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pivotTables/pivotTable1.xml" ContentType="application/vnd.openxmlformats-officedocument.spreadsheetml.pivotTable+xml"/>
  <Override PartName="/xl/pivotTables/pivotTable2.xml" ContentType="application/vnd.openxmlformats-officedocument.spreadsheetml.pivotTable+xml"/>
  <Override PartName="/xl/drawings/drawing3.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autoCompressPictures="0"/>
  <bookViews>
    <workbookView xWindow="0" yWindow="0" windowWidth="20490" windowHeight="7155" tabRatio="921" firstSheet="1" activeTab="1"/>
  </bookViews>
  <sheets>
    <sheet name="DRAFT DASHBOARD" sheetId="4" state="hidden" r:id="rId1"/>
    <sheet name="4W" sheetId="1" r:id="rId2"/>
    <sheet name="STAT_MENAGES" sheetId="11" state="hidden" r:id="rId3"/>
    <sheet name="STAT_DISTRIBUTION" sheetId="10" state="hidden" r:id="rId4"/>
    <sheet name="MAPPING DATA" sheetId="7" state="hidden" r:id="rId5"/>
    <sheet name="REFERENCES" sheetId="2" state="hidden" r:id="rId6"/>
    <sheet name="NIVEAUXADMIN" sheetId="3" state="hidden" r:id="rId7"/>
    <sheet name="Sheet1" sheetId="9" state="hidden" r:id="rId8"/>
  </sheets>
  <externalReferences>
    <externalReference r:id="rId9"/>
  </externalReferences>
  <definedNames>
    <definedName name="_xlnm._FilterDatabase" localSheetId="1" hidden="1">'4W'!$A$3:$AG$2341</definedName>
    <definedName name="ACTIVITE1">T_ACTIVITE1[ACTIVITE1]</definedName>
    <definedName name="ACTIVITE10">T_ACTIVITE2[ACTIVITE10]</definedName>
    <definedName name="ACTIVITE2">T_ACTIVITE2[ACTIVITE2]</definedName>
    <definedName name="ASSISTANCE">T_ASSISTANCE[ASSISTANCE]</definedName>
    <definedName name="ASSISTANCE0">T_ACTIVITE1[ASSISTANCE0]</definedName>
    <definedName name="COMMUNE0">T_SECTION_COMMUNALE[COMMUNE0]</definedName>
    <definedName name="COMMUNES">T_COM[COMMUNE]</definedName>
    <definedName name="DEPARTEMENT0">T_COM[DEPARTEMENT0]</definedName>
    <definedName name="DEPARTEMENTS">T_DEP[DEPARTEMENT]</definedName>
    <definedName name="MILIEU">T_MILIEU[MILIEU]</definedName>
    <definedName name="NIVEAU_INTERVENTION">T_INTERVENTION[NIVEAU D''INTERVENTION]</definedName>
    <definedName name="OrgTypeList">[1]!OrganizationTypes[Organiztion Type]</definedName>
    <definedName name="_xlnm.Print_Area" localSheetId="0">'DRAFT DASHBOARD'!$A$1:$O$48</definedName>
    <definedName name="PRIORISATION">T_PRIORISATION[Priorisation]</definedName>
    <definedName name="SECTIONS">T_SECTION_COMMUNALE[SECTIONCOMM]</definedName>
    <definedName name="STATUT">T_STATUT[Statut]</definedName>
  </definedNames>
  <calcPr calcId="152511"/>
  <pivotCaches>
    <pivotCache cacheId="0" r:id="rId10"/>
    <pivotCache cacheId="1" r:id="rId11"/>
    <pivotCache cacheId="2" r:id="rId12"/>
  </pivotCaches>
</workbook>
</file>

<file path=xl/calcChain.xml><?xml version="1.0" encoding="utf-8"?>
<calcChain xmlns="http://schemas.openxmlformats.org/spreadsheetml/2006/main">
  <c r="L6" i="4" l="1"/>
  <c r="L7" i="4"/>
  <c r="L8" i="4"/>
  <c r="L9" i="4"/>
  <c r="L10" i="4"/>
  <c r="L11" i="4"/>
  <c r="L12" i="4"/>
  <c r="L13" i="4"/>
  <c r="L14" i="4"/>
  <c r="L15" i="4"/>
  <c r="L16" i="4"/>
  <c r="L17" i="4"/>
  <c r="L18" i="4"/>
  <c r="L19" i="4"/>
  <c r="L20" i="4"/>
  <c r="L21" i="4"/>
  <c r="L22" i="4"/>
  <c r="L23" i="4"/>
  <c r="L24" i="4"/>
  <c r="L25" i="4"/>
  <c r="L26" i="4"/>
  <c r="L27" i="4"/>
  <c r="L28" i="4"/>
  <c r="L29" i="4"/>
  <c r="L30" i="4"/>
  <c r="L31" i="4"/>
  <c r="L32" i="4"/>
  <c r="L33" i="4"/>
  <c r="L34" i="4"/>
  <c r="L35" i="4"/>
  <c r="L36" i="4"/>
  <c r="L5" i="4"/>
  <c r="I12" i="4"/>
  <c r="I13" i="4"/>
  <c r="I14" i="4"/>
  <c r="I15" i="4"/>
  <c r="I16" i="4"/>
  <c r="I17" i="4"/>
  <c r="I18" i="4"/>
  <c r="I19" i="4"/>
  <c r="I20" i="4"/>
  <c r="I21" i="4"/>
  <c r="I22" i="4"/>
  <c r="I23" i="4"/>
  <c r="I24" i="4"/>
  <c r="I25" i="4"/>
  <c r="I26" i="4"/>
  <c r="I27" i="4"/>
  <c r="I28" i="4"/>
  <c r="I29" i="4"/>
  <c r="I30" i="4"/>
  <c r="I31" i="4"/>
  <c r="I32" i="4"/>
  <c r="I33" i="4"/>
  <c r="I34" i="4"/>
  <c r="I35" i="4"/>
  <c r="I36" i="4"/>
  <c r="I6" i="4"/>
  <c r="I7" i="4"/>
  <c r="I8" i="4"/>
  <c r="I9" i="4"/>
  <c r="I10" i="4"/>
  <c r="I11" i="4"/>
  <c r="I5" i="4"/>
  <c r="G24" i="1"/>
  <c r="G25" i="1"/>
  <c r="G26" i="1"/>
  <c r="G27" i="1"/>
  <c r="G28" i="1"/>
  <c r="G29" i="1"/>
  <c r="G30" i="1"/>
  <c r="G31" i="1"/>
  <c r="G32" i="1"/>
  <c r="G33" i="1"/>
  <c r="G34" i="1"/>
  <c r="G35" i="1"/>
  <c r="G36" i="1"/>
  <c r="G37" i="1"/>
  <c r="G38" i="1"/>
  <c r="G39" i="1"/>
  <c r="G40" i="1"/>
  <c r="G41" i="1"/>
  <c r="G42" i="1"/>
  <c r="G43" i="1"/>
  <c r="G44" i="1"/>
  <c r="G45" i="1"/>
  <c r="G46" i="1"/>
  <c r="G47" i="1"/>
  <c r="G48" i="1"/>
  <c r="G49" i="1"/>
  <c r="G50" i="1"/>
  <c r="G51" i="1"/>
  <c r="G52" i="1"/>
  <c r="G53" i="1"/>
  <c r="G60" i="1"/>
  <c r="G61" i="1"/>
  <c r="G62" i="1"/>
  <c r="G63" i="1"/>
  <c r="G64" i="1"/>
  <c r="G65" i="1"/>
  <c r="G66" i="1"/>
  <c r="G67" i="1"/>
  <c r="G68" i="1"/>
  <c r="G69" i="1"/>
  <c r="G70" i="1"/>
  <c r="G71" i="1"/>
  <c r="G72" i="1"/>
  <c r="G73" i="1"/>
  <c r="G74" i="1"/>
  <c r="G75" i="1"/>
  <c r="G76" i="1"/>
  <c r="G77" i="1"/>
  <c r="G78" i="1"/>
  <c r="G79" i="1"/>
  <c r="G80" i="1"/>
  <c r="G81" i="1"/>
  <c r="G82" i="1"/>
  <c r="G83" i="1"/>
  <c r="G84" i="1"/>
  <c r="G85" i="1"/>
  <c r="G86" i="1"/>
  <c r="G87" i="1"/>
  <c r="G88" i="1"/>
  <c r="G89" i="1"/>
  <c r="G90" i="1"/>
  <c r="G91" i="1"/>
  <c r="G92" i="1"/>
  <c r="G93" i="1"/>
  <c r="G94" i="1"/>
  <c r="G95" i="1"/>
  <c r="G96" i="1"/>
  <c r="G97" i="1"/>
  <c r="G98" i="1"/>
  <c r="G99" i="1"/>
  <c r="G100" i="1"/>
  <c r="G101" i="1"/>
  <c r="G102" i="1"/>
  <c r="G103" i="1"/>
  <c r="G104" i="1"/>
  <c r="G105" i="1"/>
  <c r="G106" i="1"/>
  <c r="G107" i="1"/>
  <c r="G108" i="1"/>
  <c r="G109" i="1"/>
  <c r="G110" i="1"/>
  <c r="G111" i="1"/>
  <c r="G112" i="1"/>
  <c r="G113" i="1"/>
  <c r="G114" i="1"/>
  <c r="G115" i="1"/>
  <c r="G116" i="1"/>
  <c r="G117" i="1"/>
  <c r="G118" i="1"/>
  <c r="G119" i="1"/>
  <c r="G120" i="1"/>
  <c r="G121" i="1"/>
  <c r="G122" i="1"/>
  <c r="G123" i="1"/>
  <c r="G124" i="1"/>
  <c r="G125" i="1"/>
  <c r="G126" i="1"/>
  <c r="G127" i="1"/>
  <c r="G128" i="1"/>
  <c r="G133" i="1"/>
  <c r="G135" i="1"/>
  <c r="G142" i="1"/>
  <c r="G146" i="1"/>
  <c r="G147" i="1"/>
  <c r="G148" i="1"/>
  <c r="G149" i="1"/>
  <c r="G150" i="1"/>
  <c r="G151" i="1"/>
  <c r="G152" i="1"/>
  <c r="G153" i="1"/>
  <c r="G154" i="1"/>
  <c r="G155" i="1"/>
  <c r="G156" i="1"/>
  <c r="G157" i="1"/>
  <c r="G158" i="1"/>
  <c r="G159" i="1"/>
  <c r="G160" i="1"/>
  <c r="G161" i="1"/>
  <c r="G162" i="1"/>
  <c r="G163" i="1"/>
  <c r="G164" i="1"/>
  <c r="G165" i="1"/>
  <c r="G166" i="1"/>
  <c r="G443" i="1"/>
  <c r="G444" i="1"/>
  <c r="G445" i="1"/>
  <c r="G446" i="1"/>
  <c r="G447" i="1"/>
  <c r="G448" i="1"/>
  <c r="G449" i="1"/>
  <c r="G450" i="1"/>
  <c r="G451" i="1"/>
  <c r="G452" i="1"/>
  <c r="G453" i="1"/>
  <c r="G454" i="1"/>
  <c r="G455" i="1"/>
  <c r="G456" i="1"/>
  <c r="G457" i="1"/>
  <c r="G458" i="1"/>
  <c r="G459" i="1"/>
  <c r="G460" i="1"/>
  <c r="G461" i="1"/>
  <c r="G462" i="1"/>
  <c r="G463" i="1"/>
  <c r="G464" i="1"/>
  <c r="G465" i="1"/>
  <c r="G466" i="1"/>
  <c r="G467" i="1"/>
  <c r="G468" i="1"/>
  <c r="G469" i="1"/>
  <c r="G470" i="1"/>
  <c r="G471" i="1"/>
  <c r="G472" i="1"/>
  <c r="G473" i="1"/>
  <c r="G474" i="1"/>
  <c r="G475" i="1"/>
  <c r="G476" i="1"/>
  <c r="G477" i="1"/>
  <c r="G478" i="1"/>
  <c r="G479" i="1"/>
  <c r="G480" i="1"/>
  <c r="G481" i="1"/>
  <c r="G482" i="1"/>
  <c r="G483" i="1"/>
  <c r="G484" i="1"/>
  <c r="G485" i="1"/>
  <c r="G486" i="1"/>
  <c r="G487" i="1"/>
  <c r="G488" i="1"/>
  <c r="G489" i="1"/>
  <c r="G490" i="1"/>
  <c r="G491" i="1"/>
  <c r="G492" i="1"/>
  <c r="G493" i="1"/>
  <c r="G494" i="1"/>
  <c r="G495" i="1"/>
  <c r="G496" i="1"/>
  <c r="G497" i="1"/>
  <c r="G498" i="1"/>
  <c r="G499" i="1"/>
  <c r="G500" i="1"/>
  <c r="G501" i="1"/>
  <c r="G502" i="1"/>
  <c r="G503" i="1"/>
  <c r="G504" i="1"/>
  <c r="G505" i="1"/>
  <c r="G506" i="1"/>
  <c r="G507" i="1"/>
  <c r="G508" i="1"/>
  <c r="G509" i="1"/>
  <c r="G510" i="1"/>
  <c r="G511" i="1"/>
  <c r="G512" i="1"/>
  <c r="G513" i="1"/>
  <c r="G514" i="1"/>
  <c r="G515" i="1"/>
  <c r="G516" i="1"/>
  <c r="G517" i="1"/>
  <c r="G518" i="1"/>
  <c r="G519" i="1"/>
  <c r="G520" i="1"/>
  <c r="G521" i="1"/>
  <c r="G522" i="1"/>
  <c r="G523" i="1"/>
  <c r="G524" i="1"/>
  <c r="G525" i="1"/>
  <c r="G526" i="1"/>
  <c r="G527" i="1"/>
  <c r="G528" i="1"/>
  <c r="G529" i="1"/>
  <c r="G530"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1" i="1"/>
  <c r="G562" i="1"/>
  <c r="G563" i="1"/>
  <c r="G564" i="1"/>
  <c r="G565" i="1"/>
  <c r="G566" i="1"/>
  <c r="G567" i="1"/>
  <c r="G568" i="1"/>
  <c r="G569" i="1"/>
  <c r="G570" i="1"/>
  <c r="G571" i="1"/>
  <c r="G572" i="1"/>
  <c r="G573" i="1"/>
  <c r="G574" i="1"/>
  <c r="G575" i="1"/>
  <c r="G576" i="1"/>
  <c r="G577" i="1"/>
  <c r="G578" i="1"/>
  <c r="G579" i="1"/>
  <c r="G580" i="1"/>
  <c r="G581" i="1"/>
  <c r="G582" i="1"/>
  <c r="G583" i="1"/>
  <c r="G584" i="1"/>
  <c r="G585" i="1"/>
  <c r="G586" i="1"/>
  <c r="G587" i="1"/>
  <c r="G588" i="1"/>
  <c r="G589" i="1"/>
  <c r="G590" i="1"/>
  <c r="G591"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19" i="1"/>
  <c r="G620" i="1"/>
  <c r="G621" i="1"/>
  <c r="G622" i="1"/>
  <c r="G623" i="1"/>
  <c r="G624" i="1"/>
  <c r="G625" i="1"/>
  <c r="G626" i="1"/>
  <c r="G627" i="1"/>
  <c r="G628" i="1"/>
  <c r="G629" i="1"/>
  <c r="G630" i="1"/>
  <c r="G631" i="1"/>
  <c r="G632" i="1"/>
  <c r="G633" i="1"/>
  <c r="G634" i="1"/>
  <c r="G635" i="1"/>
  <c r="G636" i="1"/>
  <c r="G637" i="1"/>
  <c r="G638" i="1"/>
  <c r="G639" i="1"/>
  <c r="G640" i="1"/>
  <c r="G641" i="1"/>
  <c r="G642" i="1"/>
  <c r="G643" i="1"/>
  <c r="G644"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2" i="1"/>
  <c r="G193" i="1"/>
  <c r="G194" i="1"/>
  <c r="G195" i="1"/>
  <c r="G196" i="1"/>
  <c r="G197" i="1"/>
  <c r="G198" i="1"/>
  <c r="G199" i="1"/>
  <c r="G200" i="1"/>
  <c r="G201" i="1"/>
  <c r="G202" i="1"/>
  <c r="G203" i="1"/>
  <c r="G204" i="1"/>
  <c r="G205" i="1"/>
  <c r="G206" i="1"/>
  <c r="G207" i="1"/>
  <c r="G208" i="1"/>
  <c r="G209" i="1"/>
  <c r="G210" i="1"/>
  <c r="G211" i="1"/>
  <c r="G212" i="1"/>
  <c r="G213" i="1"/>
  <c r="G214" i="1"/>
  <c r="G215" i="1"/>
  <c r="G216" i="1"/>
  <c r="G217" i="1"/>
  <c r="G218" i="1"/>
  <c r="G219" i="1"/>
  <c r="G220" i="1"/>
  <c r="G221" i="1"/>
  <c r="G222" i="1"/>
  <c r="G223" i="1"/>
  <c r="G224" i="1"/>
  <c r="G225" i="1"/>
  <c r="G226"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58" i="1"/>
  <c r="G259" i="1"/>
  <c r="G260" i="1"/>
  <c r="G261" i="1"/>
  <c r="G262" i="1"/>
  <c r="G263" i="1"/>
  <c r="G264" i="1"/>
  <c r="G265" i="1"/>
  <c r="G266" i="1"/>
  <c r="G267" i="1"/>
  <c r="G268" i="1"/>
  <c r="G269" i="1"/>
  <c r="G270" i="1"/>
  <c r="G271" i="1"/>
  <c r="G272" i="1"/>
  <c r="G273" i="1"/>
  <c r="G274" i="1"/>
  <c r="G275" i="1"/>
  <c r="G276" i="1"/>
  <c r="G277" i="1"/>
  <c r="G278" i="1"/>
  <c r="G279" i="1"/>
  <c r="G280" i="1"/>
  <c r="G281" i="1"/>
  <c r="G282" i="1"/>
  <c r="G283" i="1"/>
  <c r="G284" i="1"/>
  <c r="G285" i="1"/>
  <c r="G286" i="1"/>
  <c r="G287" i="1"/>
  <c r="G288" i="1"/>
  <c r="G289" i="1"/>
  <c r="G290" i="1"/>
  <c r="G291" i="1"/>
  <c r="G292" i="1"/>
  <c r="G293" i="1"/>
  <c r="G294" i="1"/>
  <c r="G295" i="1"/>
  <c r="G296" i="1"/>
  <c r="G297" i="1"/>
  <c r="G298" i="1"/>
  <c r="G299" i="1"/>
  <c r="G300" i="1"/>
  <c r="G301" i="1"/>
  <c r="G302" i="1"/>
  <c r="G303" i="1"/>
  <c r="G304" i="1"/>
  <c r="G305" i="1"/>
  <c r="G306" i="1"/>
  <c r="G307" i="1"/>
  <c r="G308" i="1"/>
  <c r="G309" i="1"/>
  <c r="G312" i="1"/>
  <c r="G313" i="1"/>
  <c r="G314" i="1"/>
  <c r="G315" i="1"/>
  <c r="G316" i="1"/>
  <c r="G317" i="1"/>
  <c r="G318" i="1"/>
  <c r="G319" i="1"/>
  <c r="G320" i="1"/>
  <c r="G321" i="1"/>
  <c r="G322" i="1"/>
  <c r="G323" i="1"/>
  <c r="G325" i="1"/>
  <c r="G326" i="1"/>
  <c r="G327" i="1"/>
  <c r="G328" i="1"/>
  <c r="G329" i="1"/>
  <c r="G330" i="1"/>
  <c r="G331" i="1"/>
  <c r="G332" i="1"/>
  <c r="G333" i="1"/>
  <c r="G334" i="1"/>
  <c r="G335" i="1"/>
  <c r="G336" i="1"/>
  <c r="G337" i="1"/>
  <c r="G338" i="1"/>
  <c r="G339" i="1"/>
  <c r="G340" i="1"/>
  <c r="G341" i="1"/>
  <c r="G342" i="1"/>
  <c r="G343" i="1"/>
  <c r="G344" i="1"/>
  <c r="G345" i="1"/>
  <c r="G346" i="1"/>
  <c r="G347" i="1"/>
  <c r="G348" i="1"/>
  <c r="G349" i="1"/>
  <c r="G350" i="1"/>
  <c r="G351" i="1"/>
  <c r="G352" i="1"/>
  <c r="G353" i="1"/>
  <c r="G354" i="1"/>
  <c r="G355" i="1"/>
  <c r="G356" i="1"/>
  <c r="G357" i="1"/>
  <c r="G358" i="1"/>
  <c r="G359" i="1"/>
  <c r="G360" i="1"/>
  <c r="G361" i="1"/>
  <c r="G362" i="1"/>
  <c r="G363" i="1"/>
  <c r="G364" i="1"/>
  <c r="G365" i="1"/>
  <c r="G366" i="1"/>
  <c r="G367" i="1"/>
  <c r="G368" i="1"/>
  <c r="G369" i="1"/>
  <c r="G370" i="1"/>
  <c r="G371" i="1"/>
  <c r="G372" i="1"/>
  <c r="G373" i="1"/>
  <c r="G374" i="1"/>
  <c r="G375" i="1"/>
  <c r="G376" i="1"/>
  <c r="G377" i="1"/>
  <c r="G378" i="1"/>
  <c r="G379" i="1"/>
  <c r="G380" i="1"/>
  <c r="G387" i="1"/>
  <c r="G388" i="1"/>
  <c r="G389" i="1"/>
  <c r="G390" i="1"/>
  <c r="G391" i="1"/>
  <c r="G392" i="1"/>
  <c r="G393" i="1"/>
  <c r="G394" i="1"/>
  <c r="G395" i="1"/>
  <c r="G396" i="1"/>
  <c r="G397" i="1"/>
  <c r="G398" i="1"/>
  <c r="G399" i="1"/>
  <c r="G400" i="1"/>
  <c r="G401" i="1"/>
  <c r="G402" i="1"/>
  <c r="G403" i="1"/>
  <c r="G404" i="1"/>
  <c r="G405" i="1"/>
  <c r="G406" i="1"/>
  <c r="G407" i="1"/>
  <c r="G408" i="1"/>
  <c r="G409" i="1"/>
  <c r="G410" i="1"/>
  <c r="G411" i="1"/>
  <c r="G412" i="1"/>
  <c r="G413" i="1"/>
  <c r="G414" i="1"/>
  <c r="G415" i="1"/>
  <c r="G416" i="1"/>
  <c r="G417" i="1"/>
  <c r="G418" i="1"/>
  <c r="G419" i="1"/>
  <c r="G420" i="1"/>
  <c r="G421" i="1"/>
  <c r="G422" i="1"/>
  <c r="G423" i="1"/>
  <c r="G424" i="1"/>
  <c r="G425" i="1"/>
  <c r="G426" i="1"/>
  <c r="G427" i="1"/>
  <c r="G428" i="1"/>
  <c r="G429" i="1"/>
  <c r="G430" i="1"/>
  <c r="G431" i="1"/>
  <c r="G432" i="1"/>
  <c r="G433" i="1"/>
  <c r="G434" i="1"/>
  <c r="G435" i="1"/>
  <c r="G436" i="1"/>
  <c r="G437" i="1"/>
  <c r="G438" i="1"/>
  <c r="G439" i="1"/>
  <c r="G440" i="1"/>
  <c r="G441" i="1"/>
  <c r="G442" i="1"/>
  <c r="G381" i="1"/>
  <c r="G382" i="1"/>
  <c r="G383" i="1"/>
  <c r="G384" i="1"/>
  <c r="G999" i="1"/>
  <c r="G1000" i="1"/>
  <c r="G1001" i="1"/>
  <c r="G1002" i="1"/>
  <c r="G1003" i="1"/>
  <c r="G1004" i="1"/>
  <c r="G1005" i="1"/>
  <c r="G1006" i="1"/>
  <c r="G1007" i="1"/>
  <c r="G1008" i="1"/>
  <c r="G1009" i="1"/>
  <c r="G1010" i="1"/>
  <c r="G1011" i="1"/>
  <c r="G1012" i="1"/>
  <c r="G1013" i="1"/>
  <c r="G1014" i="1"/>
  <c r="G1015" i="1"/>
  <c r="G1016" i="1"/>
  <c r="G1017"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6" i="1"/>
  <c r="G1047" i="1"/>
  <c r="G1048" i="1"/>
  <c r="G1049" i="1"/>
  <c r="G1050" i="1"/>
  <c r="G1051" i="1"/>
  <c r="G1052" i="1"/>
  <c r="G1053" i="1"/>
  <c r="G1054" i="1"/>
  <c r="G1055" i="1"/>
  <c r="G1056" i="1"/>
  <c r="G1057" i="1"/>
  <c r="G1058" i="1"/>
  <c r="G1059" i="1"/>
  <c r="G1060" i="1"/>
  <c r="G1061"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874" i="1"/>
  <c r="G875" i="1"/>
  <c r="G876" i="1"/>
  <c r="G877" i="1"/>
  <c r="G878" i="1"/>
  <c r="G879" i="1"/>
  <c r="G880" i="1"/>
  <c r="G881" i="1"/>
  <c r="G882" i="1"/>
  <c r="G883" i="1"/>
  <c r="G884" i="1"/>
  <c r="G885" i="1"/>
  <c r="G886" i="1"/>
  <c r="G1062" i="1"/>
  <c r="G1063" i="1"/>
  <c r="G1064" i="1"/>
  <c r="G1065" i="1"/>
  <c r="G1066" i="1"/>
  <c r="G1067" i="1"/>
  <c r="G1068" i="1"/>
  <c r="G1069" i="1"/>
  <c r="G1070" i="1"/>
  <c r="G1071" i="1"/>
  <c r="G1072" i="1"/>
  <c r="G1073" i="1"/>
  <c r="G1074" i="1"/>
  <c r="G1075" i="1"/>
  <c r="G1076" i="1"/>
  <c r="G1077" i="1"/>
  <c r="G1078" i="1"/>
  <c r="G1079" i="1"/>
  <c r="G1080" i="1"/>
  <c r="G1081" i="1"/>
  <c r="G1082" i="1"/>
  <c r="G1083" i="1"/>
  <c r="G1084" i="1"/>
  <c r="G1085" i="1"/>
  <c r="G1086" i="1"/>
  <c r="G1087" i="1"/>
  <c r="G1088" i="1"/>
  <c r="G1089" i="1"/>
  <c r="G1090" i="1"/>
  <c r="G1091" i="1"/>
  <c r="G1092" i="1"/>
  <c r="G109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4" i="1"/>
  <c r="G985" i="1"/>
  <c r="G986" i="1"/>
  <c r="G987" i="1"/>
  <c r="G988" i="1"/>
  <c r="G989" i="1"/>
  <c r="G990" i="1"/>
  <c r="G991" i="1"/>
  <c r="G992" i="1"/>
  <c r="G993" i="1"/>
  <c r="G994" i="1"/>
  <c r="G995" i="1"/>
  <c r="G996" i="1"/>
  <c r="G1094" i="1"/>
  <c r="G1095" i="1"/>
  <c r="G1096" i="1"/>
  <c r="G1097" i="1"/>
  <c r="G1098" i="1"/>
  <c r="G1099" i="1"/>
  <c r="G1100" i="1"/>
  <c r="G1101" i="1"/>
  <c r="G1102" i="1"/>
  <c r="G1103" i="1"/>
  <c r="G1104" i="1"/>
  <c r="G1105" i="1"/>
  <c r="G1106" i="1"/>
  <c r="G1107" i="1"/>
  <c r="G1108" i="1"/>
  <c r="G1109" i="1"/>
  <c r="G1110" i="1"/>
  <c r="G1111" i="1"/>
  <c r="G1112" i="1"/>
  <c r="G1113" i="1"/>
  <c r="G1114" i="1"/>
  <c r="G1115" i="1"/>
  <c r="G1116" i="1"/>
  <c r="G1117" i="1"/>
  <c r="G1118" i="1"/>
  <c r="G1119" i="1"/>
  <c r="G1120" i="1"/>
  <c r="G1121" i="1"/>
  <c r="G1122" i="1"/>
  <c r="G1123" i="1"/>
  <c r="G1124" i="1"/>
  <c r="G1125" i="1"/>
  <c r="G1126" i="1"/>
  <c r="G1127" i="1"/>
  <c r="G1128" i="1"/>
  <c r="G1129" i="1"/>
  <c r="G1130" i="1"/>
  <c r="G1131" i="1"/>
  <c r="G1132" i="1"/>
  <c r="G1133" i="1"/>
  <c r="G1134" i="1"/>
  <c r="G1135" i="1"/>
  <c r="G1136" i="1"/>
  <c r="G1137" i="1"/>
  <c r="G1138" i="1"/>
  <c r="G1139" i="1"/>
  <c r="G1140" i="1"/>
  <c r="G1141" i="1"/>
  <c r="G1142" i="1"/>
  <c r="G1143" i="1"/>
  <c r="G1144" i="1"/>
  <c r="G1145" i="1"/>
  <c r="G1146" i="1"/>
  <c r="G1147" i="1"/>
  <c r="G1148" i="1"/>
  <c r="G1149" i="1"/>
  <c r="G1150" i="1"/>
  <c r="G1151" i="1"/>
  <c r="G1152" i="1"/>
  <c r="G1153" i="1"/>
  <c r="G1154" i="1"/>
  <c r="G1155" i="1"/>
  <c r="G1156" i="1"/>
  <c r="G1157" i="1"/>
  <c r="G1158" i="1"/>
  <c r="G1159" i="1"/>
  <c r="G1160" i="1"/>
  <c r="G1161" i="1"/>
  <c r="G1162" i="1"/>
  <c r="G1163" i="1"/>
  <c r="G1164" i="1"/>
  <c r="G1165" i="1"/>
  <c r="G1166" i="1"/>
  <c r="G1167" i="1"/>
  <c r="G1168" i="1"/>
  <c r="G1169" i="1"/>
  <c r="G1170" i="1"/>
  <c r="G1171" i="1"/>
  <c r="G1172" i="1"/>
  <c r="G1173" i="1"/>
  <c r="G1174" i="1"/>
  <c r="G1175" i="1"/>
  <c r="G1176" i="1"/>
  <c r="G1177" i="1"/>
  <c r="G1178" i="1"/>
  <c r="G1179" i="1"/>
  <c r="G1180" i="1"/>
  <c r="G1181" i="1"/>
  <c r="G1182" i="1"/>
  <c r="G1183" i="1"/>
  <c r="G1184" i="1"/>
  <c r="G1185" i="1"/>
  <c r="G1186" i="1"/>
  <c r="G1187" i="1"/>
  <c r="G1188" i="1"/>
  <c r="G1189" i="1"/>
  <c r="G1190" i="1"/>
  <c r="G1191" i="1"/>
  <c r="G1192" i="1"/>
  <c r="G1193" i="1"/>
  <c r="G1194" i="1"/>
  <c r="G385" i="1"/>
  <c r="G386" i="1"/>
  <c r="G1195" i="1"/>
  <c r="G1196" i="1"/>
  <c r="G1197" i="1"/>
  <c r="G1198" i="1"/>
  <c r="G1199" i="1"/>
  <c r="G1200" i="1"/>
  <c r="G1201" i="1"/>
  <c r="G1202" i="1"/>
  <c r="G1203" i="1"/>
  <c r="G1204" i="1"/>
  <c r="G1205" i="1"/>
  <c r="G1206" i="1"/>
  <c r="G1207" i="1"/>
  <c r="G1208" i="1"/>
  <c r="G1209" i="1"/>
  <c r="G1210" i="1"/>
  <c r="G1211" i="1"/>
  <c r="G1212" i="1"/>
  <c r="G1213" i="1"/>
  <c r="G1214" i="1"/>
  <c r="G1215" i="1"/>
  <c r="G1216" i="1"/>
  <c r="G1217" i="1"/>
  <c r="G1218" i="1"/>
  <c r="G1219" i="1"/>
  <c r="G1220" i="1"/>
  <c r="G1221" i="1"/>
  <c r="G1222" i="1"/>
  <c r="G1223" i="1"/>
  <c r="G1224"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G1254" i="1"/>
  <c r="G1255" i="1"/>
  <c r="G1256" i="1"/>
  <c r="G1257" i="1"/>
  <c r="G1258" i="1"/>
  <c r="G1259" i="1"/>
  <c r="G1260" i="1"/>
  <c r="G1261" i="1"/>
  <c r="G1262" i="1"/>
  <c r="G1263" i="1"/>
  <c r="G1264" i="1"/>
  <c r="G1265" i="1"/>
  <c r="G1266" i="1"/>
  <c r="G1267" i="1"/>
  <c r="G1268" i="1"/>
  <c r="G1269" i="1"/>
  <c r="G1270" i="1"/>
  <c r="G1271" i="1"/>
  <c r="G1272" i="1"/>
  <c r="G1273" i="1"/>
  <c r="G1274" i="1"/>
  <c r="G1275" i="1"/>
  <c r="G1276" i="1"/>
  <c r="G1277" i="1"/>
  <c r="G1278" i="1"/>
  <c r="G1279" i="1"/>
  <c r="G1280" i="1"/>
  <c r="G1281" i="1"/>
  <c r="G1282" i="1"/>
  <c r="G1283" i="1"/>
  <c r="G1284" i="1"/>
  <c r="G1285" i="1"/>
  <c r="G1286" i="1"/>
  <c r="G1287" i="1"/>
  <c r="G1288" i="1"/>
  <c r="G1289" i="1"/>
  <c r="G1290" i="1"/>
  <c r="G1291" i="1"/>
  <c r="G1292" i="1"/>
  <c r="G1293" i="1"/>
  <c r="G1294" i="1"/>
  <c r="G1295" i="1"/>
  <c r="G1296" i="1"/>
  <c r="G1297" i="1"/>
  <c r="G1298" i="1"/>
  <c r="G1299" i="1"/>
  <c r="G1300" i="1"/>
  <c r="G1301" i="1"/>
  <c r="G1302" i="1"/>
  <c r="G1303" i="1"/>
  <c r="G1512" i="1"/>
  <c r="G1513" i="1"/>
  <c r="G1514" i="1"/>
  <c r="G1515" i="1"/>
  <c r="G1516" i="1"/>
  <c r="G1517" i="1"/>
  <c r="G1518" i="1"/>
  <c r="G1519" i="1"/>
  <c r="G1520" i="1"/>
  <c r="G1521" i="1"/>
  <c r="G1522" i="1"/>
  <c r="G1523" i="1"/>
  <c r="G1524" i="1"/>
  <c r="G997" i="1"/>
  <c r="G998"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G1328" i="1"/>
  <c r="G1329" i="1"/>
  <c r="G1330" i="1"/>
  <c r="G1331" i="1"/>
  <c r="G1332" i="1"/>
  <c r="G1333" i="1"/>
  <c r="G1334" i="1"/>
  <c r="G1335" i="1"/>
  <c r="G1336" i="1"/>
  <c r="G1337" i="1"/>
  <c r="G1338" i="1"/>
  <c r="G1339" i="1"/>
  <c r="G1340" i="1"/>
  <c r="G1341" i="1"/>
  <c r="G1342" i="1"/>
  <c r="G1343" i="1"/>
  <c r="G1344" i="1"/>
  <c r="G1345" i="1"/>
  <c r="G1346" i="1"/>
  <c r="G1347" i="1"/>
  <c r="G1348" i="1"/>
  <c r="G1349" i="1"/>
  <c r="G1350"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G1374" i="1"/>
  <c r="G1375" i="1"/>
  <c r="G1376" i="1"/>
  <c r="G1377" i="1"/>
  <c r="G1378" i="1"/>
  <c r="G1379" i="1"/>
  <c r="G1380" i="1"/>
  <c r="G1381" i="1"/>
  <c r="G1382" i="1"/>
  <c r="G1383" i="1"/>
  <c r="G1384" i="1"/>
  <c r="G1385" i="1"/>
  <c r="G1386" i="1"/>
  <c r="G1387" i="1"/>
  <c r="G1388" i="1"/>
  <c r="G1389" i="1"/>
  <c r="G1390" i="1"/>
  <c r="G1391" i="1"/>
  <c r="G1392" i="1"/>
  <c r="G1393" i="1"/>
  <c r="G1394" i="1"/>
  <c r="G1395" i="1"/>
  <c r="G1396" i="1"/>
  <c r="G1397" i="1"/>
  <c r="G1398" i="1"/>
  <c r="G1399" i="1"/>
  <c r="G1400" i="1"/>
  <c r="G1401" i="1"/>
  <c r="G1402" i="1"/>
  <c r="G1403" i="1"/>
  <c r="G1404" i="1"/>
  <c r="G1405" i="1"/>
  <c r="G1406" i="1"/>
  <c r="G1407" i="1"/>
  <c r="G1408" i="1"/>
  <c r="G1409" i="1"/>
  <c r="G1410" i="1"/>
  <c r="G1411" i="1"/>
  <c r="G1412" i="1"/>
  <c r="G1413" i="1"/>
  <c r="G1414" i="1"/>
  <c r="G1415" i="1"/>
  <c r="G1416" i="1"/>
  <c r="G1417" i="1"/>
  <c r="G1418" i="1"/>
  <c r="G1419" i="1"/>
  <c r="G1420" i="1"/>
  <c r="G1421" i="1"/>
  <c r="G1422" i="1"/>
  <c r="G1423" i="1"/>
  <c r="G1424" i="1"/>
  <c r="G1425" i="1"/>
  <c r="G1426" i="1"/>
  <c r="G1427" i="1"/>
  <c r="G1428" i="1"/>
  <c r="G1429" i="1"/>
  <c r="G1435" i="1"/>
  <c r="G1436" i="1"/>
  <c r="G1437" i="1"/>
  <c r="G1438" i="1"/>
  <c r="G1439" i="1"/>
  <c r="G1440" i="1"/>
  <c r="G1441" i="1"/>
  <c r="G1442" i="1"/>
  <c r="G1443" i="1"/>
  <c r="G1444" i="1"/>
  <c r="G1445" i="1"/>
  <c r="G1446" i="1"/>
  <c r="G1447" i="1"/>
  <c r="G1448" i="1"/>
  <c r="G1449" i="1"/>
  <c r="G1460" i="1"/>
  <c r="G1461" i="1"/>
  <c r="G1462" i="1"/>
  <c r="G1463" i="1"/>
  <c r="G1464" i="1"/>
  <c r="G1465" i="1"/>
  <c r="G1466" i="1"/>
  <c r="G1467" i="1"/>
  <c r="G1468" i="1"/>
  <c r="G1469" i="1"/>
  <c r="G1470" i="1"/>
  <c r="G1471" i="1"/>
  <c r="G1472" i="1"/>
  <c r="G1477" i="1"/>
  <c r="G1478" i="1"/>
  <c r="G1479" i="1"/>
  <c r="G1480" i="1"/>
  <c r="G1481" i="1"/>
  <c r="G1482" i="1"/>
  <c r="G1483" i="1"/>
  <c r="G1484" i="1"/>
  <c r="G1485" i="1"/>
  <c r="G1486" i="1"/>
  <c r="G1487" i="1"/>
  <c r="G1488" i="1"/>
  <c r="G1489" i="1"/>
  <c r="G1490" i="1"/>
  <c r="G1491" i="1"/>
  <c r="G1492" i="1"/>
  <c r="G1493" i="1"/>
  <c r="G1494" i="1"/>
  <c r="G1495" i="1"/>
  <c r="G1496" i="1"/>
  <c r="G1497" i="1"/>
  <c r="G1498" i="1"/>
  <c r="G1503" i="1"/>
  <c r="G1504" i="1"/>
  <c r="G1505" i="1"/>
  <c r="G1506" i="1"/>
  <c r="G1507" i="1"/>
  <c r="G1508" i="1"/>
  <c r="G1509" i="1"/>
  <c r="G1510" i="1"/>
  <c r="G1511" i="1"/>
  <c r="G1499" i="1"/>
  <c r="G1500" i="1"/>
  <c r="G1501" i="1"/>
  <c r="G1502" i="1"/>
  <c r="G1525" i="1"/>
  <c r="G1526" i="1"/>
  <c r="G1527" i="1"/>
  <c r="G1528" i="1"/>
  <c r="G1529" i="1"/>
  <c r="G1530" i="1"/>
  <c r="G1531" i="1"/>
  <c r="G1532" i="1"/>
  <c r="G1533" i="1"/>
  <c r="G1534" i="1"/>
  <c r="G1535" i="1"/>
  <c r="G1536" i="1"/>
  <c r="G1537" i="1"/>
  <c r="G1538" i="1"/>
  <c r="G1539" i="1"/>
  <c r="G1540" i="1"/>
  <c r="G1541" i="1"/>
  <c r="G1542" i="1"/>
  <c r="G1543" i="1"/>
  <c r="G1544" i="1"/>
  <c r="G1545" i="1"/>
  <c r="G1546" i="1"/>
  <c r="G1547" i="1"/>
  <c r="G1548" i="1"/>
  <c r="G1549" i="1"/>
  <c r="G1550" i="1"/>
  <c r="G1551" i="1"/>
  <c r="G1552" i="1"/>
  <c r="G1553" i="1"/>
  <c r="G1554" i="1"/>
  <c r="G1555" i="1"/>
  <c r="G1556" i="1"/>
  <c r="G1557" i="1"/>
  <c r="G1558" i="1"/>
  <c r="G1559" i="1"/>
  <c r="G1560" i="1"/>
  <c r="G1561" i="1"/>
  <c r="G1562" i="1"/>
  <c r="G1563" i="1"/>
  <c r="G1564" i="1"/>
  <c r="G1565" i="1"/>
  <c r="G1566" i="1"/>
  <c r="G1567" i="1"/>
  <c r="G1568" i="1"/>
  <c r="G1569" i="1"/>
  <c r="G1570" i="1"/>
  <c r="G1571" i="1"/>
  <c r="G1572" i="1"/>
  <c r="G1573" i="1"/>
  <c r="G1574" i="1"/>
  <c r="G1575" i="1"/>
  <c r="G1576" i="1"/>
  <c r="G1577" i="1"/>
  <c r="G1578" i="1"/>
  <c r="G1579" i="1"/>
  <c r="G1580" i="1"/>
  <c r="G1581" i="1"/>
  <c r="G1582" i="1"/>
  <c r="G1583" i="1"/>
  <c r="G1584" i="1"/>
  <c r="G1585" i="1"/>
  <c r="G1586" i="1"/>
  <c r="G1587" i="1"/>
  <c r="G1588" i="1"/>
  <c r="G1589" i="1"/>
  <c r="G1590" i="1"/>
  <c r="G1591" i="1"/>
  <c r="G1592" i="1"/>
  <c r="G1593" i="1"/>
  <c r="G1594" i="1"/>
  <c r="G1595" i="1"/>
  <c r="G1596" i="1"/>
  <c r="G1597" i="1"/>
  <c r="G1598" i="1"/>
  <c r="G1599" i="1"/>
  <c r="G1600" i="1"/>
  <c r="G1601" i="1"/>
  <c r="G1602" i="1"/>
  <c r="G1603" i="1"/>
  <c r="G1604" i="1"/>
  <c r="G1605" i="1"/>
  <c r="G1606" i="1"/>
  <c r="G1607" i="1"/>
  <c r="G1608" i="1"/>
  <c r="G1609" i="1"/>
  <c r="G1610" i="1"/>
  <c r="G1611" i="1"/>
  <c r="G1612" i="1"/>
  <c r="G1613" i="1"/>
  <c r="G1614" i="1"/>
  <c r="G1615" i="1"/>
  <c r="G1616" i="1"/>
  <c r="G1617" i="1"/>
  <c r="G1618" i="1"/>
  <c r="G1619" i="1"/>
  <c r="G1620" i="1"/>
  <c r="G1621" i="1"/>
  <c r="G1622" i="1"/>
  <c r="G1623" i="1"/>
  <c r="G1624" i="1"/>
  <c r="G1625" i="1"/>
  <c r="G1626" i="1"/>
  <c r="G1627" i="1"/>
  <c r="G1628" i="1"/>
  <c r="G1629" i="1"/>
  <c r="G1630" i="1"/>
  <c r="G1631" i="1"/>
  <c r="G1632" i="1"/>
  <c r="G1633" i="1"/>
  <c r="G1634" i="1"/>
  <c r="G1635" i="1"/>
  <c r="G1636" i="1"/>
  <c r="G1637" i="1"/>
  <c r="G1638" i="1"/>
  <c r="G1639" i="1"/>
  <c r="G1640" i="1"/>
  <c r="G1641" i="1"/>
  <c r="G1642" i="1"/>
  <c r="G1643" i="1"/>
  <c r="G1644" i="1"/>
  <c r="G1645" i="1"/>
  <c r="G1646" i="1"/>
  <c r="G1647" i="1"/>
  <c r="G1648" i="1"/>
  <c r="G1649" i="1"/>
  <c r="G1650" i="1"/>
  <c r="G1651" i="1"/>
  <c r="G1652" i="1"/>
  <c r="G1653" i="1"/>
  <c r="G1654" i="1"/>
  <c r="G1655" i="1"/>
  <c r="G1656" i="1"/>
  <c r="G1657" i="1"/>
  <c r="G1658" i="1"/>
  <c r="G1659" i="1"/>
  <c r="G1660" i="1"/>
  <c r="G1661" i="1"/>
  <c r="G1662" i="1"/>
  <c r="G1663" i="1"/>
  <c r="G1664" i="1"/>
  <c r="G1665" i="1"/>
  <c r="G1666" i="1"/>
  <c r="G1667" i="1"/>
  <c r="G1668" i="1"/>
  <c r="G1669" i="1"/>
  <c r="G1670" i="1"/>
  <c r="G1671" i="1"/>
  <c r="G1672" i="1"/>
  <c r="G1673" i="1"/>
  <c r="G1674" i="1"/>
  <c r="G1675" i="1"/>
  <c r="G1676" i="1"/>
  <c r="G1677" i="1"/>
  <c r="G1678" i="1"/>
  <c r="G1679" i="1"/>
  <c r="G1680" i="1"/>
  <c r="G1681" i="1"/>
  <c r="G1682" i="1"/>
  <c r="G1683" i="1"/>
  <c r="G1684" i="1"/>
  <c r="G1685" i="1"/>
  <c r="G1686" i="1"/>
  <c r="G1687" i="1"/>
  <c r="G1688" i="1"/>
  <c r="G1689" i="1"/>
  <c r="G1690" i="1"/>
  <c r="G1691" i="1"/>
  <c r="G1692" i="1"/>
  <c r="G1693" i="1"/>
  <c r="G1694" i="1"/>
  <c r="G1695" i="1"/>
  <c r="G1696" i="1"/>
  <c r="G1697" i="1"/>
  <c r="G1698" i="1"/>
  <c r="G1819" i="1"/>
  <c r="G1820" i="1"/>
  <c r="G1821" i="1"/>
  <c r="G1822" i="1"/>
  <c r="G1823" i="1"/>
  <c r="G1824" i="1"/>
  <c r="G1825" i="1"/>
  <c r="G1826" i="1"/>
  <c r="G1829" i="1"/>
  <c r="G1699" i="1"/>
  <c r="G1700" i="1"/>
  <c r="G1701" i="1"/>
  <c r="G1702" i="1"/>
  <c r="G1703" i="1"/>
  <c r="G1704" i="1"/>
  <c r="G1705" i="1"/>
  <c r="G1706" i="1"/>
  <c r="G1707" i="1"/>
  <c r="G1708" i="1"/>
  <c r="G1709" i="1"/>
  <c r="G1710" i="1"/>
  <c r="G1711" i="1"/>
  <c r="G1712" i="1"/>
  <c r="G1713" i="1"/>
  <c r="G1714" i="1"/>
  <c r="G1715" i="1"/>
  <c r="G1716" i="1"/>
  <c r="G1717" i="1"/>
  <c r="G1718" i="1"/>
  <c r="G1719" i="1"/>
  <c r="G1720" i="1"/>
  <c r="G1721" i="1"/>
  <c r="G1722" i="1"/>
  <c r="G1723" i="1"/>
  <c r="G1724" i="1"/>
  <c r="G1725" i="1"/>
  <c r="G1726" i="1"/>
  <c r="G1727" i="1"/>
  <c r="G1728" i="1"/>
  <c r="G1729" i="1"/>
  <c r="G1730" i="1"/>
  <c r="G1731" i="1"/>
  <c r="G1732" i="1"/>
  <c r="G1733" i="1"/>
  <c r="G1734" i="1"/>
  <c r="G1735" i="1"/>
  <c r="G1736" i="1"/>
  <c r="G1737" i="1"/>
  <c r="G1738" i="1"/>
  <c r="G1739" i="1"/>
  <c r="G1740" i="1"/>
  <c r="G1741" i="1"/>
  <c r="G1742" i="1"/>
  <c r="G1743" i="1"/>
  <c r="G1744" i="1"/>
  <c r="G1745" i="1"/>
  <c r="G1746" i="1"/>
  <c r="G1747" i="1"/>
  <c r="G1748" i="1"/>
  <c r="G1749" i="1"/>
  <c r="G1750" i="1"/>
  <c r="G1751" i="1"/>
  <c r="G1752" i="1"/>
  <c r="G1753" i="1"/>
  <c r="G1754" i="1"/>
  <c r="G1755" i="1"/>
  <c r="G1756" i="1"/>
  <c r="G1757" i="1"/>
  <c r="G1758" i="1"/>
  <c r="G1759" i="1"/>
  <c r="G1760" i="1"/>
  <c r="G1761" i="1"/>
  <c r="G1762" i="1"/>
  <c r="G1763" i="1"/>
  <c r="G1764" i="1"/>
  <c r="G1765" i="1"/>
  <c r="G1766" i="1"/>
  <c r="G1767" i="1"/>
  <c r="G1768" i="1"/>
  <c r="G1769" i="1"/>
  <c r="G1770" i="1"/>
  <c r="G1771" i="1"/>
  <c r="G1772" i="1"/>
  <c r="G1773" i="1"/>
  <c r="G1774" i="1"/>
  <c r="G1775" i="1"/>
  <c r="G1776" i="1"/>
  <c r="G1777" i="1"/>
  <c r="G1778" i="1"/>
  <c r="G1779" i="1"/>
  <c r="G1780" i="1"/>
  <c r="G1781" i="1"/>
  <c r="G1782" i="1"/>
  <c r="G1783" i="1"/>
  <c r="G1784" i="1"/>
  <c r="G1785" i="1"/>
  <c r="G1786" i="1"/>
  <c r="G1787" i="1"/>
  <c r="G1788" i="1"/>
  <c r="G1789" i="1"/>
  <c r="G1790" i="1"/>
  <c r="G1791" i="1"/>
  <c r="G1792" i="1"/>
  <c r="G1793" i="1"/>
  <c r="G1794" i="1"/>
  <c r="G1795" i="1"/>
  <c r="G1796" i="1"/>
  <c r="G1797" i="1"/>
  <c r="G1798" i="1"/>
  <c r="G1799" i="1"/>
  <c r="G1800" i="1"/>
  <c r="G1801" i="1"/>
  <c r="G1802" i="1"/>
  <c r="G1803" i="1"/>
  <c r="G1804" i="1"/>
  <c r="G1805" i="1"/>
  <c r="G1806" i="1"/>
  <c r="G1807" i="1"/>
  <c r="G1808" i="1"/>
  <c r="G1809" i="1"/>
  <c r="G1810" i="1"/>
  <c r="G1811" i="1"/>
  <c r="G1812" i="1"/>
  <c r="G1813" i="1"/>
  <c r="G1814" i="1"/>
  <c r="G1815" i="1"/>
  <c r="G1816" i="1"/>
  <c r="G1817" i="1"/>
  <c r="G1818" i="1"/>
  <c r="G1830" i="1"/>
  <c r="G1831" i="1"/>
  <c r="G1832" i="1"/>
  <c r="G1833" i="1"/>
  <c r="G1834" i="1"/>
  <c r="G1835" i="1"/>
  <c r="G1836" i="1"/>
  <c r="G1840" i="1"/>
  <c r="G1841" i="1"/>
  <c r="G1842" i="1"/>
  <c r="G1843" i="1"/>
  <c r="G1844" i="1"/>
  <c r="G1845" i="1"/>
  <c r="G1846" i="1"/>
  <c r="G1847" i="1"/>
  <c r="G1848" i="1"/>
  <c r="G1849" i="1"/>
  <c r="G1850" i="1"/>
  <c r="G1851" i="1"/>
  <c r="G1852" i="1"/>
  <c r="G1853" i="1"/>
  <c r="G1854" i="1"/>
  <c r="G1855" i="1"/>
  <c r="G1856" i="1"/>
  <c r="G1857" i="1"/>
  <c r="G1858" i="1"/>
  <c r="G1859" i="1"/>
  <c r="G1860" i="1"/>
  <c r="G1861" i="1"/>
  <c r="G1862" i="1"/>
  <c r="G1863" i="1"/>
  <c r="G1864" i="1"/>
  <c r="G1865" i="1"/>
  <c r="G1866" i="1"/>
  <c r="G1867" i="1"/>
  <c r="G1868" i="1"/>
  <c r="G1869" i="1"/>
  <c r="G1870" i="1"/>
  <c r="G1871" i="1"/>
  <c r="G1872" i="1"/>
  <c r="G1873" i="1"/>
  <c r="G1874" i="1"/>
  <c r="G1875" i="1"/>
  <c r="G1876" i="1"/>
  <c r="G1877" i="1"/>
  <c r="G1878" i="1"/>
  <c r="G1879" i="1"/>
  <c r="G1880" i="1"/>
  <c r="G1881" i="1"/>
  <c r="G1882" i="1"/>
  <c r="G1883" i="1"/>
  <c r="G1884" i="1"/>
  <c r="G1885" i="1"/>
  <c r="G1886" i="1"/>
  <c r="G1887" i="1"/>
  <c r="G1888" i="1"/>
  <c r="G1889" i="1"/>
  <c r="G1890" i="1"/>
  <c r="G1891" i="1"/>
  <c r="G1906" i="1"/>
  <c r="G1907" i="1"/>
  <c r="G1908" i="1"/>
  <c r="G1909" i="1"/>
  <c r="G1910" i="1"/>
  <c r="G1911" i="1"/>
  <c r="G1912" i="1"/>
  <c r="G1913" i="1"/>
  <c r="G1914" i="1"/>
  <c r="G1915" i="1"/>
  <c r="G1916" i="1"/>
  <c r="G1917" i="1"/>
  <c r="G1918" i="1"/>
  <c r="G1919" i="1"/>
  <c r="G1920" i="1"/>
  <c r="G1921" i="1"/>
  <c r="G1922" i="1"/>
  <c r="G1923" i="1"/>
  <c r="G1924" i="1"/>
  <c r="G1925" i="1"/>
  <c r="G1926" i="1"/>
  <c r="G1927" i="1"/>
  <c r="G1928" i="1"/>
  <c r="G1929" i="1"/>
  <c r="G1930" i="1"/>
  <c r="G1931" i="1"/>
  <c r="G1932" i="1"/>
  <c r="G1933" i="1"/>
  <c r="G1934" i="1"/>
  <c r="G1935" i="1"/>
  <c r="G1936" i="1"/>
  <c r="G1937" i="1"/>
  <c r="G1938" i="1"/>
  <c r="G1939" i="1"/>
  <c r="G1940" i="1"/>
  <c r="G1941" i="1"/>
  <c r="G1942" i="1"/>
  <c r="G1943" i="1"/>
  <c r="G1944" i="1"/>
  <c r="G1945" i="1"/>
  <c r="G1946" i="1"/>
  <c r="G1947" i="1"/>
  <c r="G1948" i="1"/>
  <c r="G1949" i="1"/>
  <c r="G1950" i="1"/>
  <c r="G1951" i="1"/>
  <c r="G1952" i="1"/>
  <c r="G1953" i="1"/>
  <c r="G1954" i="1"/>
  <c r="G1955" i="1"/>
  <c r="G1956" i="1"/>
  <c r="G1957" i="1"/>
  <c r="G1958" i="1"/>
  <c r="G1959" i="1"/>
  <c r="G1960" i="1"/>
  <c r="G1961" i="1"/>
  <c r="G1962" i="1"/>
  <c r="G1963" i="1"/>
  <c r="G1964" i="1"/>
  <c r="G1965" i="1"/>
  <c r="G1966" i="1"/>
  <c r="G1967" i="1"/>
  <c r="G1968" i="1"/>
  <c r="G1969" i="1"/>
  <c r="G1970" i="1"/>
  <c r="G1971" i="1"/>
  <c r="G1972" i="1"/>
  <c r="G1973" i="1"/>
  <c r="G1974" i="1"/>
  <c r="G1975" i="1"/>
  <c r="G1976" i="1"/>
  <c r="G1977" i="1"/>
  <c r="G1978" i="1"/>
  <c r="G1979" i="1"/>
  <c r="G1980" i="1"/>
  <c r="G1981" i="1"/>
  <c r="G1982" i="1"/>
  <c r="G1983" i="1"/>
  <c r="G1984" i="1"/>
  <c r="G1985" i="1"/>
  <c r="G1986" i="1"/>
  <c r="G1987" i="1"/>
  <c r="G1988" i="1"/>
  <c r="G1989" i="1"/>
  <c r="G1990" i="1"/>
  <c r="G1991" i="1"/>
  <c r="G1992" i="1"/>
  <c r="G1993" i="1"/>
  <c r="G1994" i="1"/>
  <c r="G1995" i="1"/>
  <c r="G1996" i="1"/>
  <c r="G1997" i="1"/>
  <c r="G1998" i="1"/>
  <c r="G1999" i="1"/>
  <c r="G2000" i="1"/>
  <c r="G2001" i="1"/>
  <c r="G2002" i="1"/>
  <c r="G2003" i="1"/>
  <c r="G2004" i="1"/>
  <c r="G2005" i="1"/>
  <c r="G2006" i="1"/>
  <c r="G2007" i="1"/>
  <c r="G2008" i="1"/>
  <c r="G2009" i="1"/>
  <c r="G2010" i="1"/>
  <c r="G2011" i="1"/>
  <c r="G2012" i="1"/>
  <c r="G2013" i="1"/>
  <c r="G2014" i="1"/>
  <c r="G2015" i="1"/>
  <c r="G2016" i="1"/>
  <c r="G2017" i="1"/>
  <c r="G2018" i="1"/>
  <c r="G2019" i="1"/>
  <c r="G2020" i="1"/>
  <c r="G2021" i="1"/>
  <c r="G2022" i="1"/>
  <c r="G2023" i="1"/>
  <c r="G2024" i="1"/>
  <c r="G2025" i="1"/>
  <c r="G2026" i="1"/>
  <c r="G2027" i="1"/>
  <c r="G2028" i="1"/>
  <c r="G2029" i="1"/>
  <c r="G2030" i="1"/>
  <c r="G2031" i="1"/>
  <c r="G2032" i="1"/>
  <c r="G2033" i="1"/>
  <c r="G2034" i="1"/>
  <c r="G2035" i="1"/>
  <c r="G2036" i="1"/>
  <c r="G2037" i="1"/>
  <c r="G2038" i="1"/>
  <c r="G2039" i="1"/>
  <c r="G2040" i="1"/>
  <c r="G2041" i="1"/>
  <c r="G2042" i="1"/>
  <c r="G2043" i="1"/>
  <c r="G2044" i="1"/>
  <c r="G2045" i="1"/>
  <c r="G2046" i="1"/>
  <c r="G2047" i="1"/>
  <c r="G2048" i="1"/>
  <c r="G2049" i="1"/>
  <c r="G2050" i="1"/>
  <c r="G2051" i="1"/>
  <c r="G2052" i="1"/>
  <c r="G2053" i="1"/>
  <c r="G2054" i="1"/>
  <c r="G2055" i="1"/>
  <c r="G2056" i="1"/>
  <c r="G2057" i="1"/>
  <c r="G2058" i="1"/>
  <c r="G2059" i="1"/>
  <c r="G2060" i="1"/>
  <c r="G2061" i="1"/>
  <c r="G2062" i="1"/>
  <c r="G2063" i="1"/>
  <c r="G2064" i="1"/>
  <c r="G2065" i="1"/>
  <c r="G2066" i="1"/>
  <c r="G2067" i="1"/>
  <c r="G2068" i="1"/>
  <c r="G2069" i="1"/>
  <c r="G2070" i="1"/>
  <c r="G2071" i="1"/>
  <c r="G2072" i="1"/>
  <c r="G2073" i="1"/>
  <c r="G2074" i="1"/>
  <c r="G2075" i="1"/>
  <c r="G2076" i="1"/>
  <c r="G2077" i="1"/>
  <c r="G2078" i="1"/>
  <c r="G2079" i="1"/>
  <c r="G2080" i="1"/>
  <c r="G2081" i="1"/>
  <c r="G2082" i="1"/>
  <c r="G2083" i="1"/>
  <c r="G2084" i="1"/>
  <c r="G2085" i="1"/>
  <c r="G2086" i="1"/>
  <c r="G2087" i="1"/>
  <c r="G2088" i="1"/>
  <c r="G2089" i="1"/>
  <c r="G2090" i="1"/>
  <c r="G2091" i="1"/>
  <c r="G2092" i="1"/>
  <c r="G2093" i="1"/>
  <c r="G2094" i="1"/>
  <c r="G2095" i="1"/>
  <c r="G2096" i="1"/>
  <c r="G2097" i="1"/>
  <c r="G2098" i="1"/>
  <c r="G2099" i="1"/>
  <c r="G2100" i="1"/>
  <c r="G2101" i="1"/>
  <c r="G2102" i="1"/>
  <c r="G2103" i="1"/>
  <c r="G2104" i="1"/>
  <c r="G2105" i="1"/>
  <c r="G2106" i="1"/>
  <c r="G2107" i="1"/>
  <c r="G2108" i="1"/>
  <c r="G2109" i="1"/>
  <c r="G2110" i="1"/>
  <c r="G2111" i="1"/>
  <c r="G2112" i="1"/>
  <c r="G2113" i="1"/>
  <c r="G2114" i="1"/>
  <c r="G2115" i="1"/>
  <c r="G2116" i="1"/>
  <c r="G2117" i="1"/>
  <c r="G2118" i="1"/>
  <c r="G2119" i="1"/>
  <c r="G2120" i="1"/>
  <c r="G2121" i="1"/>
  <c r="G2122" i="1"/>
  <c r="G2123" i="1"/>
  <c r="G2124" i="1"/>
  <c r="G2125" i="1"/>
  <c r="G2126" i="1"/>
  <c r="G2127" i="1"/>
  <c r="G2128" i="1"/>
  <c r="G2129" i="1"/>
  <c r="G2130" i="1"/>
  <c r="G2131" i="1"/>
  <c r="G2132" i="1"/>
  <c r="G2133" i="1"/>
  <c r="G2134" i="1"/>
  <c r="G2135" i="1"/>
  <c r="G2136" i="1"/>
  <c r="G2137" i="1"/>
  <c r="G2138" i="1"/>
  <c r="G2139" i="1"/>
  <c r="G2140" i="1"/>
  <c r="G2141" i="1"/>
  <c r="G2142" i="1"/>
  <c r="G2143" i="1"/>
  <c r="G2144" i="1"/>
  <c r="G2145" i="1"/>
  <c r="G2146" i="1"/>
  <c r="G2147" i="1"/>
  <c r="G2148" i="1"/>
  <c r="G2149" i="1"/>
  <c r="G2150" i="1"/>
  <c r="G2151" i="1"/>
  <c r="G2152" i="1"/>
  <c r="G2153" i="1"/>
  <c r="G2154" i="1"/>
  <c r="G2155" i="1"/>
  <c r="G2156" i="1"/>
  <c r="G2157" i="1"/>
  <c r="G2158" i="1"/>
  <c r="G2159" i="1"/>
  <c r="G2160" i="1"/>
  <c r="G2161" i="1"/>
  <c r="G2162" i="1"/>
  <c r="G2163" i="1"/>
  <c r="G2164" i="1"/>
  <c r="G2165" i="1"/>
  <c r="G2166" i="1"/>
  <c r="G2167" i="1"/>
  <c r="G2168" i="1"/>
  <c r="G2169" i="1"/>
  <c r="G2170" i="1"/>
  <c r="G2171" i="1"/>
  <c r="G2172" i="1"/>
  <c r="G2173" i="1"/>
  <c r="G2174" i="1"/>
  <c r="G2175" i="1"/>
  <c r="G2176" i="1"/>
  <c r="G2177" i="1"/>
  <c r="G2178" i="1"/>
  <c r="G2179" i="1"/>
  <c r="G2180" i="1"/>
  <c r="G2181" i="1"/>
  <c r="G2182" i="1"/>
  <c r="G2183" i="1"/>
  <c r="G2184" i="1"/>
  <c r="G2185" i="1"/>
  <c r="G2186" i="1"/>
  <c r="G2187" i="1"/>
  <c r="G2188" i="1"/>
  <c r="G2189" i="1"/>
  <c r="G2190" i="1"/>
  <c r="G2191" i="1"/>
  <c r="G2192" i="1"/>
  <c r="G2193" i="1"/>
  <c r="G2194" i="1"/>
  <c r="G2195" i="1"/>
  <c r="G2196" i="1"/>
  <c r="G2197" i="1"/>
  <c r="G2198" i="1"/>
  <c r="G2199" i="1"/>
  <c r="G2200" i="1"/>
  <c r="G2201" i="1"/>
  <c r="G2202" i="1"/>
  <c r="G2203" i="1"/>
  <c r="G2204" i="1"/>
  <c r="G2205" i="1"/>
  <c r="G2206" i="1"/>
  <c r="G2207" i="1"/>
  <c r="G2208" i="1"/>
  <c r="G2209" i="1"/>
  <c r="G2210" i="1"/>
  <c r="G2211" i="1"/>
  <c r="G2212" i="1"/>
  <c r="G2213" i="1"/>
  <c r="G2214" i="1"/>
  <c r="G2215" i="1"/>
  <c r="G2216" i="1"/>
  <c r="G2217" i="1"/>
  <c r="G2218" i="1"/>
  <c r="G2219" i="1"/>
  <c r="G2220" i="1"/>
  <c r="G2221" i="1"/>
  <c r="G2222" i="1"/>
  <c r="G2223" i="1"/>
  <c r="G2224" i="1"/>
  <c r="G2225" i="1"/>
  <c r="G2226" i="1"/>
  <c r="G2227" i="1"/>
  <c r="G2228" i="1"/>
  <c r="G2229" i="1"/>
  <c r="G2230" i="1"/>
  <c r="G2231" i="1"/>
  <c r="G2232" i="1"/>
  <c r="G2233" i="1"/>
  <c r="G2234" i="1"/>
  <c r="G2235" i="1"/>
  <c r="G2236" i="1"/>
  <c r="G2237" i="1"/>
  <c r="G2238" i="1"/>
  <c r="G2239" i="1"/>
  <c r="G2240" i="1"/>
  <c r="G2241" i="1"/>
  <c r="G2242" i="1"/>
  <c r="G2243" i="1"/>
  <c r="G2244" i="1"/>
  <c r="G2245" i="1"/>
  <c r="G2246" i="1"/>
  <c r="G2247" i="1"/>
  <c r="G2248" i="1"/>
  <c r="G2249" i="1"/>
  <c r="G2250" i="1"/>
  <c r="G2251" i="1"/>
  <c r="G2252" i="1"/>
  <c r="G2253" i="1"/>
  <c r="G2254" i="1"/>
  <c r="G2255" i="1"/>
  <c r="G2256" i="1"/>
  <c r="G2257" i="1"/>
  <c r="G2258" i="1"/>
  <c r="G2259" i="1"/>
  <c r="G2260" i="1"/>
  <c r="G2261" i="1"/>
  <c r="G2262" i="1"/>
  <c r="G2263" i="1"/>
  <c r="G2264" i="1"/>
  <c r="G2265" i="1"/>
  <c r="G2266" i="1"/>
  <c r="G2267" i="1"/>
  <c r="G2268" i="1"/>
  <c r="G2269" i="1"/>
  <c r="G2270" i="1"/>
  <c r="G2271" i="1"/>
  <c r="G2272" i="1"/>
  <c r="G2273" i="1"/>
  <c r="G2274" i="1"/>
  <c r="G2275" i="1"/>
  <c r="G2276" i="1"/>
  <c r="G2277" i="1"/>
  <c r="G2278" i="1"/>
  <c r="G2279" i="1"/>
  <c r="G2280" i="1"/>
  <c r="G2281" i="1"/>
  <c r="G2282" i="1"/>
  <c r="G2283" i="1"/>
  <c r="G2284" i="1"/>
  <c r="G2285" i="1"/>
  <c r="G2286" i="1"/>
  <c r="G2287" i="1"/>
  <c r="G2288" i="1"/>
  <c r="G2289" i="1"/>
  <c r="G2290" i="1"/>
  <c r="G2291" i="1"/>
  <c r="G2292" i="1"/>
  <c r="G2293" i="1"/>
  <c r="G2294" i="1"/>
  <c r="G2295" i="1"/>
  <c r="G2296" i="1"/>
  <c r="G2297" i="1"/>
  <c r="G2298" i="1"/>
  <c r="G2299" i="1"/>
  <c r="G2300" i="1"/>
  <c r="G2301" i="1"/>
  <c r="G2302" i="1"/>
  <c r="G2303" i="1"/>
  <c r="G2304" i="1"/>
  <c r="G2305" i="1"/>
  <c r="G2306" i="1"/>
  <c r="G2307" i="1"/>
  <c r="G2308" i="1"/>
  <c r="G2309" i="1"/>
  <c r="G2310" i="1"/>
  <c r="G2311" i="1"/>
  <c r="G2312" i="1"/>
  <c r="G2313" i="1"/>
  <c r="G2314" i="1"/>
  <c r="G2315" i="1"/>
  <c r="G2316" i="1"/>
  <c r="G2317" i="1"/>
  <c r="G2318" i="1"/>
  <c r="G2319" i="1"/>
  <c r="G2320" i="1"/>
  <c r="G2321" i="1"/>
  <c r="G2322" i="1"/>
  <c r="G2323" i="1"/>
  <c r="G2324" i="1"/>
  <c r="G2325" i="1"/>
  <c r="G2326" i="1"/>
  <c r="G2327" i="1"/>
  <c r="G2328" i="1"/>
  <c r="G2329" i="1"/>
  <c r="G2330" i="1"/>
  <c r="G2331" i="1"/>
  <c r="G2332" i="1"/>
  <c r="G2333" i="1"/>
  <c r="G2334" i="1"/>
  <c r="G2335" i="1"/>
  <c r="G2336" i="1"/>
  <c r="G2337" i="1"/>
  <c r="G2338" i="1"/>
  <c r="G2339" i="1"/>
  <c r="G2340" i="1"/>
  <c r="G2341" i="1"/>
  <c r="G5" i="1"/>
  <c r="G6" i="1"/>
  <c r="G7" i="1"/>
  <c r="G8" i="1"/>
  <c r="G9" i="1"/>
  <c r="G10" i="1"/>
  <c r="G11" i="1"/>
  <c r="G12" i="1"/>
  <c r="G13" i="1"/>
  <c r="G14" i="1"/>
  <c r="G15" i="1"/>
  <c r="G16" i="1"/>
  <c r="G17" i="1"/>
  <c r="G18" i="1"/>
  <c r="G19" i="1"/>
  <c r="G20" i="1"/>
  <c r="G21" i="1"/>
  <c r="G22" i="1"/>
  <c r="G23" i="1"/>
  <c r="G4" i="1"/>
  <c r="M5" i="1"/>
  <c r="AB5" i="1"/>
  <c r="AD5" i="1"/>
  <c r="AE5" i="1"/>
  <c r="AF5" i="1"/>
  <c r="AG5" i="1"/>
  <c r="M6" i="1"/>
  <c r="AB6" i="1"/>
  <c r="AD6" i="1"/>
  <c r="AE6" i="1"/>
  <c r="AF6" i="1"/>
  <c r="AG6" i="1"/>
  <c r="M7" i="1"/>
  <c r="AB7" i="1"/>
  <c r="AD7" i="1"/>
  <c r="AE7" i="1"/>
  <c r="AF7" i="1"/>
  <c r="AG7" i="1"/>
  <c r="M8" i="1"/>
  <c r="AB8" i="1"/>
  <c r="AD8" i="1"/>
  <c r="AE8" i="1"/>
  <c r="AF8" i="1"/>
  <c r="AG8" i="1"/>
  <c r="M9" i="1"/>
  <c r="AB9" i="1"/>
  <c r="AD9" i="1"/>
  <c r="AE9" i="1"/>
  <c r="AF9" i="1"/>
  <c r="AG9" i="1"/>
  <c r="M10" i="1"/>
  <c r="AB10" i="1"/>
  <c r="AD10" i="1"/>
  <c r="AE10" i="1"/>
  <c r="AF10" i="1"/>
  <c r="AG10" i="1"/>
  <c r="M11" i="1"/>
  <c r="AB11" i="1"/>
  <c r="AD11" i="1"/>
  <c r="AE11" i="1"/>
  <c r="AF11" i="1"/>
  <c r="AG11" i="1"/>
  <c r="M12" i="1"/>
  <c r="AB12" i="1"/>
  <c r="AD12" i="1"/>
  <c r="AE12" i="1"/>
  <c r="AF12" i="1"/>
  <c r="AG12" i="1"/>
  <c r="M13" i="1"/>
  <c r="AB13" i="1"/>
  <c r="AD13" i="1"/>
  <c r="AE13" i="1"/>
  <c r="AF13" i="1"/>
  <c r="AG13" i="1"/>
  <c r="M14" i="1"/>
  <c r="AB14" i="1"/>
  <c r="AD14" i="1"/>
  <c r="AE14" i="1"/>
  <c r="AF14" i="1"/>
  <c r="AG14" i="1"/>
  <c r="M15" i="1"/>
  <c r="AB15" i="1"/>
  <c r="AD15" i="1"/>
  <c r="AE15" i="1"/>
  <c r="AF15" i="1"/>
  <c r="AG15" i="1"/>
  <c r="M16" i="1"/>
  <c r="AB16" i="1"/>
  <c r="AD16" i="1"/>
  <c r="AE16" i="1"/>
  <c r="AF16" i="1"/>
  <c r="AG16" i="1"/>
  <c r="M17" i="1"/>
  <c r="AB17" i="1"/>
  <c r="AD17" i="1"/>
  <c r="AE17" i="1"/>
  <c r="AF17" i="1"/>
  <c r="AG17" i="1"/>
  <c r="M18" i="1"/>
  <c r="AB18" i="1"/>
  <c r="AD18" i="1"/>
  <c r="AE18" i="1"/>
  <c r="AF18" i="1"/>
  <c r="AG18" i="1"/>
  <c r="M19" i="1"/>
  <c r="AB19" i="1"/>
  <c r="AD19" i="1"/>
  <c r="AE19" i="1"/>
  <c r="AF19" i="1"/>
  <c r="AG19" i="1"/>
  <c r="M20" i="1"/>
  <c r="AB20" i="1"/>
  <c r="AD20" i="1"/>
  <c r="AE20" i="1"/>
  <c r="AF20" i="1"/>
  <c r="AG20" i="1"/>
  <c r="M21" i="1"/>
  <c r="AB21" i="1"/>
  <c r="AD21" i="1"/>
  <c r="AE21" i="1"/>
  <c r="AF21" i="1"/>
  <c r="AG21" i="1"/>
  <c r="AB22" i="1"/>
  <c r="AD22" i="1"/>
  <c r="AE22" i="1"/>
  <c r="AF22" i="1"/>
  <c r="AG22" i="1"/>
  <c r="AB23" i="1"/>
  <c r="AD23" i="1"/>
  <c r="AE23" i="1"/>
  <c r="AF23" i="1"/>
  <c r="AG23" i="1"/>
  <c r="AB24" i="1"/>
  <c r="AD24" i="1"/>
  <c r="AE24" i="1"/>
  <c r="AF24" i="1"/>
  <c r="AG24" i="1"/>
  <c r="AB25" i="1"/>
  <c r="AD25" i="1"/>
  <c r="AE25" i="1"/>
  <c r="AF25" i="1"/>
  <c r="AG25" i="1"/>
  <c r="AB26" i="1"/>
  <c r="AD26" i="1"/>
  <c r="AE26" i="1"/>
  <c r="AF26" i="1"/>
  <c r="AG26" i="1"/>
  <c r="AB27" i="1"/>
  <c r="AD27" i="1"/>
  <c r="AE27" i="1"/>
  <c r="AF27" i="1"/>
  <c r="AG27" i="1"/>
  <c r="AB28" i="1"/>
  <c r="AD28" i="1"/>
  <c r="AE28" i="1"/>
  <c r="AF28" i="1"/>
  <c r="AG28" i="1"/>
  <c r="AB29" i="1"/>
  <c r="AD29" i="1"/>
  <c r="AE29" i="1"/>
  <c r="AF29" i="1"/>
  <c r="AG29" i="1"/>
  <c r="AB30" i="1"/>
  <c r="AD30" i="1"/>
  <c r="AE30" i="1"/>
  <c r="AF30" i="1"/>
  <c r="AG30" i="1"/>
  <c r="AB31" i="1"/>
  <c r="AD31" i="1"/>
  <c r="AE31" i="1"/>
  <c r="AF31" i="1"/>
  <c r="AG31" i="1"/>
  <c r="AB32" i="1"/>
  <c r="AD32" i="1"/>
  <c r="AE32" i="1"/>
  <c r="AF32" i="1"/>
  <c r="AG32" i="1"/>
  <c r="AB33" i="1"/>
  <c r="AD33" i="1"/>
  <c r="AE33" i="1"/>
  <c r="AF33" i="1"/>
  <c r="AG33" i="1"/>
  <c r="AB34" i="1"/>
  <c r="AD34" i="1"/>
  <c r="AE34" i="1"/>
  <c r="AF34" i="1"/>
  <c r="AG34" i="1"/>
  <c r="AB35" i="1"/>
  <c r="AD35" i="1"/>
  <c r="AE35" i="1"/>
  <c r="AF35" i="1"/>
  <c r="AG35" i="1"/>
  <c r="AB36" i="1"/>
  <c r="AD36" i="1"/>
  <c r="AE36" i="1"/>
  <c r="AF36" i="1"/>
  <c r="AG36" i="1"/>
  <c r="AB37" i="1"/>
  <c r="AD37" i="1"/>
  <c r="AE37" i="1"/>
  <c r="AF37" i="1"/>
  <c r="AG37" i="1"/>
  <c r="AB38" i="1"/>
  <c r="AD38" i="1"/>
  <c r="AE38" i="1"/>
  <c r="AF38" i="1"/>
  <c r="AG38" i="1"/>
  <c r="AB39" i="1"/>
  <c r="AD39" i="1"/>
  <c r="AE39" i="1"/>
  <c r="AF39" i="1"/>
  <c r="AG39" i="1"/>
  <c r="AB40" i="1"/>
  <c r="AD40" i="1"/>
  <c r="AE40" i="1"/>
  <c r="AF40" i="1"/>
  <c r="AG40" i="1"/>
  <c r="AB41" i="1"/>
  <c r="AD41" i="1"/>
  <c r="AE41" i="1"/>
  <c r="AF41" i="1"/>
  <c r="AG41" i="1"/>
  <c r="AB42" i="1"/>
  <c r="AD42" i="1"/>
  <c r="AE42" i="1"/>
  <c r="AF42" i="1"/>
  <c r="AG42" i="1"/>
  <c r="AB43" i="1"/>
  <c r="AD43" i="1"/>
  <c r="AE43" i="1"/>
  <c r="AF43" i="1"/>
  <c r="AG43" i="1"/>
  <c r="AB44" i="1"/>
  <c r="AD44" i="1"/>
  <c r="AE44" i="1"/>
  <c r="AF44" i="1"/>
  <c r="AG44" i="1"/>
  <c r="AB45" i="1"/>
  <c r="AD45" i="1"/>
  <c r="AE45" i="1"/>
  <c r="AF45" i="1"/>
  <c r="AG45" i="1"/>
  <c r="AB46" i="1"/>
  <c r="AD46" i="1"/>
  <c r="AE46" i="1"/>
  <c r="AF46" i="1"/>
  <c r="AG46" i="1"/>
  <c r="AB47" i="1"/>
  <c r="AD47" i="1"/>
  <c r="AE47" i="1"/>
  <c r="AF47" i="1"/>
  <c r="AG47" i="1"/>
  <c r="AB48" i="1"/>
  <c r="AD48" i="1"/>
  <c r="AE48" i="1"/>
  <c r="AF48" i="1"/>
  <c r="AG48" i="1"/>
  <c r="AB49" i="1"/>
  <c r="AD49" i="1"/>
  <c r="AE49" i="1"/>
  <c r="AF49" i="1"/>
  <c r="AG49" i="1"/>
  <c r="AB50" i="1"/>
  <c r="AD50" i="1"/>
  <c r="AE50" i="1"/>
  <c r="AF50" i="1"/>
  <c r="AG50" i="1"/>
  <c r="AB51" i="1"/>
  <c r="AD51" i="1"/>
  <c r="AE51" i="1"/>
  <c r="AF51" i="1"/>
  <c r="AG51" i="1"/>
  <c r="AB52" i="1"/>
  <c r="AD52" i="1"/>
  <c r="AE52" i="1"/>
  <c r="AF52" i="1"/>
  <c r="AG52" i="1"/>
  <c r="AB53" i="1"/>
  <c r="AD53" i="1"/>
  <c r="AE53" i="1"/>
  <c r="AF53" i="1"/>
  <c r="AG53" i="1"/>
  <c r="AB54" i="1"/>
  <c r="AD54" i="1"/>
  <c r="AE54" i="1"/>
  <c r="AF54" i="1"/>
  <c r="AG54" i="1"/>
  <c r="AB55" i="1"/>
  <c r="AD55" i="1"/>
  <c r="AE55" i="1"/>
  <c r="AF55" i="1"/>
  <c r="AG55" i="1"/>
  <c r="AB56" i="1"/>
  <c r="AD56" i="1"/>
  <c r="AE56" i="1"/>
  <c r="AF56" i="1"/>
  <c r="AG56" i="1"/>
  <c r="AB57" i="1"/>
  <c r="AD57" i="1"/>
  <c r="AE57" i="1"/>
  <c r="AF57" i="1"/>
  <c r="AG57" i="1"/>
  <c r="AB58" i="1"/>
  <c r="AD58" i="1"/>
  <c r="AE58" i="1"/>
  <c r="AF58" i="1"/>
  <c r="AG58" i="1"/>
  <c r="AB59" i="1"/>
  <c r="AD59" i="1"/>
  <c r="AE59" i="1"/>
  <c r="AF59" i="1"/>
  <c r="AG59" i="1"/>
  <c r="AB60" i="1"/>
  <c r="AD60" i="1"/>
  <c r="AE60" i="1"/>
  <c r="AF60" i="1"/>
  <c r="AG60" i="1"/>
  <c r="AB61" i="1"/>
  <c r="AD61" i="1"/>
  <c r="AE61" i="1"/>
  <c r="AF61" i="1"/>
  <c r="AG61" i="1"/>
  <c r="AB62" i="1"/>
  <c r="AD62" i="1"/>
  <c r="AE62" i="1"/>
  <c r="AF62" i="1"/>
  <c r="AG62" i="1"/>
  <c r="AB63" i="1"/>
  <c r="AD63" i="1"/>
  <c r="AE63" i="1"/>
  <c r="AF63" i="1"/>
  <c r="AG63" i="1"/>
  <c r="AB64" i="1"/>
  <c r="AD64" i="1"/>
  <c r="AE64" i="1"/>
  <c r="AF64" i="1"/>
  <c r="AG64" i="1"/>
  <c r="AB65" i="1"/>
  <c r="AD65" i="1"/>
  <c r="AE65" i="1"/>
  <c r="AF65" i="1"/>
  <c r="AG65" i="1"/>
  <c r="AB66" i="1"/>
  <c r="AD66" i="1"/>
  <c r="AE66" i="1"/>
  <c r="AF66" i="1"/>
  <c r="AG66" i="1"/>
  <c r="AB67" i="1"/>
  <c r="AD67" i="1"/>
  <c r="AE67" i="1"/>
  <c r="AF67" i="1"/>
  <c r="AG67" i="1"/>
  <c r="AB68" i="1"/>
  <c r="AD68" i="1"/>
  <c r="AE68" i="1"/>
  <c r="AF68" i="1"/>
  <c r="AG68" i="1"/>
  <c r="AB69" i="1"/>
  <c r="AD69" i="1"/>
  <c r="AE69" i="1"/>
  <c r="AF69" i="1"/>
  <c r="AG69" i="1"/>
  <c r="AB70" i="1"/>
  <c r="AD70" i="1"/>
  <c r="AE70" i="1"/>
  <c r="AF70" i="1"/>
  <c r="AG70" i="1"/>
  <c r="AB71" i="1"/>
  <c r="AD71" i="1"/>
  <c r="AE71" i="1"/>
  <c r="AF71" i="1"/>
  <c r="AG71" i="1"/>
  <c r="AB72" i="1"/>
  <c r="AD72" i="1"/>
  <c r="AE72" i="1"/>
  <c r="AF72" i="1"/>
  <c r="AG72" i="1"/>
  <c r="AB73" i="1"/>
  <c r="AD73" i="1"/>
  <c r="AE73" i="1"/>
  <c r="AF73" i="1"/>
  <c r="AG73" i="1"/>
  <c r="AB74" i="1"/>
  <c r="AD74" i="1"/>
  <c r="AE74" i="1"/>
  <c r="AF74" i="1"/>
  <c r="AG74" i="1"/>
  <c r="AB75" i="1"/>
  <c r="AD75" i="1"/>
  <c r="AE75" i="1"/>
  <c r="AF75" i="1"/>
  <c r="AG75" i="1"/>
  <c r="AB76" i="1"/>
  <c r="AD76" i="1"/>
  <c r="AE76" i="1"/>
  <c r="AF76" i="1"/>
  <c r="AG76" i="1"/>
  <c r="AB77" i="1"/>
  <c r="AD77" i="1"/>
  <c r="AE77" i="1"/>
  <c r="AF77" i="1"/>
  <c r="AG77" i="1"/>
  <c r="AB78" i="1"/>
  <c r="AD78" i="1"/>
  <c r="AE78" i="1"/>
  <c r="AF78" i="1"/>
  <c r="AG78" i="1"/>
  <c r="AB79" i="1"/>
  <c r="AD79" i="1"/>
  <c r="AE79" i="1"/>
  <c r="AF79" i="1"/>
  <c r="AG79" i="1"/>
  <c r="AB80" i="1"/>
  <c r="AD80" i="1"/>
  <c r="AE80" i="1"/>
  <c r="AF80" i="1"/>
  <c r="AG80" i="1"/>
  <c r="AB81" i="1"/>
  <c r="AD81" i="1"/>
  <c r="AE81" i="1"/>
  <c r="AF81" i="1"/>
  <c r="AG81" i="1"/>
  <c r="AB82" i="1"/>
  <c r="AD82" i="1"/>
  <c r="AE82" i="1"/>
  <c r="AF82" i="1"/>
  <c r="AG82" i="1"/>
  <c r="AB83" i="1"/>
  <c r="AD83" i="1"/>
  <c r="AE83" i="1"/>
  <c r="AF83" i="1"/>
  <c r="AG83" i="1"/>
  <c r="AB84" i="1"/>
  <c r="AD84" i="1"/>
  <c r="AE84" i="1"/>
  <c r="AF84" i="1"/>
  <c r="AG84" i="1"/>
  <c r="AB85" i="1"/>
  <c r="AD85" i="1"/>
  <c r="AE85" i="1"/>
  <c r="AF85" i="1"/>
  <c r="AG85" i="1"/>
  <c r="AB86" i="1"/>
  <c r="AD86" i="1"/>
  <c r="AE86" i="1"/>
  <c r="AF86" i="1"/>
  <c r="AG86" i="1"/>
  <c r="AB87" i="1"/>
  <c r="AD87" i="1"/>
  <c r="AE87" i="1"/>
  <c r="AF87" i="1"/>
  <c r="AG87" i="1"/>
  <c r="AB88" i="1"/>
  <c r="AD88" i="1"/>
  <c r="AE88" i="1"/>
  <c r="AF88" i="1"/>
  <c r="AG88" i="1"/>
  <c r="AB89" i="1"/>
  <c r="AD89" i="1"/>
  <c r="AE89" i="1"/>
  <c r="AF89" i="1"/>
  <c r="AG89" i="1"/>
  <c r="AB90" i="1"/>
  <c r="AD90" i="1"/>
  <c r="AE90" i="1"/>
  <c r="AF90" i="1"/>
  <c r="AG90" i="1"/>
  <c r="AB91" i="1"/>
  <c r="AD91" i="1"/>
  <c r="AE91" i="1"/>
  <c r="AF91" i="1"/>
  <c r="AG91" i="1"/>
  <c r="AB92" i="1"/>
  <c r="AD92" i="1"/>
  <c r="AE92" i="1"/>
  <c r="AF92" i="1"/>
  <c r="AG92" i="1"/>
  <c r="AB93" i="1"/>
  <c r="AD93" i="1"/>
  <c r="AE93" i="1"/>
  <c r="AF93" i="1"/>
  <c r="AG93" i="1"/>
  <c r="AB94" i="1"/>
  <c r="AD94" i="1"/>
  <c r="AE94" i="1"/>
  <c r="AF94" i="1"/>
  <c r="AG94" i="1"/>
  <c r="AB95" i="1"/>
  <c r="AD95" i="1"/>
  <c r="AE95" i="1"/>
  <c r="AF95" i="1"/>
  <c r="AG95" i="1"/>
  <c r="AB96" i="1"/>
  <c r="AD96" i="1"/>
  <c r="AE96" i="1"/>
  <c r="AF96" i="1"/>
  <c r="AG96" i="1"/>
  <c r="AB97" i="1"/>
  <c r="AD97" i="1"/>
  <c r="AE97" i="1"/>
  <c r="AF97" i="1"/>
  <c r="AG97" i="1"/>
  <c r="AB98" i="1"/>
  <c r="AD98" i="1"/>
  <c r="AE98" i="1"/>
  <c r="AF98" i="1"/>
  <c r="AG98" i="1"/>
  <c r="AB99" i="1"/>
  <c r="AD99" i="1"/>
  <c r="AE99" i="1"/>
  <c r="AF99" i="1"/>
  <c r="AG99" i="1"/>
  <c r="AB100" i="1"/>
  <c r="AD100" i="1"/>
  <c r="AE100" i="1"/>
  <c r="AF100" i="1"/>
  <c r="AG100" i="1"/>
  <c r="AB101" i="1"/>
  <c r="AD101" i="1"/>
  <c r="AE101" i="1"/>
  <c r="AF101" i="1"/>
  <c r="AG101" i="1"/>
  <c r="AB102" i="1"/>
  <c r="AD102" i="1"/>
  <c r="AE102" i="1"/>
  <c r="AF102" i="1"/>
  <c r="AG102" i="1"/>
  <c r="AB103" i="1"/>
  <c r="AD103" i="1"/>
  <c r="AE103" i="1"/>
  <c r="AF103" i="1"/>
  <c r="AG103" i="1"/>
  <c r="AB104" i="1"/>
  <c r="AD104" i="1"/>
  <c r="AE104" i="1"/>
  <c r="AF104" i="1"/>
  <c r="AG104" i="1"/>
  <c r="AB105" i="1"/>
  <c r="AD105" i="1"/>
  <c r="AE105" i="1"/>
  <c r="AF105" i="1"/>
  <c r="AG105" i="1"/>
  <c r="AB106" i="1"/>
  <c r="AD106" i="1"/>
  <c r="AE106" i="1"/>
  <c r="AF106" i="1"/>
  <c r="AG106" i="1"/>
  <c r="AB107" i="1"/>
  <c r="AD107" i="1"/>
  <c r="AE107" i="1"/>
  <c r="AF107" i="1"/>
  <c r="AG107" i="1"/>
  <c r="AB108" i="1"/>
  <c r="AD108" i="1"/>
  <c r="AE108" i="1"/>
  <c r="AF108" i="1"/>
  <c r="AG108" i="1"/>
  <c r="AB109" i="1"/>
  <c r="AD109" i="1"/>
  <c r="AE109" i="1"/>
  <c r="AF109" i="1"/>
  <c r="AG109" i="1"/>
  <c r="AB110" i="1"/>
  <c r="AD110" i="1"/>
  <c r="AE110" i="1"/>
  <c r="AF110" i="1"/>
  <c r="AG110" i="1"/>
  <c r="AB111" i="1"/>
  <c r="AD111" i="1"/>
  <c r="AE111" i="1"/>
  <c r="AF111" i="1"/>
  <c r="AG111" i="1"/>
  <c r="AB112" i="1"/>
  <c r="AD112" i="1"/>
  <c r="AE112" i="1"/>
  <c r="AF112" i="1"/>
  <c r="AG112" i="1"/>
  <c r="AB113" i="1"/>
  <c r="AD113" i="1"/>
  <c r="AE113" i="1"/>
  <c r="AF113" i="1"/>
  <c r="AG113" i="1"/>
  <c r="AB114" i="1"/>
  <c r="AD114" i="1"/>
  <c r="AE114" i="1"/>
  <c r="AF114" i="1"/>
  <c r="AG114" i="1"/>
  <c r="AB115" i="1"/>
  <c r="AD115" i="1"/>
  <c r="AE115" i="1"/>
  <c r="AF115" i="1"/>
  <c r="AG115" i="1"/>
  <c r="AB116" i="1"/>
  <c r="AD116" i="1"/>
  <c r="AE116" i="1"/>
  <c r="AF116" i="1"/>
  <c r="AG116" i="1"/>
  <c r="AB117" i="1"/>
  <c r="AD117" i="1"/>
  <c r="AE117" i="1"/>
  <c r="AF117" i="1"/>
  <c r="AG117" i="1"/>
  <c r="AB118" i="1"/>
  <c r="AD118" i="1"/>
  <c r="AE118" i="1"/>
  <c r="AF118" i="1"/>
  <c r="AG118" i="1"/>
  <c r="AB119" i="1"/>
  <c r="AD119" i="1"/>
  <c r="AE119" i="1"/>
  <c r="AF119" i="1"/>
  <c r="AG119" i="1"/>
  <c r="AB120" i="1"/>
  <c r="AD120" i="1"/>
  <c r="AE120" i="1"/>
  <c r="AF120" i="1"/>
  <c r="AG120" i="1"/>
  <c r="AB121" i="1"/>
  <c r="AD121" i="1"/>
  <c r="AE121" i="1"/>
  <c r="AF121" i="1"/>
  <c r="AG121" i="1"/>
  <c r="AB122" i="1"/>
  <c r="AD122" i="1"/>
  <c r="AE122" i="1"/>
  <c r="AF122" i="1"/>
  <c r="AG122" i="1"/>
  <c r="AB123" i="1"/>
  <c r="AD123" i="1"/>
  <c r="AE123" i="1"/>
  <c r="AF123" i="1"/>
  <c r="AG123" i="1"/>
  <c r="AB124" i="1"/>
  <c r="AD124" i="1"/>
  <c r="AE124" i="1"/>
  <c r="AF124" i="1"/>
  <c r="AG124" i="1"/>
  <c r="AB125" i="1"/>
  <c r="AD125" i="1"/>
  <c r="AE125" i="1"/>
  <c r="AF125" i="1"/>
  <c r="AG125" i="1"/>
  <c r="AB126" i="1"/>
  <c r="AD126" i="1"/>
  <c r="AE126" i="1"/>
  <c r="AF126" i="1"/>
  <c r="AG126" i="1"/>
  <c r="AB127" i="1"/>
  <c r="AD127" i="1"/>
  <c r="AE127" i="1"/>
  <c r="AF127" i="1"/>
  <c r="AG127" i="1"/>
  <c r="AB128" i="1"/>
  <c r="AD128" i="1"/>
  <c r="AE128" i="1"/>
  <c r="AF128" i="1"/>
  <c r="AG128" i="1"/>
  <c r="AB129" i="1"/>
  <c r="AD129" i="1"/>
  <c r="AE129" i="1"/>
  <c r="AF129" i="1"/>
  <c r="AG129" i="1"/>
  <c r="AB130" i="1"/>
  <c r="AD130" i="1"/>
  <c r="AE130" i="1"/>
  <c r="AF130" i="1"/>
  <c r="AG130" i="1"/>
  <c r="AB131" i="1"/>
  <c r="AD131" i="1"/>
  <c r="AE131" i="1"/>
  <c r="AF131" i="1"/>
  <c r="AG131" i="1"/>
  <c r="AB132" i="1"/>
  <c r="AD132" i="1"/>
  <c r="AE132" i="1"/>
  <c r="AF132" i="1"/>
  <c r="AG132" i="1"/>
  <c r="AB133" i="1"/>
  <c r="AD133" i="1"/>
  <c r="AE133" i="1"/>
  <c r="AF133" i="1"/>
  <c r="AG133" i="1"/>
  <c r="AB134" i="1"/>
  <c r="AD134" i="1"/>
  <c r="AE134" i="1"/>
  <c r="AF134" i="1"/>
  <c r="AG134" i="1"/>
  <c r="AB135" i="1"/>
  <c r="AD135" i="1"/>
  <c r="AE135" i="1"/>
  <c r="AF135" i="1"/>
  <c r="AG135" i="1"/>
  <c r="AB136" i="1"/>
  <c r="AD136" i="1"/>
  <c r="AE136" i="1"/>
  <c r="AF136" i="1"/>
  <c r="AG136" i="1"/>
  <c r="AB137" i="1"/>
  <c r="AD137" i="1"/>
  <c r="AE137" i="1"/>
  <c r="AF137" i="1"/>
  <c r="AG137" i="1"/>
  <c r="AB138" i="1"/>
  <c r="AD138" i="1"/>
  <c r="AE138" i="1"/>
  <c r="AF138" i="1"/>
  <c r="AG138" i="1"/>
  <c r="AB139" i="1"/>
  <c r="AD139" i="1"/>
  <c r="AE139" i="1"/>
  <c r="AF139" i="1"/>
  <c r="AG139" i="1"/>
  <c r="AB140" i="1"/>
  <c r="AD140" i="1"/>
  <c r="AE140" i="1"/>
  <c r="AF140" i="1"/>
  <c r="AG140" i="1"/>
  <c r="AB141" i="1"/>
  <c r="AD141" i="1"/>
  <c r="AE141" i="1"/>
  <c r="AF141" i="1"/>
  <c r="AG141" i="1"/>
  <c r="AB142" i="1"/>
  <c r="AD142" i="1"/>
  <c r="AE142" i="1"/>
  <c r="AF142" i="1"/>
  <c r="AG142" i="1"/>
  <c r="AB143" i="1"/>
  <c r="AD143" i="1"/>
  <c r="AE143" i="1"/>
  <c r="AF143" i="1"/>
  <c r="AG143" i="1"/>
  <c r="AB144" i="1"/>
  <c r="AD144" i="1"/>
  <c r="AE144" i="1"/>
  <c r="AF144" i="1"/>
  <c r="AG144" i="1"/>
  <c r="AB145" i="1"/>
  <c r="AD145" i="1"/>
  <c r="AE145" i="1"/>
  <c r="AF145" i="1"/>
  <c r="AG145" i="1"/>
  <c r="AB146" i="1"/>
  <c r="AD146" i="1"/>
  <c r="AE146" i="1"/>
  <c r="AF146" i="1"/>
  <c r="AG146" i="1"/>
  <c r="AB147" i="1"/>
  <c r="AD147" i="1"/>
  <c r="AE147" i="1"/>
  <c r="AF147" i="1"/>
  <c r="AG147" i="1"/>
  <c r="AB148" i="1"/>
  <c r="AD148" i="1"/>
  <c r="AE148" i="1"/>
  <c r="AF148" i="1"/>
  <c r="AG148" i="1"/>
  <c r="AB149" i="1"/>
  <c r="AD149" i="1"/>
  <c r="AE149" i="1"/>
  <c r="AF149" i="1"/>
  <c r="AG149" i="1"/>
  <c r="AB150" i="1"/>
  <c r="AD150" i="1"/>
  <c r="AE150" i="1"/>
  <c r="AF150" i="1"/>
  <c r="AG150" i="1"/>
  <c r="AB151" i="1"/>
  <c r="AD151" i="1"/>
  <c r="AE151" i="1"/>
  <c r="AF151" i="1"/>
  <c r="AG151" i="1"/>
  <c r="AB152" i="1"/>
  <c r="AD152" i="1"/>
  <c r="AE152" i="1"/>
  <c r="AF152" i="1"/>
  <c r="AG152" i="1"/>
  <c r="AB153" i="1"/>
  <c r="AD153" i="1"/>
  <c r="AE153" i="1"/>
  <c r="AF153" i="1"/>
  <c r="AG153" i="1"/>
  <c r="AB154" i="1"/>
  <c r="AD154" i="1"/>
  <c r="AE154" i="1"/>
  <c r="AF154" i="1"/>
  <c r="AG154" i="1"/>
  <c r="AB155" i="1"/>
  <c r="AD155" i="1"/>
  <c r="AE155" i="1"/>
  <c r="AF155" i="1"/>
  <c r="AG155" i="1"/>
  <c r="AB156" i="1"/>
  <c r="AD156" i="1"/>
  <c r="AE156" i="1"/>
  <c r="AF156" i="1"/>
  <c r="AG156" i="1"/>
  <c r="AB157" i="1"/>
  <c r="AD157" i="1"/>
  <c r="AE157" i="1"/>
  <c r="AF157" i="1"/>
  <c r="AG157" i="1"/>
  <c r="AB158" i="1"/>
  <c r="AD158" i="1"/>
  <c r="AE158" i="1"/>
  <c r="AF158" i="1"/>
  <c r="AG158" i="1"/>
  <c r="AB159" i="1"/>
  <c r="AD159" i="1"/>
  <c r="AE159" i="1"/>
  <c r="AF159" i="1"/>
  <c r="AG159" i="1"/>
  <c r="AB160" i="1"/>
  <c r="AD160" i="1"/>
  <c r="AE160" i="1"/>
  <c r="AF160" i="1"/>
  <c r="AG160" i="1"/>
  <c r="AB161" i="1"/>
  <c r="AD161" i="1"/>
  <c r="AE161" i="1"/>
  <c r="AF161" i="1"/>
  <c r="AG161" i="1"/>
  <c r="AB162" i="1"/>
  <c r="AD162" i="1"/>
  <c r="AE162" i="1"/>
  <c r="AF162" i="1"/>
  <c r="AG162" i="1"/>
  <c r="AB163" i="1"/>
  <c r="AD163" i="1"/>
  <c r="AE163" i="1"/>
  <c r="AF163" i="1"/>
  <c r="AG163" i="1"/>
  <c r="AB164" i="1"/>
  <c r="AD164" i="1"/>
  <c r="AE164" i="1"/>
  <c r="AF164" i="1"/>
  <c r="AG164" i="1"/>
  <c r="AB165" i="1"/>
  <c r="AD165" i="1"/>
  <c r="AE165" i="1"/>
  <c r="AF165" i="1"/>
  <c r="AG165" i="1"/>
  <c r="AB166" i="1"/>
  <c r="AD166" i="1"/>
  <c r="AE166" i="1"/>
  <c r="AF166" i="1"/>
  <c r="AG166" i="1"/>
  <c r="AB443" i="1"/>
  <c r="AD443" i="1"/>
  <c r="AE443" i="1"/>
  <c r="AF443" i="1"/>
  <c r="AG443" i="1"/>
  <c r="AB444" i="1"/>
  <c r="AD444" i="1"/>
  <c r="AE444" i="1"/>
  <c r="AF444" i="1"/>
  <c r="AG444" i="1"/>
  <c r="AB445" i="1"/>
  <c r="AD445" i="1"/>
  <c r="AE445" i="1"/>
  <c r="AF445" i="1"/>
  <c r="AG445" i="1"/>
  <c r="AB446" i="1"/>
  <c r="AD446" i="1"/>
  <c r="AE446" i="1"/>
  <c r="AF446" i="1"/>
  <c r="AG446" i="1"/>
  <c r="AB447" i="1"/>
  <c r="AD447" i="1"/>
  <c r="AE447" i="1"/>
  <c r="AF447" i="1"/>
  <c r="AG447" i="1"/>
  <c r="AB448" i="1"/>
  <c r="AD448" i="1"/>
  <c r="AE448" i="1"/>
  <c r="AF448" i="1"/>
  <c r="AG448" i="1"/>
  <c r="AB449" i="1"/>
  <c r="AD449" i="1"/>
  <c r="AE449" i="1"/>
  <c r="AF449" i="1"/>
  <c r="AG449" i="1"/>
  <c r="AB450" i="1"/>
  <c r="AD450" i="1"/>
  <c r="AE450" i="1"/>
  <c r="AF450" i="1"/>
  <c r="AG450" i="1"/>
  <c r="AB451" i="1"/>
  <c r="AD451" i="1"/>
  <c r="AE451" i="1"/>
  <c r="AF451" i="1"/>
  <c r="AG451" i="1"/>
  <c r="AB452" i="1"/>
  <c r="AD452" i="1"/>
  <c r="AE452" i="1"/>
  <c r="AF452" i="1"/>
  <c r="AG452" i="1"/>
  <c r="AB453" i="1"/>
  <c r="AD453" i="1"/>
  <c r="AE453" i="1"/>
  <c r="AF453" i="1"/>
  <c r="AG453" i="1"/>
  <c r="AB454" i="1"/>
  <c r="AD454" i="1"/>
  <c r="AE454" i="1"/>
  <c r="AF454" i="1"/>
  <c r="AG454" i="1"/>
  <c r="AB455" i="1"/>
  <c r="AD455" i="1"/>
  <c r="AE455" i="1"/>
  <c r="AF455" i="1"/>
  <c r="AG455" i="1"/>
  <c r="AB456" i="1"/>
  <c r="AD456" i="1"/>
  <c r="AE456" i="1"/>
  <c r="AF456" i="1"/>
  <c r="AG456" i="1"/>
  <c r="AB457" i="1"/>
  <c r="AD457" i="1"/>
  <c r="AE457" i="1"/>
  <c r="AF457" i="1"/>
  <c r="AG457" i="1"/>
  <c r="AB458" i="1"/>
  <c r="AD458" i="1"/>
  <c r="AE458" i="1"/>
  <c r="AF458" i="1"/>
  <c r="AG458" i="1"/>
  <c r="AB459" i="1"/>
  <c r="AD459" i="1"/>
  <c r="AE459" i="1"/>
  <c r="AF459" i="1"/>
  <c r="AG459" i="1"/>
  <c r="AB460" i="1"/>
  <c r="AD460" i="1"/>
  <c r="AE460" i="1"/>
  <c r="AF460" i="1"/>
  <c r="AG460" i="1"/>
  <c r="AB461" i="1"/>
  <c r="AD461" i="1"/>
  <c r="AE461" i="1"/>
  <c r="AF461" i="1"/>
  <c r="AG461" i="1"/>
  <c r="AB462" i="1"/>
  <c r="AD462" i="1"/>
  <c r="AE462" i="1"/>
  <c r="AF462" i="1"/>
  <c r="AG462" i="1"/>
  <c r="AB463" i="1"/>
  <c r="AD463" i="1"/>
  <c r="AE463" i="1"/>
  <c r="AF463" i="1"/>
  <c r="AG463" i="1"/>
  <c r="AB464" i="1"/>
  <c r="AD464" i="1"/>
  <c r="AE464" i="1"/>
  <c r="AF464" i="1"/>
  <c r="AG464" i="1"/>
  <c r="AB465" i="1"/>
  <c r="AD465" i="1"/>
  <c r="AE465" i="1"/>
  <c r="AF465" i="1"/>
  <c r="AG465" i="1"/>
  <c r="AB466" i="1"/>
  <c r="AD466" i="1"/>
  <c r="AE466" i="1"/>
  <c r="AF466" i="1"/>
  <c r="AG466" i="1"/>
  <c r="AB467" i="1"/>
  <c r="AD467" i="1"/>
  <c r="AE467" i="1"/>
  <c r="AF467" i="1"/>
  <c r="AG467" i="1"/>
  <c r="AB468" i="1"/>
  <c r="AD468" i="1"/>
  <c r="AE468" i="1"/>
  <c r="AF468" i="1"/>
  <c r="AG468" i="1"/>
  <c r="AB469" i="1"/>
  <c r="AD469" i="1"/>
  <c r="AE469" i="1"/>
  <c r="AF469" i="1"/>
  <c r="AG469" i="1"/>
  <c r="AB470" i="1"/>
  <c r="AD470" i="1"/>
  <c r="AE470" i="1"/>
  <c r="AF470" i="1"/>
  <c r="AG470" i="1"/>
  <c r="AB471" i="1"/>
  <c r="AD471" i="1"/>
  <c r="AE471" i="1"/>
  <c r="AF471" i="1"/>
  <c r="AG471" i="1"/>
  <c r="AB472" i="1"/>
  <c r="AD472" i="1"/>
  <c r="AE472" i="1"/>
  <c r="AF472" i="1"/>
  <c r="AG472" i="1"/>
  <c r="AB473" i="1"/>
  <c r="AD473" i="1"/>
  <c r="AE473" i="1"/>
  <c r="AF473" i="1"/>
  <c r="AG473" i="1"/>
  <c r="AB474" i="1"/>
  <c r="AD474" i="1"/>
  <c r="AE474" i="1"/>
  <c r="AF474" i="1"/>
  <c r="AG474" i="1"/>
  <c r="AB475" i="1"/>
  <c r="AD475" i="1"/>
  <c r="AE475" i="1"/>
  <c r="AF475" i="1"/>
  <c r="AG475" i="1"/>
  <c r="AB476" i="1"/>
  <c r="AD476" i="1"/>
  <c r="AE476" i="1"/>
  <c r="AF476" i="1"/>
  <c r="AG476" i="1"/>
  <c r="AB477" i="1"/>
  <c r="AD477" i="1"/>
  <c r="AE477" i="1"/>
  <c r="AF477" i="1"/>
  <c r="AG477" i="1"/>
  <c r="AB478" i="1"/>
  <c r="AD478" i="1"/>
  <c r="AE478" i="1"/>
  <c r="AF478" i="1"/>
  <c r="AG478" i="1"/>
  <c r="AB479" i="1"/>
  <c r="AD479" i="1"/>
  <c r="AE479" i="1"/>
  <c r="AF479" i="1"/>
  <c r="AG479" i="1"/>
  <c r="AB480" i="1"/>
  <c r="AD480" i="1"/>
  <c r="AE480" i="1"/>
  <c r="AF480" i="1"/>
  <c r="AG480" i="1"/>
  <c r="AB481" i="1"/>
  <c r="AD481" i="1"/>
  <c r="AE481" i="1"/>
  <c r="AF481" i="1"/>
  <c r="AG481" i="1"/>
  <c r="AB482" i="1"/>
  <c r="AD482" i="1"/>
  <c r="AE482" i="1"/>
  <c r="AF482" i="1"/>
  <c r="AG482" i="1"/>
  <c r="AB483" i="1"/>
  <c r="AD483" i="1"/>
  <c r="AE483" i="1"/>
  <c r="AF483" i="1"/>
  <c r="AG483" i="1"/>
  <c r="AB484" i="1"/>
  <c r="AD484" i="1"/>
  <c r="AE484" i="1"/>
  <c r="AF484" i="1"/>
  <c r="AG484" i="1"/>
  <c r="AB485" i="1"/>
  <c r="AD485" i="1"/>
  <c r="AE485" i="1"/>
  <c r="AF485" i="1"/>
  <c r="AG485" i="1"/>
  <c r="AB486" i="1"/>
  <c r="AD486" i="1"/>
  <c r="AE486" i="1"/>
  <c r="AF486" i="1"/>
  <c r="AG486" i="1"/>
  <c r="AB487" i="1"/>
  <c r="AD487" i="1"/>
  <c r="AE487" i="1"/>
  <c r="AF487" i="1"/>
  <c r="AG487" i="1"/>
  <c r="AB488" i="1"/>
  <c r="AD488" i="1"/>
  <c r="AE488" i="1"/>
  <c r="AF488" i="1"/>
  <c r="AG488" i="1"/>
  <c r="AB489" i="1"/>
  <c r="AD489" i="1"/>
  <c r="AE489" i="1"/>
  <c r="AF489" i="1"/>
  <c r="AG489" i="1"/>
  <c r="AB490" i="1"/>
  <c r="AD490" i="1"/>
  <c r="AE490" i="1"/>
  <c r="AF490" i="1"/>
  <c r="AG490" i="1"/>
  <c r="AB491" i="1"/>
  <c r="AD491" i="1"/>
  <c r="AE491" i="1"/>
  <c r="AF491" i="1"/>
  <c r="AG491" i="1"/>
  <c r="AB492" i="1"/>
  <c r="AD492" i="1"/>
  <c r="AE492" i="1"/>
  <c r="AF492" i="1"/>
  <c r="AG492" i="1"/>
  <c r="AB493" i="1"/>
  <c r="AD493" i="1"/>
  <c r="AE493" i="1"/>
  <c r="AF493" i="1"/>
  <c r="AG493" i="1"/>
  <c r="AB494" i="1"/>
  <c r="AD494" i="1"/>
  <c r="AE494" i="1"/>
  <c r="AF494" i="1"/>
  <c r="AG494" i="1"/>
  <c r="AB495" i="1"/>
  <c r="AD495" i="1"/>
  <c r="AE495" i="1"/>
  <c r="AF495" i="1"/>
  <c r="AG495" i="1"/>
  <c r="AB496" i="1"/>
  <c r="AD496" i="1"/>
  <c r="AE496" i="1"/>
  <c r="AF496" i="1"/>
  <c r="AG496" i="1"/>
  <c r="AB497" i="1"/>
  <c r="AD497" i="1"/>
  <c r="AE497" i="1"/>
  <c r="AF497" i="1"/>
  <c r="AG497" i="1"/>
  <c r="AB498" i="1"/>
  <c r="AD498" i="1"/>
  <c r="AE498" i="1"/>
  <c r="AF498" i="1"/>
  <c r="AG498" i="1"/>
  <c r="AB499" i="1"/>
  <c r="AD499" i="1"/>
  <c r="AE499" i="1"/>
  <c r="AF499" i="1"/>
  <c r="AG499" i="1"/>
  <c r="AB500" i="1"/>
  <c r="AD500" i="1"/>
  <c r="AE500" i="1"/>
  <c r="AF500" i="1"/>
  <c r="AG500" i="1"/>
  <c r="AB501" i="1"/>
  <c r="AD501" i="1"/>
  <c r="AE501" i="1"/>
  <c r="AF501" i="1"/>
  <c r="AG501" i="1"/>
  <c r="AB502" i="1"/>
  <c r="AD502" i="1"/>
  <c r="AE502" i="1"/>
  <c r="AF502" i="1"/>
  <c r="AG502" i="1"/>
  <c r="AB503" i="1"/>
  <c r="AD503" i="1"/>
  <c r="AE503" i="1"/>
  <c r="AF503" i="1"/>
  <c r="AG503" i="1"/>
  <c r="AB504" i="1"/>
  <c r="AD504" i="1"/>
  <c r="AE504" i="1"/>
  <c r="AF504" i="1"/>
  <c r="AG504" i="1"/>
  <c r="AB505" i="1"/>
  <c r="AD505" i="1"/>
  <c r="AE505" i="1"/>
  <c r="AF505" i="1"/>
  <c r="AG505" i="1"/>
  <c r="AB506" i="1"/>
  <c r="AD506" i="1"/>
  <c r="AE506" i="1"/>
  <c r="AF506" i="1"/>
  <c r="AG506" i="1"/>
  <c r="AB507" i="1"/>
  <c r="AD507" i="1"/>
  <c r="AE507" i="1"/>
  <c r="AF507" i="1"/>
  <c r="AG507" i="1"/>
  <c r="AB508" i="1"/>
  <c r="AD508" i="1"/>
  <c r="AE508" i="1"/>
  <c r="AF508" i="1"/>
  <c r="AG508" i="1"/>
  <c r="AB509" i="1"/>
  <c r="AD509" i="1"/>
  <c r="AE509" i="1"/>
  <c r="AF509" i="1"/>
  <c r="AG509" i="1"/>
  <c r="AB510" i="1"/>
  <c r="AD510" i="1"/>
  <c r="AE510" i="1"/>
  <c r="AF510" i="1"/>
  <c r="AG510" i="1"/>
  <c r="AB511" i="1"/>
  <c r="AD511" i="1"/>
  <c r="AE511" i="1"/>
  <c r="AF511" i="1"/>
  <c r="AG511" i="1"/>
  <c r="AB512" i="1"/>
  <c r="AD512" i="1"/>
  <c r="AE512" i="1"/>
  <c r="AF512" i="1"/>
  <c r="AG512" i="1"/>
  <c r="AB513" i="1"/>
  <c r="AD513" i="1"/>
  <c r="AE513" i="1"/>
  <c r="AF513" i="1"/>
  <c r="AG513" i="1"/>
  <c r="AB514" i="1"/>
  <c r="AD514" i="1"/>
  <c r="AE514" i="1"/>
  <c r="AF514" i="1"/>
  <c r="AG514" i="1"/>
  <c r="AB515" i="1"/>
  <c r="AD515" i="1"/>
  <c r="AE515" i="1"/>
  <c r="AF515" i="1"/>
  <c r="AG515" i="1"/>
  <c r="AB516" i="1"/>
  <c r="AD516" i="1"/>
  <c r="AE516" i="1"/>
  <c r="AF516" i="1"/>
  <c r="AG516" i="1"/>
  <c r="AB517" i="1"/>
  <c r="AD517" i="1"/>
  <c r="AE517" i="1"/>
  <c r="AF517" i="1"/>
  <c r="AG517" i="1"/>
  <c r="AB518" i="1"/>
  <c r="AD518" i="1"/>
  <c r="AE518" i="1"/>
  <c r="AF518" i="1"/>
  <c r="AG518" i="1"/>
  <c r="AB519" i="1"/>
  <c r="AD519" i="1"/>
  <c r="AE519" i="1"/>
  <c r="AF519" i="1"/>
  <c r="AG519" i="1"/>
  <c r="AB520" i="1"/>
  <c r="AD520" i="1"/>
  <c r="AE520" i="1"/>
  <c r="AF520" i="1"/>
  <c r="AG520" i="1"/>
  <c r="AB521" i="1"/>
  <c r="AD521" i="1"/>
  <c r="AE521" i="1"/>
  <c r="AF521" i="1"/>
  <c r="AG521" i="1"/>
  <c r="AB522" i="1"/>
  <c r="AD522" i="1"/>
  <c r="AE522" i="1"/>
  <c r="AF522" i="1"/>
  <c r="AG522" i="1"/>
  <c r="AB523" i="1"/>
  <c r="AD523" i="1"/>
  <c r="AE523" i="1"/>
  <c r="AF523" i="1"/>
  <c r="AG523" i="1"/>
  <c r="AB524" i="1"/>
  <c r="AD524" i="1"/>
  <c r="AE524" i="1"/>
  <c r="AF524" i="1"/>
  <c r="AG524" i="1"/>
  <c r="AB525" i="1"/>
  <c r="AD525" i="1"/>
  <c r="AE525" i="1"/>
  <c r="AF525" i="1"/>
  <c r="AG525" i="1"/>
  <c r="AB526" i="1"/>
  <c r="AD526" i="1"/>
  <c r="AE526" i="1"/>
  <c r="AF526" i="1"/>
  <c r="AG526" i="1"/>
  <c r="AB527" i="1"/>
  <c r="AD527" i="1"/>
  <c r="AE527" i="1"/>
  <c r="AF527" i="1"/>
  <c r="AG527" i="1"/>
  <c r="AB528" i="1"/>
  <c r="AD528" i="1"/>
  <c r="AE528" i="1"/>
  <c r="AF528" i="1"/>
  <c r="AG528" i="1"/>
  <c r="AB529" i="1"/>
  <c r="AD529" i="1"/>
  <c r="AE529" i="1"/>
  <c r="AF529" i="1"/>
  <c r="AG529" i="1"/>
  <c r="AB530" i="1"/>
  <c r="AD530" i="1"/>
  <c r="AE530" i="1"/>
  <c r="AF530" i="1"/>
  <c r="AG530" i="1"/>
  <c r="AB531" i="1"/>
  <c r="AD531" i="1"/>
  <c r="AE531" i="1"/>
  <c r="AF531" i="1"/>
  <c r="AG531" i="1"/>
  <c r="AB532" i="1"/>
  <c r="AD532" i="1"/>
  <c r="AE532" i="1"/>
  <c r="AF532" i="1"/>
  <c r="AG532" i="1"/>
  <c r="AB533" i="1"/>
  <c r="AD533" i="1"/>
  <c r="AE533" i="1"/>
  <c r="AF533" i="1"/>
  <c r="AG533" i="1"/>
  <c r="AB534" i="1"/>
  <c r="AD534" i="1"/>
  <c r="AE534" i="1"/>
  <c r="AF534" i="1"/>
  <c r="AG534" i="1"/>
  <c r="AB535" i="1"/>
  <c r="AD535" i="1"/>
  <c r="AE535" i="1"/>
  <c r="AF535" i="1"/>
  <c r="AG535" i="1"/>
  <c r="AB536" i="1"/>
  <c r="AD536" i="1"/>
  <c r="AE536" i="1"/>
  <c r="AF536" i="1"/>
  <c r="AG536" i="1"/>
  <c r="AB537" i="1"/>
  <c r="AD537" i="1"/>
  <c r="AE537" i="1"/>
  <c r="AF537" i="1"/>
  <c r="AG537" i="1"/>
  <c r="AB538" i="1"/>
  <c r="AD538" i="1"/>
  <c r="AE538" i="1"/>
  <c r="AF538" i="1"/>
  <c r="AG538" i="1"/>
  <c r="AB539" i="1"/>
  <c r="AD539" i="1"/>
  <c r="AE539" i="1"/>
  <c r="AF539" i="1"/>
  <c r="AG539" i="1"/>
  <c r="AB540" i="1"/>
  <c r="AD540" i="1"/>
  <c r="AE540" i="1"/>
  <c r="AF540" i="1"/>
  <c r="AG540" i="1"/>
  <c r="AB541" i="1"/>
  <c r="AD541" i="1"/>
  <c r="AE541" i="1"/>
  <c r="AF541" i="1"/>
  <c r="AG541" i="1"/>
  <c r="AB542" i="1"/>
  <c r="AD542" i="1"/>
  <c r="AE542" i="1"/>
  <c r="AF542" i="1"/>
  <c r="AG542" i="1"/>
  <c r="AB543" i="1"/>
  <c r="AD543" i="1"/>
  <c r="AE543" i="1"/>
  <c r="AF543" i="1"/>
  <c r="AG543" i="1"/>
  <c r="AB544" i="1"/>
  <c r="AD544" i="1"/>
  <c r="AE544" i="1"/>
  <c r="AF544" i="1"/>
  <c r="AG544" i="1"/>
  <c r="AB545" i="1"/>
  <c r="AD545" i="1"/>
  <c r="AE545" i="1"/>
  <c r="AF545" i="1"/>
  <c r="AG545" i="1"/>
  <c r="AB546" i="1"/>
  <c r="AD546" i="1"/>
  <c r="AE546" i="1"/>
  <c r="AF546" i="1"/>
  <c r="AG546" i="1"/>
  <c r="AB547" i="1"/>
  <c r="AD547" i="1"/>
  <c r="AE547" i="1"/>
  <c r="AF547" i="1"/>
  <c r="AG547" i="1"/>
  <c r="AB548" i="1"/>
  <c r="AD548" i="1"/>
  <c r="AE548" i="1"/>
  <c r="AF548" i="1"/>
  <c r="AG548" i="1"/>
  <c r="AB549" i="1"/>
  <c r="AD549" i="1"/>
  <c r="AE549" i="1"/>
  <c r="AF549" i="1"/>
  <c r="AG549" i="1"/>
  <c r="AB550" i="1"/>
  <c r="AD550" i="1"/>
  <c r="AE550" i="1"/>
  <c r="AF550" i="1"/>
  <c r="AG550" i="1"/>
  <c r="AB551" i="1"/>
  <c r="AD551" i="1"/>
  <c r="AE551" i="1"/>
  <c r="AF551" i="1"/>
  <c r="AG551" i="1"/>
  <c r="AB552" i="1"/>
  <c r="AD552" i="1"/>
  <c r="AE552" i="1"/>
  <c r="AF552" i="1"/>
  <c r="AG552" i="1"/>
  <c r="AB553" i="1"/>
  <c r="AD553" i="1"/>
  <c r="AE553" i="1"/>
  <c r="AF553" i="1"/>
  <c r="AG553" i="1"/>
  <c r="AB554" i="1"/>
  <c r="AD554" i="1"/>
  <c r="AE554" i="1"/>
  <c r="AF554" i="1"/>
  <c r="AG554" i="1"/>
  <c r="AB555" i="1"/>
  <c r="AD555" i="1"/>
  <c r="AE555" i="1"/>
  <c r="AF555" i="1"/>
  <c r="AG555" i="1"/>
  <c r="AB556" i="1"/>
  <c r="AD556" i="1"/>
  <c r="AE556" i="1"/>
  <c r="AF556" i="1"/>
  <c r="AG556" i="1"/>
  <c r="AB557" i="1"/>
  <c r="AD557" i="1"/>
  <c r="AE557" i="1"/>
  <c r="AF557" i="1"/>
  <c r="AG557" i="1"/>
  <c r="AB558" i="1"/>
  <c r="AD558" i="1"/>
  <c r="AE558" i="1"/>
  <c r="AF558" i="1"/>
  <c r="AG558" i="1"/>
  <c r="AB559" i="1"/>
  <c r="AD559" i="1"/>
  <c r="AE559" i="1"/>
  <c r="AF559" i="1"/>
  <c r="AG559" i="1"/>
  <c r="AB560" i="1"/>
  <c r="AD560" i="1"/>
  <c r="AE560" i="1"/>
  <c r="AF560" i="1"/>
  <c r="AG560" i="1"/>
  <c r="AB561" i="1"/>
  <c r="AD561" i="1"/>
  <c r="AE561" i="1"/>
  <c r="AF561" i="1"/>
  <c r="AG561" i="1"/>
  <c r="AB562" i="1"/>
  <c r="AD562" i="1"/>
  <c r="AE562" i="1"/>
  <c r="AF562" i="1"/>
  <c r="AG562" i="1"/>
  <c r="AB563" i="1"/>
  <c r="AD563" i="1"/>
  <c r="AE563" i="1"/>
  <c r="AF563" i="1"/>
  <c r="AG563" i="1"/>
  <c r="AB564" i="1"/>
  <c r="AD564" i="1"/>
  <c r="AE564" i="1"/>
  <c r="AF564" i="1"/>
  <c r="AG564" i="1"/>
  <c r="AB565" i="1"/>
  <c r="AD565" i="1"/>
  <c r="AE565" i="1"/>
  <c r="AF565" i="1"/>
  <c r="AG565" i="1"/>
  <c r="AB566" i="1"/>
  <c r="AD566" i="1"/>
  <c r="AE566" i="1"/>
  <c r="AF566" i="1"/>
  <c r="AG566" i="1"/>
  <c r="AB567" i="1"/>
  <c r="AD567" i="1"/>
  <c r="AE567" i="1"/>
  <c r="AF567" i="1"/>
  <c r="AG567" i="1"/>
  <c r="AB568" i="1"/>
  <c r="AD568" i="1"/>
  <c r="AE568" i="1"/>
  <c r="AF568" i="1"/>
  <c r="AG568" i="1"/>
  <c r="AB569" i="1"/>
  <c r="AD569" i="1"/>
  <c r="AE569" i="1"/>
  <c r="AF569" i="1"/>
  <c r="AG569" i="1"/>
  <c r="AB570" i="1"/>
  <c r="AD570" i="1"/>
  <c r="AE570" i="1"/>
  <c r="AF570" i="1"/>
  <c r="AG570" i="1"/>
  <c r="AB571" i="1"/>
  <c r="AD571" i="1"/>
  <c r="AE571" i="1"/>
  <c r="AF571" i="1"/>
  <c r="AG571" i="1"/>
  <c r="AB572" i="1"/>
  <c r="AD572" i="1"/>
  <c r="AE572" i="1"/>
  <c r="AF572" i="1"/>
  <c r="AG572" i="1"/>
  <c r="AB573" i="1"/>
  <c r="AD573" i="1"/>
  <c r="AE573" i="1"/>
  <c r="AF573" i="1"/>
  <c r="AG573" i="1"/>
  <c r="AB574" i="1"/>
  <c r="AD574" i="1"/>
  <c r="AE574" i="1"/>
  <c r="AF574" i="1"/>
  <c r="AG574" i="1"/>
  <c r="AB575" i="1"/>
  <c r="AD575" i="1"/>
  <c r="AE575" i="1"/>
  <c r="AF575" i="1"/>
  <c r="AG575" i="1"/>
  <c r="AB576" i="1"/>
  <c r="AD576" i="1"/>
  <c r="AE576" i="1"/>
  <c r="AF576" i="1"/>
  <c r="AG576" i="1"/>
  <c r="AB577" i="1"/>
  <c r="AD577" i="1"/>
  <c r="AE577" i="1"/>
  <c r="AF577" i="1"/>
  <c r="AG577" i="1"/>
  <c r="AB578" i="1"/>
  <c r="AD578" i="1"/>
  <c r="AE578" i="1"/>
  <c r="AF578" i="1"/>
  <c r="AG578" i="1"/>
  <c r="AB579" i="1"/>
  <c r="AD579" i="1"/>
  <c r="AE579" i="1"/>
  <c r="AF579" i="1"/>
  <c r="AG579" i="1"/>
  <c r="AB580" i="1"/>
  <c r="AD580" i="1"/>
  <c r="AE580" i="1"/>
  <c r="AF580" i="1"/>
  <c r="AG580" i="1"/>
  <c r="AB581" i="1"/>
  <c r="AD581" i="1"/>
  <c r="AE581" i="1"/>
  <c r="AF581" i="1"/>
  <c r="AG581" i="1"/>
  <c r="AB582" i="1"/>
  <c r="AD582" i="1"/>
  <c r="AE582" i="1"/>
  <c r="AF582" i="1"/>
  <c r="AG582" i="1"/>
  <c r="AB583" i="1"/>
  <c r="AD583" i="1"/>
  <c r="AE583" i="1"/>
  <c r="AF583" i="1"/>
  <c r="AG583" i="1"/>
  <c r="AB584" i="1"/>
  <c r="AD584" i="1"/>
  <c r="AE584" i="1"/>
  <c r="AF584" i="1"/>
  <c r="AG584" i="1"/>
  <c r="AB585" i="1"/>
  <c r="AD585" i="1"/>
  <c r="AE585" i="1"/>
  <c r="AF585" i="1"/>
  <c r="AG585" i="1"/>
  <c r="AB586" i="1"/>
  <c r="AD586" i="1"/>
  <c r="AE586" i="1"/>
  <c r="AF586" i="1"/>
  <c r="AG586" i="1"/>
  <c r="AB587" i="1"/>
  <c r="AD587" i="1"/>
  <c r="AE587" i="1"/>
  <c r="AF587" i="1"/>
  <c r="AG587" i="1"/>
  <c r="AB588" i="1"/>
  <c r="AD588" i="1"/>
  <c r="AE588" i="1"/>
  <c r="AF588" i="1"/>
  <c r="AG588" i="1"/>
  <c r="AB589" i="1"/>
  <c r="AD589" i="1"/>
  <c r="AE589" i="1"/>
  <c r="AF589" i="1"/>
  <c r="AG589" i="1"/>
  <c r="AB590" i="1"/>
  <c r="AD590" i="1"/>
  <c r="AE590" i="1"/>
  <c r="AF590" i="1"/>
  <c r="AG590" i="1"/>
  <c r="AB591" i="1"/>
  <c r="AD591" i="1"/>
  <c r="AE591" i="1"/>
  <c r="AF591" i="1"/>
  <c r="AG591" i="1"/>
  <c r="AB592" i="1"/>
  <c r="AD592" i="1"/>
  <c r="AE592" i="1"/>
  <c r="AF592" i="1"/>
  <c r="AG592" i="1"/>
  <c r="AB593" i="1"/>
  <c r="AD593" i="1"/>
  <c r="AE593" i="1"/>
  <c r="AF593" i="1"/>
  <c r="AG593" i="1"/>
  <c r="AB594" i="1"/>
  <c r="AD594" i="1"/>
  <c r="AE594" i="1"/>
  <c r="AF594" i="1"/>
  <c r="AG594" i="1"/>
  <c r="AB595" i="1"/>
  <c r="AD595" i="1"/>
  <c r="AE595" i="1"/>
  <c r="AF595" i="1"/>
  <c r="AG595" i="1"/>
  <c r="AB596" i="1"/>
  <c r="AD596" i="1"/>
  <c r="AE596" i="1"/>
  <c r="AF596" i="1"/>
  <c r="AG596" i="1"/>
  <c r="AB597" i="1"/>
  <c r="AD597" i="1"/>
  <c r="AE597" i="1"/>
  <c r="AF597" i="1"/>
  <c r="AG597" i="1"/>
  <c r="AB598" i="1"/>
  <c r="AD598" i="1"/>
  <c r="AE598" i="1"/>
  <c r="AF598" i="1"/>
  <c r="AG598" i="1"/>
  <c r="AB599" i="1"/>
  <c r="AD599" i="1"/>
  <c r="AE599" i="1"/>
  <c r="AF599" i="1"/>
  <c r="AG599" i="1"/>
  <c r="AB600" i="1"/>
  <c r="AD600" i="1"/>
  <c r="AE600" i="1"/>
  <c r="AF600" i="1"/>
  <c r="AG600" i="1"/>
  <c r="AB601" i="1"/>
  <c r="AD601" i="1"/>
  <c r="AE601" i="1"/>
  <c r="AF601" i="1"/>
  <c r="AG601" i="1"/>
  <c r="AB602" i="1"/>
  <c r="AD602" i="1"/>
  <c r="AE602" i="1"/>
  <c r="AF602" i="1"/>
  <c r="AG602" i="1"/>
  <c r="AB603" i="1"/>
  <c r="AD603" i="1"/>
  <c r="AE603" i="1"/>
  <c r="AF603" i="1"/>
  <c r="AG603" i="1"/>
  <c r="AB604" i="1"/>
  <c r="AD604" i="1"/>
  <c r="AE604" i="1"/>
  <c r="AF604" i="1"/>
  <c r="AG604" i="1"/>
  <c r="AB605" i="1"/>
  <c r="AD605" i="1"/>
  <c r="AE605" i="1"/>
  <c r="AF605" i="1"/>
  <c r="AG605" i="1"/>
  <c r="AB606" i="1"/>
  <c r="AD606" i="1"/>
  <c r="AE606" i="1"/>
  <c r="AF606" i="1"/>
  <c r="AG606" i="1"/>
  <c r="AB607" i="1"/>
  <c r="AD607" i="1"/>
  <c r="AE607" i="1"/>
  <c r="AF607" i="1"/>
  <c r="AG607" i="1"/>
  <c r="AB608" i="1"/>
  <c r="AD608" i="1"/>
  <c r="AE608" i="1"/>
  <c r="AF608" i="1"/>
  <c r="AG608" i="1"/>
  <c r="AB609" i="1"/>
  <c r="AD609" i="1"/>
  <c r="AE609" i="1"/>
  <c r="AF609" i="1"/>
  <c r="AG609" i="1"/>
  <c r="AB610" i="1"/>
  <c r="AD610" i="1"/>
  <c r="AE610" i="1"/>
  <c r="AF610" i="1"/>
  <c r="AG610" i="1"/>
  <c r="AB611" i="1"/>
  <c r="AD611" i="1"/>
  <c r="AE611" i="1"/>
  <c r="AF611" i="1"/>
  <c r="AG611" i="1"/>
  <c r="AB612" i="1"/>
  <c r="AD612" i="1"/>
  <c r="AE612" i="1"/>
  <c r="AF612" i="1"/>
  <c r="AG612" i="1"/>
  <c r="AB613" i="1"/>
  <c r="AD613" i="1"/>
  <c r="AE613" i="1"/>
  <c r="AF613" i="1"/>
  <c r="AG613" i="1"/>
  <c r="AB614" i="1"/>
  <c r="AD614" i="1"/>
  <c r="AE614" i="1"/>
  <c r="AF614" i="1"/>
  <c r="AG614" i="1"/>
  <c r="AB615" i="1"/>
  <c r="AD615" i="1"/>
  <c r="AE615" i="1"/>
  <c r="AF615" i="1"/>
  <c r="AG615" i="1"/>
  <c r="AB616" i="1"/>
  <c r="AD616" i="1"/>
  <c r="AE616" i="1"/>
  <c r="AF616" i="1"/>
  <c r="AG616" i="1"/>
  <c r="AB617" i="1"/>
  <c r="AD617" i="1"/>
  <c r="AE617" i="1"/>
  <c r="AF617" i="1"/>
  <c r="AG617" i="1"/>
  <c r="AB618" i="1"/>
  <c r="AD618" i="1"/>
  <c r="AE618" i="1"/>
  <c r="AF618" i="1"/>
  <c r="AG618" i="1"/>
  <c r="AB619" i="1"/>
  <c r="AD619" i="1"/>
  <c r="AE619" i="1"/>
  <c r="AF619" i="1"/>
  <c r="AG619" i="1"/>
  <c r="AB620" i="1"/>
  <c r="AD620" i="1"/>
  <c r="AE620" i="1"/>
  <c r="AF620" i="1"/>
  <c r="AG620" i="1"/>
  <c r="AB621" i="1"/>
  <c r="AD621" i="1"/>
  <c r="AE621" i="1"/>
  <c r="AF621" i="1"/>
  <c r="AG621" i="1"/>
  <c r="AB622" i="1"/>
  <c r="AD622" i="1"/>
  <c r="AE622" i="1"/>
  <c r="AF622" i="1"/>
  <c r="AG622" i="1"/>
  <c r="AB623" i="1"/>
  <c r="AD623" i="1"/>
  <c r="AE623" i="1"/>
  <c r="AF623" i="1"/>
  <c r="AG623" i="1"/>
  <c r="AB624" i="1"/>
  <c r="AD624" i="1"/>
  <c r="AE624" i="1"/>
  <c r="AF624" i="1"/>
  <c r="AG624" i="1"/>
  <c r="AB625" i="1"/>
  <c r="AD625" i="1"/>
  <c r="AE625" i="1"/>
  <c r="AF625" i="1"/>
  <c r="AG625" i="1"/>
  <c r="AB626" i="1"/>
  <c r="AD626" i="1"/>
  <c r="AE626" i="1"/>
  <c r="AF626" i="1"/>
  <c r="AG626" i="1"/>
  <c r="AB627" i="1"/>
  <c r="AD627" i="1"/>
  <c r="AE627" i="1"/>
  <c r="AF627" i="1"/>
  <c r="AG627" i="1"/>
  <c r="AB628" i="1"/>
  <c r="AD628" i="1"/>
  <c r="AE628" i="1"/>
  <c r="AF628" i="1"/>
  <c r="AG628" i="1"/>
  <c r="AB629" i="1"/>
  <c r="AD629" i="1"/>
  <c r="AE629" i="1"/>
  <c r="AF629" i="1"/>
  <c r="AG629" i="1"/>
  <c r="AB630" i="1"/>
  <c r="AD630" i="1"/>
  <c r="AE630" i="1"/>
  <c r="AF630" i="1"/>
  <c r="AG630" i="1"/>
  <c r="AB631" i="1"/>
  <c r="AD631" i="1"/>
  <c r="AE631" i="1"/>
  <c r="AF631" i="1"/>
  <c r="AG631" i="1"/>
  <c r="AB632" i="1"/>
  <c r="AD632" i="1"/>
  <c r="AE632" i="1"/>
  <c r="AF632" i="1"/>
  <c r="AG632" i="1"/>
  <c r="AB633" i="1"/>
  <c r="AD633" i="1"/>
  <c r="AE633" i="1"/>
  <c r="AF633" i="1"/>
  <c r="AG633" i="1"/>
  <c r="AB634" i="1"/>
  <c r="AD634" i="1"/>
  <c r="AE634" i="1"/>
  <c r="AF634" i="1"/>
  <c r="AG634" i="1"/>
  <c r="AB635" i="1"/>
  <c r="AD635" i="1"/>
  <c r="AE635" i="1"/>
  <c r="AF635" i="1"/>
  <c r="AG635" i="1"/>
  <c r="AB636" i="1"/>
  <c r="AD636" i="1"/>
  <c r="AE636" i="1"/>
  <c r="AF636" i="1"/>
  <c r="AG636" i="1"/>
  <c r="AB637" i="1"/>
  <c r="AD637" i="1"/>
  <c r="AE637" i="1"/>
  <c r="AF637" i="1"/>
  <c r="AG637" i="1"/>
  <c r="AB638" i="1"/>
  <c r="AD638" i="1"/>
  <c r="AE638" i="1"/>
  <c r="AF638" i="1"/>
  <c r="AG638" i="1"/>
  <c r="AB639" i="1"/>
  <c r="AD639" i="1"/>
  <c r="AE639" i="1"/>
  <c r="AF639" i="1"/>
  <c r="AG639" i="1"/>
  <c r="AB640" i="1"/>
  <c r="AD640" i="1"/>
  <c r="AE640" i="1"/>
  <c r="AF640" i="1"/>
  <c r="AG640" i="1"/>
  <c r="AB641" i="1"/>
  <c r="AD641" i="1"/>
  <c r="AE641" i="1"/>
  <c r="AF641" i="1"/>
  <c r="AG641" i="1"/>
  <c r="AB642" i="1"/>
  <c r="AD642" i="1"/>
  <c r="AE642" i="1"/>
  <c r="AF642" i="1"/>
  <c r="AG642" i="1"/>
  <c r="AB643" i="1"/>
  <c r="AD643" i="1"/>
  <c r="AE643" i="1"/>
  <c r="AF643" i="1"/>
  <c r="AG643" i="1"/>
  <c r="AB644" i="1"/>
  <c r="AD644" i="1"/>
  <c r="AE644" i="1"/>
  <c r="AF644" i="1"/>
  <c r="AG644" i="1"/>
  <c r="AB645" i="1"/>
  <c r="AD645" i="1"/>
  <c r="AE645" i="1"/>
  <c r="AF645" i="1"/>
  <c r="AG645" i="1"/>
  <c r="AB646" i="1"/>
  <c r="AD646" i="1"/>
  <c r="AE646" i="1"/>
  <c r="AF646" i="1"/>
  <c r="AG646" i="1"/>
  <c r="AB647" i="1"/>
  <c r="AD647" i="1"/>
  <c r="AE647" i="1"/>
  <c r="AF647" i="1"/>
  <c r="AG647" i="1"/>
  <c r="AB648" i="1"/>
  <c r="AD648" i="1"/>
  <c r="AE648" i="1"/>
  <c r="AF648" i="1"/>
  <c r="AG648" i="1"/>
  <c r="AB649" i="1"/>
  <c r="AD649" i="1"/>
  <c r="AE649" i="1"/>
  <c r="AF649" i="1"/>
  <c r="AG649" i="1"/>
  <c r="AB650" i="1"/>
  <c r="AD650" i="1"/>
  <c r="AE650" i="1"/>
  <c r="AF650" i="1"/>
  <c r="AG650" i="1"/>
  <c r="AB651" i="1"/>
  <c r="AD651" i="1"/>
  <c r="AE651" i="1"/>
  <c r="AF651" i="1"/>
  <c r="AG651" i="1"/>
  <c r="AB652" i="1"/>
  <c r="AD652" i="1"/>
  <c r="AE652" i="1"/>
  <c r="AF652" i="1"/>
  <c r="AG652" i="1"/>
  <c r="AB653" i="1"/>
  <c r="AD653" i="1"/>
  <c r="AE653" i="1"/>
  <c r="AF653" i="1"/>
  <c r="AG653" i="1"/>
  <c r="AB654" i="1"/>
  <c r="AD654" i="1"/>
  <c r="AE654" i="1"/>
  <c r="AF654" i="1"/>
  <c r="AG654" i="1"/>
  <c r="AB655" i="1"/>
  <c r="AD655" i="1"/>
  <c r="AE655" i="1"/>
  <c r="AF655" i="1"/>
  <c r="AG655" i="1"/>
  <c r="AB656" i="1"/>
  <c r="AD656" i="1"/>
  <c r="AE656" i="1"/>
  <c r="AF656" i="1"/>
  <c r="AG656" i="1"/>
  <c r="AB657" i="1"/>
  <c r="AD657" i="1"/>
  <c r="AE657" i="1"/>
  <c r="AF657" i="1"/>
  <c r="AG657" i="1"/>
  <c r="AB658" i="1"/>
  <c r="AD658" i="1"/>
  <c r="AE658" i="1"/>
  <c r="AF658" i="1"/>
  <c r="AG658" i="1"/>
  <c r="AB659" i="1"/>
  <c r="AD659" i="1"/>
  <c r="AE659" i="1"/>
  <c r="AF659" i="1"/>
  <c r="AG659" i="1"/>
  <c r="AB660" i="1"/>
  <c r="AD660" i="1"/>
  <c r="AE660" i="1"/>
  <c r="AF660" i="1"/>
  <c r="AG660" i="1"/>
  <c r="AB661" i="1"/>
  <c r="AD661" i="1"/>
  <c r="AE661" i="1"/>
  <c r="AF661" i="1"/>
  <c r="AG661" i="1"/>
  <c r="AB662" i="1"/>
  <c r="AD662" i="1"/>
  <c r="AE662" i="1"/>
  <c r="AF662" i="1"/>
  <c r="AG662" i="1"/>
  <c r="AB663" i="1"/>
  <c r="AD663" i="1"/>
  <c r="AE663" i="1"/>
  <c r="AF663" i="1"/>
  <c r="AG663" i="1"/>
  <c r="AB664" i="1"/>
  <c r="AD664" i="1"/>
  <c r="AE664" i="1"/>
  <c r="AF664" i="1"/>
  <c r="AG664" i="1"/>
  <c r="AB665" i="1"/>
  <c r="AD665" i="1"/>
  <c r="AE665" i="1"/>
  <c r="AF665" i="1"/>
  <c r="AG665" i="1"/>
  <c r="AB666" i="1"/>
  <c r="AD666" i="1"/>
  <c r="AE666" i="1"/>
  <c r="AF666" i="1"/>
  <c r="AG666" i="1"/>
  <c r="AB667" i="1"/>
  <c r="AD667" i="1"/>
  <c r="AE667" i="1"/>
  <c r="AF667" i="1"/>
  <c r="AG667" i="1"/>
  <c r="AB668" i="1"/>
  <c r="AD668" i="1"/>
  <c r="AE668" i="1"/>
  <c r="AF668" i="1"/>
  <c r="AG668" i="1"/>
  <c r="AB669" i="1"/>
  <c r="AD669" i="1"/>
  <c r="AE669" i="1"/>
  <c r="AF669" i="1"/>
  <c r="AG669" i="1"/>
  <c r="AB670" i="1"/>
  <c r="AD670" i="1"/>
  <c r="AE670" i="1"/>
  <c r="AF670" i="1"/>
  <c r="AG670" i="1"/>
  <c r="AB671" i="1"/>
  <c r="AD671" i="1"/>
  <c r="AE671" i="1"/>
  <c r="AF671" i="1"/>
  <c r="AG671" i="1"/>
  <c r="AB672" i="1"/>
  <c r="AD672" i="1"/>
  <c r="AE672" i="1"/>
  <c r="AF672" i="1"/>
  <c r="AG672" i="1"/>
  <c r="AB673" i="1"/>
  <c r="AD673" i="1"/>
  <c r="AE673" i="1"/>
  <c r="AF673" i="1"/>
  <c r="AG673" i="1"/>
  <c r="AB674" i="1"/>
  <c r="AD674" i="1"/>
  <c r="AE674" i="1"/>
  <c r="AF674" i="1"/>
  <c r="AG674" i="1"/>
  <c r="AB675" i="1"/>
  <c r="AD675" i="1"/>
  <c r="AE675" i="1"/>
  <c r="AF675" i="1"/>
  <c r="AG675" i="1"/>
  <c r="AB676" i="1"/>
  <c r="AD676" i="1"/>
  <c r="AE676" i="1"/>
  <c r="AF676" i="1"/>
  <c r="AG676" i="1"/>
  <c r="AB677" i="1"/>
  <c r="AD677" i="1"/>
  <c r="AE677" i="1"/>
  <c r="AF677" i="1"/>
  <c r="AG677" i="1"/>
  <c r="AB678" i="1"/>
  <c r="AD678" i="1"/>
  <c r="AE678" i="1"/>
  <c r="AF678" i="1"/>
  <c r="AG678" i="1"/>
  <c r="AB679" i="1"/>
  <c r="AD679" i="1"/>
  <c r="AE679" i="1"/>
  <c r="AF679" i="1"/>
  <c r="AG679" i="1"/>
  <c r="AB680" i="1"/>
  <c r="AD680" i="1"/>
  <c r="AE680" i="1"/>
  <c r="AF680" i="1"/>
  <c r="AG680" i="1"/>
  <c r="AB681" i="1"/>
  <c r="AD681" i="1"/>
  <c r="AE681" i="1"/>
  <c r="AF681" i="1"/>
  <c r="AG681" i="1"/>
  <c r="AB682" i="1"/>
  <c r="AD682" i="1"/>
  <c r="AE682" i="1"/>
  <c r="AF682" i="1"/>
  <c r="AG682" i="1"/>
  <c r="AB683" i="1"/>
  <c r="AD683" i="1"/>
  <c r="AE683" i="1"/>
  <c r="AF683" i="1"/>
  <c r="AG683" i="1"/>
  <c r="AB684" i="1"/>
  <c r="AD684" i="1"/>
  <c r="AE684" i="1"/>
  <c r="AF684" i="1"/>
  <c r="AG684" i="1"/>
  <c r="AB685" i="1"/>
  <c r="AD685" i="1"/>
  <c r="AE685" i="1"/>
  <c r="AF685" i="1"/>
  <c r="AG685" i="1"/>
  <c r="AB686" i="1"/>
  <c r="AD686" i="1"/>
  <c r="AE686" i="1"/>
  <c r="AF686" i="1"/>
  <c r="AG686" i="1"/>
  <c r="AB687" i="1"/>
  <c r="AD687" i="1"/>
  <c r="AE687" i="1"/>
  <c r="AF687" i="1"/>
  <c r="AG687" i="1"/>
  <c r="AB688" i="1"/>
  <c r="AD688" i="1"/>
  <c r="AE688" i="1"/>
  <c r="AF688" i="1"/>
  <c r="AG688" i="1"/>
  <c r="AB689" i="1"/>
  <c r="AD689" i="1"/>
  <c r="AE689" i="1"/>
  <c r="AF689" i="1"/>
  <c r="AG689" i="1"/>
  <c r="AB690" i="1"/>
  <c r="AD690" i="1"/>
  <c r="AE690" i="1"/>
  <c r="AF690" i="1"/>
  <c r="AG690" i="1"/>
  <c r="AB691" i="1"/>
  <c r="AD691" i="1"/>
  <c r="AE691" i="1"/>
  <c r="AF691" i="1"/>
  <c r="AG691" i="1"/>
  <c r="AB692" i="1"/>
  <c r="AD692" i="1"/>
  <c r="AE692" i="1"/>
  <c r="AF692" i="1"/>
  <c r="AG692" i="1"/>
  <c r="AB693" i="1"/>
  <c r="AD693" i="1"/>
  <c r="AE693" i="1"/>
  <c r="AF693" i="1"/>
  <c r="AG693" i="1"/>
  <c r="AB694" i="1"/>
  <c r="AD694" i="1"/>
  <c r="AE694" i="1"/>
  <c r="AF694" i="1"/>
  <c r="AG694" i="1"/>
  <c r="AB695" i="1"/>
  <c r="AD695" i="1"/>
  <c r="AE695" i="1"/>
  <c r="AF695" i="1"/>
  <c r="AG695" i="1"/>
  <c r="AB696" i="1"/>
  <c r="AD696" i="1"/>
  <c r="AE696" i="1"/>
  <c r="AF696" i="1"/>
  <c r="AG696" i="1"/>
  <c r="AB697" i="1"/>
  <c r="AD697" i="1"/>
  <c r="AE697" i="1"/>
  <c r="AF697" i="1"/>
  <c r="AG697" i="1"/>
  <c r="AB698" i="1"/>
  <c r="AD698" i="1"/>
  <c r="AE698" i="1"/>
  <c r="AF698" i="1"/>
  <c r="AG698" i="1"/>
  <c r="AB699" i="1"/>
  <c r="AD699" i="1"/>
  <c r="AE699" i="1"/>
  <c r="AF699" i="1"/>
  <c r="AG699" i="1"/>
  <c r="AB700" i="1"/>
  <c r="AD700" i="1"/>
  <c r="AE700" i="1"/>
  <c r="AF700" i="1"/>
  <c r="AG700" i="1"/>
  <c r="AB701" i="1"/>
  <c r="AD701" i="1"/>
  <c r="AE701" i="1"/>
  <c r="AF701" i="1"/>
  <c r="AG701" i="1"/>
  <c r="AB702" i="1"/>
  <c r="AD702" i="1"/>
  <c r="AE702" i="1"/>
  <c r="AF702" i="1"/>
  <c r="AG702" i="1"/>
  <c r="AB703" i="1"/>
  <c r="AD703" i="1"/>
  <c r="AE703" i="1"/>
  <c r="AF703" i="1"/>
  <c r="AG703" i="1"/>
  <c r="AB704" i="1"/>
  <c r="AD704" i="1"/>
  <c r="AE704" i="1"/>
  <c r="AF704" i="1"/>
  <c r="AG704" i="1"/>
  <c r="AB705" i="1"/>
  <c r="AD705" i="1"/>
  <c r="AE705" i="1"/>
  <c r="AF705" i="1"/>
  <c r="AG705" i="1"/>
  <c r="AB706" i="1"/>
  <c r="AD706" i="1"/>
  <c r="AE706" i="1"/>
  <c r="AF706" i="1"/>
  <c r="AG706" i="1"/>
  <c r="AB707" i="1"/>
  <c r="AD707" i="1"/>
  <c r="AE707" i="1"/>
  <c r="AF707" i="1"/>
  <c r="AG707" i="1"/>
  <c r="AB708" i="1"/>
  <c r="AD708" i="1"/>
  <c r="AE708" i="1"/>
  <c r="AF708" i="1"/>
  <c r="AG708" i="1"/>
  <c r="AB709" i="1"/>
  <c r="AD709" i="1"/>
  <c r="AE709" i="1"/>
  <c r="AF709" i="1"/>
  <c r="AG709" i="1"/>
  <c r="AB710" i="1"/>
  <c r="AD710" i="1"/>
  <c r="AE710" i="1"/>
  <c r="AF710" i="1"/>
  <c r="AG710" i="1"/>
  <c r="AB711" i="1"/>
  <c r="AD711" i="1"/>
  <c r="AE711" i="1"/>
  <c r="AF711" i="1"/>
  <c r="AG711" i="1"/>
  <c r="AB712" i="1"/>
  <c r="AD712" i="1"/>
  <c r="AE712" i="1"/>
  <c r="AF712" i="1"/>
  <c r="AG712" i="1"/>
  <c r="AB713" i="1"/>
  <c r="AD713" i="1"/>
  <c r="AE713" i="1"/>
  <c r="AF713" i="1"/>
  <c r="AG713" i="1"/>
  <c r="AB714" i="1"/>
  <c r="AD714" i="1"/>
  <c r="AE714" i="1"/>
  <c r="AF714" i="1"/>
  <c r="AG714" i="1"/>
  <c r="AB715" i="1"/>
  <c r="AD715" i="1"/>
  <c r="AE715" i="1"/>
  <c r="AF715" i="1"/>
  <c r="AG715" i="1"/>
  <c r="AB716" i="1"/>
  <c r="AD716" i="1"/>
  <c r="AE716" i="1"/>
  <c r="AF716" i="1"/>
  <c r="AG716" i="1"/>
  <c r="AB717" i="1"/>
  <c r="AD717" i="1"/>
  <c r="AE717" i="1"/>
  <c r="AF717" i="1"/>
  <c r="AG717" i="1"/>
  <c r="AB718" i="1"/>
  <c r="AD718" i="1"/>
  <c r="AE718" i="1"/>
  <c r="AF718" i="1"/>
  <c r="AG718" i="1"/>
  <c r="AB719" i="1"/>
  <c r="AD719" i="1"/>
  <c r="AE719" i="1"/>
  <c r="AF719" i="1"/>
  <c r="AG719" i="1"/>
  <c r="AB720" i="1"/>
  <c r="AD720" i="1"/>
  <c r="AE720" i="1"/>
  <c r="AF720" i="1"/>
  <c r="AG720" i="1"/>
  <c r="AB721" i="1"/>
  <c r="AD721" i="1"/>
  <c r="AE721" i="1"/>
  <c r="AF721" i="1"/>
  <c r="AG721" i="1"/>
  <c r="AB722" i="1"/>
  <c r="AD722" i="1"/>
  <c r="AE722" i="1"/>
  <c r="AF722" i="1"/>
  <c r="AG722" i="1"/>
  <c r="AB723" i="1"/>
  <c r="AD723" i="1"/>
  <c r="AE723" i="1"/>
  <c r="AF723" i="1"/>
  <c r="AG723" i="1"/>
  <c r="AB724" i="1"/>
  <c r="AD724" i="1"/>
  <c r="AE724" i="1"/>
  <c r="AF724" i="1"/>
  <c r="AG724" i="1"/>
  <c r="AB725" i="1"/>
  <c r="AD725" i="1"/>
  <c r="AE725" i="1"/>
  <c r="AF725" i="1"/>
  <c r="AG725" i="1"/>
  <c r="AB726" i="1"/>
  <c r="AD726" i="1"/>
  <c r="AE726" i="1"/>
  <c r="AF726" i="1"/>
  <c r="AG726" i="1"/>
  <c r="AB727" i="1"/>
  <c r="AD727" i="1"/>
  <c r="AE727" i="1"/>
  <c r="AF727" i="1"/>
  <c r="AG727" i="1"/>
  <c r="AB728" i="1"/>
  <c r="AD728" i="1"/>
  <c r="AE728" i="1"/>
  <c r="AF728" i="1"/>
  <c r="AG728" i="1"/>
  <c r="AB729" i="1"/>
  <c r="AD729" i="1"/>
  <c r="AE729" i="1"/>
  <c r="AF729" i="1"/>
  <c r="AG729" i="1"/>
  <c r="AB730" i="1"/>
  <c r="AD730" i="1"/>
  <c r="AE730" i="1"/>
  <c r="AF730" i="1"/>
  <c r="AG730" i="1"/>
  <c r="AB731" i="1"/>
  <c r="AD731" i="1"/>
  <c r="AE731" i="1"/>
  <c r="AF731" i="1"/>
  <c r="AG731" i="1"/>
  <c r="AB732" i="1"/>
  <c r="AD732" i="1"/>
  <c r="AE732" i="1"/>
  <c r="AF732" i="1"/>
  <c r="AG732" i="1"/>
  <c r="AB733" i="1"/>
  <c r="AD733" i="1"/>
  <c r="AE733" i="1"/>
  <c r="AF733" i="1"/>
  <c r="AG733" i="1"/>
  <c r="AB734" i="1"/>
  <c r="AD734" i="1"/>
  <c r="AE734" i="1"/>
  <c r="AF734" i="1"/>
  <c r="AG734" i="1"/>
  <c r="AB735" i="1"/>
  <c r="AD735" i="1"/>
  <c r="AE735" i="1"/>
  <c r="AF735" i="1"/>
  <c r="AG735" i="1"/>
  <c r="AB736" i="1"/>
  <c r="AD736" i="1"/>
  <c r="AE736" i="1"/>
  <c r="AF736" i="1"/>
  <c r="AG736" i="1"/>
  <c r="AB737" i="1"/>
  <c r="AD737" i="1"/>
  <c r="AE737" i="1"/>
  <c r="AF737" i="1"/>
  <c r="AG737" i="1"/>
  <c r="AB738" i="1"/>
  <c r="AD738" i="1"/>
  <c r="AE738" i="1"/>
  <c r="AF738" i="1"/>
  <c r="AG738" i="1"/>
  <c r="AB739" i="1"/>
  <c r="AD739" i="1"/>
  <c r="AE739" i="1"/>
  <c r="AF739" i="1"/>
  <c r="AG739" i="1"/>
  <c r="AB740" i="1"/>
  <c r="AD740" i="1"/>
  <c r="AE740" i="1"/>
  <c r="AF740" i="1"/>
  <c r="AG740" i="1"/>
  <c r="AB741" i="1"/>
  <c r="AD741" i="1"/>
  <c r="AE741" i="1"/>
  <c r="AF741" i="1"/>
  <c r="AG741" i="1"/>
  <c r="AB742" i="1"/>
  <c r="AD742" i="1"/>
  <c r="AE742" i="1"/>
  <c r="AF742" i="1"/>
  <c r="AG742" i="1"/>
  <c r="AB743" i="1"/>
  <c r="AD743" i="1"/>
  <c r="AE743" i="1"/>
  <c r="AF743" i="1"/>
  <c r="AG743" i="1"/>
  <c r="AB744" i="1"/>
  <c r="AD744" i="1"/>
  <c r="AE744" i="1"/>
  <c r="AF744" i="1"/>
  <c r="AG744" i="1"/>
  <c r="AB745" i="1"/>
  <c r="AD745" i="1"/>
  <c r="AE745" i="1"/>
  <c r="AF745" i="1"/>
  <c r="AG745" i="1"/>
  <c r="AB746" i="1"/>
  <c r="AD746" i="1"/>
  <c r="AE746" i="1"/>
  <c r="AF746" i="1"/>
  <c r="AG746" i="1"/>
  <c r="AB747" i="1"/>
  <c r="AD747" i="1"/>
  <c r="AE747" i="1"/>
  <c r="AF747" i="1"/>
  <c r="AG747" i="1"/>
  <c r="AB748" i="1"/>
  <c r="AD748" i="1"/>
  <c r="AE748" i="1"/>
  <c r="AF748" i="1"/>
  <c r="AG748" i="1"/>
  <c r="AB749" i="1"/>
  <c r="AD749" i="1"/>
  <c r="AE749" i="1"/>
  <c r="AF749" i="1"/>
  <c r="AG749" i="1"/>
  <c r="AB750" i="1"/>
  <c r="AD750" i="1"/>
  <c r="AE750" i="1"/>
  <c r="AF750" i="1"/>
  <c r="AG750" i="1"/>
  <c r="AB751" i="1"/>
  <c r="AD751" i="1"/>
  <c r="AE751" i="1"/>
  <c r="AF751" i="1"/>
  <c r="AG751" i="1"/>
  <c r="AB752" i="1"/>
  <c r="AD752" i="1"/>
  <c r="AE752" i="1"/>
  <c r="AF752" i="1"/>
  <c r="AG752" i="1"/>
  <c r="AB753" i="1"/>
  <c r="AD753" i="1"/>
  <c r="AE753" i="1"/>
  <c r="AF753" i="1"/>
  <c r="AG753" i="1"/>
  <c r="AB754" i="1"/>
  <c r="AD754" i="1"/>
  <c r="AE754" i="1"/>
  <c r="AF754" i="1"/>
  <c r="AG754" i="1"/>
  <c r="AB755" i="1"/>
  <c r="AD755" i="1"/>
  <c r="AE755" i="1"/>
  <c r="AF755" i="1"/>
  <c r="AG755" i="1"/>
  <c r="AB756" i="1"/>
  <c r="AD756" i="1"/>
  <c r="AE756" i="1"/>
  <c r="AF756" i="1"/>
  <c r="AG756" i="1"/>
  <c r="AB757" i="1"/>
  <c r="AD757" i="1"/>
  <c r="AE757" i="1"/>
  <c r="AF757" i="1"/>
  <c r="AG757" i="1"/>
  <c r="AB758" i="1"/>
  <c r="AD758" i="1"/>
  <c r="AE758" i="1"/>
  <c r="AF758" i="1"/>
  <c r="AG758" i="1"/>
  <c r="AB759" i="1"/>
  <c r="AD759" i="1"/>
  <c r="AE759" i="1"/>
  <c r="AF759" i="1"/>
  <c r="AG759" i="1"/>
  <c r="AB760" i="1"/>
  <c r="AD760" i="1"/>
  <c r="AE760" i="1"/>
  <c r="AF760" i="1"/>
  <c r="AG760" i="1"/>
  <c r="AB761" i="1"/>
  <c r="AD761" i="1"/>
  <c r="AE761" i="1"/>
  <c r="AF761" i="1"/>
  <c r="AG761" i="1"/>
  <c r="AB762" i="1"/>
  <c r="AD762" i="1"/>
  <c r="AE762" i="1"/>
  <c r="AF762" i="1"/>
  <c r="AG762" i="1"/>
  <c r="AB763" i="1"/>
  <c r="AD763" i="1"/>
  <c r="AE763" i="1"/>
  <c r="AF763" i="1"/>
  <c r="AG763" i="1"/>
  <c r="AB764" i="1"/>
  <c r="AD764" i="1"/>
  <c r="AE764" i="1"/>
  <c r="AF764" i="1"/>
  <c r="AG764" i="1"/>
  <c r="AB765" i="1"/>
  <c r="AD765" i="1"/>
  <c r="AE765" i="1"/>
  <c r="AF765" i="1"/>
  <c r="AG765" i="1"/>
  <c r="AB766" i="1"/>
  <c r="AD766" i="1"/>
  <c r="AE766" i="1"/>
  <c r="AF766" i="1"/>
  <c r="AG766" i="1"/>
  <c r="AB767" i="1"/>
  <c r="AD767" i="1"/>
  <c r="AE767" i="1"/>
  <c r="AF767" i="1"/>
  <c r="AG767" i="1"/>
  <c r="AB768" i="1"/>
  <c r="AD768" i="1"/>
  <c r="AE768" i="1"/>
  <c r="AF768" i="1"/>
  <c r="AG768" i="1"/>
  <c r="AB769" i="1"/>
  <c r="AD769" i="1"/>
  <c r="AE769" i="1"/>
  <c r="AF769" i="1"/>
  <c r="AG769" i="1"/>
  <c r="AB770" i="1"/>
  <c r="AD770" i="1"/>
  <c r="AE770" i="1"/>
  <c r="AF770" i="1"/>
  <c r="AG770" i="1"/>
  <c r="AB771" i="1"/>
  <c r="AD771" i="1"/>
  <c r="AE771" i="1"/>
  <c r="AF771" i="1"/>
  <c r="AG771" i="1"/>
  <c r="AB772" i="1"/>
  <c r="AD772" i="1"/>
  <c r="AE772" i="1"/>
  <c r="AF772" i="1"/>
  <c r="AG772" i="1"/>
  <c r="AB773" i="1"/>
  <c r="AD773" i="1"/>
  <c r="AE773" i="1"/>
  <c r="AF773" i="1"/>
  <c r="AG773" i="1"/>
  <c r="AB774" i="1"/>
  <c r="AD774" i="1"/>
  <c r="AE774" i="1"/>
  <c r="AF774" i="1"/>
  <c r="AG774" i="1"/>
  <c r="AB775" i="1"/>
  <c r="AD775" i="1"/>
  <c r="AE775" i="1"/>
  <c r="AF775" i="1"/>
  <c r="AG775" i="1"/>
  <c r="AB776" i="1"/>
  <c r="AD776" i="1"/>
  <c r="AE776" i="1"/>
  <c r="AF776" i="1"/>
  <c r="AG776" i="1"/>
  <c r="AB777" i="1"/>
  <c r="AD777" i="1"/>
  <c r="AE777" i="1"/>
  <c r="AF777" i="1"/>
  <c r="AG777" i="1"/>
  <c r="AB778" i="1"/>
  <c r="AD778" i="1"/>
  <c r="AE778" i="1"/>
  <c r="AF778" i="1"/>
  <c r="AG778" i="1"/>
  <c r="AB779" i="1"/>
  <c r="AD779" i="1"/>
  <c r="AE779" i="1"/>
  <c r="AF779" i="1"/>
  <c r="AG779" i="1"/>
  <c r="AB780" i="1"/>
  <c r="AD780" i="1"/>
  <c r="AE780" i="1"/>
  <c r="AF780" i="1"/>
  <c r="AG780" i="1"/>
  <c r="AB781" i="1"/>
  <c r="AD781" i="1"/>
  <c r="AE781" i="1"/>
  <c r="AF781" i="1"/>
  <c r="AG781" i="1"/>
  <c r="AB782" i="1"/>
  <c r="AD782" i="1"/>
  <c r="AE782" i="1"/>
  <c r="AF782" i="1"/>
  <c r="AG782" i="1"/>
  <c r="AB783" i="1"/>
  <c r="AD783" i="1"/>
  <c r="AE783" i="1"/>
  <c r="AF783" i="1"/>
  <c r="AG783" i="1"/>
  <c r="AB784" i="1"/>
  <c r="AD784" i="1"/>
  <c r="AE784" i="1"/>
  <c r="AF784" i="1"/>
  <c r="AG784" i="1"/>
  <c r="AB785" i="1"/>
  <c r="AD785" i="1"/>
  <c r="AE785" i="1"/>
  <c r="AF785" i="1"/>
  <c r="AG785" i="1"/>
  <c r="AB786" i="1"/>
  <c r="AD786" i="1"/>
  <c r="AE786" i="1"/>
  <c r="AF786" i="1"/>
  <c r="AG786" i="1"/>
  <c r="AB787" i="1"/>
  <c r="AD787" i="1"/>
  <c r="AE787" i="1"/>
  <c r="AF787" i="1"/>
  <c r="AG787" i="1"/>
  <c r="AB788" i="1"/>
  <c r="AD788" i="1"/>
  <c r="AE788" i="1"/>
  <c r="AF788" i="1"/>
  <c r="AG788" i="1"/>
  <c r="AB789" i="1"/>
  <c r="AD789" i="1"/>
  <c r="AE789" i="1"/>
  <c r="AF789" i="1"/>
  <c r="AG789" i="1"/>
  <c r="AB790" i="1"/>
  <c r="AD790" i="1"/>
  <c r="AE790" i="1"/>
  <c r="AF790" i="1"/>
  <c r="AG790" i="1"/>
  <c r="AB791" i="1"/>
  <c r="AD791" i="1"/>
  <c r="AE791" i="1"/>
  <c r="AF791" i="1"/>
  <c r="AG791" i="1"/>
  <c r="AB792" i="1"/>
  <c r="AD792" i="1"/>
  <c r="AE792" i="1"/>
  <c r="AF792" i="1"/>
  <c r="AG792" i="1"/>
  <c r="AB793" i="1"/>
  <c r="AD793" i="1"/>
  <c r="AE793" i="1"/>
  <c r="AF793" i="1"/>
  <c r="AG793" i="1"/>
  <c r="AB794" i="1"/>
  <c r="AD794" i="1"/>
  <c r="AE794" i="1"/>
  <c r="AF794" i="1"/>
  <c r="AG794" i="1"/>
  <c r="AB795" i="1"/>
  <c r="AD795" i="1"/>
  <c r="AE795" i="1"/>
  <c r="AF795" i="1"/>
  <c r="AG795" i="1"/>
  <c r="AB796" i="1"/>
  <c r="AD796" i="1"/>
  <c r="AE796" i="1"/>
  <c r="AF796" i="1"/>
  <c r="AG796" i="1"/>
  <c r="AB797" i="1"/>
  <c r="AD797" i="1"/>
  <c r="AE797" i="1"/>
  <c r="AF797" i="1"/>
  <c r="AG797" i="1"/>
  <c r="AB798" i="1"/>
  <c r="AD798" i="1"/>
  <c r="AE798" i="1"/>
  <c r="AF798" i="1"/>
  <c r="AG798" i="1"/>
  <c r="AB799" i="1"/>
  <c r="AD799" i="1"/>
  <c r="AE799" i="1"/>
  <c r="AF799" i="1"/>
  <c r="AG799" i="1"/>
  <c r="AB800" i="1"/>
  <c r="AD800" i="1"/>
  <c r="AE800" i="1"/>
  <c r="AF800" i="1"/>
  <c r="AG800" i="1"/>
  <c r="AB801" i="1"/>
  <c r="AD801" i="1"/>
  <c r="AE801" i="1"/>
  <c r="AF801" i="1"/>
  <c r="AG801" i="1"/>
  <c r="AB802" i="1"/>
  <c r="AD802" i="1"/>
  <c r="AE802" i="1"/>
  <c r="AF802" i="1"/>
  <c r="AG802" i="1"/>
  <c r="AB803" i="1"/>
  <c r="AD803" i="1"/>
  <c r="AE803" i="1"/>
  <c r="AF803" i="1"/>
  <c r="AG803" i="1"/>
  <c r="AB804" i="1"/>
  <c r="AD804" i="1"/>
  <c r="AE804" i="1"/>
  <c r="AF804" i="1"/>
  <c r="AG804" i="1"/>
  <c r="AB805" i="1"/>
  <c r="AD805" i="1"/>
  <c r="AE805" i="1"/>
  <c r="AF805" i="1"/>
  <c r="AG805" i="1"/>
  <c r="AB806" i="1"/>
  <c r="AD806" i="1"/>
  <c r="AE806" i="1"/>
  <c r="AF806" i="1"/>
  <c r="AG806" i="1"/>
  <c r="AB807" i="1"/>
  <c r="AD807" i="1"/>
  <c r="AE807" i="1"/>
  <c r="AF807" i="1"/>
  <c r="AG807" i="1"/>
  <c r="AB808" i="1"/>
  <c r="AD808" i="1"/>
  <c r="AE808" i="1"/>
  <c r="AF808" i="1"/>
  <c r="AG808" i="1"/>
  <c r="AB809" i="1"/>
  <c r="AD809" i="1"/>
  <c r="AE809" i="1"/>
  <c r="AF809" i="1"/>
  <c r="AG809" i="1"/>
  <c r="AB810" i="1"/>
  <c r="AD810" i="1"/>
  <c r="AE810" i="1"/>
  <c r="AF810" i="1"/>
  <c r="AG810" i="1"/>
  <c r="AB811" i="1"/>
  <c r="AD811" i="1"/>
  <c r="AE811" i="1"/>
  <c r="AF811" i="1"/>
  <c r="AG811" i="1"/>
  <c r="AB812" i="1"/>
  <c r="AD812" i="1"/>
  <c r="AE812" i="1"/>
  <c r="AF812" i="1"/>
  <c r="AG812" i="1"/>
  <c r="AB813" i="1"/>
  <c r="AD813" i="1"/>
  <c r="AE813" i="1"/>
  <c r="AF813" i="1"/>
  <c r="AG813" i="1"/>
  <c r="AB814" i="1"/>
  <c r="AD814" i="1"/>
  <c r="AE814" i="1"/>
  <c r="AF814" i="1"/>
  <c r="AG814" i="1"/>
  <c r="AB815" i="1"/>
  <c r="AD815" i="1"/>
  <c r="AE815" i="1"/>
  <c r="AF815" i="1"/>
  <c r="AG815" i="1"/>
  <c r="AB816" i="1"/>
  <c r="AD816" i="1"/>
  <c r="AE816" i="1"/>
  <c r="AF816" i="1"/>
  <c r="AG816" i="1"/>
  <c r="AB817" i="1"/>
  <c r="AD817" i="1"/>
  <c r="AE817" i="1"/>
  <c r="AF817" i="1"/>
  <c r="AG817" i="1"/>
  <c r="AB818" i="1"/>
  <c r="AD818" i="1"/>
  <c r="AE818" i="1"/>
  <c r="AF818" i="1"/>
  <c r="AG818" i="1"/>
  <c r="AB819" i="1"/>
  <c r="AD819" i="1"/>
  <c r="AE819" i="1"/>
  <c r="AF819" i="1"/>
  <c r="AG819" i="1"/>
  <c r="AB820" i="1"/>
  <c r="AD820" i="1"/>
  <c r="AE820" i="1"/>
  <c r="AF820" i="1"/>
  <c r="AG820" i="1"/>
  <c r="AB821" i="1"/>
  <c r="AD821" i="1"/>
  <c r="AE821" i="1"/>
  <c r="AF821" i="1"/>
  <c r="AG821" i="1"/>
  <c r="AB822" i="1"/>
  <c r="AD822" i="1"/>
  <c r="AE822" i="1"/>
  <c r="AF822" i="1"/>
  <c r="AG822" i="1"/>
  <c r="AB823" i="1"/>
  <c r="AD823" i="1"/>
  <c r="AE823" i="1"/>
  <c r="AF823" i="1"/>
  <c r="AG823" i="1"/>
  <c r="AB824" i="1"/>
  <c r="AD824" i="1"/>
  <c r="AE824" i="1"/>
  <c r="AF824" i="1"/>
  <c r="AG824" i="1"/>
  <c r="AB825" i="1"/>
  <c r="AD825" i="1"/>
  <c r="AE825" i="1"/>
  <c r="AF825" i="1"/>
  <c r="AG825" i="1"/>
  <c r="AB826" i="1"/>
  <c r="AD826" i="1"/>
  <c r="AE826" i="1"/>
  <c r="AF826" i="1"/>
  <c r="AG826" i="1"/>
  <c r="AB827" i="1"/>
  <c r="AD827" i="1"/>
  <c r="AE827" i="1"/>
  <c r="AF827" i="1"/>
  <c r="AG827" i="1"/>
  <c r="AB828" i="1"/>
  <c r="AD828" i="1"/>
  <c r="AE828" i="1"/>
  <c r="AF828" i="1"/>
  <c r="AG828" i="1"/>
  <c r="AB829" i="1"/>
  <c r="AD829" i="1"/>
  <c r="AE829" i="1"/>
  <c r="AF829" i="1"/>
  <c r="AG829" i="1"/>
  <c r="AB830" i="1"/>
  <c r="AD830" i="1"/>
  <c r="AE830" i="1"/>
  <c r="AF830" i="1"/>
  <c r="AG830" i="1"/>
  <c r="AB831" i="1"/>
  <c r="AD831" i="1"/>
  <c r="AE831" i="1"/>
  <c r="AF831" i="1"/>
  <c r="AG831" i="1"/>
  <c r="AB832" i="1"/>
  <c r="AD832" i="1"/>
  <c r="AE832" i="1"/>
  <c r="AF832" i="1"/>
  <c r="AG832" i="1"/>
  <c r="AB833" i="1"/>
  <c r="AD833" i="1"/>
  <c r="AE833" i="1"/>
  <c r="AF833" i="1"/>
  <c r="AG833" i="1"/>
  <c r="AB834" i="1"/>
  <c r="AD834" i="1"/>
  <c r="AE834" i="1"/>
  <c r="AF834" i="1"/>
  <c r="AG834" i="1"/>
  <c r="AB835" i="1"/>
  <c r="AD835" i="1"/>
  <c r="AE835" i="1"/>
  <c r="AF835" i="1"/>
  <c r="AG835" i="1"/>
  <c r="AB836" i="1"/>
  <c r="AD836" i="1"/>
  <c r="AE836" i="1"/>
  <c r="AF836" i="1"/>
  <c r="AG836" i="1"/>
  <c r="AB837" i="1"/>
  <c r="AD837" i="1"/>
  <c r="AE837" i="1"/>
  <c r="AF837" i="1"/>
  <c r="AG837" i="1"/>
  <c r="AB838" i="1"/>
  <c r="AD838" i="1"/>
  <c r="AE838" i="1"/>
  <c r="AF838" i="1"/>
  <c r="AG838" i="1"/>
  <c r="AB839" i="1"/>
  <c r="AD839" i="1"/>
  <c r="AE839" i="1"/>
  <c r="AF839" i="1"/>
  <c r="AG839" i="1"/>
  <c r="AB840" i="1"/>
  <c r="AD840" i="1"/>
  <c r="AE840" i="1"/>
  <c r="AF840" i="1"/>
  <c r="AG840" i="1"/>
  <c r="AB841" i="1"/>
  <c r="AD841" i="1"/>
  <c r="AE841" i="1"/>
  <c r="AF841" i="1"/>
  <c r="AG841" i="1"/>
  <c r="AB842" i="1"/>
  <c r="AD842" i="1"/>
  <c r="AE842" i="1"/>
  <c r="AF842" i="1"/>
  <c r="AG842" i="1"/>
  <c r="AB843" i="1"/>
  <c r="AD843" i="1"/>
  <c r="AE843" i="1"/>
  <c r="AF843" i="1"/>
  <c r="AG843" i="1"/>
  <c r="AB844" i="1"/>
  <c r="AD844" i="1"/>
  <c r="AE844" i="1"/>
  <c r="AF844" i="1"/>
  <c r="AG844" i="1"/>
  <c r="AB845" i="1"/>
  <c r="AD845" i="1"/>
  <c r="AE845" i="1"/>
  <c r="AF845" i="1"/>
  <c r="AG845" i="1"/>
  <c r="AB846" i="1"/>
  <c r="AD846" i="1"/>
  <c r="AE846" i="1"/>
  <c r="AF846" i="1"/>
  <c r="AG846" i="1"/>
  <c r="AB847" i="1"/>
  <c r="AD847" i="1"/>
  <c r="AE847" i="1"/>
  <c r="AF847" i="1"/>
  <c r="AG847" i="1"/>
  <c r="AB848" i="1"/>
  <c r="AD848" i="1"/>
  <c r="AE848" i="1"/>
  <c r="AF848" i="1"/>
  <c r="AG848" i="1"/>
  <c r="AB849" i="1"/>
  <c r="AD849" i="1"/>
  <c r="AE849" i="1"/>
  <c r="AF849" i="1"/>
  <c r="AG849" i="1"/>
  <c r="AB850" i="1"/>
  <c r="AD850" i="1"/>
  <c r="AE850" i="1"/>
  <c r="AF850" i="1"/>
  <c r="AG850" i="1"/>
  <c r="AB851" i="1"/>
  <c r="AD851" i="1"/>
  <c r="AE851" i="1"/>
  <c r="AF851" i="1"/>
  <c r="AG851" i="1"/>
  <c r="AB852" i="1"/>
  <c r="AD852" i="1"/>
  <c r="AE852" i="1"/>
  <c r="AF852" i="1"/>
  <c r="AG852" i="1"/>
  <c r="AB853" i="1"/>
  <c r="AD853" i="1"/>
  <c r="AE853" i="1"/>
  <c r="AF853" i="1"/>
  <c r="AG853" i="1"/>
  <c r="AB854" i="1"/>
  <c r="AD854" i="1"/>
  <c r="AE854" i="1"/>
  <c r="AF854" i="1"/>
  <c r="AG854" i="1"/>
  <c r="AB855" i="1"/>
  <c r="AD855" i="1"/>
  <c r="AE855" i="1"/>
  <c r="AF855" i="1"/>
  <c r="AG855" i="1"/>
  <c r="AB856" i="1"/>
  <c r="AD856" i="1"/>
  <c r="AE856" i="1"/>
  <c r="AF856" i="1"/>
  <c r="AG856" i="1"/>
  <c r="AB857" i="1"/>
  <c r="AD857" i="1"/>
  <c r="AE857" i="1"/>
  <c r="AF857" i="1"/>
  <c r="AG857" i="1"/>
  <c r="AB858" i="1"/>
  <c r="AD858" i="1"/>
  <c r="AE858" i="1"/>
  <c r="AF858" i="1"/>
  <c r="AG858" i="1"/>
  <c r="AB859" i="1"/>
  <c r="AD859" i="1"/>
  <c r="AE859" i="1"/>
  <c r="AF859" i="1"/>
  <c r="AG859" i="1"/>
  <c r="AB860" i="1"/>
  <c r="AD860" i="1"/>
  <c r="AE860" i="1"/>
  <c r="AF860" i="1"/>
  <c r="AG860" i="1"/>
  <c r="AB861" i="1"/>
  <c r="AD861" i="1"/>
  <c r="AE861" i="1"/>
  <c r="AF861" i="1"/>
  <c r="AG861" i="1"/>
  <c r="AB862" i="1"/>
  <c r="AD862" i="1"/>
  <c r="AE862" i="1"/>
  <c r="AF862" i="1"/>
  <c r="AG862" i="1"/>
  <c r="AB863" i="1"/>
  <c r="AD863" i="1"/>
  <c r="AE863" i="1"/>
  <c r="AF863" i="1"/>
  <c r="AG863" i="1"/>
  <c r="AB864" i="1"/>
  <c r="AD864" i="1"/>
  <c r="AE864" i="1"/>
  <c r="AF864" i="1"/>
  <c r="AG864" i="1"/>
  <c r="AB865" i="1"/>
  <c r="AD865" i="1"/>
  <c r="AE865" i="1"/>
  <c r="AF865" i="1"/>
  <c r="AG865" i="1"/>
  <c r="AB866" i="1"/>
  <c r="AD866" i="1"/>
  <c r="AE866" i="1"/>
  <c r="AF866" i="1"/>
  <c r="AG866" i="1"/>
  <c r="AB867" i="1"/>
  <c r="AD867" i="1"/>
  <c r="AE867" i="1"/>
  <c r="AF867" i="1"/>
  <c r="AG867" i="1"/>
  <c r="AB868" i="1"/>
  <c r="AD868" i="1"/>
  <c r="AE868" i="1"/>
  <c r="AF868" i="1"/>
  <c r="AG868" i="1"/>
  <c r="AB869" i="1"/>
  <c r="AD869" i="1"/>
  <c r="AE869" i="1"/>
  <c r="AF869" i="1"/>
  <c r="AG869" i="1"/>
  <c r="AB870" i="1"/>
  <c r="AD870" i="1"/>
  <c r="AE870" i="1"/>
  <c r="AF870" i="1"/>
  <c r="AG870" i="1"/>
  <c r="AB871" i="1"/>
  <c r="AD871" i="1"/>
  <c r="AE871" i="1"/>
  <c r="AF871" i="1"/>
  <c r="AG871" i="1"/>
  <c r="AB872" i="1"/>
  <c r="AD872" i="1"/>
  <c r="AE872" i="1"/>
  <c r="AF872" i="1"/>
  <c r="AG872" i="1"/>
  <c r="AB873" i="1"/>
  <c r="AD873" i="1"/>
  <c r="AE873" i="1"/>
  <c r="AF873" i="1"/>
  <c r="AG873" i="1"/>
  <c r="AB167" i="1"/>
  <c r="AD167" i="1"/>
  <c r="AE167" i="1"/>
  <c r="AF167" i="1"/>
  <c r="AG167" i="1"/>
  <c r="AB168" i="1"/>
  <c r="AD168" i="1"/>
  <c r="AE168" i="1"/>
  <c r="AF168" i="1"/>
  <c r="AG168" i="1"/>
  <c r="AB169" i="1"/>
  <c r="AD169" i="1"/>
  <c r="AE169" i="1"/>
  <c r="AF169" i="1"/>
  <c r="AG169" i="1"/>
  <c r="AB170" i="1"/>
  <c r="AD170" i="1"/>
  <c r="AE170" i="1"/>
  <c r="AF170" i="1"/>
  <c r="AG170" i="1"/>
  <c r="AB171" i="1"/>
  <c r="AD171" i="1"/>
  <c r="AE171" i="1"/>
  <c r="AF171" i="1"/>
  <c r="AG171" i="1"/>
  <c r="AB172" i="1"/>
  <c r="AD172" i="1"/>
  <c r="AE172" i="1"/>
  <c r="AF172" i="1"/>
  <c r="AG172" i="1"/>
  <c r="AB173" i="1"/>
  <c r="AD173" i="1"/>
  <c r="AE173" i="1"/>
  <c r="AF173" i="1"/>
  <c r="AG173" i="1"/>
  <c r="AB174" i="1"/>
  <c r="AD174" i="1"/>
  <c r="AE174" i="1"/>
  <c r="AF174" i="1"/>
  <c r="AG174" i="1"/>
  <c r="AB175" i="1"/>
  <c r="AD175" i="1"/>
  <c r="AE175" i="1"/>
  <c r="AF175" i="1"/>
  <c r="AG175" i="1"/>
  <c r="AB176" i="1"/>
  <c r="AD176" i="1"/>
  <c r="AE176" i="1"/>
  <c r="AF176" i="1"/>
  <c r="AG176" i="1"/>
  <c r="AB177" i="1"/>
  <c r="AD177" i="1"/>
  <c r="AE177" i="1"/>
  <c r="AF177" i="1"/>
  <c r="AG177" i="1"/>
  <c r="AB178" i="1"/>
  <c r="AD178" i="1"/>
  <c r="AE178" i="1"/>
  <c r="AF178" i="1"/>
  <c r="AG178" i="1"/>
  <c r="AB179" i="1"/>
  <c r="AD179" i="1"/>
  <c r="AE179" i="1"/>
  <c r="AF179" i="1"/>
  <c r="AG179" i="1"/>
  <c r="AB180" i="1"/>
  <c r="AD180" i="1"/>
  <c r="AE180" i="1"/>
  <c r="AF180" i="1"/>
  <c r="AG180" i="1"/>
  <c r="AB181" i="1"/>
  <c r="AD181" i="1"/>
  <c r="AE181" i="1"/>
  <c r="AF181" i="1"/>
  <c r="AG181" i="1"/>
  <c r="AB182" i="1"/>
  <c r="AD182" i="1"/>
  <c r="AE182" i="1"/>
  <c r="AF182" i="1"/>
  <c r="AG182" i="1"/>
  <c r="AB183" i="1"/>
  <c r="AD183" i="1"/>
  <c r="AE183" i="1"/>
  <c r="AF183" i="1"/>
  <c r="AG183" i="1"/>
  <c r="AB184" i="1"/>
  <c r="AD184" i="1"/>
  <c r="AE184" i="1"/>
  <c r="AF184" i="1"/>
  <c r="AG184" i="1"/>
  <c r="AB185" i="1"/>
  <c r="AD185" i="1"/>
  <c r="AE185" i="1"/>
  <c r="AF185" i="1"/>
  <c r="AG185" i="1"/>
  <c r="AB186" i="1"/>
  <c r="AD186" i="1"/>
  <c r="AE186" i="1"/>
  <c r="AF186" i="1"/>
  <c r="AG186" i="1"/>
  <c r="AB187" i="1"/>
  <c r="AD187" i="1"/>
  <c r="AE187" i="1"/>
  <c r="AF187" i="1"/>
  <c r="AG187" i="1"/>
  <c r="AB188" i="1"/>
  <c r="AD188" i="1"/>
  <c r="AE188" i="1"/>
  <c r="AF188" i="1"/>
  <c r="AG188" i="1"/>
  <c r="AB189" i="1"/>
  <c r="AD189" i="1"/>
  <c r="AE189" i="1"/>
  <c r="AF189" i="1"/>
  <c r="AG189" i="1"/>
  <c r="AB190" i="1"/>
  <c r="AD190" i="1"/>
  <c r="AE190" i="1"/>
  <c r="AF190" i="1"/>
  <c r="AG190" i="1"/>
  <c r="AB191" i="1"/>
  <c r="AD191" i="1"/>
  <c r="AE191" i="1"/>
  <c r="AF191" i="1"/>
  <c r="AG191" i="1"/>
  <c r="AB192" i="1"/>
  <c r="AD192" i="1"/>
  <c r="AE192" i="1"/>
  <c r="AF192" i="1"/>
  <c r="AG192" i="1"/>
  <c r="AB193" i="1"/>
  <c r="AD193" i="1"/>
  <c r="AE193" i="1"/>
  <c r="AF193" i="1"/>
  <c r="AG193" i="1"/>
  <c r="AB194" i="1"/>
  <c r="AD194" i="1"/>
  <c r="AE194" i="1"/>
  <c r="AF194" i="1"/>
  <c r="AG194" i="1"/>
  <c r="AB195" i="1"/>
  <c r="AD195" i="1"/>
  <c r="AE195" i="1"/>
  <c r="AF195" i="1"/>
  <c r="AG195" i="1"/>
  <c r="AB196" i="1"/>
  <c r="AD196" i="1"/>
  <c r="AE196" i="1"/>
  <c r="AF196" i="1"/>
  <c r="AG196" i="1"/>
  <c r="AB197" i="1"/>
  <c r="AD197" i="1"/>
  <c r="AE197" i="1"/>
  <c r="AF197" i="1"/>
  <c r="AG197" i="1"/>
  <c r="AB198" i="1"/>
  <c r="AD198" i="1"/>
  <c r="AE198" i="1"/>
  <c r="AF198" i="1"/>
  <c r="AG198" i="1"/>
  <c r="AB199" i="1"/>
  <c r="AD199" i="1"/>
  <c r="AE199" i="1"/>
  <c r="AF199" i="1"/>
  <c r="AG199" i="1"/>
  <c r="AB200" i="1"/>
  <c r="AD200" i="1"/>
  <c r="AE200" i="1"/>
  <c r="AF200" i="1"/>
  <c r="AG200" i="1"/>
  <c r="AB201" i="1"/>
  <c r="AD201" i="1"/>
  <c r="AE201" i="1"/>
  <c r="AF201" i="1"/>
  <c r="AG201" i="1"/>
  <c r="AB202" i="1"/>
  <c r="AD202" i="1"/>
  <c r="AE202" i="1"/>
  <c r="AF202" i="1"/>
  <c r="AG202" i="1"/>
  <c r="AB203" i="1"/>
  <c r="AD203" i="1"/>
  <c r="AE203" i="1"/>
  <c r="AF203" i="1"/>
  <c r="AG203" i="1"/>
  <c r="AB204" i="1"/>
  <c r="AD204" i="1"/>
  <c r="AE204" i="1"/>
  <c r="AF204" i="1"/>
  <c r="AG204" i="1"/>
  <c r="AB205" i="1"/>
  <c r="AD205" i="1"/>
  <c r="AE205" i="1"/>
  <c r="AF205" i="1"/>
  <c r="AG205" i="1"/>
  <c r="AB206" i="1"/>
  <c r="AD206" i="1"/>
  <c r="AE206" i="1"/>
  <c r="AF206" i="1"/>
  <c r="AG206" i="1"/>
  <c r="AB207" i="1"/>
  <c r="AD207" i="1"/>
  <c r="AE207" i="1"/>
  <c r="AF207" i="1"/>
  <c r="AG207" i="1"/>
  <c r="AB208" i="1"/>
  <c r="AD208" i="1"/>
  <c r="AE208" i="1"/>
  <c r="AF208" i="1"/>
  <c r="AG208" i="1"/>
  <c r="AB209" i="1"/>
  <c r="AD209" i="1"/>
  <c r="AE209" i="1"/>
  <c r="AF209" i="1"/>
  <c r="AG209" i="1"/>
  <c r="AB210" i="1"/>
  <c r="AD210" i="1"/>
  <c r="AE210" i="1"/>
  <c r="AF210" i="1"/>
  <c r="AG210" i="1"/>
  <c r="AB211" i="1"/>
  <c r="AD211" i="1"/>
  <c r="AE211" i="1"/>
  <c r="AF211" i="1"/>
  <c r="AG211" i="1"/>
  <c r="AB212" i="1"/>
  <c r="AD212" i="1"/>
  <c r="AE212" i="1"/>
  <c r="AF212" i="1"/>
  <c r="AG212" i="1"/>
  <c r="AB213" i="1"/>
  <c r="AD213" i="1"/>
  <c r="AE213" i="1"/>
  <c r="AF213" i="1"/>
  <c r="AG213" i="1"/>
  <c r="AB214" i="1"/>
  <c r="AD214" i="1"/>
  <c r="AE214" i="1"/>
  <c r="AF214" i="1"/>
  <c r="AG214" i="1"/>
  <c r="AB215" i="1"/>
  <c r="AD215" i="1"/>
  <c r="AE215" i="1"/>
  <c r="AF215" i="1"/>
  <c r="AG215" i="1"/>
  <c r="AB216" i="1"/>
  <c r="AD216" i="1"/>
  <c r="AE216" i="1"/>
  <c r="AF216" i="1"/>
  <c r="AG216" i="1"/>
  <c r="AB217" i="1"/>
  <c r="AD217" i="1"/>
  <c r="AE217" i="1"/>
  <c r="AF217" i="1"/>
  <c r="AG217" i="1"/>
  <c r="AB218" i="1"/>
  <c r="AD218" i="1"/>
  <c r="AE218" i="1"/>
  <c r="AF218" i="1"/>
  <c r="AG218" i="1"/>
  <c r="AB219" i="1"/>
  <c r="AD219" i="1"/>
  <c r="AE219" i="1"/>
  <c r="AF219" i="1"/>
  <c r="AG219" i="1"/>
  <c r="AB220" i="1"/>
  <c r="AD220" i="1"/>
  <c r="AE220" i="1"/>
  <c r="AF220" i="1"/>
  <c r="AG220" i="1"/>
  <c r="AB221" i="1"/>
  <c r="AD221" i="1"/>
  <c r="AE221" i="1"/>
  <c r="AF221" i="1"/>
  <c r="AG221" i="1"/>
  <c r="AB222" i="1"/>
  <c r="AD222" i="1"/>
  <c r="AE222" i="1"/>
  <c r="AF222" i="1"/>
  <c r="AG222" i="1"/>
  <c r="AB223" i="1"/>
  <c r="AD223" i="1"/>
  <c r="AE223" i="1"/>
  <c r="AF223" i="1"/>
  <c r="AG223" i="1"/>
  <c r="AB224" i="1"/>
  <c r="AD224" i="1"/>
  <c r="AE224" i="1"/>
  <c r="AF224" i="1"/>
  <c r="AG224" i="1"/>
  <c r="AB225" i="1"/>
  <c r="AD225" i="1"/>
  <c r="AE225" i="1"/>
  <c r="AF225" i="1"/>
  <c r="AG225" i="1"/>
  <c r="AB226" i="1"/>
  <c r="AD226" i="1"/>
  <c r="AE226" i="1"/>
  <c r="AF226" i="1"/>
  <c r="AG226" i="1"/>
  <c r="AB227" i="1"/>
  <c r="AD227" i="1"/>
  <c r="AE227" i="1"/>
  <c r="AF227" i="1"/>
  <c r="AG227" i="1"/>
  <c r="AB228" i="1"/>
  <c r="AD228" i="1"/>
  <c r="AE228" i="1"/>
  <c r="AF228" i="1"/>
  <c r="AG228" i="1"/>
  <c r="AB229" i="1"/>
  <c r="AD229" i="1"/>
  <c r="AE229" i="1"/>
  <c r="AF229" i="1"/>
  <c r="AG229" i="1"/>
  <c r="AB230" i="1"/>
  <c r="AD230" i="1"/>
  <c r="AE230" i="1"/>
  <c r="AF230" i="1"/>
  <c r="AG230" i="1"/>
  <c r="AB231" i="1"/>
  <c r="AD231" i="1"/>
  <c r="AE231" i="1"/>
  <c r="AF231" i="1"/>
  <c r="AG231" i="1"/>
  <c r="AB232" i="1"/>
  <c r="AD232" i="1"/>
  <c r="AE232" i="1"/>
  <c r="AF232" i="1"/>
  <c r="AG232" i="1"/>
  <c r="AB233" i="1"/>
  <c r="AD233" i="1"/>
  <c r="AE233" i="1"/>
  <c r="AF233" i="1"/>
  <c r="AG233" i="1"/>
  <c r="AB234" i="1"/>
  <c r="AD234" i="1"/>
  <c r="AE234" i="1"/>
  <c r="AF234" i="1"/>
  <c r="AG234" i="1"/>
  <c r="AB235" i="1"/>
  <c r="AD235" i="1"/>
  <c r="AE235" i="1"/>
  <c r="AF235" i="1"/>
  <c r="AG235" i="1"/>
  <c r="AB236" i="1"/>
  <c r="AD236" i="1"/>
  <c r="AE236" i="1"/>
  <c r="AF236" i="1"/>
  <c r="AG236" i="1"/>
  <c r="AB237" i="1"/>
  <c r="AD237" i="1"/>
  <c r="AE237" i="1"/>
  <c r="AF237" i="1"/>
  <c r="AG237" i="1"/>
  <c r="AB238" i="1"/>
  <c r="AD238" i="1"/>
  <c r="AE238" i="1"/>
  <c r="AF238" i="1"/>
  <c r="AG238" i="1"/>
  <c r="AB239" i="1"/>
  <c r="AD239" i="1"/>
  <c r="AE239" i="1"/>
  <c r="AF239" i="1"/>
  <c r="AG239" i="1"/>
  <c r="AB240" i="1"/>
  <c r="AD240" i="1"/>
  <c r="AE240" i="1"/>
  <c r="AF240" i="1"/>
  <c r="AG240" i="1"/>
  <c r="AB241" i="1"/>
  <c r="AD241" i="1"/>
  <c r="AE241" i="1"/>
  <c r="AF241" i="1"/>
  <c r="AG241" i="1"/>
  <c r="AB242" i="1"/>
  <c r="AD242" i="1"/>
  <c r="AE242" i="1"/>
  <c r="AF242" i="1"/>
  <c r="AG242" i="1"/>
  <c r="AB243" i="1"/>
  <c r="AD243" i="1"/>
  <c r="AE243" i="1"/>
  <c r="AF243" i="1"/>
  <c r="AG243" i="1"/>
  <c r="AB244" i="1"/>
  <c r="AD244" i="1"/>
  <c r="AE244" i="1"/>
  <c r="AF244" i="1"/>
  <c r="AG244" i="1"/>
  <c r="AB245" i="1"/>
  <c r="AD245" i="1"/>
  <c r="AE245" i="1"/>
  <c r="AF245" i="1"/>
  <c r="AG245" i="1"/>
  <c r="AB246" i="1"/>
  <c r="AD246" i="1"/>
  <c r="AE246" i="1"/>
  <c r="AF246" i="1"/>
  <c r="AG246" i="1"/>
  <c r="AB247" i="1"/>
  <c r="AD247" i="1"/>
  <c r="AE247" i="1"/>
  <c r="AF247" i="1"/>
  <c r="AG247" i="1"/>
  <c r="AB248" i="1"/>
  <c r="AD248" i="1"/>
  <c r="AE248" i="1"/>
  <c r="AF248" i="1"/>
  <c r="AG248" i="1"/>
  <c r="AB249" i="1"/>
  <c r="AD249" i="1"/>
  <c r="AE249" i="1"/>
  <c r="AF249" i="1"/>
  <c r="AG249" i="1"/>
  <c r="AB250" i="1"/>
  <c r="AD250" i="1"/>
  <c r="AE250" i="1"/>
  <c r="AF250" i="1"/>
  <c r="AG250" i="1"/>
  <c r="AB251" i="1"/>
  <c r="AD251" i="1"/>
  <c r="AE251" i="1"/>
  <c r="AF251" i="1"/>
  <c r="AG251" i="1"/>
  <c r="AB252" i="1"/>
  <c r="AD252" i="1"/>
  <c r="AE252" i="1"/>
  <c r="AF252" i="1"/>
  <c r="AG252" i="1"/>
  <c r="AB253" i="1"/>
  <c r="AD253" i="1"/>
  <c r="AE253" i="1"/>
  <c r="AF253" i="1"/>
  <c r="AG253" i="1"/>
  <c r="AB254" i="1"/>
  <c r="AD254" i="1"/>
  <c r="AE254" i="1"/>
  <c r="AF254" i="1"/>
  <c r="AG254" i="1"/>
  <c r="AB255" i="1"/>
  <c r="AD255" i="1"/>
  <c r="AE255" i="1"/>
  <c r="AF255" i="1"/>
  <c r="AG255" i="1"/>
  <c r="AB256" i="1"/>
  <c r="AD256" i="1"/>
  <c r="AE256" i="1"/>
  <c r="AF256" i="1"/>
  <c r="AG256" i="1"/>
  <c r="AB257" i="1"/>
  <c r="AD257" i="1"/>
  <c r="AE257" i="1"/>
  <c r="AF257" i="1"/>
  <c r="AG257" i="1"/>
  <c r="AB258" i="1"/>
  <c r="AD258" i="1"/>
  <c r="AE258" i="1"/>
  <c r="AF258" i="1"/>
  <c r="AG258" i="1"/>
  <c r="AB259" i="1"/>
  <c r="AD259" i="1"/>
  <c r="AE259" i="1"/>
  <c r="AF259" i="1"/>
  <c r="AG259" i="1"/>
  <c r="AB260" i="1"/>
  <c r="AD260" i="1"/>
  <c r="AE260" i="1"/>
  <c r="AF260" i="1"/>
  <c r="AG260" i="1"/>
  <c r="AB261" i="1"/>
  <c r="AD261" i="1"/>
  <c r="AE261" i="1"/>
  <c r="AF261" i="1"/>
  <c r="AG261" i="1"/>
  <c r="AB262" i="1"/>
  <c r="AD262" i="1"/>
  <c r="AE262" i="1"/>
  <c r="AF262" i="1"/>
  <c r="AG262" i="1"/>
  <c r="AB263" i="1"/>
  <c r="AD263" i="1"/>
  <c r="AE263" i="1"/>
  <c r="AF263" i="1"/>
  <c r="AG263" i="1"/>
  <c r="AB264" i="1"/>
  <c r="AD264" i="1"/>
  <c r="AE264" i="1"/>
  <c r="AF264" i="1"/>
  <c r="AG264" i="1"/>
  <c r="AB265" i="1"/>
  <c r="AD265" i="1"/>
  <c r="AE265" i="1"/>
  <c r="AF265" i="1"/>
  <c r="AG265" i="1"/>
  <c r="AB266" i="1"/>
  <c r="AD266" i="1"/>
  <c r="AE266" i="1"/>
  <c r="AF266" i="1"/>
  <c r="AG266" i="1"/>
  <c r="AB267" i="1"/>
  <c r="AD267" i="1"/>
  <c r="AE267" i="1"/>
  <c r="AF267" i="1"/>
  <c r="AG267" i="1"/>
  <c r="AB268" i="1"/>
  <c r="AD268" i="1"/>
  <c r="AE268" i="1"/>
  <c r="AF268" i="1"/>
  <c r="AG268" i="1"/>
  <c r="AB269" i="1"/>
  <c r="AD269" i="1"/>
  <c r="AE269" i="1"/>
  <c r="AF269" i="1"/>
  <c r="AG269" i="1"/>
  <c r="AB270" i="1"/>
  <c r="AD270" i="1"/>
  <c r="AE270" i="1"/>
  <c r="AF270" i="1"/>
  <c r="AG270" i="1"/>
  <c r="AB271" i="1"/>
  <c r="AD271" i="1"/>
  <c r="AE271" i="1"/>
  <c r="AF271" i="1"/>
  <c r="AG271" i="1"/>
  <c r="AB272" i="1"/>
  <c r="AD272" i="1"/>
  <c r="AE272" i="1"/>
  <c r="AF272" i="1"/>
  <c r="AG272" i="1"/>
  <c r="AB273" i="1"/>
  <c r="AD273" i="1"/>
  <c r="AE273" i="1"/>
  <c r="AF273" i="1"/>
  <c r="AG273" i="1"/>
  <c r="AB274" i="1"/>
  <c r="AD274" i="1"/>
  <c r="AE274" i="1"/>
  <c r="AF274" i="1"/>
  <c r="AG274" i="1"/>
  <c r="AB275" i="1"/>
  <c r="AD275" i="1"/>
  <c r="AE275" i="1"/>
  <c r="AF275" i="1"/>
  <c r="AG275" i="1"/>
  <c r="AB276" i="1"/>
  <c r="AD276" i="1"/>
  <c r="AE276" i="1"/>
  <c r="AF276" i="1"/>
  <c r="AG276" i="1"/>
  <c r="AB277" i="1"/>
  <c r="AD277" i="1"/>
  <c r="AE277" i="1"/>
  <c r="AF277" i="1"/>
  <c r="AG277" i="1"/>
  <c r="AB278" i="1"/>
  <c r="AD278" i="1"/>
  <c r="AE278" i="1"/>
  <c r="AF278" i="1"/>
  <c r="AG278" i="1"/>
  <c r="AB279" i="1"/>
  <c r="AD279" i="1"/>
  <c r="AE279" i="1"/>
  <c r="AF279" i="1"/>
  <c r="AG279" i="1"/>
  <c r="AB280" i="1"/>
  <c r="AD280" i="1"/>
  <c r="AE280" i="1"/>
  <c r="AF280" i="1"/>
  <c r="AG280" i="1"/>
  <c r="AB281" i="1"/>
  <c r="AD281" i="1"/>
  <c r="AE281" i="1"/>
  <c r="AF281" i="1"/>
  <c r="AG281" i="1"/>
  <c r="AB282" i="1"/>
  <c r="AD282" i="1"/>
  <c r="AE282" i="1"/>
  <c r="AF282" i="1"/>
  <c r="AG282" i="1"/>
  <c r="AB283" i="1"/>
  <c r="AD283" i="1"/>
  <c r="AE283" i="1"/>
  <c r="AF283" i="1"/>
  <c r="AG283" i="1"/>
  <c r="AB284" i="1"/>
  <c r="AD284" i="1"/>
  <c r="AE284" i="1"/>
  <c r="AF284" i="1"/>
  <c r="AG284" i="1"/>
  <c r="AB285" i="1"/>
  <c r="AD285" i="1"/>
  <c r="AE285" i="1"/>
  <c r="AF285" i="1"/>
  <c r="AG285" i="1"/>
  <c r="AB286" i="1"/>
  <c r="AD286" i="1"/>
  <c r="AE286" i="1"/>
  <c r="AF286" i="1"/>
  <c r="AG286" i="1"/>
  <c r="AB287" i="1"/>
  <c r="AD287" i="1"/>
  <c r="AE287" i="1"/>
  <c r="AF287" i="1"/>
  <c r="AG287" i="1"/>
  <c r="AB288" i="1"/>
  <c r="AD288" i="1"/>
  <c r="AE288" i="1"/>
  <c r="AF288" i="1"/>
  <c r="AG288" i="1"/>
  <c r="AB289" i="1"/>
  <c r="AD289" i="1"/>
  <c r="AE289" i="1"/>
  <c r="AF289" i="1"/>
  <c r="AG289" i="1"/>
  <c r="AB290" i="1"/>
  <c r="AD290" i="1"/>
  <c r="AE290" i="1"/>
  <c r="AF290" i="1"/>
  <c r="AG290" i="1"/>
  <c r="AB291" i="1"/>
  <c r="AD291" i="1"/>
  <c r="AE291" i="1"/>
  <c r="AF291" i="1"/>
  <c r="AG291" i="1"/>
  <c r="AB292" i="1"/>
  <c r="AD292" i="1"/>
  <c r="AE292" i="1"/>
  <c r="AF292" i="1"/>
  <c r="AG292" i="1"/>
  <c r="AB293" i="1"/>
  <c r="AD293" i="1"/>
  <c r="AE293" i="1"/>
  <c r="AF293" i="1"/>
  <c r="AG293" i="1"/>
  <c r="AB294" i="1"/>
  <c r="AD294" i="1"/>
  <c r="AE294" i="1"/>
  <c r="AF294" i="1"/>
  <c r="AG294" i="1"/>
  <c r="AB295" i="1"/>
  <c r="AD295" i="1"/>
  <c r="AE295" i="1"/>
  <c r="AF295" i="1"/>
  <c r="AG295" i="1"/>
  <c r="AB296" i="1"/>
  <c r="AD296" i="1"/>
  <c r="AE296" i="1"/>
  <c r="AF296" i="1"/>
  <c r="AG296" i="1"/>
  <c r="AB297" i="1"/>
  <c r="AD297" i="1"/>
  <c r="AE297" i="1"/>
  <c r="AF297" i="1"/>
  <c r="AG297" i="1"/>
  <c r="AB298" i="1"/>
  <c r="AD298" i="1"/>
  <c r="AE298" i="1"/>
  <c r="AF298" i="1"/>
  <c r="AG298" i="1"/>
  <c r="AB299" i="1"/>
  <c r="AD299" i="1"/>
  <c r="AE299" i="1"/>
  <c r="AF299" i="1"/>
  <c r="AG299" i="1"/>
  <c r="AB300" i="1"/>
  <c r="AD300" i="1"/>
  <c r="AE300" i="1"/>
  <c r="AF300" i="1"/>
  <c r="AG300" i="1"/>
  <c r="AB301" i="1"/>
  <c r="AD301" i="1"/>
  <c r="AE301" i="1"/>
  <c r="AF301" i="1"/>
  <c r="AG301" i="1"/>
  <c r="AB302" i="1"/>
  <c r="AD302" i="1"/>
  <c r="AE302" i="1"/>
  <c r="AF302" i="1"/>
  <c r="AG302" i="1"/>
  <c r="AB303" i="1"/>
  <c r="AD303" i="1"/>
  <c r="AE303" i="1"/>
  <c r="AF303" i="1"/>
  <c r="AG303" i="1"/>
  <c r="AB304" i="1"/>
  <c r="AD304" i="1"/>
  <c r="AE304" i="1"/>
  <c r="AF304" i="1"/>
  <c r="AG304" i="1"/>
  <c r="AB305" i="1"/>
  <c r="AD305" i="1"/>
  <c r="AE305" i="1"/>
  <c r="AF305" i="1"/>
  <c r="AG305" i="1"/>
  <c r="AB306" i="1"/>
  <c r="AD306" i="1"/>
  <c r="AE306" i="1"/>
  <c r="AF306" i="1"/>
  <c r="AG306" i="1"/>
  <c r="AB307" i="1"/>
  <c r="AD307" i="1"/>
  <c r="AE307" i="1"/>
  <c r="AF307" i="1"/>
  <c r="AG307" i="1"/>
  <c r="AB308" i="1"/>
  <c r="AD308" i="1"/>
  <c r="AE308" i="1"/>
  <c r="AF308" i="1"/>
  <c r="AG308" i="1"/>
  <c r="AB309" i="1"/>
  <c r="AD309" i="1"/>
  <c r="AE309" i="1"/>
  <c r="AF309" i="1"/>
  <c r="AG309" i="1"/>
  <c r="AB310" i="1"/>
  <c r="AD310" i="1"/>
  <c r="AE310" i="1"/>
  <c r="AF310" i="1"/>
  <c r="AG310" i="1"/>
  <c r="AB311" i="1"/>
  <c r="AD311" i="1"/>
  <c r="AE311" i="1"/>
  <c r="AF311" i="1"/>
  <c r="AG311" i="1"/>
  <c r="AB312" i="1"/>
  <c r="AD312" i="1"/>
  <c r="AE312" i="1"/>
  <c r="AF312" i="1"/>
  <c r="AG312" i="1"/>
  <c r="AB313" i="1"/>
  <c r="AD313" i="1"/>
  <c r="AE313" i="1"/>
  <c r="AF313" i="1"/>
  <c r="AG313" i="1"/>
  <c r="AB314" i="1"/>
  <c r="AD314" i="1"/>
  <c r="AE314" i="1"/>
  <c r="AF314" i="1"/>
  <c r="AG314" i="1"/>
  <c r="AB315" i="1"/>
  <c r="AD315" i="1"/>
  <c r="AE315" i="1"/>
  <c r="AF315" i="1"/>
  <c r="AG315" i="1"/>
  <c r="AB316" i="1"/>
  <c r="AD316" i="1"/>
  <c r="AE316" i="1"/>
  <c r="AF316" i="1"/>
  <c r="AG316" i="1"/>
  <c r="AB317" i="1"/>
  <c r="AD317" i="1"/>
  <c r="AE317" i="1"/>
  <c r="AF317" i="1"/>
  <c r="AG317" i="1"/>
  <c r="AB318" i="1"/>
  <c r="AD318" i="1"/>
  <c r="AE318" i="1"/>
  <c r="AF318" i="1"/>
  <c r="AG318" i="1"/>
  <c r="AB319" i="1"/>
  <c r="AD319" i="1"/>
  <c r="AE319" i="1"/>
  <c r="AF319" i="1"/>
  <c r="AG319" i="1"/>
  <c r="AB320" i="1"/>
  <c r="AD320" i="1"/>
  <c r="AE320" i="1"/>
  <c r="AF320" i="1"/>
  <c r="AG320" i="1"/>
  <c r="AB321" i="1"/>
  <c r="AD321" i="1"/>
  <c r="AE321" i="1"/>
  <c r="AF321" i="1"/>
  <c r="AG321" i="1"/>
  <c r="AB322" i="1"/>
  <c r="AD322" i="1"/>
  <c r="AE322" i="1"/>
  <c r="AF322" i="1"/>
  <c r="AG322" i="1"/>
  <c r="AB323" i="1"/>
  <c r="AD323" i="1"/>
  <c r="AE323" i="1"/>
  <c r="AF323" i="1"/>
  <c r="AG323" i="1"/>
  <c r="AB324" i="1"/>
  <c r="AD324" i="1"/>
  <c r="AE324" i="1"/>
  <c r="AF324" i="1"/>
  <c r="AG324" i="1"/>
  <c r="AB325" i="1"/>
  <c r="AD325" i="1"/>
  <c r="AE325" i="1"/>
  <c r="AF325" i="1"/>
  <c r="AG325" i="1"/>
  <c r="AB326" i="1"/>
  <c r="AD326" i="1"/>
  <c r="AE326" i="1"/>
  <c r="AF326" i="1"/>
  <c r="AG326" i="1"/>
  <c r="AB327" i="1"/>
  <c r="AD327" i="1"/>
  <c r="AE327" i="1"/>
  <c r="AF327" i="1"/>
  <c r="AG327" i="1"/>
  <c r="AB328" i="1"/>
  <c r="AD328" i="1"/>
  <c r="AE328" i="1"/>
  <c r="AF328" i="1"/>
  <c r="AG328" i="1"/>
  <c r="AB329" i="1"/>
  <c r="AD329" i="1"/>
  <c r="AE329" i="1"/>
  <c r="AF329" i="1"/>
  <c r="AG329" i="1"/>
  <c r="AB330" i="1"/>
  <c r="AD330" i="1"/>
  <c r="AE330" i="1"/>
  <c r="AF330" i="1"/>
  <c r="AG330" i="1"/>
  <c r="AB331" i="1"/>
  <c r="AD331" i="1"/>
  <c r="AE331" i="1"/>
  <c r="AF331" i="1"/>
  <c r="AG331" i="1"/>
  <c r="AB332" i="1"/>
  <c r="AD332" i="1"/>
  <c r="AE332" i="1"/>
  <c r="AF332" i="1"/>
  <c r="AG332" i="1"/>
  <c r="AB333" i="1"/>
  <c r="AD333" i="1"/>
  <c r="AE333" i="1"/>
  <c r="AF333" i="1"/>
  <c r="AG333" i="1"/>
  <c r="AB334" i="1"/>
  <c r="AD334" i="1"/>
  <c r="AE334" i="1"/>
  <c r="AF334" i="1"/>
  <c r="AG334" i="1"/>
  <c r="AB335" i="1"/>
  <c r="AD335" i="1"/>
  <c r="AE335" i="1"/>
  <c r="AF335" i="1"/>
  <c r="AG335" i="1"/>
  <c r="AB336" i="1"/>
  <c r="AD336" i="1"/>
  <c r="AE336" i="1"/>
  <c r="AF336" i="1"/>
  <c r="AG336" i="1"/>
  <c r="AB337" i="1"/>
  <c r="AD337" i="1"/>
  <c r="AE337" i="1"/>
  <c r="AF337" i="1"/>
  <c r="AG337" i="1"/>
  <c r="AB338" i="1"/>
  <c r="AD338" i="1"/>
  <c r="AE338" i="1"/>
  <c r="AF338" i="1"/>
  <c r="AG338" i="1"/>
  <c r="AB339" i="1"/>
  <c r="AD339" i="1"/>
  <c r="AE339" i="1"/>
  <c r="AF339" i="1"/>
  <c r="AG339" i="1"/>
  <c r="AB340" i="1"/>
  <c r="AD340" i="1"/>
  <c r="AE340" i="1"/>
  <c r="AF340" i="1"/>
  <c r="AG340" i="1"/>
  <c r="AB341" i="1"/>
  <c r="AD341" i="1"/>
  <c r="AE341" i="1"/>
  <c r="AF341" i="1"/>
  <c r="AG341" i="1"/>
  <c r="AB342" i="1"/>
  <c r="AD342" i="1"/>
  <c r="AE342" i="1"/>
  <c r="AF342" i="1"/>
  <c r="AG342" i="1"/>
  <c r="AB343" i="1"/>
  <c r="AD343" i="1"/>
  <c r="AE343" i="1"/>
  <c r="AF343" i="1"/>
  <c r="AG343" i="1"/>
  <c r="AB344" i="1"/>
  <c r="AD344" i="1"/>
  <c r="AE344" i="1"/>
  <c r="AF344" i="1"/>
  <c r="AG344" i="1"/>
  <c r="AB345" i="1"/>
  <c r="AD345" i="1"/>
  <c r="AE345" i="1"/>
  <c r="AF345" i="1"/>
  <c r="AG345" i="1"/>
  <c r="AB346" i="1"/>
  <c r="AD346" i="1"/>
  <c r="AE346" i="1"/>
  <c r="AF346" i="1"/>
  <c r="AG346" i="1"/>
  <c r="AB347" i="1"/>
  <c r="AD347" i="1"/>
  <c r="AE347" i="1"/>
  <c r="AF347" i="1"/>
  <c r="AG347" i="1"/>
  <c r="AB348" i="1"/>
  <c r="AD348" i="1"/>
  <c r="AE348" i="1"/>
  <c r="AF348" i="1"/>
  <c r="AG348" i="1"/>
  <c r="AB349" i="1"/>
  <c r="AD349" i="1"/>
  <c r="AE349" i="1"/>
  <c r="AF349" i="1"/>
  <c r="AG349" i="1"/>
  <c r="AB350" i="1"/>
  <c r="AD350" i="1"/>
  <c r="AE350" i="1"/>
  <c r="AF350" i="1"/>
  <c r="AG350" i="1"/>
  <c r="AB351" i="1"/>
  <c r="AD351" i="1"/>
  <c r="AE351" i="1"/>
  <c r="AF351" i="1"/>
  <c r="AG351" i="1"/>
  <c r="AB352" i="1"/>
  <c r="AD352" i="1"/>
  <c r="AE352" i="1"/>
  <c r="AF352" i="1"/>
  <c r="AG352" i="1"/>
  <c r="AB353" i="1"/>
  <c r="AD353" i="1"/>
  <c r="AE353" i="1"/>
  <c r="AF353" i="1"/>
  <c r="AG353" i="1"/>
  <c r="AB354" i="1"/>
  <c r="AD354" i="1"/>
  <c r="AE354" i="1"/>
  <c r="AF354" i="1"/>
  <c r="AG354" i="1"/>
  <c r="AB355" i="1"/>
  <c r="AD355" i="1"/>
  <c r="AE355" i="1"/>
  <c r="AF355" i="1"/>
  <c r="AG355" i="1"/>
  <c r="AB356" i="1"/>
  <c r="AD356" i="1"/>
  <c r="AE356" i="1"/>
  <c r="AF356" i="1"/>
  <c r="AG356" i="1"/>
  <c r="AB357" i="1"/>
  <c r="AD357" i="1"/>
  <c r="AE357" i="1"/>
  <c r="AF357" i="1"/>
  <c r="AG357" i="1"/>
  <c r="AB358" i="1"/>
  <c r="AD358" i="1"/>
  <c r="AE358" i="1"/>
  <c r="AF358" i="1"/>
  <c r="AG358" i="1"/>
  <c r="AB359" i="1"/>
  <c r="AD359" i="1"/>
  <c r="AE359" i="1"/>
  <c r="AF359" i="1"/>
  <c r="AG359" i="1"/>
  <c r="AB360" i="1"/>
  <c r="AD360" i="1"/>
  <c r="AE360" i="1"/>
  <c r="AF360" i="1"/>
  <c r="AG360" i="1"/>
  <c r="AB361" i="1"/>
  <c r="AD361" i="1"/>
  <c r="AE361" i="1"/>
  <c r="AF361" i="1"/>
  <c r="AG361" i="1"/>
  <c r="AB362" i="1"/>
  <c r="AD362" i="1"/>
  <c r="AE362" i="1"/>
  <c r="AF362" i="1"/>
  <c r="AG362" i="1"/>
  <c r="AB363" i="1"/>
  <c r="AD363" i="1"/>
  <c r="AE363" i="1"/>
  <c r="AF363" i="1"/>
  <c r="AG363" i="1"/>
  <c r="AB364" i="1"/>
  <c r="AD364" i="1"/>
  <c r="AE364" i="1"/>
  <c r="AF364" i="1"/>
  <c r="AG364" i="1"/>
  <c r="AB365" i="1"/>
  <c r="AD365" i="1"/>
  <c r="AE365" i="1"/>
  <c r="AF365" i="1"/>
  <c r="AG365" i="1"/>
  <c r="AB366" i="1"/>
  <c r="AD366" i="1"/>
  <c r="AE366" i="1"/>
  <c r="AF366" i="1"/>
  <c r="AG366" i="1"/>
  <c r="AB367" i="1"/>
  <c r="AD367" i="1"/>
  <c r="AE367" i="1"/>
  <c r="AF367" i="1"/>
  <c r="AG367" i="1"/>
  <c r="AB368" i="1"/>
  <c r="AD368" i="1"/>
  <c r="AE368" i="1"/>
  <c r="AF368" i="1"/>
  <c r="AG368" i="1"/>
  <c r="AB369" i="1"/>
  <c r="AD369" i="1"/>
  <c r="AE369" i="1"/>
  <c r="AF369" i="1"/>
  <c r="AG369" i="1"/>
  <c r="AB370" i="1"/>
  <c r="AD370" i="1"/>
  <c r="AE370" i="1"/>
  <c r="AF370" i="1"/>
  <c r="AG370" i="1"/>
  <c r="AB371" i="1"/>
  <c r="AD371" i="1"/>
  <c r="AE371" i="1"/>
  <c r="AF371" i="1"/>
  <c r="AG371" i="1"/>
  <c r="AB372" i="1"/>
  <c r="AD372" i="1"/>
  <c r="AE372" i="1"/>
  <c r="AF372" i="1"/>
  <c r="AG372" i="1"/>
  <c r="AB373" i="1"/>
  <c r="AD373" i="1"/>
  <c r="AE373" i="1"/>
  <c r="AF373" i="1"/>
  <c r="AG373" i="1"/>
  <c r="AB374" i="1"/>
  <c r="AD374" i="1"/>
  <c r="AE374" i="1"/>
  <c r="AF374" i="1"/>
  <c r="AG374" i="1"/>
  <c r="AB375" i="1"/>
  <c r="AD375" i="1"/>
  <c r="AE375" i="1"/>
  <c r="AF375" i="1"/>
  <c r="AG375" i="1"/>
  <c r="AB376" i="1"/>
  <c r="AD376" i="1"/>
  <c r="AE376" i="1"/>
  <c r="AF376" i="1"/>
  <c r="AG376" i="1"/>
  <c r="AB377" i="1"/>
  <c r="AD377" i="1"/>
  <c r="AE377" i="1"/>
  <c r="AF377" i="1"/>
  <c r="AG377" i="1"/>
  <c r="AB378" i="1"/>
  <c r="AD378" i="1"/>
  <c r="AE378" i="1"/>
  <c r="AF378" i="1"/>
  <c r="AG378" i="1"/>
  <c r="AB379" i="1"/>
  <c r="AD379" i="1"/>
  <c r="AE379" i="1"/>
  <c r="AF379" i="1"/>
  <c r="AG379" i="1"/>
  <c r="AB380" i="1"/>
  <c r="AD380" i="1"/>
  <c r="AE380" i="1"/>
  <c r="AF380" i="1"/>
  <c r="AG380" i="1"/>
  <c r="AB387" i="1"/>
  <c r="AD387" i="1"/>
  <c r="AE387" i="1"/>
  <c r="AF387" i="1"/>
  <c r="AG387" i="1"/>
  <c r="AB388" i="1"/>
  <c r="AD388" i="1"/>
  <c r="AE388" i="1"/>
  <c r="AF388" i="1"/>
  <c r="AG388" i="1"/>
  <c r="AB389" i="1"/>
  <c r="AD389" i="1"/>
  <c r="AE389" i="1"/>
  <c r="AF389" i="1"/>
  <c r="AG389" i="1"/>
  <c r="AB390" i="1"/>
  <c r="AD390" i="1"/>
  <c r="AE390" i="1"/>
  <c r="AF390" i="1"/>
  <c r="AG390" i="1"/>
  <c r="AB391" i="1"/>
  <c r="AD391" i="1"/>
  <c r="AE391" i="1"/>
  <c r="AF391" i="1"/>
  <c r="AG391" i="1"/>
  <c r="AB392" i="1"/>
  <c r="AD392" i="1"/>
  <c r="AE392" i="1"/>
  <c r="AF392" i="1"/>
  <c r="AG392" i="1"/>
  <c r="AB393" i="1"/>
  <c r="AD393" i="1"/>
  <c r="AE393" i="1"/>
  <c r="AF393" i="1"/>
  <c r="AG393" i="1"/>
  <c r="AB394" i="1"/>
  <c r="AD394" i="1"/>
  <c r="AE394" i="1"/>
  <c r="AF394" i="1"/>
  <c r="AG394" i="1"/>
  <c r="AB395" i="1"/>
  <c r="AD395" i="1"/>
  <c r="AE395" i="1"/>
  <c r="AF395" i="1"/>
  <c r="AG395" i="1"/>
  <c r="AB396" i="1"/>
  <c r="AD396" i="1"/>
  <c r="AE396" i="1"/>
  <c r="AF396" i="1"/>
  <c r="AG396" i="1"/>
  <c r="AB397" i="1"/>
  <c r="AD397" i="1"/>
  <c r="AE397" i="1"/>
  <c r="AF397" i="1"/>
  <c r="AG397" i="1"/>
  <c r="AB398" i="1"/>
  <c r="AD398" i="1"/>
  <c r="AE398" i="1"/>
  <c r="AF398" i="1"/>
  <c r="AG398" i="1"/>
  <c r="AB399" i="1"/>
  <c r="AD399" i="1"/>
  <c r="AE399" i="1"/>
  <c r="AF399" i="1"/>
  <c r="AG399" i="1"/>
  <c r="AB400" i="1"/>
  <c r="AD400" i="1"/>
  <c r="AE400" i="1"/>
  <c r="AF400" i="1"/>
  <c r="AG400" i="1"/>
  <c r="AB401" i="1"/>
  <c r="AD401" i="1"/>
  <c r="AE401" i="1"/>
  <c r="AF401" i="1"/>
  <c r="AG401" i="1"/>
  <c r="AB402" i="1"/>
  <c r="AD402" i="1"/>
  <c r="AE402" i="1"/>
  <c r="AF402" i="1"/>
  <c r="AG402" i="1"/>
  <c r="AB403" i="1"/>
  <c r="AD403" i="1"/>
  <c r="AE403" i="1"/>
  <c r="AF403" i="1"/>
  <c r="AG403" i="1"/>
  <c r="AB404" i="1"/>
  <c r="AD404" i="1"/>
  <c r="AE404" i="1"/>
  <c r="AF404" i="1"/>
  <c r="AG404" i="1"/>
  <c r="AB405" i="1"/>
  <c r="AD405" i="1"/>
  <c r="AE405" i="1"/>
  <c r="AF405" i="1"/>
  <c r="AG405" i="1"/>
  <c r="AB406" i="1"/>
  <c r="AD406" i="1"/>
  <c r="AE406" i="1"/>
  <c r="AF406" i="1"/>
  <c r="AG406" i="1"/>
  <c r="AB407" i="1"/>
  <c r="AD407" i="1"/>
  <c r="AE407" i="1"/>
  <c r="AF407" i="1"/>
  <c r="AG407" i="1"/>
  <c r="AB408" i="1"/>
  <c r="AD408" i="1"/>
  <c r="AE408" i="1"/>
  <c r="AF408" i="1"/>
  <c r="AG408" i="1"/>
  <c r="AB409" i="1"/>
  <c r="AD409" i="1"/>
  <c r="AE409" i="1"/>
  <c r="AF409" i="1"/>
  <c r="AG409" i="1"/>
  <c r="AB410" i="1"/>
  <c r="AD410" i="1"/>
  <c r="AE410" i="1"/>
  <c r="AF410" i="1"/>
  <c r="AG410" i="1"/>
  <c r="AB411" i="1"/>
  <c r="AD411" i="1"/>
  <c r="AE411" i="1"/>
  <c r="AF411" i="1"/>
  <c r="AG411" i="1"/>
  <c r="AB412" i="1"/>
  <c r="AD412" i="1"/>
  <c r="AE412" i="1"/>
  <c r="AF412" i="1"/>
  <c r="AG412" i="1"/>
  <c r="AB413" i="1"/>
  <c r="AD413" i="1"/>
  <c r="AE413" i="1"/>
  <c r="AF413" i="1"/>
  <c r="AG413" i="1"/>
  <c r="AB414" i="1"/>
  <c r="AD414" i="1"/>
  <c r="AE414" i="1"/>
  <c r="AF414" i="1"/>
  <c r="AG414" i="1"/>
  <c r="AB415" i="1"/>
  <c r="AD415" i="1"/>
  <c r="AE415" i="1"/>
  <c r="AF415" i="1"/>
  <c r="AG415" i="1"/>
  <c r="AB416" i="1"/>
  <c r="AD416" i="1"/>
  <c r="AE416" i="1"/>
  <c r="AF416" i="1"/>
  <c r="AG416" i="1"/>
  <c r="AB417" i="1"/>
  <c r="AD417" i="1"/>
  <c r="AE417" i="1"/>
  <c r="AF417" i="1"/>
  <c r="AG417" i="1"/>
  <c r="AB418" i="1"/>
  <c r="AD418" i="1"/>
  <c r="AE418" i="1"/>
  <c r="AF418" i="1"/>
  <c r="AG418" i="1"/>
  <c r="AB419" i="1"/>
  <c r="AD419" i="1"/>
  <c r="AE419" i="1"/>
  <c r="AF419" i="1"/>
  <c r="AG419" i="1"/>
  <c r="AB420" i="1"/>
  <c r="AD420" i="1"/>
  <c r="AE420" i="1"/>
  <c r="AF420" i="1"/>
  <c r="AG420" i="1"/>
  <c r="AB421" i="1"/>
  <c r="AD421" i="1"/>
  <c r="AE421" i="1"/>
  <c r="AF421" i="1"/>
  <c r="AG421" i="1"/>
  <c r="AB422" i="1"/>
  <c r="AD422" i="1"/>
  <c r="AE422" i="1"/>
  <c r="AF422" i="1"/>
  <c r="AG422" i="1"/>
  <c r="AB423" i="1"/>
  <c r="AD423" i="1"/>
  <c r="AE423" i="1"/>
  <c r="AF423" i="1"/>
  <c r="AG423" i="1"/>
  <c r="AB424" i="1"/>
  <c r="AD424" i="1"/>
  <c r="AE424" i="1"/>
  <c r="AF424" i="1"/>
  <c r="AG424" i="1"/>
  <c r="AB425" i="1"/>
  <c r="AD425" i="1"/>
  <c r="AE425" i="1"/>
  <c r="AF425" i="1"/>
  <c r="AG425" i="1"/>
  <c r="AB426" i="1"/>
  <c r="AD426" i="1"/>
  <c r="AE426" i="1"/>
  <c r="AF426" i="1"/>
  <c r="AG426" i="1"/>
  <c r="AB427" i="1"/>
  <c r="AD427" i="1"/>
  <c r="AE427" i="1"/>
  <c r="AF427" i="1"/>
  <c r="AG427" i="1"/>
  <c r="AB428" i="1"/>
  <c r="AD428" i="1"/>
  <c r="AE428" i="1"/>
  <c r="AF428" i="1"/>
  <c r="AG428" i="1"/>
  <c r="AB429" i="1"/>
  <c r="AD429" i="1"/>
  <c r="AE429" i="1"/>
  <c r="AF429" i="1"/>
  <c r="AG429" i="1"/>
  <c r="AB430" i="1"/>
  <c r="AD430" i="1"/>
  <c r="AE430" i="1"/>
  <c r="AF430" i="1"/>
  <c r="AG430" i="1"/>
  <c r="AB431" i="1"/>
  <c r="AD431" i="1"/>
  <c r="AE431" i="1"/>
  <c r="AF431" i="1"/>
  <c r="AG431" i="1"/>
  <c r="AB432" i="1"/>
  <c r="AD432" i="1"/>
  <c r="AE432" i="1"/>
  <c r="AF432" i="1"/>
  <c r="AG432" i="1"/>
  <c r="AB433" i="1"/>
  <c r="AD433" i="1"/>
  <c r="AE433" i="1"/>
  <c r="AF433" i="1"/>
  <c r="AG433" i="1"/>
  <c r="AB434" i="1"/>
  <c r="AD434" i="1"/>
  <c r="AE434" i="1"/>
  <c r="AF434" i="1"/>
  <c r="AG434" i="1"/>
  <c r="AB435" i="1"/>
  <c r="AD435" i="1"/>
  <c r="AE435" i="1"/>
  <c r="AF435" i="1"/>
  <c r="AG435" i="1"/>
  <c r="AB436" i="1"/>
  <c r="AD436" i="1"/>
  <c r="AE436" i="1"/>
  <c r="AF436" i="1"/>
  <c r="AG436" i="1"/>
  <c r="AB437" i="1"/>
  <c r="AD437" i="1"/>
  <c r="AE437" i="1"/>
  <c r="AF437" i="1"/>
  <c r="AG437" i="1"/>
  <c r="AB438" i="1"/>
  <c r="AD438" i="1"/>
  <c r="AE438" i="1"/>
  <c r="AF438" i="1"/>
  <c r="AG438" i="1"/>
  <c r="AB439" i="1"/>
  <c r="AD439" i="1"/>
  <c r="AE439" i="1"/>
  <c r="AF439" i="1"/>
  <c r="AG439" i="1"/>
  <c r="AB440" i="1"/>
  <c r="AD440" i="1"/>
  <c r="AE440" i="1"/>
  <c r="AF440" i="1"/>
  <c r="AG440" i="1"/>
  <c r="AB441" i="1"/>
  <c r="AD441" i="1"/>
  <c r="AE441" i="1"/>
  <c r="AF441" i="1"/>
  <c r="AG441" i="1"/>
  <c r="AB442" i="1"/>
  <c r="AD442" i="1"/>
  <c r="AE442" i="1"/>
  <c r="AF442" i="1"/>
  <c r="AG442" i="1"/>
  <c r="AB381" i="1"/>
  <c r="AD381" i="1"/>
  <c r="AE381" i="1"/>
  <c r="AF381" i="1"/>
  <c r="AG381" i="1"/>
  <c r="AB382" i="1"/>
  <c r="AD382" i="1"/>
  <c r="AE382" i="1"/>
  <c r="AF382" i="1"/>
  <c r="AG382" i="1"/>
  <c r="AB383" i="1"/>
  <c r="AD383" i="1"/>
  <c r="AE383" i="1"/>
  <c r="AF383" i="1"/>
  <c r="AG383" i="1"/>
  <c r="AB384" i="1"/>
  <c r="AD384" i="1"/>
  <c r="AE384" i="1"/>
  <c r="AF384" i="1"/>
  <c r="AG384" i="1"/>
  <c r="AB999" i="1"/>
  <c r="AD999" i="1"/>
  <c r="AE999" i="1"/>
  <c r="AF999" i="1"/>
  <c r="AG999" i="1"/>
  <c r="AB1000" i="1"/>
  <c r="AD1000" i="1"/>
  <c r="AE1000" i="1"/>
  <c r="AF1000" i="1"/>
  <c r="AG1000" i="1"/>
  <c r="AB1001" i="1"/>
  <c r="AD1001" i="1"/>
  <c r="AE1001" i="1"/>
  <c r="AF1001" i="1"/>
  <c r="AG1001" i="1"/>
  <c r="AB1002" i="1"/>
  <c r="AD1002" i="1"/>
  <c r="AE1002" i="1"/>
  <c r="AF1002" i="1"/>
  <c r="AG1002" i="1"/>
  <c r="AB1003" i="1"/>
  <c r="AD1003" i="1"/>
  <c r="AE1003" i="1"/>
  <c r="AF1003" i="1"/>
  <c r="AG1003" i="1"/>
  <c r="AB1004" i="1"/>
  <c r="AD1004" i="1"/>
  <c r="AE1004" i="1"/>
  <c r="AF1004" i="1"/>
  <c r="AG1004" i="1"/>
  <c r="AB1005" i="1"/>
  <c r="AD1005" i="1"/>
  <c r="AE1005" i="1"/>
  <c r="AF1005" i="1"/>
  <c r="AG1005" i="1"/>
  <c r="AB1006" i="1"/>
  <c r="AD1006" i="1"/>
  <c r="AE1006" i="1"/>
  <c r="AF1006" i="1"/>
  <c r="AG1006" i="1"/>
  <c r="AB1007" i="1"/>
  <c r="AD1007" i="1"/>
  <c r="AE1007" i="1"/>
  <c r="AF1007" i="1"/>
  <c r="AG1007" i="1"/>
  <c r="AB1008" i="1"/>
  <c r="AD1008" i="1"/>
  <c r="AE1008" i="1"/>
  <c r="AF1008" i="1"/>
  <c r="AG1008" i="1"/>
  <c r="AB1009" i="1"/>
  <c r="AD1009" i="1"/>
  <c r="AE1009" i="1"/>
  <c r="AF1009" i="1"/>
  <c r="AG1009" i="1"/>
  <c r="AB1010" i="1"/>
  <c r="AD1010" i="1"/>
  <c r="AE1010" i="1"/>
  <c r="AF1010" i="1"/>
  <c r="AG1010" i="1"/>
  <c r="AB1011" i="1"/>
  <c r="AD1011" i="1"/>
  <c r="AE1011" i="1"/>
  <c r="AF1011" i="1"/>
  <c r="AG1011" i="1"/>
  <c r="AB1012" i="1"/>
  <c r="AD1012" i="1"/>
  <c r="AE1012" i="1"/>
  <c r="AF1012" i="1"/>
  <c r="AG1012" i="1"/>
  <c r="AB1013" i="1"/>
  <c r="AD1013" i="1"/>
  <c r="AE1013" i="1"/>
  <c r="AF1013" i="1"/>
  <c r="AG1013" i="1"/>
  <c r="AB1014" i="1"/>
  <c r="AD1014" i="1"/>
  <c r="AE1014" i="1"/>
  <c r="AF1014" i="1"/>
  <c r="AG1014" i="1"/>
  <c r="AB1015" i="1"/>
  <c r="AD1015" i="1"/>
  <c r="AE1015" i="1"/>
  <c r="AF1015" i="1"/>
  <c r="AG1015" i="1"/>
  <c r="AB1016" i="1"/>
  <c r="AD1016" i="1"/>
  <c r="AE1016" i="1"/>
  <c r="AF1016" i="1"/>
  <c r="AG1016" i="1"/>
  <c r="AB1017" i="1"/>
  <c r="AD1017" i="1"/>
  <c r="AE1017" i="1"/>
  <c r="AF1017" i="1"/>
  <c r="AG1017" i="1"/>
  <c r="AB1018" i="1"/>
  <c r="AD1018" i="1"/>
  <c r="AE1018" i="1"/>
  <c r="AF1018" i="1"/>
  <c r="AG1018" i="1"/>
  <c r="AB1019" i="1"/>
  <c r="AD1019" i="1"/>
  <c r="AE1019" i="1"/>
  <c r="AF1019" i="1"/>
  <c r="AG1019" i="1"/>
  <c r="AB1020" i="1"/>
  <c r="AD1020" i="1"/>
  <c r="AE1020" i="1"/>
  <c r="AF1020" i="1"/>
  <c r="AG1020" i="1"/>
  <c r="AB1021" i="1"/>
  <c r="AD1021" i="1"/>
  <c r="AE1021" i="1"/>
  <c r="AF1021" i="1"/>
  <c r="AG1021" i="1"/>
  <c r="AB1022" i="1"/>
  <c r="AD1022" i="1"/>
  <c r="AE1022" i="1"/>
  <c r="AF1022" i="1"/>
  <c r="AG1022" i="1"/>
  <c r="AB1023" i="1"/>
  <c r="AD1023" i="1"/>
  <c r="AE1023" i="1"/>
  <c r="AF1023" i="1"/>
  <c r="AG1023" i="1"/>
  <c r="AB1024" i="1"/>
  <c r="AD1024" i="1"/>
  <c r="AE1024" i="1"/>
  <c r="AF1024" i="1"/>
  <c r="AG1024" i="1"/>
  <c r="AB1025" i="1"/>
  <c r="AD1025" i="1"/>
  <c r="AE1025" i="1"/>
  <c r="AF1025" i="1"/>
  <c r="AG1025" i="1"/>
  <c r="AB1026" i="1"/>
  <c r="AD1026" i="1"/>
  <c r="AE1026" i="1"/>
  <c r="AF1026" i="1"/>
  <c r="AG1026" i="1"/>
  <c r="AB1027" i="1"/>
  <c r="AD1027" i="1"/>
  <c r="AE1027" i="1"/>
  <c r="AF1027" i="1"/>
  <c r="AG1027" i="1"/>
  <c r="AB1028" i="1"/>
  <c r="AD1028" i="1"/>
  <c r="AE1028" i="1"/>
  <c r="AF1028" i="1"/>
  <c r="AG1028" i="1"/>
  <c r="AB1029" i="1"/>
  <c r="AD1029" i="1"/>
  <c r="AE1029" i="1"/>
  <c r="AF1029" i="1"/>
  <c r="AG1029" i="1"/>
  <c r="AB1030" i="1"/>
  <c r="AD1030" i="1"/>
  <c r="AE1030" i="1"/>
  <c r="AF1030" i="1"/>
  <c r="AG1030" i="1"/>
  <c r="AB1031" i="1"/>
  <c r="AD1031" i="1"/>
  <c r="AE1031" i="1"/>
  <c r="AF1031" i="1"/>
  <c r="AG1031" i="1"/>
  <c r="AB1032" i="1"/>
  <c r="AD1032" i="1"/>
  <c r="AE1032" i="1"/>
  <c r="AF1032" i="1"/>
  <c r="AG1032" i="1"/>
  <c r="AB1033" i="1"/>
  <c r="AD1033" i="1"/>
  <c r="AE1033" i="1"/>
  <c r="AF1033" i="1"/>
  <c r="AG1033" i="1"/>
  <c r="AB1034" i="1"/>
  <c r="AD1034" i="1"/>
  <c r="AE1034" i="1"/>
  <c r="AF1034" i="1"/>
  <c r="AG1034" i="1"/>
  <c r="AB1035" i="1"/>
  <c r="AD1035" i="1"/>
  <c r="AE1035" i="1"/>
  <c r="AF1035" i="1"/>
  <c r="AG1035" i="1"/>
  <c r="AB1036" i="1"/>
  <c r="AD1036" i="1"/>
  <c r="AE1036" i="1"/>
  <c r="AF1036" i="1"/>
  <c r="AG1036" i="1"/>
  <c r="AB1037" i="1"/>
  <c r="AD1037" i="1"/>
  <c r="AE1037" i="1"/>
  <c r="AF1037" i="1"/>
  <c r="AG1037" i="1"/>
  <c r="AB1038" i="1"/>
  <c r="AD1038" i="1"/>
  <c r="AE1038" i="1"/>
  <c r="AF1038" i="1"/>
  <c r="AG1038" i="1"/>
  <c r="AB1039" i="1"/>
  <c r="AD1039" i="1"/>
  <c r="AE1039" i="1"/>
  <c r="AF1039" i="1"/>
  <c r="AG1039" i="1"/>
  <c r="AB1040" i="1"/>
  <c r="AD1040" i="1"/>
  <c r="AE1040" i="1"/>
  <c r="AF1040" i="1"/>
  <c r="AG1040" i="1"/>
  <c r="AB1041" i="1"/>
  <c r="AD1041" i="1"/>
  <c r="AE1041" i="1"/>
  <c r="AF1041" i="1"/>
  <c r="AG1041" i="1"/>
  <c r="AB1042" i="1"/>
  <c r="AD1042" i="1"/>
  <c r="AE1042" i="1"/>
  <c r="AF1042" i="1"/>
  <c r="AG1042" i="1"/>
  <c r="AB1043" i="1"/>
  <c r="AD1043" i="1"/>
  <c r="AE1043" i="1"/>
  <c r="AF1043" i="1"/>
  <c r="AG1043" i="1"/>
  <c r="AB1044" i="1"/>
  <c r="AD1044" i="1"/>
  <c r="AE1044" i="1"/>
  <c r="AF1044" i="1"/>
  <c r="AG1044" i="1"/>
  <c r="AB1045" i="1"/>
  <c r="AD1045" i="1"/>
  <c r="AE1045" i="1"/>
  <c r="AF1045" i="1"/>
  <c r="AG1045" i="1"/>
  <c r="AB1046" i="1"/>
  <c r="AD1046" i="1"/>
  <c r="AE1046" i="1"/>
  <c r="AF1046" i="1"/>
  <c r="AG1046" i="1"/>
  <c r="AB1047" i="1"/>
  <c r="AD1047" i="1"/>
  <c r="AE1047" i="1"/>
  <c r="AF1047" i="1"/>
  <c r="AG1047" i="1"/>
  <c r="AB1048" i="1"/>
  <c r="AD1048" i="1"/>
  <c r="AE1048" i="1"/>
  <c r="AF1048" i="1"/>
  <c r="AG1048" i="1"/>
  <c r="AB1049" i="1"/>
  <c r="AD1049" i="1"/>
  <c r="AE1049" i="1"/>
  <c r="AF1049" i="1"/>
  <c r="AG1049" i="1"/>
  <c r="AB1050" i="1"/>
  <c r="AD1050" i="1"/>
  <c r="AE1050" i="1"/>
  <c r="AF1050" i="1"/>
  <c r="AG1050" i="1"/>
  <c r="AB1051" i="1"/>
  <c r="AD1051" i="1"/>
  <c r="AE1051" i="1"/>
  <c r="AF1051" i="1"/>
  <c r="AG1051" i="1"/>
  <c r="AB1052" i="1"/>
  <c r="AD1052" i="1"/>
  <c r="AE1052" i="1"/>
  <c r="AF1052" i="1"/>
  <c r="AG1052" i="1"/>
  <c r="AB1053" i="1"/>
  <c r="AD1053" i="1"/>
  <c r="AE1053" i="1"/>
  <c r="AF1053" i="1"/>
  <c r="AG1053" i="1"/>
  <c r="AB1054" i="1"/>
  <c r="AD1054" i="1"/>
  <c r="AE1054" i="1"/>
  <c r="AF1054" i="1"/>
  <c r="AG1054" i="1"/>
  <c r="AB1055" i="1"/>
  <c r="AD1055" i="1"/>
  <c r="AE1055" i="1"/>
  <c r="AF1055" i="1"/>
  <c r="AG1055" i="1"/>
  <c r="AB1056" i="1"/>
  <c r="AD1056" i="1"/>
  <c r="AE1056" i="1"/>
  <c r="AF1056" i="1"/>
  <c r="AG1056" i="1"/>
  <c r="AB1057" i="1"/>
  <c r="AD1057" i="1"/>
  <c r="AE1057" i="1"/>
  <c r="AF1057" i="1"/>
  <c r="AG1057" i="1"/>
  <c r="AB1058" i="1"/>
  <c r="AD1058" i="1"/>
  <c r="AE1058" i="1"/>
  <c r="AF1058" i="1"/>
  <c r="AG1058" i="1"/>
  <c r="AB1059" i="1"/>
  <c r="AD1059" i="1"/>
  <c r="AE1059" i="1"/>
  <c r="AF1059" i="1"/>
  <c r="AG1059" i="1"/>
  <c r="AB1060" i="1"/>
  <c r="AD1060" i="1"/>
  <c r="AE1060" i="1"/>
  <c r="AF1060" i="1"/>
  <c r="AG1060" i="1"/>
  <c r="AB1061" i="1"/>
  <c r="AD1061" i="1"/>
  <c r="AE1061" i="1"/>
  <c r="AF1061" i="1"/>
  <c r="AG1061" i="1"/>
  <c r="AB887" i="1"/>
  <c r="AD887" i="1"/>
  <c r="AE887" i="1"/>
  <c r="AF887" i="1"/>
  <c r="AG887" i="1"/>
  <c r="AB888" i="1"/>
  <c r="AD888" i="1"/>
  <c r="AE888" i="1"/>
  <c r="AF888" i="1"/>
  <c r="AG888" i="1"/>
  <c r="AB889" i="1"/>
  <c r="AD889" i="1"/>
  <c r="AE889" i="1"/>
  <c r="AF889" i="1"/>
  <c r="AG889" i="1"/>
  <c r="AB890" i="1"/>
  <c r="AD890" i="1"/>
  <c r="AE890" i="1"/>
  <c r="AF890" i="1"/>
  <c r="AG890" i="1"/>
  <c r="AB891" i="1"/>
  <c r="AD891" i="1"/>
  <c r="AE891" i="1"/>
  <c r="AF891" i="1"/>
  <c r="AG891" i="1"/>
  <c r="AB892" i="1"/>
  <c r="AD892" i="1"/>
  <c r="AE892" i="1"/>
  <c r="AF892" i="1"/>
  <c r="AG892" i="1"/>
  <c r="AB893" i="1"/>
  <c r="AD893" i="1"/>
  <c r="AE893" i="1"/>
  <c r="AF893" i="1"/>
  <c r="AG893" i="1"/>
  <c r="AB894" i="1"/>
  <c r="AD894" i="1"/>
  <c r="AE894" i="1"/>
  <c r="AF894" i="1"/>
  <c r="AG894" i="1"/>
  <c r="AB895" i="1"/>
  <c r="AD895" i="1"/>
  <c r="AE895" i="1"/>
  <c r="AF895" i="1"/>
  <c r="AG895" i="1"/>
  <c r="AB896" i="1"/>
  <c r="AD896" i="1"/>
  <c r="AE896" i="1"/>
  <c r="AF896" i="1"/>
  <c r="AG896" i="1"/>
  <c r="AB897" i="1"/>
  <c r="AD897" i="1"/>
  <c r="AE897" i="1"/>
  <c r="AF897" i="1"/>
  <c r="AG897" i="1"/>
  <c r="AB898" i="1"/>
  <c r="AD898" i="1"/>
  <c r="AE898" i="1"/>
  <c r="AF898" i="1"/>
  <c r="AG898" i="1"/>
  <c r="AB899" i="1"/>
  <c r="AD899" i="1"/>
  <c r="AE899" i="1"/>
  <c r="AF899" i="1"/>
  <c r="AG899" i="1"/>
  <c r="AB900" i="1"/>
  <c r="AD900" i="1"/>
  <c r="AE900" i="1"/>
  <c r="AF900" i="1"/>
  <c r="AG900" i="1"/>
  <c r="AB901" i="1"/>
  <c r="AD901" i="1"/>
  <c r="AE901" i="1"/>
  <c r="AF901" i="1"/>
  <c r="AG901" i="1"/>
  <c r="AB902" i="1"/>
  <c r="AD902" i="1"/>
  <c r="AE902" i="1"/>
  <c r="AF902" i="1"/>
  <c r="AG902" i="1"/>
  <c r="AB903" i="1"/>
  <c r="AD903" i="1"/>
  <c r="AE903" i="1"/>
  <c r="AF903" i="1"/>
  <c r="AG903" i="1"/>
  <c r="AB904" i="1"/>
  <c r="AD904" i="1"/>
  <c r="AE904" i="1"/>
  <c r="AF904" i="1"/>
  <c r="AG904" i="1"/>
  <c r="AB905" i="1"/>
  <c r="AD905" i="1"/>
  <c r="AE905" i="1"/>
  <c r="AF905" i="1"/>
  <c r="AG905" i="1"/>
  <c r="AB906" i="1"/>
  <c r="AD906" i="1"/>
  <c r="AE906" i="1"/>
  <c r="AF906" i="1"/>
  <c r="AG906" i="1"/>
  <c r="AB907" i="1"/>
  <c r="AD907" i="1"/>
  <c r="AE907" i="1"/>
  <c r="AF907" i="1"/>
  <c r="AG907" i="1"/>
  <c r="AB908" i="1"/>
  <c r="AD908" i="1"/>
  <c r="AE908" i="1"/>
  <c r="AF908" i="1"/>
  <c r="AG908" i="1"/>
  <c r="AB909" i="1"/>
  <c r="AD909" i="1"/>
  <c r="AE909" i="1"/>
  <c r="AF909" i="1"/>
  <c r="AG909" i="1"/>
  <c r="AB910" i="1"/>
  <c r="AD910" i="1"/>
  <c r="AE910" i="1"/>
  <c r="AF910" i="1"/>
  <c r="AG910" i="1"/>
  <c r="AB911" i="1"/>
  <c r="AD911" i="1"/>
  <c r="AE911" i="1"/>
  <c r="AF911" i="1"/>
  <c r="AG911" i="1"/>
  <c r="AB912" i="1"/>
  <c r="AD912" i="1"/>
  <c r="AE912" i="1"/>
  <c r="AF912" i="1"/>
  <c r="AG912" i="1"/>
  <c r="AB913" i="1"/>
  <c r="AD913" i="1"/>
  <c r="AE913" i="1"/>
  <c r="AF913" i="1"/>
  <c r="AG913" i="1"/>
  <c r="AB914" i="1"/>
  <c r="AD914" i="1"/>
  <c r="AE914" i="1"/>
  <c r="AF914" i="1"/>
  <c r="AG914" i="1"/>
  <c r="AB915" i="1"/>
  <c r="AD915" i="1"/>
  <c r="AE915" i="1"/>
  <c r="AF915" i="1"/>
  <c r="AG915" i="1"/>
  <c r="AB916" i="1"/>
  <c r="AD916" i="1"/>
  <c r="AE916" i="1"/>
  <c r="AF916" i="1"/>
  <c r="AG916" i="1"/>
  <c r="AB917" i="1"/>
  <c r="AD917" i="1"/>
  <c r="AE917" i="1"/>
  <c r="AF917" i="1"/>
  <c r="AG917" i="1"/>
  <c r="AB918" i="1"/>
  <c r="AD918" i="1"/>
  <c r="AE918" i="1"/>
  <c r="AF918" i="1"/>
  <c r="AG918" i="1"/>
  <c r="AB919" i="1"/>
  <c r="AD919" i="1"/>
  <c r="AE919" i="1"/>
  <c r="AF919" i="1"/>
  <c r="AG919" i="1"/>
  <c r="AB920" i="1"/>
  <c r="AD920" i="1"/>
  <c r="AE920" i="1"/>
  <c r="AF920" i="1"/>
  <c r="AG920" i="1"/>
  <c r="AB921" i="1"/>
  <c r="AD921" i="1"/>
  <c r="AE921" i="1"/>
  <c r="AF921" i="1"/>
  <c r="AG921" i="1"/>
  <c r="AB922" i="1"/>
  <c r="AD922" i="1"/>
  <c r="AE922" i="1"/>
  <c r="AF922" i="1"/>
  <c r="AG922" i="1"/>
  <c r="AB923" i="1"/>
  <c r="AD923" i="1"/>
  <c r="AE923" i="1"/>
  <c r="AF923" i="1"/>
  <c r="AG923" i="1"/>
  <c r="AB924" i="1"/>
  <c r="AD924" i="1"/>
  <c r="AE924" i="1"/>
  <c r="AF924" i="1"/>
  <c r="AG924" i="1"/>
  <c r="AB925" i="1"/>
  <c r="AD925" i="1"/>
  <c r="AE925" i="1"/>
  <c r="AF925" i="1"/>
  <c r="AG925" i="1"/>
  <c r="AB926" i="1"/>
  <c r="AD926" i="1"/>
  <c r="AE926" i="1"/>
  <c r="AF926" i="1"/>
  <c r="AG926" i="1"/>
  <c r="AB927" i="1"/>
  <c r="AD927" i="1"/>
  <c r="AE927" i="1"/>
  <c r="AF927" i="1"/>
  <c r="AG927" i="1"/>
  <c r="AB928" i="1"/>
  <c r="AD928" i="1"/>
  <c r="AE928" i="1"/>
  <c r="AF928" i="1"/>
  <c r="AG928" i="1"/>
  <c r="AB929" i="1"/>
  <c r="AD929" i="1"/>
  <c r="AE929" i="1"/>
  <c r="AF929" i="1"/>
  <c r="AG929" i="1"/>
  <c r="AB930" i="1"/>
  <c r="AD930" i="1"/>
  <c r="AE930" i="1"/>
  <c r="AF930" i="1"/>
  <c r="AG930" i="1"/>
  <c r="AB931" i="1"/>
  <c r="AD931" i="1"/>
  <c r="AE931" i="1"/>
  <c r="AF931" i="1"/>
  <c r="AG931" i="1"/>
  <c r="AB932" i="1"/>
  <c r="AD932" i="1"/>
  <c r="AE932" i="1"/>
  <c r="AF932" i="1"/>
  <c r="AG932" i="1"/>
  <c r="AB933" i="1"/>
  <c r="AD933" i="1"/>
  <c r="AE933" i="1"/>
  <c r="AF933" i="1"/>
  <c r="AG933" i="1"/>
  <c r="AB874" i="1"/>
  <c r="AD874" i="1"/>
  <c r="AE874" i="1"/>
  <c r="AF874" i="1"/>
  <c r="AG874" i="1"/>
  <c r="AB875" i="1"/>
  <c r="AD875" i="1"/>
  <c r="AE875" i="1"/>
  <c r="AF875" i="1"/>
  <c r="AG875" i="1"/>
  <c r="AB876" i="1"/>
  <c r="AD876" i="1"/>
  <c r="AE876" i="1"/>
  <c r="AF876" i="1"/>
  <c r="AG876" i="1"/>
  <c r="AB877" i="1"/>
  <c r="AD877" i="1"/>
  <c r="AE877" i="1"/>
  <c r="AF877" i="1"/>
  <c r="AG877" i="1"/>
  <c r="AB878" i="1"/>
  <c r="AD878" i="1"/>
  <c r="AE878" i="1"/>
  <c r="AF878" i="1"/>
  <c r="AG878" i="1"/>
  <c r="AB879" i="1"/>
  <c r="AD879" i="1"/>
  <c r="AE879" i="1"/>
  <c r="AF879" i="1"/>
  <c r="AG879" i="1"/>
  <c r="AB880" i="1"/>
  <c r="AD880" i="1"/>
  <c r="AE880" i="1"/>
  <c r="AF880" i="1"/>
  <c r="AG880" i="1"/>
  <c r="AB881" i="1"/>
  <c r="AD881" i="1"/>
  <c r="AE881" i="1"/>
  <c r="AF881" i="1"/>
  <c r="AG881" i="1"/>
  <c r="AB882" i="1"/>
  <c r="AD882" i="1"/>
  <c r="AE882" i="1"/>
  <c r="AF882" i="1"/>
  <c r="AG882" i="1"/>
  <c r="AB883" i="1"/>
  <c r="AD883" i="1"/>
  <c r="AE883" i="1"/>
  <c r="AF883" i="1"/>
  <c r="AG883" i="1"/>
  <c r="AB884" i="1"/>
  <c r="AD884" i="1"/>
  <c r="AE884" i="1"/>
  <c r="AF884" i="1"/>
  <c r="AG884" i="1"/>
  <c r="AB885" i="1"/>
  <c r="AD885" i="1"/>
  <c r="AE885" i="1"/>
  <c r="AF885" i="1"/>
  <c r="AG885" i="1"/>
  <c r="AB886" i="1"/>
  <c r="AD886" i="1"/>
  <c r="AE886" i="1"/>
  <c r="AF886" i="1"/>
  <c r="AG886" i="1"/>
  <c r="AB1062" i="1"/>
  <c r="AD1062" i="1"/>
  <c r="AE1062" i="1"/>
  <c r="AF1062" i="1"/>
  <c r="AG1062" i="1"/>
  <c r="AB1063" i="1"/>
  <c r="AD1063" i="1"/>
  <c r="AE1063" i="1"/>
  <c r="AF1063" i="1"/>
  <c r="AG1063" i="1"/>
  <c r="AB1064" i="1"/>
  <c r="AD1064" i="1"/>
  <c r="AE1064" i="1"/>
  <c r="AF1064" i="1"/>
  <c r="AG1064" i="1"/>
  <c r="AB1065" i="1"/>
  <c r="AD1065" i="1"/>
  <c r="AE1065" i="1"/>
  <c r="AF1065" i="1"/>
  <c r="AG1065" i="1"/>
  <c r="AB1066" i="1"/>
  <c r="AD1066" i="1"/>
  <c r="AE1066" i="1"/>
  <c r="AF1066" i="1"/>
  <c r="AG1066" i="1"/>
  <c r="AB1067" i="1"/>
  <c r="AD1067" i="1"/>
  <c r="AE1067" i="1"/>
  <c r="AF1067" i="1"/>
  <c r="AG1067" i="1"/>
  <c r="AB1068" i="1"/>
  <c r="AD1068" i="1"/>
  <c r="AE1068" i="1"/>
  <c r="AF1068" i="1"/>
  <c r="AG1068" i="1"/>
  <c r="AB1069" i="1"/>
  <c r="AD1069" i="1"/>
  <c r="AE1069" i="1"/>
  <c r="AF1069" i="1"/>
  <c r="AG1069" i="1"/>
  <c r="AB1070" i="1"/>
  <c r="AD1070" i="1"/>
  <c r="AE1070" i="1"/>
  <c r="AF1070" i="1"/>
  <c r="AG1070" i="1"/>
  <c r="AB1071" i="1"/>
  <c r="AD1071" i="1"/>
  <c r="AE1071" i="1"/>
  <c r="AF1071" i="1"/>
  <c r="AG1071" i="1"/>
  <c r="AB1072" i="1"/>
  <c r="AD1072" i="1"/>
  <c r="AE1072" i="1"/>
  <c r="AF1072" i="1"/>
  <c r="AG1072" i="1"/>
  <c r="AB1073" i="1"/>
  <c r="AD1073" i="1"/>
  <c r="AE1073" i="1"/>
  <c r="AF1073" i="1"/>
  <c r="AG1073" i="1"/>
  <c r="AB1074" i="1"/>
  <c r="AD1074" i="1"/>
  <c r="AE1074" i="1"/>
  <c r="AF1074" i="1"/>
  <c r="AG1074" i="1"/>
  <c r="AB1075" i="1"/>
  <c r="AD1075" i="1"/>
  <c r="AE1075" i="1"/>
  <c r="AF1075" i="1"/>
  <c r="AG1075" i="1"/>
  <c r="AB1076" i="1"/>
  <c r="AD1076" i="1"/>
  <c r="AE1076" i="1"/>
  <c r="AF1076" i="1"/>
  <c r="AG1076" i="1"/>
  <c r="AB1077" i="1"/>
  <c r="AD1077" i="1"/>
  <c r="AE1077" i="1"/>
  <c r="AF1077" i="1"/>
  <c r="AG1077" i="1"/>
  <c r="AB1078" i="1"/>
  <c r="AD1078" i="1"/>
  <c r="AE1078" i="1"/>
  <c r="AF1078" i="1"/>
  <c r="AG1078" i="1"/>
  <c r="AB1079" i="1"/>
  <c r="AD1079" i="1"/>
  <c r="AE1079" i="1"/>
  <c r="AF1079" i="1"/>
  <c r="AG1079" i="1"/>
  <c r="AB1080" i="1"/>
  <c r="AD1080" i="1"/>
  <c r="AE1080" i="1"/>
  <c r="AF1080" i="1"/>
  <c r="AG1080" i="1"/>
  <c r="AB1081" i="1"/>
  <c r="AD1081" i="1"/>
  <c r="AE1081" i="1"/>
  <c r="AF1081" i="1"/>
  <c r="AG1081" i="1"/>
  <c r="AB1082" i="1"/>
  <c r="AD1082" i="1"/>
  <c r="AE1082" i="1"/>
  <c r="AF1082" i="1"/>
  <c r="AG1082" i="1"/>
  <c r="AB1083" i="1"/>
  <c r="AD1083" i="1"/>
  <c r="AE1083" i="1"/>
  <c r="AF1083" i="1"/>
  <c r="AG1083" i="1"/>
  <c r="AB1084" i="1"/>
  <c r="AD1084" i="1"/>
  <c r="AE1084" i="1"/>
  <c r="AF1084" i="1"/>
  <c r="AG1084" i="1"/>
  <c r="AB1085" i="1"/>
  <c r="AD1085" i="1"/>
  <c r="AE1085" i="1"/>
  <c r="AF1085" i="1"/>
  <c r="AG1085" i="1"/>
  <c r="AB1086" i="1"/>
  <c r="AD1086" i="1"/>
  <c r="AE1086" i="1"/>
  <c r="AF1086" i="1"/>
  <c r="AG1086" i="1"/>
  <c r="AB1087" i="1"/>
  <c r="AD1087" i="1"/>
  <c r="AE1087" i="1"/>
  <c r="AF1087" i="1"/>
  <c r="AG1087" i="1"/>
  <c r="AB1088" i="1"/>
  <c r="AD1088" i="1"/>
  <c r="AE1088" i="1"/>
  <c r="AF1088" i="1"/>
  <c r="AG1088" i="1"/>
  <c r="AB1089" i="1"/>
  <c r="AD1089" i="1"/>
  <c r="AE1089" i="1"/>
  <c r="AF1089" i="1"/>
  <c r="AG1089" i="1"/>
  <c r="AB1090" i="1"/>
  <c r="AD1090" i="1"/>
  <c r="AE1090" i="1"/>
  <c r="AF1090" i="1"/>
  <c r="AG1090" i="1"/>
  <c r="AB1091" i="1"/>
  <c r="AD1091" i="1"/>
  <c r="AE1091" i="1"/>
  <c r="AF1091" i="1"/>
  <c r="AG1091" i="1"/>
  <c r="AB1092" i="1"/>
  <c r="AD1092" i="1"/>
  <c r="AE1092" i="1"/>
  <c r="AF1092" i="1"/>
  <c r="AG1092" i="1"/>
  <c r="AB1093" i="1"/>
  <c r="AD1093" i="1"/>
  <c r="AE1093" i="1"/>
  <c r="AF1093" i="1"/>
  <c r="AG1093" i="1"/>
  <c r="AB934" i="1"/>
  <c r="AD934" i="1"/>
  <c r="AE934" i="1"/>
  <c r="AF934" i="1"/>
  <c r="AG934" i="1"/>
  <c r="AB935" i="1"/>
  <c r="AD935" i="1"/>
  <c r="AE935" i="1"/>
  <c r="AF935" i="1"/>
  <c r="AG935" i="1"/>
  <c r="AB936" i="1"/>
  <c r="AD936" i="1"/>
  <c r="AE936" i="1"/>
  <c r="AF936" i="1"/>
  <c r="AG936" i="1"/>
  <c r="AB937" i="1"/>
  <c r="AD937" i="1"/>
  <c r="AE937" i="1"/>
  <c r="AF937" i="1"/>
  <c r="AG937" i="1"/>
  <c r="AB938" i="1"/>
  <c r="AD938" i="1"/>
  <c r="AE938" i="1"/>
  <c r="AF938" i="1"/>
  <c r="AG938" i="1"/>
  <c r="AB939" i="1"/>
  <c r="AD939" i="1"/>
  <c r="AE939" i="1"/>
  <c r="AF939" i="1"/>
  <c r="AG939" i="1"/>
  <c r="AB940" i="1"/>
  <c r="AD940" i="1"/>
  <c r="AE940" i="1"/>
  <c r="AF940" i="1"/>
  <c r="AG940" i="1"/>
  <c r="AB941" i="1"/>
  <c r="AD941" i="1"/>
  <c r="AE941" i="1"/>
  <c r="AF941" i="1"/>
  <c r="AG941" i="1"/>
  <c r="AB942" i="1"/>
  <c r="AD942" i="1"/>
  <c r="AE942" i="1"/>
  <c r="AF942" i="1"/>
  <c r="AG942" i="1"/>
  <c r="AB943" i="1"/>
  <c r="AD943" i="1"/>
  <c r="AE943" i="1"/>
  <c r="AF943" i="1"/>
  <c r="AG943" i="1"/>
  <c r="AB944" i="1"/>
  <c r="AD944" i="1"/>
  <c r="AE944" i="1"/>
  <c r="AF944" i="1"/>
  <c r="AG944" i="1"/>
  <c r="AB945" i="1"/>
  <c r="AD945" i="1"/>
  <c r="AE945" i="1"/>
  <c r="AF945" i="1"/>
  <c r="AG945" i="1"/>
  <c r="AB946" i="1"/>
  <c r="AD946" i="1"/>
  <c r="AE946" i="1"/>
  <c r="AF946" i="1"/>
  <c r="AG946" i="1"/>
  <c r="AB947" i="1"/>
  <c r="AD947" i="1"/>
  <c r="AE947" i="1"/>
  <c r="AF947" i="1"/>
  <c r="AG947" i="1"/>
  <c r="AB948" i="1"/>
  <c r="AD948" i="1"/>
  <c r="AE948" i="1"/>
  <c r="AF948" i="1"/>
  <c r="AG948" i="1"/>
  <c r="AB949" i="1"/>
  <c r="AD949" i="1"/>
  <c r="AE949" i="1"/>
  <c r="AF949" i="1"/>
  <c r="AG949" i="1"/>
  <c r="AB950" i="1"/>
  <c r="AD950" i="1"/>
  <c r="AE950" i="1"/>
  <c r="AF950" i="1"/>
  <c r="AG950" i="1"/>
  <c r="AB951" i="1"/>
  <c r="AD951" i="1"/>
  <c r="AE951" i="1"/>
  <c r="AF951" i="1"/>
  <c r="AG951" i="1"/>
  <c r="AB952" i="1"/>
  <c r="AD952" i="1"/>
  <c r="AE952" i="1"/>
  <c r="AF952" i="1"/>
  <c r="AG952" i="1"/>
  <c r="AB953" i="1"/>
  <c r="AD953" i="1"/>
  <c r="AE953" i="1"/>
  <c r="AF953" i="1"/>
  <c r="AG953" i="1"/>
  <c r="AB954" i="1"/>
  <c r="AD954" i="1"/>
  <c r="AE954" i="1"/>
  <c r="AF954" i="1"/>
  <c r="AG954" i="1"/>
  <c r="AB955" i="1"/>
  <c r="AD955" i="1"/>
  <c r="AE955" i="1"/>
  <c r="AF955" i="1"/>
  <c r="AG955" i="1"/>
  <c r="AB956" i="1"/>
  <c r="AD956" i="1"/>
  <c r="AE956" i="1"/>
  <c r="AF956" i="1"/>
  <c r="AG956" i="1"/>
  <c r="AB957" i="1"/>
  <c r="AD957" i="1"/>
  <c r="AE957" i="1"/>
  <c r="AF957" i="1"/>
  <c r="AG957" i="1"/>
  <c r="AB958" i="1"/>
  <c r="AD958" i="1"/>
  <c r="AE958" i="1"/>
  <c r="AF958" i="1"/>
  <c r="AG958" i="1"/>
  <c r="AB959" i="1"/>
  <c r="AD959" i="1"/>
  <c r="AE959" i="1"/>
  <c r="AF959" i="1"/>
  <c r="AG959" i="1"/>
  <c r="AB960" i="1"/>
  <c r="AD960" i="1"/>
  <c r="AE960" i="1"/>
  <c r="AF960" i="1"/>
  <c r="AG960" i="1"/>
  <c r="AB961" i="1"/>
  <c r="AD961" i="1"/>
  <c r="AE961" i="1"/>
  <c r="AF961" i="1"/>
  <c r="AG961" i="1"/>
  <c r="AB962" i="1"/>
  <c r="AD962" i="1"/>
  <c r="AE962" i="1"/>
  <c r="AF962" i="1"/>
  <c r="AG962" i="1"/>
  <c r="AB963" i="1"/>
  <c r="AD963" i="1"/>
  <c r="AE963" i="1"/>
  <c r="AF963" i="1"/>
  <c r="AG963" i="1"/>
  <c r="AB964" i="1"/>
  <c r="AD964" i="1"/>
  <c r="AE964" i="1"/>
  <c r="AF964" i="1"/>
  <c r="AG964" i="1"/>
  <c r="AB965" i="1"/>
  <c r="AD965" i="1"/>
  <c r="AE965" i="1"/>
  <c r="AF965" i="1"/>
  <c r="AG965" i="1"/>
  <c r="AB966" i="1"/>
  <c r="AD966" i="1"/>
  <c r="AE966" i="1"/>
  <c r="AF966" i="1"/>
  <c r="AG966" i="1"/>
  <c r="AB967" i="1"/>
  <c r="AD967" i="1"/>
  <c r="AE967" i="1"/>
  <c r="AF967" i="1"/>
  <c r="AG967" i="1"/>
  <c r="AB968" i="1"/>
  <c r="AD968" i="1"/>
  <c r="AE968" i="1"/>
  <c r="AF968" i="1"/>
  <c r="AG968" i="1"/>
  <c r="AB969" i="1"/>
  <c r="AD969" i="1"/>
  <c r="AE969" i="1"/>
  <c r="AF969" i="1"/>
  <c r="AG969" i="1"/>
  <c r="AB970" i="1"/>
  <c r="AD970" i="1"/>
  <c r="AE970" i="1"/>
  <c r="AF970" i="1"/>
  <c r="AG970" i="1"/>
  <c r="AB971" i="1"/>
  <c r="AD971" i="1"/>
  <c r="AE971" i="1"/>
  <c r="AF971" i="1"/>
  <c r="AG971" i="1"/>
  <c r="AB972" i="1"/>
  <c r="AD972" i="1"/>
  <c r="AE972" i="1"/>
  <c r="AF972" i="1"/>
  <c r="AG972" i="1"/>
  <c r="AB973" i="1"/>
  <c r="AD973" i="1"/>
  <c r="AE973" i="1"/>
  <c r="AF973" i="1"/>
  <c r="AG973" i="1"/>
  <c r="AB974" i="1"/>
  <c r="AD974" i="1"/>
  <c r="AE974" i="1"/>
  <c r="AF974" i="1"/>
  <c r="AG974" i="1"/>
  <c r="AB975" i="1"/>
  <c r="AD975" i="1"/>
  <c r="AE975" i="1"/>
  <c r="AF975" i="1"/>
  <c r="AG975" i="1"/>
  <c r="AB976" i="1"/>
  <c r="AD976" i="1"/>
  <c r="AE976" i="1"/>
  <c r="AF976" i="1"/>
  <c r="AG976" i="1"/>
  <c r="AB977" i="1"/>
  <c r="AD977" i="1"/>
  <c r="AE977" i="1"/>
  <c r="AF977" i="1"/>
  <c r="AG977" i="1"/>
  <c r="AB978" i="1"/>
  <c r="AD978" i="1"/>
  <c r="AE978" i="1"/>
  <c r="AF978" i="1"/>
  <c r="AG978" i="1"/>
  <c r="AB979" i="1"/>
  <c r="AD979" i="1"/>
  <c r="AE979" i="1"/>
  <c r="AF979" i="1"/>
  <c r="AG979" i="1"/>
  <c r="AB980" i="1"/>
  <c r="AD980" i="1"/>
  <c r="AE980" i="1"/>
  <c r="AF980" i="1"/>
  <c r="AG980" i="1"/>
  <c r="AB981" i="1"/>
  <c r="AD981" i="1"/>
  <c r="AE981" i="1"/>
  <c r="AF981" i="1"/>
  <c r="AG981" i="1"/>
  <c r="AB982" i="1"/>
  <c r="AD982" i="1"/>
  <c r="AE982" i="1"/>
  <c r="AF982" i="1"/>
  <c r="AG982" i="1"/>
  <c r="AB983" i="1"/>
  <c r="AD983" i="1"/>
  <c r="AE983" i="1"/>
  <c r="AF983" i="1"/>
  <c r="AG983" i="1"/>
  <c r="AB984" i="1"/>
  <c r="AD984" i="1"/>
  <c r="AE984" i="1"/>
  <c r="AF984" i="1"/>
  <c r="AG984" i="1"/>
  <c r="AB985" i="1"/>
  <c r="AD985" i="1"/>
  <c r="AE985" i="1"/>
  <c r="AF985" i="1"/>
  <c r="AG985" i="1"/>
  <c r="AB986" i="1"/>
  <c r="AD986" i="1"/>
  <c r="AE986" i="1"/>
  <c r="AF986" i="1"/>
  <c r="AG986" i="1"/>
  <c r="AB987" i="1"/>
  <c r="AD987" i="1"/>
  <c r="AE987" i="1"/>
  <c r="AF987" i="1"/>
  <c r="AG987" i="1"/>
  <c r="AB988" i="1"/>
  <c r="AD988" i="1"/>
  <c r="AE988" i="1"/>
  <c r="AF988" i="1"/>
  <c r="AG988" i="1"/>
  <c r="AB989" i="1"/>
  <c r="AD989" i="1"/>
  <c r="AE989" i="1"/>
  <c r="AF989" i="1"/>
  <c r="AG989" i="1"/>
  <c r="AB990" i="1"/>
  <c r="AD990" i="1"/>
  <c r="AE990" i="1"/>
  <c r="AF990" i="1"/>
  <c r="AG990" i="1"/>
  <c r="AB991" i="1"/>
  <c r="AD991" i="1"/>
  <c r="AE991" i="1"/>
  <c r="AF991" i="1"/>
  <c r="AG991" i="1"/>
  <c r="AB992" i="1"/>
  <c r="AD992" i="1"/>
  <c r="AE992" i="1"/>
  <c r="AF992" i="1"/>
  <c r="AG992" i="1"/>
  <c r="AB993" i="1"/>
  <c r="AD993" i="1"/>
  <c r="AE993" i="1"/>
  <c r="AF993" i="1"/>
  <c r="AG993" i="1"/>
  <c r="AB994" i="1"/>
  <c r="AD994" i="1"/>
  <c r="AE994" i="1"/>
  <c r="AF994" i="1"/>
  <c r="AG994" i="1"/>
  <c r="AB995" i="1"/>
  <c r="AD995" i="1"/>
  <c r="AE995" i="1"/>
  <c r="AF995" i="1"/>
  <c r="AG995" i="1"/>
  <c r="AB996" i="1"/>
  <c r="AD996" i="1"/>
  <c r="AE996" i="1"/>
  <c r="AF996" i="1"/>
  <c r="AG996" i="1"/>
  <c r="AB1094" i="1"/>
  <c r="AD1094" i="1"/>
  <c r="AE1094" i="1"/>
  <c r="AF1094" i="1"/>
  <c r="AG1094" i="1"/>
  <c r="AB1095" i="1"/>
  <c r="AD1095" i="1"/>
  <c r="AE1095" i="1"/>
  <c r="AF1095" i="1"/>
  <c r="AG1095" i="1"/>
  <c r="AB1096" i="1"/>
  <c r="AD1096" i="1"/>
  <c r="AE1096" i="1"/>
  <c r="AF1096" i="1"/>
  <c r="AG1096" i="1"/>
  <c r="AB1097" i="1"/>
  <c r="AD1097" i="1"/>
  <c r="AE1097" i="1"/>
  <c r="AF1097" i="1"/>
  <c r="AG1097" i="1"/>
  <c r="AB1098" i="1"/>
  <c r="AD1098" i="1"/>
  <c r="AE1098" i="1"/>
  <c r="AF1098" i="1"/>
  <c r="AG1098" i="1"/>
  <c r="AB1099" i="1"/>
  <c r="AD1099" i="1"/>
  <c r="AE1099" i="1"/>
  <c r="AF1099" i="1"/>
  <c r="AG1099" i="1"/>
  <c r="AB1100" i="1"/>
  <c r="AD1100" i="1"/>
  <c r="AE1100" i="1"/>
  <c r="AF1100" i="1"/>
  <c r="AG1100" i="1"/>
  <c r="AB1101" i="1"/>
  <c r="AD1101" i="1"/>
  <c r="AE1101" i="1"/>
  <c r="AF1101" i="1"/>
  <c r="AG1101" i="1"/>
  <c r="AB1102" i="1"/>
  <c r="AD1102" i="1"/>
  <c r="AE1102" i="1"/>
  <c r="AF1102" i="1"/>
  <c r="AG1102" i="1"/>
  <c r="AB1103" i="1"/>
  <c r="AD1103" i="1"/>
  <c r="AE1103" i="1"/>
  <c r="AF1103" i="1"/>
  <c r="AG1103" i="1"/>
  <c r="AB1104" i="1"/>
  <c r="AD1104" i="1"/>
  <c r="AE1104" i="1"/>
  <c r="AF1104" i="1"/>
  <c r="AG1104" i="1"/>
  <c r="AB1105" i="1"/>
  <c r="AD1105" i="1"/>
  <c r="AE1105" i="1"/>
  <c r="AF1105" i="1"/>
  <c r="AG1105" i="1"/>
  <c r="AB1106" i="1"/>
  <c r="AD1106" i="1"/>
  <c r="AE1106" i="1"/>
  <c r="AF1106" i="1"/>
  <c r="AG1106" i="1"/>
  <c r="AB1107" i="1"/>
  <c r="AD1107" i="1"/>
  <c r="AE1107" i="1"/>
  <c r="AF1107" i="1"/>
  <c r="AG1107" i="1"/>
  <c r="AB1108" i="1"/>
  <c r="AD1108" i="1"/>
  <c r="AE1108" i="1"/>
  <c r="AF1108" i="1"/>
  <c r="AG1108" i="1"/>
  <c r="AB1109" i="1"/>
  <c r="AD1109" i="1"/>
  <c r="AE1109" i="1"/>
  <c r="AF1109" i="1"/>
  <c r="AG1109" i="1"/>
  <c r="AB1110" i="1"/>
  <c r="AD1110" i="1"/>
  <c r="AE1110" i="1"/>
  <c r="AF1110" i="1"/>
  <c r="AG1110" i="1"/>
  <c r="AB1111" i="1"/>
  <c r="AD1111" i="1"/>
  <c r="AE1111" i="1"/>
  <c r="AF1111" i="1"/>
  <c r="AG1111" i="1"/>
  <c r="AB1112" i="1"/>
  <c r="AD1112" i="1"/>
  <c r="AE1112" i="1"/>
  <c r="AF1112" i="1"/>
  <c r="AG1112" i="1"/>
  <c r="AB1113" i="1"/>
  <c r="AD1113" i="1"/>
  <c r="AE1113" i="1"/>
  <c r="AF1113" i="1"/>
  <c r="AG1113" i="1"/>
  <c r="AB1114" i="1"/>
  <c r="AD1114" i="1"/>
  <c r="AE1114" i="1"/>
  <c r="AF1114" i="1"/>
  <c r="AG1114" i="1"/>
  <c r="AB1115" i="1"/>
  <c r="AD1115" i="1"/>
  <c r="AE1115" i="1"/>
  <c r="AF1115" i="1"/>
  <c r="AG1115" i="1"/>
  <c r="AB1116" i="1"/>
  <c r="AD1116" i="1"/>
  <c r="AE1116" i="1"/>
  <c r="AF1116" i="1"/>
  <c r="AG1116" i="1"/>
  <c r="AB1117" i="1"/>
  <c r="AD1117" i="1"/>
  <c r="AE1117" i="1"/>
  <c r="AF1117" i="1"/>
  <c r="AG1117" i="1"/>
  <c r="AB1118" i="1"/>
  <c r="AD1118" i="1"/>
  <c r="AE1118" i="1"/>
  <c r="AF1118" i="1"/>
  <c r="AG1118" i="1"/>
  <c r="AB1119" i="1"/>
  <c r="AD1119" i="1"/>
  <c r="AE1119" i="1"/>
  <c r="AF1119" i="1"/>
  <c r="AG1119" i="1"/>
  <c r="AB1120" i="1"/>
  <c r="AD1120" i="1"/>
  <c r="AE1120" i="1"/>
  <c r="AF1120" i="1"/>
  <c r="AG1120" i="1"/>
  <c r="AB1121" i="1"/>
  <c r="AD1121" i="1"/>
  <c r="AE1121" i="1"/>
  <c r="AF1121" i="1"/>
  <c r="AG1121" i="1"/>
  <c r="AB1122" i="1"/>
  <c r="AD1122" i="1"/>
  <c r="AE1122" i="1"/>
  <c r="AF1122" i="1"/>
  <c r="AG1122" i="1"/>
  <c r="AB1123" i="1"/>
  <c r="AD1123" i="1"/>
  <c r="AE1123" i="1"/>
  <c r="AF1123" i="1"/>
  <c r="AG1123" i="1"/>
  <c r="AB1124" i="1"/>
  <c r="AD1124" i="1"/>
  <c r="AE1124" i="1"/>
  <c r="AF1124" i="1"/>
  <c r="AG1124" i="1"/>
  <c r="AB1125" i="1"/>
  <c r="AD1125" i="1"/>
  <c r="AE1125" i="1"/>
  <c r="AF1125" i="1"/>
  <c r="AG1125" i="1"/>
  <c r="AB1126" i="1"/>
  <c r="AD1126" i="1"/>
  <c r="AE1126" i="1"/>
  <c r="AF1126" i="1"/>
  <c r="AG1126" i="1"/>
  <c r="AB1127" i="1"/>
  <c r="AD1127" i="1"/>
  <c r="AE1127" i="1"/>
  <c r="AF1127" i="1"/>
  <c r="AG1127" i="1"/>
  <c r="AB1128" i="1"/>
  <c r="AD1128" i="1"/>
  <c r="AE1128" i="1"/>
  <c r="AF1128" i="1"/>
  <c r="AG1128" i="1"/>
  <c r="AB1129" i="1"/>
  <c r="AD1129" i="1"/>
  <c r="AE1129" i="1"/>
  <c r="AF1129" i="1"/>
  <c r="AG1129" i="1"/>
  <c r="AB1130" i="1"/>
  <c r="AD1130" i="1"/>
  <c r="AE1130" i="1"/>
  <c r="AF1130" i="1"/>
  <c r="AG1130" i="1"/>
  <c r="AB1131" i="1"/>
  <c r="AD1131" i="1"/>
  <c r="AE1131" i="1"/>
  <c r="AF1131" i="1"/>
  <c r="AG1131" i="1"/>
  <c r="AB1132" i="1"/>
  <c r="AD1132" i="1"/>
  <c r="AE1132" i="1"/>
  <c r="AF1132" i="1"/>
  <c r="AG1132" i="1"/>
  <c r="AB1133" i="1"/>
  <c r="AD1133" i="1"/>
  <c r="AE1133" i="1"/>
  <c r="AF1133" i="1"/>
  <c r="AG1133" i="1"/>
  <c r="AB1134" i="1"/>
  <c r="AD1134" i="1"/>
  <c r="AE1134" i="1"/>
  <c r="AF1134" i="1"/>
  <c r="AG1134" i="1"/>
  <c r="AB1135" i="1"/>
  <c r="AD1135" i="1"/>
  <c r="AE1135" i="1"/>
  <c r="AF1135" i="1"/>
  <c r="AG1135" i="1"/>
  <c r="AB1136" i="1"/>
  <c r="AD1136" i="1"/>
  <c r="AE1136" i="1"/>
  <c r="AF1136" i="1"/>
  <c r="AG1136" i="1"/>
  <c r="AB1137" i="1"/>
  <c r="AD1137" i="1"/>
  <c r="AE1137" i="1"/>
  <c r="AF1137" i="1"/>
  <c r="AG1137" i="1"/>
  <c r="AB1138" i="1"/>
  <c r="AD1138" i="1"/>
  <c r="AE1138" i="1"/>
  <c r="AF1138" i="1"/>
  <c r="AG1138" i="1"/>
  <c r="AB1139" i="1"/>
  <c r="AD1139" i="1"/>
  <c r="AE1139" i="1"/>
  <c r="AF1139" i="1"/>
  <c r="AG1139" i="1"/>
  <c r="AB1140" i="1"/>
  <c r="AD1140" i="1"/>
  <c r="AE1140" i="1"/>
  <c r="AF1140" i="1"/>
  <c r="AG1140" i="1"/>
  <c r="AB1141" i="1"/>
  <c r="AD1141" i="1"/>
  <c r="AE1141" i="1"/>
  <c r="AF1141" i="1"/>
  <c r="AG1141" i="1"/>
  <c r="AB1142" i="1"/>
  <c r="AD1142" i="1"/>
  <c r="AE1142" i="1"/>
  <c r="AF1142" i="1"/>
  <c r="AG1142" i="1"/>
  <c r="AB1143" i="1"/>
  <c r="AD1143" i="1"/>
  <c r="AE1143" i="1"/>
  <c r="AF1143" i="1"/>
  <c r="AG1143" i="1"/>
  <c r="AB1144" i="1"/>
  <c r="AD1144" i="1"/>
  <c r="AE1144" i="1"/>
  <c r="AF1144" i="1"/>
  <c r="AG1144" i="1"/>
  <c r="AB1145" i="1"/>
  <c r="AD1145" i="1"/>
  <c r="AE1145" i="1"/>
  <c r="AF1145" i="1"/>
  <c r="AG1145" i="1"/>
  <c r="AB1146" i="1"/>
  <c r="AD1146" i="1"/>
  <c r="AE1146" i="1"/>
  <c r="AF1146" i="1"/>
  <c r="AG1146" i="1"/>
  <c r="AB1147" i="1"/>
  <c r="AD1147" i="1"/>
  <c r="AE1147" i="1"/>
  <c r="AF1147" i="1"/>
  <c r="AG1147" i="1"/>
  <c r="AB1148" i="1"/>
  <c r="AD1148" i="1"/>
  <c r="AE1148" i="1"/>
  <c r="AF1148" i="1"/>
  <c r="AG1148" i="1"/>
  <c r="AB1149" i="1"/>
  <c r="AD1149" i="1"/>
  <c r="AE1149" i="1"/>
  <c r="AF1149" i="1"/>
  <c r="AG1149" i="1"/>
  <c r="AB1150" i="1"/>
  <c r="AD1150" i="1"/>
  <c r="AE1150" i="1"/>
  <c r="AF1150" i="1"/>
  <c r="AG1150" i="1"/>
  <c r="AB1151" i="1"/>
  <c r="AD1151" i="1"/>
  <c r="AE1151" i="1"/>
  <c r="AF1151" i="1"/>
  <c r="AG1151" i="1"/>
  <c r="AB1152" i="1"/>
  <c r="AD1152" i="1"/>
  <c r="AE1152" i="1"/>
  <c r="AF1152" i="1"/>
  <c r="AG1152" i="1"/>
  <c r="AB1153" i="1"/>
  <c r="AD1153" i="1"/>
  <c r="AE1153" i="1"/>
  <c r="AF1153" i="1"/>
  <c r="AG1153" i="1"/>
  <c r="AB1154" i="1"/>
  <c r="AD1154" i="1"/>
  <c r="AE1154" i="1"/>
  <c r="AF1154" i="1"/>
  <c r="AG1154" i="1"/>
  <c r="AB1155" i="1"/>
  <c r="AD1155" i="1"/>
  <c r="AE1155" i="1"/>
  <c r="AF1155" i="1"/>
  <c r="AG1155" i="1"/>
  <c r="AB1156" i="1"/>
  <c r="AD1156" i="1"/>
  <c r="AE1156" i="1"/>
  <c r="AF1156" i="1"/>
  <c r="AG1156" i="1"/>
  <c r="AB1157" i="1"/>
  <c r="AD1157" i="1"/>
  <c r="AE1157" i="1"/>
  <c r="AF1157" i="1"/>
  <c r="AG1157" i="1"/>
  <c r="AB1158" i="1"/>
  <c r="AD1158" i="1"/>
  <c r="AE1158" i="1"/>
  <c r="AF1158" i="1"/>
  <c r="AG1158" i="1"/>
  <c r="AB1159" i="1"/>
  <c r="AD1159" i="1"/>
  <c r="AE1159" i="1"/>
  <c r="AF1159" i="1"/>
  <c r="AG1159" i="1"/>
  <c r="AB1160" i="1"/>
  <c r="AD1160" i="1"/>
  <c r="AE1160" i="1"/>
  <c r="AF1160" i="1"/>
  <c r="AG1160" i="1"/>
  <c r="AB1161" i="1"/>
  <c r="AD1161" i="1"/>
  <c r="AE1161" i="1"/>
  <c r="AF1161" i="1"/>
  <c r="AG1161" i="1"/>
  <c r="AB1162" i="1"/>
  <c r="AD1162" i="1"/>
  <c r="AE1162" i="1"/>
  <c r="AF1162" i="1"/>
  <c r="AG1162" i="1"/>
  <c r="AB1163" i="1"/>
  <c r="AD1163" i="1"/>
  <c r="AE1163" i="1"/>
  <c r="AF1163" i="1"/>
  <c r="AG1163" i="1"/>
  <c r="AB1164" i="1"/>
  <c r="AD1164" i="1"/>
  <c r="AE1164" i="1"/>
  <c r="AF1164" i="1"/>
  <c r="AG1164" i="1"/>
  <c r="AB1165" i="1"/>
  <c r="AD1165" i="1"/>
  <c r="AE1165" i="1"/>
  <c r="AF1165" i="1"/>
  <c r="AG1165" i="1"/>
  <c r="AB1166" i="1"/>
  <c r="AD1166" i="1"/>
  <c r="AE1166" i="1"/>
  <c r="AF1166" i="1"/>
  <c r="AG1166" i="1"/>
  <c r="AB1167" i="1"/>
  <c r="AD1167" i="1"/>
  <c r="AE1167" i="1"/>
  <c r="AF1167" i="1"/>
  <c r="AG1167" i="1"/>
  <c r="AB1168" i="1"/>
  <c r="AD1168" i="1"/>
  <c r="AE1168" i="1"/>
  <c r="AF1168" i="1"/>
  <c r="AG1168" i="1"/>
  <c r="AB1169" i="1"/>
  <c r="AD1169" i="1"/>
  <c r="AE1169" i="1"/>
  <c r="AF1169" i="1"/>
  <c r="AG1169" i="1"/>
  <c r="AB1170" i="1"/>
  <c r="AD1170" i="1"/>
  <c r="AE1170" i="1"/>
  <c r="AF1170" i="1"/>
  <c r="AG1170" i="1"/>
  <c r="AB1171" i="1"/>
  <c r="AD1171" i="1"/>
  <c r="AE1171" i="1"/>
  <c r="AF1171" i="1"/>
  <c r="AG1171" i="1"/>
  <c r="AB1172" i="1"/>
  <c r="AD1172" i="1"/>
  <c r="AE1172" i="1"/>
  <c r="AF1172" i="1"/>
  <c r="AG1172" i="1"/>
  <c r="AB1173" i="1"/>
  <c r="AD1173" i="1"/>
  <c r="AE1173" i="1"/>
  <c r="AF1173" i="1"/>
  <c r="AG1173" i="1"/>
  <c r="AB1174" i="1"/>
  <c r="AD1174" i="1"/>
  <c r="AE1174" i="1"/>
  <c r="AF1174" i="1"/>
  <c r="AG1174" i="1"/>
  <c r="AB1175" i="1"/>
  <c r="AD1175" i="1"/>
  <c r="AE1175" i="1"/>
  <c r="AF1175" i="1"/>
  <c r="AG1175" i="1"/>
  <c r="AB1176" i="1"/>
  <c r="AD1176" i="1"/>
  <c r="AE1176" i="1"/>
  <c r="AF1176" i="1"/>
  <c r="AG1176" i="1"/>
  <c r="AB1177" i="1"/>
  <c r="AD1177" i="1"/>
  <c r="AE1177" i="1"/>
  <c r="AF1177" i="1"/>
  <c r="AG1177" i="1"/>
  <c r="AB1178" i="1"/>
  <c r="AD1178" i="1"/>
  <c r="AE1178" i="1"/>
  <c r="AF1178" i="1"/>
  <c r="AG1178" i="1"/>
  <c r="AB1179" i="1"/>
  <c r="AD1179" i="1"/>
  <c r="AE1179" i="1"/>
  <c r="AF1179" i="1"/>
  <c r="AG1179" i="1"/>
  <c r="AB1180" i="1"/>
  <c r="AD1180" i="1"/>
  <c r="AE1180" i="1"/>
  <c r="AF1180" i="1"/>
  <c r="AG1180" i="1"/>
  <c r="AB1181" i="1"/>
  <c r="AD1181" i="1"/>
  <c r="AE1181" i="1"/>
  <c r="AF1181" i="1"/>
  <c r="AG1181" i="1"/>
  <c r="AB1182" i="1"/>
  <c r="AD1182" i="1"/>
  <c r="AE1182" i="1"/>
  <c r="AF1182" i="1"/>
  <c r="AG1182" i="1"/>
  <c r="AB1183" i="1"/>
  <c r="AD1183" i="1"/>
  <c r="AE1183" i="1"/>
  <c r="AF1183" i="1"/>
  <c r="AG1183" i="1"/>
  <c r="AB1184" i="1"/>
  <c r="AD1184" i="1"/>
  <c r="AE1184" i="1"/>
  <c r="AF1184" i="1"/>
  <c r="AG1184" i="1"/>
  <c r="AB1185" i="1"/>
  <c r="AD1185" i="1"/>
  <c r="AE1185" i="1"/>
  <c r="AF1185" i="1"/>
  <c r="AG1185" i="1"/>
  <c r="AB1186" i="1"/>
  <c r="AD1186" i="1"/>
  <c r="AE1186" i="1"/>
  <c r="AF1186" i="1"/>
  <c r="AG1186" i="1"/>
  <c r="AB1187" i="1"/>
  <c r="AD1187" i="1"/>
  <c r="AE1187" i="1"/>
  <c r="AF1187" i="1"/>
  <c r="AG1187" i="1"/>
  <c r="AB1188" i="1"/>
  <c r="AD1188" i="1"/>
  <c r="AE1188" i="1"/>
  <c r="AF1188" i="1"/>
  <c r="AG1188" i="1"/>
  <c r="AB1189" i="1"/>
  <c r="AD1189" i="1"/>
  <c r="AE1189" i="1"/>
  <c r="AF1189" i="1"/>
  <c r="AG1189" i="1"/>
  <c r="AB1190" i="1"/>
  <c r="AD1190" i="1"/>
  <c r="AE1190" i="1"/>
  <c r="AF1190" i="1"/>
  <c r="AG1190" i="1"/>
  <c r="AB1191" i="1"/>
  <c r="AD1191" i="1"/>
  <c r="AE1191" i="1"/>
  <c r="AF1191" i="1"/>
  <c r="AG1191" i="1"/>
  <c r="AB1192" i="1"/>
  <c r="AD1192" i="1"/>
  <c r="AE1192" i="1"/>
  <c r="AF1192" i="1"/>
  <c r="AG1192" i="1"/>
  <c r="AB1193" i="1"/>
  <c r="AD1193" i="1"/>
  <c r="AE1193" i="1"/>
  <c r="AF1193" i="1"/>
  <c r="AG1193" i="1"/>
  <c r="AB1194" i="1"/>
  <c r="AD1194" i="1"/>
  <c r="AE1194" i="1"/>
  <c r="AF1194" i="1"/>
  <c r="AG1194" i="1"/>
  <c r="AB385" i="1"/>
  <c r="AD385" i="1"/>
  <c r="AE385" i="1"/>
  <c r="AF385" i="1"/>
  <c r="AG385" i="1"/>
  <c r="AB386" i="1"/>
  <c r="AD386" i="1"/>
  <c r="AE386" i="1"/>
  <c r="AF386" i="1"/>
  <c r="AG386" i="1"/>
  <c r="AB1195" i="1"/>
  <c r="AD1195" i="1"/>
  <c r="AE1195" i="1"/>
  <c r="AF1195" i="1"/>
  <c r="AG1195" i="1"/>
  <c r="AB1196" i="1"/>
  <c r="AD1196" i="1"/>
  <c r="AE1196" i="1"/>
  <c r="AF1196" i="1"/>
  <c r="AG1196" i="1"/>
  <c r="AB1197" i="1"/>
  <c r="AD1197" i="1"/>
  <c r="AE1197" i="1"/>
  <c r="AF1197" i="1"/>
  <c r="AG1197" i="1"/>
  <c r="AB1198" i="1"/>
  <c r="AD1198" i="1"/>
  <c r="AE1198" i="1"/>
  <c r="AF1198" i="1"/>
  <c r="AG1198" i="1"/>
  <c r="AB1199" i="1"/>
  <c r="AD1199" i="1"/>
  <c r="AE1199" i="1"/>
  <c r="AF1199" i="1"/>
  <c r="AG1199" i="1"/>
  <c r="AB1200" i="1"/>
  <c r="AD1200" i="1"/>
  <c r="AE1200" i="1"/>
  <c r="AF1200" i="1"/>
  <c r="AG1200" i="1"/>
  <c r="AB1201" i="1"/>
  <c r="AD1201" i="1"/>
  <c r="AE1201" i="1"/>
  <c r="AF1201" i="1"/>
  <c r="AG1201" i="1"/>
  <c r="AB1202" i="1"/>
  <c r="AD1202" i="1"/>
  <c r="AE1202" i="1"/>
  <c r="AF1202" i="1"/>
  <c r="AG1202" i="1"/>
  <c r="AB1203" i="1"/>
  <c r="AD1203" i="1"/>
  <c r="AE1203" i="1"/>
  <c r="AF1203" i="1"/>
  <c r="AG1203" i="1"/>
  <c r="AB1204" i="1"/>
  <c r="AD1204" i="1"/>
  <c r="AE1204" i="1"/>
  <c r="AF1204" i="1"/>
  <c r="AG1204" i="1"/>
  <c r="AB1205" i="1"/>
  <c r="AD1205" i="1"/>
  <c r="AE1205" i="1"/>
  <c r="AF1205" i="1"/>
  <c r="AG1205" i="1"/>
  <c r="AB1206" i="1"/>
  <c r="AD1206" i="1"/>
  <c r="AE1206" i="1"/>
  <c r="AF1206" i="1"/>
  <c r="AG1206" i="1"/>
  <c r="AB1207" i="1"/>
  <c r="AD1207" i="1"/>
  <c r="AE1207" i="1"/>
  <c r="AF1207" i="1"/>
  <c r="AG1207" i="1"/>
  <c r="AB1208" i="1"/>
  <c r="AD1208" i="1"/>
  <c r="AE1208" i="1"/>
  <c r="AF1208" i="1"/>
  <c r="AG1208" i="1"/>
  <c r="AB1209" i="1"/>
  <c r="AD1209" i="1"/>
  <c r="AE1209" i="1"/>
  <c r="AF1209" i="1"/>
  <c r="AG1209" i="1"/>
  <c r="AB1210" i="1"/>
  <c r="AD1210" i="1"/>
  <c r="AE1210" i="1"/>
  <c r="AF1210" i="1"/>
  <c r="AG1210" i="1"/>
  <c r="AB1211" i="1"/>
  <c r="AD1211" i="1"/>
  <c r="AE1211" i="1"/>
  <c r="AF1211" i="1"/>
  <c r="AG1211" i="1"/>
  <c r="AB1212" i="1"/>
  <c r="AD1212" i="1"/>
  <c r="AE1212" i="1"/>
  <c r="AF1212" i="1"/>
  <c r="AG1212" i="1"/>
  <c r="AB1213" i="1"/>
  <c r="AD1213" i="1"/>
  <c r="AE1213" i="1"/>
  <c r="AF1213" i="1"/>
  <c r="AG1213" i="1"/>
  <c r="AB1214" i="1"/>
  <c r="AD1214" i="1"/>
  <c r="AE1214" i="1"/>
  <c r="AF1214" i="1"/>
  <c r="AG1214" i="1"/>
  <c r="AB1215" i="1"/>
  <c r="AD1215" i="1"/>
  <c r="AE1215" i="1"/>
  <c r="AF1215" i="1"/>
  <c r="AG1215" i="1"/>
  <c r="AB1216" i="1"/>
  <c r="AD1216" i="1"/>
  <c r="AE1216" i="1"/>
  <c r="AF1216" i="1"/>
  <c r="AG1216" i="1"/>
  <c r="AB1217" i="1"/>
  <c r="AD1217" i="1"/>
  <c r="AE1217" i="1"/>
  <c r="AF1217" i="1"/>
  <c r="AG1217" i="1"/>
  <c r="AB1218" i="1"/>
  <c r="AD1218" i="1"/>
  <c r="AE1218" i="1"/>
  <c r="AF1218" i="1"/>
  <c r="AG1218" i="1"/>
  <c r="AB1219" i="1"/>
  <c r="AD1219" i="1"/>
  <c r="AE1219" i="1"/>
  <c r="AF1219" i="1"/>
  <c r="AG1219" i="1"/>
  <c r="AB1220" i="1"/>
  <c r="AD1220" i="1"/>
  <c r="AE1220" i="1"/>
  <c r="AF1220" i="1"/>
  <c r="AG1220" i="1"/>
  <c r="AB1221" i="1"/>
  <c r="AD1221" i="1"/>
  <c r="AE1221" i="1"/>
  <c r="AF1221" i="1"/>
  <c r="AG1221" i="1"/>
  <c r="AB1222" i="1"/>
  <c r="AD1222" i="1"/>
  <c r="AE1222" i="1"/>
  <c r="AF1222" i="1"/>
  <c r="AG1222" i="1"/>
  <c r="AB1223" i="1"/>
  <c r="AD1223" i="1"/>
  <c r="AE1223" i="1"/>
  <c r="AF1223" i="1"/>
  <c r="AG1223" i="1"/>
  <c r="AB1224" i="1"/>
  <c r="AD1224" i="1"/>
  <c r="AE1224" i="1"/>
  <c r="AF1224" i="1"/>
  <c r="AG1224" i="1"/>
  <c r="AB1225" i="1"/>
  <c r="AD1225" i="1"/>
  <c r="AE1225" i="1"/>
  <c r="AF1225" i="1"/>
  <c r="AG1225" i="1"/>
  <c r="AB1226" i="1"/>
  <c r="AD1226" i="1"/>
  <c r="AE1226" i="1"/>
  <c r="AF1226" i="1"/>
  <c r="AG1226" i="1"/>
  <c r="AB1227" i="1"/>
  <c r="AD1227" i="1"/>
  <c r="AE1227" i="1"/>
  <c r="AF1227" i="1"/>
  <c r="AG1227" i="1"/>
  <c r="AB1228" i="1"/>
  <c r="AD1228" i="1"/>
  <c r="AE1228" i="1"/>
  <c r="AF1228" i="1"/>
  <c r="AG1228" i="1"/>
  <c r="AB1229" i="1"/>
  <c r="AD1229" i="1"/>
  <c r="AE1229" i="1"/>
  <c r="AF1229" i="1"/>
  <c r="AG1229" i="1"/>
  <c r="AB1230" i="1"/>
  <c r="AD1230" i="1"/>
  <c r="AE1230" i="1"/>
  <c r="AF1230" i="1"/>
  <c r="AG1230" i="1"/>
  <c r="AB1231" i="1"/>
  <c r="AD1231" i="1"/>
  <c r="AE1231" i="1"/>
  <c r="AF1231" i="1"/>
  <c r="AG1231" i="1"/>
  <c r="AB1232" i="1"/>
  <c r="AD1232" i="1"/>
  <c r="AE1232" i="1"/>
  <c r="AF1232" i="1"/>
  <c r="AG1232" i="1"/>
  <c r="AB1233" i="1"/>
  <c r="AD1233" i="1"/>
  <c r="AE1233" i="1"/>
  <c r="AF1233" i="1"/>
  <c r="AG1233" i="1"/>
  <c r="AB1234" i="1"/>
  <c r="AD1234" i="1"/>
  <c r="AE1234" i="1"/>
  <c r="AF1234" i="1"/>
  <c r="AG1234" i="1"/>
  <c r="AB1235" i="1"/>
  <c r="AD1235" i="1"/>
  <c r="AE1235" i="1"/>
  <c r="AF1235" i="1"/>
  <c r="AG1235" i="1"/>
  <c r="AB1236" i="1"/>
  <c r="AD1236" i="1"/>
  <c r="AE1236" i="1"/>
  <c r="AF1236" i="1"/>
  <c r="AG1236" i="1"/>
  <c r="AB1237" i="1"/>
  <c r="AD1237" i="1"/>
  <c r="AE1237" i="1"/>
  <c r="AF1237" i="1"/>
  <c r="AG1237" i="1"/>
  <c r="AB1238" i="1"/>
  <c r="AD1238" i="1"/>
  <c r="AE1238" i="1"/>
  <c r="AF1238" i="1"/>
  <c r="AG1238" i="1"/>
  <c r="AB1239" i="1"/>
  <c r="AD1239" i="1"/>
  <c r="AE1239" i="1"/>
  <c r="AF1239" i="1"/>
  <c r="AG1239" i="1"/>
  <c r="AB1240" i="1"/>
  <c r="AD1240" i="1"/>
  <c r="AE1240" i="1"/>
  <c r="AF1240" i="1"/>
  <c r="AG1240" i="1"/>
  <c r="AB1241" i="1"/>
  <c r="AD1241" i="1"/>
  <c r="AE1241" i="1"/>
  <c r="AF1241" i="1"/>
  <c r="AG1241" i="1"/>
  <c r="AB1242" i="1"/>
  <c r="AD1242" i="1"/>
  <c r="AE1242" i="1"/>
  <c r="AF1242" i="1"/>
  <c r="AG1242" i="1"/>
  <c r="AB1243" i="1"/>
  <c r="AD1243" i="1"/>
  <c r="AE1243" i="1"/>
  <c r="AF1243" i="1"/>
  <c r="AG1243" i="1"/>
  <c r="AB1244" i="1"/>
  <c r="AD1244" i="1"/>
  <c r="AE1244" i="1"/>
  <c r="AF1244" i="1"/>
  <c r="AG1244" i="1"/>
  <c r="AB1245" i="1"/>
  <c r="AD1245" i="1"/>
  <c r="AE1245" i="1"/>
  <c r="AF1245" i="1"/>
  <c r="AG1245" i="1"/>
  <c r="AB1246" i="1"/>
  <c r="AD1246" i="1"/>
  <c r="AE1246" i="1"/>
  <c r="AF1246" i="1"/>
  <c r="AG1246" i="1"/>
  <c r="AB1247" i="1"/>
  <c r="AD1247" i="1"/>
  <c r="AE1247" i="1"/>
  <c r="AF1247" i="1"/>
  <c r="AG1247" i="1"/>
  <c r="AB1248" i="1"/>
  <c r="AD1248" i="1"/>
  <c r="AE1248" i="1"/>
  <c r="AF1248" i="1"/>
  <c r="AG1248" i="1"/>
  <c r="AB1249" i="1"/>
  <c r="AD1249" i="1"/>
  <c r="AE1249" i="1"/>
  <c r="AF1249" i="1"/>
  <c r="AG1249" i="1"/>
  <c r="AB1250" i="1"/>
  <c r="AD1250" i="1"/>
  <c r="AE1250" i="1"/>
  <c r="AF1250" i="1"/>
  <c r="AG1250" i="1"/>
  <c r="AB1251" i="1"/>
  <c r="AD1251" i="1"/>
  <c r="AE1251" i="1"/>
  <c r="AF1251" i="1"/>
  <c r="AG1251" i="1"/>
  <c r="AB1252" i="1"/>
  <c r="AD1252" i="1"/>
  <c r="AE1252" i="1"/>
  <c r="AF1252" i="1"/>
  <c r="AG1252" i="1"/>
  <c r="AB1253" i="1"/>
  <c r="AD1253" i="1"/>
  <c r="AE1253" i="1"/>
  <c r="AF1253" i="1"/>
  <c r="AG1253" i="1"/>
  <c r="AB1254" i="1"/>
  <c r="AD1254" i="1"/>
  <c r="AE1254" i="1"/>
  <c r="AF1254" i="1"/>
  <c r="AG1254" i="1"/>
  <c r="AB1255" i="1"/>
  <c r="AD1255" i="1"/>
  <c r="AE1255" i="1"/>
  <c r="AF1255" i="1"/>
  <c r="AG1255" i="1"/>
  <c r="AB1256" i="1"/>
  <c r="AD1256" i="1"/>
  <c r="AE1256" i="1"/>
  <c r="AF1256" i="1"/>
  <c r="AG1256" i="1"/>
  <c r="AB1257" i="1"/>
  <c r="AD1257" i="1"/>
  <c r="AE1257" i="1"/>
  <c r="AF1257" i="1"/>
  <c r="AG1257" i="1"/>
  <c r="AB1258" i="1"/>
  <c r="AD1258" i="1"/>
  <c r="AE1258" i="1"/>
  <c r="AF1258" i="1"/>
  <c r="AG1258" i="1"/>
  <c r="AB1259" i="1"/>
  <c r="AD1259" i="1"/>
  <c r="AE1259" i="1"/>
  <c r="AF1259" i="1"/>
  <c r="AG1259" i="1"/>
  <c r="AB1260" i="1"/>
  <c r="AD1260" i="1"/>
  <c r="AE1260" i="1"/>
  <c r="AF1260" i="1"/>
  <c r="AG1260" i="1"/>
  <c r="AB1261" i="1"/>
  <c r="AD1261" i="1"/>
  <c r="AE1261" i="1"/>
  <c r="AF1261" i="1"/>
  <c r="AG1261" i="1"/>
  <c r="AB1262" i="1"/>
  <c r="AD1262" i="1"/>
  <c r="AE1262" i="1"/>
  <c r="AF1262" i="1"/>
  <c r="AG1262" i="1"/>
  <c r="AB1263" i="1"/>
  <c r="AD1263" i="1"/>
  <c r="AE1263" i="1"/>
  <c r="AF1263" i="1"/>
  <c r="AG1263" i="1"/>
  <c r="AB1264" i="1"/>
  <c r="AD1264" i="1"/>
  <c r="AE1264" i="1"/>
  <c r="AF1264" i="1"/>
  <c r="AG1264" i="1"/>
  <c r="AB1265" i="1"/>
  <c r="AD1265" i="1"/>
  <c r="AE1265" i="1"/>
  <c r="AF1265" i="1"/>
  <c r="AG1265" i="1"/>
  <c r="AB1266" i="1"/>
  <c r="AD1266" i="1"/>
  <c r="AE1266" i="1"/>
  <c r="AF1266" i="1"/>
  <c r="AG1266" i="1"/>
  <c r="AB1267" i="1"/>
  <c r="AD1267" i="1"/>
  <c r="AE1267" i="1"/>
  <c r="AF1267" i="1"/>
  <c r="AG1267" i="1"/>
  <c r="AB1268" i="1"/>
  <c r="AD1268" i="1"/>
  <c r="AE1268" i="1"/>
  <c r="AF1268" i="1"/>
  <c r="AG1268" i="1"/>
  <c r="AB1269" i="1"/>
  <c r="AD1269" i="1"/>
  <c r="AE1269" i="1"/>
  <c r="AF1269" i="1"/>
  <c r="AG1269" i="1"/>
  <c r="AB1270" i="1"/>
  <c r="AD1270" i="1"/>
  <c r="AE1270" i="1"/>
  <c r="AF1270" i="1"/>
  <c r="AG1270" i="1"/>
  <c r="AB1271" i="1"/>
  <c r="AD1271" i="1"/>
  <c r="AE1271" i="1"/>
  <c r="AF1271" i="1"/>
  <c r="AG1271" i="1"/>
  <c r="AB1272" i="1"/>
  <c r="AD1272" i="1"/>
  <c r="AE1272" i="1"/>
  <c r="AF1272" i="1"/>
  <c r="AG1272" i="1"/>
  <c r="AB1273" i="1"/>
  <c r="AD1273" i="1"/>
  <c r="AE1273" i="1"/>
  <c r="AF1273" i="1"/>
  <c r="AG1273" i="1"/>
  <c r="AB1274" i="1"/>
  <c r="AD1274" i="1"/>
  <c r="AE1274" i="1"/>
  <c r="AF1274" i="1"/>
  <c r="AG1274" i="1"/>
  <c r="AB1275" i="1"/>
  <c r="AD1275" i="1"/>
  <c r="AE1275" i="1"/>
  <c r="AF1275" i="1"/>
  <c r="AG1275" i="1"/>
  <c r="AB1276" i="1"/>
  <c r="AD1276" i="1"/>
  <c r="AE1276" i="1"/>
  <c r="AF1276" i="1"/>
  <c r="AG1276" i="1"/>
  <c r="AB1277" i="1"/>
  <c r="AD1277" i="1"/>
  <c r="AE1277" i="1"/>
  <c r="AF1277" i="1"/>
  <c r="AG1277" i="1"/>
  <c r="AB1278" i="1"/>
  <c r="AD1278" i="1"/>
  <c r="AE1278" i="1"/>
  <c r="AF1278" i="1"/>
  <c r="AG1278" i="1"/>
  <c r="AB1279" i="1"/>
  <c r="AD1279" i="1"/>
  <c r="AE1279" i="1"/>
  <c r="AF1279" i="1"/>
  <c r="AG1279" i="1"/>
  <c r="AB1280" i="1"/>
  <c r="AD1280" i="1"/>
  <c r="AE1280" i="1"/>
  <c r="AF1280" i="1"/>
  <c r="AG1280" i="1"/>
  <c r="AB1281" i="1"/>
  <c r="AD1281" i="1"/>
  <c r="AE1281" i="1"/>
  <c r="AF1281" i="1"/>
  <c r="AG1281" i="1"/>
  <c r="AB1282" i="1"/>
  <c r="AD1282" i="1"/>
  <c r="AE1282" i="1"/>
  <c r="AF1282" i="1"/>
  <c r="AG1282" i="1"/>
  <c r="AB1283" i="1"/>
  <c r="AD1283" i="1"/>
  <c r="AE1283" i="1"/>
  <c r="AF1283" i="1"/>
  <c r="AG1283" i="1"/>
  <c r="AB1284" i="1"/>
  <c r="AD1284" i="1"/>
  <c r="AE1284" i="1"/>
  <c r="AF1284" i="1"/>
  <c r="AG1284" i="1"/>
  <c r="AB1285" i="1"/>
  <c r="AD1285" i="1"/>
  <c r="AE1285" i="1"/>
  <c r="AF1285" i="1"/>
  <c r="AG1285" i="1"/>
  <c r="AB1286" i="1"/>
  <c r="AD1286" i="1"/>
  <c r="AE1286" i="1"/>
  <c r="AF1286" i="1"/>
  <c r="AG1286" i="1"/>
  <c r="AB1287" i="1"/>
  <c r="AD1287" i="1"/>
  <c r="AE1287" i="1"/>
  <c r="AF1287" i="1"/>
  <c r="AG1287" i="1"/>
  <c r="AB1288" i="1"/>
  <c r="AD1288" i="1"/>
  <c r="AE1288" i="1"/>
  <c r="AF1288" i="1"/>
  <c r="AG1288" i="1"/>
  <c r="AB1289" i="1"/>
  <c r="AD1289" i="1"/>
  <c r="AE1289" i="1"/>
  <c r="AF1289" i="1"/>
  <c r="AG1289" i="1"/>
  <c r="AB1290" i="1"/>
  <c r="AD1290" i="1"/>
  <c r="AE1290" i="1"/>
  <c r="AF1290" i="1"/>
  <c r="AG1290" i="1"/>
  <c r="AB1291" i="1"/>
  <c r="AD1291" i="1"/>
  <c r="AE1291" i="1"/>
  <c r="AF1291" i="1"/>
  <c r="AG1291" i="1"/>
  <c r="AB1292" i="1"/>
  <c r="AD1292" i="1"/>
  <c r="AE1292" i="1"/>
  <c r="AF1292" i="1"/>
  <c r="AG1292" i="1"/>
  <c r="AB1293" i="1"/>
  <c r="AD1293" i="1"/>
  <c r="AE1293" i="1"/>
  <c r="AF1293" i="1"/>
  <c r="AG1293" i="1"/>
  <c r="AB1294" i="1"/>
  <c r="AD1294" i="1"/>
  <c r="AE1294" i="1"/>
  <c r="AF1294" i="1"/>
  <c r="AG1294" i="1"/>
  <c r="AB1295" i="1"/>
  <c r="AD1295" i="1"/>
  <c r="AE1295" i="1"/>
  <c r="AF1295" i="1"/>
  <c r="AG1295" i="1"/>
  <c r="AB1296" i="1"/>
  <c r="AD1296" i="1"/>
  <c r="AE1296" i="1"/>
  <c r="AF1296" i="1"/>
  <c r="AG1296" i="1"/>
  <c r="AB1297" i="1"/>
  <c r="AD1297" i="1"/>
  <c r="AE1297" i="1"/>
  <c r="AF1297" i="1"/>
  <c r="AG1297" i="1"/>
  <c r="AB1298" i="1"/>
  <c r="AD1298" i="1"/>
  <c r="AE1298" i="1"/>
  <c r="AF1298" i="1"/>
  <c r="AG1298" i="1"/>
  <c r="AB1299" i="1"/>
  <c r="AD1299" i="1"/>
  <c r="AE1299" i="1"/>
  <c r="AF1299" i="1"/>
  <c r="AG1299" i="1"/>
  <c r="AB1300" i="1"/>
  <c r="AD1300" i="1"/>
  <c r="AE1300" i="1"/>
  <c r="AF1300" i="1"/>
  <c r="AG1300" i="1"/>
  <c r="AB1301" i="1"/>
  <c r="AD1301" i="1"/>
  <c r="AE1301" i="1"/>
  <c r="AF1301" i="1"/>
  <c r="AG1301" i="1"/>
  <c r="AB1302" i="1"/>
  <c r="AD1302" i="1"/>
  <c r="AE1302" i="1"/>
  <c r="AF1302" i="1"/>
  <c r="AG1302" i="1"/>
  <c r="AB1303" i="1"/>
  <c r="AD1303" i="1"/>
  <c r="AE1303" i="1"/>
  <c r="AF1303" i="1"/>
  <c r="AG1303" i="1"/>
  <c r="AB1512" i="1"/>
  <c r="AD1512" i="1"/>
  <c r="AE1512" i="1"/>
  <c r="AF1512" i="1"/>
  <c r="AG1512" i="1"/>
  <c r="AB1513" i="1"/>
  <c r="AD1513" i="1"/>
  <c r="AE1513" i="1"/>
  <c r="AF1513" i="1"/>
  <c r="AG1513" i="1"/>
  <c r="AB1514" i="1"/>
  <c r="AD1514" i="1"/>
  <c r="AE1514" i="1"/>
  <c r="AF1514" i="1"/>
  <c r="AG1514" i="1"/>
  <c r="AB1515" i="1"/>
  <c r="AD1515" i="1"/>
  <c r="AE1515" i="1"/>
  <c r="AF1515" i="1"/>
  <c r="AG1515" i="1"/>
  <c r="AB1516" i="1"/>
  <c r="AD1516" i="1"/>
  <c r="AE1516" i="1"/>
  <c r="AF1516" i="1"/>
  <c r="AG1516" i="1"/>
  <c r="AB1517" i="1"/>
  <c r="AD1517" i="1"/>
  <c r="AE1517" i="1"/>
  <c r="AF1517" i="1"/>
  <c r="AG1517" i="1"/>
  <c r="AB1518" i="1"/>
  <c r="AD1518" i="1"/>
  <c r="AE1518" i="1"/>
  <c r="AF1518" i="1"/>
  <c r="AG1518" i="1"/>
  <c r="AB1519" i="1"/>
  <c r="AD1519" i="1"/>
  <c r="AE1519" i="1"/>
  <c r="AF1519" i="1"/>
  <c r="AG1519" i="1"/>
  <c r="AB1520" i="1"/>
  <c r="AD1520" i="1"/>
  <c r="AE1520" i="1"/>
  <c r="AF1520" i="1"/>
  <c r="AG1520" i="1"/>
  <c r="AB1521" i="1"/>
  <c r="AD1521" i="1"/>
  <c r="AE1521" i="1"/>
  <c r="AF1521" i="1"/>
  <c r="AG1521" i="1"/>
  <c r="AB1522" i="1"/>
  <c r="AD1522" i="1"/>
  <c r="AE1522" i="1"/>
  <c r="AF1522" i="1"/>
  <c r="AG1522" i="1"/>
  <c r="AB1523" i="1"/>
  <c r="AD1523" i="1"/>
  <c r="AE1523" i="1"/>
  <c r="AF1523" i="1"/>
  <c r="AG1523" i="1"/>
  <c r="AB1524" i="1"/>
  <c r="AD1524" i="1"/>
  <c r="AE1524" i="1"/>
  <c r="AF1524" i="1"/>
  <c r="AG1524" i="1"/>
  <c r="AB997" i="1"/>
  <c r="AD997" i="1"/>
  <c r="AE997" i="1"/>
  <c r="AF997" i="1"/>
  <c r="AG997" i="1"/>
  <c r="AB998" i="1"/>
  <c r="AD998" i="1"/>
  <c r="AE998" i="1"/>
  <c r="AF998" i="1"/>
  <c r="AG998" i="1"/>
  <c r="AB1304" i="1"/>
  <c r="AD1304" i="1"/>
  <c r="AE1304" i="1"/>
  <c r="AF1304" i="1"/>
  <c r="AG1304" i="1"/>
  <c r="AB1305" i="1"/>
  <c r="AD1305" i="1"/>
  <c r="AE1305" i="1"/>
  <c r="AF1305" i="1"/>
  <c r="AG1305" i="1"/>
  <c r="AB1306" i="1"/>
  <c r="AD1306" i="1"/>
  <c r="AE1306" i="1"/>
  <c r="AF1306" i="1"/>
  <c r="AG1306" i="1"/>
  <c r="AB1307" i="1"/>
  <c r="AD1307" i="1"/>
  <c r="AE1307" i="1"/>
  <c r="AF1307" i="1"/>
  <c r="AG1307" i="1"/>
  <c r="AB1308" i="1"/>
  <c r="AD1308" i="1"/>
  <c r="AE1308" i="1"/>
  <c r="AF1308" i="1"/>
  <c r="AG1308" i="1"/>
  <c r="AB1309" i="1"/>
  <c r="AD1309" i="1"/>
  <c r="AE1309" i="1"/>
  <c r="AF1309" i="1"/>
  <c r="AG1309" i="1"/>
  <c r="AB1310" i="1"/>
  <c r="AD1310" i="1"/>
  <c r="AE1310" i="1"/>
  <c r="AF1310" i="1"/>
  <c r="AG1310" i="1"/>
  <c r="AB1311" i="1"/>
  <c r="AD1311" i="1"/>
  <c r="AE1311" i="1"/>
  <c r="AF1311" i="1"/>
  <c r="AG1311" i="1"/>
  <c r="AB1312" i="1"/>
  <c r="AD1312" i="1"/>
  <c r="AE1312" i="1"/>
  <c r="AF1312" i="1"/>
  <c r="AG1312" i="1"/>
  <c r="AB1313" i="1"/>
  <c r="AD1313" i="1"/>
  <c r="AE1313" i="1"/>
  <c r="AF1313" i="1"/>
  <c r="AG1313" i="1"/>
  <c r="AB1314" i="1"/>
  <c r="AD1314" i="1"/>
  <c r="AE1314" i="1"/>
  <c r="AF1314" i="1"/>
  <c r="AG1314" i="1"/>
  <c r="AB1315" i="1"/>
  <c r="AD1315" i="1"/>
  <c r="AE1315" i="1"/>
  <c r="AF1315" i="1"/>
  <c r="AG1315" i="1"/>
  <c r="AB1316" i="1"/>
  <c r="AD1316" i="1"/>
  <c r="AE1316" i="1"/>
  <c r="AF1316" i="1"/>
  <c r="AG1316" i="1"/>
  <c r="AB1317" i="1"/>
  <c r="AD1317" i="1"/>
  <c r="AE1317" i="1"/>
  <c r="AF1317" i="1"/>
  <c r="AG1317" i="1"/>
  <c r="AB1318" i="1"/>
  <c r="AD1318" i="1"/>
  <c r="AE1318" i="1"/>
  <c r="AF1318" i="1"/>
  <c r="AG1318" i="1"/>
  <c r="AB1319" i="1"/>
  <c r="AD1319" i="1"/>
  <c r="AE1319" i="1"/>
  <c r="AF1319" i="1"/>
  <c r="AG1319" i="1"/>
  <c r="AB1320" i="1"/>
  <c r="AD1320" i="1"/>
  <c r="AE1320" i="1"/>
  <c r="AF1320" i="1"/>
  <c r="AG1320" i="1"/>
  <c r="AB1321" i="1"/>
  <c r="AD1321" i="1"/>
  <c r="AE1321" i="1"/>
  <c r="AF1321" i="1"/>
  <c r="AG1321" i="1"/>
  <c r="AB1322" i="1"/>
  <c r="AD1322" i="1"/>
  <c r="AE1322" i="1"/>
  <c r="AF1322" i="1"/>
  <c r="AG1322" i="1"/>
  <c r="AB1323" i="1"/>
  <c r="AD1323" i="1"/>
  <c r="AE1323" i="1"/>
  <c r="AF1323" i="1"/>
  <c r="AG1323" i="1"/>
  <c r="AB1324" i="1"/>
  <c r="AD1324" i="1"/>
  <c r="AE1324" i="1"/>
  <c r="AF1324" i="1"/>
  <c r="AG1324" i="1"/>
  <c r="AB1325" i="1"/>
  <c r="AD1325" i="1"/>
  <c r="AE1325" i="1"/>
  <c r="AF1325" i="1"/>
  <c r="AG1325" i="1"/>
  <c r="AB1326" i="1"/>
  <c r="AD1326" i="1"/>
  <c r="AE1326" i="1"/>
  <c r="AF1326" i="1"/>
  <c r="AG1326" i="1"/>
  <c r="AB1327" i="1"/>
  <c r="AD1327" i="1"/>
  <c r="AE1327" i="1"/>
  <c r="AF1327" i="1"/>
  <c r="AG1327" i="1"/>
  <c r="AB1328" i="1"/>
  <c r="AD1328" i="1"/>
  <c r="AE1328" i="1"/>
  <c r="AF1328" i="1"/>
  <c r="AG1328" i="1"/>
  <c r="AB1329" i="1"/>
  <c r="AD1329" i="1"/>
  <c r="AE1329" i="1"/>
  <c r="AF1329" i="1"/>
  <c r="AG1329" i="1"/>
  <c r="AB1330" i="1"/>
  <c r="AD1330" i="1"/>
  <c r="AE1330" i="1"/>
  <c r="AF1330" i="1"/>
  <c r="AG1330" i="1"/>
  <c r="AB1331" i="1"/>
  <c r="AD1331" i="1"/>
  <c r="AE1331" i="1"/>
  <c r="AF1331" i="1"/>
  <c r="AG1331" i="1"/>
  <c r="AB1332" i="1"/>
  <c r="AD1332" i="1"/>
  <c r="AE1332" i="1"/>
  <c r="AF1332" i="1"/>
  <c r="AG1332" i="1"/>
  <c r="AB1333" i="1"/>
  <c r="AD1333" i="1"/>
  <c r="AE1333" i="1"/>
  <c r="AF1333" i="1"/>
  <c r="AG1333" i="1"/>
  <c r="AB1334" i="1"/>
  <c r="AD1334" i="1"/>
  <c r="AE1334" i="1"/>
  <c r="AF1334" i="1"/>
  <c r="AG1334" i="1"/>
  <c r="AB1335" i="1"/>
  <c r="AD1335" i="1"/>
  <c r="AE1335" i="1"/>
  <c r="AF1335" i="1"/>
  <c r="AG1335" i="1"/>
  <c r="AB1336" i="1"/>
  <c r="AD1336" i="1"/>
  <c r="AE1336" i="1"/>
  <c r="AF1336" i="1"/>
  <c r="AG1336" i="1"/>
  <c r="AB1337" i="1"/>
  <c r="AD1337" i="1"/>
  <c r="AE1337" i="1"/>
  <c r="AF1337" i="1"/>
  <c r="AG1337" i="1"/>
  <c r="AB1338" i="1"/>
  <c r="AD1338" i="1"/>
  <c r="AE1338" i="1"/>
  <c r="AF1338" i="1"/>
  <c r="AG1338" i="1"/>
  <c r="AB1339" i="1"/>
  <c r="AD1339" i="1"/>
  <c r="AE1339" i="1"/>
  <c r="AF1339" i="1"/>
  <c r="AG1339" i="1"/>
  <c r="AB1340" i="1"/>
  <c r="AD1340" i="1"/>
  <c r="AE1340" i="1"/>
  <c r="AF1340" i="1"/>
  <c r="AG1340" i="1"/>
  <c r="AB1341" i="1"/>
  <c r="AD1341" i="1"/>
  <c r="AE1341" i="1"/>
  <c r="AF1341" i="1"/>
  <c r="AG1341" i="1"/>
  <c r="AB1342" i="1"/>
  <c r="AD1342" i="1"/>
  <c r="AE1342" i="1"/>
  <c r="AF1342" i="1"/>
  <c r="AG1342" i="1"/>
  <c r="AB1343" i="1"/>
  <c r="AD1343" i="1"/>
  <c r="AE1343" i="1"/>
  <c r="AF1343" i="1"/>
  <c r="AG1343" i="1"/>
  <c r="AB1344" i="1"/>
  <c r="AD1344" i="1"/>
  <c r="AE1344" i="1"/>
  <c r="AF1344" i="1"/>
  <c r="AG1344" i="1"/>
  <c r="AB1345" i="1"/>
  <c r="AD1345" i="1"/>
  <c r="AE1345" i="1"/>
  <c r="AF1345" i="1"/>
  <c r="AG1345" i="1"/>
  <c r="AB1346" i="1"/>
  <c r="AD1346" i="1"/>
  <c r="AE1346" i="1"/>
  <c r="AF1346" i="1"/>
  <c r="AG1346" i="1"/>
  <c r="AB1347" i="1"/>
  <c r="AD1347" i="1"/>
  <c r="AE1347" i="1"/>
  <c r="AF1347" i="1"/>
  <c r="AG1347" i="1"/>
  <c r="AB1348" i="1"/>
  <c r="AD1348" i="1"/>
  <c r="AE1348" i="1"/>
  <c r="AF1348" i="1"/>
  <c r="AG1348" i="1"/>
  <c r="AB1349" i="1"/>
  <c r="AD1349" i="1"/>
  <c r="AE1349" i="1"/>
  <c r="AF1349" i="1"/>
  <c r="AG1349" i="1"/>
  <c r="AB1350" i="1"/>
  <c r="AD1350" i="1"/>
  <c r="AE1350" i="1"/>
  <c r="AF1350" i="1"/>
  <c r="AG1350" i="1"/>
  <c r="AB1351" i="1"/>
  <c r="AD1351" i="1"/>
  <c r="AE1351" i="1"/>
  <c r="AF1351" i="1"/>
  <c r="AG1351" i="1"/>
  <c r="AB1352" i="1"/>
  <c r="AD1352" i="1"/>
  <c r="AE1352" i="1"/>
  <c r="AF1352" i="1"/>
  <c r="AG1352" i="1"/>
  <c r="AB1353" i="1"/>
  <c r="AD1353" i="1"/>
  <c r="AE1353" i="1"/>
  <c r="AF1353" i="1"/>
  <c r="AG1353" i="1"/>
  <c r="AB1354" i="1"/>
  <c r="AD1354" i="1"/>
  <c r="AE1354" i="1"/>
  <c r="AF1354" i="1"/>
  <c r="AG1354" i="1"/>
  <c r="AB1355" i="1"/>
  <c r="AD1355" i="1"/>
  <c r="AE1355" i="1"/>
  <c r="AF1355" i="1"/>
  <c r="AG1355" i="1"/>
  <c r="AB1356" i="1"/>
  <c r="AD1356" i="1"/>
  <c r="AE1356" i="1"/>
  <c r="AF1356" i="1"/>
  <c r="AG1356" i="1"/>
  <c r="AB1357" i="1"/>
  <c r="AD1357" i="1"/>
  <c r="AE1357" i="1"/>
  <c r="AF1357" i="1"/>
  <c r="AG1357" i="1"/>
  <c r="AB1358" i="1"/>
  <c r="AD1358" i="1"/>
  <c r="AE1358" i="1"/>
  <c r="AF1358" i="1"/>
  <c r="AG1358" i="1"/>
  <c r="AB1359" i="1"/>
  <c r="AD1359" i="1"/>
  <c r="AE1359" i="1"/>
  <c r="AF1359" i="1"/>
  <c r="AG1359" i="1"/>
  <c r="AB1360" i="1"/>
  <c r="AD1360" i="1"/>
  <c r="AE1360" i="1"/>
  <c r="AF1360" i="1"/>
  <c r="AG1360" i="1"/>
  <c r="AB1361" i="1"/>
  <c r="AD1361" i="1"/>
  <c r="AE1361" i="1"/>
  <c r="AF1361" i="1"/>
  <c r="AG1361" i="1"/>
  <c r="AB1362" i="1"/>
  <c r="AD1362" i="1"/>
  <c r="AE1362" i="1"/>
  <c r="AF1362" i="1"/>
  <c r="AG1362" i="1"/>
  <c r="AB1363" i="1"/>
  <c r="AD1363" i="1"/>
  <c r="AE1363" i="1"/>
  <c r="AF1363" i="1"/>
  <c r="AG1363" i="1"/>
  <c r="AB1364" i="1"/>
  <c r="AD1364" i="1"/>
  <c r="AE1364" i="1"/>
  <c r="AF1364" i="1"/>
  <c r="AG1364" i="1"/>
  <c r="AB1365" i="1"/>
  <c r="AD1365" i="1"/>
  <c r="AE1365" i="1"/>
  <c r="AF1365" i="1"/>
  <c r="AG1365" i="1"/>
  <c r="AB1366" i="1"/>
  <c r="AD1366" i="1"/>
  <c r="AE1366" i="1"/>
  <c r="AF1366" i="1"/>
  <c r="AG1366" i="1"/>
  <c r="AB1367" i="1"/>
  <c r="AD1367" i="1"/>
  <c r="AE1367" i="1"/>
  <c r="AF1367" i="1"/>
  <c r="AG1367" i="1"/>
  <c r="AB1368" i="1"/>
  <c r="AD1368" i="1"/>
  <c r="AE1368" i="1"/>
  <c r="AF1368" i="1"/>
  <c r="AG1368" i="1"/>
  <c r="AB1369" i="1"/>
  <c r="AD1369" i="1"/>
  <c r="AE1369" i="1"/>
  <c r="AF1369" i="1"/>
  <c r="AG1369" i="1"/>
  <c r="AB1370" i="1"/>
  <c r="AD1370" i="1"/>
  <c r="AE1370" i="1"/>
  <c r="AF1370" i="1"/>
  <c r="AG1370" i="1"/>
  <c r="AB1371" i="1"/>
  <c r="AD1371" i="1"/>
  <c r="AE1371" i="1"/>
  <c r="AF1371" i="1"/>
  <c r="AG1371" i="1"/>
  <c r="AB1372" i="1"/>
  <c r="AD1372" i="1"/>
  <c r="AE1372" i="1"/>
  <c r="AF1372" i="1"/>
  <c r="AG1372" i="1"/>
  <c r="AB1373" i="1"/>
  <c r="AD1373" i="1"/>
  <c r="AE1373" i="1"/>
  <c r="AF1373" i="1"/>
  <c r="AG1373" i="1"/>
  <c r="AB1374" i="1"/>
  <c r="AD1374" i="1"/>
  <c r="AE1374" i="1"/>
  <c r="AF1374" i="1"/>
  <c r="AG1374" i="1"/>
  <c r="AB1375" i="1"/>
  <c r="AD1375" i="1"/>
  <c r="AE1375" i="1"/>
  <c r="AF1375" i="1"/>
  <c r="AG1375" i="1"/>
  <c r="AB1376" i="1"/>
  <c r="AD1376" i="1"/>
  <c r="AE1376" i="1"/>
  <c r="AF1376" i="1"/>
  <c r="AG1376" i="1"/>
  <c r="AB1377" i="1"/>
  <c r="AD1377" i="1"/>
  <c r="AE1377" i="1"/>
  <c r="AF1377" i="1"/>
  <c r="AG1377" i="1"/>
  <c r="AB1378" i="1"/>
  <c r="AD1378" i="1"/>
  <c r="AE1378" i="1"/>
  <c r="AF1378" i="1"/>
  <c r="AG1378" i="1"/>
  <c r="AB1379" i="1"/>
  <c r="AD1379" i="1"/>
  <c r="AE1379" i="1"/>
  <c r="AF1379" i="1"/>
  <c r="AG1379" i="1"/>
  <c r="AB1380" i="1"/>
  <c r="AD1380" i="1"/>
  <c r="AE1380" i="1"/>
  <c r="AF1380" i="1"/>
  <c r="AG1380" i="1"/>
  <c r="AB1381" i="1"/>
  <c r="AD1381" i="1"/>
  <c r="AE1381" i="1"/>
  <c r="AF1381" i="1"/>
  <c r="AG1381" i="1"/>
  <c r="AB1382" i="1"/>
  <c r="AD1382" i="1"/>
  <c r="AE1382" i="1"/>
  <c r="AF1382" i="1"/>
  <c r="AG1382" i="1"/>
  <c r="AB1383" i="1"/>
  <c r="AD1383" i="1"/>
  <c r="AE1383" i="1"/>
  <c r="AF1383" i="1"/>
  <c r="AG1383" i="1"/>
  <c r="AB1384" i="1"/>
  <c r="AD1384" i="1"/>
  <c r="AE1384" i="1"/>
  <c r="AF1384" i="1"/>
  <c r="AG1384" i="1"/>
  <c r="AB1385" i="1"/>
  <c r="AD1385" i="1"/>
  <c r="AE1385" i="1"/>
  <c r="AF1385" i="1"/>
  <c r="AG1385" i="1"/>
  <c r="AB1386" i="1"/>
  <c r="AD1386" i="1"/>
  <c r="AE1386" i="1"/>
  <c r="AF1386" i="1"/>
  <c r="AG1386" i="1"/>
  <c r="AB1387" i="1"/>
  <c r="AD1387" i="1"/>
  <c r="AE1387" i="1"/>
  <c r="AF1387" i="1"/>
  <c r="AG1387" i="1"/>
  <c r="AB1388" i="1"/>
  <c r="AD1388" i="1"/>
  <c r="AE1388" i="1"/>
  <c r="AF1388" i="1"/>
  <c r="AG1388" i="1"/>
  <c r="AB1389" i="1"/>
  <c r="AD1389" i="1"/>
  <c r="AE1389" i="1"/>
  <c r="AF1389" i="1"/>
  <c r="AG1389" i="1"/>
  <c r="AB1390" i="1"/>
  <c r="AD1390" i="1"/>
  <c r="AE1390" i="1"/>
  <c r="AF1390" i="1"/>
  <c r="AG1390" i="1"/>
  <c r="AB1391" i="1"/>
  <c r="AD1391" i="1"/>
  <c r="AE1391" i="1"/>
  <c r="AF1391" i="1"/>
  <c r="AG1391" i="1"/>
  <c r="AB1392" i="1"/>
  <c r="AD1392" i="1"/>
  <c r="AE1392" i="1"/>
  <c r="AF1392" i="1"/>
  <c r="AG1392" i="1"/>
  <c r="AB1393" i="1"/>
  <c r="AD1393" i="1"/>
  <c r="AE1393" i="1"/>
  <c r="AF1393" i="1"/>
  <c r="AG1393" i="1"/>
  <c r="AB1394" i="1"/>
  <c r="AD1394" i="1"/>
  <c r="AE1394" i="1"/>
  <c r="AF1394" i="1"/>
  <c r="AG1394" i="1"/>
  <c r="AB1395" i="1"/>
  <c r="AD1395" i="1"/>
  <c r="AE1395" i="1"/>
  <c r="AF1395" i="1"/>
  <c r="AG1395" i="1"/>
  <c r="AB1396" i="1"/>
  <c r="AD1396" i="1"/>
  <c r="AE1396" i="1"/>
  <c r="AF1396" i="1"/>
  <c r="AG1396" i="1"/>
  <c r="AB1397" i="1"/>
  <c r="AD1397" i="1"/>
  <c r="AE1397" i="1"/>
  <c r="AF1397" i="1"/>
  <c r="AG1397" i="1"/>
  <c r="AB1398" i="1"/>
  <c r="AD1398" i="1"/>
  <c r="AE1398" i="1"/>
  <c r="AF1398" i="1"/>
  <c r="AG1398" i="1"/>
  <c r="AB1399" i="1"/>
  <c r="AD1399" i="1"/>
  <c r="AE1399" i="1"/>
  <c r="AF1399" i="1"/>
  <c r="AG1399" i="1"/>
  <c r="AB1400" i="1"/>
  <c r="AD1400" i="1"/>
  <c r="AE1400" i="1"/>
  <c r="AF1400" i="1"/>
  <c r="AG1400" i="1"/>
  <c r="AB1401" i="1"/>
  <c r="AD1401" i="1"/>
  <c r="AE1401" i="1"/>
  <c r="AF1401" i="1"/>
  <c r="AG1401" i="1"/>
  <c r="AB1402" i="1"/>
  <c r="AD1402" i="1"/>
  <c r="AE1402" i="1"/>
  <c r="AF1402" i="1"/>
  <c r="AG1402" i="1"/>
  <c r="AB1403" i="1"/>
  <c r="AD1403" i="1"/>
  <c r="AE1403" i="1"/>
  <c r="AF1403" i="1"/>
  <c r="AG1403" i="1"/>
  <c r="AB1404" i="1"/>
  <c r="AD1404" i="1"/>
  <c r="AE1404" i="1"/>
  <c r="AF1404" i="1"/>
  <c r="AG1404" i="1"/>
  <c r="AB1405" i="1"/>
  <c r="AD1405" i="1"/>
  <c r="AE1405" i="1"/>
  <c r="AF1405" i="1"/>
  <c r="AG1405" i="1"/>
  <c r="AB1406" i="1"/>
  <c r="AD1406" i="1"/>
  <c r="AE1406" i="1"/>
  <c r="AF1406" i="1"/>
  <c r="AG1406" i="1"/>
  <c r="AB1407" i="1"/>
  <c r="AD1407" i="1"/>
  <c r="AE1407" i="1"/>
  <c r="AF1407" i="1"/>
  <c r="AG1407" i="1"/>
  <c r="AB1408" i="1"/>
  <c r="AD1408" i="1"/>
  <c r="AE1408" i="1"/>
  <c r="AF1408" i="1"/>
  <c r="AG1408" i="1"/>
  <c r="AB1409" i="1"/>
  <c r="AD1409" i="1"/>
  <c r="AE1409" i="1"/>
  <c r="AF1409" i="1"/>
  <c r="AG1409" i="1"/>
  <c r="AB1410" i="1"/>
  <c r="AD1410" i="1"/>
  <c r="AE1410" i="1"/>
  <c r="AF1410" i="1"/>
  <c r="AG1410" i="1"/>
  <c r="AB1411" i="1"/>
  <c r="AD1411" i="1"/>
  <c r="AE1411" i="1"/>
  <c r="AF1411" i="1"/>
  <c r="AG1411" i="1"/>
  <c r="AB1412" i="1"/>
  <c r="AD1412" i="1"/>
  <c r="AE1412" i="1"/>
  <c r="AF1412" i="1"/>
  <c r="AG1412" i="1"/>
  <c r="AB1413" i="1"/>
  <c r="AD1413" i="1"/>
  <c r="AE1413" i="1"/>
  <c r="AF1413" i="1"/>
  <c r="AG1413" i="1"/>
  <c r="AB1414" i="1"/>
  <c r="AD1414" i="1"/>
  <c r="AE1414" i="1"/>
  <c r="AF1414" i="1"/>
  <c r="AG1414" i="1"/>
  <c r="AB1415" i="1"/>
  <c r="AD1415" i="1"/>
  <c r="AE1415" i="1"/>
  <c r="AF1415" i="1"/>
  <c r="AG1415" i="1"/>
  <c r="AB1416" i="1"/>
  <c r="AD1416" i="1"/>
  <c r="AE1416" i="1"/>
  <c r="AF1416" i="1"/>
  <c r="AG1416" i="1"/>
  <c r="AB1417" i="1"/>
  <c r="AD1417" i="1"/>
  <c r="AE1417" i="1"/>
  <c r="AF1417" i="1"/>
  <c r="AG1417" i="1"/>
  <c r="AB1418" i="1"/>
  <c r="AD1418" i="1"/>
  <c r="AE1418" i="1"/>
  <c r="AF1418" i="1"/>
  <c r="AG1418" i="1"/>
  <c r="AB1419" i="1"/>
  <c r="AD1419" i="1"/>
  <c r="AE1419" i="1"/>
  <c r="AF1419" i="1"/>
  <c r="AG1419" i="1"/>
  <c r="AB1420" i="1"/>
  <c r="AD1420" i="1"/>
  <c r="AE1420" i="1"/>
  <c r="AF1420" i="1"/>
  <c r="AG1420" i="1"/>
  <c r="AB1421" i="1"/>
  <c r="AD1421" i="1"/>
  <c r="AE1421" i="1"/>
  <c r="AF1421" i="1"/>
  <c r="AG1421" i="1"/>
  <c r="AB1422" i="1"/>
  <c r="AD1422" i="1"/>
  <c r="AE1422" i="1"/>
  <c r="AF1422" i="1"/>
  <c r="AG1422" i="1"/>
  <c r="AB1423" i="1"/>
  <c r="AD1423" i="1"/>
  <c r="AE1423" i="1"/>
  <c r="AF1423" i="1"/>
  <c r="AG1423" i="1"/>
  <c r="AB1424" i="1"/>
  <c r="AD1424" i="1"/>
  <c r="AE1424" i="1"/>
  <c r="AF1424" i="1"/>
  <c r="AG1424" i="1"/>
  <c r="AB1425" i="1"/>
  <c r="AD1425" i="1"/>
  <c r="AE1425" i="1"/>
  <c r="AF1425" i="1"/>
  <c r="AG1425" i="1"/>
  <c r="AB1426" i="1"/>
  <c r="AD1426" i="1"/>
  <c r="AE1426" i="1"/>
  <c r="AF1426" i="1"/>
  <c r="AG1426" i="1"/>
  <c r="AB1427" i="1"/>
  <c r="AD1427" i="1"/>
  <c r="AE1427" i="1"/>
  <c r="AF1427" i="1"/>
  <c r="AG1427" i="1"/>
  <c r="AB1428" i="1"/>
  <c r="AD1428" i="1"/>
  <c r="AE1428" i="1"/>
  <c r="AF1428" i="1"/>
  <c r="AG1428" i="1"/>
  <c r="AB1429" i="1"/>
  <c r="AD1429" i="1"/>
  <c r="AE1429" i="1"/>
  <c r="AF1429" i="1"/>
  <c r="AG1429" i="1"/>
  <c r="AB1430" i="1"/>
  <c r="AD1430" i="1"/>
  <c r="AE1430" i="1"/>
  <c r="AF1430" i="1"/>
  <c r="AG1430" i="1"/>
  <c r="AB1431" i="1"/>
  <c r="AD1431" i="1"/>
  <c r="AE1431" i="1"/>
  <c r="AF1431" i="1"/>
  <c r="AG1431" i="1"/>
  <c r="AB1432" i="1"/>
  <c r="AD1432" i="1"/>
  <c r="AE1432" i="1"/>
  <c r="AF1432" i="1"/>
  <c r="AG1432" i="1"/>
  <c r="AB1433" i="1"/>
  <c r="AD1433" i="1"/>
  <c r="AE1433" i="1"/>
  <c r="AF1433" i="1"/>
  <c r="AG1433" i="1"/>
  <c r="AB1434" i="1"/>
  <c r="AD1434" i="1"/>
  <c r="AE1434" i="1"/>
  <c r="AF1434" i="1"/>
  <c r="AG1434" i="1"/>
  <c r="AB1435" i="1"/>
  <c r="AD1435" i="1"/>
  <c r="AE1435" i="1"/>
  <c r="AF1435" i="1"/>
  <c r="AG1435" i="1"/>
  <c r="AB1436" i="1"/>
  <c r="AD1436" i="1"/>
  <c r="AE1436" i="1"/>
  <c r="AF1436" i="1"/>
  <c r="AG1436" i="1"/>
  <c r="AB1437" i="1"/>
  <c r="AD1437" i="1"/>
  <c r="AE1437" i="1"/>
  <c r="AF1437" i="1"/>
  <c r="AG1437" i="1"/>
  <c r="AB1438" i="1"/>
  <c r="AD1438" i="1"/>
  <c r="AE1438" i="1"/>
  <c r="AF1438" i="1"/>
  <c r="AG1438" i="1"/>
  <c r="AB1439" i="1"/>
  <c r="AD1439" i="1"/>
  <c r="AE1439" i="1"/>
  <c r="AF1439" i="1"/>
  <c r="AG1439" i="1"/>
  <c r="AB1440" i="1"/>
  <c r="AD1440" i="1"/>
  <c r="AE1440" i="1"/>
  <c r="AF1440" i="1"/>
  <c r="AG1440" i="1"/>
  <c r="AB1441" i="1"/>
  <c r="AD1441" i="1"/>
  <c r="AE1441" i="1"/>
  <c r="AF1441" i="1"/>
  <c r="AG1441" i="1"/>
  <c r="AB1442" i="1"/>
  <c r="AD1442" i="1"/>
  <c r="AE1442" i="1"/>
  <c r="AF1442" i="1"/>
  <c r="AG1442" i="1"/>
  <c r="AB1443" i="1"/>
  <c r="AD1443" i="1"/>
  <c r="AE1443" i="1"/>
  <c r="AF1443" i="1"/>
  <c r="AG1443" i="1"/>
  <c r="AB1444" i="1"/>
  <c r="AD1444" i="1"/>
  <c r="AE1444" i="1"/>
  <c r="AF1444" i="1"/>
  <c r="AG1444" i="1"/>
  <c r="AB1445" i="1"/>
  <c r="AD1445" i="1"/>
  <c r="AE1445" i="1"/>
  <c r="AF1445" i="1"/>
  <c r="AG1445" i="1"/>
  <c r="AB1446" i="1"/>
  <c r="AD1446" i="1"/>
  <c r="AE1446" i="1"/>
  <c r="AF1446" i="1"/>
  <c r="AG1446" i="1"/>
  <c r="AB1447" i="1"/>
  <c r="AD1447" i="1"/>
  <c r="AE1447" i="1"/>
  <c r="AF1447" i="1"/>
  <c r="AG1447" i="1"/>
  <c r="AB1448" i="1"/>
  <c r="AD1448" i="1"/>
  <c r="AE1448" i="1"/>
  <c r="AF1448" i="1"/>
  <c r="AG1448" i="1"/>
  <c r="AB1449" i="1"/>
  <c r="AD1449" i="1"/>
  <c r="AE1449" i="1"/>
  <c r="AF1449" i="1"/>
  <c r="AG1449" i="1"/>
  <c r="AB1450" i="1"/>
  <c r="AD1450" i="1"/>
  <c r="AE1450" i="1"/>
  <c r="AF1450" i="1"/>
  <c r="AG1450" i="1"/>
  <c r="AB1451" i="1"/>
  <c r="AD1451" i="1"/>
  <c r="AE1451" i="1"/>
  <c r="AF1451" i="1"/>
  <c r="AG1451" i="1"/>
  <c r="AB1452" i="1"/>
  <c r="AD1452" i="1"/>
  <c r="AE1452" i="1"/>
  <c r="AF1452" i="1"/>
  <c r="AG1452" i="1"/>
  <c r="AB1453" i="1"/>
  <c r="AD1453" i="1"/>
  <c r="AE1453" i="1"/>
  <c r="AF1453" i="1"/>
  <c r="AG1453" i="1"/>
  <c r="AB1454" i="1"/>
  <c r="AD1454" i="1"/>
  <c r="AE1454" i="1"/>
  <c r="AF1454" i="1"/>
  <c r="AG1454" i="1"/>
  <c r="AB1455" i="1"/>
  <c r="AD1455" i="1"/>
  <c r="AE1455" i="1"/>
  <c r="AF1455" i="1"/>
  <c r="AG1455" i="1"/>
  <c r="AB1456" i="1"/>
  <c r="AD1456" i="1"/>
  <c r="AE1456" i="1"/>
  <c r="AF1456" i="1"/>
  <c r="AG1456" i="1"/>
  <c r="AB1457" i="1"/>
  <c r="AD1457" i="1"/>
  <c r="AE1457" i="1"/>
  <c r="AF1457" i="1"/>
  <c r="AG1457" i="1"/>
  <c r="AB1458" i="1"/>
  <c r="AD1458" i="1"/>
  <c r="AE1458" i="1"/>
  <c r="AF1458" i="1"/>
  <c r="AG1458" i="1"/>
  <c r="AB1459" i="1"/>
  <c r="AD1459" i="1"/>
  <c r="AE1459" i="1"/>
  <c r="AF1459" i="1"/>
  <c r="AG1459" i="1"/>
  <c r="AB1460" i="1"/>
  <c r="AD1460" i="1"/>
  <c r="AE1460" i="1"/>
  <c r="AF1460" i="1"/>
  <c r="AG1460" i="1"/>
  <c r="AB1461" i="1"/>
  <c r="AD1461" i="1"/>
  <c r="AE1461" i="1"/>
  <c r="AF1461" i="1"/>
  <c r="AG1461" i="1"/>
  <c r="AB1462" i="1"/>
  <c r="AD1462" i="1"/>
  <c r="AE1462" i="1"/>
  <c r="AF1462" i="1"/>
  <c r="AG1462" i="1"/>
  <c r="AB1463" i="1"/>
  <c r="AD1463" i="1"/>
  <c r="AE1463" i="1"/>
  <c r="AF1463" i="1"/>
  <c r="AG1463" i="1"/>
  <c r="AB1464" i="1"/>
  <c r="AD1464" i="1"/>
  <c r="AE1464" i="1"/>
  <c r="AF1464" i="1"/>
  <c r="AG1464" i="1"/>
  <c r="AB1465" i="1"/>
  <c r="AD1465" i="1"/>
  <c r="AE1465" i="1"/>
  <c r="AF1465" i="1"/>
  <c r="AG1465" i="1"/>
  <c r="AB1466" i="1"/>
  <c r="AD1466" i="1"/>
  <c r="AE1466" i="1"/>
  <c r="AF1466" i="1"/>
  <c r="AG1466" i="1"/>
  <c r="AB1467" i="1"/>
  <c r="AD1467" i="1"/>
  <c r="AE1467" i="1"/>
  <c r="AF1467" i="1"/>
  <c r="AG1467" i="1"/>
  <c r="AB1468" i="1"/>
  <c r="AD1468" i="1"/>
  <c r="AE1468" i="1"/>
  <c r="AF1468" i="1"/>
  <c r="AG1468" i="1"/>
  <c r="AB1469" i="1"/>
  <c r="AD1469" i="1"/>
  <c r="AE1469" i="1"/>
  <c r="AF1469" i="1"/>
  <c r="AG1469" i="1"/>
  <c r="AB1470" i="1"/>
  <c r="AD1470" i="1"/>
  <c r="AE1470" i="1"/>
  <c r="AF1470" i="1"/>
  <c r="AG1470" i="1"/>
  <c r="AB1471" i="1"/>
  <c r="AD1471" i="1"/>
  <c r="AE1471" i="1"/>
  <c r="AF1471" i="1"/>
  <c r="AG1471" i="1"/>
  <c r="AB1472" i="1"/>
  <c r="AD1472" i="1"/>
  <c r="AE1472" i="1"/>
  <c r="AF1472" i="1"/>
  <c r="AG1472" i="1"/>
  <c r="AB1473" i="1"/>
  <c r="AD1473" i="1"/>
  <c r="AE1473" i="1"/>
  <c r="AF1473" i="1"/>
  <c r="AG1473" i="1"/>
  <c r="AB1474" i="1"/>
  <c r="AD1474" i="1"/>
  <c r="AE1474" i="1"/>
  <c r="AF1474" i="1"/>
  <c r="AG1474" i="1"/>
  <c r="AB1475" i="1"/>
  <c r="AD1475" i="1"/>
  <c r="AE1475" i="1"/>
  <c r="AF1475" i="1"/>
  <c r="AG1475" i="1"/>
  <c r="AB1476" i="1"/>
  <c r="AD1476" i="1"/>
  <c r="AE1476" i="1"/>
  <c r="AF1476" i="1"/>
  <c r="AG1476" i="1"/>
  <c r="AB1477" i="1"/>
  <c r="AD1477" i="1"/>
  <c r="AE1477" i="1"/>
  <c r="AF1477" i="1"/>
  <c r="AG1477" i="1"/>
  <c r="AB1478" i="1"/>
  <c r="AD1478" i="1"/>
  <c r="AE1478" i="1"/>
  <c r="AF1478" i="1"/>
  <c r="AG1478" i="1"/>
  <c r="AB1479" i="1"/>
  <c r="AD1479" i="1"/>
  <c r="AE1479" i="1"/>
  <c r="AF1479" i="1"/>
  <c r="AG1479" i="1"/>
  <c r="AB1480" i="1"/>
  <c r="AD1480" i="1"/>
  <c r="AE1480" i="1"/>
  <c r="AF1480" i="1"/>
  <c r="AG1480" i="1"/>
  <c r="AB1481" i="1"/>
  <c r="AD1481" i="1"/>
  <c r="AE1481" i="1"/>
  <c r="AF1481" i="1"/>
  <c r="AG1481" i="1"/>
  <c r="AB1482" i="1"/>
  <c r="AD1482" i="1"/>
  <c r="AE1482" i="1"/>
  <c r="AF1482" i="1"/>
  <c r="AG1482" i="1"/>
  <c r="AB1483" i="1"/>
  <c r="AD1483" i="1"/>
  <c r="AE1483" i="1"/>
  <c r="AF1483" i="1"/>
  <c r="AG1483" i="1"/>
  <c r="AB1484" i="1"/>
  <c r="AD1484" i="1"/>
  <c r="AE1484" i="1"/>
  <c r="AF1484" i="1"/>
  <c r="AG1484" i="1"/>
  <c r="AB1485" i="1"/>
  <c r="AD1485" i="1"/>
  <c r="AE1485" i="1"/>
  <c r="AF1485" i="1"/>
  <c r="AG1485" i="1"/>
  <c r="AB1486" i="1"/>
  <c r="AD1486" i="1"/>
  <c r="AE1486" i="1"/>
  <c r="AF1486" i="1"/>
  <c r="AG1486" i="1"/>
  <c r="AB1487" i="1"/>
  <c r="AD1487" i="1"/>
  <c r="AE1487" i="1"/>
  <c r="AF1487" i="1"/>
  <c r="AG1487" i="1"/>
  <c r="AB1488" i="1"/>
  <c r="AD1488" i="1"/>
  <c r="AE1488" i="1"/>
  <c r="AF1488" i="1"/>
  <c r="AG1488" i="1"/>
  <c r="AB1489" i="1"/>
  <c r="AD1489" i="1"/>
  <c r="AE1489" i="1"/>
  <c r="AF1489" i="1"/>
  <c r="AG1489" i="1"/>
  <c r="AB1490" i="1"/>
  <c r="AD1490" i="1"/>
  <c r="AE1490" i="1"/>
  <c r="AF1490" i="1"/>
  <c r="AG1490" i="1"/>
  <c r="AB1491" i="1"/>
  <c r="AD1491" i="1"/>
  <c r="AE1491" i="1"/>
  <c r="AF1491" i="1"/>
  <c r="AG1491" i="1"/>
  <c r="AB1492" i="1"/>
  <c r="AD1492" i="1"/>
  <c r="AE1492" i="1"/>
  <c r="AF1492" i="1"/>
  <c r="AG1492" i="1"/>
  <c r="AB1493" i="1"/>
  <c r="AD1493" i="1"/>
  <c r="AE1493" i="1"/>
  <c r="AF1493" i="1"/>
  <c r="AG1493" i="1"/>
  <c r="AB1494" i="1"/>
  <c r="AD1494" i="1"/>
  <c r="AE1494" i="1"/>
  <c r="AF1494" i="1"/>
  <c r="AG1494" i="1"/>
  <c r="AB1495" i="1"/>
  <c r="AD1495" i="1"/>
  <c r="AE1495" i="1"/>
  <c r="AF1495" i="1"/>
  <c r="AG1495" i="1"/>
  <c r="AB1496" i="1"/>
  <c r="AD1496" i="1"/>
  <c r="AE1496" i="1"/>
  <c r="AF1496" i="1"/>
  <c r="AG1496" i="1"/>
  <c r="AB1497" i="1"/>
  <c r="AD1497" i="1"/>
  <c r="AE1497" i="1"/>
  <c r="AF1497" i="1"/>
  <c r="AG1497" i="1"/>
  <c r="AB1498" i="1"/>
  <c r="AD1498" i="1"/>
  <c r="AE1498" i="1"/>
  <c r="AF1498" i="1"/>
  <c r="AG1498" i="1"/>
  <c r="AB1503" i="1"/>
  <c r="AD1503" i="1"/>
  <c r="AE1503" i="1"/>
  <c r="AF1503" i="1"/>
  <c r="AG1503" i="1"/>
  <c r="AB1504" i="1"/>
  <c r="AD1504" i="1"/>
  <c r="AE1504" i="1"/>
  <c r="AF1504" i="1"/>
  <c r="AG1504" i="1"/>
  <c r="AB1505" i="1"/>
  <c r="AD1505" i="1"/>
  <c r="AE1505" i="1"/>
  <c r="AF1505" i="1"/>
  <c r="AG1505" i="1"/>
  <c r="AB1506" i="1"/>
  <c r="AD1506" i="1"/>
  <c r="AE1506" i="1"/>
  <c r="AF1506" i="1"/>
  <c r="AG1506" i="1"/>
  <c r="AB1507" i="1"/>
  <c r="AD1507" i="1"/>
  <c r="AE1507" i="1"/>
  <c r="AF1507" i="1"/>
  <c r="AG1507" i="1"/>
  <c r="AB1508" i="1"/>
  <c r="AD1508" i="1"/>
  <c r="AE1508" i="1"/>
  <c r="AF1508" i="1"/>
  <c r="AG1508" i="1"/>
  <c r="AB1509" i="1"/>
  <c r="AD1509" i="1"/>
  <c r="AE1509" i="1"/>
  <c r="AF1509" i="1"/>
  <c r="AG1509" i="1"/>
  <c r="AB1510" i="1"/>
  <c r="AD1510" i="1"/>
  <c r="AE1510" i="1"/>
  <c r="AF1510" i="1"/>
  <c r="AG1510" i="1"/>
  <c r="AB1511" i="1"/>
  <c r="AD1511" i="1"/>
  <c r="AE1511" i="1"/>
  <c r="AF1511" i="1"/>
  <c r="AG1511" i="1"/>
  <c r="AB1499" i="1"/>
  <c r="AD1499" i="1"/>
  <c r="AE1499" i="1"/>
  <c r="AF1499" i="1"/>
  <c r="AG1499" i="1"/>
  <c r="AB1500" i="1"/>
  <c r="AD1500" i="1"/>
  <c r="AE1500" i="1"/>
  <c r="AF1500" i="1"/>
  <c r="AG1500" i="1"/>
  <c r="AB1501" i="1"/>
  <c r="AD1501" i="1"/>
  <c r="AE1501" i="1"/>
  <c r="AF1501" i="1"/>
  <c r="AG1501" i="1"/>
  <c r="AB1502" i="1"/>
  <c r="AD1502" i="1"/>
  <c r="AE1502" i="1"/>
  <c r="AF1502" i="1"/>
  <c r="AG1502" i="1"/>
  <c r="AB1525" i="1"/>
  <c r="AD1525" i="1"/>
  <c r="AE1525" i="1"/>
  <c r="AF1525" i="1"/>
  <c r="AG1525" i="1"/>
  <c r="AB1526" i="1"/>
  <c r="AD1526" i="1"/>
  <c r="AE1526" i="1"/>
  <c r="AF1526" i="1"/>
  <c r="AG1526" i="1"/>
  <c r="AB1527" i="1"/>
  <c r="AD1527" i="1"/>
  <c r="AE1527" i="1"/>
  <c r="AF1527" i="1"/>
  <c r="AG1527" i="1"/>
  <c r="AB1528" i="1"/>
  <c r="AD1528" i="1"/>
  <c r="AE1528" i="1"/>
  <c r="AF1528" i="1"/>
  <c r="AG1528" i="1"/>
  <c r="AB1529" i="1"/>
  <c r="AD1529" i="1"/>
  <c r="AE1529" i="1"/>
  <c r="AF1529" i="1"/>
  <c r="AG1529" i="1"/>
  <c r="AB1530" i="1"/>
  <c r="AD1530" i="1"/>
  <c r="AE1530" i="1"/>
  <c r="AF1530" i="1"/>
  <c r="AG1530" i="1"/>
  <c r="AB1531" i="1"/>
  <c r="AD1531" i="1"/>
  <c r="AE1531" i="1"/>
  <c r="AF1531" i="1"/>
  <c r="AG1531" i="1"/>
  <c r="AB1532" i="1"/>
  <c r="AD1532" i="1"/>
  <c r="AE1532" i="1"/>
  <c r="AF1532" i="1"/>
  <c r="AG1532" i="1"/>
  <c r="AB1533" i="1"/>
  <c r="AD1533" i="1"/>
  <c r="AE1533" i="1"/>
  <c r="AF1533" i="1"/>
  <c r="AG1533" i="1"/>
  <c r="AB1534" i="1"/>
  <c r="AD1534" i="1"/>
  <c r="AE1534" i="1"/>
  <c r="AF1534" i="1"/>
  <c r="AG1534" i="1"/>
  <c r="AB1535" i="1"/>
  <c r="AD1535" i="1"/>
  <c r="AE1535" i="1"/>
  <c r="AF1535" i="1"/>
  <c r="AG1535" i="1"/>
  <c r="AB1536" i="1"/>
  <c r="AD1536" i="1"/>
  <c r="AE1536" i="1"/>
  <c r="AF1536" i="1"/>
  <c r="AG1536" i="1"/>
  <c r="AB1537" i="1"/>
  <c r="AD1537" i="1"/>
  <c r="AE1537" i="1"/>
  <c r="AF1537" i="1"/>
  <c r="AG1537" i="1"/>
  <c r="AB1538" i="1"/>
  <c r="AD1538" i="1"/>
  <c r="AE1538" i="1"/>
  <c r="AF1538" i="1"/>
  <c r="AG1538" i="1"/>
  <c r="AB1539" i="1"/>
  <c r="AD1539" i="1"/>
  <c r="AE1539" i="1"/>
  <c r="AF1539" i="1"/>
  <c r="AG1539" i="1"/>
  <c r="AB1540" i="1"/>
  <c r="AD1540" i="1"/>
  <c r="AE1540" i="1"/>
  <c r="AF1540" i="1"/>
  <c r="AG1540" i="1"/>
  <c r="AB1541" i="1"/>
  <c r="AD1541" i="1"/>
  <c r="AE1541" i="1"/>
  <c r="AF1541" i="1"/>
  <c r="AG1541" i="1"/>
  <c r="AB1542" i="1"/>
  <c r="AD1542" i="1"/>
  <c r="AE1542" i="1"/>
  <c r="AF1542" i="1"/>
  <c r="AG1542" i="1"/>
  <c r="AB1543" i="1"/>
  <c r="AD1543" i="1"/>
  <c r="AE1543" i="1"/>
  <c r="AF1543" i="1"/>
  <c r="AG1543" i="1"/>
  <c r="AB1544" i="1"/>
  <c r="AD1544" i="1"/>
  <c r="AE1544" i="1"/>
  <c r="AF1544" i="1"/>
  <c r="AG1544" i="1"/>
  <c r="AB1545" i="1"/>
  <c r="AD1545" i="1"/>
  <c r="AE1545" i="1"/>
  <c r="AF1545" i="1"/>
  <c r="AG1545" i="1"/>
  <c r="AB1546" i="1"/>
  <c r="AD1546" i="1"/>
  <c r="AE1546" i="1"/>
  <c r="AF1546" i="1"/>
  <c r="AG1546" i="1"/>
  <c r="AB1547" i="1"/>
  <c r="AD1547" i="1"/>
  <c r="AE1547" i="1"/>
  <c r="AF1547" i="1"/>
  <c r="AG1547" i="1"/>
  <c r="AB1548" i="1"/>
  <c r="AD1548" i="1"/>
  <c r="AE1548" i="1"/>
  <c r="AF1548" i="1"/>
  <c r="AG1548" i="1"/>
  <c r="AB1549" i="1"/>
  <c r="AD1549" i="1"/>
  <c r="AE1549" i="1"/>
  <c r="AF1549" i="1"/>
  <c r="AG1549" i="1"/>
  <c r="AB1550" i="1"/>
  <c r="AD1550" i="1"/>
  <c r="AE1550" i="1"/>
  <c r="AF1550" i="1"/>
  <c r="AG1550" i="1"/>
  <c r="AB1551" i="1"/>
  <c r="AD1551" i="1"/>
  <c r="AE1551" i="1"/>
  <c r="AF1551" i="1"/>
  <c r="AG1551" i="1"/>
  <c r="AB1552" i="1"/>
  <c r="AD1552" i="1"/>
  <c r="AE1552" i="1"/>
  <c r="AF1552" i="1"/>
  <c r="AG1552" i="1"/>
  <c r="AB1553" i="1"/>
  <c r="AD1553" i="1"/>
  <c r="AE1553" i="1"/>
  <c r="AF1553" i="1"/>
  <c r="AG1553" i="1"/>
  <c r="AB1554" i="1"/>
  <c r="AD1554" i="1"/>
  <c r="AE1554" i="1"/>
  <c r="AF1554" i="1"/>
  <c r="AG1554" i="1"/>
  <c r="AB1555" i="1"/>
  <c r="AD1555" i="1"/>
  <c r="AE1555" i="1"/>
  <c r="AF1555" i="1"/>
  <c r="AG1555" i="1"/>
  <c r="AB1556" i="1"/>
  <c r="AD1556" i="1"/>
  <c r="AE1556" i="1"/>
  <c r="AF1556" i="1"/>
  <c r="AG1556" i="1"/>
  <c r="AB1557" i="1"/>
  <c r="AD1557" i="1"/>
  <c r="AE1557" i="1"/>
  <c r="AF1557" i="1"/>
  <c r="AG1557" i="1"/>
  <c r="AB1558" i="1"/>
  <c r="AD1558" i="1"/>
  <c r="AE1558" i="1"/>
  <c r="AF1558" i="1"/>
  <c r="AG1558" i="1"/>
  <c r="AB1559" i="1"/>
  <c r="AD1559" i="1"/>
  <c r="AE1559" i="1"/>
  <c r="AF1559" i="1"/>
  <c r="AG1559" i="1"/>
  <c r="AB1560" i="1"/>
  <c r="AD1560" i="1"/>
  <c r="AE1560" i="1"/>
  <c r="AF1560" i="1"/>
  <c r="AG1560" i="1"/>
  <c r="AB1561" i="1"/>
  <c r="AD1561" i="1"/>
  <c r="AE1561" i="1"/>
  <c r="AF1561" i="1"/>
  <c r="AG1561" i="1"/>
  <c r="AB1562" i="1"/>
  <c r="AD1562" i="1"/>
  <c r="AE1562" i="1"/>
  <c r="AF1562" i="1"/>
  <c r="AG1562" i="1"/>
  <c r="AB1563" i="1"/>
  <c r="AD1563" i="1"/>
  <c r="AE1563" i="1"/>
  <c r="AF1563" i="1"/>
  <c r="AG1563" i="1"/>
  <c r="AB1564" i="1"/>
  <c r="AD1564" i="1"/>
  <c r="AE1564" i="1"/>
  <c r="AF1564" i="1"/>
  <c r="AG1564" i="1"/>
  <c r="AB1565" i="1"/>
  <c r="AD1565" i="1"/>
  <c r="AE1565" i="1"/>
  <c r="AF1565" i="1"/>
  <c r="AG1565" i="1"/>
  <c r="AB1566" i="1"/>
  <c r="AD1566" i="1"/>
  <c r="AE1566" i="1"/>
  <c r="AF1566" i="1"/>
  <c r="AG1566" i="1"/>
  <c r="AB1567" i="1"/>
  <c r="AD1567" i="1"/>
  <c r="AE1567" i="1"/>
  <c r="AF1567" i="1"/>
  <c r="AG1567" i="1"/>
  <c r="AB1568" i="1"/>
  <c r="AD1568" i="1"/>
  <c r="AE1568" i="1"/>
  <c r="AF1568" i="1"/>
  <c r="AG1568" i="1"/>
  <c r="AB1569" i="1"/>
  <c r="AD1569" i="1"/>
  <c r="AE1569" i="1"/>
  <c r="AF1569" i="1"/>
  <c r="AG1569" i="1"/>
  <c r="AB1570" i="1"/>
  <c r="AD1570" i="1"/>
  <c r="AE1570" i="1"/>
  <c r="AF1570" i="1"/>
  <c r="AG1570" i="1"/>
  <c r="AB1571" i="1"/>
  <c r="AD1571" i="1"/>
  <c r="AE1571" i="1"/>
  <c r="AF1571" i="1"/>
  <c r="AG1571" i="1"/>
  <c r="AB1572" i="1"/>
  <c r="AD1572" i="1"/>
  <c r="AE1572" i="1"/>
  <c r="AF1572" i="1"/>
  <c r="AG1572" i="1"/>
  <c r="AB1573" i="1"/>
  <c r="AD1573" i="1"/>
  <c r="AE1573" i="1"/>
  <c r="AF1573" i="1"/>
  <c r="AG1573" i="1"/>
  <c r="AB1574" i="1"/>
  <c r="AD1574" i="1"/>
  <c r="AE1574" i="1"/>
  <c r="AF1574" i="1"/>
  <c r="AG1574" i="1"/>
  <c r="AB1575" i="1"/>
  <c r="AD1575" i="1"/>
  <c r="AE1575" i="1"/>
  <c r="AF1575" i="1"/>
  <c r="AG1575" i="1"/>
  <c r="AB1576" i="1"/>
  <c r="AD1576" i="1"/>
  <c r="AE1576" i="1"/>
  <c r="AF1576" i="1"/>
  <c r="AG1576" i="1"/>
  <c r="AB1577" i="1"/>
  <c r="AD1577" i="1"/>
  <c r="AE1577" i="1"/>
  <c r="AF1577" i="1"/>
  <c r="AG1577" i="1"/>
  <c r="AB1578" i="1"/>
  <c r="AD1578" i="1"/>
  <c r="AE1578" i="1"/>
  <c r="AF1578" i="1"/>
  <c r="AG1578" i="1"/>
  <c r="AB1579" i="1"/>
  <c r="AD1579" i="1"/>
  <c r="AE1579" i="1"/>
  <c r="AF1579" i="1"/>
  <c r="AG1579" i="1"/>
  <c r="AB1580" i="1"/>
  <c r="AD1580" i="1"/>
  <c r="AE1580" i="1"/>
  <c r="AF1580" i="1"/>
  <c r="AG1580" i="1"/>
  <c r="AB1581" i="1"/>
  <c r="AD1581" i="1"/>
  <c r="AE1581" i="1"/>
  <c r="AF1581" i="1"/>
  <c r="AG1581" i="1"/>
  <c r="AB1582" i="1"/>
  <c r="AD1582" i="1"/>
  <c r="AE1582" i="1"/>
  <c r="AF1582" i="1"/>
  <c r="AG1582" i="1"/>
  <c r="AB1583" i="1"/>
  <c r="AD1583" i="1"/>
  <c r="AE1583" i="1"/>
  <c r="AF1583" i="1"/>
  <c r="AG1583" i="1"/>
  <c r="AB1584" i="1"/>
  <c r="AD1584" i="1"/>
  <c r="AE1584" i="1"/>
  <c r="AF1584" i="1"/>
  <c r="AG1584" i="1"/>
  <c r="AB1585" i="1"/>
  <c r="AD1585" i="1"/>
  <c r="AE1585" i="1"/>
  <c r="AF1585" i="1"/>
  <c r="AG1585" i="1"/>
  <c r="AB1586" i="1"/>
  <c r="AD1586" i="1"/>
  <c r="AE1586" i="1"/>
  <c r="AF1586" i="1"/>
  <c r="AG1586" i="1"/>
  <c r="AB1587" i="1"/>
  <c r="AD1587" i="1"/>
  <c r="AE1587" i="1"/>
  <c r="AF1587" i="1"/>
  <c r="AG1587" i="1"/>
  <c r="AB1588" i="1"/>
  <c r="AD1588" i="1"/>
  <c r="AE1588" i="1"/>
  <c r="AF1588" i="1"/>
  <c r="AG1588" i="1"/>
  <c r="AB1589" i="1"/>
  <c r="AD1589" i="1"/>
  <c r="AE1589" i="1"/>
  <c r="AF1589" i="1"/>
  <c r="AG1589" i="1"/>
  <c r="AB1590" i="1"/>
  <c r="AD1590" i="1"/>
  <c r="AE1590" i="1"/>
  <c r="AF1590" i="1"/>
  <c r="AG1590" i="1"/>
  <c r="AB1591" i="1"/>
  <c r="AD1591" i="1"/>
  <c r="AE1591" i="1"/>
  <c r="AF1591" i="1"/>
  <c r="AG1591" i="1"/>
  <c r="AB1592" i="1"/>
  <c r="AD1592" i="1"/>
  <c r="AE1592" i="1"/>
  <c r="AF1592" i="1"/>
  <c r="AG1592" i="1"/>
  <c r="AB1593" i="1"/>
  <c r="AD1593" i="1"/>
  <c r="AE1593" i="1"/>
  <c r="AF1593" i="1"/>
  <c r="AG1593" i="1"/>
  <c r="AB1594" i="1"/>
  <c r="AD1594" i="1"/>
  <c r="AE1594" i="1"/>
  <c r="AF1594" i="1"/>
  <c r="AG1594" i="1"/>
  <c r="AB1595" i="1"/>
  <c r="AD1595" i="1"/>
  <c r="AE1595" i="1"/>
  <c r="AF1595" i="1"/>
  <c r="AG1595" i="1"/>
  <c r="AB1596" i="1"/>
  <c r="AD1596" i="1"/>
  <c r="AE1596" i="1"/>
  <c r="AF1596" i="1"/>
  <c r="AG1596" i="1"/>
  <c r="AB1597" i="1"/>
  <c r="AD1597" i="1"/>
  <c r="AE1597" i="1"/>
  <c r="AF1597" i="1"/>
  <c r="AG1597" i="1"/>
  <c r="AB1598" i="1"/>
  <c r="AD1598" i="1"/>
  <c r="AE1598" i="1"/>
  <c r="AF1598" i="1"/>
  <c r="AG1598" i="1"/>
  <c r="AB1599" i="1"/>
  <c r="AD1599" i="1"/>
  <c r="AE1599" i="1"/>
  <c r="AF1599" i="1"/>
  <c r="AG1599" i="1"/>
  <c r="AB1600" i="1"/>
  <c r="AD1600" i="1"/>
  <c r="AE1600" i="1"/>
  <c r="AF1600" i="1"/>
  <c r="AG1600" i="1"/>
  <c r="AB1601" i="1"/>
  <c r="AD1601" i="1"/>
  <c r="AE1601" i="1"/>
  <c r="AF1601" i="1"/>
  <c r="AG1601" i="1"/>
  <c r="AB1602" i="1"/>
  <c r="AD1602" i="1"/>
  <c r="AE1602" i="1"/>
  <c r="AF1602" i="1"/>
  <c r="AG1602" i="1"/>
  <c r="AB1603" i="1"/>
  <c r="AD1603" i="1"/>
  <c r="AE1603" i="1"/>
  <c r="AF1603" i="1"/>
  <c r="AG1603" i="1"/>
  <c r="AB1604" i="1"/>
  <c r="AD1604" i="1"/>
  <c r="AE1604" i="1"/>
  <c r="AF1604" i="1"/>
  <c r="AG1604" i="1"/>
  <c r="AB1605" i="1"/>
  <c r="AD1605" i="1"/>
  <c r="AE1605" i="1"/>
  <c r="AF1605" i="1"/>
  <c r="AG1605" i="1"/>
  <c r="AB1606" i="1"/>
  <c r="AD1606" i="1"/>
  <c r="AE1606" i="1"/>
  <c r="AF1606" i="1"/>
  <c r="AG1606" i="1"/>
  <c r="AB1607" i="1"/>
  <c r="AD1607" i="1"/>
  <c r="AE1607" i="1"/>
  <c r="AF1607" i="1"/>
  <c r="AG1607" i="1"/>
  <c r="AB1608" i="1"/>
  <c r="AD1608" i="1"/>
  <c r="AE1608" i="1"/>
  <c r="AF1608" i="1"/>
  <c r="AG1608" i="1"/>
  <c r="AB1609" i="1"/>
  <c r="AD1609" i="1"/>
  <c r="AE1609" i="1"/>
  <c r="AF1609" i="1"/>
  <c r="AG1609" i="1"/>
  <c r="AB1610" i="1"/>
  <c r="AD1610" i="1"/>
  <c r="AE1610" i="1"/>
  <c r="AF1610" i="1"/>
  <c r="AG1610" i="1"/>
  <c r="AB1611" i="1"/>
  <c r="AD1611" i="1"/>
  <c r="AE1611" i="1"/>
  <c r="AF1611" i="1"/>
  <c r="AG1611" i="1"/>
  <c r="AB1612" i="1"/>
  <c r="AD1612" i="1"/>
  <c r="AE1612" i="1"/>
  <c r="AF1612" i="1"/>
  <c r="AG1612" i="1"/>
  <c r="AB1613" i="1"/>
  <c r="AD1613" i="1"/>
  <c r="AE1613" i="1"/>
  <c r="AF1613" i="1"/>
  <c r="AG1613" i="1"/>
  <c r="AB1614" i="1"/>
  <c r="AD1614" i="1"/>
  <c r="AE1614" i="1"/>
  <c r="AF1614" i="1"/>
  <c r="AG1614" i="1"/>
  <c r="AB1615" i="1"/>
  <c r="AD1615" i="1"/>
  <c r="AE1615" i="1"/>
  <c r="AF1615" i="1"/>
  <c r="AG1615" i="1"/>
  <c r="AB1616" i="1"/>
  <c r="AD1616" i="1"/>
  <c r="AE1616" i="1"/>
  <c r="AF1616" i="1"/>
  <c r="AG1616" i="1"/>
  <c r="AB1617" i="1"/>
  <c r="AD1617" i="1"/>
  <c r="AE1617" i="1"/>
  <c r="AF1617" i="1"/>
  <c r="AG1617" i="1"/>
  <c r="AB1618" i="1"/>
  <c r="AD1618" i="1"/>
  <c r="AE1618" i="1"/>
  <c r="AF1618" i="1"/>
  <c r="AG1618" i="1"/>
  <c r="AB1619" i="1"/>
  <c r="AD1619" i="1"/>
  <c r="AE1619" i="1"/>
  <c r="AF1619" i="1"/>
  <c r="AG1619" i="1"/>
  <c r="AB1620" i="1"/>
  <c r="AD1620" i="1"/>
  <c r="AE1620" i="1"/>
  <c r="AF1620" i="1"/>
  <c r="AG1620" i="1"/>
  <c r="AB1621" i="1"/>
  <c r="AD1621" i="1"/>
  <c r="AE1621" i="1"/>
  <c r="AF1621" i="1"/>
  <c r="AG1621" i="1"/>
  <c r="AB1622" i="1"/>
  <c r="AD1622" i="1"/>
  <c r="AE1622" i="1"/>
  <c r="AF1622" i="1"/>
  <c r="AG1622" i="1"/>
  <c r="AB1623" i="1"/>
  <c r="AD1623" i="1"/>
  <c r="AE1623" i="1"/>
  <c r="AF1623" i="1"/>
  <c r="AG1623" i="1"/>
  <c r="AB1624" i="1"/>
  <c r="AD1624" i="1"/>
  <c r="AE1624" i="1"/>
  <c r="AF1624" i="1"/>
  <c r="AG1624" i="1"/>
  <c r="AB1625" i="1"/>
  <c r="AD1625" i="1"/>
  <c r="AE1625" i="1"/>
  <c r="AF1625" i="1"/>
  <c r="AG1625" i="1"/>
  <c r="AB1626" i="1"/>
  <c r="AD1626" i="1"/>
  <c r="AE1626" i="1"/>
  <c r="AF1626" i="1"/>
  <c r="AG1626" i="1"/>
  <c r="AB1627" i="1"/>
  <c r="AD1627" i="1"/>
  <c r="AE1627" i="1"/>
  <c r="AF1627" i="1"/>
  <c r="AG1627" i="1"/>
  <c r="AB1628" i="1"/>
  <c r="AD1628" i="1"/>
  <c r="AE1628" i="1"/>
  <c r="AF1628" i="1"/>
  <c r="AG1628" i="1"/>
  <c r="AB1629" i="1"/>
  <c r="AD1629" i="1"/>
  <c r="AE1629" i="1"/>
  <c r="AF1629" i="1"/>
  <c r="AG1629" i="1"/>
  <c r="AB1630" i="1"/>
  <c r="AD1630" i="1"/>
  <c r="AE1630" i="1"/>
  <c r="AF1630" i="1"/>
  <c r="AG1630" i="1"/>
  <c r="AB1631" i="1"/>
  <c r="AD1631" i="1"/>
  <c r="AE1631" i="1"/>
  <c r="AF1631" i="1"/>
  <c r="AG1631" i="1"/>
  <c r="AB1632" i="1"/>
  <c r="AD1632" i="1"/>
  <c r="AE1632" i="1"/>
  <c r="AF1632" i="1"/>
  <c r="AG1632" i="1"/>
  <c r="AB1633" i="1"/>
  <c r="AD1633" i="1"/>
  <c r="AE1633" i="1"/>
  <c r="AF1633" i="1"/>
  <c r="AG1633" i="1"/>
  <c r="AB1634" i="1"/>
  <c r="AD1634" i="1"/>
  <c r="AE1634" i="1"/>
  <c r="AF1634" i="1"/>
  <c r="AG1634" i="1"/>
  <c r="AB1635" i="1"/>
  <c r="AD1635" i="1"/>
  <c r="AE1635" i="1"/>
  <c r="AF1635" i="1"/>
  <c r="AG1635" i="1"/>
  <c r="AB1636" i="1"/>
  <c r="AD1636" i="1"/>
  <c r="AE1636" i="1"/>
  <c r="AF1636" i="1"/>
  <c r="AG1636" i="1"/>
  <c r="AB1637" i="1"/>
  <c r="AD1637" i="1"/>
  <c r="AE1637" i="1"/>
  <c r="AF1637" i="1"/>
  <c r="AG1637" i="1"/>
  <c r="AB1638" i="1"/>
  <c r="AD1638" i="1"/>
  <c r="AE1638" i="1"/>
  <c r="AF1638" i="1"/>
  <c r="AG1638" i="1"/>
  <c r="AB1639" i="1"/>
  <c r="AD1639" i="1"/>
  <c r="AE1639" i="1"/>
  <c r="AF1639" i="1"/>
  <c r="AG1639" i="1"/>
  <c r="AB1640" i="1"/>
  <c r="AD1640" i="1"/>
  <c r="AE1640" i="1"/>
  <c r="AF1640" i="1"/>
  <c r="AG1640" i="1"/>
  <c r="AB1641" i="1"/>
  <c r="AD1641" i="1"/>
  <c r="AE1641" i="1"/>
  <c r="AF1641" i="1"/>
  <c r="AG1641" i="1"/>
  <c r="AB1642" i="1"/>
  <c r="AD1642" i="1"/>
  <c r="AE1642" i="1"/>
  <c r="AF1642" i="1"/>
  <c r="AG1642" i="1"/>
  <c r="AB1643" i="1"/>
  <c r="AD1643" i="1"/>
  <c r="AE1643" i="1"/>
  <c r="AF1643" i="1"/>
  <c r="AG1643" i="1"/>
  <c r="AB1644" i="1"/>
  <c r="AD1644" i="1"/>
  <c r="AE1644" i="1"/>
  <c r="AF1644" i="1"/>
  <c r="AG1644" i="1"/>
  <c r="AB1645" i="1"/>
  <c r="AD1645" i="1"/>
  <c r="AE1645" i="1"/>
  <c r="AF1645" i="1"/>
  <c r="AG1645" i="1"/>
  <c r="AB1646" i="1"/>
  <c r="AD1646" i="1"/>
  <c r="AE1646" i="1"/>
  <c r="AF1646" i="1"/>
  <c r="AG1646" i="1"/>
  <c r="AB1647" i="1"/>
  <c r="AD1647" i="1"/>
  <c r="AE1647" i="1"/>
  <c r="AF1647" i="1"/>
  <c r="AG1647" i="1"/>
  <c r="AB1648" i="1"/>
  <c r="AD1648" i="1"/>
  <c r="AE1648" i="1"/>
  <c r="AF1648" i="1"/>
  <c r="AG1648" i="1"/>
  <c r="AB1649" i="1"/>
  <c r="AD1649" i="1"/>
  <c r="AE1649" i="1"/>
  <c r="AF1649" i="1"/>
  <c r="AG1649" i="1"/>
  <c r="AB1650" i="1"/>
  <c r="AD1650" i="1"/>
  <c r="AE1650" i="1"/>
  <c r="AF1650" i="1"/>
  <c r="AG1650" i="1"/>
  <c r="AB1651" i="1"/>
  <c r="AD1651" i="1"/>
  <c r="AE1651" i="1"/>
  <c r="AF1651" i="1"/>
  <c r="AG1651" i="1"/>
  <c r="AB1652" i="1"/>
  <c r="AD1652" i="1"/>
  <c r="AE1652" i="1"/>
  <c r="AF1652" i="1"/>
  <c r="AG1652" i="1"/>
  <c r="AB1653" i="1"/>
  <c r="AD1653" i="1"/>
  <c r="AE1653" i="1"/>
  <c r="AF1653" i="1"/>
  <c r="AG1653" i="1"/>
  <c r="AB1654" i="1"/>
  <c r="AD1654" i="1"/>
  <c r="AE1654" i="1"/>
  <c r="AF1654" i="1"/>
  <c r="AG1654" i="1"/>
  <c r="AB1655" i="1"/>
  <c r="AD1655" i="1"/>
  <c r="AE1655" i="1"/>
  <c r="AF1655" i="1"/>
  <c r="AG1655" i="1"/>
  <c r="AB1656" i="1"/>
  <c r="AD1656" i="1"/>
  <c r="AE1656" i="1"/>
  <c r="AF1656" i="1"/>
  <c r="AG1656" i="1"/>
  <c r="AB1657" i="1"/>
  <c r="AD1657" i="1"/>
  <c r="AE1657" i="1"/>
  <c r="AF1657" i="1"/>
  <c r="AG1657" i="1"/>
  <c r="AB1658" i="1"/>
  <c r="AD1658" i="1"/>
  <c r="AE1658" i="1"/>
  <c r="AF1658" i="1"/>
  <c r="AG1658" i="1"/>
  <c r="AB1659" i="1"/>
  <c r="AD1659" i="1"/>
  <c r="AE1659" i="1"/>
  <c r="AF1659" i="1"/>
  <c r="AG1659" i="1"/>
  <c r="AB1660" i="1"/>
  <c r="AD1660" i="1"/>
  <c r="AE1660" i="1"/>
  <c r="AF1660" i="1"/>
  <c r="AG1660" i="1"/>
  <c r="AB1661" i="1"/>
  <c r="AD1661" i="1"/>
  <c r="AE1661" i="1"/>
  <c r="AF1661" i="1"/>
  <c r="AG1661" i="1"/>
  <c r="AB1662" i="1"/>
  <c r="AD1662" i="1"/>
  <c r="AE1662" i="1"/>
  <c r="AF1662" i="1"/>
  <c r="AG1662" i="1"/>
  <c r="AB1663" i="1"/>
  <c r="AD1663" i="1"/>
  <c r="AE1663" i="1"/>
  <c r="AF1663" i="1"/>
  <c r="AG1663" i="1"/>
  <c r="AB1664" i="1"/>
  <c r="AD1664" i="1"/>
  <c r="AE1664" i="1"/>
  <c r="AF1664" i="1"/>
  <c r="AG1664" i="1"/>
  <c r="AB1665" i="1"/>
  <c r="AD1665" i="1"/>
  <c r="AE1665" i="1"/>
  <c r="AF1665" i="1"/>
  <c r="AG1665" i="1"/>
  <c r="AB1666" i="1"/>
  <c r="AD1666" i="1"/>
  <c r="AE1666" i="1"/>
  <c r="AF1666" i="1"/>
  <c r="AG1666" i="1"/>
  <c r="AB1667" i="1"/>
  <c r="AD1667" i="1"/>
  <c r="AE1667" i="1"/>
  <c r="AF1667" i="1"/>
  <c r="AG1667" i="1"/>
  <c r="AB1668" i="1"/>
  <c r="AD1668" i="1"/>
  <c r="AE1668" i="1"/>
  <c r="AF1668" i="1"/>
  <c r="AG1668" i="1"/>
  <c r="AB1669" i="1"/>
  <c r="AD1669" i="1"/>
  <c r="AE1669" i="1"/>
  <c r="AF1669" i="1"/>
  <c r="AG1669" i="1"/>
  <c r="AB1670" i="1"/>
  <c r="AD1670" i="1"/>
  <c r="AE1670" i="1"/>
  <c r="AF1670" i="1"/>
  <c r="AG1670" i="1"/>
  <c r="AB1671" i="1"/>
  <c r="AD1671" i="1"/>
  <c r="AE1671" i="1"/>
  <c r="AF1671" i="1"/>
  <c r="AG1671" i="1"/>
  <c r="AB1672" i="1"/>
  <c r="AD1672" i="1"/>
  <c r="AE1672" i="1"/>
  <c r="AF1672" i="1"/>
  <c r="AG1672" i="1"/>
  <c r="AB1673" i="1"/>
  <c r="AD1673" i="1"/>
  <c r="AE1673" i="1"/>
  <c r="AF1673" i="1"/>
  <c r="AG1673" i="1"/>
  <c r="AB1674" i="1"/>
  <c r="AD1674" i="1"/>
  <c r="AE1674" i="1"/>
  <c r="AF1674" i="1"/>
  <c r="AG1674" i="1"/>
  <c r="AB1675" i="1"/>
  <c r="AD1675" i="1"/>
  <c r="AE1675" i="1"/>
  <c r="AF1675" i="1"/>
  <c r="AG1675" i="1"/>
  <c r="AB1676" i="1"/>
  <c r="AD1676" i="1"/>
  <c r="AE1676" i="1"/>
  <c r="AF1676" i="1"/>
  <c r="AG1676" i="1"/>
  <c r="AB1677" i="1"/>
  <c r="AD1677" i="1"/>
  <c r="AE1677" i="1"/>
  <c r="AF1677" i="1"/>
  <c r="AG1677" i="1"/>
  <c r="AB1678" i="1"/>
  <c r="AD1678" i="1"/>
  <c r="AE1678" i="1"/>
  <c r="AF1678" i="1"/>
  <c r="AG1678" i="1"/>
  <c r="AB1679" i="1"/>
  <c r="AD1679" i="1"/>
  <c r="AE1679" i="1"/>
  <c r="AF1679" i="1"/>
  <c r="AG1679" i="1"/>
  <c r="AB1680" i="1"/>
  <c r="AD1680" i="1"/>
  <c r="AE1680" i="1"/>
  <c r="AF1680" i="1"/>
  <c r="AG1680" i="1"/>
  <c r="AB1681" i="1"/>
  <c r="AD1681" i="1"/>
  <c r="AE1681" i="1"/>
  <c r="AF1681" i="1"/>
  <c r="AG1681" i="1"/>
  <c r="AB1682" i="1"/>
  <c r="AD1682" i="1"/>
  <c r="AE1682" i="1"/>
  <c r="AF1682" i="1"/>
  <c r="AG1682" i="1"/>
  <c r="AB1683" i="1"/>
  <c r="AD1683" i="1"/>
  <c r="AE1683" i="1"/>
  <c r="AF1683" i="1"/>
  <c r="AG1683" i="1"/>
  <c r="AB1684" i="1"/>
  <c r="AD1684" i="1"/>
  <c r="AE1684" i="1"/>
  <c r="AF1684" i="1"/>
  <c r="AG1684" i="1"/>
  <c r="AB1685" i="1"/>
  <c r="AD1685" i="1"/>
  <c r="AE1685" i="1"/>
  <c r="AF1685" i="1"/>
  <c r="AG1685" i="1"/>
  <c r="AB1686" i="1"/>
  <c r="AD1686" i="1"/>
  <c r="AE1686" i="1"/>
  <c r="AF1686" i="1"/>
  <c r="AG1686" i="1"/>
  <c r="AB1687" i="1"/>
  <c r="AD1687" i="1"/>
  <c r="AE1687" i="1"/>
  <c r="AF1687" i="1"/>
  <c r="AG1687" i="1"/>
  <c r="AB1688" i="1"/>
  <c r="AD1688" i="1"/>
  <c r="AE1688" i="1"/>
  <c r="AF1688" i="1"/>
  <c r="AG1688" i="1"/>
  <c r="AB1689" i="1"/>
  <c r="AD1689" i="1"/>
  <c r="AE1689" i="1"/>
  <c r="AF1689" i="1"/>
  <c r="AG1689" i="1"/>
  <c r="AB1690" i="1"/>
  <c r="AD1690" i="1"/>
  <c r="AE1690" i="1"/>
  <c r="AF1690" i="1"/>
  <c r="AG1690" i="1"/>
  <c r="AB1691" i="1"/>
  <c r="AD1691" i="1"/>
  <c r="AE1691" i="1"/>
  <c r="AF1691" i="1"/>
  <c r="AG1691" i="1"/>
  <c r="AB1692" i="1"/>
  <c r="AD1692" i="1"/>
  <c r="AE1692" i="1"/>
  <c r="AF1692" i="1"/>
  <c r="AG1692" i="1"/>
  <c r="AB1693" i="1"/>
  <c r="AD1693" i="1"/>
  <c r="AE1693" i="1"/>
  <c r="AF1693" i="1"/>
  <c r="AG1693" i="1"/>
  <c r="AB1694" i="1"/>
  <c r="AD1694" i="1"/>
  <c r="AE1694" i="1"/>
  <c r="AF1694" i="1"/>
  <c r="AG1694" i="1"/>
  <c r="AB1695" i="1"/>
  <c r="AD1695" i="1"/>
  <c r="AE1695" i="1"/>
  <c r="AF1695" i="1"/>
  <c r="AG1695" i="1"/>
  <c r="AB1696" i="1"/>
  <c r="AD1696" i="1"/>
  <c r="AE1696" i="1"/>
  <c r="AF1696" i="1"/>
  <c r="AG1696" i="1"/>
  <c r="AB1697" i="1"/>
  <c r="AD1697" i="1"/>
  <c r="AE1697" i="1"/>
  <c r="AF1697" i="1"/>
  <c r="AG1697" i="1"/>
  <c r="AB1698" i="1"/>
  <c r="AD1698" i="1"/>
  <c r="AE1698" i="1"/>
  <c r="AF1698" i="1"/>
  <c r="AG1698" i="1"/>
  <c r="AB1819" i="1"/>
  <c r="AD1819" i="1"/>
  <c r="AE1819" i="1"/>
  <c r="AF1819" i="1"/>
  <c r="AG1819" i="1"/>
  <c r="AB1820" i="1"/>
  <c r="AD1820" i="1"/>
  <c r="AE1820" i="1"/>
  <c r="AF1820" i="1"/>
  <c r="AG1820" i="1"/>
  <c r="AB1821" i="1"/>
  <c r="AD1821" i="1"/>
  <c r="AE1821" i="1"/>
  <c r="AF1821" i="1"/>
  <c r="AG1821" i="1"/>
  <c r="AB1822" i="1"/>
  <c r="AD1822" i="1"/>
  <c r="AE1822" i="1"/>
  <c r="AF1822" i="1"/>
  <c r="AG1822" i="1"/>
  <c r="AB1823" i="1"/>
  <c r="AD1823" i="1"/>
  <c r="AE1823" i="1"/>
  <c r="AF1823" i="1"/>
  <c r="AG1823" i="1"/>
  <c r="AB1824" i="1"/>
  <c r="AD1824" i="1"/>
  <c r="AE1824" i="1"/>
  <c r="AF1824" i="1"/>
  <c r="AG1824" i="1"/>
  <c r="AB1825" i="1"/>
  <c r="AD1825" i="1"/>
  <c r="AE1825" i="1"/>
  <c r="AF1825" i="1"/>
  <c r="AG1825" i="1"/>
  <c r="AB1826" i="1"/>
  <c r="AD1826" i="1"/>
  <c r="AE1826" i="1"/>
  <c r="AF1826" i="1"/>
  <c r="AG1826" i="1"/>
  <c r="AB1827" i="1"/>
  <c r="AD1827" i="1"/>
  <c r="AE1827" i="1"/>
  <c r="AF1827" i="1"/>
  <c r="AG1827" i="1"/>
  <c r="AB1828" i="1"/>
  <c r="AD1828" i="1"/>
  <c r="AE1828" i="1"/>
  <c r="AF1828" i="1"/>
  <c r="AG1828" i="1"/>
  <c r="AB1829" i="1"/>
  <c r="AD1829" i="1"/>
  <c r="AE1829" i="1"/>
  <c r="AF1829" i="1"/>
  <c r="AG1829" i="1"/>
  <c r="AB1699" i="1"/>
  <c r="AD1699" i="1"/>
  <c r="AE1699" i="1"/>
  <c r="AF1699" i="1"/>
  <c r="AG1699" i="1"/>
  <c r="AB1700" i="1"/>
  <c r="AD1700" i="1"/>
  <c r="AE1700" i="1"/>
  <c r="AF1700" i="1"/>
  <c r="AG1700" i="1"/>
  <c r="AB1701" i="1"/>
  <c r="AD1701" i="1"/>
  <c r="AE1701" i="1"/>
  <c r="AF1701" i="1"/>
  <c r="AG1701" i="1"/>
  <c r="AB1702" i="1"/>
  <c r="AD1702" i="1"/>
  <c r="AE1702" i="1"/>
  <c r="AF1702" i="1"/>
  <c r="AG1702" i="1"/>
  <c r="AB1703" i="1"/>
  <c r="AD1703" i="1"/>
  <c r="AE1703" i="1"/>
  <c r="AF1703" i="1"/>
  <c r="AG1703" i="1"/>
  <c r="AB1704" i="1"/>
  <c r="AD1704" i="1"/>
  <c r="AE1704" i="1"/>
  <c r="AF1704" i="1"/>
  <c r="AG1704" i="1"/>
  <c r="AB1705" i="1"/>
  <c r="AD1705" i="1"/>
  <c r="AE1705" i="1"/>
  <c r="AF1705" i="1"/>
  <c r="AG1705" i="1"/>
  <c r="AB1706" i="1"/>
  <c r="AD1706" i="1"/>
  <c r="AE1706" i="1"/>
  <c r="AF1706" i="1"/>
  <c r="AG1706" i="1"/>
  <c r="AB1707" i="1"/>
  <c r="AD1707" i="1"/>
  <c r="AE1707" i="1"/>
  <c r="AF1707" i="1"/>
  <c r="AG1707" i="1"/>
  <c r="AB1708" i="1"/>
  <c r="AD1708" i="1"/>
  <c r="AE1708" i="1"/>
  <c r="AF1708" i="1"/>
  <c r="AG1708" i="1"/>
  <c r="AB1709" i="1"/>
  <c r="AD1709" i="1"/>
  <c r="AE1709" i="1"/>
  <c r="AF1709" i="1"/>
  <c r="AG1709" i="1"/>
  <c r="AB1710" i="1"/>
  <c r="AD1710" i="1"/>
  <c r="AE1710" i="1"/>
  <c r="AF1710" i="1"/>
  <c r="AG1710" i="1"/>
  <c r="AB1711" i="1"/>
  <c r="AD1711" i="1"/>
  <c r="AE1711" i="1"/>
  <c r="AF1711" i="1"/>
  <c r="AG1711" i="1"/>
  <c r="AB1712" i="1"/>
  <c r="AD1712" i="1"/>
  <c r="AE1712" i="1"/>
  <c r="AF1712" i="1"/>
  <c r="AG1712" i="1"/>
  <c r="AB1713" i="1"/>
  <c r="AD1713" i="1"/>
  <c r="AE1713" i="1"/>
  <c r="AF1713" i="1"/>
  <c r="AG1713" i="1"/>
  <c r="AB1714" i="1"/>
  <c r="AD1714" i="1"/>
  <c r="AE1714" i="1"/>
  <c r="AF1714" i="1"/>
  <c r="AG1714" i="1"/>
  <c r="AB1715" i="1"/>
  <c r="AD1715" i="1"/>
  <c r="AE1715" i="1"/>
  <c r="AF1715" i="1"/>
  <c r="AG1715" i="1"/>
  <c r="AB1716" i="1"/>
  <c r="AD1716" i="1"/>
  <c r="AE1716" i="1"/>
  <c r="AF1716" i="1"/>
  <c r="AG1716" i="1"/>
  <c r="AB1717" i="1"/>
  <c r="AD1717" i="1"/>
  <c r="AE1717" i="1"/>
  <c r="AF1717" i="1"/>
  <c r="AG1717" i="1"/>
  <c r="AB1718" i="1"/>
  <c r="AD1718" i="1"/>
  <c r="AE1718" i="1"/>
  <c r="AF1718" i="1"/>
  <c r="AG1718" i="1"/>
  <c r="AB1719" i="1"/>
  <c r="AD1719" i="1"/>
  <c r="AE1719" i="1"/>
  <c r="AF1719" i="1"/>
  <c r="AG1719" i="1"/>
  <c r="AB1720" i="1"/>
  <c r="AD1720" i="1"/>
  <c r="AE1720" i="1"/>
  <c r="AF1720" i="1"/>
  <c r="AG1720" i="1"/>
  <c r="AB1721" i="1"/>
  <c r="AD1721" i="1"/>
  <c r="AE1721" i="1"/>
  <c r="AF1721" i="1"/>
  <c r="AG1721" i="1"/>
  <c r="AB1722" i="1"/>
  <c r="AD1722" i="1"/>
  <c r="AE1722" i="1"/>
  <c r="AF1722" i="1"/>
  <c r="AG1722" i="1"/>
  <c r="AB1723" i="1"/>
  <c r="AD1723" i="1"/>
  <c r="AE1723" i="1"/>
  <c r="AF1723" i="1"/>
  <c r="AG1723" i="1"/>
  <c r="AB1724" i="1"/>
  <c r="AD1724" i="1"/>
  <c r="AE1724" i="1"/>
  <c r="AF1724" i="1"/>
  <c r="AG1724" i="1"/>
  <c r="AB1725" i="1"/>
  <c r="AD1725" i="1"/>
  <c r="AE1725" i="1"/>
  <c r="AF1725" i="1"/>
  <c r="AG1725" i="1"/>
  <c r="AB1726" i="1"/>
  <c r="AD1726" i="1"/>
  <c r="AE1726" i="1"/>
  <c r="AF1726" i="1"/>
  <c r="AG1726" i="1"/>
  <c r="AB1727" i="1"/>
  <c r="AD1727" i="1"/>
  <c r="AE1727" i="1"/>
  <c r="AF1727" i="1"/>
  <c r="AG1727" i="1"/>
  <c r="AB1728" i="1"/>
  <c r="AD1728" i="1"/>
  <c r="AE1728" i="1"/>
  <c r="AF1728" i="1"/>
  <c r="AG1728" i="1"/>
  <c r="AB1729" i="1"/>
  <c r="AD1729" i="1"/>
  <c r="AE1729" i="1"/>
  <c r="AF1729" i="1"/>
  <c r="AG1729" i="1"/>
  <c r="AB1730" i="1"/>
  <c r="AD1730" i="1"/>
  <c r="AE1730" i="1"/>
  <c r="AF1730" i="1"/>
  <c r="AG1730" i="1"/>
  <c r="AB1731" i="1"/>
  <c r="AD1731" i="1"/>
  <c r="AE1731" i="1"/>
  <c r="AF1731" i="1"/>
  <c r="AG1731" i="1"/>
  <c r="AB1732" i="1"/>
  <c r="AD1732" i="1"/>
  <c r="AE1732" i="1"/>
  <c r="AF1732" i="1"/>
  <c r="AG1732" i="1"/>
  <c r="AB1733" i="1"/>
  <c r="AD1733" i="1"/>
  <c r="AE1733" i="1"/>
  <c r="AF1733" i="1"/>
  <c r="AG1733" i="1"/>
  <c r="AB1734" i="1"/>
  <c r="AD1734" i="1"/>
  <c r="AE1734" i="1"/>
  <c r="AF1734" i="1"/>
  <c r="AG1734" i="1"/>
  <c r="AB1735" i="1"/>
  <c r="AD1735" i="1"/>
  <c r="AE1735" i="1"/>
  <c r="AF1735" i="1"/>
  <c r="AG1735" i="1"/>
  <c r="AB1736" i="1"/>
  <c r="AD1736" i="1"/>
  <c r="AE1736" i="1"/>
  <c r="AF1736" i="1"/>
  <c r="AG1736" i="1"/>
  <c r="AB1737" i="1"/>
  <c r="AD1737" i="1"/>
  <c r="AE1737" i="1"/>
  <c r="AF1737" i="1"/>
  <c r="AG1737" i="1"/>
  <c r="AB1738" i="1"/>
  <c r="AD1738" i="1"/>
  <c r="AE1738" i="1"/>
  <c r="AF1738" i="1"/>
  <c r="AG1738" i="1"/>
  <c r="AB1739" i="1"/>
  <c r="AD1739" i="1"/>
  <c r="AE1739" i="1"/>
  <c r="AF1739" i="1"/>
  <c r="AG1739" i="1"/>
  <c r="AB1740" i="1"/>
  <c r="AD1740" i="1"/>
  <c r="AE1740" i="1"/>
  <c r="AF1740" i="1"/>
  <c r="AG1740" i="1"/>
  <c r="AB1741" i="1"/>
  <c r="AD1741" i="1"/>
  <c r="AE1741" i="1"/>
  <c r="AF1741" i="1"/>
  <c r="AG1741" i="1"/>
  <c r="AB1742" i="1"/>
  <c r="AD1742" i="1"/>
  <c r="AE1742" i="1"/>
  <c r="AF1742" i="1"/>
  <c r="AG1742" i="1"/>
  <c r="AB1743" i="1"/>
  <c r="AD1743" i="1"/>
  <c r="AE1743" i="1"/>
  <c r="AF1743" i="1"/>
  <c r="AG1743" i="1"/>
  <c r="AB1744" i="1"/>
  <c r="AD1744" i="1"/>
  <c r="AE1744" i="1"/>
  <c r="AF1744" i="1"/>
  <c r="AG1744" i="1"/>
  <c r="AB1745" i="1"/>
  <c r="AD1745" i="1"/>
  <c r="AE1745" i="1"/>
  <c r="AF1745" i="1"/>
  <c r="AG1745" i="1"/>
  <c r="AB1746" i="1"/>
  <c r="AD1746" i="1"/>
  <c r="AE1746" i="1"/>
  <c r="AF1746" i="1"/>
  <c r="AG1746" i="1"/>
  <c r="AB1747" i="1"/>
  <c r="AD1747" i="1"/>
  <c r="AE1747" i="1"/>
  <c r="AF1747" i="1"/>
  <c r="AG1747" i="1"/>
  <c r="AB1748" i="1"/>
  <c r="AD1748" i="1"/>
  <c r="AE1748" i="1"/>
  <c r="AF1748" i="1"/>
  <c r="AG1748" i="1"/>
  <c r="AB1749" i="1"/>
  <c r="AD1749" i="1"/>
  <c r="AE1749" i="1"/>
  <c r="AF1749" i="1"/>
  <c r="AG1749" i="1"/>
  <c r="AB1750" i="1"/>
  <c r="AD1750" i="1"/>
  <c r="AE1750" i="1"/>
  <c r="AF1750" i="1"/>
  <c r="AG1750" i="1"/>
  <c r="AB1751" i="1"/>
  <c r="AD1751" i="1"/>
  <c r="AE1751" i="1"/>
  <c r="AF1751" i="1"/>
  <c r="AG1751" i="1"/>
  <c r="AB1752" i="1"/>
  <c r="AD1752" i="1"/>
  <c r="AE1752" i="1"/>
  <c r="AF1752" i="1"/>
  <c r="AG1752" i="1"/>
  <c r="AB1753" i="1"/>
  <c r="AD1753" i="1"/>
  <c r="AE1753" i="1"/>
  <c r="AF1753" i="1"/>
  <c r="AG1753" i="1"/>
  <c r="AB1754" i="1"/>
  <c r="AD1754" i="1"/>
  <c r="AE1754" i="1"/>
  <c r="AF1754" i="1"/>
  <c r="AG1754" i="1"/>
  <c r="AB1755" i="1"/>
  <c r="AD1755" i="1"/>
  <c r="AE1755" i="1"/>
  <c r="AF1755" i="1"/>
  <c r="AG1755" i="1"/>
  <c r="AB1756" i="1"/>
  <c r="AD1756" i="1"/>
  <c r="AE1756" i="1"/>
  <c r="AF1756" i="1"/>
  <c r="AG1756" i="1"/>
  <c r="AB1757" i="1"/>
  <c r="AD1757" i="1"/>
  <c r="AE1757" i="1"/>
  <c r="AF1757" i="1"/>
  <c r="AG1757" i="1"/>
  <c r="AB1758" i="1"/>
  <c r="AD1758" i="1"/>
  <c r="AE1758" i="1"/>
  <c r="AF1758" i="1"/>
  <c r="AG1758" i="1"/>
  <c r="AB1759" i="1"/>
  <c r="AD1759" i="1"/>
  <c r="AE1759" i="1"/>
  <c r="AF1759" i="1"/>
  <c r="AG1759" i="1"/>
  <c r="AB1760" i="1"/>
  <c r="AD1760" i="1"/>
  <c r="AE1760" i="1"/>
  <c r="AF1760" i="1"/>
  <c r="AG1760" i="1"/>
  <c r="AB1761" i="1"/>
  <c r="AD1761" i="1"/>
  <c r="AE1761" i="1"/>
  <c r="AF1761" i="1"/>
  <c r="AG1761" i="1"/>
  <c r="AB1762" i="1"/>
  <c r="AD1762" i="1"/>
  <c r="AE1762" i="1"/>
  <c r="AF1762" i="1"/>
  <c r="AG1762" i="1"/>
  <c r="AB1763" i="1"/>
  <c r="AD1763" i="1"/>
  <c r="AE1763" i="1"/>
  <c r="AF1763" i="1"/>
  <c r="AG1763" i="1"/>
  <c r="AB1764" i="1"/>
  <c r="AD1764" i="1"/>
  <c r="AE1764" i="1"/>
  <c r="AF1764" i="1"/>
  <c r="AG1764" i="1"/>
  <c r="AB1765" i="1"/>
  <c r="AD1765" i="1"/>
  <c r="AE1765" i="1"/>
  <c r="AF1765" i="1"/>
  <c r="AG1765" i="1"/>
  <c r="AB1766" i="1"/>
  <c r="AD1766" i="1"/>
  <c r="AE1766" i="1"/>
  <c r="AF1766" i="1"/>
  <c r="AG1766" i="1"/>
  <c r="AB1767" i="1"/>
  <c r="AD1767" i="1"/>
  <c r="AE1767" i="1"/>
  <c r="AF1767" i="1"/>
  <c r="AG1767" i="1"/>
  <c r="AB1768" i="1"/>
  <c r="AD1768" i="1"/>
  <c r="AE1768" i="1"/>
  <c r="AF1768" i="1"/>
  <c r="AG1768" i="1"/>
  <c r="AB1769" i="1"/>
  <c r="AD1769" i="1"/>
  <c r="AE1769" i="1"/>
  <c r="AF1769" i="1"/>
  <c r="AG1769" i="1"/>
  <c r="AB1770" i="1"/>
  <c r="AD1770" i="1"/>
  <c r="AE1770" i="1"/>
  <c r="AF1770" i="1"/>
  <c r="AG1770" i="1"/>
  <c r="AB1771" i="1"/>
  <c r="AD1771" i="1"/>
  <c r="AE1771" i="1"/>
  <c r="AF1771" i="1"/>
  <c r="AG1771" i="1"/>
  <c r="AB1772" i="1"/>
  <c r="AD1772" i="1"/>
  <c r="AE1772" i="1"/>
  <c r="AF1772" i="1"/>
  <c r="AG1772" i="1"/>
  <c r="AB1773" i="1"/>
  <c r="AD1773" i="1"/>
  <c r="AE1773" i="1"/>
  <c r="AF1773" i="1"/>
  <c r="AG1773" i="1"/>
  <c r="AB1774" i="1"/>
  <c r="AD1774" i="1"/>
  <c r="AE1774" i="1"/>
  <c r="AF1774" i="1"/>
  <c r="AG1774" i="1"/>
  <c r="AB1775" i="1"/>
  <c r="AD1775" i="1"/>
  <c r="AE1775" i="1"/>
  <c r="AF1775" i="1"/>
  <c r="AG1775" i="1"/>
  <c r="AB1776" i="1"/>
  <c r="AD1776" i="1"/>
  <c r="AE1776" i="1"/>
  <c r="AF1776" i="1"/>
  <c r="AG1776" i="1"/>
  <c r="AB1777" i="1"/>
  <c r="AD1777" i="1"/>
  <c r="AE1777" i="1"/>
  <c r="AF1777" i="1"/>
  <c r="AG1777" i="1"/>
  <c r="AB1778" i="1"/>
  <c r="AD1778" i="1"/>
  <c r="AE1778" i="1"/>
  <c r="AF1778" i="1"/>
  <c r="AG1778" i="1"/>
  <c r="AB1779" i="1"/>
  <c r="AD1779" i="1"/>
  <c r="AE1779" i="1"/>
  <c r="AF1779" i="1"/>
  <c r="AG1779" i="1"/>
  <c r="AB1780" i="1"/>
  <c r="AD1780" i="1"/>
  <c r="AE1780" i="1"/>
  <c r="AF1780" i="1"/>
  <c r="AG1780" i="1"/>
  <c r="AB1781" i="1"/>
  <c r="AD1781" i="1"/>
  <c r="AE1781" i="1"/>
  <c r="AF1781" i="1"/>
  <c r="AG1781" i="1"/>
  <c r="AB1782" i="1"/>
  <c r="AD1782" i="1"/>
  <c r="AE1782" i="1"/>
  <c r="AF1782" i="1"/>
  <c r="AG1782" i="1"/>
  <c r="AB1783" i="1"/>
  <c r="AD1783" i="1"/>
  <c r="AE1783" i="1"/>
  <c r="AF1783" i="1"/>
  <c r="AG1783" i="1"/>
  <c r="AB1784" i="1"/>
  <c r="AD1784" i="1"/>
  <c r="AE1784" i="1"/>
  <c r="AF1784" i="1"/>
  <c r="AG1784" i="1"/>
  <c r="AB1785" i="1"/>
  <c r="AD1785" i="1"/>
  <c r="AE1785" i="1"/>
  <c r="AF1785" i="1"/>
  <c r="AG1785" i="1"/>
  <c r="AB1786" i="1"/>
  <c r="AD1786" i="1"/>
  <c r="AE1786" i="1"/>
  <c r="AF1786" i="1"/>
  <c r="AG1786" i="1"/>
  <c r="AB1787" i="1"/>
  <c r="AD1787" i="1"/>
  <c r="AE1787" i="1"/>
  <c r="AF1787" i="1"/>
  <c r="AG1787" i="1"/>
  <c r="AB1788" i="1"/>
  <c r="AD1788" i="1"/>
  <c r="AE1788" i="1"/>
  <c r="AF1788" i="1"/>
  <c r="AG1788" i="1"/>
  <c r="AB1789" i="1"/>
  <c r="AD1789" i="1"/>
  <c r="AE1789" i="1"/>
  <c r="AF1789" i="1"/>
  <c r="AG1789" i="1"/>
  <c r="AB1790" i="1"/>
  <c r="AD1790" i="1"/>
  <c r="AE1790" i="1"/>
  <c r="AF1790" i="1"/>
  <c r="AG1790" i="1"/>
  <c r="AB1791" i="1"/>
  <c r="AD1791" i="1"/>
  <c r="AE1791" i="1"/>
  <c r="AF1791" i="1"/>
  <c r="AG1791" i="1"/>
  <c r="AB1792" i="1"/>
  <c r="AD1792" i="1"/>
  <c r="AE1792" i="1"/>
  <c r="AF1792" i="1"/>
  <c r="AG1792" i="1"/>
  <c r="AB1793" i="1"/>
  <c r="AD1793" i="1"/>
  <c r="AE1793" i="1"/>
  <c r="AF1793" i="1"/>
  <c r="AG1793" i="1"/>
  <c r="AB1794" i="1"/>
  <c r="AD1794" i="1"/>
  <c r="AE1794" i="1"/>
  <c r="AF1794" i="1"/>
  <c r="AG1794" i="1"/>
  <c r="AB1795" i="1"/>
  <c r="AD1795" i="1"/>
  <c r="AE1795" i="1"/>
  <c r="AF1795" i="1"/>
  <c r="AG1795" i="1"/>
  <c r="AB1796" i="1"/>
  <c r="AD1796" i="1"/>
  <c r="AE1796" i="1"/>
  <c r="AF1796" i="1"/>
  <c r="AG1796" i="1"/>
  <c r="AB1797" i="1"/>
  <c r="AD1797" i="1"/>
  <c r="AE1797" i="1"/>
  <c r="AF1797" i="1"/>
  <c r="AG1797" i="1"/>
  <c r="AB1798" i="1"/>
  <c r="AD1798" i="1"/>
  <c r="AE1798" i="1"/>
  <c r="AF1798" i="1"/>
  <c r="AG1798" i="1"/>
  <c r="AB1799" i="1"/>
  <c r="AD1799" i="1"/>
  <c r="AE1799" i="1"/>
  <c r="AF1799" i="1"/>
  <c r="AG1799" i="1"/>
  <c r="AB1800" i="1"/>
  <c r="AD1800" i="1"/>
  <c r="AE1800" i="1"/>
  <c r="AF1800" i="1"/>
  <c r="AG1800" i="1"/>
  <c r="AB1801" i="1"/>
  <c r="AD1801" i="1"/>
  <c r="AE1801" i="1"/>
  <c r="AF1801" i="1"/>
  <c r="AG1801" i="1"/>
  <c r="AB1802" i="1"/>
  <c r="AD1802" i="1"/>
  <c r="AE1802" i="1"/>
  <c r="AF1802" i="1"/>
  <c r="AG1802" i="1"/>
  <c r="AB1803" i="1"/>
  <c r="AD1803" i="1"/>
  <c r="AE1803" i="1"/>
  <c r="AF1803" i="1"/>
  <c r="AG1803" i="1"/>
  <c r="AB1804" i="1"/>
  <c r="AD1804" i="1"/>
  <c r="AE1804" i="1"/>
  <c r="AF1804" i="1"/>
  <c r="AG1804" i="1"/>
  <c r="AB1805" i="1"/>
  <c r="AD1805" i="1"/>
  <c r="AE1805" i="1"/>
  <c r="AF1805" i="1"/>
  <c r="AG1805" i="1"/>
  <c r="AB1806" i="1"/>
  <c r="AD1806" i="1"/>
  <c r="AE1806" i="1"/>
  <c r="AF1806" i="1"/>
  <c r="AG1806" i="1"/>
  <c r="AB1807" i="1"/>
  <c r="AD1807" i="1"/>
  <c r="AE1807" i="1"/>
  <c r="AF1807" i="1"/>
  <c r="AG1807" i="1"/>
  <c r="AB1808" i="1"/>
  <c r="AD1808" i="1"/>
  <c r="AE1808" i="1"/>
  <c r="AF1808" i="1"/>
  <c r="AG1808" i="1"/>
  <c r="AB1809" i="1"/>
  <c r="AD1809" i="1"/>
  <c r="AE1809" i="1"/>
  <c r="AF1809" i="1"/>
  <c r="AG1809" i="1"/>
  <c r="AB1810" i="1"/>
  <c r="AD1810" i="1"/>
  <c r="AE1810" i="1"/>
  <c r="AF1810" i="1"/>
  <c r="AG1810" i="1"/>
  <c r="AB1811" i="1"/>
  <c r="AD1811" i="1"/>
  <c r="AE1811" i="1"/>
  <c r="AF1811" i="1"/>
  <c r="AG1811" i="1"/>
  <c r="AB1812" i="1"/>
  <c r="AD1812" i="1"/>
  <c r="AE1812" i="1"/>
  <c r="AF1812" i="1"/>
  <c r="AG1812" i="1"/>
  <c r="AB1813" i="1"/>
  <c r="AD1813" i="1"/>
  <c r="AE1813" i="1"/>
  <c r="AF1813" i="1"/>
  <c r="AG1813" i="1"/>
  <c r="AB1814" i="1"/>
  <c r="AD1814" i="1"/>
  <c r="AE1814" i="1"/>
  <c r="AF1814" i="1"/>
  <c r="AG1814" i="1"/>
  <c r="AB1815" i="1"/>
  <c r="AD1815" i="1"/>
  <c r="AE1815" i="1"/>
  <c r="AF1815" i="1"/>
  <c r="AG1815" i="1"/>
  <c r="AB1816" i="1"/>
  <c r="AD1816" i="1"/>
  <c r="AE1816" i="1"/>
  <c r="AF1816" i="1"/>
  <c r="AG1816" i="1"/>
  <c r="AB1817" i="1"/>
  <c r="AD1817" i="1"/>
  <c r="AE1817" i="1"/>
  <c r="AF1817" i="1"/>
  <c r="AG1817" i="1"/>
  <c r="AB1818" i="1"/>
  <c r="AD1818" i="1"/>
  <c r="AE1818" i="1"/>
  <c r="AF1818" i="1"/>
  <c r="AG1818" i="1"/>
  <c r="AB1830" i="1"/>
  <c r="AD1830" i="1"/>
  <c r="AE1830" i="1"/>
  <c r="AF1830" i="1"/>
  <c r="AG1830" i="1"/>
  <c r="AB1831" i="1"/>
  <c r="AD1831" i="1"/>
  <c r="AE1831" i="1"/>
  <c r="AF1831" i="1"/>
  <c r="AG1831" i="1"/>
  <c r="AB1832" i="1"/>
  <c r="AD1832" i="1"/>
  <c r="AE1832" i="1"/>
  <c r="AF1832" i="1"/>
  <c r="AG1832" i="1"/>
  <c r="AB1833" i="1"/>
  <c r="AD1833" i="1"/>
  <c r="AE1833" i="1"/>
  <c r="AF1833" i="1"/>
  <c r="AG1833" i="1"/>
  <c r="AB1834" i="1"/>
  <c r="AD1834" i="1"/>
  <c r="AE1834" i="1"/>
  <c r="AF1834" i="1"/>
  <c r="AG1834" i="1"/>
  <c r="AB1835" i="1"/>
  <c r="AD1835" i="1"/>
  <c r="AE1835" i="1"/>
  <c r="AF1835" i="1"/>
  <c r="AG1835" i="1"/>
  <c r="AB1836" i="1"/>
  <c r="AD1836" i="1"/>
  <c r="AE1836" i="1"/>
  <c r="AF1836" i="1"/>
  <c r="AG1836" i="1"/>
  <c r="AB1837" i="1"/>
  <c r="AD1837" i="1"/>
  <c r="AE1837" i="1"/>
  <c r="AF1837" i="1"/>
  <c r="AG1837" i="1"/>
  <c r="AB1838" i="1"/>
  <c r="AD1838" i="1"/>
  <c r="AE1838" i="1"/>
  <c r="AF1838" i="1"/>
  <c r="AG1838" i="1"/>
  <c r="AB1839" i="1"/>
  <c r="AD1839" i="1"/>
  <c r="AE1839" i="1"/>
  <c r="AF1839" i="1"/>
  <c r="AG1839" i="1"/>
  <c r="AB1840" i="1"/>
  <c r="AD1840" i="1"/>
  <c r="AE1840" i="1"/>
  <c r="AF1840" i="1"/>
  <c r="AG1840" i="1"/>
  <c r="AB1841" i="1"/>
  <c r="AD1841" i="1"/>
  <c r="AE1841" i="1"/>
  <c r="AF1841" i="1"/>
  <c r="AG1841" i="1"/>
  <c r="AB1842" i="1"/>
  <c r="AD1842" i="1"/>
  <c r="AE1842" i="1"/>
  <c r="AF1842" i="1"/>
  <c r="AG1842" i="1"/>
  <c r="AB1843" i="1"/>
  <c r="AD1843" i="1"/>
  <c r="AE1843" i="1"/>
  <c r="AF1843" i="1"/>
  <c r="AG1843" i="1"/>
  <c r="AB1844" i="1"/>
  <c r="AD1844" i="1"/>
  <c r="AE1844" i="1"/>
  <c r="AF1844" i="1"/>
  <c r="AG1844" i="1"/>
  <c r="AB1845" i="1"/>
  <c r="AD1845" i="1"/>
  <c r="AE1845" i="1"/>
  <c r="AF1845" i="1"/>
  <c r="AG1845" i="1"/>
  <c r="AB1846" i="1"/>
  <c r="AD1846" i="1"/>
  <c r="AE1846" i="1"/>
  <c r="AF1846" i="1"/>
  <c r="AG1846" i="1"/>
  <c r="AB1847" i="1"/>
  <c r="AD1847" i="1"/>
  <c r="AE1847" i="1"/>
  <c r="AF1847" i="1"/>
  <c r="AG1847" i="1"/>
  <c r="AB1848" i="1"/>
  <c r="AD1848" i="1"/>
  <c r="AE1848" i="1"/>
  <c r="AF1848" i="1"/>
  <c r="AG1848" i="1"/>
  <c r="AB1849" i="1"/>
  <c r="AD1849" i="1"/>
  <c r="AE1849" i="1"/>
  <c r="AF1849" i="1"/>
  <c r="AG1849" i="1"/>
  <c r="AB1850" i="1"/>
  <c r="AD1850" i="1"/>
  <c r="AE1850" i="1"/>
  <c r="AF1850" i="1"/>
  <c r="AG1850" i="1"/>
  <c r="AB1851" i="1"/>
  <c r="AD1851" i="1"/>
  <c r="AE1851" i="1"/>
  <c r="AF1851" i="1"/>
  <c r="AG1851" i="1"/>
  <c r="AB1852" i="1"/>
  <c r="AD1852" i="1"/>
  <c r="AE1852" i="1"/>
  <c r="AF1852" i="1"/>
  <c r="AG1852" i="1"/>
  <c r="AB1853" i="1"/>
  <c r="AD1853" i="1"/>
  <c r="AE1853" i="1"/>
  <c r="AF1853" i="1"/>
  <c r="AG1853" i="1"/>
  <c r="AB1854" i="1"/>
  <c r="AD1854" i="1"/>
  <c r="AE1854" i="1"/>
  <c r="AF1854" i="1"/>
  <c r="AG1854" i="1"/>
  <c r="AB1855" i="1"/>
  <c r="AD1855" i="1"/>
  <c r="AE1855" i="1"/>
  <c r="AF1855" i="1"/>
  <c r="AG1855" i="1"/>
  <c r="AB1856" i="1"/>
  <c r="AD1856" i="1"/>
  <c r="AE1856" i="1"/>
  <c r="AF1856" i="1"/>
  <c r="AG1856" i="1"/>
  <c r="AB1857" i="1"/>
  <c r="AD1857" i="1"/>
  <c r="AE1857" i="1"/>
  <c r="AF1857" i="1"/>
  <c r="AG1857" i="1"/>
  <c r="AB1858" i="1"/>
  <c r="AD1858" i="1"/>
  <c r="AE1858" i="1"/>
  <c r="AF1858" i="1"/>
  <c r="AG1858" i="1"/>
  <c r="AB1859" i="1"/>
  <c r="AD1859" i="1"/>
  <c r="AE1859" i="1"/>
  <c r="AF1859" i="1"/>
  <c r="AG1859" i="1"/>
  <c r="AB1860" i="1"/>
  <c r="AD1860" i="1"/>
  <c r="AE1860" i="1"/>
  <c r="AF1860" i="1"/>
  <c r="AG1860" i="1"/>
  <c r="AB1861" i="1"/>
  <c r="AD1861" i="1"/>
  <c r="AE1861" i="1"/>
  <c r="AF1861" i="1"/>
  <c r="AG1861" i="1"/>
  <c r="AB1862" i="1"/>
  <c r="AD1862" i="1"/>
  <c r="AE1862" i="1"/>
  <c r="AF1862" i="1"/>
  <c r="AG1862" i="1"/>
  <c r="AB1863" i="1"/>
  <c r="AD1863" i="1"/>
  <c r="AE1863" i="1"/>
  <c r="AF1863" i="1"/>
  <c r="AG1863" i="1"/>
  <c r="AB1864" i="1"/>
  <c r="AD1864" i="1"/>
  <c r="AE1864" i="1"/>
  <c r="AF1864" i="1"/>
  <c r="AG1864" i="1"/>
  <c r="AB1865" i="1"/>
  <c r="AD1865" i="1"/>
  <c r="AE1865" i="1"/>
  <c r="AF1865" i="1"/>
  <c r="AG1865" i="1"/>
  <c r="AB1866" i="1"/>
  <c r="AD1866" i="1"/>
  <c r="AE1866" i="1"/>
  <c r="AF1866" i="1"/>
  <c r="AG1866" i="1"/>
  <c r="AB1867" i="1"/>
  <c r="AD1867" i="1"/>
  <c r="AE1867" i="1"/>
  <c r="AF1867" i="1"/>
  <c r="AG1867" i="1"/>
  <c r="AB1868" i="1"/>
  <c r="AD1868" i="1"/>
  <c r="AE1868" i="1"/>
  <c r="AF1868" i="1"/>
  <c r="AG1868" i="1"/>
  <c r="AB1869" i="1"/>
  <c r="AD1869" i="1"/>
  <c r="AE1869" i="1"/>
  <c r="AF1869" i="1"/>
  <c r="AG1869" i="1"/>
  <c r="AB1870" i="1"/>
  <c r="AD1870" i="1"/>
  <c r="AE1870" i="1"/>
  <c r="AF1870" i="1"/>
  <c r="AG1870" i="1"/>
  <c r="AB1871" i="1"/>
  <c r="AD1871" i="1"/>
  <c r="AE1871" i="1"/>
  <c r="AF1871" i="1"/>
  <c r="AG1871" i="1"/>
  <c r="AB1872" i="1"/>
  <c r="AD1872" i="1"/>
  <c r="AE1872" i="1"/>
  <c r="AF1872" i="1"/>
  <c r="AG1872" i="1"/>
  <c r="AB1873" i="1"/>
  <c r="AD1873" i="1"/>
  <c r="AE1873" i="1"/>
  <c r="AF1873" i="1"/>
  <c r="AG1873" i="1"/>
  <c r="AB1874" i="1"/>
  <c r="AD1874" i="1"/>
  <c r="AE1874" i="1"/>
  <c r="AF1874" i="1"/>
  <c r="AG1874" i="1"/>
  <c r="AB1875" i="1"/>
  <c r="AD1875" i="1"/>
  <c r="AE1875" i="1"/>
  <c r="AF1875" i="1"/>
  <c r="AG1875" i="1"/>
  <c r="AB1876" i="1"/>
  <c r="AD1876" i="1"/>
  <c r="AE1876" i="1"/>
  <c r="AF1876" i="1"/>
  <c r="AG1876" i="1"/>
  <c r="AB1877" i="1"/>
  <c r="AD1877" i="1"/>
  <c r="AE1877" i="1"/>
  <c r="AF1877" i="1"/>
  <c r="AG1877" i="1"/>
  <c r="AB1878" i="1"/>
  <c r="AD1878" i="1"/>
  <c r="AE1878" i="1"/>
  <c r="AF1878" i="1"/>
  <c r="AG1878" i="1"/>
  <c r="AB1879" i="1"/>
  <c r="AD1879" i="1"/>
  <c r="AE1879" i="1"/>
  <c r="AF1879" i="1"/>
  <c r="AG1879" i="1"/>
  <c r="AB1880" i="1"/>
  <c r="AD1880" i="1"/>
  <c r="AE1880" i="1"/>
  <c r="AF1880" i="1"/>
  <c r="AG1880" i="1"/>
  <c r="AB1881" i="1"/>
  <c r="AD1881" i="1"/>
  <c r="AE1881" i="1"/>
  <c r="AF1881" i="1"/>
  <c r="AG1881" i="1"/>
  <c r="AB1882" i="1"/>
  <c r="AD1882" i="1"/>
  <c r="AE1882" i="1"/>
  <c r="AF1882" i="1"/>
  <c r="AG1882" i="1"/>
  <c r="AB1883" i="1"/>
  <c r="AD1883" i="1"/>
  <c r="AE1883" i="1"/>
  <c r="AF1883" i="1"/>
  <c r="AG1883" i="1"/>
  <c r="AB1884" i="1"/>
  <c r="AD1884" i="1"/>
  <c r="AE1884" i="1"/>
  <c r="AF1884" i="1"/>
  <c r="AG1884" i="1"/>
  <c r="AB1885" i="1"/>
  <c r="AD1885" i="1"/>
  <c r="AE1885" i="1"/>
  <c r="AF1885" i="1"/>
  <c r="AG1885" i="1"/>
  <c r="AB1886" i="1"/>
  <c r="AD1886" i="1"/>
  <c r="AE1886" i="1"/>
  <c r="AF1886" i="1"/>
  <c r="AG1886" i="1"/>
  <c r="AB1887" i="1"/>
  <c r="AD1887" i="1"/>
  <c r="AE1887" i="1"/>
  <c r="AF1887" i="1"/>
  <c r="AG1887" i="1"/>
  <c r="AB1888" i="1"/>
  <c r="AD1888" i="1"/>
  <c r="AE1888" i="1"/>
  <c r="AF1888" i="1"/>
  <c r="AG1888" i="1"/>
  <c r="AB1889" i="1"/>
  <c r="AD1889" i="1"/>
  <c r="AE1889" i="1"/>
  <c r="AF1889" i="1"/>
  <c r="AG1889" i="1"/>
  <c r="AB1890" i="1"/>
  <c r="AD1890" i="1"/>
  <c r="AE1890" i="1"/>
  <c r="AF1890" i="1"/>
  <c r="AG1890" i="1"/>
  <c r="AB1891" i="1"/>
  <c r="AD1891" i="1"/>
  <c r="AE1891" i="1"/>
  <c r="AF1891" i="1"/>
  <c r="AG1891" i="1"/>
  <c r="AB1892" i="1"/>
  <c r="AD1892" i="1"/>
  <c r="AE1892" i="1"/>
  <c r="AF1892" i="1"/>
  <c r="AG1892" i="1"/>
  <c r="AB1893" i="1"/>
  <c r="AD1893" i="1"/>
  <c r="AE1893" i="1"/>
  <c r="AF1893" i="1"/>
  <c r="AG1893" i="1"/>
  <c r="AB1894" i="1"/>
  <c r="AD1894" i="1"/>
  <c r="AE1894" i="1"/>
  <c r="AF1894" i="1"/>
  <c r="AG1894" i="1"/>
  <c r="AB1895" i="1"/>
  <c r="AD1895" i="1"/>
  <c r="AE1895" i="1"/>
  <c r="AF1895" i="1"/>
  <c r="AG1895" i="1"/>
  <c r="AB1896" i="1"/>
  <c r="AD1896" i="1"/>
  <c r="AE1896" i="1"/>
  <c r="AF1896" i="1"/>
  <c r="AG1896" i="1"/>
  <c r="AB1897" i="1"/>
  <c r="AD1897" i="1"/>
  <c r="AE1897" i="1"/>
  <c r="AF1897" i="1"/>
  <c r="AG1897" i="1"/>
  <c r="AB1898" i="1"/>
  <c r="AD1898" i="1"/>
  <c r="AE1898" i="1"/>
  <c r="AF1898" i="1"/>
  <c r="AG1898" i="1"/>
  <c r="AB1899" i="1"/>
  <c r="AD1899" i="1"/>
  <c r="AE1899" i="1"/>
  <c r="AF1899" i="1"/>
  <c r="AG1899" i="1"/>
  <c r="AB1900" i="1"/>
  <c r="AD1900" i="1"/>
  <c r="AE1900" i="1"/>
  <c r="AF1900" i="1"/>
  <c r="AG1900" i="1"/>
  <c r="AB1901" i="1"/>
  <c r="AD1901" i="1"/>
  <c r="AE1901" i="1"/>
  <c r="AF1901" i="1"/>
  <c r="AG1901" i="1"/>
  <c r="AB1902" i="1"/>
  <c r="AD1902" i="1"/>
  <c r="AE1902" i="1"/>
  <c r="AF1902" i="1"/>
  <c r="AG1902" i="1"/>
  <c r="AB1903" i="1"/>
  <c r="AD1903" i="1"/>
  <c r="AE1903" i="1"/>
  <c r="AF1903" i="1"/>
  <c r="AG1903" i="1"/>
  <c r="AB1904" i="1"/>
  <c r="AD1904" i="1"/>
  <c r="AE1904" i="1"/>
  <c r="AF1904" i="1"/>
  <c r="AG1904" i="1"/>
  <c r="AB1905" i="1"/>
  <c r="AD1905" i="1"/>
  <c r="AE1905" i="1"/>
  <c r="AF1905" i="1"/>
  <c r="AG1905" i="1"/>
  <c r="AB1906" i="1"/>
  <c r="AD1906" i="1"/>
  <c r="AE1906" i="1"/>
  <c r="AF1906" i="1"/>
  <c r="AG1906" i="1"/>
  <c r="AB1907" i="1"/>
  <c r="AD1907" i="1"/>
  <c r="AE1907" i="1"/>
  <c r="AF1907" i="1"/>
  <c r="AG1907" i="1"/>
  <c r="AB1908" i="1"/>
  <c r="AD1908" i="1"/>
  <c r="AE1908" i="1"/>
  <c r="AF1908" i="1"/>
  <c r="AG1908" i="1"/>
  <c r="AB1909" i="1"/>
  <c r="AD1909" i="1"/>
  <c r="AE1909" i="1"/>
  <c r="AF1909" i="1"/>
  <c r="AG1909" i="1"/>
  <c r="AB1910" i="1"/>
  <c r="AD1910" i="1"/>
  <c r="AE1910" i="1"/>
  <c r="AF1910" i="1"/>
  <c r="AG1910" i="1"/>
  <c r="AB1911" i="1"/>
  <c r="AD1911" i="1"/>
  <c r="AE1911" i="1"/>
  <c r="AF1911" i="1"/>
  <c r="AG1911" i="1"/>
  <c r="AB1912" i="1"/>
  <c r="AD1912" i="1"/>
  <c r="AE1912" i="1"/>
  <c r="AF1912" i="1"/>
  <c r="AG1912" i="1"/>
  <c r="AB1913" i="1"/>
  <c r="AD1913" i="1"/>
  <c r="AE1913" i="1"/>
  <c r="AF1913" i="1"/>
  <c r="AG1913" i="1"/>
  <c r="AB1914" i="1"/>
  <c r="AD1914" i="1"/>
  <c r="AE1914" i="1"/>
  <c r="AF1914" i="1"/>
  <c r="AG1914" i="1"/>
  <c r="AB1915" i="1"/>
  <c r="AD1915" i="1"/>
  <c r="AE1915" i="1"/>
  <c r="AF1915" i="1"/>
  <c r="AG1915" i="1"/>
  <c r="AB1916" i="1"/>
  <c r="AD1916" i="1"/>
  <c r="AE1916" i="1"/>
  <c r="AF1916" i="1"/>
  <c r="AG1916" i="1"/>
  <c r="AB1917" i="1"/>
  <c r="AD1917" i="1"/>
  <c r="AE1917" i="1"/>
  <c r="AF1917" i="1"/>
  <c r="AG1917" i="1"/>
  <c r="AB1918" i="1"/>
  <c r="AD1918" i="1"/>
  <c r="AE1918" i="1"/>
  <c r="AF1918" i="1"/>
  <c r="AG1918" i="1"/>
  <c r="AB1919" i="1"/>
  <c r="AD1919" i="1"/>
  <c r="AE1919" i="1"/>
  <c r="AF1919" i="1"/>
  <c r="AG1919" i="1"/>
  <c r="AB1920" i="1"/>
  <c r="AD1920" i="1"/>
  <c r="AE1920" i="1"/>
  <c r="AF1920" i="1"/>
  <c r="AG1920" i="1"/>
  <c r="AB1921" i="1"/>
  <c r="AD1921" i="1"/>
  <c r="AE1921" i="1"/>
  <c r="AF1921" i="1"/>
  <c r="AG1921" i="1"/>
  <c r="AB1922" i="1"/>
  <c r="AD1922" i="1"/>
  <c r="AE1922" i="1"/>
  <c r="AF1922" i="1"/>
  <c r="AG1922" i="1"/>
  <c r="AB1923" i="1"/>
  <c r="AD1923" i="1"/>
  <c r="AE1923" i="1"/>
  <c r="AF1923" i="1"/>
  <c r="AG1923" i="1"/>
  <c r="AB1924" i="1"/>
  <c r="AD1924" i="1"/>
  <c r="AE1924" i="1"/>
  <c r="AF1924" i="1"/>
  <c r="AG1924" i="1"/>
  <c r="AB1925" i="1"/>
  <c r="AD1925" i="1"/>
  <c r="AE1925" i="1"/>
  <c r="AF1925" i="1"/>
  <c r="AG1925" i="1"/>
  <c r="AB1926" i="1"/>
  <c r="AD1926" i="1"/>
  <c r="AE1926" i="1"/>
  <c r="AF1926" i="1"/>
  <c r="AG1926" i="1"/>
  <c r="AB1927" i="1"/>
  <c r="AD1927" i="1"/>
  <c r="AE1927" i="1"/>
  <c r="AF1927" i="1"/>
  <c r="AG1927" i="1"/>
  <c r="AB1928" i="1"/>
  <c r="AD1928" i="1"/>
  <c r="AE1928" i="1"/>
  <c r="AF1928" i="1"/>
  <c r="AG1928" i="1"/>
  <c r="AB1929" i="1"/>
  <c r="AD1929" i="1"/>
  <c r="AE1929" i="1"/>
  <c r="AF1929" i="1"/>
  <c r="AG1929" i="1"/>
  <c r="AB1930" i="1"/>
  <c r="AD1930" i="1"/>
  <c r="AE1930" i="1"/>
  <c r="AF1930" i="1"/>
  <c r="AG1930" i="1"/>
  <c r="AB1931" i="1"/>
  <c r="AD1931" i="1"/>
  <c r="AE1931" i="1"/>
  <c r="AF1931" i="1"/>
  <c r="AG1931" i="1"/>
  <c r="AB1932" i="1"/>
  <c r="AD1932" i="1"/>
  <c r="AE1932" i="1"/>
  <c r="AF1932" i="1"/>
  <c r="AG1932" i="1"/>
  <c r="AB1933" i="1"/>
  <c r="AD1933" i="1"/>
  <c r="AE1933" i="1"/>
  <c r="AF1933" i="1"/>
  <c r="AG1933" i="1"/>
  <c r="AB1934" i="1"/>
  <c r="AD1934" i="1"/>
  <c r="AE1934" i="1"/>
  <c r="AF1934" i="1"/>
  <c r="AG1934" i="1"/>
  <c r="AB1935" i="1"/>
  <c r="AD1935" i="1"/>
  <c r="AE1935" i="1"/>
  <c r="AF1935" i="1"/>
  <c r="AG1935" i="1"/>
  <c r="AB1936" i="1"/>
  <c r="AD1936" i="1"/>
  <c r="AE1936" i="1"/>
  <c r="AF1936" i="1"/>
  <c r="AG1936" i="1"/>
  <c r="AB1937" i="1"/>
  <c r="AD1937" i="1"/>
  <c r="AE1937" i="1"/>
  <c r="AF1937" i="1"/>
  <c r="AG1937" i="1"/>
  <c r="AB1938" i="1"/>
  <c r="AD1938" i="1"/>
  <c r="AE1938" i="1"/>
  <c r="AF1938" i="1"/>
  <c r="AG1938" i="1"/>
  <c r="AB1939" i="1"/>
  <c r="AD1939" i="1"/>
  <c r="AE1939" i="1"/>
  <c r="AF1939" i="1"/>
  <c r="AG1939" i="1"/>
  <c r="AB1940" i="1"/>
  <c r="AD1940" i="1"/>
  <c r="AE1940" i="1"/>
  <c r="AF1940" i="1"/>
  <c r="AG1940" i="1"/>
  <c r="AB1941" i="1"/>
  <c r="AD1941" i="1"/>
  <c r="AE1941" i="1"/>
  <c r="AF1941" i="1"/>
  <c r="AG1941" i="1"/>
  <c r="AB1942" i="1"/>
  <c r="AD1942" i="1"/>
  <c r="AE1942" i="1"/>
  <c r="AF1942" i="1"/>
  <c r="AG1942" i="1"/>
  <c r="AB1943" i="1"/>
  <c r="AD1943" i="1"/>
  <c r="AE1943" i="1"/>
  <c r="AF1943" i="1"/>
  <c r="AG1943" i="1"/>
  <c r="AB1944" i="1"/>
  <c r="AD1944" i="1"/>
  <c r="AE1944" i="1"/>
  <c r="AF1944" i="1"/>
  <c r="AG1944" i="1"/>
  <c r="AB1945" i="1"/>
  <c r="AD1945" i="1"/>
  <c r="AE1945" i="1"/>
  <c r="AF1945" i="1"/>
  <c r="AG1945" i="1"/>
  <c r="AB1946" i="1"/>
  <c r="AD1946" i="1"/>
  <c r="AE1946" i="1"/>
  <c r="AF1946" i="1"/>
  <c r="AG1946" i="1"/>
  <c r="AB1947" i="1"/>
  <c r="AD1947" i="1"/>
  <c r="AE1947" i="1"/>
  <c r="AF1947" i="1"/>
  <c r="AG1947" i="1"/>
  <c r="AB1948" i="1"/>
  <c r="AD1948" i="1"/>
  <c r="AE1948" i="1"/>
  <c r="AF1948" i="1"/>
  <c r="AG1948" i="1"/>
  <c r="AB1949" i="1"/>
  <c r="AD1949" i="1"/>
  <c r="AE1949" i="1"/>
  <c r="AF1949" i="1"/>
  <c r="AG1949" i="1"/>
  <c r="AB1950" i="1"/>
  <c r="AD1950" i="1"/>
  <c r="AE1950" i="1"/>
  <c r="AF1950" i="1"/>
  <c r="AG1950" i="1"/>
  <c r="AB1951" i="1"/>
  <c r="AD1951" i="1"/>
  <c r="AE1951" i="1"/>
  <c r="AF1951" i="1"/>
  <c r="AG1951" i="1"/>
  <c r="AB1952" i="1"/>
  <c r="AD1952" i="1"/>
  <c r="AE1952" i="1"/>
  <c r="AF1952" i="1"/>
  <c r="AG1952" i="1"/>
  <c r="AB1953" i="1"/>
  <c r="AD1953" i="1"/>
  <c r="AE1953" i="1"/>
  <c r="AF1953" i="1"/>
  <c r="AG1953" i="1"/>
  <c r="AB1954" i="1"/>
  <c r="AD1954" i="1"/>
  <c r="AE1954" i="1"/>
  <c r="AF1954" i="1"/>
  <c r="AG1954" i="1"/>
  <c r="AB1955" i="1"/>
  <c r="AD1955" i="1"/>
  <c r="AE1955" i="1"/>
  <c r="AF1955" i="1"/>
  <c r="AG1955" i="1"/>
  <c r="AB1956" i="1"/>
  <c r="AD1956" i="1"/>
  <c r="AE1956" i="1"/>
  <c r="AF1956" i="1"/>
  <c r="AG1956" i="1"/>
  <c r="AB1957" i="1"/>
  <c r="AD1957" i="1"/>
  <c r="AE1957" i="1"/>
  <c r="AF1957" i="1"/>
  <c r="AG1957" i="1"/>
  <c r="AB1958" i="1"/>
  <c r="AD1958" i="1"/>
  <c r="AE1958" i="1"/>
  <c r="AF1958" i="1"/>
  <c r="AG1958" i="1"/>
  <c r="AB1959" i="1"/>
  <c r="AD1959" i="1"/>
  <c r="AE1959" i="1"/>
  <c r="AF1959" i="1"/>
  <c r="AG1959" i="1"/>
  <c r="AB1960" i="1"/>
  <c r="AD1960" i="1"/>
  <c r="AE1960" i="1"/>
  <c r="AF1960" i="1"/>
  <c r="AG1960" i="1"/>
  <c r="AB1961" i="1"/>
  <c r="AD1961" i="1"/>
  <c r="AE1961" i="1"/>
  <c r="AF1961" i="1"/>
  <c r="AG1961" i="1"/>
  <c r="AB1962" i="1"/>
  <c r="AD1962" i="1"/>
  <c r="AE1962" i="1"/>
  <c r="AF1962" i="1"/>
  <c r="AG1962" i="1"/>
  <c r="AB1963" i="1"/>
  <c r="AD1963" i="1"/>
  <c r="AE1963" i="1"/>
  <c r="AF1963" i="1"/>
  <c r="AG1963" i="1"/>
  <c r="AB1964" i="1"/>
  <c r="AD1964" i="1"/>
  <c r="AE1964" i="1"/>
  <c r="AF1964" i="1"/>
  <c r="AG1964" i="1"/>
  <c r="AB1965" i="1"/>
  <c r="AD1965" i="1"/>
  <c r="AE1965" i="1"/>
  <c r="AF1965" i="1"/>
  <c r="AG1965" i="1"/>
  <c r="AB1966" i="1"/>
  <c r="AD1966" i="1"/>
  <c r="AE1966" i="1"/>
  <c r="AF1966" i="1"/>
  <c r="AG1966" i="1"/>
  <c r="AB1967" i="1"/>
  <c r="AD1967" i="1"/>
  <c r="AE1967" i="1"/>
  <c r="AF1967" i="1"/>
  <c r="AG1967" i="1"/>
  <c r="AB1968" i="1"/>
  <c r="AD1968" i="1"/>
  <c r="AE1968" i="1"/>
  <c r="AF1968" i="1"/>
  <c r="AG1968" i="1"/>
  <c r="AB1969" i="1"/>
  <c r="AD1969" i="1"/>
  <c r="AE1969" i="1"/>
  <c r="AF1969" i="1"/>
  <c r="AG1969" i="1"/>
  <c r="AB1970" i="1"/>
  <c r="AD1970" i="1"/>
  <c r="AE1970" i="1"/>
  <c r="AF1970" i="1"/>
  <c r="AG1970" i="1"/>
  <c r="AB1971" i="1"/>
  <c r="AD1971" i="1"/>
  <c r="AE1971" i="1"/>
  <c r="AF1971" i="1"/>
  <c r="AG1971" i="1"/>
  <c r="AB1972" i="1"/>
  <c r="AD1972" i="1"/>
  <c r="AE1972" i="1"/>
  <c r="AF1972" i="1"/>
  <c r="AG1972" i="1"/>
  <c r="AB1973" i="1"/>
  <c r="AD1973" i="1"/>
  <c r="AE1973" i="1"/>
  <c r="AF1973" i="1"/>
  <c r="AG1973" i="1"/>
  <c r="AB1974" i="1"/>
  <c r="AD1974" i="1"/>
  <c r="AE1974" i="1"/>
  <c r="AF1974" i="1"/>
  <c r="AG1974" i="1"/>
  <c r="AB1975" i="1"/>
  <c r="AD1975" i="1"/>
  <c r="AE1975" i="1"/>
  <c r="AF1975" i="1"/>
  <c r="AG1975" i="1"/>
  <c r="AB1976" i="1"/>
  <c r="AD1976" i="1"/>
  <c r="AE1976" i="1"/>
  <c r="AF1976" i="1"/>
  <c r="AG1976" i="1"/>
  <c r="AB1977" i="1"/>
  <c r="AD1977" i="1"/>
  <c r="AE1977" i="1"/>
  <c r="AF1977" i="1"/>
  <c r="AG1977" i="1"/>
  <c r="AB1978" i="1"/>
  <c r="AD1978" i="1"/>
  <c r="AE1978" i="1"/>
  <c r="AF1978" i="1"/>
  <c r="AG1978" i="1"/>
  <c r="AB1979" i="1"/>
  <c r="AD1979" i="1"/>
  <c r="AE1979" i="1"/>
  <c r="AF1979" i="1"/>
  <c r="AG1979" i="1"/>
  <c r="AB1980" i="1"/>
  <c r="AD1980" i="1"/>
  <c r="AE1980" i="1"/>
  <c r="AF1980" i="1"/>
  <c r="AG1980" i="1"/>
  <c r="AB1981" i="1"/>
  <c r="AD1981" i="1"/>
  <c r="AE1981" i="1"/>
  <c r="AF1981" i="1"/>
  <c r="AG1981" i="1"/>
  <c r="AB1982" i="1"/>
  <c r="AD1982" i="1"/>
  <c r="AE1982" i="1"/>
  <c r="AF1982" i="1"/>
  <c r="AG1982" i="1"/>
  <c r="AB1983" i="1"/>
  <c r="AD1983" i="1"/>
  <c r="AE1983" i="1"/>
  <c r="AF1983" i="1"/>
  <c r="AG1983" i="1"/>
  <c r="AB1984" i="1"/>
  <c r="AD1984" i="1"/>
  <c r="AE1984" i="1"/>
  <c r="AF1984" i="1"/>
  <c r="AG1984" i="1"/>
  <c r="AB1985" i="1"/>
  <c r="AD1985" i="1"/>
  <c r="AE1985" i="1"/>
  <c r="AF1985" i="1"/>
  <c r="AG1985" i="1"/>
  <c r="AB1986" i="1"/>
  <c r="AD1986" i="1"/>
  <c r="AE1986" i="1"/>
  <c r="AF1986" i="1"/>
  <c r="AG1986" i="1"/>
  <c r="AB1987" i="1"/>
  <c r="AD1987" i="1"/>
  <c r="AE1987" i="1"/>
  <c r="AF1987" i="1"/>
  <c r="AG1987" i="1"/>
  <c r="AB1988" i="1"/>
  <c r="AD1988" i="1"/>
  <c r="AE1988" i="1"/>
  <c r="AF1988" i="1"/>
  <c r="AG1988" i="1"/>
  <c r="AB1989" i="1"/>
  <c r="AD1989" i="1"/>
  <c r="AE1989" i="1"/>
  <c r="AF1989" i="1"/>
  <c r="AG1989" i="1"/>
  <c r="AB1990" i="1"/>
  <c r="AD1990" i="1"/>
  <c r="AE1990" i="1"/>
  <c r="AF1990" i="1"/>
  <c r="AG1990" i="1"/>
  <c r="AB1991" i="1"/>
  <c r="AD1991" i="1"/>
  <c r="AE1991" i="1"/>
  <c r="AF1991" i="1"/>
  <c r="AG1991" i="1"/>
  <c r="AB1992" i="1"/>
  <c r="AD1992" i="1"/>
  <c r="AE1992" i="1"/>
  <c r="AF1992" i="1"/>
  <c r="AG1992" i="1"/>
  <c r="AB1993" i="1"/>
  <c r="AD1993" i="1"/>
  <c r="AE1993" i="1"/>
  <c r="AF1993" i="1"/>
  <c r="AG1993" i="1"/>
  <c r="AB1994" i="1"/>
  <c r="AD1994" i="1"/>
  <c r="AE1994" i="1"/>
  <c r="AF1994" i="1"/>
  <c r="AG1994" i="1"/>
  <c r="AB1995" i="1"/>
  <c r="AD1995" i="1"/>
  <c r="AE1995" i="1"/>
  <c r="AF1995" i="1"/>
  <c r="AG1995" i="1"/>
  <c r="AB1996" i="1"/>
  <c r="AD1996" i="1"/>
  <c r="AE1996" i="1"/>
  <c r="AF1996" i="1"/>
  <c r="AG1996" i="1"/>
  <c r="AB1997" i="1"/>
  <c r="AD1997" i="1"/>
  <c r="AE1997" i="1"/>
  <c r="AF1997" i="1"/>
  <c r="AG1997" i="1"/>
  <c r="AB1998" i="1"/>
  <c r="AD1998" i="1"/>
  <c r="AE1998" i="1"/>
  <c r="AF1998" i="1"/>
  <c r="AG1998" i="1"/>
  <c r="AB1999" i="1"/>
  <c r="AD1999" i="1"/>
  <c r="AE1999" i="1"/>
  <c r="AF1999" i="1"/>
  <c r="AG1999" i="1"/>
  <c r="AB2000" i="1"/>
  <c r="AD2000" i="1"/>
  <c r="AE2000" i="1"/>
  <c r="AF2000" i="1"/>
  <c r="AG2000" i="1"/>
  <c r="AB2001" i="1"/>
  <c r="AD2001" i="1"/>
  <c r="AE2001" i="1"/>
  <c r="AF2001" i="1"/>
  <c r="AG2001" i="1"/>
  <c r="AB2002" i="1"/>
  <c r="AD2002" i="1"/>
  <c r="AE2002" i="1"/>
  <c r="AF2002" i="1"/>
  <c r="AG2002" i="1"/>
  <c r="AB2003" i="1"/>
  <c r="AD2003" i="1"/>
  <c r="AE2003" i="1"/>
  <c r="AF2003" i="1"/>
  <c r="AG2003" i="1"/>
  <c r="AB2004" i="1"/>
  <c r="AD2004" i="1"/>
  <c r="AE2004" i="1"/>
  <c r="AF2004" i="1"/>
  <c r="AG2004" i="1"/>
  <c r="AB2005" i="1"/>
  <c r="AD2005" i="1"/>
  <c r="AE2005" i="1"/>
  <c r="AF2005" i="1"/>
  <c r="AG2005" i="1"/>
  <c r="AB2006" i="1"/>
  <c r="AD2006" i="1"/>
  <c r="AE2006" i="1"/>
  <c r="AF2006" i="1"/>
  <c r="AG2006" i="1"/>
  <c r="AB2007" i="1"/>
  <c r="AD2007" i="1"/>
  <c r="AE2007" i="1"/>
  <c r="AF2007" i="1"/>
  <c r="AG2007" i="1"/>
  <c r="AB2008" i="1"/>
  <c r="AD2008" i="1"/>
  <c r="AE2008" i="1"/>
  <c r="AF2008" i="1"/>
  <c r="AG2008" i="1"/>
  <c r="AB2009" i="1"/>
  <c r="AD2009" i="1"/>
  <c r="AE2009" i="1"/>
  <c r="AF2009" i="1"/>
  <c r="AG2009" i="1"/>
  <c r="AB2010" i="1"/>
  <c r="AD2010" i="1"/>
  <c r="AE2010" i="1"/>
  <c r="AF2010" i="1"/>
  <c r="AG2010" i="1"/>
  <c r="AB2011" i="1"/>
  <c r="AD2011" i="1"/>
  <c r="AE2011" i="1"/>
  <c r="AF2011" i="1"/>
  <c r="AG2011" i="1"/>
  <c r="AB2012" i="1"/>
  <c r="AD2012" i="1"/>
  <c r="AE2012" i="1"/>
  <c r="AF2012" i="1"/>
  <c r="AG2012" i="1"/>
  <c r="AB2013" i="1"/>
  <c r="AD2013" i="1"/>
  <c r="AE2013" i="1"/>
  <c r="AF2013" i="1"/>
  <c r="AG2013" i="1"/>
  <c r="AB2014" i="1"/>
  <c r="AD2014" i="1"/>
  <c r="AE2014" i="1"/>
  <c r="AF2014" i="1"/>
  <c r="AG2014" i="1"/>
  <c r="AB2015" i="1"/>
  <c r="AD2015" i="1"/>
  <c r="AE2015" i="1"/>
  <c r="AF2015" i="1"/>
  <c r="AG2015" i="1"/>
  <c r="AB2016" i="1"/>
  <c r="AD2016" i="1"/>
  <c r="AE2016" i="1"/>
  <c r="AF2016" i="1"/>
  <c r="AG2016" i="1"/>
  <c r="AB2017" i="1"/>
  <c r="AD2017" i="1"/>
  <c r="AE2017" i="1"/>
  <c r="AF2017" i="1"/>
  <c r="AG2017" i="1"/>
  <c r="AB2018" i="1"/>
  <c r="AD2018" i="1"/>
  <c r="AE2018" i="1"/>
  <c r="AF2018" i="1"/>
  <c r="AG2018" i="1"/>
  <c r="AB2019" i="1"/>
  <c r="AD2019" i="1"/>
  <c r="AE2019" i="1"/>
  <c r="AF2019" i="1"/>
  <c r="AG2019" i="1"/>
  <c r="AB2020" i="1"/>
  <c r="AD2020" i="1"/>
  <c r="AE2020" i="1"/>
  <c r="AF2020" i="1"/>
  <c r="AG2020" i="1"/>
  <c r="AB2021" i="1"/>
  <c r="AD2021" i="1"/>
  <c r="AE2021" i="1"/>
  <c r="AF2021" i="1"/>
  <c r="AG2021" i="1"/>
  <c r="AB2022" i="1"/>
  <c r="AD2022" i="1"/>
  <c r="AE2022" i="1"/>
  <c r="AF2022" i="1"/>
  <c r="AG2022" i="1"/>
  <c r="AB2023" i="1"/>
  <c r="AD2023" i="1"/>
  <c r="AE2023" i="1"/>
  <c r="AF2023" i="1"/>
  <c r="AG2023" i="1"/>
  <c r="AB2024" i="1"/>
  <c r="AD2024" i="1"/>
  <c r="AE2024" i="1"/>
  <c r="AF2024" i="1"/>
  <c r="AG2024" i="1"/>
  <c r="AB2025" i="1"/>
  <c r="AD2025" i="1"/>
  <c r="AE2025" i="1"/>
  <c r="AF2025" i="1"/>
  <c r="AG2025" i="1"/>
  <c r="AB2026" i="1"/>
  <c r="AD2026" i="1"/>
  <c r="AE2026" i="1"/>
  <c r="AF2026" i="1"/>
  <c r="AG2026" i="1"/>
  <c r="AB2027" i="1"/>
  <c r="AD2027" i="1"/>
  <c r="AE2027" i="1"/>
  <c r="AF2027" i="1"/>
  <c r="AG2027" i="1"/>
  <c r="AB2028" i="1"/>
  <c r="AD2028" i="1"/>
  <c r="AE2028" i="1"/>
  <c r="AF2028" i="1"/>
  <c r="AG2028" i="1"/>
  <c r="AB2029" i="1"/>
  <c r="AD2029" i="1"/>
  <c r="AE2029" i="1"/>
  <c r="AF2029" i="1"/>
  <c r="AG2029" i="1"/>
  <c r="AB2030" i="1"/>
  <c r="AD2030" i="1"/>
  <c r="AE2030" i="1"/>
  <c r="AF2030" i="1"/>
  <c r="AG2030" i="1"/>
  <c r="AB2031" i="1"/>
  <c r="AD2031" i="1"/>
  <c r="AE2031" i="1"/>
  <c r="AF2031" i="1"/>
  <c r="AG2031" i="1"/>
  <c r="AB2032" i="1"/>
  <c r="AD2032" i="1"/>
  <c r="AE2032" i="1"/>
  <c r="AF2032" i="1"/>
  <c r="AG2032" i="1"/>
  <c r="AB2033" i="1"/>
  <c r="AD2033" i="1"/>
  <c r="AE2033" i="1"/>
  <c r="AF2033" i="1"/>
  <c r="AG2033" i="1"/>
  <c r="AB2034" i="1"/>
  <c r="AD2034" i="1"/>
  <c r="AE2034" i="1"/>
  <c r="AF2034" i="1"/>
  <c r="AG2034" i="1"/>
  <c r="AB2035" i="1"/>
  <c r="AD2035" i="1"/>
  <c r="AE2035" i="1"/>
  <c r="AF2035" i="1"/>
  <c r="AG2035" i="1"/>
  <c r="AB2036" i="1"/>
  <c r="AD2036" i="1"/>
  <c r="AE2036" i="1"/>
  <c r="AF2036" i="1"/>
  <c r="AG2036" i="1"/>
  <c r="AB2037" i="1"/>
  <c r="AD2037" i="1"/>
  <c r="AE2037" i="1"/>
  <c r="AF2037" i="1"/>
  <c r="AG2037" i="1"/>
  <c r="AB2038" i="1"/>
  <c r="AD2038" i="1"/>
  <c r="AE2038" i="1"/>
  <c r="AF2038" i="1"/>
  <c r="AG2038" i="1"/>
  <c r="AB2039" i="1"/>
  <c r="AD2039" i="1"/>
  <c r="AE2039" i="1"/>
  <c r="AF2039" i="1"/>
  <c r="AG2039" i="1"/>
  <c r="AB2040" i="1"/>
  <c r="AD2040" i="1"/>
  <c r="AE2040" i="1"/>
  <c r="AF2040" i="1"/>
  <c r="AG2040" i="1"/>
  <c r="AB2041" i="1"/>
  <c r="AD2041" i="1"/>
  <c r="AE2041" i="1"/>
  <c r="AF2041" i="1"/>
  <c r="AG2041" i="1"/>
  <c r="AB2042" i="1"/>
  <c r="AD2042" i="1"/>
  <c r="AE2042" i="1"/>
  <c r="AF2042" i="1"/>
  <c r="AG2042" i="1"/>
  <c r="AB2043" i="1"/>
  <c r="AD2043" i="1"/>
  <c r="AE2043" i="1"/>
  <c r="AF2043" i="1"/>
  <c r="AG2043" i="1"/>
  <c r="AB2044" i="1"/>
  <c r="AD2044" i="1"/>
  <c r="AE2044" i="1"/>
  <c r="AF2044" i="1"/>
  <c r="AG2044" i="1"/>
  <c r="AB2045" i="1"/>
  <c r="AD2045" i="1"/>
  <c r="AE2045" i="1"/>
  <c r="AF2045" i="1"/>
  <c r="AG2045" i="1"/>
  <c r="AB2046" i="1"/>
  <c r="AD2046" i="1"/>
  <c r="AE2046" i="1"/>
  <c r="AF2046" i="1"/>
  <c r="AG2046" i="1"/>
  <c r="AB2047" i="1"/>
  <c r="AD2047" i="1"/>
  <c r="AE2047" i="1"/>
  <c r="AF2047" i="1"/>
  <c r="AG2047" i="1"/>
  <c r="AB2048" i="1"/>
  <c r="AD2048" i="1"/>
  <c r="AE2048" i="1"/>
  <c r="AF2048" i="1"/>
  <c r="AG2048" i="1"/>
  <c r="AB2049" i="1"/>
  <c r="AD2049" i="1"/>
  <c r="AE2049" i="1"/>
  <c r="AF2049" i="1"/>
  <c r="AG2049" i="1"/>
  <c r="AB2050" i="1"/>
  <c r="AD2050" i="1"/>
  <c r="AE2050" i="1"/>
  <c r="AF2050" i="1"/>
  <c r="AG2050" i="1"/>
  <c r="AB2051" i="1"/>
  <c r="AD2051" i="1"/>
  <c r="AE2051" i="1"/>
  <c r="AF2051" i="1"/>
  <c r="AG2051" i="1"/>
  <c r="AB2052" i="1"/>
  <c r="AD2052" i="1"/>
  <c r="AE2052" i="1"/>
  <c r="AF2052" i="1"/>
  <c r="AG2052" i="1"/>
  <c r="AB2053" i="1"/>
  <c r="AD2053" i="1"/>
  <c r="AE2053" i="1"/>
  <c r="AF2053" i="1"/>
  <c r="AG2053" i="1"/>
  <c r="AB2054" i="1"/>
  <c r="AD2054" i="1"/>
  <c r="AE2054" i="1"/>
  <c r="AF2054" i="1"/>
  <c r="AG2054" i="1"/>
  <c r="AB2055" i="1"/>
  <c r="AD2055" i="1"/>
  <c r="AE2055" i="1"/>
  <c r="AF2055" i="1"/>
  <c r="AG2055" i="1"/>
  <c r="AB2056" i="1"/>
  <c r="AD2056" i="1"/>
  <c r="AE2056" i="1"/>
  <c r="AF2056" i="1"/>
  <c r="AG2056" i="1"/>
  <c r="AB2057" i="1"/>
  <c r="AD2057" i="1"/>
  <c r="AE2057" i="1"/>
  <c r="AF2057" i="1"/>
  <c r="AG2057" i="1"/>
  <c r="AB2058" i="1"/>
  <c r="AD2058" i="1"/>
  <c r="AE2058" i="1"/>
  <c r="AF2058" i="1"/>
  <c r="AG2058" i="1"/>
  <c r="AB2059" i="1"/>
  <c r="AD2059" i="1"/>
  <c r="AE2059" i="1"/>
  <c r="AF2059" i="1"/>
  <c r="AG2059" i="1"/>
  <c r="AB2060" i="1"/>
  <c r="AD2060" i="1"/>
  <c r="AE2060" i="1"/>
  <c r="AF2060" i="1"/>
  <c r="AG2060" i="1"/>
  <c r="AB2061" i="1"/>
  <c r="AD2061" i="1"/>
  <c r="AE2061" i="1"/>
  <c r="AF2061" i="1"/>
  <c r="AG2061" i="1"/>
  <c r="AB2062" i="1"/>
  <c r="AD2062" i="1"/>
  <c r="AE2062" i="1"/>
  <c r="AF2062" i="1"/>
  <c r="AG2062" i="1"/>
  <c r="AB2063" i="1"/>
  <c r="AD2063" i="1"/>
  <c r="AE2063" i="1"/>
  <c r="AF2063" i="1"/>
  <c r="AG2063" i="1"/>
  <c r="AB2064" i="1"/>
  <c r="AD2064" i="1"/>
  <c r="AE2064" i="1"/>
  <c r="AF2064" i="1"/>
  <c r="AG2064" i="1"/>
  <c r="AB2065" i="1"/>
  <c r="AD2065" i="1"/>
  <c r="AE2065" i="1"/>
  <c r="AF2065" i="1"/>
  <c r="AG2065" i="1"/>
  <c r="AB2066" i="1"/>
  <c r="AD2066" i="1"/>
  <c r="AE2066" i="1"/>
  <c r="AF2066" i="1"/>
  <c r="AG2066" i="1"/>
  <c r="AB2067" i="1"/>
  <c r="AD2067" i="1"/>
  <c r="AE2067" i="1"/>
  <c r="AF2067" i="1"/>
  <c r="AG2067" i="1"/>
  <c r="AB2068" i="1"/>
  <c r="AD2068" i="1"/>
  <c r="AE2068" i="1"/>
  <c r="AF2068" i="1"/>
  <c r="AG2068" i="1"/>
  <c r="AB2069" i="1"/>
  <c r="AD2069" i="1"/>
  <c r="AE2069" i="1"/>
  <c r="AF2069" i="1"/>
  <c r="AG2069" i="1"/>
  <c r="AB2070" i="1"/>
  <c r="AD2070" i="1"/>
  <c r="AE2070" i="1"/>
  <c r="AF2070" i="1"/>
  <c r="AG2070" i="1"/>
  <c r="AB2071" i="1"/>
  <c r="AD2071" i="1"/>
  <c r="AE2071" i="1"/>
  <c r="AF2071" i="1"/>
  <c r="AG2071" i="1"/>
  <c r="AB2072" i="1"/>
  <c r="AD2072" i="1"/>
  <c r="AE2072" i="1"/>
  <c r="AF2072" i="1"/>
  <c r="AG2072" i="1"/>
  <c r="AB2073" i="1"/>
  <c r="AD2073" i="1"/>
  <c r="AE2073" i="1"/>
  <c r="AF2073" i="1"/>
  <c r="AG2073" i="1"/>
  <c r="AB2074" i="1"/>
  <c r="AD2074" i="1"/>
  <c r="AE2074" i="1"/>
  <c r="AF2074" i="1"/>
  <c r="AG2074" i="1"/>
  <c r="AB2075" i="1"/>
  <c r="AD2075" i="1"/>
  <c r="AE2075" i="1"/>
  <c r="AF2075" i="1"/>
  <c r="AG2075" i="1"/>
  <c r="AB2076" i="1"/>
  <c r="AD2076" i="1"/>
  <c r="AE2076" i="1"/>
  <c r="AF2076" i="1"/>
  <c r="AG2076" i="1"/>
  <c r="AB2077" i="1"/>
  <c r="AD2077" i="1"/>
  <c r="AE2077" i="1"/>
  <c r="AF2077" i="1"/>
  <c r="AG2077" i="1"/>
  <c r="AB2078" i="1"/>
  <c r="AD2078" i="1"/>
  <c r="AE2078" i="1"/>
  <c r="AF2078" i="1"/>
  <c r="AG2078" i="1"/>
  <c r="AB2079" i="1"/>
  <c r="AD2079" i="1"/>
  <c r="AE2079" i="1"/>
  <c r="AF2079" i="1"/>
  <c r="AG2079" i="1"/>
  <c r="AB2080" i="1"/>
  <c r="AD2080" i="1"/>
  <c r="AE2080" i="1"/>
  <c r="AF2080" i="1"/>
  <c r="AG2080" i="1"/>
  <c r="AB2081" i="1"/>
  <c r="AD2081" i="1"/>
  <c r="AE2081" i="1"/>
  <c r="AF2081" i="1"/>
  <c r="AG2081" i="1"/>
  <c r="AB2082" i="1"/>
  <c r="AD2082" i="1"/>
  <c r="AE2082" i="1"/>
  <c r="AF2082" i="1"/>
  <c r="AG2082" i="1"/>
  <c r="AB2083" i="1"/>
  <c r="AD2083" i="1"/>
  <c r="AE2083" i="1"/>
  <c r="AF2083" i="1"/>
  <c r="AG2083" i="1"/>
  <c r="AB2084" i="1"/>
  <c r="AD2084" i="1"/>
  <c r="AE2084" i="1"/>
  <c r="AF2084" i="1"/>
  <c r="AG2084" i="1"/>
  <c r="AB2085" i="1"/>
  <c r="AD2085" i="1"/>
  <c r="AE2085" i="1"/>
  <c r="AF2085" i="1"/>
  <c r="AG2085" i="1"/>
  <c r="AB2086" i="1"/>
  <c r="AD2086" i="1"/>
  <c r="AE2086" i="1"/>
  <c r="AF2086" i="1"/>
  <c r="AG2086" i="1"/>
  <c r="AB2087" i="1"/>
  <c r="AD2087" i="1"/>
  <c r="AE2087" i="1"/>
  <c r="AF2087" i="1"/>
  <c r="AG2087" i="1"/>
  <c r="AB2088" i="1"/>
  <c r="AD2088" i="1"/>
  <c r="AE2088" i="1"/>
  <c r="AF2088" i="1"/>
  <c r="AG2088" i="1"/>
  <c r="AB2089" i="1"/>
  <c r="AD2089" i="1"/>
  <c r="AE2089" i="1"/>
  <c r="AF2089" i="1"/>
  <c r="AG2089" i="1"/>
  <c r="AB2090" i="1"/>
  <c r="AD2090" i="1"/>
  <c r="AE2090" i="1"/>
  <c r="AF2090" i="1"/>
  <c r="AG2090" i="1"/>
  <c r="AB2091" i="1"/>
  <c r="AD2091" i="1"/>
  <c r="AE2091" i="1"/>
  <c r="AF2091" i="1"/>
  <c r="AG2091" i="1"/>
  <c r="AB2092" i="1"/>
  <c r="AD2092" i="1"/>
  <c r="AE2092" i="1"/>
  <c r="AF2092" i="1"/>
  <c r="AG2092" i="1"/>
  <c r="AB2093" i="1"/>
  <c r="AD2093" i="1"/>
  <c r="AE2093" i="1"/>
  <c r="AF2093" i="1"/>
  <c r="AG2093" i="1"/>
  <c r="AB2094" i="1"/>
  <c r="AD2094" i="1"/>
  <c r="AE2094" i="1"/>
  <c r="AF2094" i="1"/>
  <c r="AG2094" i="1"/>
  <c r="AB2095" i="1"/>
  <c r="AD2095" i="1"/>
  <c r="AE2095" i="1"/>
  <c r="AF2095" i="1"/>
  <c r="AG2095" i="1"/>
  <c r="AB2096" i="1"/>
  <c r="AD2096" i="1"/>
  <c r="AE2096" i="1"/>
  <c r="AF2096" i="1"/>
  <c r="AG2096" i="1"/>
  <c r="AB2097" i="1"/>
  <c r="AD2097" i="1"/>
  <c r="AE2097" i="1"/>
  <c r="AF2097" i="1"/>
  <c r="AG2097" i="1"/>
  <c r="AB2098" i="1"/>
  <c r="AD2098" i="1"/>
  <c r="AE2098" i="1"/>
  <c r="AF2098" i="1"/>
  <c r="AG2098" i="1"/>
  <c r="AB2099" i="1"/>
  <c r="AD2099" i="1"/>
  <c r="AE2099" i="1"/>
  <c r="AF2099" i="1"/>
  <c r="AG2099" i="1"/>
  <c r="AB2100" i="1"/>
  <c r="AD2100" i="1"/>
  <c r="AE2100" i="1"/>
  <c r="AF2100" i="1"/>
  <c r="AG2100" i="1"/>
  <c r="AB2101" i="1"/>
  <c r="AD2101" i="1"/>
  <c r="AE2101" i="1"/>
  <c r="AF2101" i="1"/>
  <c r="AG2101" i="1"/>
  <c r="AB2102" i="1"/>
  <c r="AD2102" i="1"/>
  <c r="AE2102" i="1"/>
  <c r="AF2102" i="1"/>
  <c r="AG2102" i="1"/>
  <c r="AB2103" i="1"/>
  <c r="AD2103" i="1"/>
  <c r="AE2103" i="1"/>
  <c r="AF2103" i="1"/>
  <c r="AG2103" i="1"/>
  <c r="AB2104" i="1"/>
  <c r="AD2104" i="1"/>
  <c r="AE2104" i="1"/>
  <c r="AF2104" i="1"/>
  <c r="AG2104" i="1"/>
  <c r="AB2105" i="1"/>
  <c r="AD2105" i="1"/>
  <c r="AE2105" i="1"/>
  <c r="AF2105" i="1"/>
  <c r="AG2105" i="1"/>
  <c r="AB2106" i="1"/>
  <c r="AD2106" i="1"/>
  <c r="AE2106" i="1"/>
  <c r="AF2106" i="1"/>
  <c r="AG2106" i="1"/>
  <c r="AB2107" i="1"/>
  <c r="AD2107" i="1"/>
  <c r="AE2107" i="1"/>
  <c r="AF2107" i="1"/>
  <c r="AG2107" i="1"/>
  <c r="AB2108" i="1"/>
  <c r="AD2108" i="1"/>
  <c r="AE2108" i="1"/>
  <c r="AF2108" i="1"/>
  <c r="AG2108" i="1"/>
  <c r="AB2109" i="1"/>
  <c r="AD2109" i="1"/>
  <c r="AE2109" i="1"/>
  <c r="AF2109" i="1"/>
  <c r="AG2109" i="1"/>
  <c r="AB2110" i="1"/>
  <c r="AD2110" i="1"/>
  <c r="AE2110" i="1"/>
  <c r="AF2110" i="1"/>
  <c r="AG2110" i="1"/>
  <c r="AB2111" i="1"/>
  <c r="AD2111" i="1"/>
  <c r="AE2111" i="1"/>
  <c r="AF2111" i="1"/>
  <c r="AG2111" i="1"/>
  <c r="AB2112" i="1"/>
  <c r="AD2112" i="1"/>
  <c r="AE2112" i="1"/>
  <c r="AF2112" i="1"/>
  <c r="AG2112" i="1"/>
  <c r="AB2113" i="1"/>
  <c r="AD2113" i="1"/>
  <c r="AE2113" i="1"/>
  <c r="AF2113" i="1"/>
  <c r="AG2113" i="1"/>
  <c r="AB2114" i="1"/>
  <c r="AD2114" i="1"/>
  <c r="AE2114" i="1"/>
  <c r="AF2114" i="1"/>
  <c r="AG2114" i="1"/>
  <c r="AB2115" i="1"/>
  <c r="AD2115" i="1"/>
  <c r="AE2115" i="1"/>
  <c r="AF2115" i="1"/>
  <c r="AG2115" i="1"/>
  <c r="AB2116" i="1"/>
  <c r="AD2116" i="1"/>
  <c r="AE2116" i="1"/>
  <c r="AF2116" i="1"/>
  <c r="AG2116" i="1"/>
  <c r="AB2117" i="1"/>
  <c r="AD2117" i="1"/>
  <c r="AE2117" i="1"/>
  <c r="AF2117" i="1"/>
  <c r="AG2117" i="1"/>
  <c r="AB2118" i="1"/>
  <c r="AD2118" i="1"/>
  <c r="AE2118" i="1"/>
  <c r="AF2118" i="1"/>
  <c r="AG2118" i="1"/>
  <c r="AB2119" i="1"/>
  <c r="AD2119" i="1"/>
  <c r="AE2119" i="1"/>
  <c r="AF2119" i="1"/>
  <c r="AG2119" i="1"/>
  <c r="AB2120" i="1"/>
  <c r="AD2120" i="1"/>
  <c r="AE2120" i="1"/>
  <c r="AF2120" i="1"/>
  <c r="AG2120" i="1"/>
  <c r="AB2121" i="1"/>
  <c r="AD2121" i="1"/>
  <c r="AE2121" i="1"/>
  <c r="AF2121" i="1"/>
  <c r="AG2121" i="1"/>
  <c r="AB2122" i="1"/>
  <c r="AD2122" i="1"/>
  <c r="AE2122" i="1"/>
  <c r="AF2122" i="1"/>
  <c r="AG2122" i="1"/>
  <c r="AB2123" i="1"/>
  <c r="AD2123" i="1"/>
  <c r="AE2123" i="1"/>
  <c r="AF2123" i="1"/>
  <c r="AG2123" i="1"/>
  <c r="AB2124" i="1"/>
  <c r="AD2124" i="1"/>
  <c r="AE2124" i="1"/>
  <c r="AF2124" i="1"/>
  <c r="AG2124" i="1"/>
  <c r="AB2125" i="1"/>
  <c r="AD2125" i="1"/>
  <c r="AE2125" i="1"/>
  <c r="AF2125" i="1"/>
  <c r="AG2125" i="1"/>
  <c r="AB2126" i="1"/>
  <c r="AD2126" i="1"/>
  <c r="AE2126" i="1"/>
  <c r="AF2126" i="1"/>
  <c r="AG2126" i="1"/>
  <c r="AB2127" i="1"/>
  <c r="AD2127" i="1"/>
  <c r="AE2127" i="1"/>
  <c r="AF2127" i="1"/>
  <c r="AG2127" i="1"/>
  <c r="AB2128" i="1"/>
  <c r="AD2128" i="1"/>
  <c r="AE2128" i="1"/>
  <c r="AF2128" i="1"/>
  <c r="AG2128" i="1"/>
  <c r="AB2129" i="1"/>
  <c r="AD2129" i="1"/>
  <c r="AE2129" i="1"/>
  <c r="AF2129" i="1"/>
  <c r="AG2129" i="1"/>
  <c r="AB2130" i="1"/>
  <c r="AD2130" i="1"/>
  <c r="AE2130" i="1"/>
  <c r="AF2130" i="1"/>
  <c r="AG2130" i="1"/>
  <c r="AB2131" i="1"/>
  <c r="AD2131" i="1"/>
  <c r="AE2131" i="1"/>
  <c r="AF2131" i="1"/>
  <c r="AG2131" i="1"/>
  <c r="AB2132" i="1"/>
  <c r="AD2132" i="1"/>
  <c r="AE2132" i="1"/>
  <c r="AF2132" i="1"/>
  <c r="AG2132" i="1"/>
  <c r="AB2133" i="1"/>
  <c r="AD2133" i="1"/>
  <c r="AE2133" i="1"/>
  <c r="AF2133" i="1"/>
  <c r="AG2133" i="1"/>
  <c r="AB2134" i="1"/>
  <c r="AD2134" i="1"/>
  <c r="AE2134" i="1"/>
  <c r="AF2134" i="1"/>
  <c r="AG2134" i="1"/>
  <c r="AB2135" i="1"/>
  <c r="AD2135" i="1"/>
  <c r="AE2135" i="1"/>
  <c r="AF2135" i="1"/>
  <c r="AG2135" i="1"/>
  <c r="AB2136" i="1"/>
  <c r="AD2136" i="1"/>
  <c r="AE2136" i="1"/>
  <c r="AF2136" i="1"/>
  <c r="AG2136" i="1"/>
  <c r="AB2137" i="1"/>
  <c r="AD2137" i="1"/>
  <c r="AE2137" i="1"/>
  <c r="AF2137" i="1"/>
  <c r="AG2137" i="1"/>
  <c r="AB2138" i="1"/>
  <c r="AD2138" i="1"/>
  <c r="AE2138" i="1"/>
  <c r="AF2138" i="1"/>
  <c r="AG2138" i="1"/>
  <c r="AB2139" i="1"/>
  <c r="AD2139" i="1"/>
  <c r="AE2139" i="1"/>
  <c r="AF2139" i="1"/>
  <c r="AG2139" i="1"/>
  <c r="AB2140" i="1"/>
  <c r="AD2140" i="1"/>
  <c r="AE2140" i="1"/>
  <c r="AF2140" i="1"/>
  <c r="AG2140" i="1"/>
  <c r="AB2141" i="1"/>
  <c r="AD2141" i="1"/>
  <c r="AE2141" i="1"/>
  <c r="AF2141" i="1"/>
  <c r="AG2141" i="1"/>
  <c r="AB2142" i="1"/>
  <c r="AD2142" i="1"/>
  <c r="AE2142" i="1"/>
  <c r="AF2142" i="1"/>
  <c r="AG2142" i="1"/>
  <c r="AB2143" i="1"/>
  <c r="AD2143" i="1"/>
  <c r="AE2143" i="1"/>
  <c r="AF2143" i="1"/>
  <c r="AG2143" i="1"/>
  <c r="AB2144" i="1"/>
  <c r="AD2144" i="1"/>
  <c r="AE2144" i="1"/>
  <c r="AF2144" i="1"/>
  <c r="AG2144" i="1"/>
  <c r="AB2145" i="1"/>
  <c r="AD2145" i="1"/>
  <c r="AE2145" i="1"/>
  <c r="AF2145" i="1"/>
  <c r="AG2145" i="1"/>
  <c r="AB2146" i="1"/>
  <c r="AD2146" i="1"/>
  <c r="AE2146" i="1"/>
  <c r="AF2146" i="1"/>
  <c r="AG2146" i="1"/>
  <c r="AB2147" i="1"/>
  <c r="AD2147" i="1"/>
  <c r="AE2147" i="1"/>
  <c r="AF2147" i="1"/>
  <c r="AG2147" i="1"/>
  <c r="AB2148" i="1"/>
  <c r="AD2148" i="1"/>
  <c r="AE2148" i="1"/>
  <c r="AF2148" i="1"/>
  <c r="AG2148" i="1"/>
  <c r="AB2149" i="1"/>
  <c r="AD2149" i="1"/>
  <c r="AE2149" i="1"/>
  <c r="AF2149" i="1"/>
  <c r="AG2149" i="1"/>
  <c r="AB2150" i="1"/>
  <c r="AD2150" i="1"/>
  <c r="AE2150" i="1"/>
  <c r="AF2150" i="1"/>
  <c r="AG2150" i="1"/>
  <c r="AB2151" i="1"/>
  <c r="AD2151" i="1"/>
  <c r="AE2151" i="1"/>
  <c r="AF2151" i="1"/>
  <c r="AG2151" i="1"/>
  <c r="AB2152" i="1"/>
  <c r="AD2152" i="1"/>
  <c r="AE2152" i="1"/>
  <c r="AF2152" i="1"/>
  <c r="AG2152" i="1"/>
  <c r="AB2153" i="1"/>
  <c r="AD2153" i="1"/>
  <c r="AE2153" i="1"/>
  <c r="AF2153" i="1"/>
  <c r="AG2153" i="1"/>
  <c r="AB2154" i="1"/>
  <c r="AD2154" i="1"/>
  <c r="AE2154" i="1"/>
  <c r="AF2154" i="1"/>
  <c r="AG2154" i="1"/>
  <c r="AB2155" i="1"/>
  <c r="AD2155" i="1"/>
  <c r="AE2155" i="1"/>
  <c r="AF2155" i="1"/>
  <c r="AG2155" i="1"/>
  <c r="AB2156" i="1"/>
  <c r="AD2156" i="1"/>
  <c r="AE2156" i="1"/>
  <c r="AF2156" i="1"/>
  <c r="AG2156" i="1"/>
  <c r="AB2157" i="1"/>
  <c r="AD2157" i="1"/>
  <c r="AE2157" i="1"/>
  <c r="AF2157" i="1"/>
  <c r="AG2157" i="1"/>
  <c r="AB2158" i="1"/>
  <c r="AD2158" i="1"/>
  <c r="AE2158" i="1"/>
  <c r="AF2158" i="1"/>
  <c r="AG2158" i="1"/>
  <c r="AB2159" i="1"/>
  <c r="AD2159" i="1"/>
  <c r="AE2159" i="1"/>
  <c r="AF2159" i="1"/>
  <c r="AG2159" i="1"/>
  <c r="AB2160" i="1"/>
  <c r="AD2160" i="1"/>
  <c r="AE2160" i="1"/>
  <c r="AF2160" i="1"/>
  <c r="AG2160" i="1"/>
  <c r="AB2161" i="1"/>
  <c r="AD2161" i="1"/>
  <c r="AE2161" i="1"/>
  <c r="AF2161" i="1"/>
  <c r="AG2161" i="1"/>
  <c r="AB2162" i="1"/>
  <c r="AD2162" i="1"/>
  <c r="AE2162" i="1"/>
  <c r="AF2162" i="1"/>
  <c r="AG2162" i="1"/>
  <c r="AB2163" i="1"/>
  <c r="AD2163" i="1"/>
  <c r="AE2163" i="1"/>
  <c r="AF2163" i="1"/>
  <c r="AG2163" i="1"/>
  <c r="AB2164" i="1"/>
  <c r="AD2164" i="1"/>
  <c r="AE2164" i="1"/>
  <c r="AF2164" i="1"/>
  <c r="AG2164" i="1"/>
  <c r="AB2165" i="1"/>
  <c r="AD2165" i="1"/>
  <c r="AE2165" i="1"/>
  <c r="AF2165" i="1"/>
  <c r="AG2165" i="1"/>
  <c r="AB2166" i="1"/>
  <c r="AD2166" i="1"/>
  <c r="AE2166" i="1"/>
  <c r="AF2166" i="1"/>
  <c r="AG2166" i="1"/>
  <c r="AB2167" i="1"/>
  <c r="AD2167" i="1"/>
  <c r="AE2167" i="1"/>
  <c r="AF2167" i="1"/>
  <c r="AG2167" i="1"/>
  <c r="AB2168" i="1"/>
  <c r="AD2168" i="1"/>
  <c r="AE2168" i="1"/>
  <c r="AF2168" i="1"/>
  <c r="AG2168" i="1"/>
  <c r="AB2169" i="1"/>
  <c r="AD2169" i="1"/>
  <c r="AE2169" i="1"/>
  <c r="AF2169" i="1"/>
  <c r="AG2169" i="1"/>
  <c r="AB2170" i="1"/>
  <c r="AD2170" i="1"/>
  <c r="AE2170" i="1"/>
  <c r="AF2170" i="1"/>
  <c r="AG2170" i="1"/>
  <c r="AB2171" i="1"/>
  <c r="AD2171" i="1"/>
  <c r="AE2171" i="1"/>
  <c r="AF2171" i="1"/>
  <c r="AG2171" i="1"/>
  <c r="AB2172" i="1"/>
  <c r="AD2172" i="1"/>
  <c r="AE2172" i="1"/>
  <c r="AF2172" i="1"/>
  <c r="AG2172" i="1"/>
  <c r="AB2173" i="1"/>
  <c r="AD2173" i="1"/>
  <c r="AE2173" i="1"/>
  <c r="AF2173" i="1"/>
  <c r="AG2173" i="1"/>
  <c r="AB2174" i="1"/>
  <c r="AD2174" i="1"/>
  <c r="AE2174" i="1"/>
  <c r="AF2174" i="1"/>
  <c r="AG2174" i="1"/>
  <c r="AB2175" i="1"/>
  <c r="AD2175" i="1"/>
  <c r="AE2175" i="1"/>
  <c r="AF2175" i="1"/>
  <c r="AG2175" i="1"/>
  <c r="AB2176" i="1"/>
  <c r="AD2176" i="1"/>
  <c r="AE2176" i="1"/>
  <c r="AF2176" i="1"/>
  <c r="AG2176" i="1"/>
  <c r="AB2177" i="1"/>
  <c r="AD2177" i="1"/>
  <c r="AE2177" i="1"/>
  <c r="AF2177" i="1"/>
  <c r="AG2177" i="1"/>
  <c r="AB2178" i="1"/>
  <c r="AD2178" i="1"/>
  <c r="AE2178" i="1"/>
  <c r="AF2178" i="1"/>
  <c r="AG2178" i="1"/>
  <c r="AB2179" i="1"/>
  <c r="AD2179" i="1"/>
  <c r="AE2179" i="1"/>
  <c r="AF2179" i="1"/>
  <c r="AG2179" i="1"/>
  <c r="AB2180" i="1"/>
  <c r="AD2180" i="1"/>
  <c r="AE2180" i="1"/>
  <c r="AF2180" i="1"/>
  <c r="AG2180" i="1"/>
  <c r="AB2181" i="1"/>
  <c r="AD2181" i="1"/>
  <c r="AE2181" i="1"/>
  <c r="AF2181" i="1"/>
  <c r="AG2181" i="1"/>
  <c r="AB2182" i="1"/>
  <c r="AD2182" i="1"/>
  <c r="AE2182" i="1"/>
  <c r="AF2182" i="1"/>
  <c r="AG2182" i="1"/>
  <c r="AB2183" i="1"/>
  <c r="AD2183" i="1"/>
  <c r="AE2183" i="1"/>
  <c r="AF2183" i="1"/>
  <c r="AG2183" i="1"/>
  <c r="AB2184" i="1"/>
  <c r="AD2184" i="1"/>
  <c r="AE2184" i="1"/>
  <c r="AF2184" i="1"/>
  <c r="AG2184" i="1"/>
  <c r="AB2185" i="1"/>
  <c r="AD2185" i="1"/>
  <c r="AE2185" i="1"/>
  <c r="AF2185" i="1"/>
  <c r="AG2185" i="1"/>
  <c r="AB2186" i="1"/>
  <c r="AD2186" i="1"/>
  <c r="AE2186" i="1"/>
  <c r="AF2186" i="1"/>
  <c r="AG2186" i="1"/>
  <c r="AB2187" i="1"/>
  <c r="AD2187" i="1"/>
  <c r="AE2187" i="1"/>
  <c r="AF2187" i="1"/>
  <c r="AG2187" i="1"/>
  <c r="AB2188" i="1"/>
  <c r="AD2188" i="1"/>
  <c r="AE2188" i="1"/>
  <c r="AF2188" i="1"/>
  <c r="AG2188" i="1"/>
  <c r="AB2189" i="1"/>
  <c r="AD2189" i="1"/>
  <c r="AE2189" i="1"/>
  <c r="AF2189" i="1"/>
  <c r="AG2189" i="1"/>
  <c r="AB2190" i="1"/>
  <c r="AD2190" i="1"/>
  <c r="AE2190" i="1"/>
  <c r="AF2190" i="1"/>
  <c r="AG2190" i="1"/>
  <c r="AB2191" i="1"/>
  <c r="AD2191" i="1"/>
  <c r="AE2191" i="1"/>
  <c r="AF2191" i="1"/>
  <c r="AG2191" i="1"/>
  <c r="AB2192" i="1"/>
  <c r="AD2192" i="1"/>
  <c r="AE2192" i="1"/>
  <c r="AF2192" i="1"/>
  <c r="AG2192" i="1"/>
  <c r="AB2193" i="1"/>
  <c r="AD2193" i="1"/>
  <c r="AE2193" i="1"/>
  <c r="AF2193" i="1"/>
  <c r="AG2193" i="1"/>
  <c r="AB2194" i="1"/>
  <c r="AD2194" i="1"/>
  <c r="AE2194" i="1"/>
  <c r="AF2194" i="1"/>
  <c r="AG2194" i="1"/>
  <c r="AB2195" i="1"/>
  <c r="AD2195" i="1"/>
  <c r="AE2195" i="1"/>
  <c r="AF2195" i="1"/>
  <c r="AG2195" i="1"/>
  <c r="AB2196" i="1"/>
  <c r="AD2196" i="1"/>
  <c r="AE2196" i="1"/>
  <c r="AF2196" i="1"/>
  <c r="AG2196" i="1"/>
  <c r="AB2197" i="1"/>
  <c r="AD2197" i="1"/>
  <c r="AE2197" i="1"/>
  <c r="AF2197" i="1"/>
  <c r="AG2197" i="1"/>
  <c r="AB2198" i="1"/>
  <c r="AD2198" i="1"/>
  <c r="AE2198" i="1"/>
  <c r="AF2198" i="1"/>
  <c r="AG2198" i="1"/>
  <c r="AB2199" i="1"/>
  <c r="AD2199" i="1"/>
  <c r="AE2199" i="1"/>
  <c r="AF2199" i="1"/>
  <c r="AG2199" i="1"/>
  <c r="AB2200" i="1"/>
  <c r="AD2200" i="1"/>
  <c r="AE2200" i="1"/>
  <c r="AF2200" i="1"/>
  <c r="AG2200" i="1"/>
  <c r="AB2201" i="1"/>
  <c r="AD2201" i="1"/>
  <c r="AE2201" i="1"/>
  <c r="AF2201" i="1"/>
  <c r="AG2201" i="1"/>
  <c r="AB2202" i="1"/>
  <c r="AD2202" i="1"/>
  <c r="AE2202" i="1"/>
  <c r="AF2202" i="1"/>
  <c r="AG2202" i="1"/>
  <c r="AB2203" i="1"/>
  <c r="AD2203" i="1"/>
  <c r="AE2203" i="1"/>
  <c r="AF2203" i="1"/>
  <c r="AG2203" i="1"/>
  <c r="AB2204" i="1"/>
  <c r="AD2204" i="1"/>
  <c r="AE2204" i="1"/>
  <c r="AF2204" i="1"/>
  <c r="AG2204" i="1"/>
  <c r="AB2205" i="1"/>
  <c r="AD2205" i="1"/>
  <c r="AE2205" i="1"/>
  <c r="AF2205" i="1"/>
  <c r="AG2205" i="1"/>
  <c r="AB2206" i="1"/>
  <c r="AD2206" i="1"/>
  <c r="AE2206" i="1"/>
  <c r="AF2206" i="1"/>
  <c r="AG2206" i="1"/>
  <c r="AB2207" i="1"/>
  <c r="AD2207" i="1"/>
  <c r="AE2207" i="1"/>
  <c r="AF2207" i="1"/>
  <c r="AG2207" i="1"/>
  <c r="AB2208" i="1"/>
  <c r="AD2208" i="1"/>
  <c r="AE2208" i="1"/>
  <c r="AF2208" i="1"/>
  <c r="AG2208" i="1"/>
  <c r="AB2209" i="1"/>
  <c r="AD2209" i="1"/>
  <c r="AE2209" i="1"/>
  <c r="AF2209" i="1"/>
  <c r="AG2209" i="1"/>
  <c r="AB2210" i="1"/>
  <c r="AD2210" i="1"/>
  <c r="AE2210" i="1"/>
  <c r="AF2210" i="1"/>
  <c r="AG2210" i="1"/>
  <c r="AB2211" i="1"/>
  <c r="AD2211" i="1"/>
  <c r="AE2211" i="1"/>
  <c r="AF2211" i="1"/>
  <c r="AG2211" i="1"/>
  <c r="AB2212" i="1"/>
  <c r="AD2212" i="1"/>
  <c r="AE2212" i="1"/>
  <c r="AF2212" i="1"/>
  <c r="AG2212" i="1"/>
  <c r="AB2213" i="1"/>
  <c r="AD2213" i="1"/>
  <c r="AE2213" i="1"/>
  <c r="AF2213" i="1"/>
  <c r="AG2213" i="1"/>
  <c r="AB2214" i="1"/>
  <c r="AD2214" i="1"/>
  <c r="AE2214" i="1"/>
  <c r="AF2214" i="1"/>
  <c r="AG2214" i="1"/>
  <c r="AB2215" i="1"/>
  <c r="AD2215" i="1"/>
  <c r="AE2215" i="1"/>
  <c r="AF2215" i="1"/>
  <c r="AG2215" i="1"/>
  <c r="AB2216" i="1"/>
  <c r="AD2216" i="1"/>
  <c r="AE2216" i="1"/>
  <c r="AF2216" i="1"/>
  <c r="AG2216" i="1"/>
  <c r="AB2217" i="1"/>
  <c r="AD2217" i="1"/>
  <c r="AE2217" i="1"/>
  <c r="AF2217" i="1"/>
  <c r="AG2217" i="1"/>
  <c r="AB2218" i="1"/>
  <c r="AD2218" i="1"/>
  <c r="AE2218" i="1"/>
  <c r="AF2218" i="1"/>
  <c r="AG2218" i="1"/>
  <c r="AB2219" i="1"/>
  <c r="AD2219" i="1"/>
  <c r="AE2219" i="1"/>
  <c r="AF2219" i="1"/>
  <c r="AG2219" i="1"/>
  <c r="AB2220" i="1"/>
  <c r="AD2220" i="1"/>
  <c r="AE2220" i="1"/>
  <c r="AF2220" i="1"/>
  <c r="AG2220" i="1"/>
  <c r="AB2221" i="1"/>
  <c r="AD2221" i="1"/>
  <c r="AE2221" i="1"/>
  <c r="AF2221" i="1"/>
  <c r="AG2221" i="1"/>
  <c r="AB2222" i="1"/>
  <c r="AD2222" i="1"/>
  <c r="AE2222" i="1"/>
  <c r="AF2222" i="1"/>
  <c r="AG2222" i="1"/>
  <c r="AB2223" i="1"/>
  <c r="AD2223" i="1"/>
  <c r="AE2223" i="1"/>
  <c r="AF2223" i="1"/>
  <c r="AG2223" i="1"/>
  <c r="AB2224" i="1"/>
  <c r="AD2224" i="1"/>
  <c r="AE2224" i="1"/>
  <c r="AF2224" i="1"/>
  <c r="AG2224" i="1"/>
  <c r="AB2225" i="1"/>
  <c r="AD2225" i="1"/>
  <c r="AE2225" i="1"/>
  <c r="AF2225" i="1"/>
  <c r="AG2225" i="1"/>
  <c r="AB2226" i="1"/>
  <c r="AD2226" i="1"/>
  <c r="AE2226" i="1"/>
  <c r="AF2226" i="1"/>
  <c r="AG2226" i="1"/>
  <c r="AB2227" i="1"/>
  <c r="AD2227" i="1"/>
  <c r="AE2227" i="1"/>
  <c r="AF2227" i="1"/>
  <c r="AG2227" i="1"/>
  <c r="AB2228" i="1"/>
  <c r="AD2228" i="1"/>
  <c r="AE2228" i="1"/>
  <c r="AF2228" i="1"/>
  <c r="AG2228" i="1"/>
  <c r="AB2229" i="1"/>
  <c r="AD2229" i="1"/>
  <c r="AE2229" i="1"/>
  <c r="AF2229" i="1"/>
  <c r="AG2229" i="1"/>
  <c r="AB2230" i="1"/>
  <c r="AD2230" i="1"/>
  <c r="AE2230" i="1"/>
  <c r="AF2230" i="1"/>
  <c r="AG2230" i="1"/>
  <c r="AB2231" i="1"/>
  <c r="AD2231" i="1"/>
  <c r="AE2231" i="1"/>
  <c r="AF2231" i="1"/>
  <c r="AG2231" i="1"/>
  <c r="AB2232" i="1"/>
  <c r="AD2232" i="1"/>
  <c r="AE2232" i="1"/>
  <c r="AF2232" i="1"/>
  <c r="AG2232" i="1"/>
  <c r="AB2233" i="1"/>
  <c r="AD2233" i="1"/>
  <c r="AE2233" i="1"/>
  <c r="AF2233" i="1"/>
  <c r="AG2233" i="1"/>
  <c r="AB2234" i="1"/>
  <c r="AD2234" i="1"/>
  <c r="AE2234" i="1"/>
  <c r="AF2234" i="1"/>
  <c r="AG2234" i="1"/>
  <c r="AB2235" i="1"/>
  <c r="AD2235" i="1"/>
  <c r="AE2235" i="1"/>
  <c r="AF2235" i="1"/>
  <c r="AG2235" i="1"/>
  <c r="AB2236" i="1"/>
  <c r="AD2236" i="1"/>
  <c r="AE2236" i="1"/>
  <c r="AF2236" i="1"/>
  <c r="AG2236" i="1"/>
  <c r="AB2237" i="1"/>
  <c r="AD2237" i="1"/>
  <c r="AE2237" i="1"/>
  <c r="AF2237" i="1"/>
  <c r="AG2237" i="1"/>
  <c r="AB2238" i="1"/>
  <c r="AD2238" i="1"/>
  <c r="AE2238" i="1"/>
  <c r="AF2238" i="1"/>
  <c r="AG2238" i="1"/>
  <c r="AB2239" i="1"/>
  <c r="AD2239" i="1"/>
  <c r="AE2239" i="1"/>
  <c r="AF2239" i="1"/>
  <c r="AG2239" i="1"/>
  <c r="AB2240" i="1"/>
  <c r="AD2240" i="1"/>
  <c r="AE2240" i="1"/>
  <c r="AF2240" i="1"/>
  <c r="AG2240" i="1"/>
  <c r="AB2241" i="1"/>
  <c r="AD2241" i="1"/>
  <c r="AE2241" i="1"/>
  <c r="AF2241" i="1"/>
  <c r="AG2241" i="1"/>
  <c r="AB2242" i="1"/>
  <c r="AD2242" i="1"/>
  <c r="AE2242" i="1"/>
  <c r="AF2242" i="1"/>
  <c r="AG2242" i="1"/>
  <c r="AB2243" i="1"/>
  <c r="AD2243" i="1"/>
  <c r="AE2243" i="1"/>
  <c r="AF2243" i="1"/>
  <c r="AG2243" i="1"/>
  <c r="AB2244" i="1"/>
  <c r="AD2244" i="1"/>
  <c r="AE2244" i="1"/>
  <c r="AF2244" i="1"/>
  <c r="AG2244" i="1"/>
  <c r="AB2245" i="1"/>
  <c r="AD2245" i="1"/>
  <c r="AE2245" i="1"/>
  <c r="AF2245" i="1"/>
  <c r="AG2245" i="1"/>
  <c r="AB2246" i="1"/>
  <c r="AD2246" i="1"/>
  <c r="AE2246" i="1"/>
  <c r="AF2246" i="1"/>
  <c r="AG2246" i="1"/>
  <c r="AB2247" i="1"/>
  <c r="AD2247" i="1"/>
  <c r="AE2247" i="1"/>
  <c r="AF2247" i="1"/>
  <c r="AG2247" i="1"/>
  <c r="AB2248" i="1"/>
  <c r="AD2248" i="1"/>
  <c r="AE2248" i="1"/>
  <c r="AF2248" i="1"/>
  <c r="AG2248" i="1"/>
  <c r="AB2249" i="1"/>
  <c r="AD2249" i="1"/>
  <c r="AE2249" i="1"/>
  <c r="AF2249" i="1"/>
  <c r="AG2249" i="1"/>
  <c r="AB2250" i="1"/>
  <c r="AD2250" i="1"/>
  <c r="AE2250" i="1"/>
  <c r="AF2250" i="1"/>
  <c r="AG2250" i="1"/>
  <c r="AB2251" i="1"/>
  <c r="AD2251" i="1"/>
  <c r="AE2251" i="1"/>
  <c r="AF2251" i="1"/>
  <c r="AG2251" i="1"/>
  <c r="AB2252" i="1"/>
  <c r="AD2252" i="1"/>
  <c r="AE2252" i="1"/>
  <c r="AF2252" i="1"/>
  <c r="AG2252" i="1"/>
  <c r="AB2253" i="1"/>
  <c r="AD2253" i="1"/>
  <c r="AE2253" i="1"/>
  <c r="AF2253" i="1"/>
  <c r="AG2253" i="1"/>
  <c r="AB2254" i="1"/>
  <c r="AD2254" i="1"/>
  <c r="AE2254" i="1"/>
  <c r="AF2254" i="1"/>
  <c r="AG2254" i="1"/>
  <c r="AB2255" i="1"/>
  <c r="AD2255" i="1"/>
  <c r="AE2255" i="1"/>
  <c r="AF2255" i="1"/>
  <c r="AG2255" i="1"/>
  <c r="AB2256" i="1"/>
  <c r="AD2256" i="1"/>
  <c r="AE2256" i="1"/>
  <c r="AF2256" i="1"/>
  <c r="AG2256" i="1"/>
  <c r="AB2257" i="1"/>
  <c r="AD2257" i="1"/>
  <c r="AE2257" i="1"/>
  <c r="AF2257" i="1"/>
  <c r="AG2257" i="1"/>
  <c r="AB2258" i="1"/>
  <c r="AD2258" i="1"/>
  <c r="AE2258" i="1"/>
  <c r="AF2258" i="1"/>
  <c r="AG2258" i="1"/>
  <c r="AB2259" i="1"/>
  <c r="AD2259" i="1"/>
  <c r="AE2259" i="1"/>
  <c r="AF2259" i="1"/>
  <c r="AG2259" i="1"/>
  <c r="AB2260" i="1"/>
  <c r="AD2260" i="1"/>
  <c r="AE2260" i="1"/>
  <c r="AF2260" i="1"/>
  <c r="AG2260" i="1"/>
  <c r="AB2261" i="1"/>
  <c r="AD2261" i="1"/>
  <c r="AE2261" i="1"/>
  <c r="AF2261" i="1"/>
  <c r="AG2261" i="1"/>
  <c r="AB2262" i="1"/>
  <c r="AD2262" i="1"/>
  <c r="AE2262" i="1"/>
  <c r="AF2262" i="1"/>
  <c r="AG2262" i="1"/>
  <c r="AB2263" i="1"/>
  <c r="AD2263" i="1"/>
  <c r="AE2263" i="1"/>
  <c r="AF2263" i="1"/>
  <c r="AG2263" i="1"/>
  <c r="AB2264" i="1"/>
  <c r="AD2264" i="1"/>
  <c r="AE2264" i="1"/>
  <c r="AF2264" i="1"/>
  <c r="AG2264" i="1"/>
  <c r="AB2265" i="1"/>
  <c r="AD2265" i="1"/>
  <c r="AE2265" i="1"/>
  <c r="AF2265" i="1"/>
  <c r="AG2265" i="1"/>
  <c r="AB2266" i="1"/>
  <c r="AD2266" i="1"/>
  <c r="AE2266" i="1"/>
  <c r="AF2266" i="1"/>
  <c r="AG2266" i="1"/>
  <c r="AB2267" i="1"/>
  <c r="AD2267" i="1"/>
  <c r="AE2267" i="1"/>
  <c r="AF2267" i="1"/>
  <c r="AG2267" i="1"/>
  <c r="AB2268" i="1"/>
  <c r="AD2268" i="1"/>
  <c r="AE2268" i="1"/>
  <c r="AF2268" i="1"/>
  <c r="AG2268" i="1"/>
  <c r="AB2269" i="1"/>
  <c r="AD2269" i="1"/>
  <c r="AE2269" i="1"/>
  <c r="AF2269" i="1"/>
  <c r="AG2269" i="1"/>
  <c r="AB2270" i="1"/>
  <c r="AD2270" i="1"/>
  <c r="AE2270" i="1"/>
  <c r="AF2270" i="1"/>
  <c r="AG2270" i="1"/>
  <c r="AB2271" i="1"/>
  <c r="AD2271" i="1"/>
  <c r="AE2271" i="1"/>
  <c r="AF2271" i="1"/>
  <c r="AG2271" i="1"/>
  <c r="AB2272" i="1"/>
  <c r="AD2272" i="1"/>
  <c r="AE2272" i="1"/>
  <c r="AF2272" i="1"/>
  <c r="AG2272" i="1"/>
  <c r="AB2273" i="1"/>
  <c r="AD2273" i="1"/>
  <c r="AE2273" i="1"/>
  <c r="AF2273" i="1"/>
  <c r="AG2273" i="1"/>
  <c r="AB2274" i="1"/>
  <c r="AD2274" i="1"/>
  <c r="AE2274" i="1"/>
  <c r="AF2274" i="1"/>
  <c r="AG2274" i="1"/>
  <c r="AB2275" i="1"/>
  <c r="AD2275" i="1"/>
  <c r="AE2275" i="1"/>
  <c r="AF2275" i="1"/>
  <c r="AG2275" i="1"/>
  <c r="AB2276" i="1"/>
  <c r="AD2276" i="1"/>
  <c r="AE2276" i="1"/>
  <c r="AF2276" i="1"/>
  <c r="AG2276" i="1"/>
  <c r="AB2277" i="1"/>
  <c r="AD2277" i="1"/>
  <c r="AE2277" i="1"/>
  <c r="AF2277" i="1"/>
  <c r="AG2277" i="1"/>
  <c r="AB2278" i="1"/>
  <c r="AD2278" i="1"/>
  <c r="AE2278" i="1"/>
  <c r="AF2278" i="1"/>
  <c r="AG2278" i="1"/>
  <c r="AB2279" i="1"/>
  <c r="AD2279" i="1"/>
  <c r="AE2279" i="1"/>
  <c r="AF2279" i="1"/>
  <c r="AG2279" i="1"/>
  <c r="AB2280" i="1"/>
  <c r="AD2280" i="1"/>
  <c r="AE2280" i="1"/>
  <c r="AF2280" i="1"/>
  <c r="AG2280" i="1"/>
  <c r="AB2281" i="1"/>
  <c r="AD2281" i="1"/>
  <c r="AE2281" i="1"/>
  <c r="AF2281" i="1"/>
  <c r="AG2281" i="1"/>
  <c r="AB2282" i="1"/>
  <c r="AD2282" i="1"/>
  <c r="AE2282" i="1"/>
  <c r="AF2282" i="1"/>
  <c r="AG2282" i="1"/>
  <c r="AB2283" i="1"/>
  <c r="AD2283" i="1"/>
  <c r="AE2283" i="1"/>
  <c r="AF2283" i="1"/>
  <c r="AG2283" i="1"/>
  <c r="AB2284" i="1"/>
  <c r="AD2284" i="1"/>
  <c r="AE2284" i="1"/>
  <c r="AF2284" i="1"/>
  <c r="AG2284" i="1"/>
  <c r="AB2285" i="1"/>
  <c r="AD2285" i="1"/>
  <c r="AE2285" i="1"/>
  <c r="AF2285" i="1"/>
  <c r="AG2285" i="1"/>
  <c r="AB2286" i="1"/>
  <c r="AD2286" i="1"/>
  <c r="AE2286" i="1"/>
  <c r="AF2286" i="1"/>
  <c r="AG2286" i="1"/>
  <c r="AB2287" i="1"/>
  <c r="AD2287" i="1"/>
  <c r="AE2287" i="1"/>
  <c r="AF2287" i="1"/>
  <c r="AG2287" i="1"/>
  <c r="AB2288" i="1"/>
  <c r="AD2288" i="1"/>
  <c r="AE2288" i="1"/>
  <c r="AF2288" i="1"/>
  <c r="AG2288" i="1"/>
  <c r="AB2289" i="1"/>
  <c r="AD2289" i="1"/>
  <c r="AE2289" i="1"/>
  <c r="AF2289" i="1"/>
  <c r="AG2289" i="1"/>
  <c r="AB2290" i="1"/>
  <c r="AD2290" i="1"/>
  <c r="AE2290" i="1"/>
  <c r="AF2290" i="1"/>
  <c r="AG2290" i="1"/>
  <c r="AB2291" i="1"/>
  <c r="AD2291" i="1"/>
  <c r="AE2291" i="1"/>
  <c r="AF2291" i="1"/>
  <c r="AG2291" i="1"/>
  <c r="AB2292" i="1"/>
  <c r="AD2292" i="1"/>
  <c r="AE2292" i="1"/>
  <c r="AF2292" i="1"/>
  <c r="AG2292" i="1"/>
  <c r="AB2293" i="1"/>
  <c r="AD2293" i="1"/>
  <c r="AE2293" i="1"/>
  <c r="AF2293" i="1"/>
  <c r="AG2293" i="1"/>
  <c r="AB2294" i="1"/>
  <c r="AD2294" i="1"/>
  <c r="AE2294" i="1"/>
  <c r="AF2294" i="1"/>
  <c r="AG2294" i="1"/>
  <c r="AB2295" i="1"/>
  <c r="AD2295" i="1"/>
  <c r="AE2295" i="1"/>
  <c r="AF2295" i="1"/>
  <c r="AG2295" i="1"/>
  <c r="AB2296" i="1"/>
  <c r="AD2296" i="1"/>
  <c r="AE2296" i="1"/>
  <c r="AF2296" i="1"/>
  <c r="AG2296" i="1"/>
  <c r="AB2297" i="1"/>
  <c r="AD2297" i="1"/>
  <c r="AE2297" i="1"/>
  <c r="AF2297" i="1"/>
  <c r="AG2297" i="1"/>
  <c r="AB2298" i="1"/>
  <c r="AD2298" i="1"/>
  <c r="AE2298" i="1"/>
  <c r="AF2298" i="1"/>
  <c r="AG2298" i="1"/>
  <c r="AB2299" i="1"/>
  <c r="AD2299" i="1"/>
  <c r="AE2299" i="1"/>
  <c r="AF2299" i="1"/>
  <c r="AG2299" i="1"/>
  <c r="AB2300" i="1"/>
  <c r="AD2300" i="1"/>
  <c r="AE2300" i="1"/>
  <c r="AF2300" i="1"/>
  <c r="AG2300" i="1"/>
  <c r="AB2301" i="1"/>
  <c r="AD2301" i="1"/>
  <c r="AE2301" i="1"/>
  <c r="AF2301" i="1"/>
  <c r="AG2301" i="1"/>
  <c r="AB2302" i="1"/>
  <c r="AD2302" i="1"/>
  <c r="AE2302" i="1"/>
  <c r="AF2302" i="1"/>
  <c r="AG2302" i="1"/>
  <c r="AB2303" i="1"/>
  <c r="AD2303" i="1"/>
  <c r="AE2303" i="1"/>
  <c r="AF2303" i="1"/>
  <c r="AG2303" i="1"/>
  <c r="AB2304" i="1"/>
  <c r="AD2304" i="1"/>
  <c r="AE2304" i="1"/>
  <c r="AF2304" i="1"/>
  <c r="AG2304" i="1"/>
  <c r="AB2305" i="1"/>
  <c r="AD2305" i="1"/>
  <c r="AE2305" i="1"/>
  <c r="AF2305" i="1"/>
  <c r="AG2305" i="1"/>
  <c r="AB2306" i="1"/>
  <c r="AD2306" i="1"/>
  <c r="AE2306" i="1"/>
  <c r="AF2306" i="1"/>
  <c r="AG2306" i="1"/>
  <c r="AB2307" i="1"/>
  <c r="AD2307" i="1"/>
  <c r="AE2307" i="1"/>
  <c r="AF2307" i="1"/>
  <c r="AG2307" i="1"/>
  <c r="AB2308" i="1"/>
  <c r="AD2308" i="1"/>
  <c r="AE2308" i="1"/>
  <c r="AF2308" i="1"/>
  <c r="AG2308" i="1"/>
  <c r="AB2309" i="1"/>
  <c r="AD2309" i="1"/>
  <c r="AE2309" i="1"/>
  <c r="AF2309" i="1"/>
  <c r="AG2309" i="1"/>
  <c r="AB2310" i="1"/>
  <c r="AD2310" i="1"/>
  <c r="AE2310" i="1"/>
  <c r="AF2310" i="1"/>
  <c r="AG2310" i="1"/>
  <c r="AB2311" i="1"/>
  <c r="AD2311" i="1"/>
  <c r="AE2311" i="1"/>
  <c r="AF2311" i="1"/>
  <c r="AG2311" i="1"/>
  <c r="AB2312" i="1"/>
  <c r="AD2312" i="1"/>
  <c r="AE2312" i="1"/>
  <c r="AF2312" i="1"/>
  <c r="AG2312" i="1"/>
  <c r="AB2313" i="1"/>
  <c r="AD2313" i="1"/>
  <c r="AE2313" i="1"/>
  <c r="AF2313" i="1"/>
  <c r="AG2313" i="1"/>
  <c r="AB2314" i="1"/>
  <c r="AD2314" i="1"/>
  <c r="AE2314" i="1"/>
  <c r="AF2314" i="1"/>
  <c r="AG2314" i="1"/>
  <c r="AB2315" i="1"/>
  <c r="AD2315" i="1"/>
  <c r="AE2315" i="1"/>
  <c r="AF2315" i="1"/>
  <c r="AG2315" i="1"/>
  <c r="AB2316" i="1"/>
  <c r="AD2316" i="1"/>
  <c r="AE2316" i="1"/>
  <c r="AF2316" i="1"/>
  <c r="AG2316" i="1"/>
  <c r="AB2317" i="1"/>
  <c r="AD2317" i="1"/>
  <c r="AE2317" i="1"/>
  <c r="AF2317" i="1"/>
  <c r="AG2317" i="1"/>
  <c r="AB2318" i="1"/>
  <c r="AD2318" i="1"/>
  <c r="AE2318" i="1"/>
  <c r="AF2318" i="1"/>
  <c r="AG2318" i="1"/>
  <c r="AB2319" i="1"/>
  <c r="AD2319" i="1"/>
  <c r="AE2319" i="1"/>
  <c r="AF2319" i="1"/>
  <c r="AG2319" i="1"/>
  <c r="AB2320" i="1"/>
  <c r="AD2320" i="1"/>
  <c r="AE2320" i="1"/>
  <c r="AF2320" i="1"/>
  <c r="AG2320" i="1"/>
  <c r="AB2321" i="1"/>
  <c r="AD2321" i="1"/>
  <c r="AE2321" i="1"/>
  <c r="AF2321" i="1"/>
  <c r="AG2321" i="1"/>
  <c r="AB2322" i="1"/>
  <c r="AD2322" i="1"/>
  <c r="AE2322" i="1"/>
  <c r="AF2322" i="1"/>
  <c r="AG2322" i="1"/>
  <c r="AB2323" i="1"/>
  <c r="AD2323" i="1"/>
  <c r="AE2323" i="1"/>
  <c r="AF2323" i="1"/>
  <c r="AG2323" i="1"/>
  <c r="AB2324" i="1"/>
  <c r="AD2324" i="1"/>
  <c r="AE2324" i="1"/>
  <c r="AF2324" i="1"/>
  <c r="AG2324" i="1"/>
  <c r="AB2325" i="1"/>
  <c r="AD2325" i="1"/>
  <c r="AE2325" i="1"/>
  <c r="AF2325" i="1"/>
  <c r="AG2325" i="1"/>
  <c r="AB2326" i="1"/>
  <c r="AD2326" i="1"/>
  <c r="AE2326" i="1"/>
  <c r="AF2326" i="1"/>
  <c r="AG2326" i="1"/>
  <c r="AB2327" i="1"/>
  <c r="AD2327" i="1"/>
  <c r="AE2327" i="1"/>
  <c r="AF2327" i="1"/>
  <c r="AG2327" i="1"/>
  <c r="AB2328" i="1"/>
  <c r="AD2328" i="1"/>
  <c r="AE2328" i="1"/>
  <c r="AF2328" i="1"/>
  <c r="AG2328" i="1"/>
  <c r="AB2329" i="1"/>
  <c r="AD2329" i="1"/>
  <c r="AE2329" i="1"/>
  <c r="AF2329" i="1"/>
  <c r="AG2329" i="1"/>
  <c r="AB2330" i="1"/>
  <c r="AD2330" i="1"/>
  <c r="AE2330" i="1"/>
  <c r="AF2330" i="1"/>
  <c r="AG2330" i="1"/>
  <c r="AB2331" i="1"/>
  <c r="AD2331" i="1"/>
  <c r="AE2331" i="1"/>
  <c r="AF2331" i="1"/>
  <c r="AG2331" i="1"/>
  <c r="AB2332" i="1"/>
  <c r="AD2332" i="1"/>
  <c r="AE2332" i="1"/>
  <c r="AF2332" i="1"/>
  <c r="AG2332" i="1"/>
  <c r="AB2333" i="1"/>
  <c r="AD2333" i="1"/>
  <c r="AE2333" i="1"/>
  <c r="AF2333" i="1"/>
  <c r="AG2333" i="1"/>
  <c r="AB2334" i="1"/>
  <c r="AD2334" i="1"/>
  <c r="AE2334" i="1"/>
  <c r="AF2334" i="1"/>
  <c r="AG2334" i="1"/>
  <c r="AB2335" i="1"/>
  <c r="AD2335" i="1"/>
  <c r="AE2335" i="1"/>
  <c r="AF2335" i="1"/>
  <c r="AG2335" i="1"/>
  <c r="AB2336" i="1"/>
  <c r="AD2336" i="1"/>
  <c r="AE2336" i="1"/>
  <c r="AF2336" i="1"/>
  <c r="AG2336" i="1"/>
  <c r="AB2337" i="1"/>
  <c r="AD2337" i="1"/>
  <c r="AE2337" i="1"/>
  <c r="AF2337" i="1"/>
  <c r="AG2337" i="1"/>
  <c r="AB2338" i="1"/>
  <c r="AD2338" i="1"/>
  <c r="AE2338" i="1"/>
  <c r="AF2338" i="1"/>
  <c r="AG2338" i="1"/>
  <c r="AB2339" i="1"/>
  <c r="AD2339" i="1"/>
  <c r="AE2339" i="1"/>
  <c r="AF2339" i="1"/>
  <c r="AG2339" i="1"/>
  <c r="AB2340" i="1"/>
  <c r="AD2340" i="1"/>
  <c r="AE2340" i="1"/>
  <c r="AF2340" i="1"/>
  <c r="AG2340" i="1"/>
  <c r="AB2341" i="1"/>
  <c r="AD2341" i="1"/>
  <c r="AE2341" i="1"/>
  <c r="AF2341" i="1"/>
  <c r="AG2341" i="1"/>
  <c r="M1297" i="1" l="1"/>
  <c r="M1296" i="1"/>
  <c r="M1558" i="1" l="1"/>
  <c r="M1557" i="1"/>
  <c r="M1556" i="1"/>
  <c r="M1555" i="1"/>
  <c r="M1554" i="1"/>
  <c r="M1553" i="1"/>
  <c r="M1552" i="1"/>
  <c r="M2341" i="1" l="1"/>
  <c r="M1058" i="1"/>
  <c r="M22" i="1" l="1"/>
  <c r="M23" i="1"/>
  <c r="M24" i="1"/>
  <c r="M25" i="1"/>
  <c r="M26" i="1"/>
  <c r="M27" i="1"/>
  <c r="M28" i="1"/>
  <c r="M29" i="1"/>
  <c r="M30" i="1"/>
  <c r="M31" i="1"/>
  <c r="M32" i="1"/>
  <c r="M33" i="1"/>
  <c r="M34" i="1"/>
  <c r="M35" i="1"/>
  <c r="M36" i="1"/>
  <c r="M37" i="1"/>
  <c r="M38" i="1"/>
  <c r="M39" i="1"/>
  <c r="M40" i="1"/>
  <c r="M41" i="1"/>
  <c r="M42" i="1"/>
  <c r="M43" i="1"/>
  <c r="M44" i="1"/>
  <c r="M45" i="1"/>
  <c r="M46" i="1"/>
  <c r="M47" i="1"/>
  <c r="M48" i="1"/>
  <c r="M49" i="1"/>
  <c r="M50" i="1"/>
  <c r="M51" i="1"/>
  <c r="M52" i="1"/>
  <c r="M53" i="1"/>
  <c r="M54" i="1"/>
  <c r="M55" i="1"/>
  <c r="M56" i="1"/>
  <c r="M57" i="1"/>
  <c r="M58" i="1"/>
  <c r="M59" i="1"/>
  <c r="M60" i="1"/>
  <c r="M61" i="1"/>
  <c r="M62" i="1"/>
  <c r="M63" i="1"/>
  <c r="M64" i="1"/>
  <c r="M65" i="1"/>
  <c r="M66" i="1"/>
  <c r="M67" i="1"/>
  <c r="M68" i="1"/>
  <c r="M69" i="1"/>
  <c r="M70" i="1"/>
  <c r="M71" i="1"/>
  <c r="M72" i="1"/>
  <c r="M73" i="1"/>
  <c r="M74" i="1"/>
  <c r="M75" i="1"/>
  <c r="M76" i="1"/>
  <c r="M77" i="1"/>
  <c r="M78" i="1"/>
  <c r="M79" i="1"/>
  <c r="M80" i="1"/>
  <c r="M81" i="1"/>
  <c r="M82" i="1"/>
  <c r="M83" i="1"/>
  <c r="M84" i="1"/>
  <c r="M85" i="1"/>
  <c r="M86" i="1"/>
  <c r="M87" i="1"/>
  <c r="M88" i="1"/>
  <c r="M89" i="1"/>
  <c r="M90" i="1"/>
  <c r="M91" i="1"/>
  <c r="M92" i="1"/>
  <c r="M93" i="1"/>
  <c r="M94" i="1"/>
  <c r="M95" i="1"/>
  <c r="M96" i="1"/>
  <c r="M97" i="1"/>
  <c r="M98" i="1"/>
  <c r="M99" i="1"/>
  <c r="M100" i="1"/>
  <c r="M101" i="1"/>
  <c r="M102" i="1"/>
  <c r="M103" i="1"/>
  <c r="M104" i="1"/>
  <c r="M105" i="1"/>
  <c r="M106" i="1"/>
  <c r="M107" i="1"/>
  <c r="M108" i="1"/>
  <c r="M109" i="1"/>
  <c r="M110" i="1"/>
  <c r="M111" i="1"/>
  <c r="M112" i="1"/>
  <c r="M113" i="1"/>
  <c r="M114" i="1"/>
  <c r="M115" i="1"/>
  <c r="M116" i="1"/>
  <c r="M117" i="1"/>
  <c r="M118" i="1"/>
  <c r="M119" i="1"/>
  <c r="M120" i="1"/>
  <c r="M121" i="1"/>
  <c r="M122" i="1"/>
  <c r="M123" i="1"/>
  <c r="M124" i="1"/>
  <c r="M125" i="1"/>
  <c r="M126" i="1"/>
  <c r="M127" i="1"/>
  <c r="M128" i="1"/>
  <c r="M129" i="1"/>
  <c r="M130" i="1"/>
  <c r="M131" i="1"/>
  <c r="M132" i="1"/>
  <c r="M133" i="1"/>
  <c r="M143" i="1"/>
  <c r="M144" i="1"/>
  <c r="M145" i="1"/>
  <c r="M142" i="1"/>
  <c r="M134" i="1"/>
  <c r="M135" i="1"/>
  <c r="M136" i="1"/>
  <c r="M137" i="1"/>
  <c r="M138" i="1"/>
  <c r="M139" i="1"/>
  <c r="M140" i="1"/>
  <c r="M141" i="1"/>
  <c r="M146" i="1"/>
  <c r="M147" i="1"/>
  <c r="M148" i="1"/>
  <c r="M149" i="1"/>
  <c r="M150" i="1"/>
  <c r="M151" i="1"/>
  <c r="M152" i="1"/>
  <c r="M153" i="1"/>
  <c r="M154" i="1"/>
  <c r="M155" i="1"/>
  <c r="M156" i="1"/>
  <c r="M157" i="1"/>
  <c r="M158" i="1"/>
  <c r="M159" i="1"/>
  <c r="M160" i="1"/>
  <c r="M161" i="1"/>
  <c r="M162" i="1"/>
  <c r="M163" i="1"/>
  <c r="M164" i="1"/>
  <c r="M165" i="1"/>
  <c r="M166" i="1"/>
  <c r="M183" i="1"/>
  <c r="M184" i="1"/>
  <c r="M185" i="1"/>
  <c r="M167" i="1"/>
  <c r="M168" i="1"/>
  <c r="M169" i="1"/>
  <c r="M170" i="1"/>
  <c r="M171" i="1"/>
  <c r="M172" i="1"/>
  <c r="M173" i="1"/>
  <c r="M174" i="1"/>
  <c r="M175" i="1"/>
  <c r="M176" i="1"/>
  <c r="M177" i="1"/>
  <c r="M178" i="1"/>
  <c r="M179" i="1"/>
  <c r="M180" i="1"/>
  <c r="M181" i="1"/>
  <c r="M182" i="1"/>
  <c r="M186" i="1"/>
  <c r="M187" i="1"/>
  <c r="M188" i="1"/>
  <c r="M189" i="1"/>
  <c r="M190" i="1"/>
  <c r="M191" i="1"/>
  <c r="M192" i="1"/>
  <c r="M195" i="1"/>
  <c r="M196" i="1"/>
  <c r="M197" i="1"/>
  <c r="M198" i="1"/>
  <c r="M199" i="1"/>
  <c r="M200" i="1"/>
  <c r="M201" i="1"/>
  <c r="M202" i="1"/>
  <c r="M203" i="1"/>
  <c r="M204" i="1"/>
  <c r="M193" i="1"/>
  <c r="M194" i="1"/>
  <c r="M205" i="1"/>
  <c r="M206" i="1"/>
  <c r="M207" i="1"/>
  <c r="M208" i="1"/>
  <c r="M209" i="1"/>
  <c r="M210" i="1"/>
  <c r="M211" i="1"/>
  <c r="M212" i="1"/>
  <c r="M213" i="1"/>
  <c r="M214" i="1"/>
  <c r="M215" i="1"/>
  <c r="M216" i="1"/>
  <c r="M217" i="1"/>
  <c r="M218" i="1"/>
  <c r="M219" i="1"/>
  <c r="M220" i="1"/>
  <c r="M221" i="1"/>
  <c r="M222" i="1"/>
  <c r="M223" i="1"/>
  <c r="M224" i="1"/>
  <c r="M225" i="1"/>
  <c r="M226" i="1"/>
  <c r="M227" i="1"/>
  <c r="M228" i="1"/>
  <c r="M229" i="1"/>
  <c r="M230" i="1"/>
  <c r="M231" i="1"/>
  <c r="M232" i="1"/>
  <c r="M233" i="1"/>
  <c r="M234" i="1"/>
  <c r="M235" i="1"/>
  <c r="M236" i="1"/>
  <c r="M237" i="1"/>
  <c r="M238" i="1"/>
  <c r="M239" i="1"/>
  <c r="M240" i="1"/>
  <c r="M241" i="1"/>
  <c r="M242" i="1"/>
  <c r="M243" i="1"/>
  <c r="M244" i="1"/>
  <c r="M245" i="1"/>
  <c r="M246" i="1"/>
  <c r="M247" i="1"/>
  <c r="M248" i="1"/>
  <c r="M249" i="1"/>
  <c r="M250" i="1"/>
  <c r="M251" i="1"/>
  <c r="M252" i="1"/>
  <c r="M253" i="1"/>
  <c r="M254" i="1"/>
  <c r="M255" i="1"/>
  <c r="M256" i="1"/>
  <c r="M257" i="1"/>
  <c r="M258" i="1"/>
  <c r="M259" i="1"/>
  <c r="M260" i="1"/>
  <c r="M261" i="1"/>
  <c r="M262" i="1"/>
  <c r="M263" i="1"/>
  <c r="M264" i="1"/>
  <c r="M265" i="1"/>
  <c r="M266" i="1"/>
  <c r="M267" i="1"/>
  <c r="M268" i="1"/>
  <c r="M269" i="1"/>
  <c r="M270" i="1"/>
  <c r="M271" i="1"/>
  <c r="M272" i="1"/>
  <c r="M273" i="1"/>
  <c r="M274" i="1"/>
  <c r="M275" i="1"/>
  <c r="M276" i="1"/>
  <c r="M277" i="1"/>
  <c r="M278" i="1"/>
  <c r="M279" i="1"/>
  <c r="M280" i="1"/>
  <c r="M281" i="1"/>
  <c r="M282" i="1"/>
  <c r="M283" i="1"/>
  <c r="M284" i="1"/>
  <c r="M285" i="1"/>
  <c r="M286" i="1"/>
  <c r="M287" i="1"/>
  <c r="M288" i="1"/>
  <c r="M289" i="1"/>
  <c r="M290" i="1"/>
  <c r="M291" i="1"/>
  <c r="M292" i="1"/>
  <c r="M293" i="1"/>
  <c r="M294" i="1"/>
  <c r="M295" i="1"/>
  <c r="M296" i="1"/>
  <c r="M297" i="1"/>
  <c r="M298" i="1"/>
  <c r="M299" i="1"/>
  <c r="M300" i="1"/>
  <c r="M301" i="1"/>
  <c r="M302" i="1"/>
  <c r="M303" i="1"/>
  <c r="M304" i="1"/>
  <c r="M305" i="1"/>
  <c r="M306" i="1"/>
  <c r="M307" i="1"/>
  <c r="M308" i="1"/>
  <c r="M309" i="1"/>
  <c r="M310" i="1"/>
  <c r="M311" i="1"/>
  <c r="M312" i="1"/>
  <c r="M313" i="1"/>
  <c r="M314" i="1"/>
  <c r="M315" i="1"/>
  <c r="M316" i="1"/>
  <c r="M317" i="1"/>
  <c r="M318" i="1"/>
  <c r="M319" i="1"/>
  <c r="M320" i="1"/>
  <c r="M321" i="1"/>
  <c r="M322" i="1"/>
  <c r="M323" i="1"/>
  <c r="M324" i="1"/>
  <c r="M325" i="1"/>
  <c r="M326" i="1"/>
  <c r="M327" i="1"/>
  <c r="M328" i="1"/>
  <c r="M329" i="1"/>
  <c r="M330" i="1"/>
  <c r="M331" i="1"/>
  <c r="M332" i="1"/>
  <c r="M333" i="1"/>
  <c r="M334" i="1"/>
  <c r="M335" i="1"/>
  <c r="M336" i="1"/>
  <c r="M337" i="1"/>
  <c r="M338" i="1"/>
  <c r="M339" i="1"/>
  <c r="M340" i="1"/>
  <c r="M341" i="1"/>
  <c r="M342" i="1"/>
  <c r="M343" i="1"/>
  <c r="M344" i="1"/>
  <c r="M345" i="1"/>
  <c r="M346" i="1"/>
  <c r="M347" i="1"/>
  <c r="M348" i="1"/>
  <c r="M349" i="1"/>
  <c r="M350" i="1"/>
  <c r="M351" i="1"/>
  <c r="M352" i="1"/>
  <c r="M353" i="1"/>
  <c r="M354" i="1"/>
  <c r="M355" i="1"/>
  <c r="M356" i="1"/>
  <c r="M357" i="1"/>
  <c r="M358" i="1"/>
  <c r="M359" i="1"/>
  <c r="M360" i="1"/>
  <c r="M361" i="1"/>
  <c r="M362" i="1"/>
  <c r="M363" i="1"/>
  <c r="M364" i="1"/>
  <c r="M365" i="1"/>
  <c r="M366" i="1"/>
  <c r="M367" i="1"/>
  <c r="M368" i="1"/>
  <c r="M369" i="1"/>
  <c r="M370" i="1"/>
  <c r="M371" i="1"/>
  <c r="M372" i="1"/>
  <c r="M373" i="1"/>
  <c r="M374" i="1"/>
  <c r="M375" i="1"/>
  <c r="M376" i="1"/>
  <c r="M377" i="1"/>
  <c r="M378" i="1"/>
  <c r="M379" i="1"/>
  <c r="M380" i="1"/>
  <c r="M387" i="1"/>
  <c r="M388" i="1"/>
  <c r="M389" i="1"/>
  <c r="M390" i="1"/>
  <c r="M391" i="1"/>
  <c r="M392" i="1"/>
  <c r="M393" i="1"/>
  <c r="M394" i="1"/>
  <c r="M395" i="1"/>
  <c r="M396" i="1"/>
  <c r="M397" i="1"/>
  <c r="M398" i="1"/>
  <c r="M399" i="1"/>
  <c r="M400" i="1"/>
  <c r="M401" i="1"/>
  <c r="M402" i="1"/>
  <c r="M403" i="1"/>
  <c r="M404" i="1"/>
  <c r="M405" i="1"/>
  <c r="M406" i="1"/>
  <c r="M407" i="1"/>
  <c r="M408" i="1"/>
  <c r="M409" i="1"/>
  <c r="M410" i="1"/>
  <c r="M411" i="1"/>
  <c r="M412" i="1"/>
  <c r="M413" i="1"/>
  <c r="M414" i="1"/>
  <c r="M415" i="1"/>
  <c r="M416" i="1"/>
  <c r="M417" i="1"/>
  <c r="M418" i="1"/>
  <c r="M419" i="1"/>
  <c r="M420" i="1"/>
  <c r="M421" i="1"/>
  <c r="M422" i="1"/>
  <c r="M423" i="1"/>
  <c r="M424" i="1"/>
  <c r="M425" i="1"/>
  <c r="M426" i="1"/>
  <c r="M427" i="1"/>
  <c r="M428" i="1"/>
  <c r="M429" i="1"/>
  <c r="M430" i="1"/>
  <c r="M431" i="1"/>
  <c r="M432" i="1"/>
  <c r="M433" i="1"/>
  <c r="M434" i="1"/>
  <c r="M435" i="1"/>
  <c r="M436" i="1"/>
  <c r="M437" i="1"/>
  <c r="M438" i="1"/>
  <c r="M439" i="1"/>
  <c r="M440" i="1"/>
  <c r="M441" i="1"/>
  <c r="M442" i="1"/>
  <c r="M381" i="1"/>
  <c r="M382" i="1"/>
  <c r="M383" i="1"/>
  <c r="M384" i="1"/>
  <c r="M999" i="1"/>
  <c r="M1000" i="1"/>
  <c r="M1001" i="1"/>
  <c r="M1002" i="1"/>
  <c r="M1003" i="1"/>
  <c r="M1004" i="1"/>
  <c r="M1005" i="1"/>
  <c r="M1006" i="1"/>
  <c r="M1007" i="1"/>
  <c r="M1008" i="1"/>
  <c r="M1009" i="1"/>
  <c r="M1010" i="1"/>
  <c r="M1011" i="1"/>
  <c r="M1012" i="1"/>
  <c r="M1013" i="1"/>
  <c r="M1014" i="1"/>
  <c r="M1015" i="1"/>
  <c r="M1016" i="1"/>
  <c r="M1017" i="1"/>
  <c r="M1018" i="1"/>
  <c r="M1019" i="1"/>
  <c r="M1020" i="1"/>
  <c r="M1021" i="1"/>
  <c r="M1022" i="1"/>
  <c r="M1023" i="1"/>
  <c r="M1024" i="1"/>
  <c r="M1025" i="1"/>
  <c r="M1026" i="1"/>
  <c r="M1027" i="1"/>
  <c r="M1028" i="1"/>
  <c r="M1029" i="1"/>
  <c r="M1030" i="1"/>
  <c r="M1031" i="1"/>
  <c r="M1032" i="1"/>
  <c r="M1033" i="1"/>
  <c r="M1034" i="1"/>
  <c r="M1035" i="1"/>
  <c r="M1036" i="1"/>
  <c r="M1037" i="1"/>
  <c r="M1038" i="1"/>
  <c r="M1039" i="1"/>
  <c r="M1040" i="1"/>
  <c r="M1041" i="1"/>
  <c r="M1042" i="1"/>
  <c r="M1043" i="1"/>
  <c r="M1045" i="1"/>
  <c r="M1044" i="1"/>
  <c r="M1046" i="1"/>
  <c r="M1047" i="1"/>
  <c r="M1048" i="1"/>
  <c r="M1049" i="1"/>
  <c r="M1050" i="1"/>
  <c r="M1051" i="1"/>
  <c r="M1052" i="1"/>
  <c r="M1053" i="1"/>
  <c r="M1054" i="1"/>
  <c r="M1055" i="1"/>
  <c r="M1056" i="1"/>
  <c r="M1057" i="1"/>
  <c r="M1059" i="1"/>
  <c r="M1060" i="1"/>
  <c r="M1061" i="1"/>
  <c r="M887" i="1"/>
  <c r="M888" i="1"/>
  <c r="M889" i="1"/>
  <c r="M890" i="1"/>
  <c r="M891" i="1"/>
  <c r="M892" i="1"/>
  <c r="M893" i="1"/>
  <c r="M894" i="1"/>
  <c r="M895" i="1"/>
  <c r="M896" i="1"/>
  <c r="M897" i="1"/>
  <c r="M898" i="1"/>
  <c r="M899" i="1"/>
  <c r="M900" i="1"/>
  <c r="M901" i="1"/>
  <c r="M902" i="1"/>
  <c r="M903" i="1"/>
  <c r="M904" i="1"/>
  <c r="M905" i="1"/>
  <c r="M906" i="1"/>
  <c r="M907" i="1"/>
  <c r="M908" i="1"/>
  <c r="M909" i="1"/>
  <c r="M910" i="1"/>
  <c r="M911" i="1"/>
  <c r="M912" i="1"/>
  <c r="M913" i="1"/>
  <c r="M914" i="1"/>
  <c r="M915" i="1"/>
  <c r="M916" i="1"/>
  <c r="M917" i="1"/>
  <c r="M918" i="1"/>
  <c r="M919" i="1"/>
  <c r="M920" i="1"/>
  <c r="M921" i="1"/>
  <c r="M922" i="1"/>
  <c r="M923" i="1"/>
  <c r="M924" i="1"/>
  <c r="M925" i="1"/>
  <c r="M926" i="1"/>
  <c r="M927" i="1"/>
  <c r="M928" i="1"/>
  <c r="M929" i="1"/>
  <c r="M930" i="1"/>
  <c r="M931" i="1"/>
  <c r="M932" i="1"/>
  <c r="M933" i="1"/>
  <c r="M874" i="1"/>
  <c r="M875" i="1"/>
  <c r="M876" i="1"/>
  <c r="M877" i="1"/>
  <c r="M878" i="1"/>
  <c r="M879" i="1"/>
  <c r="M880" i="1"/>
  <c r="M881" i="1"/>
  <c r="M882" i="1"/>
  <c r="M883" i="1"/>
  <c r="M884" i="1"/>
  <c r="M1062" i="1"/>
  <c r="M1063" i="1"/>
  <c r="M1064" i="1"/>
  <c r="M1065" i="1"/>
  <c r="M1066" i="1"/>
  <c r="M1067" i="1"/>
  <c r="M1068" i="1"/>
  <c r="M1069" i="1"/>
  <c r="M1070" i="1"/>
  <c r="M1071" i="1"/>
  <c r="M1072" i="1"/>
  <c r="M1073" i="1"/>
  <c r="M1074" i="1"/>
  <c r="M1075" i="1"/>
  <c r="M1076" i="1"/>
  <c r="M1077" i="1"/>
  <c r="M1078" i="1"/>
  <c r="M1079" i="1"/>
  <c r="M1080" i="1"/>
  <c r="M1081" i="1"/>
  <c r="M1082" i="1"/>
  <c r="M1083" i="1"/>
  <c r="M1084" i="1"/>
  <c r="M1085" i="1"/>
  <c r="M1086" i="1"/>
  <c r="M1087" i="1"/>
  <c r="M1088" i="1"/>
  <c r="M1089" i="1"/>
  <c r="M1090" i="1"/>
  <c r="M1091" i="1"/>
  <c r="M1092" i="1"/>
  <c r="M1093" i="1"/>
  <c r="M939" i="1"/>
  <c r="M940" i="1"/>
  <c r="M941" i="1"/>
  <c r="M942" i="1"/>
  <c r="M943" i="1"/>
  <c r="M944" i="1"/>
  <c r="M945" i="1"/>
  <c r="M934" i="1"/>
  <c r="M935" i="1"/>
  <c r="M936" i="1"/>
  <c r="M937" i="1"/>
  <c r="M938" i="1"/>
  <c r="M946" i="1"/>
  <c r="M947" i="1"/>
  <c r="M948" i="1"/>
  <c r="M949" i="1"/>
  <c r="M950" i="1"/>
  <c r="M951" i="1"/>
  <c r="M952" i="1"/>
  <c r="M953" i="1"/>
  <c r="M954" i="1"/>
  <c r="M955" i="1"/>
  <c r="M956" i="1"/>
  <c r="M957" i="1"/>
  <c r="M958" i="1"/>
  <c r="M959" i="1"/>
  <c r="M960" i="1"/>
  <c r="M961" i="1"/>
  <c r="M962" i="1"/>
  <c r="M963" i="1"/>
  <c r="M964" i="1"/>
  <c r="M965" i="1"/>
  <c r="M966" i="1"/>
  <c r="M967" i="1"/>
  <c r="M968" i="1"/>
  <c r="M969" i="1"/>
  <c r="M970" i="1"/>
  <c r="M971" i="1"/>
  <c r="M972" i="1"/>
  <c r="M973" i="1"/>
  <c r="M974" i="1"/>
  <c r="M975" i="1"/>
  <c r="M976" i="1"/>
  <c r="M977" i="1"/>
  <c r="M978" i="1"/>
  <c r="M979" i="1"/>
  <c r="M980" i="1"/>
  <c r="M981" i="1"/>
  <c r="M982" i="1"/>
  <c r="M983" i="1"/>
  <c r="M984" i="1"/>
  <c r="M985" i="1"/>
  <c r="M986" i="1"/>
  <c r="M987" i="1"/>
  <c r="M988" i="1"/>
  <c r="M989" i="1"/>
  <c r="M990" i="1"/>
  <c r="M991" i="1"/>
  <c r="M992" i="1"/>
  <c r="M993" i="1"/>
  <c r="M994" i="1"/>
  <c r="M995" i="1"/>
  <c r="M996" i="1"/>
  <c r="M1094" i="1"/>
  <c r="M1095" i="1"/>
  <c r="M1096" i="1"/>
  <c r="M1097" i="1"/>
  <c r="M1098" i="1"/>
  <c r="M1099" i="1"/>
  <c r="M1100" i="1"/>
  <c r="M1101" i="1"/>
  <c r="M1102" i="1"/>
  <c r="M1103" i="1"/>
  <c r="M1104" i="1"/>
  <c r="M1105" i="1"/>
  <c r="M1106" i="1"/>
  <c r="M1107" i="1"/>
  <c r="M1108" i="1"/>
  <c r="M1109" i="1"/>
  <c r="M1110" i="1"/>
  <c r="M1111" i="1"/>
  <c r="M1112" i="1"/>
  <c r="M1113" i="1"/>
  <c r="M1114" i="1"/>
  <c r="M1115" i="1"/>
  <c r="M1116" i="1"/>
  <c r="M1117" i="1"/>
  <c r="M1118" i="1"/>
  <c r="M1119" i="1"/>
  <c r="M1120" i="1"/>
  <c r="M1121" i="1"/>
  <c r="M1122" i="1"/>
  <c r="M1123" i="1"/>
  <c r="M1124" i="1"/>
  <c r="M1125" i="1"/>
  <c r="M1126" i="1"/>
  <c r="M1127" i="1"/>
  <c r="M1128" i="1"/>
  <c r="M1129" i="1"/>
  <c r="M1130" i="1"/>
  <c r="M1131" i="1"/>
  <c r="M1132" i="1"/>
  <c r="M1133" i="1"/>
  <c r="M1134" i="1"/>
  <c r="M1135" i="1"/>
  <c r="M1136" i="1"/>
  <c r="M1137" i="1"/>
  <c r="M1138" i="1"/>
  <c r="M1139" i="1"/>
  <c r="M1140" i="1"/>
  <c r="M1141" i="1"/>
  <c r="M1142" i="1"/>
  <c r="M1143" i="1"/>
  <c r="M1144" i="1"/>
  <c r="M1145" i="1"/>
  <c r="M1146" i="1"/>
  <c r="M1147" i="1"/>
  <c r="M1148" i="1"/>
  <c r="M1149" i="1"/>
  <c r="M1150" i="1"/>
  <c r="M1151" i="1"/>
  <c r="M1152" i="1"/>
  <c r="M1153" i="1"/>
  <c r="M1154" i="1"/>
  <c r="M1155" i="1"/>
  <c r="M1156" i="1"/>
  <c r="M1157" i="1"/>
  <c r="M1158" i="1"/>
  <c r="M1159" i="1"/>
  <c r="M1160" i="1"/>
  <c r="M1161" i="1"/>
  <c r="M1162" i="1"/>
  <c r="M1163" i="1"/>
  <c r="M1164" i="1"/>
  <c r="M1165" i="1"/>
  <c r="M1166" i="1"/>
  <c r="M1167" i="1"/>
  <c r="M1168" i="1"/>
  <c r="M1169" i="1"/>
  <c r="M1170" i="1"/>
  <c r="M1171" i="1"/>
  <c r="M1172" i="1"/>
  <c r="M1173" i="1"/>
  <c r="M1174" i="1"/>
  <c r="M1175" i="1"/>
  <c r="M1176" i="1"/>
  <c r="M1177" i="1"/>
  <c r="M1178" i="1"/>
  <c r="M1179" i="1"/>
  <c r="M1180" i="1"/>
  <c r="M1181" i="1"/>
  <c r="M1182" i="1"/>
  <c r="M1183" i="1"/>
  <c r="M1184" i="1"/>
  <c r="M1185" i="1"/>
  <c r="M1186" i="1"/>
  <c r="M1187" i="1"/>
  <c r="M1188" i="1"/>
  <c r="M1189" i="1"/>
  <c r="M1190" i="1"/>
  <c r="M1191" i="1"/>
  <c r="M1192" i="1"/>
  <c r="M1193" i="1"/>
  <c r="M1194" i="1"/>
  <c r="M385" i="1"/>
  <c r="M386" i="1"/>
  <c r="M1227" i="1"/>
  <c r="M1228" i="1"/>
  <c r="M1229" i="1"/>
  <c r="M1230" i="1"/>
  <c r="M1231" i="1"/>
  <c r="M1232" i="1"/>
  <c r="M1233" i="1"/>
  <c r="M1195" i="1"/>
  <c r="M1196" i="1"/>
  <c r="M1197" i="1"/>
  <c r="M1198" i="1"/>
  <c r="M1199" i="1"/>
  <c r="M1200" i="1"/>
  <c r="M1201" i="1"/>
  <c r="M1202" i="1"/>
  <c r="M1203" i="1"/>
  <c r="M1204" i="1"/>
  <c r="M1205" i="1"/>
  <c r="M1206" i="1"/>
  <c r="M1207" i="1"/>
  <c r="M1208" i="1"/>
  <c r="M1209" i="1"/>
  <c r="M1210" i="1"/>
  <c r="M1211" i="1"/>
  <c r="M1212" i="1"/>
  <c r="M1213" i="1"/>
  <c r="M1214" i="1"/>
  <c r="M1215" i="1"/>
  <c r="M1216" i="1"/>
  <c r="M1217" i="1"/>
  <c r="M1218" i="1"/>
  <c r="M1219" i="1"/>
  <c r="M1220" i="1"/>
  <c r="M1274" i="1"/>
  <c r="M1275" i="1"/>
  <c r="M1276" i="1"/>
  <c r="M1277" i="1"/>
  <c r="M1278" i="1"/>
  <c r="M1279" i="1"/>
  <c r="M1280" i="1"/>
  <c r="M1281" i="1"/>
  <c r="M1282" i="1"/>
  <c r="M1283" i="1"/>
  <c r="M1284" i="1"/>
  <c r="M1285" i="1"/>
  <c r="M1286" i="1"/>
  <c r="M1255" i="1"/>
  <c r="M1256" i="1"/>
  <c r="M1257" i="1"/>
  <c r="M1258" i="1"/>
  <c r="M1259" i="1"/>
  <c r="M1260" i="1"/>
  <c r="M1261" i="1"/>
  <c r="M1221" i="1"/>
  <c r="M1222" i="1"/>
  <c r="M1223" i="1"/>
  <c r="M1242" i="1"/>
  <c r="M1243" i="1"/>
  <c r="M1244" i="1"/>
  <c r="M1245" i="1"/>
  <c r="M1246" i="1"/>
  <c r="M1247" i="1"/>
  <c r="M1267" i="1"/>
  <c r="M1268" i="1"/>
  <c r="M1269" i="1"/>
  <c r="M1270" i="1"/>
  <c r="M1271" i="1"/>
  <c r="M1272" i="1"/>
  <c r="M1273" i="1"/>
  <c r="M1294" i="1"/>
  <c r="M1295" i="1"/>
  <c r="M1248" i="1"/>
  <c r="M1234" i="1"/>
  <c r="M1235" i="1"/>
  <c r="M1236" i="1"/>
  <c r="M1237" i="1"/>
  <c r="M1238" i="1"/>
  <c r="M1239" i="1"/>
  <c r="M1240" i="1"/>
  <c r="M1287" i="1"/>
  <c r="M1288" i="1"/>
  <c r="M1289" i="1"/>
  <c r="M1290" i="1"/>
  <c r="M1291" i="1"/>
  <c r="M1292" i="1"/>
  <c r="M1293" i="1"/>
  <c r="M1249" i="1"/>
  <c r="M1250" i="1"/>
  <c r="M1251" i="1"/>
  <c r="M1252" i="1"/>
  <c r="M1253" i="1"/>
  <c r="M1254" i="1"/>
  <c r="M1241" i="1"/>
  <c r="M1262" i="1"/>
  <c r="M1263" i="1"/>
  <c r="M1264" i="1"/>
  <c r="M1265" i="1"/>
  <c r="M1266" i="1"/>
  <c r="M1224" i="1"/>
  <c r="M1225" i="1"/>
  <c r="M1226" i="1"/>
  <c r="M1298" i="1"/>
  <c r="M1299" i="1"/>
  <c r="M1300" i="1"/>
  <c r="M1301" i="1"/>
  <c r="M1302" i="1"/>
  <c r="M1303" i="1"/>
  <c r="M1512" i="1"/>
  <c r="M1513" i="1"/>
  <c r="M1514" i="1"/>
  <c r="M1515" i="1"/>
  <c r="M1516" i="1"/>
  <c r="M1517" i="1"/>
  <c r="M1518" i="1"/>
  <c r="M1519" i="1"/>
  <c r="M1520" i="1"/>
  <c r="M1521" i="1"/>
  <c r="M1522" i="1"/>
  <c r="M1523" i="1"/>
  <c r="M997" i="1"/>
  <c r="M998" i="1"/>
  <c r="M1304" i="1"/>
  <c r="M1305" i="1"/>
  <c r="M1306" i="1"/>
  <c r="M1307" i="1"/>
  <c r="M1308" i="1"/>
  <c r="M1309" i="1"/>
  <c r="M1310" i="1"/>
  <c r="M1311" i="1"/>
  <c r="M1312" i="1"/>
  <c r="M1313" i="1"/>
  <c r="M1314" i="1"/>
  <c r="M1315" i="1"/>
  <c r="M1316" i="1"/>
  <c r="M1317" i="1"/>
  <c r="M1318" i="1"/>
  <c r="M1319" i="1"/>
  <c r="M1320" i="1"/>
  <c r="M1321" i="1"/>
  <c r="M1322" i="1"/>
  <c r="M1323" i="1"/>
  <c r="M1324" i="1"/>
  <c r="M1325" i="1"/>
  <c r="M1326" i="1"/>
  <c r="M1327" i="1"/>
  <c r="M1328" i="1"/>
  <c r="M1329" i="1"/>
  <c r="M1330" i="1"/>
  <c r="M1331" i="1"/>
  <c r="M1332" i="1"/>
  <c r="M1333" i="1"/>
  <c r="M1334" i="1"/>
  <c r="M1335" i="1"/>
  <c r="M1336" i="1"/>
  <c r="M1337" i="1"/>
  <c r="M1338" i="1"/>
  <c r="M1339" i="1"/>
  <c r="M1340" i="1"/>
  <c r="M1341" i="1"/>
  <c r="M1342" i="1"/>
  <c r="M1343" i="1"/>
  <c r="M1360" i="1"/>
  <c r="M1361" i="1"/>
  <c r="M1367" i="1"/>
  <c r="M1350" i="1"/>
  <c r="M1351" i="1"/>
  <c r="M1352" i="1"/>
  <c r="M1353" i="1"/>
  <c r="M1363" i="1"/>
  <c r="M1364" i="1"/>
  <c r="M1365" i="1"/>
  <c r="M1366" i="1"/>
  <c r="M1344" i="1"/>
  <c r="M1345" i="1"/>
  <c r="M1346" i="1"/>
  <c r="M1347" i="1"/>
  <c r="M1348" i="1"/>
  <c r="M1349" i="1"/>
  <c r="M1354" i="1"/>
  <c r="M1355" i="1"/>
  <c r="M1356" i="1"/>
  <c r="M1357" i="1"/>
  <c r="M1358" i="1"/>
  <c r="M1359" i="1"/>
  <c r="M1362" i="1"/>
  <c r="M1368" i="1"/>
  <c r="M1369" i="1"/>
  <c r="M1370" i="1"/>
  <c r="M1371" i="1"/>
  <c r="M1385" i="1"/>
  <c r="M1386" i="1"/>
  <c r="M1387" i="1"/>
  <c r="M1388" i="1"/>
  <c r="M1389" i="1"/>
  <c r="M1390" i="1"/>
  <c r="M1391" i="1"/>
  <c r="M1392" i="1"/>
  <c r="M1393" i="1"/>
  <c r="M1394" i="1"/>
  <c r="M1395" i="1"/>
  <c r="M1396" i="1"/>
  <c r="M1397" i="1"/>
  <c r="M1398" i="1"/>
  <c r="M1399" i="1"/>
  <c r="M1400" i="1"/>
  <c r="M1401" i="1"/>
  <c r="M1402" i="1"/>
  <c r="M1403" i="1"/>
  <c r="M1404" i="1"/>
  <c r="M1405" i="1"/>
  <c r="M1406" i="1"/>
  <c r="M1407" i="1"/>
  <c r="M1408" i="1"/>
  <c r="M1409" i="1"/>
  <c r="M1410" i="1"/>
  <c r="M1411" i="1"/>
  <c r="M1412" i="1"/>
  <c r="M1413" i="1"/>
  <c r="M1414" i="1"/>
  <c r="M1415" i="1"/>
  <c r="M1416" i="1"/>
  <c r="M1417" i="1"/>
  <c r="M1418" i="1"/>
  <c r="M1419" i="1"/>
  <c r="M1420" i="1"/>
  <c r="M1421" i="1"/>
  <c r="M1422" i="1"/>
  <c r="M1423" i="1"/>
  <c r="M1424" i="1"/>
  <c r="M1425" i="1"/>
  <c r="M1426" i="1"/>
  <c r="M1427" i="1"/>
  <c r="M1428" i="1"/>
  <c r="M1429" i="1"/>
  <c r="M1430" i="1"/>
  <c r="M1431" i="1"/>
  <c r="M1432" i="1"/>
  <c r="M1433" i="1"/>
  <c r="M1434" i="1"/>
  <c r="M1435" i="1"/>
  <c r="M1436" i="1"/>
  <c r="M1437" i="1"/>
  <c r="M1438" i="1"/>
  <c r="M1439" i="1"/>
  <c r="M1440" i="1"/>
  <c r="M1441" i="1"/>
  <c r="M1442" i="1"/>
  <c r="M1443" i="1"/>
  <c r="M1444" i="1"/>
  <c r="M1445" i="1"/>
  <c r="M1446" i="1"/>
  <c r="M1447" i="1"/>
  <c r="M1448" i="1"/>
  <c r="M1449" i="1"/>
  <c r="M1450" i="1"/>
  <c r="M1451" i="1"/>
  <c r="M1452" i="1"/>
  <c r="M1453" i="1"/>
  <c r="M1454" i="1"/>
  <c r="M1455" i="1"/>
  <c r="M1456" i="1"/>
  <c r="M1457" i="1"/>
  <c r="M1458" i="1"/>
  <c r="M1459" i="1"/>
  <c r="M1460" i="1"/>
  <c r="M1461" i="1"/>
  <c r="M1462" i="1"/>
  <c r="M1463" i="1"/>
  <c r="M1464" i="1"/>
  <c r="M1465" i="1"/>
  <c r="M1466" i="1"/>
  <c r="M1467" i="1"/>
  <c r="M1468" i="1"/>
  <c r="M1469" i="1"/>
  <c r="M1470" i="1"/>
  <c r="M1471" i="1"/>
  <c r="M1472" i="1"/>
  <c r="M1473" i="1"/>
  <c r="M1474" i="1"/>
  <c r="M1475" i="1"/>
  <c r="M1476" i="1"/>
  <c r="M1477" i="1"/>
  <c r="M1478" i="1"/>
  <c r="M1479" i="1"/>
  <c r="M1480" i="1"/>
  <c r="M1481" i="1"/>
  <c r="M1482" i="1"/>
  <c r="M1483" i="1"/>
  <c r="M1484" i="1"/>
  <c r="M1485" i="1"/>
  <c r="M1486" i="1"/>
  <c r="M1487" i="1"/>
  <c r="M1488" i="1"/>
  <c r="M1489" i="1"/>
  <c r="M1490" i="1"/>
  <c r="M1491" i="1"/>
  <c r="M1492" i="1"/>
  <c r="M1493" i="1"/>
  <c r="M1494" i="1"/>
  <c r="M1495" i="1"/>
  <c r="M1496" i="1"/>
  <c r="M1497" i="1"/>
  <c r="M1498" i="1"/>
  <c r="M1503" i="1"/>
  <c r="M1504" i="1"/>
  <c r="M1505" i="1"/>
  <c r="M1506" i="1"/>
  <c r="M1507" i="1"/>
  <c r="M1508" i="1"/>
  <c r="M1509" i="1"/>
  <c r="M1510" i="1"/>
  <c r="M1511" i="1"/>
  <c r="M1499" i="1"/>
  <c r="M1500" i="1"/>
  <c r="M1501" i="1"/>
  <c r="M1502" i="1"/>
  <c r="M1525" i="1"/>
  <c r="M1526" i="1"/>
  <c r="M1527" i="1"/>
  <c r="M1528" i="1"/>
  <c r="M1529" i="1"/>
  <c r="M1530" i="1"/>
  <c r="M1531" i="1"/>
  <c r="M1532" i="1"/>
  <c r="M1533" i="1"/>
  <c r="M1534" i="1"/>
  <c r="M1535" i="1"/>
  <c r="M1536" i="1"/>
  <c r="M1537" i="1"/>
  <c r="M1538" i="1"/>
  <c r="M1539" i="1"/>
  <c r="M1540" i="1"/>
  <c r="M1541" i="1"/>
  <c r="M1542" i="1"/>
  <c r="M1543" i="1"/>
  <c r="M1544" i="1"/>
  <c r="M1545" i="1"/>
  <c r="M1546" i="1"/>
  <c r="M1547" i="1"/>
  <c r="M1548" i="1"/>
  <c r="M1549" i="1"/>
  <c r="M1550" i="1"/>
  <c r="M1551" i="1"/>
  <c r="M1559" i="1"/>
  <c r="M1560" i="1"/>
  <c r="M1561" i="1"/>
  <c r="M1562" i="1"/>
  <c r="M1563" i="1"/>
  <c r="M1564" i="1"/>
  <c r="M1565" i="1"/>
  <c r="M1566" i="1"/>
  <c r="M1567" i="1"/>
  <c r="M1568" i="1"/>
  <c r="M1569" i="1"/>
  <c r="M1570" i="1"/>
  <c r="M1571" i="1"/>
  <c r="M1572" i="1"/>
  <c r="M1573" i="1"/>
  <c r="M1685" i="1"/>
  <c r="M1686" i="1"/>
  <c r="M1682" i="1"/>
  <c r="M1683" i="1"/>
  <c r="M1684" i="1"/>
  <c r="M1687" i="1"/>
  <c r="M1693" i="1"/>
  <c r="M1688" i="1"/>
  <c r="M1689" i="1"/>
  <c r="M1690" i="1"/>
  <c r="M1694" i="1"/>
  <c r="M1695" i="1"/>
  <c r="M1696" i="1"/>
  <c r="M1819" i="1"/>
  <c r="M1820" i="1"/>
  <c r="M1821" i="1"/>
  <c r="M1822" i="1"/>
  <c r="M1823" i="1"/>
  <c r="M1824" i="1"/>
  <c r="M1825" i="1"/>
  <c r="M1826" i="1"/>
  <c r="M1827" i="1"/>
  <c r="M1828" i="1"/>
  <c r="M1829" i="1"/>
  <c r="M1699" i="1"/>
  <c r="M1700" i="1"/>
  <c r="M1701" i="1"/>
  <c r="M1702" i="1"/>
  <c r="M1703" i="1"/>
  <c r="M1704" i="1"/>
  <c r="M1705" i="1"/>
  <c r="M1706" i="1"/>
  <c r="M1707" i="1"/>
  <c r="M1708" i="1"/>
  <c r="M1709" i="1"/>
  <c r="M1710" i="1"/>
  <c r="M1711" i="1"/>
  <c r="M1712" i="1"/>
  <c r="M1713" i="1"/>
  <c r="M1714" i="1"/>
  <c r="M1715" i="1"/>
  <c r="M1716" i="1"/>
  <c r="M1717" i="1"/>
  <c r="M1718" i="1"/>
  <c r="M1719" i="1"/>
  <c r="M1720" i="1"/>
  <c r="M1721" i="1"/>
  <c r="M1722" i="1"/>
  <c r="M1723" i="1"/>
  <c r="M1724" i="1"/>
  <c r="M1725" i="1"/>
  <c r="M1726" i="1"/>
  <c r="M1727" i="1"/>
  <c r="M1728" i="1"/>
  <c r="M1729" i="1"/>
  <c r="M1730" i="1"/>
  <c r="M1731" i="1"/>
  <c r="M1732" i="1"/>
  <c r="M1733" i="1"/>
  <c r="M1734" i="1"/>
  <c r="M1735" i="1"/>
  <c r="M1736" i="1"/>
  <c r="M1737" i="1"/>
  <c r="M1738" i="1"/>
  <c r="M1739" i="1"/>
  <c r="M1740" i="1"/>
  <c r="M1741" i="1"/>
  <c r="M1742" i="1"/>
  <c r="M1743" i="1"/>
  <c r="M1744" i="1"/>
  <c r="M1745" i="1"/>
  <c r="M1746" i="1"/>
  <c r="M1747" i="1"/>
  <c r="M1748" i="1"/>
  <c r="M1749" i="1"/>
  <c r="M1750" i="1"/>
  <c r="M1751" i="1"/>
  <c r="M1752" i="1"/>
  <c r="M1753" i="1"/>
  <c r="M1754" i="1"/>
  <c r="M1755" i="1"/>
  <c r="M1756" i="1"/>
  <c r="M1757" i="1"/>
  <c r="M1758" i="1"/>
  <c r="M1759" i="1"/>
  <c r="M1760" i="1"/>
  <c r="M1761" i="1"/>
  <c r="M1762" i="1"/>
  <c r="M1763" i="1"/>
  <c r="M1764" i="1"/>
  <c r="M1765" i="1"/>
  <c r="M1766" i="1"/>
  <c r="M1767" i="1"/>
  <c r="M1768" i="1"/>
  <c r="M1769" i="1"/>
  <c r="M1770" i="1"/>
  <c r="M1771" i="1"/>
  <c r="M1772" i="1"/>
  <c r="M1773" i="1"/>
  <c r="M1774" i="1"/>
  <c r="M1775" i="1"/>
  <c r="M1776" i="1"/>
  <c r="M1777" i="1"/>
  <c r="M1778" i="1"/>
  <c r="M1779" i="1"/>
  <c r="M1780" i="1"/>
  <c r="M1781" i="1"/>
  <c r="M1782" i="1"/>
  <c r="M1783" i="1"/>
  <c r="M1784" i="1"/>
  <c r="M1785" i="1"/>
  <c r="M1786" i="1"/>
  <c r="M1787" i="1"/>
  <c r="M1788" i="1"/>
  <c r="M1789" i="1"/>
  <c r="M1790" i="1"/>
  <c r="M1791" i="1"/>
  <c r="M1792" i="1"/>
  <c r="M1793" i="1"/>
  <c r="M1794" i="1"/>
  <c r="M1795" i="1"/>
  <c r="M1796" i="1"/>
  <c r="M1797" i="1"/>
  <c r="M1798" i="1"/>
  <c r="M1799" i="1"/>
  <c r="M1800" i="1"/>
  <c r="M1801" i="1"/>
  <c r="M1802" i="1"/>
  <c r="M1803" i="1"/>
  <c r="M1804" i="1"/>
  <c r="M1805" i="1"/>
  <c r="M1806" i="1"/>
  <c r="M1807" i="1"/>
  <c r="M1808" i="1"/>
  <c r="M1809" i="1"/>
  <c r="M1810" i="1"/>
  <c r="M1811" i="1"/>
  <c r="M1812" i="1"/>
  <c r="M1813" i="1"/>
  <c r="M1814" i="1"/>
  <c r="M1815" i="1"/>
  <c r="M1816" i="1"/>
  <c r="M1817" i="1"/>
  <c r="M1818" i="1"/>
  <c r="M1524" i="1"/>
  <c r="M1830" i="1"/>
  <c r="M1831" i="1"/>
  <c r="M1832" i="1"/>
  <c r="M1833" i="1"/>
  <c r="M1834" i="1"/>
  <c r="M1835" i="1"/>
  <c r="M1836" i="1"/>
  <c r="M1837" i="1"/>
  <c r="M1838" i="1"/>
  <c r="M1839" i="1"/>
  <c r="M1840" i="1"/>
  <c r="M1841" i="1"/>
  <c r="M1842" i="1"/>
  <c r="M1843" i="1"/>
  <c r="M1844" i="1"/>
  <c r="M1845" i="1"/>
  <c r="M1846" i="1"/>
  <c r="M1847" i="1"/>
  <c r="M1848" i="1"/>
  <c r="M1849" i="1"/>
  <c r="M1850" i="1"/>
  <c r="M1851" i="1"/>
  <c r="M1852" i="1"/>
  <c r="M1853" i="1"/>
  <c r="M1854" i="1"/>
  <c r="M1855" i="1"/>
  <c r="M1856" i="1"/>
  <c r="M1857" i="1"/>
  <c r="M1858" i="1"/>
  <c r="M1859" i="1"/>
  <c r="M1860" i="1"/>
  <c r="M1861" i="1"/>
  <c r="M1862" i="1"/>
  <c r="M1863" i="1"/>
  <c r="M1864" i="1"/>
  <c r="M1865" i="1"/>
  <c r="M1866" i="1"/>
  <c r="M1867" i="1"/>
  <c r="M1868" i="1"/>
  <c r="M1869" i="1"/>
  <c r="M1870" i="1"/>
  <c r="M1871" i="1"/>
  <c r="M1872" i="1"/>
  <c r="M1873" i="1"/>
  <c r="M1874" i="1"/>
  <c r="M1875" i="1"/>
  <c r="M1876" i="1"/>
  <c r="M1877" i="1"/>
  <c r="M1878" i="1"/>
  <c r="M1879" i="1"/>
  <c r="M1880" i="1"/>
  <c r="M1881" i="1"/>
  <c r="M1882" i="1"/>
  <c r="M1883" i="1"/>
  <c r="M1884" i="1"/>
  <c r="M1885" i="1"/>
  <c r="M1886" i="1"/>
  <c r="M1887" i="1"/>
  <c r="M1888" i="1"/>
  <c r="M1889" i="1"/>
  <c r="M1890" i="1"/>
  <c r="M1891" i="1"/>
  <c r="M1892" i="1"/>
  <c r="M1893" i="1"/>
  <c r="M1894" i="1"/>
  <c r="M1895" i="1"/>
  <c r="M1896" i="1"/>
  <c r="M1897" i="1"/>
  <c r="M1898" i="1"/>
  <c r="M1899" i="1"/>
  <c r="M1900" i="1"/>
  <c r="M1901" i="1"/>
  <c r="M1902" i="1"/>
  <c r="M1903" i="1"/>
  <c r="M1904" i="1"/>
  <c r="M1905" i="1"/>
  <c r="M2007" i="1"/>
  <c r="M2008" i="1"/>
  <c r="M2009" i="1"/>
  <c r="M2051" i="1"/>
  <c r="M2052" i="1"/>
  <c r="M2140" i="1"/>
  <c r="M2158" i="1"/>
  <c r="M2159" i="1"/>
  <c r="M2160" i="1"/>
  <c r="M2161" i="1"/>
  <c r="M2162" i="1"/>
  <c r="M2163" i="1"/>
  <c r="M2174" i="1"/>
  <c r="M2175" i="1"/>
  <c r="M2176" i="1"/>
  <c r="M2177" i="1"/>
  <c r="M2178" i="1"/>
  <c r="M2179" i="1"/>
  <c r="M2180" i="1"/>
  <c r="M2280" i="1"/>
  <c r="M2315" i="1"/>
  <c r="M1977" i="1"/>
  <c r="M1978" i="1"/>
  <c r="M1979" i="1"/>
  <c r="M2003" i="1"/>
  <c r="M2004" i="1"/>
  <c r="M2005" i="1"/>
  <c r="M2053" i="1"/>
  <c r="M2054" i="1"/>
  <c r="M2121" i="1"/>
  <c r="M2122" i="1"/>
  <c r="M2123" i="1"/>
  <c r="M2124" i="1"/>
  <c r="M2125" i="1"/>
  <c r="M2181" i="1"/>
  <c r="M2182" i="1"/>
  <c r="M2244" i="1"/>
  <c r="M2245" i="1"/>
  <c r="M2246" i="1"/>
  <c r="M2247" i="1"/>
  <c r="M2248" i="1"/>
  <c r="M2281" i="1"/>
  <c r="M1906" i="1"/>
  <c r="M1907" i="1"/>
  <c r="M2055" i="1"/>
  <c r="M2056" i="1"/>
  <c r="M2126" i="1"/>
  <c r="M2127" i="1"/>
  <c r="M2132" i="1"/>
  <c r="M2183" i="1"/>
  <c r="M2184" i="1"/>
  <c r="M2282" i="1"/>
  <c r="M2316" i="1"/>
  <c r="M2317" i="1"/>
  <c r="M2318" i="1"/>
  <c r="M2319" i="1"/>
  <c r="M2320" i="1"/>
  <c r="M2321" i="1"/>
  <c r="M2326" i="1"/>
  <c r="M2327" i="1"/>
  <c r="M2328" i="1"/>
  <c r="M2329" i="1"/>
  <c r="M2330" i="1"/>
  <c r="M2331" i="1"/>
  <c r="M2057" i="1"/>
  <c r="M2058" i="1"/>
  <c r="M2185" i="1"/>
  <c r="M2186" i="1"/>
  <c r="M2283" i="1"/>
  <c r="M2322" i="1"/>
  <c r="M2323" i="1"/>
  <c r="M2324" i="1"/>
  <c r="M2325" i="1"/>
  <c r="M1980" i="1"/>
  <c r="M1981" i="1"/>
  <c r="M1982" i="1"/>
  <c r="M1991" i="1"/>
  <c r="M1992" i="1"/>
  <c r="M1993" i="1"/>
  <c r="M1994" i="1"/>
  <c r="M1995" i="1"/>
  <c r="M2000" i="1"/>
  <c r="M2001" i="1"/>
  <c r="M2002" i="1"/>
  <c r="M2059" i="1"/>
  <c r="M2060" i="1"/>
  <c r="M2100" i="1"/>
  <c r="M2101" i="1"/>
  <c r="M2102" i="1"/>
  <c r="M2103" i="1"/>
  <c r="M2104" i="1"/>
  <c r="M2141" i="1"/>
  <c r="M2142" i="1"/>
  <c r="M2143" i="1"/>
  <c r="M2144" i="1"/>
  <c r="M2145" i="1"/>
  <c r="M2187" i="1"/>
  <c r="M2188" i="1"/>
  <c r="M2189" i="1"/>
  <c r="M2190" i="1"/>
  <c r="M2191" i="1"/>
  <c r="M2192" i="1"/>
  <c r="M2193" i="1"/>
  <c r="M2255" i="1"/>
  <c r="M2256" i="1"/>
  <c r="M2284" i="1"/>
  <c r="M2061" i="1"/>
  <c r="M2062" i="1"/>
  <c r="M2152" i="1"/>
  <c r="M2153" i="1"/>
  <c r="M2154" i="1"/>
  <c r="M2155" i="1"/>
  <c r="M2156" i="1"/>
  <c r="M2157" i="1"/>
  <c r="M2194" i="1"/>
  <c r="M2195" i="1"/>
  <c r="M2285" i="1"/>
  <c r="M2313" i="1"/>
  <c r="M2314" i="1"/>
  <c r="M2035" i="1"/>
  <c r="M2036" i="1"/>
  <c r="M2037" i="1"/>
  <c r="M2332" i="1"/>
  <c r="M2333" i="1"/>
  <c r="M2334" i="1"/>
  <c r="M2335" i="1"/>
  <c r="M2043" i="1"/>
  <c r="M2044" i="1"/>
  <c r="M2045" i="1"/>
  <c r="M2028" i="1"/>
  <c r="M2029" i="1"/>
  <c r="M2030" i="1"/>
  <c r="M1915" i="1"/>
  <c r="M1916" i="1"/>
  <c r="M1917" i="1"/>
  <c r="M1918" i="1"/>
  <c r="M1919" i="1"/>
  <c r="M1925" i="1"/>
  <c r="M1926" i="1"/>
  <c r="M1927" i="1"/>
  <c r="M1928" i="1"/>
  <c r="M1929" i="1"/>
  <c r="M2196" i="1"/>
  <c r="M2197" i="1"/>
  <c r="M2198" i="1"/>
  <c r="M2199" i="1"/>
  <c r="M2200" i="1"/>
  <c r="M2201" i="1"/>
  <c r="M2202" i="1"/>
  <c r="M2203" i="1"/>
  <c r="M1957" i="1"/>
  <c r="M2024" i="1"/>
  <c r="M2025" i="1"/>
  <c r="M2026" i="1"/>
  <c r="M1930" i="1"/>
  <c r="M1931" i="1"/>
  <c r="M1932" i="1"/>
  <c r="M1933" i="1"/>
  <c r="M1934" i="1"/>
  <c r="M1935" i="1"/>
  <c r="M2019" i="1"/>
  <c r="M2020" i="1"/>
  <c r="M2021" i="1"/>
  <c r="M2022" i="1"/>
  <c r="M2023" i="1"/>
  <c r="M2063" i="1"/>
  <c r="M1911" i="1"/>
  <c r="M1912" i="1"/>
  <c r="M1913" i="1"/>
  <c r="M1914" i="1"/>
  <c r="M1983" i="1"/>
  <c r="M1984" i="1"/>
  <c r="M1985" i="1"/>
  <c r="M1986" i="1"/>
  <c r="M1936" i="1"/>
  <c r="M1937" i="1"/>
  <c r="M1938" i="1"/>
  <c r="M1939" i="1"/>
  <c r="M1940" i="1"/>
  <c r="M2110" i="1"/>
  <c r="M2111" i="1"/>
  <c r="M2112" i="1"/>
  <c r="M2229" i="1"/>
  <c r="M2230" i="1"/>
  <c r="M2231" i="1"/>
  <c r="M2232" i="1"/>
  <c r="M1920" i="1"/>
  <c r="M1921" i="1"/>
  <c r="M1922" i="1"/>
  <c r="M1923" i="1"/>
  <c r="M1924" i="1"/>
  <c r="M2046" i="1"/>
  <c r="M2047" i="1"/>
  <c r="M2048" i="1"/>
  <c r="M2049" i="1"/>
  <c r="M2050" i="1"/>
  <c r="M2075" i="1"/>
  <c r="M2088" i="1"/>
  <c r="M2089" i="1"/>
  <c r="M2090" i="1"/>
  <c r="M2091" i="1"/>
  <c r="M2080" i="1"/>
  <c r="M2081" i="1"/>
  <c r="M2082" i="1"/>
  <c r="M2083" i="1"/>
  <c r="M1987" i="1"/>
  <c r="M1988" i="1"/>
  <c r="M1989" i="1"/>
  <c r="M1990" i="1"/>
  <c r="M2038" i="1"/>
  <c r="M2039" i="1"/>
  <c r="M2040" i="1"/>
  <c r="M2041" i="1"/>
  <c r="M2042" i="1"/>
  <c r="M1908" i="1"/>
  <c r="M1909" i="1"/>
  <c r="M1910" i="1"/>
  <c r="M2105" i="1"/>
  <c r="M2106" i="1"/>
  <c r="M2107" i="1"/>
  <c r="M2108" i="1"/>
  <c r="M2252" i="1"/>
  <c r="M2253" i="1"/>
  <c r="M2254" i="1"/>
  <c r="M2076" i="1"/>
  <c r="M2077" i="1"/>
  <c r="M2078" i="1"/>
  <c r="M2079" i="1"/>
  <c r="M2223" i="1"/>
  <c r="M2224" i="1"/>
  <c r="M2225" i="1"/>
  <c r="M2226" i="1"/>
  <c r="M2227" i="1"/>
  <c r="M2228" i="1"/>
  <c r="M1996" i="1"/>
  <c r="M1997" i="1"/>
  <c r="M1998" i="1"/>
  <c r="M1999" i="1"/>
  <c r="M2010" i="1"/>
  <c r="M2011" i="1"/>
  <c r="M2249" i="1"/>
  <c r="M2250" i="1"/>
  <c r="M2251" i="1"/>
  <c r="M2084" i="1"/>
  <c r="M2085" i="1"/>
  <c r="M2086" i="1"/>
  <c r="M2087" i="1"/>
  <c r="M2113" i="1"/>
  <c r="M2114" i="1"/>
  <c r="M2092" i="1"/>
  <c r="M2093" i="1"/>
  <c r="M2094" i="1"/>
  <c r="M2095" i="1"/>
  <c r="M2096" i="1"/>
  <c r="M2097" i="1"/>
  <c r="M2098" i="1"/>
  <c r="M2099" i="1"/>
  <c r="M2006" i="1"/>
  <c r="M2015" i="1"/>
  <c r="M2031" i="1"/>
  <c r="M2032" i="1"/>
  <c r="M2033" i="1"/>
  <c r="M2034" i="1"/>
  <c r="M2336" i="1"/>
  <c r="M2337" i="1"/>
  <c r="M1941" i="1"/>
  <c r="M1942" i="1"/>
  <c r="M1943" i="1"/>
  <c r="M2257" i="1"/>
  <c r="M2258" i="1"/>
  <c r="M1958" i="1"/>
  <c r="M1959" i="1"/>
  <c r="M1960" i="1"/>
  <c r="M1961" i="1"/>
  <c r="M1962" i="1"/>
  <c r="M1963" i="1"/>
  <c r="M1964" i="1"/>
  <c r="M2064" i="1"/>
  <c r="M2065" i="1"/>
  <c r="M2204" i="1"/>
  <c r="M2286" i="1"/>
  <c r="M2109" i="1"/>
  <c r="M2205" i="1"/>
  <c r="M1948" i="1"/>
  <c r="M1949" i="1"/>
  <c r="M1950" i="1"/>
  <c r="M2066" i="1"/>
  <c r="M2067" i="1"/>
  <c r="M2206" i="1"/>
  <c r="M2207" i="1"/>
  <c r="M2287" i="1"/>
  <c r="M2305" i="1"/>
  <c r="M2306" i="1"/>
  <c r="M2307" i="1"/>
  <c r="M2308" i="1"/>
  <c r="M1951" i="1"/>
  <c r="M1952" i="1"/>
  <c r="M1953" i="1"/>
  <c r="M1965" i="1"/>
  <c r="M1966" i="1"/>
  <c r="M1967" i="1"/>
  <c r="M1968" i="1"/>
  <c r="M1969" i="1"/>
  <c r="M2068" i="1"/>
  <c r="M2069" i="1"/>
  <c r="M2115" i="1"/>
  <c r="M2116" i="1"/>
  <c r="M2117" i="1"/>
  <c r="M2118" i="1"/>
  <c r="M2119" i="1"/>
  <c r="M2208" i="1"/>
  <c r="M2209" i="1"/>
  <c r="M2288" i="1"/>
  <c r="M2309" i="1"/>
  <c r="M2310" i="1"/>
  <c r="M2311" i="1"/>
  <c r="M2312" i="1"/>
  <c r="M2210" i="1"/>
  <c r="M2012" i="1"/>
  <c r="M2013" i="1"/>
  <c r="M2014" i="1"/>
  <c r="M2016" i="1"/>
  <c r="M2017" i="1"/>
  <c r="M2018" i="1"/>
  <c r="M2070" i="1"/>
  <c r="M2071" i="1"/>
  <c r="M2120" i="1"/>
  <c r="M2128" i="1"/>
  <c r="M2129" i="1"/>
  <c r="M2130" i="1"/>
  <c r="M2131" i="1"/>
  <c r="M2133" i="1"/>
  <c r="M2134" i="1"/>
  <c r="M2135" i="1"/>
  <c r="M2136" i="1"/>
  <c r="M2137" i="1"/>
  <c r="M2138" i="1"/>
  <c r="M2139" i="1"/>
  <c r="M2146" i="1"/>
  <c r="M2147" i="1"/>
  <c r="M2148" i="1"/>
  <c r="M2149" i="1"/>
  <c r="M2150" i="1"/>
  <c r="M2151" i="1"/>
  <c r="M2164" i="1"/>
  <c r="M2165" i="1"/>
  <c r="M2166" i="1"/>
  <c r="M2167" i="1"/>
  <c r="M2168" i="1"/>
  <c r="M2169" i="1"/>
  <c r="M2170" i="1"/>
  <c r="M2171" i="1"/>
  <c r="M2172" i="1"/>
  <c r="M2173" i="1"/>
  <c r="M2211" i="1"/>
  <c r="M2212" i="1"/>
  <c r="M2213" i="1"/>
  <c r="M2214" i="1"/>
  <c r="M2215" i="1"/>
  <c r="M2216" i="1"/>
  <c r="M2219" i="1"/>
  <c r="M2220" i="1"/>
  <c r="M2221" i="1"/>
  <c r="M2222" i="1"/>
  <c r="M2233" i="1"/>
  <c r="M2234" i="1"/>
  <c r="M2235" i="1"/>
  <c r="M2236" i="1"/>
  <c r="M2237" i="1"/>
  <c r="M2238" i="1"/>
  <c r="M2289" i="1"/>
  <c r="M1944" i="1"/>
  <c r="M1945" i="1"/>
  <c r="M1946" i="1"/>
  <c r="M1947" i="1"/>
  <c r="M1954" i="1"/>
  <c r="M1955" i="1"/>
  <c r="M1956" i="1"/>
  <c r="M1974" i="1"/>
  <c r="M1975" i="1"/>
  <c r="M1976" i="1"/>
  <c r="M2027" i="1"/>
  <c r="M2072" i="1"/>
  <c r="M2073" i="1"/>
  <c r="M2074" i="1"/>
  <c r="M2217" i="1"/>
  <c r="M2218" i="1"/>
  <c r="M2239" i="1"/>
  <c r="M2240" i="1"/>
  <c r="M2241" i="1"/>
  <c r="M2242" i="1"/>
  <c r="M2243" i="1"/>
  <c r="M2290" i="1"/>
  <c r="M2338" i="1"/>
  <c r="M2339" i="1"/>
  <c r="M2340" i="1"/>
  <c r="M1970" i="1"/>
  <c r="M1971" i="1"/>
  <c r="M1972" i="1"/>
  <c r="M1973" i="1"/>
  <c r="M2259" i="1"/>
  <c r="M2260" i="1"/>
  <c r="M2261" i="1"/>
  <c r="M2262" i="1"/>
  <c r="M2263" i="1"/>
  <c r="M2264" i="1"/>
  <c r="M2265" i="1"/>
  <c r="M2266" i="1"/>
  <c r="M2267" i="1"/>
  <c r="M2268" i="1"/>
  <c r="M2269" i="1"/>
  <c r="M2270" i="1"/>
  <c r="M2271" i="1"/>
  <c r="M2272" i="1"/>
  <c r="M2291" i="1"/>
  <c r="M2292" i="1"/>
  <c r="M2293" i="1"/>
  <c r="M2294" i="1"/>
  <c r="M2295" i="1"/>
  <c r="M2296" i="1"/>
  <c r="M2297" i="1"/>
  <c r="M2273" i="1"/>
  <c r="M2274" i="1"/>
  <c r="M2275" i="1"/>
  <c r="M2276" i="1"/>
  <c r="M2277" i="1"/>
  <c r="M2278" i="1"/>
  <c r="M2279" i="1"/>
  <c r="M2298" i="1"/>
  <c r="M2299" i="1"/>
  <c r="M2300" i="1"/>
  <c r="M2301" i="1"/>
  <c r="M2302" i="1"/>
  <c r="M2303" i="1"/>
  <c r="M2304" i="1"/>
  <c r="AB4" i="1"/>
  <c r="AD4" i="1"/>
  <c r="AE4" i="1"/>
  <c r="AF4" i="1"/>
  <c r="AG4" i="1"/>
  <c r="AC1812" i="1" l="1"/>
  <c r="AC1887" i="1"/>
  <c r="AC1951" i="1"/>
  <c r="AC1855" i="1"/>
  <c r="AC1919" i="1"/>
  <c r="AC1983" i="1"/>
  <c r="AC2047" i="1"/>
  <c r="AC2087" i="1"/>
  <c r="AC2151" i="1"/>
  <c r="AC2299" i="1"/>
  <c r="AC2315" i="1"/>
  <c r="AC2331" i="1"/>
  <c r="AC2103" i="1"/>
  <c r="AC2167" i="1"/>
  <c r="AC2231" i="1"/>
  <c r="AC2119" i="1"/>
  <c r="AC2183" i="1"/>
  <c r="AC2247" i="1"/>
  <c r="AC2215" i="1"/>
  <c r="AC2267" i="1"/>
  <c r="AC2283" i="1"/>
  <c r="AC2135" i="1"/>
  <c r="AC2199" i="1"/>
  <c r="AC2263" i="1"/>
  <c r="AC2279" i="1"/>
  <c r="AC2295" i="1"/>
  <c r="AC2311" i="1"/>
  <c r="AC2327" i="1"/>
  <c r="AC2339" i="1"/>
  <c r="AC2271" i="1"/>
  <c r="AC2291" i="1"/>
  <c r="AC2309" i="1"/>
  <c r="AC2337" i="1"/>
  <c r="AC2318" i="1"/>
  <c r="AC2292" i="1"/>
  <c r="AC2273" i="1"/>
  <c r="AC2211" i="1"/>
  <c r="AC2147" i="1"/>
  <c r="AC2083" i="1"/>
  <c r="AC2015" i="1"/>
  <c r="AC1903" i="1"/>
  <c r="AC2328" i="1"/>
  <c r="AC2219" i="1"/>
  <c r="AC2330" i="1"/>
  <c r="AC2304" i="1"/>
  <c r="AC2285" i="1"/>
  <c r="AC2255" i="1"/>
  <c r="AC2191" i="1"/>
  <c r="AC2127" i="1"/>
  <c r="AC2322" i="1"/>
  <c r="AC2257" i="1"/>
  <c r="AC2316" i="1"/>
  <c r="AC2297" i="1"/>
  <c r="AC2278" i="1"/>
  <c r="AC2235" i="1"/>
  <c r="AC2171" i="1"/>
  <c r="AC2107" i="1"/>
  <c r="AC2193" i="1"/>
  <c r="AC2129" i="1"/>
  <c r="AC2081" i="1"/>
  <c r="AC2029" i="1"/>
  <c r="AC1991" i="1"/>
  <c r="AC1938" i="1"/>
  <c r="AC1882" i="1"/>
  <c r="AC1818" i="1"/>
  <c r="AC2269" i="1"/>
  <c r="AC2221" i="1"/>
  <c r="AC2157" i="1"/>
  <c r="AC2093" i="1"/>
  <c r="AC2050" i="1"/>
  <c r="AC1994" i="1"/>
  <c r="AC1941" i="1"/>
  <c r="AC1885" i="1"/>
  <c r="AC1847" i="1"/>
  <c r="AC1783" i="1"/>
  <c r="AC2233" i="1"/>
  <c r="AC2169" i="1"/>
  <c r="AC2105" i="1"/>
  <c r="AC2042" i="1"/>
  <c r="AC1989" i="1"/>
  <c r="AC1933" i="1"/>
  <c r="AC1895" i="1"/>
  <c r="AC1842" i="1"/>
  <c r="AC1778" i="1"/>
  <c r="AC1746" i="1"/>
  <c r="AC1714" i="1"/>
  <c r="AC1693" i="1"/>
  <c r="AC1661" i="1"/>
  <c r="AC1629" i="1"/>
  <c r="AC1597" i="1"/>
  <c r="AC1565" i="1"/>
  <c r="AC1533" i="1"/>
  <c r="AC2213" i="1"/>
  <c r="AC2149" i="1"/>
  <c r="AC2085" i="1"/>
  <c r="AC2026" i="1"/>
  <c r="AC1973" i="1"/>
  <c r="AC1917" i="1"/>
  <c r="AC1879" i="1"/>
  <c r="AC1815" i="1"/>
  <c r="AC733" i="1"/>
  <c r="AC752" i="1"/>
  <c r="AC747" i="1"/>
  <c r="AC796" i="1"/>
  <c r="AC860" i="1"/>
  <c r="AC794" i="1"/>
  <c r="AC212" i="1"/>
  <c r="AC276" i="1"/>
  <c r="AC312" i="1"/>
  <c r="AC852" i="1"/>
  <c r="AC2323" i="1"/>
  <c r="AC2335" i="1"/>
  <c r="AC2287" i="1"/>
  <c r="AC2293" i="1"/>
  <c r="AC2334" i="1"/>
  <c r="AC2308" i="1"/>
  <c r="AC2289" i="1"/>
  <c r="AC2270" i="1"/>
  <c r="AC2207" i="1"/>
  <c r="AC2143" i="1"/>
  <c r="AC2079" i="1"/>
  <c r="AC1999" i="1"/>
  <c r="AC1871" i="1"/>
  <c r="AC2312" i="1"/>
  <c r="AC2340" i="1"/>
  <c r="AC2320" i="1"/>
  <c r="AC2301" i="1"/>
  <c r="AC2282" i="1"/>
  <c r="AC2251" i="1"/>
  <c r="AC2187" i="1"/>
  <c r="AC2123" i="1"/>
  <c r="AC2306" i="1"/>
  <c r="AC2332" i="1"/>
  <c r="AC2313" i="1"/>
  <c r="AC2294" i="1"/>
  <c r="AC2268" i="1"/>
  <c r="AC2209" i="1"/>
  <c r="AC2145" i="1"/>
  <c r="AC2296" i="1"/>
  <c r="AC2163" i="1"/>
  <c r="AC2099" i="1"/>
  <c r="AC2074" i="1"/>
  <c r="AC2021" i="1"/>
  <c r="AC1965" i="1"/>
  <c r="AC1927" i="1"/>
  <c r="AC1874" i="1"/>
  <c r="AC1807" i="1"/>
  <c r="AC2266" i="1"/>
  <c r="AC2205" i="1"/>
  <c r="AC2141" i="1"/>
  <c r="AC2077" i="1"/>
  <c r="AC2039" i="1"/>
  <c r="AC1986" i="1"/>
  <c r="AC1930" i="1"/>
  <c r="AC1877" i="1"/>
  <c r="AC1810" i="1"/>
  <c r="AC2265" i="1"/>
  <c r="AC2217" i="1"/>
  <c r="AC2153" i="1"/>
  <c r="AC2089" i="1"/>
  <c r="AC2034" i="1"/>
  <c r="AC1978" i="1"/>
  <c r="AC1925" i="1"/>
  <c r="AC1869" i="1"/>
  <c r="AC1831" i="1"/>
  <c r="AC1770" i="1"/>
  <c r="AC1738" i="1"/>
  <c r="AC1706" i="1"/>
  <c r="AC1685" i="1"/>
  <c r="AC1653" i="1"/>
  <c r="AC1621" i="1"/>
  <c r="AC1589" i="1"/>
  <c r="AC1557" i="1"/>
  <c r="AC1525" i="1"/>
  <c r="AC2197" i="1"/>
  <c r="AC2133" i="1"/>
  <c r="AC2071" i="1"/>
  <c r="AC2018" i="1"/>
  <c r="AC1962" i="1"/>
  <c r="AC1909" i="1"/>
  <c r="AC1853" i="1"/>
  <c r="AC1804" i="1"/>
  <c r="AC741" i="1"/>
  <c r="AC760" i="1"/>
  <c r="AC754" i="1"/>
  <c r="AC812" i="1"/>
  <c r="AC169" i="1"/>
  <c r="AC2307" i="1"/>
  <c r="AC2319" i="1"/>
  <c r="AC2341" i="1"/>
  <c r="AC2277" i="1"/>
  <c r="AC2324" i="1"/>
  <c r="AC2305" i="1"/>
  <c r="AC2286" i="1"/>
  <c r="AC2260" i="1"/>
  <c r="AC2203" i="1"/>
  <c r="AC2139" i="1"/>
  <c r="AC2063" i="1"/>
  <c r="AC1967" i="1"/>
  <c r="AC1839" i="1"/>
  <c r="AC2227" i="1"/>
  <c r="AC2336" i="1"/>
  <c r="AC2317" i="1"/>
  <c r="AC2298" i="1"/>
  <c r="AC2272" i="1"/>
  <c r="AC2225" i="1"/>
  <c r="AC2161" i="1"/>
  <c r="AC2097" i="1"/>
  <c r="AC2290" i="1"/>
  <c r="AC2329" i="1"/>
  <c r="AC2310" i="1"/>
  <c r="AC2284" i="1"/>
  <c r="AC2243" i="1"/>
  <c r="AC2179" i="1"/>
  <c r="AC2115" i="1"/>
  <c r="AC2280" i="1"/>
  <c r="AC2159" i="1"/>
  <c r="AC2095" i="1"/>
  <c r="AC2066" i="1"/>
  <c r="AC2010" i="1"/>
  <c r="AC1957" i="1"/>
  <c r="AC1901" i="1"/>
  <c r="AC1863" i="1"/>
  <c r="AC1799" i="1"/>
  <c r="AC2253" i="1"/>
  <c r="AC2189" i="1"/>
  <c r="AC2125" i="1"/>
  <c r="AC2069" i="1"/>
  <c r="AC2013" i="1"/>
  <c r="AC1975" i="1"/>
  <c r="AC1922" i="1"/>
  <c r="AC1866" i="1"/>
  <c r="AC1802" i="1"/>
  <c r="AC2262" i="1"/>
  <c r="AC2201" i="1"/>
  <c r="AC2137" i="1"/>
  <c r="AC2061" i="1"/>
  <c r="AC2023" i="1"/>
  <c r="AC1970" i="1"/>
  <c r="AC1914" i="1"/>
  <c r="AC1861" i="1"/>
  <c r="AC1794" i="1"/>
  <c r="AC1762" i="1"/>
  <c r="AC1730" i="1"/>
  <c r="AC1829" i="1"/>
  <c r="AC1677" i="1"/>
  <c r="AC1645" i="1"/>
  <c r="AC1613" i="1"/>
  <c r="AC1581" i="1"/>
  <c r="AC1549" i="1"/>
  <c r="AC2245" i="1"/>
  <c r="AC2181" i="1"/>
  <c r="AC2117" i="1"/>
  <c r="AC2045" i="1"/>
  <c r="AC2007" i="1"/>
  <c r="AC1954" i="1"/>
  <c r="AC1898" i="1"/>
  <c r="AC1845" i="1"/>
  <c r="AC719" i="1"/>
  <c r="AC749" i="1"/>
  <c r="AC739" i="1"/>
  <c r="AC764" i="1"/>
  <c r="AC828" i="1"/>
  <c r="AC182" i="1"/>
  <c r="AC858" i="1"/>
  <c r="AC244" i="1"/>
  <c r="AC296" i="1"/>
  <c r="AC788" i="1"/>
  <c r="AC286" i="1"/>
  <c r="AC778" i="1"/>
  <c r="AC188" i="1"/>
  <c r="AC2303" i="1"/>
  <c r="AC2275" i="1"/>
  <c r="AC2338" i="1"/>
  <c r="AC2261" i="1"/>
  <c r="AC2321" i="1"/>
  <c r="AC2302" i="1"/>
  <c r="AC2276" i="1"/>
  <c r="AC2241" i="1"/>
  <c r="AC2177" i="1"/>
  <c r="AC2113" i="1"/>
  <c r="AC2031" i="1"/>
  <c r="AC1935" i="1"/>
  <c r="AC1796" i="1"/>
  <c r="AC2223" i="1"/>
  <c r="AC2333" i="1"/>
  <c r="AC2314" i="1"/>
  <c r="AC2288" i="1"/>
  <c r="AC2259" i="1"/>
  <c r="AC2195" i="1"/>
  <c r="AC2131" i="1"/>
  <c r="AC2325" i="1"/>
  <c r="AC2274" i="1"/>
  <c r="AC2326" i="1"/>
  <c r="AC2300" i="1"/>
  <c r="AC2281" i="1"/>
  <c r="AC2239" i="1"/>
  <c r="AC2175" i="1"/>
  <c r="AC2111" i="1"/>
  <c r="AC2264" i="1"/>
  <c r="AC2155" i="1"/>
  <c r="AC2091" i="1"/>
  <c r="AC2055" i="1"/>
  <c r="AC2002" i="1"/>
  <c r="AC1946" i="1"/>
  <c r="AC1893" i="1"/>
  <c r="AC1837" i="1"/>
  <c r="AC1788" i="1"/>
  <c r="AC2237" i="1"/>
  <c r="AC2173" i="1"/>
  <c r="AC2109" i="1"/>
  <c r="AC2058" i="1"/>
  <c r="AC2005" i="1"/>
  <c r="AC1949" i="1"/>
  <c r="AC1911" i="1"/>
  <c r="AC1858" i="1"/>
  <c r="AC1791" i="1"/>
  <c r="AC2249" i="1"/>
  <c r="AC2185" i="1"/>
  <c r="AC2121" i="1"/>
  <c r="AC2053" i="1"/>
  <c r="AC1997" i="1"/>
  <c r="AC1959" i="1"/>
  <c r="AC1906" i="1"/>
  <c r="AC1850" i="1"/>
  <c r="AC1786" i="1"/>
  <c r="AC1754" i="1"/>
  <c r="AC1722" i="1"/>
  <c r="AC1821" i="1"/>
  <c r="AC1669" i="1"/>
  <c r="AC1637" i="1"/>
  <c r="AC1605" i="1"/>
  <c r="AC1573" i="1"/>
  <c r="AC1541" i="1"/>
  <c r="AC2229" i="1"/>
  <c r="AC2165" i="1"/>
  <c r="AC2101" i="1"/>
  <c r="AC2037" i="1"/>
  <c r="AC1981" i="1"/>
  <c r="AC1943" i="1"/>
  <c r="AC1890" i="1"/>
  <c r="AC1834" i="1"/>
  <c r="AC725" i="1"/>
  <c r="AC731" i="1"/>
  <c r="AC758" i="1"/>
  <c r="AC780" i="1"/>
  <c r="AC844" i="1"/>
  <c r="AC762" i="1"/>
  <c r="AC196" i="1"/>
  <c r="AC260" i="1"/>
  <c r="AC304" i="1"/>
  <c r="AC820" i="1"/>
  <c r="AC294" i="1"/>
  <c r="AC810" i="1"/>
  <c r="AC204" i="1"/>
  <c r="AC268" i="1"/>
  <c r="AC826" i="1"/>
  <c r="AC177" i="1"/>
  <c r="AC167" i="1"/>
  <c r="AC284" i="1"/>
  <c r="AC868" i="1"/>
  <c r="AC346" i="1"/>
  <c r="AC1016" i="1"/>
  <c r="AC322" i="1"/>
  <c r="AC424" i="1"/>
  <c r="AC250" i="1"/>
  <c r="AC392" i="1"/>
  <c r="AC414" i="1"/>
  <c r="AC917" i="1"/>
  <c r="AC1064" i="1"/>
  <c r="AC836" i="1"/>
  <c r="AC1026" i="1"/>
  <c r="AC907" i="1"/>
  <c r="AC879" i="1"/>
  <c r="AC1086" i="1"/>
  <c r="AC958" i="1"/>
  <c r="AC990" i="1"/>
  <c r="AC1119" i="1"/>
  <c r="AC1151" i="1"/>
  <c r="AC1183" i="1"/>
  <c r="AC1213" i="1"/>
  <c r="AC1245" i="1"/>
  <c r="AC1277" i="1"/>
  <c r="AC1517" i="1"/>
  <c r="AC1326" i="1"/>
  <c r="AC1358" i="1"/>
  <c r="AC1390" i="1"/>
  <c r="AC1422" i="1"/>
  <c r="AC1454" i="1"/>
  <c r="AC1486" i="1"/>
  <c r="AC1000" i="1"/>
  <c r="AC1056" i="1"/>
  <c r="AC921" i="1"/>
  <c r="AC1068" i="1"/>
  <c r="AC940" i="1"/>
  <c r="AC972" i="1"/>
  <c r="AC1101" i="1"/>
  <c r="AC1133" i="1"/>
  <c r="AC1165" i="1"/>
  <c r="AC1195" i="1"/>
  <c r="AC1227" i="1"/>
  <c r="AC1259" i="1"/>
  <c r="AC1291" i="1"/>
  <c r="AC1308" i="1"/>
  <c r="AC883" i="1"/>
  <c r="AC228" i="1"/>
  <c r="AC302" i="1"/>
  <c r="AC220" i="1"/>
  <c r="AC292" i="1"/>
  <c r="AC218" i="1"/>
  <c r="AC378" i="1"/>
  <c r="AC772" i="1"/>
  <c r="AC354" i="1"/>
  <c r="AC1008" i="1"/>
  <c r="AC298" i="1"/>
  <c r="AC416" i="1"/>
  <c r="AC440" i="1"/>
  <c r="AC925" i="1"/>
  <c r="AC1072" i="1"/>
  <c r="AC306" i="1"/>
  <c r="AC1042" i="1"/>
  <c r="AC915" i="1"/>
  <c r="AC1062" i="1"/>
  <c r="AC934" i="1"/>
  <c r="AC966" i="1"/>
  <c r="AC1095" i="1"/>
  <c r="AC1127" i="1"/>
  <c r="AC1159" i="1"/>
  <c r="AC1191" i="1"/>
  <c r="AC1221" i="1"/>
  <c r="AC1253" i="1"/>
  <c r="AC1285" i="1"/>
  <c r="AC997" i="1"/>
  <c r="AC1334" i="1"/>
  <c r="AC1366" i="1"/>
  <c r="AC1398" i="1"/>
  <c r="AC1430" i="1"/>
  <c r="AC1462" i="1"/>
  <c r="AC1494" i="1"/>
  <c r="AC1006" i="1"/>
  <c r="AC897" i="1"/>
  <c r="AC929" i="1"/>
  <c r="AC1076" i="1"/>
  <c r="AC948" i="1"/>
  <c r="AC980" i="1"/>
  <c r="AC1109" i="1"/>
  <c r="AC1141" i="1"/>
  <c r="AC1173" i="1"/>
  <c r="AC1203" i="1"/>
  <c r="AC1235" i="1"/>
  <c r="AC1267" i="1"/>
  <c r="AC1299" i="1"/>
  <c r="AC420" i="1"/>
  <c r="AC1090" i="1"/>
  <c r="AC1155" i="1"/>
  <c r="AC1281" i="1"/>
  <c r="AC1394" i="1"/>
  <c r="AC1511" i="1"/>
  <c r="AC1528" i="1"/>
  <c r="AC288" i="1"/>
  <c r="AC310" i="1"/>
  <c r="AC236" i="1"/>
  <c r="AC300" i="1"/>
  <c r="AC282" i="1"/>
  <c r="AC400" i="1"/>
  <c r="AC234" i="1"/>
  <c r="AC388" i="1"/>
  <c r="AC804" i="1"/>
  <c r="AC330" i="1"/>
  <c r="AC266" i="1"/>
  <c r="AC901" i="1"/>
  <c r="AC933" i="1"/>
  <c r="AC1080" i="1"/>
  <c r="AC408" i="1"/>
  <c r="AC1058" i="1"/>
  <c r="AC923" i="1"/>
  <c r="AC1070" i="1"/>
  <c r="AC942" i="1"/>
  <c r="AC974" i="1"/>
  <c r="AC1103" i="1"/>
  <c r="AC1135" i="1"/>
  <c r="AC1167" i="1"/>
  <c r="AC1197" i="1"/>
  <c r="AC1229" i="1"/>
  <c r="AC1261" i="1"/>
  <c r="AC1293" i="1"/>
  <c r="AC1310" i="1"/>
  <c r="AC1342" i="1"/>
  <c r="AC1374" i="1"/>
  <c r="AC1406" i="1"/>
  <c r="AC1438" i="1"/>
  <c r="AC1470" i="1"/>
  <c r="AC1506" i="1"/>
  <c r="AC1024" i="1"/>
  <c r="AC905" i="1"/>
  <c r="AC877" i="1"/>
  <c r="AC1084" i="1"/>
  <c r="AC956" i="1"/>
  <c r="AC988" i="1"/>
  <c r="AC1117" i="1"/>
  <c r="AC1149" i="1"/>
  <c r="AC1181" i="1"/>
  <c r="AC1211" i="1"/>
  <c r="AC1243" i="1"/>
  <c r="AC1275" i="1"/>
  <c r="AC1515" i="1"/>
  <c r="AC1034" i="1"/>
  <c r="AC962" i="1"/>
  <c r="AC1187" i="1"/>
  <c r="AC1521" i="1"/>
  <c r="AC1426" i="1"/>
  <c r="AC1500" i="1"/>
  <c r="AC1530" i="1"/>
  <c r="AC1538" i="1"/>
  <c r="AC1546" i="1"/>
  <c r="AC1554" i="1"/>
  <c r="AC1562" i="1"/>
  <c r="AC1570" i="1"/>
  <c r="AC1578" i="1"/>
  <c r="AC1586" i="1"/>
  <c r="AC1594" i="1"/>
  <c r="AC1602" i="1"/>
  <c r="AC1996" i="1"/>
  <c r="AC1865" i="1"/>
  <c r="AC1814" i="1"/>
  <c r="AC1745" i="1"/>
  <c r="AC1825" i="1"/>
  <c r="AC1657" i="1"/>
  <c r="AC1625" i="1"/>
  <c r="AC1569" i="1"/>
  <c r="AC1440" i="1"/>
  <c r="AC1388" i="1"/>
  <c r="AC1312" i="1"/>
  <c r="AC1287" i="1"/>
  <c r="AC1209" i="1"/>
  <c r="AC1171" i="1"/>
  <c r="AC1131" i="1"/>
  <c r="AC957" i="1"/>
  <c r="AC1066" i="1"/>
  <c r="AC384" i="1"/>
  <c r="AC199" i="1"/>
  <c r="AC1756" i="1"/>
  <c r="AC1724" i="1"/>
  <c r="AC1823" i="1"/>
  <c r="AC756" i="1"/>
  <c r="AC842" i="1"/>
  <c r="AC252" i="1"/>
  <c r="AC308" i="1"/>
  <c r="AC314" i="1"/>
  <c r="AC432" i="1"/>
  <c r="AC290" i="1"/>
  <c r="AC404" i="1"/>
  <c r="AC186" i="1"/>
  <c r="AC362" i="1"/>
  <c r="AC396" i="1"/>
  <c r="AC909" i="1"/>
  <c r="AC881" i="1"/>
  <c r="AC1088" i="1"/>
  <c r="AC1012" i="1"/>
  <c r="AC899" i="1"/>
  <c r="AC931" i="1"/>
  <c r="AC1078" i="1"/>
  <c r="AC950" i="1"/>
  <c r="AC982" i="1"/>
  <c r="AC1111" i="1"/>
  <c r="AC1143" i="1"/>
  <c r="AC1175" i="1"/>
  <c r="AC1205" i="1"/>
  <c r="AC1237" i="1"/>
  <c r="AC1269" i="1"/>
  <c r="AC1301" i="1"/>
  <c r="AC1318" i="1"/>
  <c r="AC1350" i="1"/>
  <c r="AC1382" i="1"/>
  <c r="AC1414" i="1"/>
  <c r="AC1446" i="1"/>
  <c r="AC1478" i="1"/>
  <c r="AC338" i="1"/>
  <c r="AC1040" i="1"/>
  <c r="AC913" i="1"/>
  <c r="AC885" i="1"/>
  <c r="AC1092" i="1"/>
  <c r="AC964" i="1"/>
  <c r="AC996" i="1"/>
  <c r="AC1125" i="1"/>
  <c r="AC1157" i="1"/>
  <c r="AC1189" i="1"/>
  <c r="AC1219" i="1"/>
  <c r="AC1251" i="1"/>
  <c r="AC1283" i="1"/>
  <c r="AC1523" i="1"/>
  <c r="AC911" i="1"/>
  <c r="AC994" i="1"/>
  <c r="AC1217" i="1"/>
  <c r="AC1330" i="1"/>
  <c r="AC1458" i="1"/>
  <c r="AC1502" i="1"/>
  <c r="AC1532" i="1"/>
  <c r="AC1540" i="1"/>
  <c r="AC1548" i="1"/>
  <c r="AC1556" i="1"/>
  <c r="AC1564" i="1"/>
  <c r="AC1572" i="1"/>
  <c r="AC1580" i="1"/>
  <c r="AC1588" i="1"/>
  <c r="AC1596" i="1"/>
  <c r="AC1604" i="1"/>
  <c r="AC1921" i="1"/>
  <c r="AC1852" i="1"/>
  <c r="AC1790" i="1"/>
  <c r="AC1718" i="1"/>
  <c r="AC1684" i="1"/>
  <c r="AC1649" i="1"/>
  <c r="AC1617" i="1"/>
  <c r="AC1561" i="1"/>
  <c r="AC1429" i="1"/>
  <c r="AC1381" i="1"/>
  <c r="AC1524" i="1"/>
  <c r="AC1279" i="1"/>
  <c r="AC1199" i="1"/>
  <c r="AC1161" i="1"/>
  <c r="AC986" i="1"/>
  <c r="AC946" i="1"/>
  <c r="AC903" i="1"/>
  <c r="AC403" i="1"/>
  <c r="AC1780" i="1"/>
  <c r="AC1748" i="1"/>
  <c r="AC1719" i="1"/>
  <c r="AC1698" i="1"/>
  <c r="AC1671" i="1"/>
  <c r="AC1639" i="1"/>
  <c r="AC1123" i="1"/>
  <c r="AC1526" i="1"/>
  <c r="AC1544" i="1"/>
  <c r="AC1560" i="1"/>
  <c r="AC1576" i="1"/>
  <c r="AC1592" i="1"/>
  <c r="AC2009" i="1"/>
  <c r="AC1817" i="1"/>
  <c r="AC1702" i="1"/>
  <c r="AC1633" i="1"/>
  <c r="AC1529" i="1"/>
  <c r="AC1322" i="1"/>
  <c r="AC1257" i="1"/>
  <c r="AC1142" i="1"/>
  <c r="AC1077" i="1"/>
  <c r="AC202" i="1"/>
  <c r="AC1732" i="1"/>
  <c r="AC1687" i="1"/>
  <c r="AC1647" i="1"/>
  <c r="AC1599" i="1"/>
  <c r="AC1466" i="1"/>
  <c r="AC1368" i="1"/>
  <c r="AC1276" i="1"/>
  <c r="AC1169" i="1"/>
  <c r="AC1099" i="1"/>
  <c r="AC1022" i="1"/>
  <c r="AC2065" i="1"/>
  <c r="AC2033" i="1"/>
  <c r="AC2001" i="1"/>
  <c r="AC1969" i="1"/>
  <c r="AC1937" i="1"/>
  <c r="AC1884" i="1"/>
  <c r="AC1857" i="1"/>
  <c r="AC1782" i="1"/>
  <c r="AC1742" i="1"/>
  <c r="AC1692" i="1"/>
  <c r="AC1652" i="1"/>
  <c r="AC1620" i="1"/>
  <c r="AC1577" i="1"/>
  <c r="AC1498" i="1"/>
  <c r="AC1410" i="1"/>
  <c r="AC2254" i="1"/>
  <c r="AC2246" i="1"/>
  <c r="AC2238" i="1"/>
  <c r="AC2230" i="1"/>
  <c r="AC2222" i="1"/>
  <c r="AC2214" i="1"/>
  <c r="AC2206" i="1"/>
  <c r="AC2198" i="1"/>
  <c r="AC2190" i="1"/>
  <c r="AC2182" i="1"/>
  <c r="AC2174" i="1"/>
  <c r="AC2166" i="1"/>
  <c r="AC2158" i="1"/>
  <c r="AC2150" i="1"/>
  <c r="AC2142" i="1"/>
  <c r="AC2134" i="1"/>
  <c r="AC2126" i="1"/>
  <c r="AC2118" i="1"/>
  <c r="AC2110" i="1"/>
  <c r="AC2102" i="1"/>
  <c r="AC2094" i="1"/>
  <c r="AC2086" i="1"/>
  <c r="AC2078" i="1"/>
  <c r="AC2062" i="1"/>
  <c r="AC2046" i="1"/>
  <c r="AC2030" i="1"/>
  <c r="AC2014" i="1"/>
  <c r="AC1998" i="1"/>
  <c r="AC1982" i="1"/>
  <c r="AC1966" i="1"/>
  <c r="AC1950" i="1"/>
  <c r="AC1934" i="1"/>
  <c r="AC1918" i="1"/>
  <c r="AC1902" i="1"/>
  <c r="AC1886" i="1"/>
  <c r="AC1870" i="1"/>
  <c r="AC1854" i="1"/>
  <c r="AC1838" i="1"/>
  <c r="AC1811" i="1"/>
  <c r="AC1795" i="1"/>
  <c r="AC1779" i="1"/>
  <c r="AC1763" i="1"/>
  <c r="AC1747" i="1"/>
  <c r="AC1731" i="1"/>
  <c r="AC1249" i="1"/>
  <c r="AC1534" i="1"/>
  <c r="AC1550" i="1"/>
  <c r="AC1566" i="1"/>
  <c r="AC1582" i="1"/>
  <c r="AC1598" i="1"/>
  <c r="AC1908" i="1"/>
  <c r="AC1777" i="1"/>
  <c r="AC1673" i="1"/>
  <c r="AC1601" i="1"/>
  <c r="AC1400" i="1"/>
  <c r="AC1516" i="1"/>
  <c r="AC1190" i="1"/>
  <c r="AC976" i="1"/>
  <c r="AC889" i="1"/>
  <c r="AC1772" i="1"/>
  <c r="AC1708" i="1"/>
  <c r="AC1679" i="1"/>
  <c r="AC1631" i="1"/>
  <c r="AC1591" i="1"/>
  <c r="AC1418" i="1"/>
  <c r="AC1364" i="1"/>
  <c r="AC1265" i="1"/>
  <c r="AC1150" i="1"/>
  <c r="AC954" i="1"/>
  <c r="AC370" i="1"/>
  <c r="AC2052" i="1"/>
  <c r="AC2020" i="1"/>
  <c r="AC1988" i="1"/>
  <c r="AC1956" i="1"/>
  <c r="AC1924" i="1"/>
  <c r="AC1881" i="1"/>
  <c r="AC1801" i="1"/>
  <c r="AC1769" i="1"/>
  <c r="AC1729" i="1"/>
  <c r="AC1676" i="1"/>
  <c r="AC1644" i="1"/>
  <c r="AC1612" i="1"/>
  <c r="AC1553" i="1"/>
  <c r="AC1450" i="1"/>
  <c r="AC1396" i="1"/>
  <c r="AC2252" i="1"/>
  <c r="AC2244" i="1"/>
  <c r="AC2236" i="1"/>
  <c r="AC2228" i="1"/>
  <c r="AC1362" i="1"/>
  <c r="AC1536" i="1"/>
  <c r="AC1552" i="1"/>
  <c r="AC1568" i="1"/>
  <c r="AC1584" i="1"/>
  <c r="AC1600" i="1"/>
  <c r="AC1905" i="1"/>
  <c r="AC1758" i="1"/>
  <c r="AC1665" i="1"/>
  <c r="AC1585" i="1"/>
  <c r="AC1392" i="1"/>
  <c r="AC1297" i="1"/>
  <c r="AC1182" i="1"/>
  <c r="AC965" i="1"/>
  <c r="AC1060" i="1"/>
  <c r="AC1764" i="1"/>
  <c r="AC1703" i="1"/>
  <c r="AC1663" i="1"/>
  <c r="AC1623" i="1"/>
  <c r="AC1583" i="1"/>
  <c r="AC1404" i="1"/>
  <c r="AC1349" i="1"/>
  <c r="AC1247" i="1"/>
  <c r="AC1139" i="1"/>
  <c r="AC1093" i="1"/>
  <c r="AC20" i="1"/>
  <c r="AC2049" i="1"/>
  <c r="AC2017" i="1"/>
  <c r="AC1985" i="1"/>
  <c r="AC1953" i="1"/>
  <c r="AC1900" i="1"/>
  <c r="AC1868" i="1"/>
  <c r="AC1798" i="1"/>
  <c r="AC1766" i="1"/>
  <c r="AC1726" i="1"/>
  <c r="AC1668" i="1"/>
  <c r="AC1636" i="1"/>
  <c r="AC1609" i="1"/>
  <c r="AC1545" i="1"/>
  <c r="AC1436" i="1"/>
  <c r="AC2258" i="1"/>
  <c r="AC2250" i="1"/>
  <c r="AC2242" i="1"/>
  <c r="AC2234" i="1"/>
  <c r="AC2226" i="1"/>
  <c r="AC2218" i="1"/>
  <c r="AC2210" i="1"/>
  <c r="AC2202" i="1"/>
  <c r="AC2194" i="1"/>
  <c r="AC2186" i="1"/>
  <c r="AC2178" i="1"/>
  <c r="AC2170" i="1"/>
  <c r="AC2162" i="1"/>
  <c r="AC2154" i="1"/>
  <c r="AC2146" i="1"/>
  <c r="AC2138" i="1"/>
  <c r="AC2130" i="1"/>
  <c r="AC2122" i="1"/>
  <c r="AC2114" i="1"/>
  <c r="AC2106" i="1"/>
  <c r="AC2098" i="1"/>
  <c r="AC2090" i="1"/>
  <c r="AC2082" i="1"/>
  <c r="AC2070" i="1"/>
  <c r="AC2054" i="1"/>
  <c r="AC2038" i="1"/>
  <c r="AC2022" i="1"/>
  <c r="AC2006" i="1"/>
  <c r="AC1990" i="1"/>
  <c r="AC1974" i="1"/>
  <c r="AC1958" i="1"/>
  <c r="AC1942" i="1"/>
  <c r="AC1926" i="1"/>
  <c r="AC1910" i="1"/>
  <c r="AC1894" i="1"/>
  <c r="AC1878" i="1"/>
  <c r="AC1862" i="1"/>
  <c r="AC1846" i="1"/>
  <c r="AC1830" i="1"/>
  <c r="AC1803" i="1"/>
  <c r="AC1787" i="1"/>
  <c r="AC1771" i="1"/>
  <c r="AC1755" i="1"/>
  <c r="AC1739" i="1"/>
  <c r="AC1723" i="1"/>
  <c r="AC1707" i="1"/>
  <c r="AC1822" i="1"/>
  <c r="AC1686" i="1"/>
  <c r="AC1670" i="1"/>
  <c r="AC1490" i="1"/>
  <c r="AC1542" i="1"/>
  <c r="AC1558" i="1"/>
  <c r="AC1574" i="1"/>
  <c r="AC1590" i="1"/>
  <c r="AC1606" i="1"/>
  <c r="AC1849" i="1"/>
  <c r="AC1705" i="1"/>
  <c r="AC1641" i="1"/>
  <c r="AC1537" i="1"/>
  <c r="AC1370" i="1"/>
  <c r="AC1268" i="1"/>
  <c r="AC1153" i="1"/>
  <c r="AC936" i="1"/>
  <c r="AC210" i="1"/>
  <c r="AC1740" i="1"/>
  <c r="AC1695" i="1"/>
  <c r="AC1655" i="1"/>
  <c r="AC1615" i="1"/>
  <c r="AC1477" i="1"/>
  <c r="AC1389" i="1"/>
  <c r="AC1295" i="1"/>
  <c r="AC1225" i="1"/>
  <c r="AC1121" i="1"/>
  <c r="AC930" i="1"/>
  <c r="AC2068" i="1"/>
  <c r="AC2036" i="1"/>
  <c r="AC2004" i="1"/>
  <c r="AC1972" i="1"/>
  <c r="AC1940" i="1"/>
  <c r="AC1897" i="1"/>
  <c r="AC1860" i="1"/>
  <c r="AC1785" i="1"/>
  <c r="AC1753" i="1"/>
  <c r="AC1713" i="1"/>
  <c r="AC1660" i="1"/>
  <c r="AC1628" i="1"/>
  <c r="AC1593" i="1"/>
  <c r="AC1499" i="1"/>
  <c r="AC1421" i="1"/>
  <c r="AC2256" i="1"/>
  <c r="AC2248" i="1"/>
  <c r="AC2240" i="1"/>
  <c r="AC2232" i="1"/>
  <c r="AC2224" i="1"/>
  <c r="AC2216" i="1"/>
  <c r="AC2208" i="1"/>
  <c r="AC2200" i="1"/>
  <c r="AC2192" i="1"/>
  <c r="AC2184" i="1"/>
  <c r="AC2176" i="1"/>
  <c r="AC2168" i="1"/>
  <c r="AC2160" i="1"/>
  <c r="AC2152" i="1"/>
  <c r="AC2144" i="1"/>
  <c r="AC2136" i="1"/>
  <c r="AC2128" i="1"/>
  <c r="AC2120" i="1"/>
  <c r="AC2112" i="1"/>
  <c r="AC2104" i="1"/>
  <c r="AC2096" i="1"/>
  <c r="AC2088" i="1"/>
  <c r="AC2080" i="1"/>
  <c r="AC2067" i="1"/>
  <c r="AC2051" i="1"/>
  <c r="AC2035" i="1"/>
  <c r="AC2019" i="1"/>
  <c r="AC2003" i="1"/>
  <c r="AC1987" i="1"/>
  <c r="AC1971" i="1"/>
  <c r="AC1955" i="1"/>
  <c r="AC1939" i="1"/>
  <c r="AC1923" i="1"/>
  <c r="AC1907" i="1"/>
  <c r="AC1891" i="1"/>
  <c r="AC1875" i="1"/>
  <c r="AC1859" i="1"/>
  <c r="AC1843" i="1"/>
  <c r="AC1816" i="1"/>
  <c r="AC1800" i="1"/>
  <c r="AC1784" i="1"/>
  <c r="AC1768" i="1"/>
  <c r="AC1752" i="1"/>
  <c r="AC1736" i="1"/>
  <c r="AC1720" i="1"/>
  <c r="AC1704" i="1"/>
  <c r="AC1819" i="1"/>
  <c r="AC1683" i="1"/>
  <c r="AC1667" i="1"/>
  <c r="AC1651" i="1"/>
  <c r="AC1635" i="1"/>
  <c r="AC1619" i="1"/>
  <c r="AC2220" i="1"/>
  <c r="AC2188" i="1"/>
  <c r="AC2156" i="1"/>
  <c r="AC2124" i="1"/>
  <c r="AC2092" i="1"/>
  <c r="AC2043" i="1"/>
  <c r="AC1979" i="1"/>
  <c r="AC1915" i="1"/>
  <c r="AC1851" i="1"/>
  <c r="AC1776" i="1"/>
  <c r="AC1715" i="1"/>
  <c r="AC1694" i="1"/>
  <c r="AC1662" i="1"/>
  <c r="AC1643" i="1"/>
  <c r="AC1622" i="1"/>
  <c r="AC1595" i="1"/>
  <c r="AC1563" i="1"/>
  <c r="AC1531" i="1"/>
  <c r="AC1468" i="1"/>
  <c r="AC1432" i="1"/>
  <c r="AC1413" i="1"/>
  <c r="AC1340" i="1"/>
  <c r="AC1304" i="1"/>
  <c r="AC1241" i="1"/>
  <c r="AC1201" i="1"/>
  <c r="AC1163" i="1"/>
  <c r="AC989" i="1"/>
  <c r="AC949" i="1"/>
  <c r="AC906" i="1"/>
  <c r="AC1048" i="1"/>
  <c r="AC1028" i="1"/>
  <c r="AC1767" i="1"/>
  <c r="AC1735" i="1"/>
  <c r="AC1700" i="1"/>
  <c r="AC1674" i="1"/>
  <c r="AC1642" i="1"/>
  <c r="AC1610" i="1"/>
  <c r="AC1559" i="1"/>
  <c r="AC1527" i="1"/>
  <c r="AC1488" i="1"/>
  <c r="AC1378" i="1"/>
  <c r="AC1513" i="1"/>
  <c r="AC1179" i="1"/>
  <c r="AC944" i="1"/>
  <c r="AC677" i="1"/>
  <c r="AC711" i="1"/>
  <c r="AC2057" i="1"/>
  <c r="AC2025" i="1"/>
  <c r="AC1977" i="1"/>
  <c r="AC1945" i="1"/>
  <c r="AC1913" i="1"/>
  <c r="AC1873" i="1"/>
  <c r="AC1833" i="1"/>
  <c r="AC1774" i="1"/>
  <c r="AC1734" i="1"/>
  <c r="AC1820" i="1"/>
  <c r="AC2072" i="1"/>
  <c r="AC2040" i="1"/>
  <c r="AC2008" i="1"/>
  <c r="AC1976" i="1"/>
  <c r="AC1944" i="1"/>
  <c r="AC1912" i="1"/>
  <c r="AC1880" i="1"/>
  <c r="AC1848" i="1"/>
  <c r="AC1805" i="1"/>
  <c r="AC1773" i="1"/>
  <c r="AC1741" i="1"/>
  <c r="AC1709" i="1"/>
  <c r="AC1688" i="1"/>
  <c r="AC1656" i="1"/>
  <c r="AC1624" i="1"/>
  <c r="AC1504" i="1"/>
  <c r="AC1464" i="1"/>
  <c r="AC1445" i="1"/>
  <c r="AC1372" i="1"/>
  <c r="AC1336" i="1"/>
  <c r="AC1317" i="1"/>
  <c r="AC1252" i="1"/>
  <c r="AC1215" i="1"/>
  <c r="AC1137" i="1"/>
  <c r="AC1097" i="1"/>
  <c r="AC1082" i="1"/>
  <c r="AC1054" i="1"/>
  <c r="AC1480" i="1"/>
  <c r="AC1444" i="1"/>
  <c r="AC1405" i="1"/>
  <c r="AC1352" i="1"/>
  <c r="AC1316" i="1"/>
  <c r="AC1271" i="1"/>
  <c r="AC1207" i="1"/>
  <c r="AC1166" i="1"/>
  <c r="AC1102" i="1"/>
  <c r="AC941" i="1"/>
  <c r="AC1007" i="1"/>
  <c r="AC428" i="1"/>
  <c r="AC1507" i="1"/>
  <c r="AC1471" i="1"/>
  <c r="AC1439" i="1"/>
  <c r="AC1407" i="1"/>
  <c r="AC1375" i="1"/>
  <c r="AC1343" i="1"/>
  <c r="AC1311" i="1"/>
  <c r="AC1294" i="1"/>
  <c r="AC1262" i="1"/>
  <c r="AC1230" i="1"/>
  <c r="AC1198" i="1"/>
  <c r="AC1168" i="1"/>
  <c r="AC701" i="1"/>
  <c r="AC1120" i="1"/>
  <c r="AC742" i="1"/>
  <c r="AC967" i="1"/>
  <c r="AC693" i="1"/>
  <c r="AC1071" i="1"/>
  <c r="AC924" i="1"/>
  <c r="AC894" i="1"/>
  <c r="AC1037" i="1"/>
  <c r="AC2212" i="1"/>
  <c r="AC2180" i="1"/>
  <c r="AC2148" i="1"/>
  <c r="AC2116" i="1"/>
  <c r="AC2084" i="1"/>
  <c r="AC2027" i="1"/>
  <c r="AC1963" i="1"/>
  <c r="AC1899" i="1"/>
  <c r="AC1835" i="1"/>
  <c r="AC1760" i="1"/>
  <c r="AC1712" i="1"/>
  <c r="AC1691" i="1"/>
  <c r="AC1659" i="1"/>
  <c r="AC1638" i="1"/>
  <c r="AC1614" i="1"/>
  <c r="AC1587" i="1"/>
  <c r="AC1555" i="1"/>
  <c r="AC1501" i="1"/>
  <c r="AC1461" i="1"/>
  <c r="AC1428" i="1"/>
  <c r="AC1402" i="1"/>
  <c r="AC1333" i="1"/>
  <c r="AC1519" i="1"/>
  <c r="AC1231" i="1"/>
  <c r="AC1193" i="1"/>
  <c r="AC1115" i="1"/>
  <c r="AC978" i="1"/>
  <c r="AC938" i="1"/>
  <c r="AC730" i="1"/>
  <c r="AC1044" i="1"/>
  <c r="AC1004" i="1"/>
  <c r="AC1759" i="1"/>
  <c r="AC1727" i="1"/>
  <c r="AC1826" i="1"/>
  <c r="AC1666" i="1"/>
  <c r="AC1634" i="1"/>
  <c r="AC1607" i="1"/>
  <c r="AC1551" i="1"/>
  <c r="AC1510" i="1"/>
  <c r="AC1484" i="1"/>
  <c r="AC1360" i="1"/>
  <c r="AC1284" i="1"/>
  <c r="AC1158" i="1"/>
  <c r="AC1085" i="1"/>
  <c r="AC1018" i="1"/>
  <c r="AC2076" i="1"/>
  <c r="AC2044" i="1"/>
  <c r="AC2012" i="1"/>
  <c r="AC1964" i="1"/>
  <c r="AC1932" i="1"/>
  <c r="AC1892" i="1"/>
  <c r="AC1844" i="1"/>
  <c r="AC1809" i="1"/>
  <c r="AC1761" i="1"/>
  <c r="AC1721" i="1"/>
  <c r="AC1697" i="1"/>
  <c r="AC2064" i="1"/>
  <c r="AC2032" i="1"/>
  <c r="AC2000" i="1"/>
  <c r="AC1968" i="1"/>
  <c r="AC1936" i="1"/>
  <c r="AC1904" i="1"/>
  <c r="AC1872" i="1"/>
  <c r="AC1840" i="1"/>
  <c r="AC1797" i="1"/>
  <c r="AC1765" i="1"/>
  <c r="AC1733" i="1"/>
  <c r="AC1701" i="1"/>
  <c r="AC1680" i="1"/>
  <c r="AC1648" i="1"/>
  <c r="AC1616" i="1"/>
  <c r="AC1493" i="1"/>
  <c r="AC1460" i="1"/>
  <c r="AC1434" i="1"/>
  <c r="AC1365" i="1"/>
  <c r="AC1332" i="1"/>
  <c r="AC1306" i="1"/>
  <c r="AC1244" i="1"/>
  <c r="AC1204" i="1"/>
  <c r="AC1126" i="1"/>
  <c r="AC992" i="1"/>
  <c r="AC886" i="1"/>
  <c r="AC1050" i="1"/>
  <c r="AC1476" i="1"/>
  <c r="AC1437" i="1"/>
  <c r="AC1384" i="1"/>
  <c r="AC1348" i="1"/>
  <c r="AC1309" i="1"/>
  <c r="AC1260" i="1"/>
  <c r="AC1196" i="1"/>
  <c r="AC1145" i="1"/>
  <c r="AC984" i="1"/>
  <c r="AC1069" i="1"/>
  <c r="AC285" i="1"/>
  <c r="AC417" i="1"/>
  <c r="AC1495" i="1"/>
  <c r="AC1463" i="1"/>
  <c r="AC1431" i="1"/>
  <c r="AC1399" i="1"/>
  <c r="AC1367" i="1"/>
  <c r="AC1335" i="1"/>
  <c r="AC998" i="1"/>
  <c r="AC1286" i="1"/>
  <c r="AC1254" i="1"/>
  <c r="AC1222" i="1"/>
  <c r="AC1192" i="1"/>
  <c r="AC1160" i="1"/>
  <c r="AC1136" i="1"/>
  <c r="AC1112" i="1"/>
  <c r="AC991" i="1"/>
  <c r="AC959" i="1"/>
  <c r="AC935" i="1"/>
  <c r="AC1063" i="1"/>
  <c r="AC916" i="1"/>
  <c r="AC1059" i="1"/>
  <c r="AC1027" i="1"/>
  <c r="AC423" i="1"/>
  <c r="AC221" i="1"/>
  <c r="AC1473" i="1"/>
  <c r="AC1441" i="1"/>
  <c r="AC1409" i="1"/>
  <c r="AC1377" i="1"/>
  <c r="AC2204" i="1"/>
  <c r="AC2172" i="1"/>
  <c r="AC2140" i="1"/>
  <c r="AC2108" i="1"/>
  <c r="AC2075" i="1"/>
  <c r="AC2011" i="1"/>
  <c r="AC1947" i="1"/>
  <c r="AC1883" i="1"/>
  <c r="AC1808" i="1"/>
  <c r="AC1744" i="1"/>
  <c r="AC1699" i="1"/>
  <c r="AC1678" i="1"/>
  <c r="AC1654" i="1"/>
  <c r="AC1630" i="1"/>
  <c r="AC1611" i="1"/>
  <c r="AC1579" i="1"/>
  <c r="AC1547" i="1"/>
  <c r="AC1482" i="1"/>
  <c r="AC1453" i="1"/>
  <c r="AC1424" i="1"/>
  <c r="AC1354" i="1"/>
  <c r="AC1325" i="1"/>
  <c r="AC1300" i="1"/>
  <c r="AC1220" i="1"/>
  <c r="AC1185" i="1"/>
  <c r="AC1105" i="1"/>
  <c r="AC968" i="1"/>
  <c r="AC875" i="1"/>
  <c r="AC895" i="1"/>
  <c r="AC679" i="1"/>
  <c r="AC1001" i="1"/>
  <c r="AC1751" i="1"/>
  <c r="AC1716" i="1"/>
  <c r="AC1690" i="1"/>
  <c r="AC1658" i="1"/>
  <c r="AC1626" i="1"/>
  <c r="AC1575" i="1"/>
  <c r="AC1543" i="1"/>
  <c r="AC1496" i="1"/>
  <c r="AC1408" i="1"/>
  <c r="AC1356" i="1"/>
  <c r="AC1255" i="1"/>
  <c r="AC1129" i="1"/>
  <c r="AC1074" i="1"/>
  <c r="AC374" i="1"/>
  <c r="AC2073" i="1"/>
  <c r="AC2041" i="1"/>
  <c r="AC1993" i="1"/>
  <c r="AC1961" i="1"/>
  <c r="AC1929" i="1"/>
  <c r="AC1889" i="1"/>
  <c r="AC1841" i="1"/>
  <c r="AC1806" i="1"/>
  <c r="AC1750" i="1"/>
  <c r="AC1710" i="1"/>
  <c r="AC1689" i="1"/>
  <c r="AC2056" i="1"/>
  <c r="AC2024" i="1"/>
  <c r="AC1992" i="1"/>
  <c r="AC1960" i="1"/>
  <c r="AC1928" i="1"/>
  <c r="AC1896" i="1"/>
  <c r="AC1864" i="1"/>
  <c r="AC1832" i="1"/>
  <c r="AC1789" i="1"/>
  <c r="AC1757" i="1"/>
  <c r="AC1725" i="1"/>
  <c r="AC1824" i="1"/>
  <c r="AC1672" i="1"/>
  <c r="AC1640" i="1"/>
  <c r="AC1608" i="1"/>
  <c r="AC1485" i="1"/>
  <c r="AC1456" i="1"/>
  <c r="AC1386" i="1"/>
  <c r="AC1357" i="1"/>
  <c r="AC1328" i="1"/>
  <c r="AC1273" i="1"/>
  <c r="AC1233" i="1"/>
  <c r="AC385" i="1"/>
  <c r="AC1118" i="1"/>
  <c r="AC981" i="1"/>
  <c r="AC878" i="1"/>
  <c r="AC1509" i="1"/>
  <c r="AC1469" i="1"/>
  <c r="AC1416" i="1"/>
  <c r="AC1380" i="1"/>
  <c r="AC1341" i="1"/>
  <c r="AC1303" i="1"/>
  <c r="AC1239" i="1"/>
  <c r="AC750" i="1"/>
  <c r="AC1134" i="1"/>
  <c r="AC973" i="1"/>
  <c r="AC922" i="1"/>
  <c r="AC1014" i="1"/>
  <c r="AC328" i="1"/>
  <c r="AC1487" i="1"/>
  <c r="AC1455" i="1"/>
  <c r="AC1423" i="1"/>
  <c r="AC1391" i="1"/>
  <c r="AC1359" i="1"/>
  <c r="AC1327" i="1"/>
  <c r="AC1518" i="1"/>
  <c r="AC1278" i="1"/>
  <c r="AC1246" i="1"/>
  <c r="AC1214" i="1"/>
  <c r="AC1184" i="1"/>
  <c r="AC1152" i="1"/>
  <c r="AC1128" i="1"/>
  <c r="AC1104" i="1"/>
  <c r="AC983" i="1"/>
  <c r="AC951" i="1"/>
  <c r="AC1087" i="1"/>
  <c r="AC880" i="1"/>
  <c r="AC908" i="1"/>
  <c r="AC1053" i="1"/>
  <c r="AC1010" i="1"/>
  <c r="AC406" i="1"/>
  <c r="AC1497" i="1"/>
  <c r="AC1465" i="1"/>
  <c r="AC1433" i="1"/>
  <c r="AC1401" i="1"/>
  <c r="AC1369" i="1"/>
  <c r="AC1337" i="1"/>
  <c r="AC1305" i="1"/>
  <c r="AC1288" i="1"/>
  <c r="AC1256" i="1"/>
  <c r="AC1224" i="1"/>
  <c r="AC1194" i="1"/>
  <c r="AC1162" i="1"/>
  <c r="AC746" i="1"/>
  <c r="AC1114" i="1"/>
  <c r="AC993" i="1"/>
  <c r="AC961" i="1"/>
  <c r="AC738" i="1"/>
  <c r="AC1065" i="1"/>
  <c r="AC918" i="1"/>
  <c r="AC887" i="1"/>
  <c r="AC1036" i="1"/>
  <c r="AC1009" i="1"/>
  <c r="AC422" i="1"/>
  <c r="AC349" i="1"/>
  <c r="AC1491" i="1"/>
  <c r="AC1459" i="1"/>
  <c r="AC1427" i="1"/>
  <c r="AC1395" i="1"/>
  <c r="AC1363" i="1"/>
  <c r="AC1331" i="1"/>
  <c r="AC1522" i="1"/>
  <c r="AC1282" i="1"/>
  <c r="AC1250" i="1"/>
  <c r="AC1218" i="1"/>
  <c r="AC1188" i="1"/>
  <c r="AC1164" i="1"/>
  <c r="AC1140" i="1"/>
  <c r="AC1108" i="1"/>
  <c r="AC979" i="1"/>
  <c r="AC740" i="1"/>
  <c r="AC1091" i="1"/>
  <c r="AC884" i="1"/>
  <c r="AC912" i="1"/>
  <c r="AC1051" i="1"/>
  <c r="AC1019" i="1"/>
  <c r="AC356" i="1"/>
  <c r="AC381" i="1"/>
  <c r="AC411" i="1"/>
  <c r="AC373" i="1"/>
  <c r="AC341" i="1"/>
  <c r="AC309" i="1"/>
  <c r="AC205" i="1"/>
  <c r="AC797" i="1"/>
  <c r="AC2196" i="1"/>
  <c r="AC2164" i="1"/>
  <c r="AC2132" i="1"/>
  <c r="AC2100" i="1"/>
  <c r="AC2059" i="1"/>
  <c r="AC1995" i="1"/>
  <c r="AC1931" i="1"/>
  <c r="AC1867" i="1"/>
  <c r="AC1792" i="1"/>
  <c r="AC1728" i="1"/>
  <c r="AC1827" i="1"/>
  <c r="AC1675" i="1"/>
  <c r="AC1646" i="1"/>
  <c r="AC1627" i="1"/>
  <c r="AC1603" i="1"/>
  <c r="AC1571" i="1"/>
  <c r="AC1539" i="1"/>
  <c r="AC1472" i="1"/>
  <c r="AC1442" i="1"/>
  <c r="AC1420" i="1"/>
  <c r="AC1344" i="1"/>
  <c r="AC1314" i="1"/>
  <c r="AC1289" i="1"/>
  <c r="AC1212" i="1"/>
  <c r="AC1174" i="1"/>
  <c r="AC1094" i="1"/>
  <c r="AC960" i="1"/>
  <c r="AC914" i="1"/>
  <c r="AC891" i="1"/>
  <c r="AC1032" i="1"/>
  <c r="AC1775" i="1"/>
  <c r="AC1743" i="1"/>
  <c r="AC1711" i="1"/>
  <c r="AC1682" i="1"/>
  <c r="AC1650" i="1"/>
  <c r="AC1618" i="1"/>
  <c r="AC1567" i="1"/>
  <c r="AC1535" i="1"/>
  <c r="AC1492" i="1"/>
  <c r="AC1397" i="1"/>
  <c r="AC1338" i="1"/>
  <c r="AC1236" i="1"/>
  <c r="AC1110" i="1"/>
  <c r="AC919" i="1"/>
  <c r="AC727" i="1"/>
  <c r="AC2060" i="1"/>
  <c r="AC2028" i="1"/>
  <c r="AC1980" i="1"/>
  <c r="AC1948" i="1"/>
  <c r="AC1916" i="1"/>
  <c r="AC1876" i="1"/>
  <c r="AC1836" i="1"/>
  <c r="AC1793" i="1"/>
  <c r="AC1737" i="1"/>
  <c r="AC1828" i="1"/>
  <c r="AC1681" i="1"/>
  <c r="AC2048" i="1"/>
  <c r="AC2016" i="1"/>
  <c r="AC1984" i="1"/>
  <c r="AC1952" i="1"/>
  <c r="AC1920" i="1"/>
  <c r="AC1888" i="1"/>
  <c r="AC1856" i="1"/>
  <c r="AC1813" i="1"/>
  <c r="AC1781" i="1"/>
  <c r="AC1749" i="1"/>
  <c r="AC1717" i="1"/>
  <c r="AC1696" i="1"/>
  <c r="AC1664" i="1"/>
  <c r="AC1632" i="1"/>
  <c r="AC1508" i="1"/>
  <c r="AC1474" i="1"/>
  <c r="AC1452" i="1"/>
  <c r="AC1376" i="1"/>
  <c r="AC1346" i="1"/>
  <c r="AC1324" i="1"/>
  <c r="AC1263" i="1"/>
  <c r="AC1223" i="1"/>
  <c r="AC1147" i="1"/>
  <c r="AC1107" i="1"/>
  <c r="AC970" i="1"/>
  <c r="AC927" i="1"/>
  <c r="AC1505" i="1"/>
  <c r="AC1448" i="1"/>
  <c r="AC1412" i="1"/>
  <c r="AC1373" i="1"/>
  <c r="AC1320" i="1"/>
  <c r="AC1292" i="1"/>
  <c r="AC1228" i="1"/>
  <c r="AC1177" i="1"/>
  <c r="AC1113" i="1"/>
  <c r="AC952" i="1"/>
  <c r="AC1038" i="1"/>
  <c r="AC436" i="1"/>
  <c r="AC324" i="1"/>
  <c r="AC1479" i="1"/>
  <c r="AC1447" i="1"/>
  <c r="AC1415" i="1"/>
  <c r="AC1383" i="1"/>
  <c r="AC1351" i="1"/>
  <c r="AC1319" i="1"/>
  <c r="AC1302" i="1"/>
  <c r="AC1270" i="1"/>
  <c r="AC1238" i="1"/>
  <c r="AC1206" i="1"/>
  <c r="AC1176" i="1"/>
  <c r="AC1144" i="1"/>
  <c r="AC699" i="1"/>
  <c r="AC1096" i="1"/>
  <c r="AC975" i="1"/>
  <c r="AC943" i="1"/>
  <c r="AC1079" i="1"/>
  <c r="AC932" i="1"/>
  <c r="AC900" i="1"/>
  <c r="AC1043" i="1"/>
  <c r="AC675" i="1"/>
  <c r="AC387" i="1"/>
  <c r="AC1489" i="1"/>
  <c r="AC1457" i="1"/>
  <c r="AC1425" i="1"/>
  <c r="AC1393" i="1"/>
  <c r="AC1361" i="1"/>
  <c r="AC1329" i="1"/>
  <c r="AC1520" i="1"/>
  <c r="AC1280" i="1"/>
  <c r="AC1248" i="1"/>
  <c r="AC1216" i="1"/>
  <c r="AC1186" i="1"/>
  <c r="AC703" i="1"/>
  <c r="AC1138" i="1"/>
  <c r="AC1106" i="1"/>
  <c r="AC985" i="1"/>
  <c r="AC953" i="1"/>
  <c r="AC1089" i="1"/>
  <c r="AC882" i="1"/>
  <c r="AC910" i="1"/>
  <c r="AC1052" i="1"/>
  <c r="AC726" i="1"/>
  <c r="AC438" i="1"/>
  <c r="AC412" i="1"/>
  <c r="AC840" i="1"/>
  <c r="AC1483" i="1"/>
  <c r="AC1451" i="1"/>
  <c r="AC1419" i="1"/>
  <c r="AC1387" i="1"/>
  <c r="AC1355" i="1"/>
  <c r="AC1323" i="1"/>
  <c r="AC1514" i="1"/>
  <c r="AC1274" i="1"/>
  <c r="AC1242" i="1"/>
  <c r="AC1210" i="1"/>
  <c r="AC1180" i="1"/>
  <c r="AC748" i="1"/>
  <c r="AC1132" i="1"/>
  <c r="AC1100" i="1"/>
  <c r="AC971" i="1"/>
  <c r="AC955" i="1"/>
  <c r="AC1083" i="1"/>
  <c r="AC876" i="1"/>
  <c r="AC904" i="1"/>
  <c r="AC1045" i="1"/>
  <c r="AC1015" i="1"/>
  <c r="AC317" i="1"/>
  <c r="AC434" i="1"/>
  <c r="AC402" i="1"/>
  <c r="AC366" i="1"/>
  <c r="AC334" i="1"/>
  <c r="AC269" i="1"/>
  <c r="AC435" i="1"/>
  <c r="AC1417" i="1"/>
  <c r="AC1321" i="1"/>
  <c r="AC1272" i="1"/>
  <c r="AC1208" i="1"/>
  <c r="AC1154" i="1"/>
  <c r="AC1098" i="1"/>
  <c r="AC945" i="1"/>
  <c r="AC874" i="1"/>
  <c r="AC1046" i="1"/>
  <c r="AC430" i="1"/>
  <c r="AC829" i="1"/>
  <c r="AC1443" i="1"/>
  <c r="AC1379" i="1"/>
  <c r="AC1315" i="1"/>
  <c r="AC1266" i="1"/>
  <c r="AC1202" i="1"/>
  <c r="AC1156" i="1"/>
  <c r="AC995" i="1"/>
  <c r="AC947" i="1"/>
  <c r="AC928" i="1"/>
  <c r="AC1035" i="1"/>
  <c r="AC274" i="1"/>
  <c r="AC399" i="1"/>
  <c r="AC320" i="1"/>
  <c r="AC194" i="1"/>
  <c r="AC736" i="1"/>
  <c r="AC732" i="1"/>
  <c r="AC1055" i="1"/>
  <c r="AC1023" i="1"/>
  <c r="AC439" i="1"/>
  <c r="AC410" i="1"/>
  <c r="AC376" i="1"/>
  <c r="AC344" i="1"/>
  <c r="AC301" i="1"/>
  <c r="AC189" i="1"/>
  <c r="AC890" i="1"/>
  <c r="AC681" i="1"/>
  <c r="AC1011" i="1"/>
  <c r="AC722" i="1"/>
  <c r="AC415" i="1"/>
  <c r="AC716" i="1"/>
  <c r="AC350" i="1"/>
  <c r="AC325" i="1"/>
  <c r="AC237" i="1"/>
  <c r="AC861" i="1"/>
  <c r="AC1005" i="1"/>
  <c r="AC720" i="1"/>
  <c r="AC397" i="1"/>
  <c r="AC367" i="1"/>
  <c r="AC343" i="1"/>
  <c r="AC319" i="1"/>
  <c r="AC287" i="1"/>
  <c r="AC256" i="1"/>
  <c r="AC230" i="1"/>
  <c r="AC198" i="1"/>
  <c r="AC871" i="1"/>
  <c r="AC818" i="1"/>
  <c r="AC782" i="1"/>
  <c r="AC369" i="1"/>
  <c r="AC337" i="1"/>
  <c r="AC305" i="1"/>
  <c r="AC271" i="1"/>
  <c r="AC239" i="1"/>
  <c r="AC207" i="1"/>
  <c r="AC647" i="1"/>
  <c r="AC824" i="1"/>
  <c r="AC401" i="1"/>
  <c r="AC363" i="1"/>
  <c r="AC347" i="1"/>
  <c r="AC323" i="1"/>
  <c r="AC291" i="1"/>
  <c r="AC254" i="1"/>
  <c r="AC702" i="1"/>
  <c r="AC700" i="1"/>
  <c r="AC184" i="1"/>
  <c r="AC855" i="1"/>
  <c r="AC823" i="1"/>
  <c r="AC770" i="1"/>
  <c r="AC661" i="1"/>
  <c r="AC265" i="1"/>
  <c r="AC241" i="1"/>
  <c r="AC217" i="1"/>
  <c r="AC185" i="1"/>
  <c r="AC864" i="1"/>
  <c r="AC832" i="1"/>
  <c r="AC800" i="1"/>
  <c r="AC768" i="1"/>
  <c r="AC283" i="1"/>
  <c r="AC259" i="1"/>
  <c r="AC227" i="1"/>
  <c r="AC203" i="1"/>
  <c r="AC696" i="1"/>
  <c r="AC605" i="1"/>
  <c r="AC600" i="1"/>
  <c r="AC815" i="1"/>
  <c r="AC789" i="1"/>
  <c r="AC757" i="1"/>
  <c r="AC694" i="1"/>
  <c r="AC849" i="1"/>
  <c r="AC817" i="1"/>
  <c r="AC793" i="1"/>
  <c r="AC590" i="1"/>
  <c r="AC729" i="1"/>
  <c r="AC867" i="1"/>
  <c r="AC843" i="1"/>
  <c r="AC599" i="1"/>
  <c r="AC803" i="1"/>
  <c r="AC593" i="1"/>
  <c r="AC735" i="1"/>
  <c r="AC584" i="1"/>
  <c r="AC13" i="1"/>
  <c r="AC5" i="1"/>
  <c r="AC12" i="1"/>
  <c r="AC583" i="1"/>
  <c r="AC723" i="1"/>
  <c r="AC18" i="1"/>
  <c r="AC717" i="1"/>
  <c r="AC577" i="1"/>
  <c r="AC543" i="1"/>
  <c r="AC511" i="1"/>
  <c r="AC690" i="1"/>
  <c r="AC682" i="1"/>
  <c r="AC674" i="1"/>
  <c r="AC666" i="1"/>
  <c r="AC658" i="1"/>
  <c r="AC650" i="1"/>
  <c r="AC642" i="1"/>
  <c r="AC634" i="1"/>
  <c r="AC626" i="1"/>
  <c r="AC618" i="1"/>
  <c r="AC610" i="1"/>
  <c r="AC342" i="1"/>
  <c r="AC1385" i="1"/>
  <c r="AC1313" i="1"/>
  <c r="AC1264" i="1"/>
  <c r="AC1200" i="1"/>
  <c r="AC1146" i="1"/>
  <c r="AC697" i="1"/>
  <c r="AC937" i="1"/>
  <c r="AC926" i="1"/>
  <c r="AC728" i="1"/>
  <c r="AC426" i="1"/>
  <c r="AC1503" i="1"/>
  <c r="AC1435" i="1"/>
  <c r="AC1371" i="1"/>
  <c r="AC1307" i="1"/>
  <c r="AC1258" i="1"/>
  <c r="AC386" i="1"/>
  <c r="AC1148" i="1"/>
  <c r="AC987" i="1"/>
  <c r="AC939" i="1"/>
  <c r="AC920" i="1"/>
  <c r="AC1029" i="1"/>
  <c r="AC263" i="1"/>
  <c r="AC380" i="1"/>
  <c r="AC316" i="1"/>
  <c r="AC183" i="1"/>
  <c r="AC689" i="1"/>
  <c r="AC685" i="1"/>
  <c r="AC1047" i="1"/>
  <c r="AC1017" i="1"/>
  <c r="AC433" i="1"/>
  <c r="AC407" i="1"/>
  <c r="AC372" i="1"/>
  <c r="AC340" i="1"/>
  <c r="AC253" i="1"/>
  <c r="AC776" i="1"/>
  <c r="AC683" i="1"/>
  <c r="AC1041" i="1"/>
  <c r="AC1002" i="1"/>
  <c r="AC673" i="1"/>
  <c r="AC409" i="1"/>
  <c r="AC368" i="1"/>
  <c r="AC712" i="1"/>
  <c r="AC318" i="1"/>
  <c r="AC226" i="1"/>
  <c r="AC1021" i="1"/>
  <c r="AC383" i="1"/>
  <c r="AC421" i="1"/>
  <c r="AC389" i="1"/>
  <c r="AC359" i="1"/>
  <c r="AC335" i="1"/>
  <c r="AC311" i="1"/>
  <c r="AC278" i="1"/>
  <c r="AC704" i="1"/>
  <c r="AC224" i="1"/>
  <c r="AC192" i="1"/>
  <c r="AC850" i="1"/>
  <c r="AC814" i="1"/>
  <c r="AC592" i="1"/>
  <c r="AC361" i="1"/>
  <c r="AC329" i="1"/>
  <c r="AC297" i="1"/>
  <c r="AC261" i="1"/>
  <c r="AC229" i="1"/>
  <c r="AC197" i="1"/>
  <c r="AC170" i="1"/>
  <c r="AC813" i="1"/>
  <c r="AC393" i="1"/>
  <c r="AC667" i="1"/>
  <c r="AC339" i="1"/>
  <c r="AC315" i="1"/>
  <c r="AC280" i="1"/>
  <c r="AC248" i="1"/>
  <c r="AC222" i="1"/>
  <c r="AC200" i="1"/>
  <c r="AC180" i="1"/>
  <c r="AC834" i="1"/>
  <c r="AC802" i="1"/>
  <c r="AC766" i="1"/>
  <c r="AC281" i="1"/>
  <c r="AC257" i="1"/>
  <c r="AC233" i="1"/>
  <c r="AC209" i="1"/>
  <c r="AC179" i="1"/>
  <c r="AC854" i="1"/>
  <c r="AC822" i="1"/>
  <c r="AC790" i="1"/>
  <c r="AC745" i="1"/>
  <c r="AC706" i="1"/>
  <c r="AC251" i="1"/>
  <c r="AC219" i="1"/>
  <c r="AC195" i="1"/>
  <c r="AC178" i="1"/>
  <c r="AC863" i="1"/>
  <c r="AC837" i="1"/>
  <c r="AC596" i="1"/>
  <c r="AC783" i="1"/>
  <c r="AC751" i="1"/>
  <c r="AC865" i="1"/>
  <c r="AC841" i="1"/>
  <c r="AC809" i="1"/>
  <c r="AC785" i="1"/>
  <c r="AC761" i="1"/>
  <c r="AC721" i="1"/>
  <c r="AC859" i="1"/>
  <c r="AC601" i="1"/>
  <c r="AC819" i="1"/>
  <c r="AC795" i="1"/>
  <c r="AC771" i="1"/>
  <c r="AC21" i="1"/>
  <c r="AC19" i="1"/>
  <c r="AC11" i="1"/>
  <c r="AC591" i="1"/>
  <c r="AC8" i="1"/>
  <c r="AC580" i="1"/>
  <c r="AC585" i="1"/>
  <c r="AC14" i="1"/>
  <c r="AC709" i="1"/>
  <c r="AC548" i="1"/>
  <c r="AC535" i="1"/>
  <c r="AC744" i="1"/>
  <c r="AC688" i="1"/>
  <c r="AC680" i="1"/>
  <c r="AC672" i="1"/>
  <c r="AC1481" i="1"/>
  <c r="AC1353" i="1"/>
  <c r="AC1512" i="1"/>
  <c r="AC1240" i="1"/>
  <c r="AC1178" i="1"/>
  <c r="AC1130" i="1"/>
  <c r="AC977" i="1"/>
  <c r="AC1081" i="1"/>
  <c r="AC902" i="1"/>
  <c r="AC1030" i="1"/>
  <c r="AC718" i="1"/>
  <c r="AC1475" i="1"/>
  <c r="AC1411" i="1"/>
  <c r="AC1347" i="1"/>
  <c r="AC1298" i="1"/>
  <c r="AC1234" i="1"/>
  <c r="AC705" i="1"/>
  <c r="AC1124" i="1"/>
  <c r="AC695" i="1"/>
  <c r="AC1075" i="1"/>
  <c r="AC892" i="1"/>
  <c r="AC382" i="1"/>
  <c r="AC431" i="1"/>
  <c r="AC352" i="1"/>
  <c r="AC258" i="1"/>
  <c r="AC808" i="1"/>
  <c r="AC734" i="1"/>
  <c r="AC896" i="1"/>
  <c r="AC1039" i="1"/>
  <c r="AC1003" i="1"/>
  <c r="AC419" i="1"/>
  <c r="AC398" i="1"/>
  <c r="AC365" i="1"/>
  <c r="AC333" i="1"/>
  <c r="AC242" i="1"/>
  <c r="AC765" i="1"/>
  <c r="AC1057" i="1"/>
  <c r="AC1033" i="1"/>
  <c r="AC999" i="1"/>
  <c r="AC427" i="1"/>
  <c r="AC394" i="1"/>
  <c r="AC364" i="1"/>
  <c r="AC336" i="1"/>
  <c r="AC293" i="1"/>
  <c r="AC215" i="1"/>
  <c r="AC724" i="1"/>
  <c r="AC437" i="1"/>
  <c r="AC413" i="1"/>
  <c r="AC669" i="1"/>
  <c r="AC351" i="1"/>
  <c r="AC327" i="1"/>
  <c r="AC303" i="1"/>
  <c r="AC272" i="1"/>
  <c r="AC246" i="1"/>
  <c r="AC214" i="1"/>
  <c r="AC175" i="1"/>
  <c r="AC846" i="1"/>
  <c r="AC807" i="1"/>
  <c r="AC775" i="1"/>
  <c r="AC353" i="1"/>
  <c r="AC321" i="1"/>
  <c r="AC289" i="1"/>
  <c r="AC255" i="1"/>
  <c r="AC223" i="1"/>
  <c r="AC191" i="1"/>
  <c r="AC856" i="1"/>
  <c r="AC792" i="1"/>
  <c r="AC379" i="1"/>
  <c r="AC355" i="1"/>
  <c r="AC331" i="1"/>
  <c r="AC307" i="1"/>
  <c r="AC270" i="1"/>
  <c r="AC238" i="1"/>
  <c r="AC216" i="1"/>
  <c r="AC190" i="1"/>
  <c r="AC866" i="1"/>
  <c r="AC830" i="1"/>
  <c r="AC798" i="1"/>
  <c r="AC759" i="1"/>
  <c r="AC659" i="1"/>
  <c r="AC657" i="1"/>
  <c r="AC655" i="1"/>
  <c r="AC201" i="1"/>
  <c r="AC173" i="1"/>
  <c r="AC848" i="1"/>
  <c r="AC816" i="1"/>
  <c r="AC784" i="1"/>
  <c r="AC586" i="1"/>
  <c r="AC275" i="1"/>
  <c r="AC243" i="1"/>
  <c r="AC211" i="1"/>
  <c r="AC187" i="1"/>
  <c r="AC172" i="1"/>
  <c r="AC853" i="1"/>
  <c r="AC831" i="1"/>
  <c r="AC805" i="1"/>
  <c r="AC773" i="1"/>
  <c r="AC174" i="1"/>
  <c r="AC857" i="1"/>
  <c r="AC833" i="1"/>
  <c r="AC801" i="1"/>
  <c r="AC777" i="1"/>
  <c r="AC753" i="1"/>
  <c r="AC176" i="1"/>
  <c r="AC602" i="1"/>
  <c r="AC835" i="1"/>
  <c r="AC811" i="1"/>
  <c r="AC787" i="1"/>
  <c r="AC763" i="1"/>
  <c r="AC589" i="1"/>
  <c r="AC17" i="1"/>
  <c r="AC9" i="1"/>
  <c r="AC588" i="1"/>
  <c r="AC713" i="1"/>
  <c r="AC578" i="1"/>
  <c r="AC715" i="1"/>
  <c r="AC10" i="1"/>
  <c r="AC581" i="1"/>
  <c r="AC546" i="1"/>
  <c r="AC527" i="1"/>
  <c r="AC698" i="1"/>
  <c r="AC686" i="1"/>
  <c r="AC678" i="1"/>
  <c r="AC670" i="1"/>
  <c r="AC662" i="1"/>
  <c r="AC654" i="1"/>
  <c r="AC646" i="1"/>
  <c r="AC638" i="1"/>
  <c r="AC630" i="1"/>
  <c r="AC622" i="1"/>
  <c r="AC614" i="1"/>
  <c r="AC606" i="1"/>
  <c r="AC572" i="1"/>
  <c r="AC564" i="1"/>
  <c r="AC556" i="1"/>
  <c r="AC545" i="1"/>
  <c r="AC513" i="1"/>
  <c r="AC523" i="1"/>
  <c r="AC641" i="1"/>
  <c r="AC633" i="1"/>
  <c r="AC625" i="1"/>
  <c r="AC617" i="1"/>
  <c r="AC609" i="1"/>
  <c r="AC571" i="1"/>
  <c r="AC563" i="1"/>
  <c r="AC555" i="1"/>
  <c r="AC541" i="1"/>
  <c r="AC449" i="1"/>
  <c r="AC165" i="1"/>
  <c r="AC157" i="1"/>
  <c r="AC143" i="1"/>
  <c r="AC131" i="1"/>
  <c r="AC448" i="1"/>
  <c r="AC156" i="1"/>
  <c r="AC103" i="1"/>
  <c r="AC108" i="1"/>
  <c r="AC85" i="1"/>
  <c r="AC71" i="1"/>
  <c r="AC55" i="1"/>
  <c r="AC39" i="1"/>
  <c r="AC23" i="1"/>
  <c r="AC536" i="1"/>
  <c r="AC528" i="1"/>
  <c r="AC520" i="1"/>
  <c r="AC512" i="1"/>
  <c r="AC504" i="1"/>
  <c r="AC496" i="1"/>
  <c r="AC488" i="1"/>
  <c r="AC480" i="1"/>
  <c r="AC472" i="1"/>
  <c r="AC464" i="1"/>
  <c r="AC456" i="1"/>
  <c r="AC166" i="1"/>
  <c r="AC1449" i="1"/>
  <c r="AC1345" i="1"/>
  <c r="AC1296" i="1"/>
  <c r="AC1232" i="1"/>
  <c r="AC1170" i="1"/>
  <c r="AC1122" i="1"/>
  <c r="AC969" i="1"/>
  <c r="AC1073" i="1"/>
  <c r="AC893" i="1"/>
  <c r="AC1020" i="1"/>
  <c r="AC390" i="1"/>
  <c r="AC1467" i="1"/>
  <c r="AC1403" i="1"/>
  <c r="AC1339" i="1"/>
  <c r="AC1290" i="1"/>
  <c r="AC1226" i="1"/>
  <c r="AC1172" i="1"/>
  <c r="AC1116" i="1"/>
  <c r="AC963" i="1"/>
  <c r="AC1067" i="1"/>
  <c r="AC1061" i="1"/>
  <c r="AC360" i="1"/>
  <c r="AC425" i="1"/>
  <c r="AC348" i="1"/>
  <c r="AC247" i="1"/>
  <c r="AC691" i="1"/>
  <c r="AC687" i="1"/>
  <c r="AC888" i="1"/>
  <c r="AC1031" i="1"/>
  <c r="AC442" i="1"/>
  <c r="AC671" i="1"/>
  <c r="AC395" i="1"/>
  <c r="AC358" i="1"/>
  <c r="AC326" i="1"/>
  <c r="AC231" i="1"/>
  <c r="AC898" i="1"/>
  <c r="AC1049" i="1"/>
  <c r="AC1025" i="1"/>
  <c r="AC441" i="1"/>
  <c r="AC418" i="1"/>
  <c r="AC391" i="1"/>
  <c r="AC357" i="1"/>
  <c r="AC332" i="1"/>
  <c r="AC279" i="1"/>
  <c r="AC872" i="1"/>
  <c r="AC1013" i="1"/>
  <c r="AC429" i="1"/>
  <c r="AC405" i="1"/>
  <c r="AC375" i="1"/>
  <c r="AC665" i="1"/>
  <c r="AC663" i="1"/>
  <c r="AC295" i="1"/>
  <c r="AC262" i="1"/>
  <c r="AC240" i="1"/>
  <c r="AC208" i="1"/>
  <c r="AC171" i="1"/>
  <c r="AC839" i="1"/>
  <c r="AC786" i="1"/>
  <c r="AC377" i="1"/>
  <c r="AC345" i="1"/>
  <c r="AC313" i="1"/>
  <c r="AC277" i="1"/>
  <c r="AC245" i="1"/>
  <c r="AC213" i="1"/>
  <c r="AC181" i="1"/>
  <c r="AC845" i="1"/>
  <c r="AC781" i="1"/>
  <c r="AC371" i="1"/>
  <c r="AC714" i="1"/>
  <c r="AC710" i="1"/>
  <c r="AC299" i="1"/>
  <c r="AC264" i="1"/>
  <c r="AC232" i="1"/>
  <c r="AC206" i="1"/>
  <c r="AC651" i="1"/>
  <c r="AC862" i="1"/>
  <c r="AC598" i="1"/>
  <c r="AC791" i="1"/>
  <c r="AC708" i="1"/>
  <c r="AC273" i="1"/>
  <c r="AC249" i="1"/>
  <c r="AC225" i="1"/>
  <c r="AC193" i="1"/>
  <c r="AC870" i="1"/>
  <c r="AC838" i="1"/>
  <c r="AC806" i="1"/>
  <c r="AC774" i="1"/>
  <c r="AC737" i="1"/>
  <c r="AC267" i="1"/>
  <c r="AC235" i="1"/>
  <c r="AC653" i="1"/>
  <c r="AC649" i="1"/>
  <c r="AC869" i="1"/>
  <c r="AC847" i="1"/>
  <c r="AC821" i="1"/>
  <c r="AC799" i="1"/>
  <c r="AC767" i="1"/>
  <c r="AC873" i="1"/>
  <c r="AC603" i="1"/>
  <c r="AC825" i="1"/>
  <c r="AC595" i="1"/>
  <c r="AC769" i="1"/>
  <c r="AC743" i="1"/>
  <c r="AC168" i="1"/>
  <c r="AC851" i="1"/>
  <c r="AC827" i="1"/>
  <c r="AC597" i="1"/>
  <c r="AC779" i="1"/>
  <c r="AC755" i="1"/>
  <c r="AC587" i="1"/>
  <c r="AC15" i="1"/>
  <c r="AC7" i="1"/>
  <c r="AC16" i="1"/>
  <c r="AC582" i="1"/>
  <c r="AC576" i="1"/>
  <c r="AC707" i="1"/>
  <c r="AC6" i="1"/>
  <c r="AC579" i="1"/>
  <c r="AC544" i="1"/>
  <c r="AC519" i="1"/>
  <c r="AC692" i="1"/>
  <c r="AC684" i="1"/>
  <c r="AC676" i="1"/>
  <c r="AC668" i="1"/>
  <c r="AC660" i="1"/>
  <c r="AC652" i="1"/>
  <c r="AC644" i="1"/>
  <c r="AC636" i="1"/>
  <c r="AC628" i="1"/>
  <c r="AC620" i="1"/>
  <c r="AC612" i="1"/>
  <c r="AC604" i="1"/>
  <c r="AC570" i="1"/>
  <c r="AC562" i="1"/>
  <c r="AC554" i="1"/>
  <c r="AC537" i="1"/>
  <c r="AC547" i="1"/>
  <c r="AC515" i="1"/>
  <c r="AC639" i="1"/>
  <c r="AC631" i="1"/>
  <c r="AC623" i="1"/>
  <c r="AC615" i="1"/>
  <c r="AC607" i="1"/>
  <c r="AC569" i="1"/>
  <c r="AC561" i="1"/>
  <c r="AC553" i="1"/>
  <c r="AC533" i="1"/>
  <c r="AC447" i="1"/>
  <c r="AC163" i="1"/>
  <c r="AC149" i="1"/>
  <c r="AC141" i="1"/>
  <c r="AC129" i="1"/>
  <c r="AC121" i="1"/>
  <c r="AC111" i="1"/>
  <c r="AC132" i="1"/>
  <c r="AC91" i="1"/>
  <c r="AC84" i="1"/>
  <c r="AC68" i="1"/>
  <c r="AC52" i="1"/>
  <c r="AC36" i="1"/>
  <c r="AC542" i="1"/>
  <c r="AC534" i="1"/>
  <c r="AC526" i="1"/>
  <c r="AC518" i="1"/>
  <c r="AC510" i="1"/>
  <c r="AC502" i="1"/>
  <c r="AC494" i="1"/>
  <c r="AC486" i="1"/>
  <c r="AC478" i="1"/>
  <c r="AC470" i="1"/>
  <c r="AC664" i="1"/>
  <c r="AC632" i="1"/>
  <c r="AC594" i="1"/>
  <c r="AC560" i="1"/>
  <c r="AC529" i="1"/>
  <c r="AC645" i="1"/>
  <c r="AC629" i="1"/>
  <c r="AC613" i="1"/>
  <c r="AC567" i="1"/>
  <c r="AC551" i="1"/>
  <c r="AC445" i="1"/>
  <c r="AC147" i="1"/>
  <c r="AC127" i="1"/>
  <c r="AC148" i="1"/>
  <c r="AC100" i="1"/>
  <c r="AC63" i="1"/>
  <c r="AC31" i="1"/>
  <c r="AC532" i="1"/>
  <c r="AC516" i="1"/>
  <c r="AC500" i="1"/>
  <c r="AC484" i="1"/>
  <c r="AC468" i="1"/>
  <c r="AC458" i="1"/>
  <c r="AC158" i="1"/>
  <c r="AC134" i="1"/>
  <c r="AC118" i="1"/>
  <c r="AC94" i="1"/>
  <c r="AC73" i="1"/>
  <c r="AC57" i="1"/>
  <c r="AC41" i="1"/>
  <c r="AC25" i="1"/>
  <c r="AC151" i="1"/>
  <c r="AC117" i="1"/>
  <c r="AC105" i="1"/>
  <c r="AC95" i="1"/>
  <c r="AC96" i="1"/>
  <c r="AC80" i="1"/>
  <c r="AC64" i="1"/>
  <c r="AC48" i="1"/>
  <c r="AC32" i="1"/>
  <c r="AC507" i="1"/>
  <c r="AC499" i="1"/>
  <c r="AC491" i="1"/>
  <c r="AC483" i="1"/>
  <c r="AC475" i="1"/>
  <c r="AC467" i="1"/>
  <c r="AC459" i="1"/>
  <c r="AC451" i="1"/>
  <c r="AC162" i="1"/>
  <c r="AC107" i="1"/>
  <c r="AC122" i="1"/>
  <c r="AC90" i="1"/>
  <c r="AC53" i="1"/>
  <c r="AC627" i="1"/>
  <c r="AC549" i="1"/>
  <c r="AC125" i="1"/>
  <c r="AC60" i="1"/>
  <c r="AC514" i="1"/>
  <c r="AC482" i="1"/>
  <c r="AC101" i="1"/>
  <c r="AC54" i="1"/>
  <c r="AC135" i="1"/>
  <c r="AC112" i="1"/>
  <c r="AC27" i="1"/>
  <c r="AC481" i="1"/>
  <c r="AC123" i="1"/>
  <c r="AC656" i="1"/>
  <c r="AC624" i="1"/>
  <c r="AC574" i="1"/>
  <c r="AC558" i="1"/>
  <c r="AC521" i="1"/>
  <c r="AC643" i="1"/>
  <c r="AC611" i="1"/>
  <c r="AC565" i="1"/>
  <c r="AC145" i="1"/>
  <c r="AC140" i="1"/>
  <c r="AC28" i="1"/>
  <c r="AC454" i="1"/>
  <c r="AC86" i="1"/>
  <c r="AC160" i="1"/>
  <c r="AC489" i="1"/>
  <c r="AC457" i="1"/>
  <c r="AC34" i="1"/>
  <c r="AC648" i="1"/>
  <c r="AC616" i="1"/>
  <c r="AC568" i="1"/>
  <c r="AC552" i="1"/>
  <c r="AC539" i="1"/>
  <c r="AC637" i="1"/>
  <c r="AC621" i="1"/>
  <c r="AC575" i="1"/>
  <c r="AC559" i="1"/>
  <c r="AC525" i="1"/>
  <c r="AC161" i="1"/>
  <c r="AC139" i="1"/>
  <c r="AC164" i="1"/>
  <c r="AC124" i="1"/>
  <c r="AC79" i="1"/>
  <c r="AC47" i="1"/>
  <c r="AC540" i="1"/>
  <c r="AC524" i="1"/>
  <c r="AC508" i="1"/>
  <c r="AC492" i="1"/>
  <c r="AC476" i="1"/>
  <c r="AC462" i="1"/>
  <c r="AC452" i="1"/>
  <c r="AC109" i="1"/>
  <c r="AC126" i="1"/>
  <c r="AC102" i="1"/>
  <c r="AC81" i="1"/>
  <c r="AC65" i="1"/>
  <c r="AC49" i="1"/>
  <c r="AC33" i="1"/>
  <c r="AC155" i="1"/>
  <c r="AC133" i="1"/>
  <c r="AC152" i="1"/>
  <c r="AC128" i="1"/>
  <c r="AC93" i="1"/>
  <c r="AC88" i="1"/>
  <c r="AC72" i="1"/>
  <c r="AC56" i="1"/>
  <c r="AC40" i="1"/>
  <c r="AC24" i="1"/>
  <c r="AC503" i="1"/>
  <c r="AC495" i="1"/>
  <c r="AC487" i="1"/>
  <c r="AC479" i="1"/>
  <c r="AC471" i="1"/>
  <c r="AC463" i="1"/>
  <c r="AC455" i="1"/>
  <c r="AC446" i="1"/>
  <c r="AC154" i="1"/>
  <c r="AC130" i="1"/>
  <c r="AC106" i="1"/>
  <c r="AC77" i="1"/>
  <c r="AC61" i="1"/>
  <c r="AC45" i="1"/>
  <c r="AC29" i="1"/>
  <c r="AC443" i="1"/>
  <c r="AC530" i="1"/>
  <c r="AC498" i="1"/>
  <c r="AC150" i="1"/>
  <c r="AC70" i="1"/>
  <c r="AC38" i="1"/>
  <c r="AC136" i="1"/>
  <c r="AC75" i="1"/>
  <c r="AC59" i="1"/>
  <c r="AC43" i="1"/>
  <c r="AC497" i="1"/>
  <c r="AC465" i="1"/>
  <c r="AC138" i="1"/>
  <c r="AC82" i="1"/>
  <c r="AC50" i="1"/>
  <c r="AC640" i="1"/>
  <c r="AC608" i="1"/>
  <c r="AC566" i="1"/>
  <c r="AC550" i="1"/>
  <c r="AC531" i="1"/>
  <c r="AC635" i="1"/>
  <c r="AC619" i="1"/>
  <c r="AC573" i="1"/>
  <c r="AC557" i="1"/>
  <c r="AC517" i="1"/>
  <c r="AC159" i="1"/>
  <c r="AC137" i="1"/>
  <c r="AC115" i="1"/>
  <c r="AC116" i="1"/>
  <c r="AC76" i="1"/>
  <c r="AC44" i="1"/>
  <c r="AC538" i="1"/>
  <c r="AC522" i="1"/>
  <c r="AC506" i="1"/>
  <c r="AC490" i="1"/>
  <c r="AC474" i="1"/>
  <c r="AC460" i="1"/>
  <c r="AC450" i="1"/>
  <c r="AC142" i="1"/>
  <c r="AC97" i="1"/>
  <c r="AC89" i="1"/>
  <c r="AC78" i="1"/>
  <c r="AC62" i="1"/>
  <c r="AC46" i="1"/>
  <c r="AC30" i="1"/>
  <c r="AC153" i="1"/>
  <c r="AC444" i="1"/>
  <c r="AC144" i="1"/>
  <c r="AC120" i="1"/>
  <c r="AC104" i="1"/>
  <c r="AC83" i="1"/>
  <c r="AC67" i="1"/>
  <c r="AC51" i="1"/>
  <c r="AC35" i="1"/>
  <c r="AC509" i="1"/>
  <c r="AC501" i="1"/>
  <c r="AC493" i="1"/>
  <c r="AC485" i="1"/>
  <c r="AC477" i="1"/>
  <c r="AC469" i="1"/>
  <c r="AC461" i="1"/>
  <c r="AC453" i="1"/>
  <c r="AC119" i="1"/>
  <c r="AC146" i="1"/>
  <c r="AC99" i="1"/>
  <c r="AC98" i="1"/>
  <c r="AC74" i="1"/>
  <c r="AC58" i="1"/>
  <c r="AC42" i="1"/>
  <c r="AC26" i="1"/>
  <c r="AC69" i="1"/>
  <c r="AC37" i="1"/>
  <c r="AC92" i="1"/>
  <c r="AC466" i="1"/>
  <c r="AC110" i="1"/>
  <c r="AC22" i="1"/>
  <c r="AC87" i="1"/>
  <c r="AC505" i="1"/>
  <c r="AC473" i="1"/>
  <c r="AC113" i="1"/>
  <c r="AC114" i="1"/>
  <c r="AC66" i="1"/>
  <c r="AC4" i="1"/>
  <c r="M9" i="4"/>
  <c r="M10" i="4"/>
  <c r="M11" i="4"/>
  <c r="M12" i="4"/>
  <c r="M13" i="4"/>
  <c r="M14" i="4"/>
  <c r="M15" i="4"/>
  <c r="M16" i="4"/>
  <c r="M17" i="4"/>
  <c r="M18" i="4"/>
  <c r="M19" i="4"/>
  <c r="M20" i="4"/>
  <c r="M21" i="4"/>
  <c r="M22" i="4"/>
  <c r="M23" i="4"/>
  <c r="M24" i="4"/>
  <c r="M25" i="4"/>
  <c r="M26" i="4"/>
  <c r="M27" i="4"/>
  <c r="M28" i="4"/>
  <c r="M29" i="4"/>
  <c r="M30" i="4"/>
  <c r="M31" i="4"/>
  <c r="M32" i="4"/>
  <c r="M33" i="4"/>
  <c r="M34" i="4"/>
  <c r="M35" i="4"/>
  <c r="M36" i="4"/>
  <c r="M6" i="4"/>
  <c r="M7" i="4"/>
  <c r="M8" i="4"/>
  <c r="M5" i="4"/>
  <c r="J6" i="4"/>
  <c r="J7" i="4"/>
  <c r="J8" i="4"/>
  <c r="J9" i="4"/>
  <c r="J10" i="4"/>
  <c r="J11" i="4"/>
  <c r="J12" i="4"/>
  <c r="J13" i="4"/>
  <c r="J14" i="4"/>
  <c r="J15" i="4"/>
  <c r="J16" i="4"/>
  <c r="J17" i="4"/>
  <c r="J18" i="4"/>
  <c r="J19" i="4"/>
  <c r="J20" i="4"/>
  <c r="J21" i="4"/>
  <c r="J22" i="4"/>
  <c r="J23" i="4"/>
  <c r="J24" i="4"/>
  <c r="J25" i="4"/>
  <c r="J26" i="4"/>
  <c r="J27" i="4"/>
  <c r="J28" i="4"/>
  <c r="J29" i="4"/>
  <c r="J30" i="4"/>
  <c r="J31" i="4"/>
  <c r="J32" i="4"/>
  <c r="J33" i="4"/>
  <c r="J34" i="4"/>
  <c r="J35" i="4"/>
  <c r="J36" i="4"/>
  <c r="J5" i="4"/>
  <c r="G6" i="4"/>
  <c r="G7" i="4"/>
  <c r="G8" i="4"/>
  <c r="G9" i="4"/>
  <c r="G10" i="4"/>
  <c r="G11" i="4"/>
  <c r="G12" i="4"/>
  <c r="G13" i="4"/>
  <c r="G14" i="4"/>
  <c r="G15" i="4"/>
  <c r="G16" i="4"/>
  <c r="G17" i="4"/>
  <c r="G18" i="4"/>
  <c r="G19" i="4"/>
  <c r="G20" i="4"/>
  <c r="G21" i="4"/>
  <c r="G22" i="4"/>
  <c r="G23" i="4"/>
  <c r="G24" i="4"/>
  <c r="G25" i="4"/>
  <c r="G26" i="4"/>
  <c r="G27" i="4"/>
  <c r="G28" i="4"/>
  <c r="G29" i="4"/>
  <c r="G30" i="4"/>
  <c r="G31" i="4"/>
  <c r="G32" i="4"/>
  <c r="G33" i="4"/>
  <c r="G34" i="4"/>
  <c r="G35" i="4"/>
  <c r="G36" i="4"/>
  <c r="G5" i="4"/>
  <c r="F19" i="4"/>
  <c r="F20" i="4"/>
  <c r="F21" i="4"/>
  <c r="F22" i="4"/>
  <c r="F23" i="4"/>
  <c r="F24" i="4"/>
  <c r="F25" i="4"/>
  <c r="F26" i="4"/>
  <c r="F27" i="4"/>
  <c r="F28" i="4"/>
  <c r="F29" i="4"/>
  <c r="F30" i="4"/>
  <c r="F31" i="4"/>
  <c r="F32" i="4"/>
  <c r="F33" i="4"/>
  <c r="F34" i="4"/>
  <c r="F35" i="4"/>
  <c r="F36" i="4"/>
  <c r="F11" i="4"/>
  <c r="F12" i="4"/>
  <c r="F13" i="4"/>
  <c r="F14" i="4"/>
  <c r="F15" i="4"/>
  <c r="F16" i="4"/>
  <c r="F17" i="4"/>
  <c r="F18" i="4"/>
  <c r="F6" i="4"/>
  <c r="F7" i="4"/>
  <c r="F8" i="4"/>
  <c r="F9" i="4"/>
  <c r="F10" i="4"/>
  <c r="F5" i="4"/>
  <c r="R2138" i="1" l="1"/>
  <c r="R2137" i="1"/>
  <c r="R2136" i="1"/>
  <c r="R2135" i="1"/>
  <c r="R2134" i="1"/>
  <c r="R2125" i="1"/>
  <c r="R2124" i="1"/>
  <c r="R2123" i="1"/>
  <c r="R2122" i="1"/>
  <c r="R2121" i="1"/>
  <c r="R2114" i="1"/>
  <c r="R2119" i="1"/>
  <c r="R2118" i="1"/>
  <c r="R2117" i="1"/>
  <c r="R2112" i="1"/>
  <c r="R2113" i="1"/>
  <c r="R2116" i="1"/>
  <c r="R2111" i="1"/>
  <c r="R2115" i="1"/>
  <c r="R2110" i="1"/>
  <c r="R2108" i="1"/>
  <c r="R2109" i="1"/>
  <c r="R2107" i="1"/>
  <c r="R2106" i="1"/>
  <c r="R2105" i="1"/>
  <c r="R2104" i="1"/>
  <c r="R2103" i="1"/>
  <c r="R2102" i="1"/>
  <c r="R2101" i="1"/>
  <c r="R2100" i="1"/>
  <c r="R2099" i="1"/>
  <c r="R2098" i="1"/>
  <c r="R2097" i="1"/>
  <c r="R2096" i="1"/>
  <c r="R2095" i="1"/>
  <c r="R2094" i="1"/>
  <c r="R2093" i="1"/>
  <c r="R2092" i="1"/>
  <c r="R2091" i="1"/>
  <c r="R2090" i="1"/>
  <c r="R2089" i="1"/>
  <c r="R2088" i="1"/>
  <c r="R2087" i="1"/>
  <c r="R2086" i="1"/>
  <c r="R2085" i="1"/>
  <c r="R2084" i="1"/>
  <c r="R2083" i="1"/>
  <c r="R2082" i="1"/>
  <c r="R2081" i="1"/>
  <c r="R2080" i="1"/>
  <c r="R2079" i="1"/>
  <c r="R2078" i="1"/>
  <c r="R2077" i="1"/>
  <c r="R2076" i="1"/>
  <c r="R2075" i="1"/>
  <c r="R2074" i="1"/>
  <c r="R2073" i="1"/>
  <c r="R2071" i="1"/>
  <c r="R2070" i="1"/>
  <c r="R2069" i="1"/>
  <c r="R2068" i="1"/>
  <c r="R2067" i="1"/>
  <c r="R2066" i="1"/>
  <c r="R2065" i="1"/>
  <c r="R2064" i="1"/>
  <c r="R2062" i="1"/>
  <c r="R2061" i="1"/>
  <c r="R2060" i="1"/>
  <c r="R2059" i="1"/>
  <c r="R2058" i="1"/>
  <c r="R2057" i="1"/>
  <c r="R2056" i="1"/>
  <c r="R2055" i="1"/>
  <c r="R2054" i="1"/>
  <c r="R2053" i="1"/>
  <c r="R2052" i="1"/>
  <c r="R2051" i="1"/>
  <c r="R2063" i="1"/>
  <c r="R2072" i="1"/>
  <c r="R2050" i="1"/>
  <c r="R2049" i="1"/>
  <c r="R2048" i="1"/>
  <c r="R2047" i="1"/>
  <c r="R2045" i="1"/>
  <c r="R2044" i="1"/>
  <c r="R2043" i="1"/>
  <c r="R2042" i="1"/>
  <c r="R2041" i="1"/>
  <c r="R2040" i="1"/>
  <c r="R2039" i="1"/>
  <c r="R2037" i="1"/>
  <c r="R2036" i="1"/>
  <c r="R2038" i="1"/>
  <c r="R2035" i="1"/>
  <c r="R2034" i="1"/>
  <c r="R2033" i="1"/>
  <c r="R2032" i="1"/>
  <c r="R2030" i="1"/>
  <c r="R2029" i="1"/>
  <c r="R2031" i="1"/>
  <c r="R2028" i="1"/>
  <c r="R2026" i="1"/>
  <c r="R2027" i="1"/>
  <c r="R2025" i="1"/>
  <c r="R2024" i="1"/>
  <c r="R2023" i="1"/>
  <c r="R2022" i="1"/>
  <c r="R2021" i="1"/>
  <c r="R2020" i="1"/>
  <c r="R2019" i="1"/>
  <c r="R2018" i="1"/>
  <c r="R2017" i="1"/>
  <c r="R2016" i="1"/>
  <c r="R2014" i="1"/>
  <c r="R2011" i="1"/>
  <c r="R2013" i="1"/>
  <c r="R2010" i="1"/>
  <c r="R2012" i="1"/>
  <c r="R2009" i="1"/>
  <c r="R2008" i="1"/>
  <c r="R2007" i="1"/>
  <c r="R2005" i="1"/>
  <c r="R2004" i="1"/>
  <c r="R2003" i="1"/>
  <c r="R2002" i="1"/>
  <c r="R2001" i="1"/>
  <c r="R2000" i="1"/>
  <c r="R1999" i="1"/>
  <c r="R1994" i="1"/>
  <c r="R1993" i="1"/>
  <c r="R1998" i="1"/>
  <c r="R1992" i="1"/>
  <c r="R1997" i="1"/>
  <c r="R1991" i="1"/>
  <c r="R1996" i="1"/>
  <c r="R1986" i="1"/>
  <c r="R1990" i="1"/>
  <c r="R1985" i="1"/>
  <c r="R1982" i="1"/>
  <c r="R1979" i="1"/>
  <c r="R1989" i="1"/>
  <c r="R1984" i="1"/>
  <c r="R1981" i="1"/>
  <c r="R1978" i="1"/>
  <c r="R1988" i="1"/>
  <c r="R1983" i="1"/>
  <c r="R1980" i="1"/>
  <c r="R1977" i="1"/>
  <c r="R1987" i="1"/>
  <c r="R1976" i="1"/>
  <c r="R1975" i="1"/>
  <c r="R1974" i="1"/>
  <c r="R1973" i="1"/>
  <c r="R1969" i="1"/>
  <c r="R1964" i="1"/>
  <c r="R1972" i="1"/>
  <c r="R1968" i="1"/>
  <c r="R1963" i="1"/>
  <c r="R1961" i="1"/>
  <c r="R1971" i="1"/>
  <c r="R1967" i="1"/>
  <c r="R1960" i="1"/>
  <c r="R1966" i="1"/>
  <c r="R1959" i="1"/>
  <c r="R1970" i="1"/>
  <c r="R1957" i="1"/>
  <c r="R1965" i="1"/>
  <c r="R1958" i="1"/>
  <c r="R1956" i="1"/>
  <c r="R1953" i="1"/>
  <c r="R1950" i="1"/>
  <c r="R1955" i="1"/>
  <c r="R1952" i="1"/>
  <c r="R1949" i="1"/>
  <c r="R1954" i="1"/>
  <c r="R1951" i="1"/>
  <c r="R1948" i="1"/>
  <c r="R1940" i="1"/>
  <c r="R1929" i="1"/>
  <c r="R1939" i="1"/>
  <c r="R1928" i="1"/>
  <c r="R1947" i="1"/>
  <c r="R1938" i="1"/>
  <c r="R1946" i="1"/>
  <c r="R1935" i="1"/>
  <c r="R1932" i="1"/>
  <c r="R1943" i="1"/>
  <c r="R1927" i="1"/>
  <c r="R1937" i="1"/>
  <c r="R1945" i="1"/>
  <c r="R1934" i="1"/>
  <c r="R1931" i="1"/>
  <c r="R1942" i="1"/>
  <c r="R1926" i="1"/>
  <c r="R1936" i="1"/>
  <c r="R1944" i="1"/>
  <c r="R1933" i="1"/>
  <c r="R1930" i="1"/>
  <c r="R1941" i="1"/>
  <c r="R1925" i="1"/>
  <c r="R1924" i="1"/>
  <c r="R1919" i="1"/>
  <c r="R1923" i="1"/>
  <c r="R1918" i="1"/>
  <c r="R1922" i="1"/>
  <c r="R1917" i="1"/>
  <c r="R1921" i="1"/>
  <c r="R1916" i="1"/>
  <c r="R1920" i="1"/>
  <c r="R1915" i="1"/>
  <c r="R1914" i="1"/>
  <c r="R1913" i="1"/>
  <c r="R1912" i="1"/>
  <c r="R1911" i="1"/>
  <c r="R1910" i="1"/>
  <c r="R1909" i="1"/>
  <c r="R1908" i="1"/>
  <c r="R1907" i="1"/>
  <c r="R1906" i="1"/>
  <c r="M4" i="1" l="1"/>
  <c r="R1709" i="1" l="1"/>
  <c r="R1710" i="1"/>
  <c r="R1711" i="1"/>
  <c r="R1712" i="1"/>
  <c r="R1713" i="1"/>
  <c r="R1719" i="1"/>
  <c r="R1720" i="1"/>
  <c r="R1721" i="1"/>
  <c r="R1722" i="1"/>
  <c r="R1723" i="1"/>
  <c r="R1714" i="1"/>
  <c r="R1715" i="1"/>
  <c r="R1716" i="1"/>
  <c r="R1717" i="1"/>
  <c r="R1718" i="1"/>
  <c r="R1782" i="1"/>
  <c r="R1781" i="1"/>
  <c r="R1780" i="1"/>
  <c r="R1779" i="1"/>
  <c r="R1810" i="1"/>
  <c r="R1809" i="1"/>
  <c r="R1808" i="1"/>
  <c r="R1807" i="1"/>
  <c r="R1778" i="1"/>
  <c r="R1777" i="1"/>
  <c r="R1776" i="1"/>
  <c r="R1775" i="1"/>
  <c r="R1774" i="1"/>
  <c r="R1773" i="1"/>
  <c r="R1772" i="1"/>
  <c r="R1771" i="1"/>
  <c r="R1770" i="1"/>
  <c r="R1769" i="1"/>
  <c r="R1768" i="1"/>
  <c r="R1767" i="1"/>
  <c r="R1766" i="1"/>
  <c r="R1765" i="1"/>
  <c r="R1764" i="1"/>
  <c r="R1806" i="1"/>
  <c r="R1805" i="1"/>
  <c r="R1804" i="1"/>
  <c r="R1803" i="1"/>
  <c r="R1753" i="1"/>
  <c r="R1752" i="1"/>
  <c r="R1751" i="1"/>
  <c r="R1750" i="1"/>
  <c r="R1749" i="1"/>
  <c r="N6" i="4" l="1"/>
  <c r="N7" i="4"/>
  <c r="N8" i="4"/>
  <c r="N9" i="4"/>
  <c r="N10" i="4"/>
  <c r="N11" i="4"/>
  <c r="N12" i="4"/>
  <c r="N13" i="4"/>
  <c r="N14" i="4"/>
  <c r="N15" i="4"/>
  <c r="N16" i="4"/>
  <c r="N17" i="4"/>
  <c r="N18" i="4"/>
  <c r="N19" i="4"/>
  <c r="N20" i="4"/>
  <c r="N21" i="4"/>
  <c r="N22" i="4"/>
  <c r="N23" i="4"/>
  <c r="N24" i="4"/>
  <c r="N25" i="4"/>
  <c r="N26" i="4"/>
  <c r="N27" i="4"/>
  <c r="N28" i="4"/>
  <c r="N29" i="4"/>
  <c r="N30" i="4"/>
  <c r="N31" i="4"/>
  <c r="N32" i="4"/>
  <c r="N33" i="4"/>
  <c r="N34" i="4"/>
  <c r="N35" i="4"/>
  <c r="N36" i="4"/>
  <c r="K6" i="4"/>
  <c r="K7" i="4"/>
  <c r="K8" i="4"/>
  <c r="K9" i="4"/>
  <c r="K10" i="4"/>
  <c r="K11" i="4"/>
  <c r="K12" i="4"/>
  <c r="K13" i="4"/>
  <c r="K14" i="4"/>
  <c r="K15" i="4"/>
  <c r="K16" i="4"/>
  <c r="K17" i="4"/>
  <c r="K18" i="4"/>
  <c r="K19" i="4"/>
  <c r="K20" i="4"/>
  <c r="K21" i="4"/>
  <c r="K22" i="4"/>
  <c r="K23" i="4"/>
  <c r="K24" i="4"/>
  <c r="K25" i="4"/>
  <c r="K26" i="4"/>
  <c r="K27" i="4"/>
  <c r="K28" i="4"/>
  <c r="K29" i="4"/>
  <c r="K30" i="4"/>
  <c r="K31" i="4"/>
  <c r="K32" i="4"/>
  <c r="K33" i="4"/>
  <c r="K34" i="4"/>
  <c r="K35" i="4"/>
  <c r="K36" i="4"/>
  <c r="H6" i="4"/>
  <c r="H7" i="4"/>
  <c r="H8" i="4"/>
  <c r="H9" i="4"/>
  <c r="H10" i="4"/>
  <c r="H11" i="4"/>
  <c r="H12" i="4"/>
  <c r="H13" i="4"/>
  <c r="H14" i="4"/>
  <c r="H15" i="4"/>
  <c r="H16" i="4"/>
  <c r="H17" i="4"/>
  <c r="H18" i="4"/>
  <c r="H19" i="4"/>
  <c r="H20" i="4"/>
  <c r="H21" i="4"/>
  <c r="H22" i="4"/>
  <c r="H23" i="4"/>
  <c r="H24" i="4"/>
  <c r="H25" i="4"/>
  <c r="H26" i="4"/>
  <c r="H27" i="4"/>
  <c r="H28" i="4"/>
  <c r="H29" i="4"/>
  <c r="H30" i="4"/>
  <c r="H31" i="4"/>
  <c r="H32" i="4"/>
  <c r="H33" i="4"/>
  <c r="H34" i="4"/>
  <c r="H35" i="4"/>
  <c r="H36" i="4"/>
  <c r="K5" i="4"/>
  <c r="N5" i="4"/>
  <c r="H5" i="4"/>
  <c r="H2" i="4"/>
  <c r="O1693" i="1"/>
  <c r="O1690" i="1"/>
  <c r="O1688" i="1"/>
  <c r="O1689" i="1"/>
  <c r="O1685" i="1"/>
  <c r="O1686" i="1"/>
  <c r="O1687" i="1"/>
  <c r="O1683" i="1"/>
  <c r="O1682" i="1"/>
  <c r="O1684" i="1"/>
</calcChain>
</file>

<file path=xl/sharedStrings.xml><?xml version="1.0" encoding="utf-8"?>
<sst xmlns="http://schemas.openxmlformats.org/spreadsheetml/2006/main" count="35990" uniqueCount="2791">
  <si>
    <t>QUI</t>
  </si>
  <si>
    <t>QUAND</t>
  </si>
  <si>
    <t>OU</t>
  </si>
  <si>
    <t>QUOI</t>
  </si>
  <si>
    <t>Organisation</t>
  </si>
  <si>
    <t>Partenaire de mise en oeuvre</t>
  </si>
  <si>
    <t>Statut</t>
  </si>
  <si>
    <t>Département</t>
  </si>
  <si>
    <t>Commune</t>
  </si>
  <si>
    <t>Section Communale</t>
  </si>
  <si>
    <t>Localité (optionnel)</t>
  </si>
  <si>
    <t>Type d'assistance</t>
  </si>
  <si>
    <t>Cible</t>
  </si>
  <si>
    <t>Unité</t>
  </si>
  <si>
    <t>Quantité</t>
  </si>
  <si>
    <t>AAR</t>
  </si>
  <si>
    <t>Réalisé</t>
  </si>
  <si>
    <t>Grande Anse</t>
  </si>
  <si>
    <t>Jeremie</t>
  </si>
  <si>
    <t>Planifié (financé)</t>
  </si>
  <si>
    <t>Sud</t>
  </si>
  <si>
    <t>Les Cayes</t>
  </si>
  <si>
    <t>Maniche</t>
  </si>
  <si>
    <t>Organization type</t>
  </si>
  <si>
    <t>Focal Point</t>
  </si>
  <si>
    <t>Priorisation</t>
  </si>
  <si>
    <t>International NGO</t>
  </si>
  <si>
    <t>Nombre</t>
  </si>
  <si>
    <t>ACTED</t>
  </si>
  <si>
    <t>Planifié (non financé)</t>
  </si>
  <si>
    <t>Distribution générale</t>
  </si>
  <si>
    <t>Action Contre la Faim</t>
  </si>
  <si>
    <t>En cours</t>
  </si>
  <si>
    <t>Action pour l'Education Sociale et la Sante</t>
  </si>
  <si>
    <t>National NGO</t>
  </si>
  <si>
    <t>Aidha Haiti</t>
  </si>
  <si>
    <t>Suspendu</t>
  </si>
  <si>
    <t>America Continental 2000</t>
  </si>
  <si>
    <t>Red Cross Movement</t>
  </si>
  <si>
    <t>Amurt International</t>
  </si>
  <si>
    <t>Arbeiter-Samariter-Bund Deutschland e.V</t>
  </si>
  <si>
    <t>Armee du Salut</t>
  </si>
  <si>
    <t>IOM</t>
  </si>
  <si>
    <t>ATEPASE</t>
  </si>
  <si>
    <t>IFRC</t>
  </si>
  <si>
    <t>AVSI</t>
  </si>
  <si>
    <t>CROIX ROUGE</t>
  </si>
  <si>
    <t>Canadian Red Cross</t>
  </si>
  <si>
    <t>OFDA</t>
  </si>
  <si>
    <t>CARE</t>
  </si>
  <si>
    <t>Caritas Austria</t>
  </si>
  <si>
    <t>Nombre de personnes</t>
  </si>
  <si>
    <t>Caritas Haiti</t>
  </si>
  <si>
    <t>Catholic Relief Services</t>
  </si>
  <si>
    <t>Valeur en HTG</t>
  </si>
  <si>
    <t>CECI</t>
  </si>
  <si>
    <t>N/A</t>
  </si>
  <si>
    <t>CESAL</t>
  </si>
  <si>
    <t>CESVI</t>
  </si>
  <si>
    <t>Christian Aid</t>
  </si>
  <si>
    <t>Church World Service</t>
  </si>
  <si>
    <t>Collectif des Haitiens pour la lutte contre la pauvrete</t>
  </si>
  <si>
    <t>Concern Worldwide</t>
  </si>
  <si>
    <t>Concert-Action</t>
  </si>
  <si>
    <t>COOPI</t>
  </si>
  <si>
    <t>Diakonie Katastrophenhilfe</t>
  </si>
  <si>
    <t>DINEPA</t>
  </si>
  <si>
    <t>Government</t>
  </si>
  <si>
    <t>DPC</t>
  </si>
  <si>
    <t>FAO</t>
  </si>
  <si>
    <t>United Nations</t>
  </si>
  <si>
    <t>Foundation for Peace</t>
  </si>
  <si>
    <t>French Red Cross</t>
  </si>
  <si>
    <t>GADEL</t>
  </si>
  <si>
    <t>GARR</t>
  </si>
  <si>
    <t>German Red Cross</t>
  </si>
  <si>
    <t>GOAL</t>
  </si>
  <si>
    <t>Groupe Unifié pour l'epanouissement des enfants et pour le developpement d'Haiti</t>
  </si>
  <si>
    <t>Handicap International</t>
  </si>
  <si>
    <t>Heart to Heart Haiti</t>
  </si>
  <si>
    <t>Heifer International</t>
  </si>
  <si>
    <t>HelpAge International</t>
  </si>
  <si>
    <t>IBESR</t>
  </si>
  <si>
    <t>Initiative Citoyenne pour les Droits de l'Homme</t>
  </si>
  <si>
    <t>International Medical Corps</t>
  </si>
  <si>
    <t>International Rescue Committee</t>
  </si>
  <si>
    <t>Johanniter International</t>
  </si>
  <si>
    <t>KORAL</t>
  </si>
  <si>
    <t>Ligue Culturelle Haitienne pour les Droits Humains</t>
  </si>
  <si>
    <t>Lutheran World Federation</t>
  </si>
  <si>
    <t>Malteser International</t>
  </si>
  <si>
    <t>MARNDR</t>
  </si>
  <si>
    <t>MDM Belgium</t>
  </si>
  <si>
    <t>MDM Canada</t>
  </si>
  <si>
    <t>MDM France</t>
  </si>
  <si>
    <t>MDM Spain</t>
  </si>
  <si>
    <t>MDM Switzerland</t>
  </si>
  <si>
    <t>MEDAIR</t>
  </si>
  <si>
    <t>Medical Teams International</t>
  </si>
  <si>
    <t>MINUSTAH</t>
  </si>
  <si>
    <t>Mission of Hope</t>
  </si>
  <si>
    <t>MSF France</t>
  </si>
  <si>
    <t>MSF Holland</t>
  </si>
  <si>
    <t>MSF OCB-Belgium</t>
  </si>
  <si>
    <t>MSPP</t>
  </si>
  <si>
    <t>MTPTC</t>
  </si>
  <si>
    <t>OXFAM</t>
  </si>
  <si>
    <t>PAHO/WHO</t>
  </si>
  <si>
    <t>PAO</t>
  </si>
  <si>
    <t>Peace Winds Japan</t>
  </si>
  <si>
    <t>Plan International</t>
  </si>
  <si>
    <t>Plateforme des organisations sociales pour l'émergence d'Haiti</t>
  </si>
  <si>
    <t>Samaritan's Purse</t>
  </si>
  <si>
    <t>Save the Children International</t>
  </si>
  <si>
    <t>Service Jesuite aux Migrants/Solidarite Fwontalye</t>
  </si>
  <si>
    <t>ShelterBox</t>
  </si>
  <si>
    <t>Solidarités International</t>
  </si>
  <si>
    <t>SOS Village d'Enfants</t>
  </si>
  <si>
    <t>Spanish Red Cross</t>
  </si>
  <si>
    <t>SSQH</t>
  </si>
  <si>
    <t>St Boniface Haiti Foundation</t>
  </si>
  <si>
    <t>Swiss Red Cross</t>
  </si>
  <si>
    <t>TDH Lausanne</t>
  </si>
  <si>
    <t>TDH Switzerland</t>
  </si>
  <si>
    <t>The Haiti Initiative</t>
  </si>
  <si>
    <t>UCLBP</t>
  </si>
  <si>
    <t>UNASCAD</t>
  </si>
  <si>
    <t>UNICEF</t>
  </si>
  <si>
    <t>World Food Program</t>
  </si>
  <si>
    <t>Zanmi Lasante</t>
  </si>
  <si>
    <t>DEPARTEMENT</t>
  </si>
  <si>
    <t>DEP_PCODE</t>
  </si>
  <si>
    <t>DEPARTEMENT0</t>
  </si>
  <si>
    <t>COMMUNE</t>
  </si>
  <si>
    <t>COMM_PCODE</t>
  </si>
  <si>
    <t>COMMUNE0</t>
  </si>
  <si>
    <t>SECTIONCOMM</t>
  </si>
  <si>
    <t>SECTION_PCODE</t>
  </si>
  <si>
    <t>Aritibonite</t>
  </si>
  <si>
    <t>HT05</t>
  </si>
  <si>
    <t>Anse Rouge</t>
  </si>
  <si>
    <t>HT05523</t>
  </si>
  <si>
    <t>Abricots</t>
  </si>
  <si>
    <t>HT08812-01</t>
  </si>
  <si>
    <t>Centre</t>
  </si>
  <si>
    <t>HT06</t>
  </si>
  <si>
    <t>Desdunes</t>
  </si>
  <si>
    <t>HT05544</t>
  </si>
  <si>
    <t>HT08812-02</t>
  </si>
  <si>
    <t>HT08</t>
  </si>
  <si>
    <t>Dessalines/Marchandes</t>
  </si>
  <si>
    <t>HT05541</t>
  </si>
  <si>
    <t>HT08812-03</t>
  </si>
  <si>
    <t>Nippes</t>
  </si>
  <si>
    <t>HT10</t>
  </si>
  <si>
    <t>Ennery</t>
  </si>
  <si>
    <t>HT05512</t>
  </si>
  <si>
    <t>HT08812-04</t>
  </si>
  <si>
    <t>Nord</t>
  </si>
  <si>
    <t>HT03</t>
  </si>
  <si>
    <t>Gonaives</t>
  </si>
  <si>
    <t>HT05511</t>
  </si>
  <si>
    <t>Acul du Nord</t>
  </si>
  <si>
    <t>HT03321-02</t>
  </si>
  <si>
    <t>Nord Est</t>
  </si>
  <si>
    <t>HT04</t>
  </si>
  <si>
    <t>Grande Saline</t>
  </si>
  <si>
    <t>HT05543</t>
  </si>
  <si>
    <t>HT03321-01</t>
  </si>
  <si>
    <t>Nord Ouest</t>
  </si>
  <si>
    <t>HT09</t>
  </si>
  <si>
    <t>Gros Morne</t>
  </si>
  <si>
    <t>HT05521</t>
  </si>
  <si>
    <t>HT03321-05</t>
  </si>
  <si>
    <t>Ouest</t>
  </si>
  <si>
    <t>HT01</t>
  </si>
  <si>
    <t>La Chapelle</t>
  </si>
  <si>
    <t>HT05533</t>
  </si>
  <si>
    <t>HT03321-04</t>
  </si>
  <si>
    <t>HT07</t>
  </si>
  <si>
    <t>L'Estere</t>
  </si>
  <si>
    <t>HT05513</t>
  </si>
  <si>
    <t>HT03321-03</t>
  </si>
  <si>
    <t>Sud-Est</t>
  </si>
  <si>
    <t>HT02</t>
  </si>
  <si>
    <t>Marmelade</t>
  </si>
  <si>
    <t>HT05552</t>
  </si>
  <si>
    <t>HT03321-06</t>
  </si>
  <si>
    <t>Petite Riviere de l'Art</t>
  </si>
  <si>
    <t>HT05542</t>
  </si>
  <si>
    <t>Anse A Foleur</t>
  </si>
  <si>
    <t>HT09922-03</t>
  </si>
  <si>
    <t>Saint-Marc</t>
  </si>
  <si>
    <t>HT05531</t>
  </si>
  <si>
    <t>HT09922-02</t>
  </si>
  <si>
    <t>Saint-Michel de l'Attal</t>
  </si>
  <si>
    <t>HT05551</t>
  </si>
  <si>
    <t>HT09922-01</t>
  </si>
  <si>
    <t>Terre Neuve</t>
  </si>
  <si>
    <t>HT05522</t>
  </si>
  <si>
    <t>Anse A Galet</t>
  </si>
  <si>
    <t>HT01151-04</t>
  </si>
  <si>
    <t>Verrettes</t>
  </si>
  <si>
    <t>HT05532</t>
  </si>
  <si>
    <t>HT01151-03</t>
  </si>
  <si>
    <t>Belladere</t>
  </si>
  <si>
    <t>HT06632</t>
  </si>
  <si>
    <t>HT01151-01</t>
  </si>
  <si>
    <t>Boucan Carre</t>
  </si>
  <si>
    <t>HT06623</t>
  </si>
  <si>
    <t>HT01151-06</t>
  </si>
  <si>
    <t>Cerca Carvajal</t>
  </si>
  <si>
    <t>HT06614</t>
  </si>
  <si>
    <t>HT01151-02</t>
  </si>
  <si>
    <t>Cerca La Source</t>
  </si>
  <si>
    <t>HT06641</t>
  </si>
  <si>
    <t>HT01151-05</t>
  </si>
  <si>
    <t>Hinche</t>
  </si>
  <si>
    <t>HT06611</t>
  </si>
  <si>
    <t>Anse A Pitre</t>
  </si>
  <si>
    <t>HT02234-02</t>
  </si>
  <si>
    <t>Lascahobas</t>
  </si>
  <si>
    <t>HT06631</t>
  </si>
  <si>
    <t>HT02234-01</t>
  </si>
  <si>
    <t>Maissade</t>
  </si>
  <si>
    <t>HT06612</t>
  </si>
  <si>
    <t>Anse A Veau</t>
  </si>
  <si>
    <t>HT101021-01</t>
  </si>
  <si>
    <t>Mirebalais</t>
  </si>
  <si>
    <t>HT06621</t>
  </si>
  <si>
    <t>HT101021-02</t>
  </si>
  <si>
    <t>Saut d'Eau</t>
  </si>
  <si>
    <t>HT06622</t>
  </si>
  <si>
    <t>HT101021-03</t>
  </si>
  <si>
    <t>Savanette</t>
  </si>
  <si>
    <t>HT06633</t>
  </si>
  <si>
    <t>Anse d'Hainault</t>
  </si>
  <si>
    <t>HT08821-02</t>
  </si>
  <si>
    <t>Thomassique</t>
  </si>
  <si>
    <t>HT06642</t>
  </si>
  <si>
    <t>HT08821-01</t>
  </si>
  <si>
    <t>Thomonde</t>
  </si>
  <si>
    <t>HT06613</t>
  </si>
  <si>
    <t>HT08821-03</t>
  </si>
  <si>
    <t>HT08812</t>
  </si>
  <si>
    <t>HT08821-04</t>
  </si>
  <si>
    <t>HT08821</t>
  </si>
  <si>
    <t>HT05523-01</t>
  </si>
  <si>
    <t>Beaumont</t>
  </si>
  <si>
    <t>HT08833</t>
  </si>
  <si>
    <t>HT05523-02</t>
  </si>
  <si>
    <t>Bonbon</t>
  </si>
  <si>
    <t>HT08813</t>
  </si>
  <si>
    <t>Aquin</t>
  </si>
  <si>
    <t>HT07731-02</t>
  </si>
  <si>
    <t>Chambellan</t>
  </si>
  <si>
    <t>HT08815</t>
  </si>
  <si>
    <t>HT07731-03</t>
  </si>
  <si>
    <t>Corail</t>
  </si>
  <si>
    <t>HT08831</t>
  </si>
  <si>
    <t>HT07731-04</t>
  </si>
  <si>
    <t>Dame-Marie</t>
  </si>
  <si>
    <t>HT08822</t>
  </si>
  <si>
    <t>HT07731-09</t>
  </si>
  <si>
    <t>HT08811</t>
  </si>
  <si>
    <t>HT07731-07</t>
  </si>
  <si>
    <t>Les Irois</t>
  </si>
  <si>
    <t>HT08823</t>
  </si>
  <si>
    <t>HT07731-08</t>
  </si>
  <si>
    <t>Moron</t>
  </si>
  <si>
    <t>HT08814</t>
  </si>
  <si>
    <t>HT07731-10</t>
  </si>
  <si>
    <t>Pestel</t>
  </si>
  <si>
    <t>HT08834</t>
  </si>
  <si>
    <t>HT07731-06</t>
  </si>
  <si>
    <t>Roseaux</t>
  </si>
  <si>
    <t>HT08832</t>
  </si>
  <si>
    <t>HT07731-01</t>
  </si>
  <si>
    <t>HT101021</t>
  </si>
  <si>
    <t>HT07731-05</t>
  </si>
  <si>
    <t>Arnaud</t>
  </si>
  <si>
    <t>HT101024</t>
  </si>
  <si>
    <t>Arcahaie</t>
  </si>
  <si>
    <t>HT01141-01</t>
  </si>
  <si>
    <t>Baraderes</t>
  </si>
  <si>
    <t>HT101031</t>
  </si>
  <si>
    <t>HT01141-05</t>
  </si>
  <si>
    <t>Fonds Des Negres</t>
  </si>
  <si>
    <t>HT101013</t>
  </si>
  <si>
    <t>HT01141-06</t>
  </si>
  <si>
    <t>Grand Boucan</t>
  </si>
  <si>
    <t>HT101032</t>
  </si>
  <si>
    <t>HT01141-03</t>
  </si>
  <si>
    <t>L'Asile</t>
  </si>
  <si>
    <t>HT101023</t>
  </si>
  <si>
    <t>HT01141-02</t>
  </si>
  <si>
    <t>Miragoane</t>
  </si>
  <si>
    <t>HT101011</t>
  </si>
  <si>
    <t>HT01141-04</t>
  </si>
  <si>
    <t>Paillant</t>
  </si>
  <si>
    <t>HT101014</t>
  </si>
  <si>
    <t>HT101024-01</t>
  </si>
  <si>
    <t>Petit Trou De Nippes</t>
  </si>
  <si>
    <t>HT101022</t>
  </si>
  <si>
    <t>HT101024-03</t>
  </si>
  <si>
    <t>Petite Riviere de Nippes</t>
  </si>
  <si>
    <t>HT101012</t>
  </si>
  <si>
    <t>HT101024-02</t>
  </si>
  <si>
    <t>Plaisance du Sud</t>
  </si>
  <si>
    <t>HT101025</t>
  </si>
  <si>
    <t>Arniquet</t>
  </si>
  <si>
    <t>HT07723-02</t>
  </si>
  <si>
    <t>HT03321</t>
  </si>
  <si>
    <t>HT07723-03</t>
  </si>
  <si>
    <t>Bahon</t>
  </si>
  <si>
    <t>HT03332</t>
  </si>
  <si>
    <t>HT07723-01</t>
  </si>
  <si>
    <t>Bas Limbe</t>
  </si>
  <si>
    <t>HT03362</t>
  </si>
  <si>
    <t>HT03332-02</t>
  </si>
  <si>
    <t>Borgne</t>
  </si>
  <si>
    <t>HT03351</t>
  </si>
  <si>
    <t>HT03332-01</t>
  </si>
  <si>
    <t>Cap Haitien</t>
  </si>
  <si>
    <t>HT03311</t>
  </si>
  <si>
    <t>HT03332-03</t>
  </si>
  <si>
    <t>Dondon</t>
  </si>
  <si>
    <t>HT03342</t>
  </si>
  <si>
    <t>Baie de Henne</t>
  </si>
  <si>
    <t>HT09932-01</t>
  </si>
  <si>
    <t>Grande Riviere Du Nord</t>
  </si>
  <si>
    <t>HT03331</t>
  </si>
  <si>
    <t>HT09932-02</t>
  </si>
  <si>
    <t>La Victoire</t>
  </si>
  <si>
    <t>HT03345</t>
  </si>
  <si>
    <t>HT09932-04</t>
  </si>
  <si>
    <t>Limbe</t>
  </si>
  <si>
    <t>HT03361</t>
  </si>
  <si>
    <t>HT09932-03</t>
  </si>
  <si>
    <t>Limonade</t>
  </si>
  <si>
    <t>HT03313</t>
  </si>
  <si>
    <t>Bainet</t>
  </si>
  <si>
    <t>Bas De Gris Gris</t>
  </si>
  <si>
    <t>HT02221-09</t>
  </si>
  <si>
    <t>Milot</t>
  </si>
  <si>
    <t>HT03323</t>
  </si>
  <si>
    <t>Bas De La Croix</t>
  </si>
  <si>
    <t>HT02221-06</t>
  </si>
  <si>
    <t>Pignon</t>
  </si>
  <si>
    <t>HT03344</t>
  </si>
  <si>
    <t>Bas Grandou</t>
  </si>
  <si>
    <t>HT02221-05</t>
  </si>
  <si>
    <t>Pilate</t>
  </si>
  <si>
    <t>HT03372</t>
  </si>
  <si>
    <t>Bras Gauche</t>
  </si>
  <si>
    <t>HT02221-07</t>
  </si>
  <si>
    <t>Plaine du Nord</t>
  </si>
  <si>
    <t>HT03322</t>
  </si>
  <si>
    <t>Breslienne</t>
  </si>
  <si>
    <t>HT02221-01</t>
  </si>
  <si>
    <t>Plaisance</t>
  </si>
  <si>
    <t>HT03371</t>
  </si>
  <si>
    <t>Haut Grandou</t>
  </si>
  <si>
    <t>HT02221-04</t>
  </si>
  <si>
    <t>Port Margot</t>
  </si>
  <si>
    <t>HT03352</t>
  </si>
  <si>
    <t>La Vallee</t>
  </si>
  <si>
    <t>HT02221-03</t>
  </si>
  <si>
    <t>Quartier Morin</t>
  </si>
  <si>
    <t>HT03312</t>
  </si>
  <si>
    <t>Orangers</t>
  </si>
  <si>
    <t>HT02221-08</t>
  </si>
  <si>
    <t>Ranquitte</t>
  </si>
  <si>
    <t>HT03343</t>
  </si>
  <si>
    <t>Trou Mahot</t>
  </si>
  <si>
    <t>HT02221-02</t>
  </si>
  <si>
    <t>St. Raphael</t>
  </si>
  <si>
    <t>HT03341</t>
  </si>
  <si>
    <t>HT101031-03</t>
  </si>
  <si>
    <t>Capotille</t>
  </si>
  <si>
    <t>HT04422</t>
  </si>
  <si>
    <t>HT101031-01</t>
  </si>
  <si>
    <t>Caracol</t>
  </si>
  <si>
    <t>HT04434</t>
  </si>
  <si>
    <t>HT101031-04</t>
  </si>
  <si>
    <t>Carice</t>
  </si>
  <si>
    <t>HT04442</t>
  </si>
  <si>
    <t>HT101031-05</t>
  </si>
  <si>
    <t>Ferrier</t>
  </si>
  <si>
    <t>HT04412</t>
  </si>
  <si>
    <t>HT101031-02</t>
  </si>
  <si>
    <t>Fort Liberte</t>
  </si>
  <si>
    <t>HT04411</t>
  </si>
  <si>
    <t>HT03362-01</t>
  </si>
  <si>
    <t>Mombin Crochu</t>
  </si>
  <si>
    <t>HT04443</t>
  </si>
  <si>
    <t>HT03362-02</t>
  </si>
  <si>
    <t>Mont Organise</t>
  </si>
  <si>
    <t>HT04423</t>
  </si>
  <si>
    <t>Bassin Bleu</t>
  </si>
  <si>
    <t>HT09913-02</t>
  </si>
  <si>
    <t>Ouanaminthe</t>
  </si>
  <si>
    <t>HT04421</t>
  </si>
  <si>
    <t>HT09913-03</t>
  </si>
  <si>
    <t>Perches</t>
  </si>
  <si>
    <t>HT04413</t>
  </si>
  <si>
    <t>HT09913-01</t>
  </si>
  <si>
    <t>Sainte Suzanne</t>
  </si>
  <si>
    <t>HT04432</t>
  </si>
  <si>
    <t>HT08833-01</t>
  </si>
  <si>
    <t>Terrier Rouge</t>
  </si>
  <si>
    <t>HT04433</t>
  </si>
  <si>
    <t>HT08833-02</t>
  </si>
  <si>
    <t>Trou du Nord</t>
  </si>
  <si>
    <t>HT04431</t>
  </si>
  <si>
    <t>Mouline</t>
  </si>
  <si>
    <t>HT08833-03</t>
  </si>
  <si>
    <t>Valliere</t>
  </si>
  <si>
    <t>HT04441</t>
  </si>
  <si>
    <t>HT06632-01</t>
  </si>
  <si>
    <t>HT09922</t>
  </si>
  <si>
    <t>HT06632-03</t>
  </si>
  <si>
    <t>HT09932</t>
  </si>
  <si>
    <t>HT06632-02</t>
  </si>
  <si>
    <t>HT09913</t>
  </si>
  <si>
    <t>Belle Anse</t>
  </si>
  <si>
    <t>HT02231-01</t>
  </si>
  <si>
    <t>Bombardopolis</t>
  </si>
  <si>
    <t>HT09933</t>
  </si>
  <si>
    <t>HT02231-05</t>
  </si>
  <si>
    <t>Chamsolme</t>
  </si>
  <si>
    <t>HT09914</t>
  </si>
  <si>
    <t>HT02231-03</t>
  </si>
  <si>
    <t>Jean Rabel</t>
  </si>
  <si>
    <t>HT09934</t>
  </si>
  <si>
    <t>HT02231-04</t>
  </si>
  <si>
    <t>La Tortue</t>
  </si>
  <si>
    <t>HT09912</t>
  </si>
  <si>
    <t>HT02231-02</t>
  </si>
  <si>
    <t>Mole Saint Nicolas</t>
  </si>
  <si>
    <t>HT09931</t>
  </si>
  <si>
    <t>HT02231-07</t>
  </si>
  <si>
    <t>Port De Paix</t>
  </si>
  <si>
    <t>HT09911</t>
  </si>
  <si>
    <t>HT02231-06</t>
  </si>
  <si>
    <t>Saint Louis du Nord</t>
  </si>
  <si>
    <t>HT09921</t>
  </si>
  <si>
    <t>HT09933-02</t>
  </si>
  <si>
    <t>HT01151</t>
  </si>
  <si>
    <t>HT09933-03</t>
  </si>
  <si>
    <t>HT01141</t>
  </si>
  <si>
    <t>HT09933-01</t>
  </si>
  <si>
    <t>Cabaret</t>
  </si>
  <si>
    <t>HT01142</t>
  </si>
  <si>
    <t>HT08813-01</t>
  </si>
  <si>
    <t>Carrefour</t>
  </si>
  <si>
    <t>HT01113</t>
  </si>
  <si>
    <t>HT03351-02</t>
  </si>
  <si>
    <t>Cite Soleil</t>
  </si>
  <si>
    <t>HT01117</t>
  </si>
  <si>
    <t>HT03351-05</t>
  </si>
  <si>
    <t>Cornillon/Grd Bois</t>
  </si>
  <si>
    <t>HT01134</t>
  </si>
  <si>
    <t>HT03351-07</t>
  </si>
  <si>
    <t>Croix-Des-Bouquets</t>
  </si>
  <si>
    <t>HT01131</t>
  </si>
  <si>
    <t>HT03351-01</t>
  </si>
  <si>
    <t>Delmas</t>
  </si>
  <si>
    <t>HT01112</t>
  </si>
  <si>
    <t>HT03351-06</t>
  </si>
  <si>
    <t>Fonds Verrettes</t>
  </si>
  <si>
    <t>HT01135</t>
  </si>
  <si>
    <t>HT03351-03</t>
  </si>
  <si>
    <t>Ganthier</t>
  </si>
  <si>
    <t>HT01133</t>
  </si>
  <si>
    <t>HT03351-04</t>
  </si>
  <si>
    <t>Grand-Goave</t>
  </si>
  <si>
    <t>HT01123</t>
  </si>
  <si>
    <t>HT06623-02</t>
  </si>
  <si>
    <t>Gressier</t>
  </si>
  <si>
    <t>HT01116</t>
  </si>
  <si>
    <t>HT06623-03</t>
  </si>
  <si>
    <t>Kenscoff</t>
  </si>
  <si>
    <t>HT01115</t>
  </si>
  <si>
    <t>HT06623-01</t>
  </si>
  <si>
    <t>Leogane</t>
  </si>
  <si>
    <t>HT01121</t>
  </si>
  <si>
    <t>HT01142-01</t>
  </si>
  <si>
    <t>Petion-Ville</t>
  </si>
  <si>
    <t>HT01114</t>
  </si>
  <si>
    <t>HT01142-02</t>
  </si>
  <si>
    <t>Petit Goave</t>
  </si>
  <si>
    <t>HT01122</t>
  </si>
  <si>
    <t>HT01142-04</t>
  </si>
  <si>
    <t>Pointe A Raquette</t>
  </si>
  <si>
    <t>HT01152</t>
  </si>
  <si>
    <t>HT01142-03</t>
  </si>
  <si>
    <t>Port-au-Prince</t>
  </si>
  <si>
    <t>HT01111</t>
  </si>
  <si>
    <t>Camp Perrin</t>
  </si>
  <si>
    <t>Champlois</t>
  </si>
  <si>
    <t>HT07714-02</t>
  </si>
  <si>
    <t>Tabarre</t>
  </si>
  <si>
    <t>HT01118</t>
  </si>
  <si>
    <t>HT07714-01</t>
  </si>
  <si>
    <t>Thomazeau</t>
  </si>
  <si>
    <t>HT01132</t>
  </si>
  <si>
    <t>HT07714-03</t>
  </si>
  <si>
    <t>HT07731</t>
  </si>
  <si>
    <t>HT03311-01</t>
  </si>
  <si>
    <t>HT07723</t>
  </si>
  <si>
    <t>HT03311-02</t>
  </si>
  <si>
    <t>HT07714</t>
  </si>
  <si>
    <t>HT03311-03</t>
  </si>
  <si>
    <t>Cavaillon</t>
  </si>
  <si>
    <t>HT07733</t>
  </si>
  <si>
    <t>HT04422-01</t>
  </si>
  <si>
    <t>Chantal</t>
  </si>
  <si>
    <t>HT07713</t>
  </si>
  <si>
    <t>HT04422-02</t>
  </si>
  <si>
    <t>Chardonnieres</t>
  </si>
  <si>
    <t>HT07751</t>
  </si>
  <si>
    <t>HT04434-01</t>
  </si>
  <si>
    <t>Coteaux</t>
  </si>
  <si>
    <t>HT07741</t>
  </si>
  <si>
    <t>HT04434-02</t>
  </si>
  <si>
    <t>Ile A Vache</t>
  </si>
  <si>
    <t>HT07716</t>
  </si>
  <si>
    <t>HT04442-01</t>
  </si>
  <si>
    <t>Les Anglais</t>
  </si>
  <si>
    <t>HT07752</t>
  </si>
  <si>
    <t>HT04442-02</t>
  </si>
  <si>
    <t>HT07711</t>
  </si>
  <si>
    <t>HT01113-08</t>
  </si>
  <si>
    <t>HT07715</t>
  </si>
  <si>
    <t>HT01113-09</t>
  </si>
  <si>
    <t>Port-a-Piment</t>
  </si>
  <si>
    <t>HT07742</t>
  </si>
  <si>
    <t>HT01113-06</t>
  </si>
  <si>
    <t>Port-Salut</t>
  </si>
  <si>
    <t>HT07721</t>
  </si>
  <si>
    <t>HT01113-13</t>
  </si>
  <si>
    <t>Roche-A-Bateau</t>
  </si>
  <si>
    <t>HT07743</t>
  </si>
  <si>
    <t>HT01113-05</t>
  </si>
  <si>
    <t>St. Jean du Sud</t>
  </si>
  <si>
    <t>HT07722</t>
  </si>
  <si>
    <t>HT01113-07</t>
  </si>
  <si>
    <t>St. Louis du Sud</t>
  </si>
  <si>
    <t>HT07732</t>
  </si>
  <si>
    <t>HT01113-12</t>
  </si>
  <si>
    <t>Tiburon</t>
  </si>
  <si>
    <t>HT07753</t>
  </si>
  <si>
    <t>HT01113-01</t>
  </si>
  <si>
    <t>Torbeck</t>
  </si>
  <si>
    <t>HT07712</t>
  </si>
  <si>
    <t>HT01113-02</t>
  </si>
  <si>
    <t>HT02234</t>
  </si>
  <si>
    <t>HT01113-04</t>
  </si>
  <si>
    <t>HT02221</t>
  </si>
  <si>
    <t>HT01113-11</t>
  </si>
  <si>
    <t>HT02231</t>
  </si>
  <si>
    <t>HT01113-03</t>
  </si>
  <si>
    <t>Cayes-Jacmel</t>
  </si>
  <si>
    <t>HT02213</t>
  </si>
  <si>
    <t>HT01113-10</t>
  </si>
  <si>
    <t>Cotes de Fer</t>
  </si>
  <si>
    <t>HT02222</t>
  </si>
  <si>
    <t>HT07733-01</t>
  </si>
  <si>
    <t>Grand Gosier</t>
  </si>
  <si>
    <t>HT02232</t>
  </si>
  <si>
    <t>HT07733-03</t>
  </si>
  <si>
    <t>Jacmel</t>
  </si>
  <si>
    <t>HT02211</t>
  </si>
  <si>
    <t>HT07733-05</t>
  </si>
  <si>
    <t>HT02214</t>
  </si>
  <si>
    <t>HT07733-04</t>
  </si>
  <si>
    <t>Marigot</t>
  </si>
  <si>
    <t>HT02212</t>
  </si>
  <si>
    <t>HT07733-02</t>
  </si>
  <si>
    <t>Thiotte</t>
  </si>
  <si>
    <t>HT02233</t>
  </si>
  <si>
    <t>HT02213-04</t>
  </si>
  <si>
    <t>HT02213-02</t>
  </si>
  <si>
    <t>HT02213-03</t>
  </si>
  <si>
    <t>HT02213-01</t>
  </si>
  <si>
    <t>Rang</t>
  </si>
  <si>
    <t>HT06614-01</t>
  </si>
  <si>
    <t>HT06641-01</t>
  </si>
  <si>
    <t>HT06641-02</t>
  </si>
  <si>
    <t>HT06641-03</t>
  </si>
  <si>
    <t>HT08815-02</t>
  </si>
  <si>
    <t>HT08815-01</t>
  </si>
  <si>
    <t>HT09914-01</t>
  </si>
  <si>
    <t>HT09914-02</t>
  </si>
  <si>
    <t>Carrefour Canon</t>
  </si>
  <si>
    <t>HT07713-03</t>
  </si>
  <si>
    <t>Fonds Palmiste</t>
  </si>
  <si>
    <t>HT07713-01</t>
  </si>
  <si>
    <t>HT07713-02</t>
  </si>
  <si>
    <t>HT07751-03</t>
  </si>
  <si>
    <t>HT07751-02</t>
  </si>
  <si>
    <t>HT07751-01</t>
  </si>
  <si>
    <t>HT01117-01</t>
  </si>
  <si>
    <t>HT01117-02</t>
  </si>
  <si>
    <t>HT08831-03</t>
  </si>
  <si>
    <t>HT08831-01</t>
  </si>
  <si>
    <t>HT08831-02</t>
  </si>
  <si>
    <t>HT01134-04</t>
  </si>
  <si>
    <t>HT01134-03</t>
  </si>
  <si>
    <t>HT01134-05</t>
  </si>
  <si>
    <t>HT01134-02</t>
  </si>
  <si>
    <t>HT01134-01</t>
  </si>
  <si>
    <t>HT07741-01</t>
  </si>
  <si>
    <t>HT07741-02</t>
  </si>
  <si>
    <t>HT07741-03</t>
  </si>
  <si>
    <t>HT02222-04</t>
  </si>
  <si>
    <t>HT02222-05</t>
  </si>
  <si>
    <t>HT02222-03</t>
  </si>
  <si>
    <t>HT02222-01</t>
  </si>
  <si>
    <t>HT02222-06</t>
  </si>
  <si>
    <t>HT02222-02</t>
  </si>
  <si>
    <t>HT01131-08</t>
  </si>
  <si>
    <t>HT01131-06</t>
  </si>
  <si>
    <t>HT01131-07</t>
  </si>
  <si>
    <t>HT01131-09</t>
  </si>
  <si>
    <t>HT01131-10</t>
  </si>
  <si>
    <t>HT01131-04</t>
  </si>
  <si>
    <t>HT01131-05</t>
  </si>
  <si>
    <t>HT01131-03</t>
  </si>
  <si>
    <t>HT01131-02</t>
  </si>
  <si>
    <t>HT01131-01</t>
  </si>
  <si>
    <t>HT08822-05</t>
  </si>
  <si>
    <t>HT08822-01</t>
  </si>
  <si>
    <t>HT08822-02</t>
  </si>
  <si>
    <t>HT08822-03</t>
  </si>
  <si>
    <t>HT08822-04</t>
  </si>
  <si>
    <t>HT01112-01</t>
  </si>
  <si>
    <t>HT05544-01</t>
  </si>
  <si>
    <t>HT05541-02</t>
  </si>
  <si>
    <t>HT05541-05</t>
  </si>
  <si>
    <t>HT05541-06</t>
  </si>
  <si>
    <t>HT05541-03</t>
  </si>
  <si>
    <t>HT05541-04</t>
  </si>
  <si>
    <t>HT05541-01</t>
  </si>
  <si>
    <t>HT03342-02</t>
  </si>
  <si>
    <t>HT03342-01</t>
  </si>
  <si>
    <t>HT03342-05</t>
  </si>
  <si>
    <t>HT03342-04</t>
  </si>
  <si>
    <t>HT03342-03</t>
  </si>
  <si>
    <t>HT05512-03</t>
  </si>
  <si>
    <t>HT05512-02</t>
  </si>
  <si>
    <t>HT05512-04</t>
  </si>
  <si>
    <t>HT05512-01</t>
  </si>
  <si>
    <t>HT04412-01</t>
  </si>
  <si>
    <t>HT101013-04</t>
  </si>
  <si>
    <t>HT101013-02</t>
  </si>
  <si>
    <t>HT101013-01</t>
  </si>
  <si>
    <t>HT101013-03</t>
  </si>
  <si>
    <t>HT01135-01</t>
  </si>
  <si>
    <t>HT04411-02</t>
  </si>
  <si>
    <t>HT04411-01</t>
  </si>
  <si>
    <t>HT04411-04</t>
  </si>
  <si>
    <t>HT04411-03</t>
  </si>
  <si>
    <t>HT01133-02</t>
  </si>
  <si>
    <t>HT01133-03</t>
  </si>
  <si>
    <t>HT01133-01</t>
  </si>
  <si>
    <t>HT01133-05</t>
  </si>
  <si>
    <t>HT01133-04</t>
  </si>
  <si>
    <t>HT05511-02</t>
  </si>
  <si>
    <t>HT05511-05</t>
  </si>
  <si>
    <t>HT05511-01</t>
  </si>
  <si>
    <t>HT05511-04</t>
  </si>
  <si>
    <t>HT05511-03</t>
  </si>
  <si>
    <t>HT101032-02</t>
  </si>
  <si>
    <t>HT101032-01</t>
  </si>
  <si>
    <t>HT02232-01</t>
  </si>
  <si>
    <t>HT03331-03</t>
  </si>
  <si>
    <t>HT03331-06</t>
  </si>
  <si>
    <t>HT03331-04</t>
  </si>
  <si>
    <t>HT03331-01</t>
  </si>
  <si>
    <t>HT03331-05</t>
  </si>
  <si>
    <t>Solon</t>
  </si>
  <si>
    <t>HT03331-02</t>
  </si>
  <si>
    <t>HT05543-01</t>
  </si>
  <si>
    <t>HT01123-07</t>
  </si>
  <si>
    <t>HT01123-05</t>
  </si>
  <si>
    <t>HT01123-06</t>
  </si>
  <si>
    <t>HT01123-04</t>
  </si>
  <si>
    <t>HT01123-03</t>
  </si>
  <si>
    <t>HT01123-01</t>
  </si>
  <si>
    <t>HT01123-02</t>
  </si>
  <si>
    <t>HT01116-01</t>
  </si>
  <si>
    <t>HT01116-02</t>
  </si>
  <si>
    <t>HT01116-03</t>
  </si>
  <si>
    <t>HT05521-01</t>
  </si>
  <si>
    <t>HT05521-04</t>
  </si>
  <si>
    <t>HT05521-07</t>
  </si>
  <si>
    <t>HT05521-05</t>
  </si>
  <si>
    <t>HT05521-08</t>
  </si>
  <si>
    <t>HT05521-03</t>
  </si>
  <si>
    <t>HT05521-02</t>
  </si>
  <si>
    <t>HT05521-06</t>
  </si>
  <si>
    <t>HT06611-03</t>
  </si>
  <si>
    <t>HT06611-04</t>
  </si>
  <si>
    <t>HT06611-01</t>
  </si>
  <si>
    <t>HT06611-02</t>
  </si>
  <si>
    <t>HT07716-01</t>
  </si>
  <si>
    <t>HT02211-01</t>
  </si>
  <si>
    <t>HT02211-08</t>
  </si>
  <si>
    <t>HT02211-03</t>
  </si>
  <si>
    <t>HT02211-02</t>
  </si>
  <si>
    <t>HT02211-07</t>
  </si>
  <si>
    <t>HT02211-09</t>
  </si>
  <si>
    <t>HT02211-04</t>
  </si>
  <si>
    <t>HT02211-11</t>
  </si>
  <si>
    <t>HT02211-10</t>
  </si>
  <si>
    <t>HT02211-05</t>
  </si>
  <si>
    <t>HT02211-06</t>
  </si>
  <si>
    <t>HT09934-05</t>
  </si>
  <si>
    <t>HT09934-07</t>
  </si>
  <si>
    <t>HT09934-06</t>
  </si>
  <si>
    <t>HT09934-03</t>
  </si>
  <si>
    <t>HT09934-02</t>
  </si>
  <si>
    <t>HT09934-04</t>
  </si>
  <si>
    <t>HT09934-01</t>
  </si>
  <si>
    <t>HT08811-04</t>
  </si>
  <si>
    <t>HT08811-01</t>
  </si>
  <si>
    <t>HT08811-08</t>
  </si>
  <si>
    <t>HT08811-09</t>
  </si>
  <si>
    <t>HT08811-03</t>
  </si>
  <si>
    <t>Haute Voldrogue</t>
  </si>
  <si>
    <t>HT08811-02</t>
  </si>
  <si>
    <t>HT08811-06</t>
  </si>
  <si>
    <t>HT08811-07</t>
  </si>
  <si>
    <t>HT08811-05</t>
  </si>
  <si>
    <t>HT01115-04</t>
  </si>
  <si>
    <t>HT01115-05</t>
  </si>
  <si>
    <t>HT01115-02</t>
  </si>
  <si>
    <t>HT01115-01</t>
  </si>
  <si>
    <t>HT01115-03</t>
  </si>
  <si>
    <t>HT05533-02</t>
  </si>
  <si>
    <t>HT05533-01</t>
  </si>
  <si>
    <t>HT09912-01</t>
  </si>
  <si>
    <t>HT09912-02</t>
  </si>
  <si>
    <t>HT02214-03</t>
  </si>
  <si>
    <t>HT02214-01</t>
  </si>
  <si>
    <t>HT02214-02</t>
  </si>
  <si>
    <t>HT03345-01</t>
  </si>
  <si>
    <t>HT06631-02</t>
  </si>
  <si>
    <t>HT06613-04</t>
  </si>
  <si>
    <t>HT06631-01</t>
  </si>
  <si>
    <t>HT101023-02</t>
  </si>
  <si>
    <t>HT101023-03</t>
  </si>
  <si>
    <t>HT101023-01</t>
  </si>
  <si>
    <t>HT101023-04</t>
  </si>
  <si>
    <t>HT01121-08</t>
  </si>
  <si>
    <t>HT01121-09</t>
  </si>
  <si>
    <t>HT01121-12</t>
  </si>
  <si>
    <t>HT01121-01</t>
  </si>
  <si>
    <t>HT01121-10</t>
  </si>
  <si>
    <t>HT01121-04</t>
  </si>
  <si>
    <t>HT01121-03</t>
  </si>
  <si>
    <t>HT01121-11</t>
  </si>
  <si>
    <t>HT01121-06</t>
  </si>
  <si>
    <t>HT01121-05</t>
  </si>
  <si>
    <t>HT01121-07</t>
  </si>
  <si>
    <t>HT01121-13</t>
  </si>
  <si>
    <t>HT01121-02</t>
  </si>
  <si>
    <t>HT07752-03</t>
  </si>
  <si>
    <t>HT07752-02</t>
  </si>
  <si>
    <t>HT07752-01</t>
  </si>
  <si>
    <t>HT07711-01</t>
  </si>
  <si>
    <t>HT07711-06</t>
  </si>
  <si>
    <t>HT07711-02</t>
  </si>
  <si>
    <t>HT07711-03</t>
  </si>
  <si>
    <t>HT07711-04</t>
  </si>
  <si>
    <t>HT07711-05</t>
  </si>
  <si>
    <t>HT08823-02</t>
  </si>
  <si>
    <t>HT08823-03</t>
  </si>
  <si>
    <t>HT08823-01</t>
  </si>
  <si>
    <t>HT05513-02</t>
  </si>
  <si>
    <t>HT05513-01</t>
  </si>
  <si>
    <t>HT03361-03</t>
  </si>
  <si>
    <t>HT03361-02</t>
  </si>
  <si>
    <t>HT03361-01</t>
  </si>
  <si>
    <t>HT03361-06</t>
  </si>
  <si>
    <t>HT03361-05</t>
  </si>
  <si>
    <t>HT03361-04</t>
  </si>
  <si>
    <t>HT03313-01</t>
  </si>
  <si>
    <t>HT03313-02</t>
  </si>
  <si>
    <t>HT03313-03</t>
  </si>
  <si>
    <t>HT06612-01</t>
  </si>
  <si>
    <t>HT06612-03</t>
  </si>
  <si>
    <t>HT06612-02</t>
  </si>
  <si>
    <t>HT07715-02</t>
  </si>
  <si>
    <t>HT07715-01</t>
  </si>
  <si>
    <t>HT07715-03</t>
  </si>
  <si>
    <t>HT02212-01</t>
  </si>
  <si>
    <t>HT02212-04</t>
  </si>
  <si>
    <t>HT02212-02</t>
  </si>
  <si>
    <t>HT02212-03</t>
  </si>
  <si>
    <t>HT02212-05</t>
  </si>
  <si>
    <t>HT05552-01</t>
  </si>
  <si>
    <t>HT05552-02</t>
  </si>
  <si>
    <t>HT05552-03</t>
  </si>
  <si>
    <t>HT03323-02</t>
  </si>
  <si>
    <t>HT03323-03</t>
  </si>
  <si>
    <t>HT03323-01</t>
  </si>
  <si>
    <t>HT101011-02</t>
  </si>
  <si>
    <t>HT101011-01</t>
  </si>
  <si>
    <t>HT101011-03</t>
  </si>
  <si>
    <t>HT101011-04</t>
  </si>
  <si>
    <t>HT06621-04</t>
  </si>
  <si>
    <t>HT06621-01</t>
  </si>
  <si>
    <t>HT06621-03</t>
  </si>
  <si>
    <t>HT06621-02</t>
  </si>
  <si>
    <t>HT09931-01</t>
  </si>
  <si>
    <t>HT09931-03</t>
  </si>
  <si>
    <t>HT09931-02</t>
  </si>
  <si>
    <t>HT04443-02</t>
  </si>
  <si>
    <t>HT04443-01</t>
  </si>
  <si>
    <t>HT04423-02</t>
  </si>
  <si>
    <t>HT04423-01</t>
  </si>
  <si>
    <t>HT08814-01</t>
  </si>
  <si>
    <t>HT08814-03</t>
  </si>
  <si>
    <t>HT08814-02</t>
  </si>
  <si>
    <t>HT04421-02</t>
  </si>
  <si>
    <t>HT04421-05</t>
  </si>
  <si>
    <t>HT04421-01</t>
  </si>
  <si>
    <t>HT04421-04</t>
  </si>
  <si>
    <t>HT04421-03</t>
  </si>
  <si>
    <t>HT101014-02</t>
  </si>
  <si>
    <t>HT101014-01</t>
  </si>
  <si>
    <t>HT04413-02</t>
  </si>
  <si>
    <t>HT04413-01</t>
  </si>
  <si>
    <t>HT08834-01</t>
  </si>
  <si>
    <t>Duchity</t>
  </si>
  <si>
    <t>HT08834-04</t>
  </si>
  <si>
    <t>HT08834-02</t>
  </si>
  <si>
    <t>HT08834-03</t>
  </si>
  <si>
    <t>HT08834-06</t>
  </si>
  <si>
    <t>HT01114-02</t>
  </si>
  <si>
    <t>HT01114-04</t>
  </si>
  <si>
    <t>HT01114-03</t>
  </si>
  <si>
    <t>HT01114-05</t>
  </si>
  <si>
    <t>HT01114-01</t>
  </si>
  <si>
    <t>HT01122-01</t>
  </si>
  <si>
    <t>HT01122-02</t>
  </si>
  <si>
    <t>HT01122-10</t>
  </si>
  <si>
    <t>HT01122-09</t>
  </si>
  <si>
    <t>HT01122-12</t>
  </si>
  <si>
    <t>HT01122-07</t>
  </si>
  <si>
    <t>HT01122-08</t>
  </si>
  <si>
    <t>HT01122-04</t>
  </si>
  <si>
    <t>HT01122-11</t>
  </si>
  <si>
    <t>HT01122-05</t>
  </si>
  <si>
    <t>HT01122-06</t>
  </si>
  <si>
    <t>HT01122-03</t>
  </si>
  <si>
    <t>HT101022-03</t>
  </si>
  <si>
    <t>HT101022-01</t>
  </si>
  <si>
    <t>HT101022-02</t>
  </si>
  <si>
    <t>HT05542-02</t>
  </si>
  <si>
    <t>HT05542-01</t>
  </si>
  <si>
    <t>HT05542-03</t>
  </si>
  <si>
    <t>HT05542-06</t>
  </si>
  <si>
    <t>HT05542-05</t>
  </si>
  <si>
    <t>HT05542-04</t>
  </si>
  <si>
    <t>HT101012-04</t>
  </si>
  <si>
    <t>HT101012-02</t>
  </si>
  <si>
    <t>HT101012-01</t>
  </si>
  <si>
    <t>HT101012-03</t>
  </si>
  <si>
    <t>HT03344-02</t>
  </si>
  <si>
    <t>HT03344-01</t>
  </si>
  <si>
    <t>HT03372-01</t>
  </si>
  <si>
    <t>HT03372-02</t>
  </si>
  <si>
    <t>HT03372-05</t>
  </si>
  <si>
    <t>HT03372-04</t>
  </si>
  <si>
    <t>HT03372-08</t>
  </si>
  <si>
    <t>HT03372-06</t>
  </si>
  <si>
    <t>HT03372-03</t>
  </si>
  <si>
    <t>HT03372-07</t>
  </si>
  <si>
    <t>HT03322-02</t>
  </si>
  <si>
    <t>HT03322-04</t>
  </si>
  <si>
    <t>HT03322-03</t>
  </si>
  <si>
    <t>HT03322-01</t>
  </si>
  <si>
    <t>HT03371-07</t>
  </si>
  <si>
    <t>HT03371-02</t>
  </si>
  <si>
    <t>HT03371-01</t>
  </si>
  <si>
    <t>HT03371-08</t>
  </si>
  <si>
    <t>HT03371-05</t>
  </si>
  <si>
    <t>HT03371-06</t>
  </si>
  <si>
    <t>HT03371-04</t>
  </si>
  <si>
    <t>HT03371-03</t>
  </si>
  <si>
    <t>HT101025-02</t>
  </si>
  <si>
    <t>HT101025-01</t>
  </si>
  <si>
    <t>HT101025-03</t>
  </si>
  <si>
    <t>HT01152-03</t>
  </si>
  <si>
    <t>HT01152-01</t>
  </si>
  <si>
    <t>HT01152-02</t>
  </si>
  <si>
    <t>HT01152-05</t>
  </si>
  <si>
    <t>HT01152-04</t>
  </si>
  <si>
    <t>HT09911-03</t>
  </si>
  <si>
    <t>HT09911-05</t>
  </si>
  <si>
    <t>HT09911-01</t>
  </si>
  <si>
    <t>HT09911-06</t>
  </si>
  <si>
    <t>HT09911-02</t>
  </si>
  <si>
    <t>HT09911-04</t>
  </si>
  <si>
    <t>HT03352-02</t>
  </si>
  <si>
    <t>HT03352-05</t>
  </si>
  <si>
    <t>HT03352-06</t>
  </si>
  <si>
    <t>HT03352-03</t>
  </si>
  <si>
    <t>HT03352-01</t>
  </si>
  <si>
    <t>HT03352-04</t>
  </si>
  <si>
    <t>HT07742-02</t>
  </si>
  <si>
    <t>HT07742-01</t>
  </si>
  <si>
    <t>HT01111-03</t>
  </si>
  <si>
    <t>HT01111-02</t>
  </si>
  <si>
    <t>HT01111-01</t>
  </si>
  <si>
    <t>HT07721-01</t>
  </si>
  <si>
    <t>HT07721-02</t>
  </si>
  <si>
    <t>HT03312-01</t>
  </si>
  <si>
    <t>HT03312-02</t>
  </si>
  <si>
    <t>HT03343-01</t>
  </si>
  <si>
    <t>HT03343-02</t>
  </si>
  <si>
    <t>HT03343-03</t>
  </si>
  <si>
    <t>Beaulieu</t>
  </si>
  <si>
    <t>HT07743-01</t>
  </si>
  <si>
    <t>HT07743-03</t>
  </si>
  <si>
    <t>HT07743-02</t>
  </si>
  <si>
    <t>HT08832-01</t>
  </si>
  <si>
    <t>Fond Cochon</t>
  </si>
  <si>
    <t>HT08832-02</t>
  </si>
  <si>
    <t>HT08832-03</t>
  </si>
  <si>
    <t>HT08832-04</t>
  </si>
  <si>
    <t>HT09921-05</t>
  </si>
  <si>
    <t>HT09921-02</t>
  </si>
  <si>
    <t>HT09921-03</t>
  </si>
  <si>
    <t>HT09921-06</t>
  </si>
  <si>
    <t>HT09921-04</t>
  </si>
  <si>
    <t>HT09921-01</t>
  </si>
  <si>
    <t>HT04432-02</t>
  </si>
  <si>
    <t>HT04432-03</t>
  </si>
  <si>
    <t>HT04432-06</t>
  </si>
  <si>
    <t>HT04432-01</t>
  </si>
  <si>
    <t>HT04432-05</t>
  </si>
  <si>
    <t>HT04432-04</t>
  </si>
  <si>
    <t>HT05531-05</t>
  </si>
  <si>
    <t>HT05531-02</t>
  </si>
  <si>
    <t>HT05531-06</t>
  </si>
  <si>
    <t>HT05531-01</t>
  </si>
  <si>
    <t>HT05531-03</t>
  </si>
  <si>
    <t>HT05531-04</t>
  </si>
  <si>
    <t>HT05551-03</t>
  </si>
  <si>
    <t>HT05551-02</t>
  </si>
  <si>
    <t>HT05551-06</t>
  </si>
  <si>
    <t>HT05551-04</t>
  </si>
  <si>
    <t>HT05551-08</t>
  </si>
  <si>
    <t>HT05551-05</t>
  </si>
  <si>
    <t>HT05551-07</t>
  </si>
  <si>
    <t>HT05551-01</t>
  </si>
  <si>
    <t>HT06622-03</t>
  </si>
  <si>
    <t>HT06622-02</t>
  </si>
  <si>
    <t>HT06622-04</t>
  </si>
  <si>
    <t>HT06622-01</t>
  </si>
  <si>
    <t>HT06633-02</t>
  </si>
  <si>
    <t>HT06633-01</t>
  </si>
  <si>
    <t>HT07722-02</t>
  </si>
  <si>
    <t>HT07722-01</t>
  </si>
  <si>
    <t>HT07722-03</t>
  </si>
  <si>
    <t>HT07732-02</t>
  </si>
  <si>
    <t>HT07732-07</t>
  </si>
  <si>
    <t>HT07732-08</t>
  </si>
  <si>
    <t>Des Zanglais</t>
  </si>
  <si>
    <t>HT07732-04</t>
  </si>
  <si>
    <t>HT07732-01</t>
  </si>
  <si>
    <t>HT07732-03</t>
  </si>
  <si>
    <t>HT07732-06</t>
  </si>
  <si>
    <t>HT07732-05</t>
  </si>
  <si>
    <t>HT03341-01</t>
  </si>
  <si>
    <t>HT03341-03</t>
  </si>
  <si>
    <t>HT03341-02</t>
  </si>
  <si>
    <t>HT03341-04</t>
  </si>
  <si>
    <t>HT01118-03</t>
  </si>
  <si>
    <t>HT01118-04</t>
  </si>
  <si>
    <t>HT05522-02</t>
  </si>
  <si>
    <t>HT05522-01</t>
  </si>
  <si>
    <t>HT05522-03</t>
  </si>
  <si>
    <t>HT04433-01</t>
  </si>
  <si>
    <t>HT04433-02</t>
  </si>
  <si>
    <t>HT02233-02</t>
  </si>
  <si>
    <t>HT02233-01</t>
  </si>
  <si>
    <t>HT06642-02</t>
  </si>
  <si>
    <t>HT06642-01</t>
  </si>
  <si>
    <t>HT01132-04</t>
  </si>
  <si>
    <t>HT01132-02</t>
  </si>
  <si>
    <t>HT01132-01</t>
  </si>
  <si>
    <t>HT01132-03</t>
  </si>
  <si>
    <t>HT06613-03</t>
  </si>
  <si>
    <t>HT06613-01</t>
  </si>
  <si>
    <t>HT06613-02</t>
  </si>
  <si>
    <t>HT07753-01</t>
  </si>
  <si>
    <t>HT07753-04</t>
  </si>
  <si>
    <t>HT07753-03</t>
  </si>
  <si>
    <t>HT07753-02</t>
  </si>
  <si>
    <t>Berreault</t>
  </si>
  <si>
    <t>HT07712-02</t>
  </si>
  <si>
    <t>HT07712-01</t>
  </si>
  <si>
    <t>HT07712-04</t>
  </si>
  <si>
    <t>HT07712-03</t>
  </si>
  <si>
    <t>HT04431-01</t>
  </si>
  <si>
    <t>HT04431-03</t>
  </si>
  <si>
    <t>HT04431-02</t>
  </si>
  <si>
    <t>HT04441-03</t>
  </si>
  <si>
    <t>HT04441-02</t>
  </si>
  <si>
    <t>HT04441-01</t>
  </si>
  <si>
    <t>HT05532-05</t>
  </si>
  <si>
    <t>HT05532-02</t>
  </si>
  <si>
    <t>HT05532-04</t>
  </si>
  <si>
    <t>HT05532-03</t>
  </si>
  <si>
    <t>HT05532-01</t>
  </si>
  <si>
    <t>HT05532-06</t>
  </si>
  <si>
    <t>Cash</t>
  </si>
  <si>
    <t>Bois</t>
  </si>
  <si>
    <t>Conditionel</t>
  </si>
  <si>
    <t>Non conditionel</t>
  </si>
  <si>
    <t>Evaluation des besoins</t>
  </si>
  <si>
    <t>Diagnostic technique</t>
  </si>
  <si>
    <t>Appui Technique</t>
  </si>
  <si>
    <t>Formation</t>
  </si>
  <si>
    <t>Réparation</t>
  </si>
  <si>
    <t>Rétrofting</t>
  </si>
  <si>
    <t>Construction</t>
  </si>
  <si>
    <t>Autre</t>
  </si>
  <si>
    <t>Milieu</t>
  </si>
  <si>
    <t>Rural</t>
  </si>
  <si>
    <t>Peri urbain</t>
  </si>
  <si>
    <t>Urbain</t>
  </si>
  <si>
    <t>BENEFICIAIRES</t>
  </si>
  <si>
    <t>AUTRE</t>
  </si>
  <si>
    <t>Sélection / Priorisation</t>
  </si>
  <si>
    <t>Activité 1</t>
  </si>
  <si>
    <t>Activité 2</t>
  </si>
  <si>
    <t>ASSISTANCE</t>
  </si>
  <si>
    <t>ASSISTANCE0</t>
  </si>
  <si>
    <t>ACTIVITE1</t>
  </si>
  <si>
    <t>ACTIVITE10</t>
  </si>
  <si>
    <t>ACTIVITE2</t>
  </si>
  <si>
    <t>Bâches</t>
  </si>
  <si>
    <t>Distribution Abris</t>
  </si>
  <si>
    <t>Intervention Abris</t>
  </si>
  <si>
    <t>Distribution NFI</t>
  </si>
  <si>
    <t>Matériaux NFI</t>
  </si>
  <si>
    <t>Matériaux Abris</t>
  </si>
  <si>
    <t>Couvertures</t>
  </si>
  <si>
    <t>Tapis de sol</t>
  </si>
  <si>
    <t>Bidons</t>
  </si>
  <si>
    <t>Seaux</t>
  </si>
  <si>
    <t>Moustiquaires</t>
  </si>
  <si>
    <t>Aquatabs</t>
  </si>
  <si>
    <t>Stoves</t>
  </si>
  <si>
    <t>Lampes solaires</t>
  </si>
  <si>
    <t>Kit d'hygiène</t>
  </si>
  <si>
    <t>Kit de cuisine</t>
  </si>
  <si>
    <t>Kit Abris</t>
  </si>
  <si>
    <t>Autre, à préciser dans "Commentaires"</t>
  </si>
  <si>
    <t>MILIEU</t>
  </si>
  <si>
    <t>Niveau d'intervention</t>
  </si>
  <si>
    <t>NIVEAU D'INTERVENTION</t>
  </si>
  <si>
    <t>Ménage</t>
  </si>
  <si>
    <t>Quartier</t>
  </si>
  <si>
    <t>Centre collectif / d'évacuation d'urgence</t>
  </si>
  <si>
    <t>Pour les kits: veuillez fournir les éléments inclus</t>
  </si>
  <si>
    <t>Total Individus</t>
  </si>
  <si>
    <t>Total Hommes</t>
  </si>
  <si>
    <t>Total Femmes</t>
  </si>
  <si>
    <t>Total Enfants</t>
  </si>
  <si>
    <t>Total Ménage</t>
  </si>
  <si>
    <t>Bailleur de fond</t>
  </si>
  <si>
    <t>Commentaires</t>
  </si>
  <si>
    <t>Zones difficiles d'accès/coupées</t>
  </si>
  <si>
    <t>Bailleur de fonds</t>
  </si>
  <si>
    <t>Valeur en USD</t>
  </si>
  <si>
    <t>Cash en HTG</t>
  </si>
  <si>
    <t>Cash en USD</t>
  </si>
  <si>
    <t xml:space="preserve">Conditionel </t>
  </si>
  <si>
    <t xml:space="preserve">Non conditionel </t>
  </si>
  <si>
    <t>Mercy Corps</t>
  </si>
  <si>
    <t>World Renew</t>
  </si>
  <si>
    <t>750 planned target</t>
  </si>
  <si>
    <t>World Vision International</t>
  </si>
  <si>
    <t>EFSP</t>
  </si>
  <si>
    <t>ADRA</t>
  </si>
  <si>
    <t>CVM</t>
  </si>
  <si>
    <t>OIH</t>
  </si>
  <si>
    <t>Vistion Forward</t>
  </si>
  <si>
    <t>Joint distribution with World Wision</t>
  </si>
  <si>
    <t>Joint distribution with ACTED</t>
  </si>
  <si>
    <t>French RC</t>
  </si>
  <si>
    <t>American RC</t>
  </si>
  <si>
    <t>OFATMA</t>
  </si>
  <si>
    <t>Fondation Digicel</t>
  </si>
  <si>
    <t>Mairie de Maniche</t>
  </si>
  <si>
    <t>Lezard</t>
  </si>
  <si>
    <t>Plaisance and bois pain</t>
  </si>
  <si>
    <t>Corail, Morne Welsh, Blaise, Koukout</t>
  </si>
  <si>
    <t>Latorre</t>
  </si>
  <si>
    <t>TI PALMISTE</t>
  </si>
  <si>
    <t>Source Philippe</t>
  </si>
  <si>
    <t>Morne Ramier</t>
  </si>
  <si>
    <t>POINTE DES LATANIERS</t>
  </si>
  <si>
    <t>les Chardonnieres</t>
  </si>
  <si>
    <t>Melonniene</t>
  </si>
  <si>
    <t>Ducis</t>
  </si>
  <si>
    <t>Scipion</t>
  </si>
  <si>
    <t>Saint Helene</t>
  </si>
  <si>
    <t>Ans Du Clerq</t>
  </si>
  <si>
    <t>Cavallion</t>
  </si>
  <si>
    <t>Nous avons donné 40 unit rainfresh pour traiter l'eau a 40 familles</t>
  </si>
  <si>
    <t>nous avons donné 40 unit rainfresh pour traiter l'eau a 40 familles</t>
  </si>
  <si>
    <t>nous avons donné 45 unit rainfresh pour traiter l'eau a 45 familles</t>
  </si>
  <si>
    <t>Nous avons donné 58 unt rainfresh pour traiter l'eau a 58 familles</t>
  </si>
  <si>
    <t>Nous avons donné 59 unit rainfresh pour traiter l'eau a 59 familles</t>
  </si>
  <si>
    <t>Nous avons donné 115 unit rainfresh pour traiter l'eau a 115 familles</t>
  </si>
  <si>
    <t>Retarder a cause de l'insecurite. Mais nous sommes prets.</t>
  </si>
  <si>
    <t>On-going presence in DM</t>
  </si>
  <si>
    <t>The below two lines merged into this line.</t>
  </si>
  <si>
    <t>Distribution of rope with tarp. The reason numbers are off, we run out of hygiene kits and mousqito nets.</t>
  </si>
  <si>
    <t>Sawyer filters including bucket distributed instead of aquatabs. The reason that numbers are off, people came from different communities to recuperate missing items.</t>
  </si>
  <si>
    <t>750 planned target, pending funding</t>
  </si>
  <si>
    <t>550 planned target, pending funding</t>
  </si>
  <si>
    <t>500 planned target</t>
  </si>
  <si>
    <t>With Fondation Digicel</t>
  </si>
  <si>
    <t>COUD</t>
  </si>
  <si>
    <t>Jasmin</t>
  </si>
  <si>
    <t>Viard</t>
  </si>
  <si>
    <t>Parc Larco</t>
  </si>
  <si>
    <t>Ecole Nationale Semiramis Telemaque</t>
  </si>
  <si>
    <t>Centre Ville</t>
  </si>
  <si>
    <t>Village Vincent</t>
  </si>
  <si>
    <t>Boyer, K-Darline, K-Boyer, K- Sainvil</t>
  </si>
  <si>
    <t>behind the church, Derriere Leglise</t>
  </si>
  <si>
    <t>mayor's office</t>
  </si>
  <si>
    <t>Presquile</t>
  </si>
  <si>
    <t>HRC Local Committee</t>
  </si>
  <si>
    <t>National School of Abakou</t>
  </si>
  <si>
    <t>Italian RC</t>
  </si>
  <si>
    <t>FNGA</t>
  </si>
  <si>
    <t>RODEP</t>
  </si>
  <si>
    <t>Ville d'Aquin</t>
  </si>
  <si>
    <t>Grosse Caye</t>
  </si>
  <si>
    <t>Goderay</t>
  </si>
  <si>
    <t>Ray</t>
  </si>
  <si>
    <t>German RC</t>
  </si>
  <si>
    <t>SDC</t>
  </si>
  <si>
    <t>Terre des Hommes</t>
  </si>
  <si>
    <t>3e Section Melon</t>
  </si>
  <si>
    <t>Port-à-Piment Health Center</t>
  </si>
  <si>
    <t>Les Anglais Health Center</t>
  </si>
  <si>
    <t>Port-Salut Health Center</t>
  </si>
  <si>
    <t>Les Coteaux Health Center</t>
  </si>
  <si>
    <t>Sous-Fort</t>
  </si>
  <si>
    <t>CTC at Chardonnière</t>
  </si>
  <si>
    <t>Anglais</t>
  </si>
  <si>
    <t>plus food</t>
  </si>
  <si>
    <t>plus food, planned</t>
  </si>
  <si>
    <t>HRC Office_Les Cayes</t>
  </si>
  <si>
    <t>Kits d'abri : 1 bache, 2 laines, 15m de cordes</t>
  </si>
  <si>
    <t>410 Bridge</t>
  </si>
  <si>
    <t>Perle, machette, scie,rous,fil de fer,marteau,clous divers.</t>
  </si>
  <si>
    <t>perle, machette, scie,rous,fil de fer,marteau,clous divers.</t>
  </si>
  <si>
    <t>1 bache 4x6, 1 corde</t>
  </si>
  <si>
    <t>Ile de la Tortue</t>
  </si>
  <si>
    <t>Caritas Suisse</t>
  </si>
  <si>
    <t>Cash Support, planned</t>
  </si>
  <si>
    <t>cash support</t>
  </si>
  <si>
    <t>Kit de tôles</t>
  </si>
  <si>
    <t>Communication avec les communautés (CwC)</t>
  </si>
  <si>
    <t>Rencontre avec les communautés</t>
  </si>
  <si>
    <t>IEC</t>
  </si>
  <si>
    <t>Message radio</t>
  </si>
  <si>
    <t>Hotline</t>
  </si>
  <si>
    <t>Nombre d'appel recu</t>
  </si>
  <si>
    <t>Nombre de messages</t>
  </si>
  <si>
    <t>Nombre de rencontre</t>
  </si>
  <si>
    <t>Nombre de campagne</t>
  </si>
  <si>
    <t>Kit d'outils</t>
  </si>
  <si>
    <t>Sent new format?</t>
  </si>
  <si>
    <t>Yes</t>
  </si>
  <si>
    <t>MOFKA</t>
  </si>
  <si>
    <t>nous allons assitee 2500 familles  ,mais snous avons 3000 autre familles qui ont besoins de ces articles</t>
  </si>
  <si>
    <r>
      <t xml:space="preserve">4W - Shelter/NFI - HAITI
</t>
    </r>
    <r>
      <rPr>
        <sz val="11"/>
        <color theme="0"/>
        <rFont val="Calibri"/>
        <family val="2"/>
        <scheme val="minor"/>
      </rPr>
      <t>shelterwghaiti.im@gmail.com</t>
    </r>
  </si>
  <si>
    <t>Haitian RC</t>
  </si>
  <si>
    <t>La plaine (remainder of previous distributions)</t>
  </si>
  <si>
    <t>Ti- Francois (16 kits) + Vassale -  localite Dupuy(26 kits)</t>
  </si>
  <si>
    <t>Anse aux Pins (9) + Ti Francois (18) + Vassal/Dupuy  (33)</t>
  </si>
  <si>
    <t>Riviere Salee (9)+Ford Tortue (3)+Tete d'eau (4)+Guerin (2)+La plaine (35)</t>
  </si>
  <si>
    <t>Ti-Morne (15) + Lievre (19)</t>
  </si>
  <si>
    <t>IFRC/Qatar Red Crescent</t>
  </si>
  <si>
    <t>Prévilé</t>
  </si>
  <si>
    <t>Qatar RC</t>
  </si>
  <si>
    <t>Activity ID</t>
  </si>
  <si>
    <t>Row Labels</t>
  </si>
  <si>
    <t>Grand Total</t>
  </si>
  <si>
    <t>Agricultural Cleaning Kits</t>
  </si>
  <si>
    <t>NOMBRE</t>
  </si>
  <si>
    <t>320 water filter</t>
  </si>
  <si>
    <t>Private funds</t>
  </si>
  <si>
    <t>300 water filter</t>
  </si>
  <si>
    <t>350 water filter</t>
  </si>
  <si>
    <t>400 water filter</t>
  </si>
  <si>
    <t>203 water filter</t>
  </si>
  <si>
    <t>Savons de lessive et de toilettes, Serviettes et papiers hygiéniques, Aquatabs, Dentifrices et brosses à dents et Serviettes de bain</t>
  </si>
  <si>
    <t>Cisailles d’étain / main scie 28'' / pioche / griffe marteau / pelle (brésilien)</t>
  </si>
  <si>
    <t>Métal de feuille 0,40 mm 3'' x 6'' / métal feuille 0,40 mm 3'' x 6'' / Clous (2'') / Fil / une longueur de corde (6 / 8 mm)</t>
  </si>
  <si>
    <t>Japan Platform</t>
  </si>
  <si>
    <t>German Foreign Office (AA)</t>
  </si>
  <si>
    <t>World Vision</t>
  </si>
  <si>
    <t>HOUSEHOLDS</t>
  </si>
  <si>
    <t>NumberDistrinb</t>
  </si>
  <si>
    <t>Sawyer filters including bucket distributed instead of aquatabs and shelter toolkits.</t>
  </si>
  <si>
    <t>2 per HH</t>
  </si>
  <si>
    <t>Distributed in conjunction with Shelterkits and other NFI</t>
  </si>
  <si>
    <t>1 per HH</t>
  </si>
  <si>
    <t>Distributed in conjunction with NFI kits of solar lights, water filter, water container and mosquito nets</t>
  </si>
  <si>
    <t>Haven</t>
  </si>
  <si>
    <t>Morency</t>
  </si>
  <si>
    <t>Calapa</t>
  </si>
  <si>
    <t>Lebeye</t>
  </si>
  <si>
    <t>Bousquet</t>
  </si>
  <si>
    <t>Figueir</t>
  </si>
  <si>
    <t>Grande Passe</t>
  </si>
  <si>
    <t>cordes, Jerrican, Kit d'hygiene, couverture, baches</t>
  </si>
  <si>
    <t>Cordes, baches</t>
  </si>
  <si>
    <t>Cordes, baches et clous</t>
  </si>
  <si>
    <t>Cordes, baches, fil a legature et clous</t>
  </si>
  <si>
    <t>2eme Boucan</t>
  </si>
  <si>
    <t>Dupuy</t>
  </si>
  <si>
    <t>Quetant</t>
  </si>
  <si>
    <t>Dufour</t>
  </si>
  <si>
    <t>Lotore</t>
  </si>
  <si>
    <t>Trou Louis Jeune</t>
  </si>
  <si>
    <t>Abricot</t>
  </si>
  <si>
    <t>Ti Palmiste</t>
  </si>
  <si>
    <t>Kore Lavi</t>
  </si>
  <si>
    <t>6 water filter</t>
  </si>
  <si>
    <t>Kafou Kadet</t>
  </si>
  <si>
    <t>Bourgen</t>
  </si>
  <si>
    <t>Trou Bigaille</t>
  </si>
  <si>
    <t>JPHRO</t>
  </si>
  <si>
    <t>Chefs de ménage,membres des organisations locales.</t>
  </si>
  <si>
    <t>USAID-OFDA</t>
  </si>
  <si>
    <t>Sainte Hélène</t>
  </si>
  <si>
    <r>
      <t>nous avons aussi installé ces b</t>
    </r>
    <r>
      <rPr>
        <sz val="11"/>
        <color theme="1"/>
        <rFont val="Calibri"/>
        <family val="2"/>
      </rPr>
      <t>â</t>
    </r>
    <r>
      <rPr>
        <sz val="8.8000000000000007"/>
        <color theme="1"/>
        <rFont val="Calibri"/>
        <family val="2"/>
      </rPr>
      <t>ches pour les familles.</t>
    </r>
  </si>
  <si>
    <t>Gélin</t>
  </si>
  <si>
    <t>Baches plastiques (formation)</t>
  </si>
  <si>
    <t>Tôles (formation)</t>
  </si>
  <si>
    <t>Réparation / Rétrofitting (formation)</t>
  </si>
  <si>
    <t>Méthodes traditionnelles (formation)</t>
  </si>
  <si>
    <t>10e de Désormeau</t>
  </si>
  <si>
    <t>10ème des Orangers</t>
  </si>
  <si>
    <t>10ème des Palmes</t>
  </si>
  <si>
    <t>10ème Dory</t>
  </si>
  <si>
    <t>10ème Fonds d'Oie</t>
  </si>
  <si>
    <t>10ème Guirand</t>
  </si>
  <si>
    <t>10ème Morne à Bruler</t>
  </si>
  <si>
    <t>10ème Pickmy</t>
  </si>
  <si>
    <t>10ème Thor</t>
  </si>
  <si>
    <t>11ème  Ravine Sèche</t>
  </si>
  <si>
    <t>11ème Frangipane</t>
  </si>
  <si>
    <t>11ème Gros Morne</t>
  </si>
  <si>
    <t>11ème Melon</t>
  </si>
  <si>
    <t>11ème Mussac</t>
  </si>
  <si>
    <t>11ème Petite Anse</t>
  </si>
  <si>
    <t>11ème Rivière Froide</t>
  </si>
  <si>
    <t>12ème Boulmier</t>
  </si>
  <si>
    <t>12ème Colline à Mongon</t>
  </si>
  <si>
    <t>12ème Cormiers</t>
  </si>
  <si>
    <t>12ème des Fouques</t>
  </si>
  <si>
    <t>12ème La vanneau</t>
  </si>
  <si>
    <t>13ème Corail Thor</t>
  </si>
  <si>
    <t>13ème La Montagne</t>
  </si>
  <si>
    <t>13ème Petit Harpon</t>
  </si>
  <si>
    <t>14ème Fond de Boudin</t>
  </si>
  <si>
    <t>14ème Morne Chandelle</t>
  </si>
  <si>
    <t>15ème Palmiste à Vins</t>
  </si>
  <si>
    <t>15ème Platon Dufréné</t>
  </si>
  <si>
    <t>16ème Taïfer</t>
  </si>
  <si>
    <t>17ème Procy</t>
  </si>
  <si>
    <t>18ème Coupeau</t>
  </si>
  <si>
    <t>19ème Bouvier</t>
  </si>
  <si>
    <t>1e  Déjean</t>
  </si>
  <si>
    <t>1e Anotte</t>
  </si>
  <si>
    <t>1e Anse du Clerc</t>
  </si>
  <si>
    <t>1e Grandoit</t>
  </si>
  <si>
    <t>1er Acajou Bruler</t>
  </si>
  <si>
    <t>1ère Arneau</t>
  </si>
  <si>
    <t>1ère Bac à Soude</t>
  </si>
  <si>
    <t>1ère Baconnois</t>
  </si>
  <si>
    <t>1ère Bais d'Orange</t>
  </si>
  <si>
    <t>1ère Ballon</t>
  </si>
  <si>
    <t>1ère Bande du Nord</t>
  </si>
  <si>
    <t>1ere Bariadelle</t>
  </si>
  <si>
    <t>1ère Bas Cap Rouge</t>
  </si>
  <si>
    <t>1ère Bas Coursin</t>
  </si>
  <si>
    <t>1ère Bas de Sainte Anne</t>
  </si>
  <si>
    <t>1ère Basse Plaine</t>
  </si>
  <si>
    <t>1ère Basse Voldrogue</t>
  </si>
  <si>
    <t>1ère Baudin</t>
  </si>
  <si>
    <t>1ère Beaulieu</t>
  </si>
  <si>
    <t>1ère Belle Fontaine</t>
  </si>
  <si>
    <t>1ere Bernagousse</t>
  </si>
  <si>
    <t>1ère Bino</t>
  </si>
  <si>
    <t>1ère Blactote</t>
  </si>
  <si>
    <t>1ère Boileau</t>
  </si>
  <si>
    <t>1ère Bois Gamelle</t>
  </si>
  <si>
    <t>1ère Bois Neuf</t>
  </si>
  <si>
    <t>1ère Boucan Bois Pin</t>
  </si>
  <si>
    <t>1ère Boucan Guillaume</t>
  </si>
  <si>
    <t>1ère Boucan Richard</t>
  </si>
  <si>
    <t>1ère Boucassin</t>
  </si>
  <si>
    <t>1ère Bourdet</t>
  </si>
  <si>
    <t>1ère Bourry</t>
  </si>
  <si>
    <t>1ère Bouzi</t>
  </si>
  <si>
    <t>1ère Brésilienne</t>
  </si>
  <si>
    <t>1ère Brostage</t>
  </si>
  <si>
    <t>1ère Cabral</t>
  </si>
  <si>
    <t>1ère Camp louise</t>
  </si>
  <si>
    <t>1ere Carrefour Charles</t>
  </si>
  <si>
    <t>1ère Chalon</t>
  </si>
  <si>
    <t>1ère Champin</t>
  </si>
  <si>
    <t>1ère Chansolme</t>
  </si>
  <si>
    <t>1ère Citerne Rémy</t>
  </si>
  <si>
    <t>1ère Colline des Chènes</t>
  </si>
  <si>
    <t>1ère Colombier</t>
  </si>
  <si>
    <t>1ère Corail Soult</t>
  </si>
  <si>
    <t>1ère Cote de Fer</t>
  </si>
  <si>
    <t>1ère Coupe à David</t>
  </si>
  <si>
    <t>1ère Crête à Pins</t>
  </si>
  <si>
    <t>1ère Crochus</t>
  </si>
  <si>
    <t>1ère Délugé</t>
  </si>
  <si>
    <t>1ère Dessources</t>
  </si>
  <si>
    <t>1ère Dolan</t>
  </si>
  <si>
    <t>1ère Dumas</t>
  </si>
  <si>
    <t>1ere Duquillon</t>
  </si>
  <si>
    <t>1ère Fond Blanc</t>
  </si>
  <si>
    <t>1ère Fond Palmiste</t>
  </si>
  <si>
    <t>1ère Fonds de Lianes</t>
  </si>
  <si>
    <t>1ère Foulon</t>
  </si>
  <si>
    <t>1ère Galette Chambon</t>
  </si>
  <si>
    <t>1ère Garcin</t>
  </si>
  <si>
    <t>1ère Garde Champêtre</t>
  </si>
  <si>
    <t>1ère Gérin</t>
  </si>
  <si>
    <t>1ère Gobert</t>
  </si>
  <si>
    <t>1ère Grand Boucan</t>
  </si>
  <si>
    <t>1ère Grand Gilles</t>
  </si>
  <si>
    <t>1ère Grande Plaine</t>
  </si>
  <si>
    <t>1ère Grands Fonds</t>
  </si>
  <si>
    <t>1ère Gris-gris</t>
  </si>
  <si>
    <t>1ère Haut des Perches</t>
  </si>
  <si>
    <t>1ère Haut Maribahoux</t>
  </si>
  <si>
    <t>1ère Juanaria</t>
  </si>
  <si>
    <t>1ère La  Plate</t>
  </si>
  <si>
    <t>1ère La Victoire</t>
  </si>
  <si>
    <t>1ère Lacoma</t>
  </si>
  <si>
    <t>1ère Lacroix Perisse</t>
  </si>
  <si>
    <t>1ère L'Arbre</t>
  </si>
  <si>
    <t>1ère l'Asile</t>
  </si>
  <si>
    <t>1ère Lazare</t>
  </si>
  <si>
    <t>1ère Lévy</t>
  </si>
  <si>
    <t>1ère Liancourt</t>
  </si>
  <si>
    <t>1ère L'Oiseau</t>
  </si>
  <si>
    <t>1ère Macéan</t>
  </si>
  <si>
    <t>1ère Maniche</t>
  </si>
  <si>
    <t>1ère Margot</t>
  </si>
  <si>
    <t>1ère Martineau</t>
  </si>
  <si>
    <t>1ère Matelgate</t>
  </si>
  <si>
    <t>1ère Montagne Noire</t>
  </si>
  <si>
    <t>1ère Morne à Bateau</t>
  </si>
  <si>
    <t>1ère Morne rouge</t>
  </si>
  <si>
    <t>1ère Palma</t>
  </si>
  <si>
    <t>1ère Paricot</t>
  </si>
  <si>
    <t>1ère Perches du Bonnet</t>
  </si>
  <si>
    <t>1ère Petit Bois</t>
  </si>
  <si>
    <t>1ère Petit Fond</t>
  </si>
  <si>
    <t>1ère Petite Montagne</t>
  </si>
  <si>
    <t>1ère Plaine Céleste</t>
  </si>
  <si>
    <t>1ère Platana</t>
  </si>
  <si>
    <t>1ère Plate Forme</t>
  </si>
  <si>
    <t>1ère Pointe des Oiseaux</t>
  </si>
  <si>
    <t>1ère Pont Tamarin</t>
  </si>
  <si>
    <t>1ère Poteneau</t>
  </si>
  <si>
    <t>1ère Randel</t>
  </si>
  <si>
    <t>1ère Ravine Normande</t>
  </si>
  <si>
    <t>1ère Raymond</t>
  </si>
  <si>
    <t>1ère Renth Mathe</t>
  </si>
  <si>
    <t>1ère Rivière Canot</t>
  </si>
  <si>
    <t>1ère Rivière des Nègres</t>
  </si>
  <si>
    <t>1ère Saint martin</t>
  </si>
  <si>
    <t>1ère Salagnac</t>
  </si>
  <si>
    <t>1ère Sans Souci</t>
  </si>
  <si>
    <t>1ère Savane Carrée</t>
  </si>
  <si>
    <t>1ère Savane Grande</t>
  </si>
  <si>
    <t>1ère Savanette</t>
  </si>
  <si>
    <t>1ère Savannette</t>
  </si>
  <si>
    <t>1ère Tapion</t>
  </si>
  <si>
    <t>1ère Tête à Boeuf</t>
  </si>
  <si>
    <t>1ère Trois Palmistes</t>
  </si>
  <si>
    <t>1ère Varreux</t>
  </si>
  <si>
    <t>1ère Vérone</t>
  </si>
  <si>
    <t>1ère Villars</t>
  </si>
  <si>
    <t>20ème Laval</t>
  </si>
  <si>
    <t>21ème Berly</t>
  </si>
  <si>
    <t>22ème Malanga</t>
  </si>
  <si>
    <t>23ème Morne Chandelle</t>
  </si>
  <si>
    <t>24ème Petit Boucan</t>
  </si>
  <si>
    <t>2e Balisiers</t>
  </si>
  <si>
    <t>2e Boucan</t>
  </si>
  <si>
    <t>2e Espere</t>
  </si>
  <si>
    <t>2e Fonds Cochon</t>
  </si>
  <si>
    <t>2e Fonds d' Icaque</t>
  </si>
  <si>
    <t>2e Sources Chaudes</t>
  </si>
  <si>
    <t>2eme  Dallier</t>
  </si>
  <si>
    <t>2ème Acajou Bruler</t>
  </si>
  <si>
    <t>2ème Acul des Pins</t>
  </si>
  <si>
    <t>2ème Anse à Drick</t>
  </si>
  <si>
    <t>2ème Baie Dumesle</t>
  </si>
  <si>
    <t>2ème Balais</t>
  </si>
  <si>
    <t>2ème Balan</t>
  </si>
  <si>
    <t>2ème Baquet</t>
  </si>
  <si>
    <t>2ème Bas Coursin</t>
  </si>
  <si>
    <t>2ème Bas de l'Acul</t>
  </si>
  <si>
    <t>2ème Bas Petit Borgne</t>
  </si>
  <si>
    <t>2ème Basse Plaine</t>
  </si>
  <si>
    <t>2ème Bassin</t>
  </si>
  <si>
    <t>2ème Bassin Caiman</t>
  </si>
  <si>
    <t>2ème Baudin</t>
  </si>
  <si>
    <t>2ème Bayaha</t>
  </si>
  <si>
    <t>2ème Bélanger</t>
  </si>
  <si>
    <t>2ème Belle Fontaine</t>
  </si>
  <si>
    <t>2ème Belle Rivière</t>
  </si>
  <si>
    <t>2ème Bellevue</t>
  </si>
  <si>
    <t>2ème Bérault</t>
  </si>
  <si>
    <t>2ème Bois Blanc</t>
  </si>
  <si>
    <t>2ème Bois de Lance</t>
  </si>
  <si>
    <t>2ème Bois d'Orme</t>
  </si>
  <si>
    <t>2ème Bois Laurence</t>
  </si>
  <si>
    <t>2ème Bois Neuf</t>
  </si>
  <si>
    <t>2ème Bois Poux</t>
  </si>
  <si>
    <t>2ème Bongars</t>
  </si>
  <si>
    <t>2ème Bonnet à l'Evêque</t>
  </si>
  <si>
    <t>2ème Bossous</t>
  </si>
  <si>
    <t>2ème Boucan Bois Pin</t>
  </si>
  <si>
    <t>2ème Boucan Carré</t>
  </si>
  <si>
    <t>2ème Boucan Michel</t>
  </si>
  <si>
    <t>2ème Boucassin</t>
  </si>
  <si>
    <t>2ème Boudon</t>
  </si>
  <si>
    <t>2ème Bouzi</t>
  </si>
  <si>
    <t>2ème Camathe</t>
  </si>
  <si>
    <t>2ème Carreau Datty</t>
  </si>
  <si>
    <t>2ème Champagne</t>
  </si>
  <si>
    <t>2ème Champlois</t>
  </si>
  <si>
    <t>2ème Cholette</t>
  </si>
  <si>
    <t>2ème Claudine</t>
  </si>
  <si>
    <t>2ème Crochus</t>
  </si>
  <si>
    <t>2ème Débouchette</t>
  </si>
  <si>
    <t>2ème Déjoie</t>
  </si>
  <si>
    <t>2ème Delatre</t>
  </si>
  <si>
    <t>2ème Derouvray</t>
  </si>
  <si>
    <t>2ème des Forges</t>
  </si>
  <si>
    <t>2ème des Vases</t>
  </si>
  <si>
    <t>2ème Desdunes</t>
  </si>
  <si>
    <t>2ème Dos d'Ane</t>
  </si>
  <si>
    <t>2ème Eaux Basses</t>
  </si>
  <si>
    <t>2ème Edelin</t>
  </si>
  <si>
    <t>2ème Fond Melon</t>
  </si>
  <si>
    <t>2ème Fonds des Nègres</t>
  </si>
  <si>
    <t>2ème Fonfrède</t>
  </si>
  <si>
    <t>2ème Fossé Naboth</t>
  </si>
  <si>
    <t>2ème Gaillard</t>
  </si>
  <si>
    <t>2ème Grand Bassin</t>
  </si>
  <si>
    <t>2ème Grande Plaine</t>
  </si>
  <si>
    <t>2ème Grande Rivière Fesle</t>
  </si>
  <si>
    <t>2ème Grosse Roche</t>
  </si>
  <si>
    <t>2ème Guinaudée</t>
  </si>
  <si>
    <t>2ème Haut des Perches</t>
  </si>
  <si>
    <t>2ème Haut du Cap</t>
  </si>
  <si>
    <t>2ème Haut Madeleine</t>
  </si>
  <si>
    <t>2ème Haute Voldrogue</t>
  </si>
  <si>
    <t>2ème Juampas</t>
  </si>
  <si>
    <t>2ème La Belle Mère</t>
  </si>
  <si>
    <t>2ème La Biche</t>
  </si>
  <si>
    <t>2ème La Haye</t>
  </si>
  <si>
    <t>2ème La Pointe</t>
  </si>
  <si>
    <t>2ème La Selle</t>
  </si>
  <si>
    <t>2ème Lociane</t>
  </si>
  <si>
    <t>2ème Mabriol</t>
  </si>
  <si>
    <t>2ème Mare Rouge</t>
  </si>
  <si>
    <t>2ème Marmont</t>
  </si>
  <si>
    <t>2ème Martineau</t>
  </si>
  <si>
    <t>2ème Mathurin</t>
  </si>
  <si>
    <t>2ème Mayance</t>
  </si>
  <si>
    <t>2ème Melonière</t>
  </si>
  <si>
    <t>2ème Mouline</t>
  </si>
  <si>
    <t>2ème Nan Sevré</t>
  </si>
  <si>
    <t>2ème Narang</t>
  </si>
  <si>
    <t>2ème Nouvelle Tourraine</t>
  </si>
  <si>
    <t>2ème Passe Reine</t>
  </si>
  <si>
    <t>2ème Petit Bois</t>
  </si>
  <si>
    <t>2ème Petit Howars</t>
  </si>
  <si>
    <t>2ème Petite Rivière</t>
  </si>
  <si>
    <t>2ème Petite Source</t>
  </si>
  <si>
    <t>2ème Petites Desdunes</t>
  </si>
  <si>
    <t>2ème Plaine Céleste</t>
  </si>
  <si>
    <t>2ème Pot de Chambre</t>
  </si>
  <si>
    <t>2ème Renaudin</t>
  </si>
  <si>
    <t>2ème Rivière Mancelle</t>
  </si>
  <si>
    <t>2ème Rose Bonite</t>
  </si>
  <si>
    <t>2ème Roucou</t>
  </si>
  <si>
    <t>2ème Roye sec</t>
  </si>
  <si>
    <t>2ème Solon</t>
  </si>
  <si>
    <t>2ème Source Beauvoir</t>
  </si>
  <si>
    <t>2ème Sources Chaudes</t>
  </si>
  <si>
    <t>2ème Tête à Boeuf</t>
  </si>
  <si>
    <t>2ème Tête d'Eau</t>
  </si>
  <si>
    <t>2ème Tiby</t>
  </si>
  <si>
    <t>2ème Tierra Muscady</t>
  </si>
  <si>
    <t>2ème Trou Mahot</t>
  </si>
  <si>
    <t>2ème Varreux</t>
  </si>
  <si>
    <t>3e Champy</t>
  </si>
  <si>
    <t>3e Danglise</t>
  </si>
  <si>
    <t>3e Désormeau</t>
  </si>
  <si>
    <t>3e Grand Vicent</t>
  </si>
  <si>
    <t>3e Haute Guinaudée</t>
  </si>
  <si>
    <t>3e Ilet Pierre à Joseph</t>
  </si>
  <si>
    <t>3e Jn Belune</t>
  </si>
  <si>
    <t>3e L'Assive</t>
  </si>
  <si>
    <t>3ème Acul Jeannot</t>
  </si>
  <si>
    <t>3ème Aguahedionde</t>
  </si>
  <si>
    <t>3ème Arniquet</t>
  </si>
  <si>
    <t>3ème Aubert</t>
  </si>
  <si>
    <t>3ème Baille Tourrible</t>
  </si>
  <si>
    <t>3ème Barreau</t>
  </si>
  <si>
    <t>3ème Bas de Sault</t>
  </si>
  <si>
    <t>3ème Bas Maribahoux</t>
  </si>
  <si>
    <t>3ème Beauclos</t>
  </si>
  <si>
    <t>3ème Belle Fontaine</t>
  </si>
  <si>
    <t>3ème Bellevue</t>
  </si>
  <si>
    <t>3ème Bois Neuf</t>
  </si>
  <si>
    <t>3ème Bony</t>
  </si>
  <si>
    <t>3ème Bouyaha</t>
  </si>
  <si>
    <t>3ème Bras Gauche</t>
  </si>
  <si>
    <t>3ème Brodequin</t>
  </si>
  <si>
    <t>3ème Caracol</t>
  </si>
  <si>
    <t>3ème Carrefour Canon</t>
  </si>
  <si>
    <t>3ème Chardonette</t>
  </si>
  <si>
    <t>3ème Chemin Neuf</t>
  </si>
  <si>
    <t>3ème Cochon Gras</t>
  </si>
  <si>
    <t>3ème Corail</t>
  </si>
  <si>
    <t>3ème Corosse</t>
  </si>
  <si>
    <t>3ème Cosse</t>
  </si>
  <si>
    <t>3ème Cote de Fer</t>
  </si>
  <si>
    <t>3ème Côtelette</t>
  </si>
  <si>
    <t>3ème Coupe Mardi Gras</t>
  </si>
  <si>
    <t>3ème Cracaraille</t>
  </si>
  <si>
    <t>3ème Damé</t>
  </si>
  <si>
    <t>3ème des Bayes</t>
  </si>
  <si>
    <t>3ème des Granges</t>
  </si>
  <si>
    <t>3ème Dessources</t>
  </si>
  <si>
    <t>3ème Etang du Jong</t>
  </si>
  <si>
    <t>3ème Fonds Parisien</t>
  </si>
  <si>
    <t>3ème Fonds Tortue</t>
  </si>
  <si>
    <t>3ème Génipailler</t>
  </si>
  <si>
    <t>3ème Goyavier</t>
  </si>
  <si>
    <t>3ème Grand Boucan</t>
  </si>
  <si>
    <t>3ème Grande Rivère</t>
  </si>
  <si>
    <t>3ème Grande Source</t>
  </si>
  <si>
    <t>3ème Grenodière</t>
  </si>
  <si>
    <t>3ème Gros Marin</t>
  </si>
  <si>
    <t>3ème Guillaume Mogé</t>
  </si>
  <si>
    <t>3ème Hatty</t>
  </si>
  <si>
    <t>3ème Haut Cap Rouge</t>
  </si>
  <si>
    <t>3ème Haut des Moustiques</t>
  </si>
  <si>
    <t>3ème Haut Martineau</t>
  </si>
  <si>
    <t>3ème La Hoye</t>
  </si>
  <si>
    <t>3ème La Vallée</t>
  </si>
  <si>
    <t>3ème Labady</t>
  </si>
  <si>
    <t>3ème Laborde</t>
  </si>
  <si>
    <t>3ème Lagon</t>
  </si>
  <si>
    <t>3ème Lamielle</t>
  </si>
  <si>
    <t>3ème Liève</t>
  </si>
  <si>
    <t>3ème Loby</t>
  </si>
  <si>
    <t>3ème Macary</t>
  </si>
  <si>
    <t>3ème Matador</t>
  </si>
  <si>
    <t>3ème Morne Pelé</t>
  </si>
  <si>
    <t>3ème Mornet</t>
  </si>
  <si>
    <t>3ème Moussambe</t>
  </si>
  <si>
    <t>3ème Ogé</t>
  </si>
  <si>
    <t>3ème Petit Bois</t>
  </si>
  <si>
    <t>3ème Petit Bourg Du Borgne</t>
  </si>
  <si>
    <t>3ème Petite Anse</t>
  </si>
  <si>
    <t>3ème Plaine d'Oranges</t>
  </si>
  <si>
    <t>3ème Platon</t>
  </si>
  <si>
    <t>3ème Ravine Trompette</t>
  </si>
  <si>
    <t>3ème Réserve</t>
  </si>
  <si>
    <t>3ème Riaribes</t>
  </si>
  <si>
    <t>3ème Rivière Blanche</t>
  </si>
  <si>
    <t>3ème Rivière de Bayonnais</t>
  </si>
  <si>
    <t>3ème Roche Plate</t>
  </si>
  <si>
    <t>3ème Roucou</t>
  </si>
  <si>
    <t>3ème Savane Longue</t>
  </si>
  <si>
    <t>3ème Silegue</t>
  </si>
  <si>
    <t>3ème Solon</t>
  </si>
  <si>
    <t>3ème Sourcailles</t>
  </si>
  <si>
    <t>3ème Ternier</t>
  </si>
  <si>
    <t>3ème Thiotte</t>
  </si>
  <si>
    <t>3ème Tibi Davezac</t>
  </si>
  <si>
    <t>3ème Tournade</t>
  </si>
  <si>
    <t>3ème Trichet</t>
  </si>
  <si>
    <t>3ème Trou Chouchou</t>
  </si>
  <si>
    <t>3ème Vielle Hatte</t>
  </si>
  <si>
    <t>3èmme Calumette</t>
  </si>
  <si>
    <t>4e Basse Guinaudée</t>
  </si>
  <si>
    <t>4e La Plaine</t>
  </si>
  <si>
    <t>4e La Seringue</t>
  </si>
  <si>
    <t>4e les Gomiers</t>
  </si>
  <si>
    <t>4e Mandou</t>
  </si>
  <si>
    <t>4e Tozia</t>
  </si>
  <si>
    <t>4ème Aguahedionde</t>
  </si>
  <si>
    <t>4ème Amazone</t>
  </si>
  <si>
    <t>4ème Barbois</t>
  </si>
  <si>
    <t>4ème Bassin Diamant</t>
  </si>
  <si>
    <t>4ème Beaumont</t>
  </si>
  <si>
    <t>4ème Belle Fontaine</t>
  </si>
  <si>
    <t>4ème Bellevue</t>
  </si>
  <si>
    <t>4ème Bellevue la Montagne</t>
  </si>
  <si>
    <t>4ème Bezin</t>
  </si>
  <si>
    <t>4ème Bois Pin</t>
  </si>
  <si>
    <t>4ème Capotille</t>
  </si>
  <si>
    <t>4ème Chabotte</t>
  </si>
  <si>
    <t>4ème Condé</t>
  </si>
  <si>
    <t>4ème Corail Lamothe</t>
  </si>
  <si>
    <t>4ème Crête Brûlée</t>
  </si>
  <si>
    <t>4ème Dalmette</t>
  </si>
  <si>
    <t>4ème Désarmes</t>
  </si>
  <si>
    <t>4ème Estère Dérée</t>
  </si>
  <si>
    <t>4ème Flamands</t>
  </si>
  <si>
    <t>4ème Fond Jean Noel</t>
  </si>
  <si>
    <t>4ème Fond Melon Michineau</t>
  </si>
  <si>
    <t>4ème Fonds Arabie</t>
  </si>
  <si>
    <t>4ème Fonds des Blancs</t>
  </si>
  <si>
    <t>4ème Fonds-Verrettes</t>
  </si>
  <si>
    <t>4ème Grand Fond</t>
  </si>
  <si>
    <t>4ème Grand Lagon</t>
  </si>
  <si>
    <t>4ème Grande Ravine</t>
  </si>
  <si>
    <t>4ème Haut Grandou</t>
  </si>
  <si>
    <t>4ème Haut Petit Borgne</t>
  </si>
  <si>
    <t>4ème Joly</t>
  </si>
  <si>
    <t>4ème La Gosseline</t>
  </si>
  <si>
    <t>4ème La Montagne</t>
  </si>
  <si>
    <t>4ème L'Acul</t>
  </si>
  <si>
    <t>4ème Laguille</t>
  </si>
  <si>
    <t>4ème Lalomas</t>
  </si>
  <si>
    <t>4ème Lalouère</t>
  </si>
  <si>
    <t>4ème Mapou</t>
  </si>
  <si>
    <t>4ème Mare Henry</t>
  </si>
  <si>
    <t>4ème Montagne Terrible</t>
  </si>
  <si>
    <t>4ème Moreau</t>
  </si>
  <si>
    <t>4ème Morisseau</t>
  </si>
  <si>
    <t>4ème Moussambe</t>
  </si>
  <si>
    <t>4ème Pemerle</t>
  </si>
  <si>
    <t>4ème Poste Pierrot</t>
  </si>
  <si>
    <t>4ème Poteaux</t>
  </si>
  <si>
    <t>4ème Puiloreau</t>
  </si>
  <si>
    <t>4ème Rivière de Barre</t>
  </si>
  <si>
    <t>4ème Sanyago</t>
  </si>
  <si>
    <t>4ème Sarazin</t>
  </si>
  <si>
    <t>4ème Savane à Roche</t>
  </si>
  <si>
    <t>4ème Trou d'Enfer</t>
  </si>
  <si>
    <t>4ème Vassale</t>
  </si>
  <si>
    <t>4ème Zanglais</t>
  </si>
  <si>
    <t>5e Baliverne</t>
  </si>
  <si>
    <t>5e Matador</t>
  </si>
  <si>
    <t>5e Ravine à Charles</t>
  </si>
  <si>
    <t>5ème Anse à Pins</t>
  </si>
  <si>
    <t>5ème Bailly</t>
  </si>
  <si>
    <t>5ème Bas de Grandou</t>
  </si>
  <si>
    <t>5ème Bas Quartier</t>
  </si>
  <si>
    <t>5ème Bastien</t>
  </si>
  <si>
    <t>5ème Bel Air</t>
  </si>
  <si>
    <t>5ème Bocozelle</t>
  </si>
  <si>
    <t>5ème Bonneau</t>
  </si>
  <si>
    <t>5ème Boucan Bélier</t>
  </si>
  <si>
    <t>5ème Camp Coq</t>
  </si>
  <si>
    <t>5ème Champagne</t>
  </si>
  <si>
    <t>5ème Cocoyers</t>
  </si>
  <si>
    <t>5ème Délices</t>
  </si>
  <si>
    <t>5ème Des Pas</t>
  </si>
  <si>
    <t>5ème Dessources</t>
  </si>
  <si>
    <t>5ème Dubourgs</t>
  </si>
  <si>
    <t>5ème Dumont</t>
  </si>
  <si>
    <t>5ème Fiéfé</t>
  </si>
  <si>
    <t>5ème Gascogne</t>
  </si>
  <si>
    <t>5ème Génipailler</t>
  </si>
  <si>
    <t>5ème Gens de Nantes</t>
  </si>
  <si>
    <t>5ème Grande Colline</t>
  </si>
  <si>
    <t>5ème Gros Mangle</t>
  </si>
  <si>
    <t>5ème Haut du Trou</t>
  </si>
  <si>
    <t>5ème La trouble</t>
  </si>
  <si>
    <t>5ème Labranle</t>
  </si>
  <si>
    <t>5ème Laroque</t>
  </si>
  <si>
    <t>5ème L'Ermite</t>
  </si>
  <si>
    <t>5ème Marbial</t>
  </si>
  <si>
    <t>5ème Mare à Coiffe</t>
  </si>
  <si>
    <t>5ème Moka-Neuf</t>
  </si>
  <si>
    <t>5ème Pays Pourri</t>
  </si>
  <si>
    <t>5ème Pendu</t>
  </si>
  <si>
    <t>5ème Pérodin</t>
  </si>
  <si>
    <t>5ème Rivière Salée</t>
  </si>
  <si>
    <t>5ème Savane Dubois</t>
  </si>
  <si>
    <t>5ème Sucrerie-Henry</t>
  </si>
  <si>
    <t>5ème Trou Canari</t>
  </si>
  <si>
    <t>6e Bélair</t>
  </si>
  <si>
    <t>6e Iles Blanches</t>
  </si>
  <si>
    <t>6e Petite Rivière</t>
  </si>
  <si>
    <t>6ème Aux Cadets</t>
  </si>
  <si>
    <t>6ème Bas de Lacroix</t>
  </si>
  <si>
    <t>6ème Bassin</t>
  </si>
  <si>
    <t>6ème Bras Gauche</t>
  </si>
  <si>
    <t>6ème Chamoise</t>
  </si>
  <si>
    <t>6ème Charrette</t>
  </si>
  <si>
    <t>6ème des Matheux</t>
  </si>
  <si>
    <t>6ème Fond Bleu</t>
  </si>
  <si>
    <t>6ème Grande Colline</t>
  </si>
  <si>
    <t>6ème Grande Rivière</t>
  </si>
  <si>
    <t>6ème Grande Source</t>
  </si>
  <si>
    <t>6ème Jamais Vu</t>
  </si>
  <si>
    <t>6ème La Colline</t>
  </si>
  <si>
    <t>6ème La Corne</t>
  </si>
  <si>
    <t>6ème La Croix</t>
  </si>
  <si>
    <t>6ème La Source</t>
  </si>
  <si>
    <t>6ème La Ville</t>
  </si>
  <si>
    <t>6ème Lacedras</t>
  </si>
  <si>
    <t>6ème Lamine</t>
  </si>
  <si>
    <t>6ème Les Cayemites</t>
  </si>
  <si>
    <t>6ème Mare Roseaux</t>
  </si>
  <si>
    <t>6ème Médor</t>
  </si>
  <si>
    <t>6ème Molas</t>
  </si>
  <si>
    <t>6ème Montagne La Voute</t>
  </si>
  <si>
    <t>6ème Montagne Noire</t>
  </si>
  <si>
    <t>6ème Oranger</t>
  </si>
  <si>
    <t>6ème Pichon</t>
  </si>
  <si>
    <t>6ème Piment</t>
  </si>
  <si>
    <t>6ème Plaisance</t>
  </si>
  <si>
    <t>6ème Quentin</t>
  </si>
  <si>
    <t>6ème Sarazin</t>
  </si>
  <si>
    <t>6ème Savane Carrée</t>
  </si>
  <si>
    <t>6ème Solon</t>
  </si>
  <si>
    <t>6ème Soufrière</t>
  </si>
  <si>
    <t>6ème Terre Natte</t>
  </si>
  <si>
    <t>6ème Trou Canari</t>
  </si>
  <si>
    <t>6ème Trou d'Eau</t>
  </si>
  <si>
    <t>6ème Turgeau</t>
  </si>
  <si>
    <t>7e Garcasse</t>
  </si>
  <si>
    <t>7e Marfranc</t>
  </si>
  <si>
    <t>7ème Bassin</t>
  </si>
  <si>
    <t>7ème Bellevue Chardonnière</t>
  </si>
  <si>
    <t>7ème Bras Gauche</t>
  </si>
  <si>
    <t>7ème Cherette</t>
  </si>
  <si>
    <t>7ème des Platons</t>
  </si>
  <si>
    <t>7ème Diondion</t>
  </si>
  <si>
    <t>7ème Fond Lagrange</t>
  </si>
  <si>
    <t>7ème Fonds Baptiste</t>
  </si>
  <si>
    <t>7ème Gambade</t>
  </si>
  <si>
    <t>7ème Gérard</t>
  </si>
  <si>
    <t>7ème Grand Vide</t>
  </si>
  <si>
    <t>7ème Grande Rivière de Jacmel</t>
  </si>
  <si>
    <t>7ème Laurent</t>
  </si>
  <si>
    <t>7ème Mahotière</t>
  </si>
  <si>
    <t>7ème manon</t>
  </si>
  <si>
    <t>7ème Mapou</t>
  </si>
  <si>
    <t>7ème Morne l'Hopital</t>
  </si>
  <si>
    <t>7ème Moulin</t>
  </si>
  <si>
    <t>7ème Parques</t>
  </si>
  <si>
    <t>7ème Ravine Desroches</t>
  </si>
  <si>
    <t>7ème Rivière La Porte</t>
  </si>
  <si>
    <t>7ème Sault de Baril</t>
  </si>
  <si>
    <t>7ème Savanne Au Lait</t>
  </si>
  <si>
    <t>8e Fonds Rouge Dahere</t>
  </si>
  <si>
    <t>8ème Bas Coq Chante</t>
  </si>
  <si>
    <t>8ème Bas des Moustiques</t>
  </si>
  <si>
    <t>8ème Beauséjour</t>
  </si>
  <si>
    <t>8ème Changeux</t>
  </si>
  <si>
    <t>8ème Corail-Henry</t>
  </si>
  <si>
    <t>8ème des Platons</t>
  </si>
  <si>
    <t>8ème Grande Rivière</t>
  </si>
  <si>
    <t>8ème Ilot à Cornes</t>
  </si>
  <si>
    <t>8ème Jolitrou</t>
  </si>
  <si>
    <t>8ème l'Attalaye</t>
  </si>
  <si>
    <t>8ème Margot</t>
  </si>
  <si>
    <t>8ème Martissant</t>
  </si>
  <si>
    <t>8ème Montrouis</t>
  </si>
  <si>
    <t>8ème Oranger</t>
  </si>
  <si>
    <t>8ème Ravine Gros Morne</t>
  </si>
  <si>
    <t>8ème Trou Louis</t>
  </si>
  <si>
    <t>9e Fonds Rouge Torberck</t>
  </si>
  <si>
    <t>9ème Bas de Gris-gris</t>
  </si>
  <si>
    <t>9ème Bizoton</t>
  </si>
  <si>
    <t>9ème Citronniers</t>
  </si>
  <si>
    <t>9ème Cormiers</t>
  </si>
  <si>
    <t>9ème des Palmes</t>
  </si>
  <si>
    <t>9ème Fonds des Blancs</t>
  </si>
  <si>
    <t>9ème Haut Coq Chante</t>
  </si>
  <si>
    <t>9ème Mercy</t>
  </si>
  <si>
    <t>9ème Pointe à Raquette</t>
  </si>
  <si>
    <t>9ème Source Matelas</t>
  </si>
  <si>
    <t>Ile à Vache</t>
  </si>
  <si>
    <t>World Concern</t>
  </si>
  <si>
    <t>Shelter kit: rope, 50m, 4mm; 1.5" nails, 1/2 kg.; 3" nails, 1/2 kg; roofing umbrella nails, ½ kg, tarp</t>
  </si>
  <si>
    <t>Tearfund</t>
  </si>
  <si>
    <t>kits d'hygiene</t>
  </si>
  <si>
    <t>Matelas</t>
  </si>
  <si>
    <t>Prelats</t>
  </si>
  <si>
    <t>Kites d'hygiene</t>
  </si>
  <si>
    <t>bache 4*6, 1 corde</t>
  </si>
  <si>
    <t>Cassanette</t>
  </si>
  <si>
    <t>Chaque bache avec 20 metres de corde et guide technique</t>
  </si>
  <si>
    <t>Dumois</t>
  </si>
  <si>
    <t>Au centre</t>
  </si>
  <si>
    <t>Fond Deron</t>
  </si>
  <si>
    <t>Garnier</t>
  </si>
  <si>
    <t>Pean</t>
  </si>
  <si>
    <t>Ferme Le Blanc</t>
  </si>
  <si>
    <t>Proux</t>
  </si>
  <si>
    <t>Tiby-Rhe</t>
  </si>
  <si>
    <t>Recovery Support</t>
  </si>
  <si>
    <t xml:space="preserve">TBD between Beaumont in GA, and Torbek and Camp Perrin in Sud. </t>
  </si>
  <si>
    <t xml:space="preserve">In Beaumont in GA, and Torbek and Camp Perrin in Sud. </t>
  </si>
  <si>
    <t>Unicef et Chaine du Bonheur</t>
  </si>
  <si>
    <t>tôles, bois, clous, kit outils</t>
  </si>
  <si>
    <t>et centre ville</t>
  </si>
  <si>
    <t>caracolie</t>
  </si>
  <si>
    <t>Sainte-Hélène</t>
  </si>
  <si>
    <t>Centre ville</t>
  </si>
  <si>
    <t>Chateau</t>
  </si>
  <si>
    <t>CONCERN</t>
  </si>
  <si>
    <t>centre ville zone 1</t>
  </si>
  <si>
    <t>bassins</t>
  </si>
  <si>
    <t>Gragamoria</t>
  </si>
  <si>
    <t>Zone 2 et 4</t>
  </si>
  <si>
    <t>Brouette</t>
  </si>
  <si>
    <t>source dommage</t>
  </si>
  <si>
    <t>platon</t>
  </si>
  <si>
    <t>DPE_PCODE</t>
  </si>
  <si>
    <t>COM_PCODE</t>
  </si>
  <si>
    <t>SC_PCODE</t>
  </si>
  <si>
    <t>#N/A</t>
  </si>
  <si>
    <t>DEPARTMENTAL MAPS</t>
  </si>
  <si>
    <t>Labels</t>
  </si>
  <si>
    <t>as of</t>
  </si>
  <si>
    <t>INDIVIDUALS</t>
  </si>
  <si>
    <t>National</t>
  </si>
  <si>
    <t>Count of NumberDistrinb</t>
  </si>
  <si>
    <t>AG_COM</t>
  </si>
  <si>
    <t>Count of AG_COM</t>
  </si>
  <si>
    <t>Coastal road</t>
  </si>
  <si>
    <t>Mourne Brille</t>
  </si>
  <si>
    <t>Caracolie 2</t>
  </si>
  <si>
    <t>Martino</t>
  </si>
  <si>
    <t>El Shaddei</t>
  </si>
  <si>
    <t>Les Cayes Airport</t>
  </si>
  <si>
    <t>near El Shaddei</t>
  </si>
  <si>
    <t>Ravine Sabel</t>
  </si>
  <si>
    <t>Aviation Community</t>
  </si>
  <si>
    <t>Kachoukette</t>
  </si>
  <si>
    <t>Houck</t>
  </si>
  <si>
    <t>Colte</t>
  </si>
  <si>
    <t>David Willett</t>
  </si>
  <si>
    <t>Number of distributions</t>
  </si>
  <si>
    <t>Ti palmiste</t>
  </si>
  <si>
    <t>Boidine, Dan Griyen</t>
  </si>
  <si>
    <t>Agencies per communes colorization of communes</t>
  </si>
  <si>
    <t>Sawyer filters et seaux sont distribué à la place d'aquatabs et l'outils d'abri.</t>
  </si>
  <si>
    <t>Shelter fixing kits. Sawyer filter.</t>
  </si>
  <si>
    <t>(blank)</t>
  </si>
  <si>
    <t/>
  </si>
  <si>
    <t>PADF</t>
  </si>
  <si>
    <t>20 tablets de 33 mg par famille</t>
  </si>
  <si>
    <t>Wharf Massey</t>
  </si>
  <si>
    <t>Toles, bois 2x4, lattes,clous pour chaque famille</t>
  </si>
  <si>
    <t>Massey</t>
  </si>
  <si>
    <t>Caracolie,Platon,Mackendall, St-Helene</t>
  </si>
  <si>
    <t>Claisson</t>
  </si>
  <si>
    <t>Detri</t>
  </si>
  <si>
    <t>Corfu Carton</t>
  </si>
  <si>
    <t>Chien Content</t>
  </si>
  <si>
    <t>St Cyr</t>
  </si>
  <si>
    <t>Bois noir</t>
  </si>
  <si>
    <t>lieve</t>
  </si>
  <si>
    <t>Savons</t>
  </si>
  <si>
    <t>Shampooing, savon, brosses a dents, dentifrice, deodorants, peignes, Aquatabs, papier toilette, serviette hygienique, sceaux, savon pour lessive</t>
  </si>
  <si>
    <t>1 bache, 2 laines, cordes</t>
  </si>
  <si>
    <t>Bonel</t>
  </si>
  <si>
    <t>Leon</t>
  </si>
  <si>
    <t>Massanga, Pensique, Golbotine</t>
  </si>
  <si>
    <t>Poussine</t>
  </si>
  <si>
    <t>La Goderay</t>
  </si>
  <si>
    <t>2 baches, 2 laines, cordes</t>
  </si>
  <si>
    <t>Saut Mathurine</t>
  </si>
  <si>
    <t>Ile Grosse Caye</t>
  </si>
  <si>
    <t>Caiman</t>
  </si>
  <si>
    <t>Morisseau &amp; St. Georges</t>
  </si>
  <si>
    <t>Boiron</t>
  </si>
  <si>
    <t>Zanglais</t>
  </si>
  <si>
    <t>Lutheran World Relief</t>
  </si>
  <si>
    <t>Dekade</t>
  </si>
  <si>
    <t>Despagne</t>
  </si>
  <si>
    <t>Doko</t>
  </si>
  <si>
    <t>Duriz</t>
  </si>
  <si>
    <t>Flavier</t>
  </si>
  <si>
    <t>Shampooing, savon, dentifrice, brosse a dents, serviettes de douches, chlore en grain; kits bebe</t>
  </si>
  <si>
    <t>Icondo</t>
  </si>
  <si>
    <t>Fauche</t>
  </si>
  <si>
    <t>Canton de Genève /Shelter Box</t>
  </si>
  <si>
    <t>2 bâches / corde / clous 3" et 1,5", clous tôle, fil de fer</t>
  </si>
  <si>
    <t>Périgny / Plaisir / François</t>
  </si>
  <si>
    <t>Marteau, scie, pelle, houe, cisaille</t>
  </si>
  <si>
    <t>Filtre à eau</t>
  </si>
  <si>
    <t>Mare A Coiffe</t>
  </si>
  <si>
    <t>Moinson / Boidine / Gourdet / Corail</t>
  </si>
  <si>
    <t>Perigny / Fraicheur</t>
  </si>
  <si>
    <t>Moinson / Boidine</t>
  </si>
  <si>
    <t>Javel / Dupouille</t>
  </si>
  <si>
    <t>Polite / Gourdet</t>
  </si>
  <si>
    <t>Belroche / Martel / Abraham</t>
  </si>
  <si>
    <t>Contois</t>
  </si>
  <si>
    <t>Pini</t>
  </si>
  <si>
    <t>Thirst Aid Stations, not Aquatabs. Distributed in conjunction with Shelterkits and other NFI</t>
  </si>
  <si>
    <t>La Croix</t>
  </si>
  <si>
    <t>Anba Mango/Riviere</t>
  </si>
  <si>
    <t>Miserne</t>
  </si>
  <si>
    <t>Kounouk / Rousseau</t>
  </si>
  <si>
    <t>Mathurin / Corail / Morne Blanche</t>
  </si>
  <si>
    <t>Torbeck 1er section / Redon</t>
  </si>
  <si>
    <t>Torbeck 2e Section / groupe Delponse / Labei</t>
  </si>
  <si>
    <t>Rotary Club Les Cayes</t>
  </si>
  <si>
    <t>Jour</t>
  </si>
  <si>
    <t>Mois</t>
  </si>
  <si>
    <t>Janvier</t>
  </si>
  <si>
    <r>
      <t>F</t>
    </r>
    <r>
      <rPr>
        <sz val="10"/>
        <color theme="1"/>
        <rFont val="Calibri"/>
        <family val="2"/>
      </rPr>
      <t>é</t>
    </r>
    <r>
      <rPr>
        <sz val="8.5"/>
        <color theme="1"/>
        <rFont val="Calibri"/>
        <family val="2"/>
      </rPr>
      <t>vrier</t>
    </r>
  </si>
  <si>
    <t>Mars</t>
  </si>
  <si>
    <t>Avril</t>
  </si>
  <si>
    <t>Mai</t>
  </si>
  <si>
    <t>Juin</t>
  </si>
  <si>
    <t>Juillet</t>
  </si>
  <si>
    <t>Septembre</t>
  </si>
  <si>
    <t>Octobre</t>
  </si>
  <si>
    <t>Novembre</t>
  </si>
  <si>
    <t>Décembre</t>
  </si>
  <si>
    <r>
      <t>Ao</t>
    </r>
    <r>
      <rPr>
        <sz val="10"/>
        <color theme="1"/>
        <rFont val="Calibri"/>
        <family val="2"/>
      </rPr>
      <t>û</t>
    </r>
    <r>
      <rPr>
        <sz val="10"/>
        <color theme="1"/>
        <rFont val="Calibri"/>
        <family val="2"/>
        <scheme val="minor"/>
      </rPr>
      <t>t</t>
    </r>
  </si>
  <si>
    <t>A confirmer</t>
  </si>
  <si>
    <r>
      <t>Non renseign</t>
    </r>
    <r>
      <rPr>
        <sz val="11"/>
        <color theme="1"/>
        <rFont val="Calibri"/>
        <family val="2"/>
      </rPr>
      <t>é</t>
    </r>
  </si>
  <si>
    <t>du 01-Nov-16 au 14-Nov-16</t>
  </si>
  <si>
    <t>du 14-Oct-16 au 15-Nov-16</t>
  </si>
  <si>
    <t>les 08-Oct-16 &amp; 09-Oct-16</t>
  </si>
  <si>
    <t>les 24-Oct-16 &amp; 29-Oct-16</t>
  </si>
  <si>
    <t>les 5-Nov-16 &amp; 15-Nov-16 &amp; 26-Nov-16 &amp; 30-Nov-16</t>
  </si>
  <si>
    <t>les 8-Nov-16 &amp; 12-Nov-16</t>
  </si>
  <si>
    <r>
      <t>du 22-Nov-16 au 25-Nov-16 &amp; le 11-D</t>
    </r>
    <r>
      <rPr>
        <sz val="11"/>
        <color theme="1"/>
        <rFont val="Calibri"/>
        <family val="2"/>
      </rPr>
      <t>é</t>
    </r>
    <r>
      <rPr>
        <sz val="11"/>
        <color theme="1"/>
        <rFont val="Calibri"/>
        <family val="2"/>
        <scheme val="minor"/>
      </rPr>
      <t>c-16</t>
    </r>
  </si>
  <si>
    <t>les 29-Oct-16 &amp; 07-Nov-16</t>
  </si>
  <si>
    <t>du 02-Jan-17 au 09-Jan-17</t>
  </si>
  <si>
    <t xml:space="preserve">20 tablets de 33 mg par famille </t>
  </si>
  <si>
    <t>(Multiple Items)</t>
  </si>
  <si>
    <t>ou</t>
  </si>
  <si>
    <r>
      <rPr>
        <sz val="18"/>
        <color theme="1" tint="0.34998626667073579"/>
        <rFont val="Calibri Light"/>
        <family val="2"/>
        <scheme val="major"/>
      </rPr>
      <t>Shelter/NFI</t>
    </r>
    <r>
      <rPr>
        <b/>
        <sz val="22"/>
        <color theme="1" tint="0.34998626667073579"/>
        <rFont val="Calibri Light"/>
        <family val="2"/>
        <scheme val="major"/>
      </rPr>
      <t xml:space="preserve">
</t>
    </r>
    <r>
      <rPr>
        <b/>
        <sz val="20"/>
        <color theme="1" tint="0.34998626667073579"/>
        <rFont val="Calibri Light"/>
        <family val="2"/>
        <scheme val="major"/>
      </rPr>
      <t>APERCU DES ACTIVITES*</t>
    </r>
  </si>
  <si>
    <t>*Uniquement les statuts</t>
  </si>
  <si>
    <r>
      <t>R</t>
    </r>
    <r>
      <rPr>
        <sz val="11"/>
        <color theme="1" tint="0.34998626667073579"/>
        <rFont val="Calibri"/>
        <family val="2"/>
      </rPr>
      <t>é</t>
    </r>
    <r>
      <rPr>
        <sz val="11"/>
        <color theme="1" tint="0.34998626667073579"/>
        <rFont val="Calibri"/>
        <family val="2"/>
        <scheme val="minor"/>
      </rPr>
      <t>alis</t>
    </r>
    <r>
      <rPr>
        <sz val="11"/>
        <color theme="1" tint="0.34998626667073579"/>
        <rFont val="Calibri"/>
        <family val="2"/>
      </rPr>
      <t>é</t>
    </r>
  </si>
  <si>
    <t>En Cours</t>
  </si>
  <si>
    <r>
      <t xml:space="preserve">Date de l'activité
</t>
    </r>
    <r>
      <rPr>
        <b/>
        <sz val="8"/>
        <color theme="0"/>
        <rFont val="Calibri"/>
        <family val="2"/>
        <scheme val="minor"/>
      </rPr>
      <t>(veuillez renseigner MM/JJ/AA)</t>
    </r>
  </si>
  <si>
    <t>AAR20161030GRJE</t>
  </si>
  <si>
    <t>AAR20161116GRJE</t>
  </si>
  <si>
    <t>AAR20161121SULE</t>
  </si>
  <si>
    <t>AAR2016115SULE</t>
  </si>
  <si>
    <t>AAR2016119GRJE</t>
  </si>
  <si>
    <t>ACT20161019GRJE8E</t>
  </si>
  <si>
    <t>ACT20161020GRJE8E</t>
  </si>
  <si>
    <t>ACT20161021GRJE8E</t>
  </si>
  <si>
    <t>ACT20161022GRJE8E</t>
  </si>
  <si>
    <t>ACT20161023GRJE8E</t>
  </si>
  <si>
    <t>ACT20161024GRJE8E</t>
  </si>
  <si>
    <t>ACT20161026GRJE9E</t>
  </si>
  <si>
    <t>ACT20161031GRJE4E</t>
  </si>
  <si>
    <t>ACT20161111GRJE9E</t>
  </si>
  <si>
    <t>ACT2016112GRAN1E</t>
  </si>
  <si>
    <t>ACT20161130GRJE9E</t>
  </si>
  <si>
    <t>ACT2016113GRJE9E</t>
  </si>
  <si>
    <t>ACT2016114GRJE9E</t>
  </si>
  <si>
    <t>ACT2016116GRJE9E</t>
  </si>
  <si>
    <t>ADR20161114SUAR1E</t>
  </si>
  <si>
    <t>ADR2016113SUROBE</t>
  </si>
  <si>
    <t>ADR2016113SUROBO</t>
  </si>
  <si>
    <t>ADR2016113SURORE</t>
  </si>
  <si>
    <t>ADR2016114SULELA</t>
  </si>
  <si>
    <t>ADR2016118SUMADO</t>
  </si>
  <si>
    <t>AME20161011SUPOPO</t>
  </si>
  <si>
    <t>AME20161012NOBAJA</t>
  </si>
  <si>
    <t>AME20161012NOBAVI</t>
  </si>
  <si>
    <t>AME20161012NOMOMA</t>
  </si>
  <si>
    <t>AME20161012SULE</t>
  </si>
  <si>
    <t>AME20161012SULEEC</t>
  </si>
  <si>
    <t>AME20161012SULELE</t>
  </si>
  <si>
    <t>AME20161012SULEPA</t>
  </si>
  <si>
    <t>AME20161013NOBA</t>
  </si>
  <si>
    <t>AME20161013NOBABA</t>
  </si>
  <si>
    <t>AME20161013NOJE</t>
  </si>
  <si>
    <t>AME20161013NOJEJE</t>
  </si>
  <si>
    <t>AME20161013SULE</t>
  </si>
  <si>
    <t>AME20161013SULEEC</t>
  </si>
  <si>
    <t>AME20161014SUCOLE</t>
  </si>
  <si>
    <t>AME20161014SUPOPO</t>
  </si>
  <si>
    <t>AME20161016SUCO</t>
  </si>
  <si>
    <t>AME20161018SUST</t>
  </si>
  <si>
    <t>AME20161018SUSTCR</t>
  </si>
  <si>
    <t>AME20161019NOBA1S</t>
  </si>
  <si>
    <t>AME20161019NOBA4T</t>
  </si>
  <si>
    <t>AME20161019NOJECE</t>
  </si>
  <si>
    <t>AME20161020NOBO1S</t>
  </si>
  <si>
    <t>AME20161020NOBO2N</t>
  </si>
  <si>
    <t>AME20161020NOBO3R</t>
  </si>
  <si>
    <t>AME20161020NOBOBE</t>
  </si>
  <si>
    <t>AME20161020NOBOMA</t>
  </si>
  <si>
    <t>AME20161020NOJEVI</t>
  </si>
  <si>
    <t>AME20161020NOMOHR</t>
  </si>
  <si>
    <t>AME20161020NOMOPR</t>
  </si>
  <si>
    <t>AME20161020SUST</t>
  </si>
  <si>
    <t>AME20161020SUSTBO</t>
  </si>
  <si>
    <t>AME20161021NOJE</t>
  </si>
  <si>
    <t>AME20161022SUROSO</t>
  </si>
  <si>
    <t>AME20161023SUAR</t>
  </si>
  <si>
    <t>AME20161023SUAREG</t>
  </si>
  <si>
    <t>AME20161023SUST</t>
  </si>
  <si>
    <t>AME20161023SUSTNA</t>
  </si>
  <si>
    <t>AME20161024SURO</t>
  </si>
  <si>
    <t>AME20161025SUCHCT</t>
  </si>
  <si>
    <t>AME20161026SUAR</t>
  </si>
  <si>
    <t>AME20161026SUARCO</t>
  </si>
  <si>
    <t>AME20161027SUTINA</t>
  </si>
  <si>
    <t>AME20161029NOMO1S</t>
  </si>
  <si>
    <t>AME20161030NOBO</t>
  </si>
  <si>
    <t>AME20161030NOMO</t>
  </si>
  <si>
    <t>AME20161110NOJE</t>
  </si>
  <si>
    <t>AME20161110NOMO</t>
  </si>
  <si>
    <t>AME20161110SUTO</t>
  </si>
  <si>
    <t>AME20161111NOBA</t>
  </si>
  <si>
    <t>AME20161111NOBO</t>
  </si>
  <si>
    <t>AME20161111NOMO</t>
  </si>
  <si>
    <t>AME20161112NOBA</t>
  </si>
  <si>
    <t>AME20161112NOCH</t>
  </si>
  <si>
    <t>AME20161113NIMI</t>
  </si>
  <si>
    <t>AME20161113SUTO</t>
  </si>
  <si>
    <t>AME20161114SUTO</t>
  </si>
  <si>
    <t>AME20161115SUCH</t>
  </si>
  <si>
    <t>AME20161116OUCR</t>
  </si>
  <si>
    <t>AME20161117SULE</t>
  </si>
  <si>
    <t>AME20161125SUAR</t>
  </si>
  <si>
    <t>AME20161125SULE</t>
  </si>
  <si>
    <t>AME2016114SUTO</t>
  </si>
  <si>
    <t>AME2016115SUCH</t>
  </si>
  <si>
    <t>AME2016117NOLA</t>
  </si>
  <si>
    <t>AME2016117SUTO</t>
  </si>
  <si>
    <t>AME2016118SUCH</t>
  </si>
  <si>
    <t>AME20161213NIPESI</t>
  </si>
  <si>
    <t>AME20161214NIPEBE</t>
  </si>
  <si>
    <t>AME20161214NIPECH</t>
  </si>
  <si>
    <t>AME20161214NIPEFO</t>
  </si>
  <si>
    <t>AME20161215NIANSA</t>
  </si>
  <si>
    <t>AME20161216NIAR</t>
  </si>
  <si>
    <t>AME20161216SUCOQU</t>
  </si>
  <si>
    <t>AME20161217SUARAR</t>
  </si>
  <si>
    <t>AME20161217SUROBO</t>
  </si>
  <si>
    <t>AME20161217SUSTTR</t>
  </si>
  <si>
    <t>AME20161217SUTOMO</t>
  </si>
  <si>
    <t>AME20161220GRPEDE</t>
  </si>
  <si>
    <t>AME20161220NIPE</t>
  </si>
  <si>
    <t>AME20161221NIFO</t>
  </si>
  <si>
    <t>AME20161221NIMI</t>
  </si>
  <si>
    <t>AME20161222NIMI</t>
  </si>
  <si>
    <t>AME20161223SUST</t>
  </si>
  <si>
    <t>AME20161223SUTO</t>
  </si>
  <si>
    <t>AME2016122NIMI</t>
  </si>
  <si>
    <t>AME2016122NIMIDE</t>
  </si>
  <si>
    <t>AME2016122SURORE</t>
  </si>
  <si>
    <t>AME2016123NIPA</t>
  </si>
  <si>
    <t>AME2016123NIPASA</t>
  </si>
  <si>
    <t>AME2016123SUCO</t>
  </si>
  <si>
    <t>AME2016124NIL'CH</t>
  </si>
  <si>
    <t>AME2016124NIL'TO</t>
  </si>
  <si>
    <t>AME2016124SUCO</t>
  </si>
  <si>
    <t>AME2016124SURORE</t>
  </si>
  <si>
    <t>AME2016124SUSTTR</t>
  </si>
  <si>
    <t>AME2016129NIANBA</t>
  </si>
  <si>
    <t>AME2016129SURORE</t>
  </si>
  <si>
    <t>CAR20161010GRBE</t>
  </si>
  <si>
    <t>CAR20161010GRRO</t>
  </si>
  <si>
    <t>CAR20161011GRRO</t>
  </si>
  <si>
    <t>CAR20161012GRMO</t>
  </si>
  <si>
    <t>CAR20161012SUMA</t>
  </si>
  <si>
    <t>CAR20161014GRMO</t>
  </si>
  <si>
    <t>CAR20161014SULA</t>
  </si>
  <si>
    <t>CAR20161017GRMO</t>
  </si>
  <si>
    <t>CAR20161018GRJE</t>
  </si>
  <si>
    <t>CAR20161020GRCH</t>
  </si>
  <si>
    <t>CAR20161020SUTH</t>
  </si>
  <si>
    <t>CAR20161022GRMO</t>
  </si>
  <si>
    <t>CAR20161023GRMO</t>
  </si>
  <si>
    <t>CAR20161024GRMO</t>
  </si>
  <si>
    <t>CAR20161026GRMO</t>
  </si>
  <si>
    <t>CAR20161027GRCH</t>
  </si>
  <si>
    <t>CAR20161028SUBA</t>
  </si>
  <si>
    <t>CAR20161029GRMO</t>
  </si>
  <si>
    <t>CAR20161029SUAN</t>
  </si>
  <si>
    <t>CAR20161029SUGR</t>
  </si>
  <si>
    <t>CAR20161029SUJA</t>
  </si>
  <si>
    <t>CAR2016102GRAB</t>
  </si>
  <si>
    <t>CAR2016102GRCH</t>
  </si>
  <si>
    <t>CAR2016102GRDA</t>
  </si>
  <si>
    <t>CAR2016102GRJE</t>
  </si>
  <si>
    <t>CAR2016102GRMO</t>
  </si>
  <si>
    <t>CAR2016102GRRO</t>
  </si>
  <si>
    <t>CAR2016104OUCA</t>
  </si>
  <si>
    <t>CAR2016104OUPO</t>
  </si>
  <si>
    <t>CAR2016105OUCA</t>
  </si>
  <si>
    <t>CAR2016106SUTH</t>
  </si>
  <si>
    <t>CAR2016109GRCH</t>
  </si>
  <si>
    <t>CAR2016109GRDA</t>
  </si>
  <si>
    <t>CAR2016109GRJE</t>
  </si>
  <si>
    <t>CAR2016109GRMO</t>
  </si>
  <si>
    <t>CAR2016109GRRO</t>
  </si>
  <si>
    <t>CAR20161113GRMO</t>
  </si>
  <si>
    <t>CAR20161114SUBE</t>
  </si>
  <si>
    <t>CAR2016113GRMO</t>
  </si>
  <si>
    <t>CAR20161213GRJE1È</t>
  </si>
  <si>
    <t>CAR20161214GRJE1È</t>
  </si>
  <si>
    <t>CAR20161214GRRO</t>
  </si>
  <si>
    <t>CAR20161217GRJE1È</t>
  </si>
  <si>
    <t>CAR20161219GRCH</t>
  </si>
  <si>
    <t>CAR20161219GRJE</t>
  </si>
  <si>
    <t>CAR20161219GRMO</t>
  </si>
  <si>
    <t>CAR20161220GRAB</t>
  </si>
  <si>
    <t>CAR20161220GRJE</t>
  </si>
  <si>
    <t>CAR20161220GRRO</t>
  </si>
  <si>
    <t>CAR20161221GRDA</t>
  </si>
  <si>
    <t>CAR2016122GRRO</t>
  </si>
  <si>
    <t>CAR2016125GRRO</t>
  </si>
  <si>
    <t>CAR2016127SUCO</t>
  </si>
  <si>
    <t>CAR2016128GRRO</t>
  </si>
  <si>
    <t>CAT20161013GRJECE</t>
  </si>
  <si>
    <t>CAT20161014GRDADE</t>
  </si>
  <si>
    <t>CAT20161015GRDAPE</t>
  </si>
  <si>
    <t>CAT20161017GRDABA</t>
  </si>
  <si>
    <t>CAT20161018GRDADA</t>
  </si>
  <si>
    <t>CAT20161116GRMO2E</t>
  </si>
  <si>
    <t>CAT20161128GRMOCE</t>
  </si>
  <si>
    <t>CON20161011OUPOGR</t>
  </si>
  <si>
    <t>CON20161014OUANPA</t>
  </si>
  <si>
    <t>CON20161016OUANGR</t>
  </si>
  <si>
    <t>CON20161024OUPOTR</t>
  </si>
  <si>
    <t>CON20161025OUANGR</t>
  </si>
  <si>
    <t>CON20161026OUANPE</t>
  </si>
  <si>
    <t>CON20161028OUPOGR</t>
  </si>
  <si>
    <t>CON2016105OUAN</t>
  </si>
  <si>
    <t>CON20161111OUPO</t>
  </si>
  <si>
    <t>CON20161114GRAN</t>
  </si>
  <si>
    <t>CON20161115OUANPA</t>
  </si>
  <si>
    <t>CON2016111GRAN</t>
  </si>
  <si>
    <t>CON2016114OUPOGR</t>
  </si>
  <si>
    <t>DIA20161010SUAQ</t>
  </si>
  <si>
    <t>DIA20161010SUBA4È</t>
  </si>
  <si>
    <t>DIA20161013SUBA8È</t>
  </si>
  <si>
    <t>DIA20161014SUCA2È</t>
  </si>
  <si>
    <t>DIA20161017SUTO2È</t>
  </si>
  <si>
    <t>DIA20161017SUTO3È</t>
  </si>
  <si>
    <t>DIA20161020SUAQ</t>
  </si>
  <si>
    <t>DIA20161020SUCH1È</t>
  </si>
  <si>
    <t>DIA20161023SUCA3È</t>
  </si>
  <si>
    <t>DIA20161025SUST4È</t>
  </si>
  <si>
    <t>DIA20161027SUST4È</t>
  </si>
  <si>
    <t>DIA20161028SUCH3È</t>
  </si>
  <si>
    <t>DIA2016108SUBA3È</t>
  </si>
  <si>
    <t>DIA2016109SUBA1È</t>
  </si>
  <si>
    <t>DIA2016109SUBA2È</t>
  </si>
  <si>
    <t>DIA2016109SULE1È</t>
  </si>
  <si>
    <t>DIA20161111SUBA5È</t>
  </si>
  <si>
    <t>DIA20161111SUBA6È</t>
  </si>
  <si>
    <t>DIA20161111SUBA7È</t>
  </si>
  <si>
    <t>DIA2016114GRJE2È</t>
  </si>
  <si>
    <t>DIA2016119GRJE2È</t>
  </si>
  <si>
    <t>DIA20161210SUBA9È</t>
  </si>
  <si>
    <t>DIA20161211GRRO2E</t>
  </si>
  <si>
    <t>DIA20161222SUCH3È</t>
  </si>
  <si>
    <t>FRE20161025OUPOPO</t>
  </si>
  <si>
    <t>FRE20161026OUPLPL</t>
  </si>
  <si>
    <t>FRE20161027OUPOLA</t>
  </si>
  <si>
    <t>FRE20161031OUPOTI</t>
  </si>
  <si>
    <t>FRE2016111OUPOTR</t>
  </si>
  <si>
    <t>FRE20161129OUPOPO</t>
  </si>
  <si>
    <t>FRE2016112OUPOSO</t>
  </si>
  <si>
    <t>FRE20161130OUPOGR</t>
  </si>
  <si>
    <t>FRE20161130OUPOLA</t>
  </si>
  <si>
    <t>FRE2016113OUPOMO</t>
  </si>
  <si>
    <t>GER20161028NIBA4M</t>
  </si>
  <si>
    <t>GER20161031NIBALA</t>
  </si>
  <si>
    <t>GER20161110NIPLAN</t>
  </si>
  <si>
    <t>GER20161111NIBARI</t>
  </si>
  <si>
    <t>GER20161112NIPETI</t>
  </si>
  <si>
    <t>GER20161117NIPECE</t>
  </si>
  <si>
    <t>GER2016111NIPLTI</t>
  </si>
  <si>
    <t>GER20161122NIPERA</t>
  </si>
  <si>
    <t>GER20161123NIPETI</t>
  </si>
  <si>
    <t>GER2016114NIPERA</t>
  </si>
  <si>
    <t>GER2016117NIPETI</t>
  </si>
  <si>
    <t>HAI20161011SUGR</t>
  </si>
  <si>
    <t>HAI20161012SUBA</t>
  </si>
  <si>
    <t>HAI20161012SULEPA</t>
  </si>
  <si>
    <t>HAI20161013SULEHR</t>
  </si>
  <si>
    <t>HAI20161017GRAN</t>
  </si>
  <si>
    <t>HAI20161017GRBE</t>
  </si>
  <si>
    <t>HAI20161017GRCH</t>
  </si>
  <si>
    <t>HAI20161017GRCO</t>
  </si>
  <si>
    <t>HAI20161017GRDA</t>
  </si>
  <si>
    <t>HAI20161017GRJE</t>
  </si>
  <si>
    <t>HAI20161017GRLE</t>
  </si>
  <si>
    <t>HAI20161017GRMO</t>
  </si>
  <si>
    <t>HAI20161017GRPE</t>
  </si>
  <si>
    <t>HAI20161017GRRO</t>
  </si>
  <si>
    <t>HAI20161025OUPOPO</t>
  </si>
  <si>
    <t>HAI20161026OUPLPL</t>
  </si>
  <si>
    <t>HAI20161027OUPOLA</t>
  </si>
  <si>
    <t>HAI20161029OUPOPO</t>
  </si>
  <si>
    <t>HAI20161030OUPOGR</t>
  </si>
  <si>
    <t>HAI20161030OUPOLA</t>
  </si>
  <si>
    <t>HAI20161031OUPOTI</t>
  </si>
  <si>
    <t>HAI2016104SUCA</t>
  </si>
  <si>
    <t>HAI2016112OUPOSO</t>
  </si>
  <si>
    <t>HAI2016113OUPOMO</t>
  </si>
  <si>
    <t>HAN20161212NIL'L'</t>
  </si>
  <si>
    <t>HAN20161213NIANSA</t>
  </si>
  <si>
    <t>HAN20161216NIL'L'</t>
  </si>
  <si>
    <t>HAN20161217NIANSA</t>
  </si>
  <si>
    <t>HAN20161217NIL'L'</t>
  </si>
  <si>
    <t>HAN20161220NIANSA</t>
  </si>
  <si>
    <t>HAN20161221NIL'L'</t>
  </si>
  <si>
    <t>HAN20161223NIPEFO</t>
  </si>
  <si>
    <t>HAN20161227NIPEFO</t>
  </si>
  <si>
    <t>HAN20161230NIPESI</t>
  </si>
  <si>
    <t>HAN201715NIPEFO</t>
  </si>
  <si>
    <t>HAN201716NIPEFO</t>
  </si>
  <si>
    <t>ICR20161213GRJE</t>
  </si>
  <si>
    <t>IFR20161020GRAN</t>
  </si>
  <si>
    <t>IFR20161021GRAN</t>
  </si>
  <si>
    <t>IFR20161023SUAR</t>
  </si>
  <si>
    <t>IFR20161023SUST</t>
  </si>
  <si>
    <t>IFR20161026GRANAN</t>
  </si>
  <si>
    <t>IFR20161031GRLEAL</t>
  </si>
  <si>
    <t>IFR20161112GRBECE</t>
  </si>
  <si>
    <t>IFR20161114GRJEPR</t>
  </si>
  <si>
    <t>IFR20161116GRPEBE</t>
  </si>
  <si>
    <t>IFR20161119ARAN</t>
  </si>
  <si>
    <t>IFR20161124GRJE</t>
  </si>
  <si>
    <t>IFR20161124GRRO</t>
  </si>
  <si>
    <t>IFR2016114GRROAL</t>
  </si>
  <si>
    <t>IFR20161210GRLE</t>
  </si>
  <si>
    <t>IFR20161211GRLE</t>
  </si>
  <si>
    <t>IFR20161213GRJE</t>
  </si>
  <si>
    <t>IFR2016121GRBE</t>
  </si>
  <si>
    <t>IFR2016123GRCH</t>
  </si>
  <si>
    <t>IFR2016129GRAN</t>
  </si>
  <si>
    <t>ITA20161014OUCR</t>
  </si>
  <si>
    <t>ITA20161015OUCR</t>
  </si>
  <si>
    <t>JPH2016125GRJE</t>
  </si>
  <si>
    <t>JPH2016127GRJE</t>
  </si>
  <si>
    <t>JPH2016127GRJEMA</t>
  </si>
  <si>
    <t>LUT20161110OUGR7È</t>
  </si>
  <si>
    <t>LUT20161110OUPE10</t>
  </si>
  <si>
    <t>LUT20161110OUPE12</t>
  </si>
  <si>
    <t>LUT20161110OUPE9È</t>
  </si>
  <si>
    <t>LUT2016114GRJE2È</t>
  </si>
  <si>
    <t>LUT2016115GRJE2È</t>
  </si>
  <si>
    <t>LUT2016117GRJE2È</t>
  </si>
  <si>
    <t>LUT2016118GRJE2È</t>
  </si>
  <si>
    <t>LUT2016118OUGR1È</t>
  </si>
  <si>
    <t>LUT2016119GRJE2È</t>
  </si>
  <si>
    <t>LUT20161211GRJE2È</t>
  </si>
  <si>
    <t>LUT20161211GRRO2E</t>
  </si>
  <si>
    <t>LUT20161212GRJE7E</t>
  </si>
  <si>
    <t>MED20161030SUTIBL</t>
  </si>
  <si>
    <t>MED20161031SUTIDA</t>
  </si>
  <si>
    <t>MED20161112SUTILO</t>
  </si>
  <si>
    <t>MED20161116SUTIDA</t>
  </si>
  <si>
    <t>MED20161215SUTILO</t>
  </si>
  <si>
    <t>MED2016121SUTIBL</t>
  </si>
  <si>
    <t>MED2016128SUTIDA</t>
  </si>
  <si>
    <t>MER20161010NIL'</t>
  </si>
  <si>
    <t>PAD20161010SUCH</t>
  </si>
  <si>
    <t>PAD20161010SUMA</t>
  </si>
  <si>
    <t>PAD20161012GR</t>
  </si>
  <si>
    <t>PAD20161016SUMA</t>
  </si>
  <si>
    <t>PAD2016102SULELA</t>
  </si>
  <si>
    <t>PAD20161110SUCH</t>
  </si>
  <si>
    <t>PAD20161111GRRO</t>
  </si>
  <si>
    <t>PAD2016122SULELA</t>
  </si>
  <si>
    <t>SAM20161010GRJE4E</t>
  </si>
  <si>
    <t>SAM20161011GRROLE</t>
  </si>
  <si>
    <t>SAM20161011SUPODU</t>
  </si>
  <si>
    <t>SAM20161013SUROBE</t>
  </si>
  <si>
    <t>SAM20161014GRJEFO</t>
  </si>
  <si>
    <t>SAM20161015SULEBO</t>
  </si>
  <si>
    <t>SAM20161016GRJE7E</t>
  </si>
  <si>
    <t>SAM20161016GRJE9E</t>
  </si>
  <si>
    <t>SAM20161016SURO</t>
  </si>
  <si>
    <t>SAM20161016SURO1È</t>
  </si>
  <si>
    <t>SAM20161016SURORE</t>
  </si>
  <si>
    <t>SAM20161017GRJE7E</t>
  </si>
  <si>
    <t>SAM20161017GRJE9E</t>
  </si>
  <si>
    <t>SAM20161017SUCODE</t>
  </si>
  <si>
    <t>SAM20161017SULE</t>
  </si>
  <si>
    <t>SAM20161018GRBODE</t>
  </si>
  <si>
    <t>SAM20161018SUCOCO</t>
  </si>
  <si>
    <t>SAM20161020SUCO6È</t>
  </si>
  <si>
    <t>SAM20161020SUCOQU</t>
  </si>
  <si>
    <t>SAM20161021GRJE</t>
  </si>
  <si>
    <t>SAM20161021GRJE7E</t>
  </si>
  <si>
    <t>SAM20161021GRJE9E</t>
  </si>
  <si>
    <t>SAM20161022SUPO</t>
  </si>
  <si>
    <t>SAM20161022SUPOPA</t>
  </si>
  <si>
    <t>SAM20161023SUTO</t>
  </si>
  <si>
    <t>SAM20161024SURO</t>
  </si>
  <si>
    <t>SAM20161026SUCHCH</t>
  </si>
  <si>
    <t>SAM20161027SULECH</t>
  </si>
  <si>
    <t>SAM20161028GRJEJE</t>
  </si>
  <si>
    <t>SAM20161028SUCHCH</t>
  </si>
  <si>
    <t>SAM20161029SULE2È</t>
  </si>
  <si>
    <t>SAM20161029SULEDU</t>
  </si>
  <si>
    <t>SAM20161029SULEME</t>
  </si>
  <si>
    <t>SAM20161030GRJEAN</t>
  </si>
  <si>
    <t>SAM20161030SUPO5È</t>
  </si>
  <si>
    <t>SAM20161030SUPOBA</t>
  </si>
  <si>
    <t>SAM20161030SUPOSA</t>
  </si>
  <si>
    <t>SAM20161030SUPOSC</t>
  </si>
  <si>
    <t>SAM20161031SULE1È</t>
  </si>
  <si>
    <t>SAM20161031SULECA</t>
  </si>
  <si>
    <t>SAM20161031SULECH</t>
  </si>
  <si>
    <t>SAM2016107</t>
  </si>
  <si>
    <t>SAM2016109SUPO5È</t>
  </si>
  <si>
    <t>SAM20161113GRAB2E</t>
  </si>
  <si>
    <t>SAM20161115GRAB</t>
  </si>
  <si>
    <t>SAM20161115GRAB2E</t>
  </si>
  <si>
    <t>SAM20161115GRAB3E</t>
  </si>
  <si>
    <t>SAM20161115GRAB4E</t>
  </si>
  <si>
    <t>SAM2016112SUCHAN</t>
  </si>
  <si>
    <t>SAM2016112SUMA11</t>
  </si>
  <si>
    <t>SAM2016113GRBO</t>
  </si>
  <si>
    <t>SAM2016113SULECA</t>
  </si>
  <si>
    <t>SAM2016114SULEVE</t>
  </si>
  <si>
    <t>SAM2016115SUCALE</t>
  </si>
  <si>
    <t>SAM2016115SUTOBO</t>
  </si>
  <si>
    <t>SAM2016116SUCABO</t>
  </si>
  <si>
    <t>SAV20161029GRBEBE</t>
  </si>
  <si>
    <t>SAV20161031GRBEBE</t>
  </si>
  <si>
    <t>SAV20161114SUTOBE</t>
  </si>
  <si>
    <t>SAV2016111GRBEBE</t>
  </si>
  <si>
    <t>SAV20161124SUTOBE</t>
  </si>
  <si>
    <t>SAV20161126SUCATI</t>
  </si>
  <si>
    <t>SAV2016112GRBEMO</t>
  </si>
  <si>
    <t>SAV2016114GRBEMO</t>
  </si>
  <si>
    <t>SAV2016115GRBEBE</t>
  </si>
  <si>
    <t>SHE20161123SUTOBO</t>
  </si>
  <si>
    <t>SHE20161125SUMAMA</t>
  </si>
  <si>
    <t>SHE20161212SULEDO</t>
  </si>
  <si>
    <t>SHE20161213SULEME</t>
  </si>
  <si>
    <t>SHE20161214SUCABO</t>
  </si>
  <si>
    <t>SHE20161214SUILIL</t>
  </si>
  <si>
    <t>SHE20161214SULEBO</t>
  </si>
  <si>
    <t>SHE20161214SUSTGR</t>
  </si>
  <si>
    <t>SHE20161216SUCABO</t>
  </si>
  <si>
    <t>SHE20161221SUTO</t>
  </si>
  <si>
    <t>SHE20161224SUCHBO</t>
  </si>
  <si>
    <t>SHE20161224SUCHDE</t>
  </si>
  <si>
    <t>SHE2016122SULEBO</t>
  </si>
  <si>
    <t>SHE2016129SULEBO</t>
  </si>
  <si>
    <t>WOR20161010OUPOGR</t>
  </si>
  <si>
    <t>WOR20161010OUPOLA</t>
  </si>
  <si>
    <t>WOR20161010OUPOTR</t>
  </si>
  <si>
    <t>WOR20161011OUPOGR</t>
  </si>
  <si>
    <t>WOR20161011OUPOLA</t>
  </si>
  <si>
    <t>WOR20161011SUILIL</t>
  </si>
  <si>
    <t>WOR20161011SUSTBA</t>
  </si>
  <si>
    <t>WOR20161012OUPOTR</t>
  </si>
  <si>
    <t>WOR20161013NIPASA</t>
  </si>
  <si>
    <t>WOR20161013OUANGR</t>
  </si>
  <si>
    <t>WOR20161013OUANPE</t>
  </si>
  <si>
    <t>WOR20161013OUKESO</t>
  </si>
  <si>
    <t>WOR20161014NIPETI</t>
  </si>
  <si>
    <t>WOR20161014OUANPE</t>
  </si>
  <si>
    <t>WOR20161015OUANPE</t>
  </si>
  <si>
    <t>WOR20161017NIPEFO</t>
  </si>
  <si>
    <t>WOR20161017OUANGR</t>
  </si>
  <si>
    <t>WOR20161018OUANGR</t>
  </si>
  <si>
    <t>WOR20161019NIPETI</t>
  </si>
  <si>
    <t>WOR20161019OUPOPO</t>
  </si>
  <si>
    <t>WOR2016101OUANPA</t>
  </si>
  <si>
    <t>WOR20161021NIPEFO</t>
  </si>
  <si>
    <t>WOR20161021OUPOPO</t>
  </si>
  <si>
    <t>WOR20161022OUKENO</t>
  </si>
  <si>
    <t>WOR20161024GRJEMA</t>
  </si>
  <si>
    <t>WOR20161024OUPOTR</t>
  </si>
  <si>
    <t>WOR20161025GRDABA</t>
  </si>
  <si>
    <t>WOR20161025NIPEFO</t>
  </si>
  <si>
    <t>WOR20161026GRANGR</t>
  </si>
  <si>
    <t>WOR20161026NIPASA</t>
  </si>
  <si>
    <t>WOR20161028GRBEBE</t>
  </si>
  <si>
    <t>WOR20161028NIMICH</t>
  </si>
  <si>
    <t>WOR20161029NIMICH</t>
  </si>
  <si>
    <t>WOR20161030OUANGR</t>
  </si>
  <si>
    <t>WOR20161030OUANPA</t>
  </si>
  <si>
    <t>WOR20161030OUANPE</t>
  </si>
  <si>
    <t>WOR20161030OUANPI</t>
  </si>
  <si>
    <t>WOR20161030OUKENO</t>
  </si>
  <si>
    <t>WOR20161030OUPOGR</t>
  </si>
  <si>
    <t>WOR20161030OUPOLA</t>
  </si>
  <si>
    <t>WOR20161030OUPOPO</t>
  </si>
  <si>
    <t>WOR20161030OUPOTR</t>
  </si>
  <si>
    <t>WOR2016104OUPEMO</t>
  </si>
  <si>
    <t>WOR2016105SUANBO</t>
  </si>
  <si>
    <t>WOR2016106SUTHTH</t>
  </si>
  <si>
    <t>WOR2016107OUKESO</t>
  </si>
  <si>
    <t>WOR2016108NIFOFO</t>
  </si>
  <si>
    <t>WOR2016108NIMICH</t>
  </si>
  <si>
    <t>WOR2016109NIFOFO</t>
  </si>
  <si>
    <t>WOR2016109NIPESI</t>
  </si>
  <si>
    <t>WOR2016109OUKEBE</t>
  </si>
  <si>
    <t>WOR2016109OUKEBO</t>
  </si>
  <si>
    <t>WOR2016109OUPOTR</t>
  </si>
  <si>
    <t>WOR2016109SULEBO</t>
  </si>
  <si>
    <t>WOR20161110NIPECH</t>
  </si>
  <si>
    <t>WOR20161114OUANPE</t>
  </si>
  <si>
    <t>WOR20161115NIPELI</t>
  </si>
  <si>
    <t>WOR20161115OUPOGR</t>
  </si>
  <si>
    <t>WOR20161116NIPEBE</t>
  </si>
  <si>
    <t>WOR20161116NOLIBA</t>
  </si>
  <si>
    <t>WOR20161116OUPOLA</t>
  </si>
  <si>
    <t>WOR20161116OUPOPO</t>
  </si>
  <si>
    <t>WOR20161117OUANGR</t>
  </si>
  <si>
    <t>WOR20161124OUANPA</t>
  </si>
  <si>
    <t>WOR20161124OUPOPO</t>
  </si>
  <si>
    <t>WOR20161125OUANGR</t>
  </si>
  <si>
    <t>WOR20161125OUANPE</t>
  </si>
  <si>
    <t>WOR20161125OUPOPO</t>
  </si>
  <si>
    <t>WOR20161125SUANBO</t>
  </si>
  <si>
    <t>WOR20161125SUTHTH</t>
  </si>
  <si>
    <t>WOR20161126OUANPI</t>
  </si>
  <si>
    <t>WOR20161126SUBEMA</t>
  </si>
  <si>
    <t>WOR20161128OUANGR</t>
  </si>
  <si>
    <t>WOR20161128OUPOPO</t>
  </si>
  <si>
    <t>WOR20161129OUANGR</t>
  </si>
  <si>
    <t>WOR2016112NIMICH</t>
  </si>
  <si>
    <t>WOR20161130NIGRGR</t>
  </si>
  <si>
    <t>WOR20161130OUANGR</t>
  </si>
  <si>
    <t>WOR20161130OUANPA</t>
  </si>
  <si>
    <t>WOR20161130OUANPE</t>
  </si>
  <si>
    <t>WOR20161130OUANPI</t>
  </si>
  <si>
    <t>WOR20161130OUPOGR</t>
  </si>
  <si>
    <t>WOR20161130OUPOLA</t>
  </si>
  <si>
    <t>WOR20161130OUPOPO</t>
  </si>
  <si>
    <t>WOR20161130OUPOTR</t>
  </si>
  <si>
    <t>WOR2016113NIPERA</t>
  </si>
  <si>
    <t>WOR2016114NIPABO</t>
  </si>
  <si>
    <t>WOR2016115NIPEBE</t>
  </si>
  <si>
    <t>WOR2016118NIMISA</t>
  </si>
  <si>
    <t>WOR20161213OUPOTR</t>
  </si>
  <si>
    <t>WOR20161215NIPETI</t>
  </si>
  <si>
    <t>WOR20161215OUANGR</t>
  </si>
  <si>
    <t>WOR20161216NIPELI</t>
  </si>
  <si>
    <t>WOR20161217OUANPE</t>
  </si>
  <si>
    <t>WOR2016121SUCAGA</t>
  </si>
  <si>
    <t>WOR2016121SUJAMA</t>
  </si>
  <si>
    <t>WOR2016121SUMAMA</t>
  </si>
  <si>
    <t>WOR2016121SUMASA</t>
  </si>
  <si>
    <t>WOR2016122OUPOPO</t>
  </si>
  <si>
    <t>WOR2016123SUBEBA</t>
  </si>
  <si>
    <t>WOR2016123SUBEBE</t>
  </si>
  <si>
    <t>WOR2016126NIPERA</t>
  </si>
  <si>
    <t>WOR2016127NOLIBO</t>
  </si>
  <si>
    <t>WOR2016127OUPOPO</t>
  </si>
  <si>
    <t>WOR2016129OUPOPO</t>
  </si>
  <si>
    <t>#VALUE!</t>
  </si>
  <si>
    <t>SIDA</t>
  </si>
  <si>
    <t>Roof repair kit as per tech spec</t>
  </si>
  <si>
    <t>Column Labels</t>
  </si>
  <si>
    <t>Nombre de distribution par type d'item unique</t>
  </si>
  <si>
    <t>Total Nombre de distribution par type d'item unique</t>
  </si>
  <si>
    <t>Menages beneficiaires d'au moins 1 Item</t>
  </si>
  <si>
    <t>Total Menages beneficiaires d'au moins 1 Item</t>
  </si>
  <si>
    <t>Les irois</t>
  </si>
  <si>
    <t>01.12.17</t>
  </si>
  <si>
    <t>n/a</t>
  </si>
  <si>
    <t>5 rouleaux de papiers toilettes,3 paquets de serviettes hygieniques contenant chacun 10 unites,1 serviette de bain, 1 drap,5 brosses a dent,1 peigne, 1 dentifrice,1 paquet de quatre savons, 1 porte savon, 1 paquet de cinq rasoirs jetables, 9 savons de toilettes</t>
  </si>
  <si>
    <t>Pakado, Bas Bois d'Hommes</t>
  </si>
  <si>
    <t>1 poele,1 petite chaudiere,1 grosse chaudiere,5 assiettes inox,5 bols inox,5 gobelets inox, 4 cuilleres inox,4 fourchettes inox,5 couteaux inox,1 couteau cuisine,1 cuillere en bois</t>
  </si>
  <si>
    <t>Tete a l'eau</t>
  </si>
  <si>
    <t>Anba veritable, Brefette, derriere fort. Croix des marthyr, reneau,La cinal</t>
  </si>
  <si>
    <t>Baches</t>
  </si>
  <si>
    <t>Promodev</t>
  </si>
  <si>
    <t>L'oiseau,Grandier, Laroque</t>
  </si>
  <si>
    <t>Martineau, durocher</t>
  </si>
  <si>
    <t>Pradine, Flamant, granduc</t>
  </si>
  <si>
    <t>Ti canal,Nan campeche,Derriere Morne, Sapoti, Centre ville</t>
  </si>
  <si>
    <t>Action Secours Ambulance</t>
  </si>
  <si>
    <t>Dejerme</t>
  </si>
  <si>
    <t>Loco, Cafetiere,Saint victor,macorel</t>
  </si>
  <si>
    <t>APRONHA</t>
  </si>
  <si>
    <t>Nan Biston</t>
  </si>
  <si>
    <t>Lazarre</t>
  </si>
  <si>
    <t>UNHCR</t>
  </si>
  <si>
    <t>1 Shampoing,2 papiers hygieniques,1 paquet de serviette hygienique de 10 unites, 4 savons pour la lessive,2 savons pour la toilette de bain, 1 detergent,4 brosses a dent, 1 brosse a tete, 1 pate dentrifice, 1 paquet rasoir de cinq unites,1 deodorant,1 peigne,3 tablettes aquatab de 10 unites chacun</t>
  </si>
  <si>
    <t>Reunion Sportive d'Haiti</t>
  </si>
  <si>
    <t>Fondation Paradis des Indiens</t>
  </si>
  <si>
    <t>lesson</t>
  </si>
  <si>
    <t>MORAPEC</t>
  </si>
  <si>
    <t>Marcel Deba</t>
  </si>
  <si>
    <t>Fondlin</t>
  </si>
  <si>
    <t>Nivre</t>
  </si>
  <si>
    <t>Anse a Macron</t>
  </si>
  <si>
    <t>Tirivye</t>
  </si>
  <si>
    <t>Saint Martin</t>
  </si>
  <si>
    <t>Silègue / La Hatte / Savane Bale</t>
  </si>
  <si>
    <t>Bellevue</t>
  </si>
  <si>
    <t>Bernadel / Kounouk</t>
  </si>
  <si>
    <t>Morne Blanche / Corail</t>
  </si>
  <si>
    <t>Plaine Conette</t>
  </si>
  <si>
    <t>la source</t>
  </si>
  <si>
    <t>Latanier</t>
  </si>
  <si>
    <t>Fond Plaisir</t>
  </si>
  <si>
    <t>Bwa Lyann</t>
  </si>
  <si>
    <t>Kochon mawon</t>
  </si>
  <si>
    <t>Nan Mango</t>
  </si>
  <si>
    <t>Grand lagon</t>
  </si>
  <si>
    <t>Mercy / Camp Perrin / Torbeck / Bergeaud / Venet / La Savanne</t>
  </si>
  <si>
    <t>Distributed in conjunction with Shelterkits and other NFI. No detailed numbers per HH served received from Rotary. Roughly equal numbers of SKs and other NFI packs distributed in each community. Number of SKs and NFI packs distributed reduced significantly from original plan due to theft from Rotary warehousing.</t>
  </si>
  <si>
    <t>Thirst Aid Stations, not Aquatabs. Distributed in conjunction with Shelterkits and other NFI. No detailed numbers per HH served received from Rotary. Roughly equal numbers of SKs and other NFI packs distributed in each community. Number of SKs and NFI packs distributed reduced significantly from original plan due to theft from Rotary warehousing.</t>
  </si>
  <si>
    <t>Distributed in conjunction with NFI kits of solar lights, water filter, water container and mosquito nets. No detailed numbers per HH served received from Rotary. Roughly equal numbers of SKs and other NFI packs distributed in each community. Number of SKs and NFI packs distributed reduced significantly from original plan due to theft from Rotary warehousing.</t>
  </si>
  <si>
    <t>Distributed as a NFI kit of solar lights, water filter, water container and mosquito nets.</t>
  </si>
  <si>
    <t>Distributed as a NFI kit of solar lights, water filter, water container and mosquito nets. Distributed in conjunction with Shelterkits.</t>
  </si>
  <si>
    <t>Thirst Aid Stations, not Aquatabs. Distributed as a NFI kit of solar lights, water filter, water container and mosquito nets. Distributed in conjunction with Shelterkits.</t>
  </si>
  <si>
    <t>Distributed in conjunction with NFI kits of solar lights, water filter, water container and mosquito nets.</t>
  </si>
  <si>
    <t>50 of these were distributed in conjunction with NFI kits described above, the remainder individually.</t>
  </si>
  <si>
    <t>Distributed as a NFI kit of solar lights, water filter, water container and mosquito nets</t>
  </si>
  <si>
    <t>Thirst Aid Stations, not Aquatabs. Distributed as a NFI kit of solar lights, water filter, water container and mosquito nets</t>
  </si>
  <si>
    <t>50 of these were distributed in conjunction with the NFI kits described above, the remainder without.</t>
  </si>
  <si>
    <t xml:space="preserve">Distributed as a NFI kit of solar lights, water filter, water container and mosquito nets. </t>
  </si>
  <si>
    <t xml:space="preserve">Thirst Aid Stations, not Aquatabs. Distributed as a NFI kit of solar lights, water filter, water container and mosquito nets. </t>
  </si>
  <si>
    <t>Distributed as a NFI kit of solar lights, water filter, water container and mosquito nets. 9 were distributed together with shelterkit, the remainder without.</t>
  </si>
  <si>
    <t>Thirst Aid Stations, not Aquatabs. Distributed as a NFI kit of solar lights, water filter, water container and mosquito nets. 9 were distributed together with shelterkit, the remainder without.</t>
  </si>
  <si>
    <t>9 shelterkits were provided in conjunction with NFI kits of solar lights, water filter, water container and mosquito nets, the remainder individually.</t>
  </si>
  <si>
    <t>Distributed as a NFI kit of solar lights, water filter, water container and mosquito nets. 19 kits distributed in conjunction with Shelterkits, the remaining 31 distributed on their own.</t>
  </si>
  <si>
    <t>Thirst Aid Stations, not Aquatabs. Distributed as a NFI kit of solar lights, water filter, water container and mosquito nets. 19 kits distributed in conjunction with Shelterkits, the remaining 31 distributed on their own.</t>
  </si>
  <si>
    <t>As stated above, 19 of  these were distributed in conjunction with NFI kit detailed above. The remaining 111 were distributed on their own.</t>
  </si>
  <si>
    <t>KOFIP</t>
  </si>
  <si>
    <t>ACESS</t>
  </si>
  <si>
    <t>Peri Urbain</t>
  </si>
  <si>
    <t>Menage</t>
  </si>
  <si>
    <t>Nous avons organises cette distribution en deux phases.La premiere phase concistait a donner des baches d'une facon ordinaire en mettant en ligne les familles beneiciares. Et la seconde phase etait de faire une intervention porte a porte en apportant les baches aux familles qui se trouvent dans les montagnes et dans les zones eloignees. On a donne 1 bache par famille.</t>
  </si>
  <si>
    <t>1 serviette de bain, 1 T-Shirt blan, 2 petit serviette de visage, 3 rouleaux de papier toilettes, 3 paquets de serviettes Hygieniques contenant chacun 8 unites,3 brosses a dent,1 peigne, 1 dentifrice,2 unites savons lessive,  2 unites savons de toilettes, 1 cuillierre , 1 plaquette d'Aquatab</t>
  </si>
  <si>
    <t>Codere</t>
  </si>
  <si>
    <t>Saint Helaine</t>
  </si>
  <si>
    <t>GRRANOH</t>
  </si>
  <si>
    <t>Sac de ciment</t>
  </si>
  <si>
    <t>Lacongo</t>
  </si>
  <si>
    <t>Bedard</t>
  </si>
  <si>
    <t>Charterie</t>
  </si>
  <si>
    <t>Redon</t>
  </si>
  <si>
    <t>Duroche</t>
  </si>
  <si>
    <t>Martineau</t>
  </si>
  <si>
    <t>Petite Anse</t>
  </si>
  <si>
    <t>Magazin</t>
  </si>
  <si>
    <t>Nan Boukan, Mahotiere</t>
  </si>
  <si>
    <t>Hatte</t>
  </si>
  <si>
    <t>Boucan Lamarre</t>
  </si>
  <si>
    <t>Les 11,12,13,16,19 et 20 janvier</t>
  </si>
  <si>
    <t>tôles, bois, clous, cordes</t>
  </si>
  <si>
    <t>Beaulieu, Carpentier, Rosier et centre ville</t>
  </si>
  <si>
    <t>scie, marteau,cisaille, pelle</t>
  </si>
  <si>
    <t>Distribution, Formation</t>
  </si>
  <si>
    <t>ActionAid</t>
  </si>
  <si>
    <t>KPGA</t>
  </si>
  <si>
    <t>December 2016-January 2017</t>
  </si>
  <si>
    <t>CGI (29), nails (17lbs)</t>
  </si>
  <si>
    <t>Cash vouchers for shelter materials to cover 29 CGI metal sheets and 17 lbs of nails, as well as 2,000 gourdes of flexible cash</t>
  </si>
  <si>
    <t>Equipment for recycling wood to timber (available to whole commune)</t>
  </si>
  <si>
    <t>Ecole Professionnelle Jeremie</t>
  </si>
  <si>
    <t>14/11/2016 - 25/11/2016</t>
  </si>
  <si>
    <t>Source Dommage</t>
  </si>
  <si>
    <t>Training for local skilled bos to build back better, including resilient techniques</t>
  </si>
  <si>
    <t>26/12/2016 - 13/01/2017</t>
  </si>
  <si>
    <t>Georgette</t>
  </si>
  <si>
    <t>Lescave</t>
  </si>
  <si>
    <t>27 /28 Decembre</t>
  </si>
  <si>
    <t>Productive Cooperatives Haiti. (pcH)</t>
  </si>
  <si>
    <t>Ayiti SA</t>
  </si>
  <si>
    <t>Saut mathurin</t>
  </si>
  <si>
    <t xml:space="preserve">Columbian Navy </t>
  </si>
  <si>
    <t>Communate Esclesiale de Base</t>
  </si>
  <si>
    <t>Carepentier</t>
  </si>
  <si>
    <t>Fonfred</t>
  </si>
  <si>
    <t>EDEM Foundation</t>
  </si>
  <si>
    <t>Grande Plaine, Grande barriere, Gros morne &amp; La source</t>
  </si>
  <si>
    <t xml:space="preserve"> GUINAUDE</t>
  </si>
  <si>
    <t>Fondation Grand'Anse</t>
  </si>
  <si>
    <t>French detachment</t>
  </si>
  <si>
    <t>Beau Sang, Parc monpelier, citer caleb, lon pre, barriere rouge, ca ira</t>
  </si>
  <si>
    <t>Hope Mission International</t>
  </si>
  <si>
    <t>Duchity/Trou bois</t>
  </si>
  <si>
    <t>Lycee Fritz Pierre-Louis Rue saint Honoree</t>
  </si>
  <si>
    <t>Centre du MAST a delmas 3</t>
  </si>
  <si>
    <t>Ministere de L'Interieur</t>
  </si>
  <si>
    <t>Labarelle</t>
  </si>
  <si>
    <t>Dumont, Roche-Jabouin, Balixte, Debouchette, Lazarre, Spicion</t>
  </si>
  <si>
    <t>Carpentier, Barbois, Saint-Able, Aubri, and Au Ravine.</t>
  </si>
  <si>
    <t>Sœur Charite</t>
  </si>
  <si>
    <t>sapotille, Capen, Murier, Buissereth, La baleine, Laborieux, Perine, Chacha, Mascary, Bosse, Ferdile, Morne a Brule</t>
  </si>
  <si>
    <t>Boudo</t>
  </si>
  <si>
    <t>Lacroix</t>
  </si>
  <si>
    <t>Debouchette</t>
  </si>
  <si>
    <t>Morency, Figuier, Kalapa, Maniche, Labayi</t>
  </si>
  <si>
    <t>Grand Passe, Figuier, Amba Mapou</t>
  </si>
  <si>
    <t>Gros bassin,Dejoie,Zoranje,Chaplin,Dusape,Nan seche for the section Labeï of the commune Port-à-Piment</t>
  </si>
  <si>
    <t>La source,La vigie,Grande plaine, Nonjan for the  section Figuier of the  commune Ile-à-Vache and Bousquets,</t>
  </si>
  <si>
    <t>Vision Forward</t>
  </si>
  <si>
    <t>Crabier, Roger</t>
  </si>
  <si>
    <t>Chaumeau</t>
  </si>
  <si>
    <t>Hatte de Lice</t>
  </si>
  <si>
    <t>Buis d'Homme</t>
  </si>
  <si>
    <t>Passe sèche</t>
  </si>
  <si>
    <t>Via</t>
  </si>
  <si>
    <t>Grandboulay</t>
  </si>
  <si>
    <t>Maturun</t>
  </si>
  <si>
    <t>Petit Paradis</t>
  </si>
  <si>
    <t>5e Duchity</t>
  </si>
  <si>
    <t>HT08834-05</t>
  </si>
  <si>
    <t>Savon, Crème, dentifrice, brosse, etc.,.</t>
  </si>
  <si>
    <t>Palma</t>
  </si>
  <si>
    <t>Care</t>
  </si>
  <si>
    <t>Grande Plaine</t>
  </si>
  <si>
    <t>Fon Pousye</t>
  </si>
  <si>
    <t>Morne Blanche</t>
  </si>
  <si>
    <t>Port de Bonheur</t>
  </si>
  <si>
    <t>medium size of  1 hammer,1 machete,1 axe,1 rakes,1 hoes,1 hand saw</t>
  </si>
  <si>
    <t>1 filtres à eau par ménage, avec seau et couvercle</t>
  </si>
  <si>
    <t>Pas Barbe</t>
  </si>
  <si>
    <t>Clous de 3,5 , Clous tôle, Rope, Soap</t>
  </si>
  <si>
    <t>2/HH</t>
  </si>
  <si>
    <t>200/HH</t>
  </si>
  <si>
    <t>0.1/HH</t>
  </si>
  <si>
    <t>Annette</t>
  </si>
  <si>
    <t>Pourcine</t>
  </si>
  <si>
    <t>Magon</t>
  </si>
  <si>
    <t>Dibara</t>
  </si>
  <si>
    <t>Planton</t>
  </si>
  <si>
    <t>Bwamaro</t>
  </si>
  <si>
    <t>Dubois</t>
  </si>
  <si>
    <t>Potorier</t>
  </si>
  <si>
    <t>Cavalier</t>
  </si>
  <si>
    <t>Bolosse</t>
  </si>
  <si>
    <t>Douillette</t>
  </si>
  <si>
    <t>Mahotier</t>
  </si>
  <si>
    <t>Descal</t>
  </si>
  <si>
    <t>Grand Plein</t>
  </si>
  <si>
    <t>Monton</t>
  </si>
  <si>
    <t>octobre 2016</t>
  </si>
  <si>
    <t>Building Material</t>
  </si>
  <si>
    <t>ALREADY REPORTED BY LINE : Shelter box: 198, 52 distributed in shools. Remaining were targetted to the most vulnerable in Lager.</t>
  </si>
  <si>
    <t>REPORTE POUR HYGIENE ET SHELTER Shelter kits. Sawyer filter. Hygiene kits. Mosidomes.</t>
  </si>
  <si>
    <t>REPORTE POUR SHELTER ET HYGIENE: Shelter kits. Sawyer filter. Hygiene kits. Mosidomes.</t>
  </si>
  <si>
    <t>DEJA REPORTE EN LIGNE: Hygiene kits + Kitchen kits + Blankets + Water</t>
  </si>
  <si>
    <t>1er Anse du clerce, 2eme balisier. 3e danglise,4e la seringue</t>
  </si>
  <si>
    <t>Lampes UNHCR</t>
  </si>
  <si>
    <t>La Bastille, Limer</t>
  </si>
  <si>
    <t>CGI, CGI snip, nails</t>
  </si>
  <si>
    <t>Hammer, Handsaw</t>
  </si>
  <si>
    <t>Tarp</t>
  </si>
  <si>
    <t>Blanket</t>
  </si>
  <si>
    <t>750  USD pour un 1 mois par menage… Gourdes ?</t>
  </si>
  <si>
    <t>NO CHANGE AFTER FEB 14. We distributed to those who previously received above. However, the shelter kit was not completed at the time, so we have returned to give the remainder of the kit which includes nails and wire</t>
  </si>
  <si>
    <t xml:space="preserve">NO CHANGE AFTER FEB 14. </t>
  </si>
  <si>
    <t>Sevre</t>
  </si>
  <si>
    <t>Fixing kits (some with tarps and some without)</t>
  </si>
  <si>
    <t>Hygiene kit plus Sawyer filter (bucket and filter)</t>
  </si>
  <si>
    <t>Sawyer filters (bucket and filter)</t>
  </si>
  <si>
    <t>Tool kits</t>
  </si>
  <si>
    <t>La Cahouane</t>
  </si>
  <si>
    <t>Nan Sable</t>
  </si>
  <si>
    <t>Chavene</t>
  </si>
  <si>
    <t>Bon Pas and Caffour</t>
  </si>
  <si>
    <t>Tempe and Tapion</t>
  </si>
  <si>
    <t>Plan to construct 600 households in all communes with DRR training</t>
  </si>
  <si>
    <t>Plan to distribute 200 households repair kits with DRR training</t>
  </si>
  <si>
    <t>DRR Training</t>
  </si>
  <si>
    <t>Formont</t>
  </si>
  <si>
    <t>Jong Champlois</t>
  </si>
  <si>
    <t>1 kit hygiene, 1 kit cholera, 1 seaux</t>
  </si>
  <si>
    <t>1 kit cuisine, 1 bidon</t>
  </si>
  <si>
    <t>1 kit hygiene, 1 seaux</t>
  </si>
  <si>
    <t>2 couvertures</t>
  </si>
  <si>
    <t>Ecole Nationale Charles Lassegue</t>
  </si>
  <si>
    <t>2 moustiquaires</t>
  </si>
  <si>
    <t>Anse a Chatte</t>
  </si>
  <si>
    <t>2 bache, 1 kit outil</t>
  </si>
  <si>
    <t>Jean Makoute</t>
  </si>
  <si>
    <t>Plate-forme</t>
  </si>
  <si>
    <t>Savane Mole</t>
  </si>
  <si>
    <t>1 bache, 1 kit outil</t>
  </si>
  <si>
    <t>Tamarin</t>
  </si>
  <si>
    <t>Lougou</t>
  </si>
  <si>
    <t>Laplace, Olivier</t>
  </si>
  <si>
    <t>Tuffet</t>
  </si>
  <si>
    <t>Nan Fou, Maisonneuve</t>
  </si>
  <si>
    <t>Valtiere</t>
  </si>
  <si>
    <t>Ferme Leblanc</t>
  </si>
  <si>
    <t>Hopital Immaculee Conception</t>
  </si>
  <si>
    <t>Centre de Sante Les Anglais</t>
  </si>
  <si>
    <t>1 kit hygiene, 1 kit cholera, 1 seaux, 2 moustiquaires</t>
  </si>
  <si>
    <t>Marcelin</t>
  </si>
  <si>
    <t>1 kit cuisine, 1 couverture</t>
  </si>
  <si>
    <t>1 kit hygiene, 2 moustiquaires, 1 seaux</t>
  </si>
  <si>
    <t>Bidons reportes sur nouvelle ligne</t>
  </si>
  <si>
    <t>Couvertures reportes sur nouvelle ligne</t>
  </si>
  <si>
    <t>Seaux reporte sur nouvelle ligne</t>
  </si>
  <si>
    <t>Seaux et moustiquiaires reportes sur nouvelle ligne</t>
  </si>
  <si>
    <t>Report</t>
  </si>
  <si>
    <t>SHELTER KIT CORRIGE EN TOOLKIT. Nous avons donné 115 unit rainfresh pour traiter l'eau a 115 familles</t>
  </si>
  <si>
    <t xml:space="preserve">SHELTER KIT CORRIGE EN TOOLKIT. </t>
  </si>
  <si>
    <t>SHELTER KIT CORRIGE EN TOOLKIT. Nous avons donné 58 unt rainfresh pour traiter l'eau a 58 familles</t>
  </si>
  <si>
    <t>SHELTER KIT CORRIGE EN TOOLKIT. Nous avons donné 59 unit rainfresh pour traiter l'eau a 59 familles</t>
  </si>
  <si>
    <t>SHELTER KIT CORRIGE EN TOOLKIT. nous avons donné 40 unit rainfresh pour traiter l'eau a 40 familles</t>
  </si>
  <si>
    <t>SHELTER KIT CORRIGE EN TOOLKIT. nous avons donné 45 unit rainfresh pour traiter l'eau a 45 familles</t>
  </si>
  <si>
    <t>SHELTER KIT CORRIGE EN TOOLKIT. Nous avons donné 40 unit rainfresh pour traiter l'eau a 40 familles</t>
  </si>
  <si>
    <t>SHELTER KIT CORRIGE EN TOOLKIT. Retarder a cause de l'insecurite. Mais nous sommes prets.</t>
  </si>
  <si>
    <t xml:space="preserve">SHELTER KIT CORRIGE EN ROOFKIT. </t>
  </si>
  <si>
    <t>PROBABLY TARPS</t>
  </si>
  <si>
    <t xml:space="preserve">initialement enregistre comme jeremie </t>
  </si>
  <si>
    <t>Bourdon &amp; Lory</t>
  </si>
  <si>
    <t>Typologie</t>
  </si>
  <si>
    <t>Acronyme</t>
  </si>
  <si>
    <t>ASA</t>
  </si>
  <si>
    <t>CR Americaine</t>
  </si>
  <si>
    <t>BSEIPH</t>
  </si>
  <si>
    <t>Bureau du secretaire d'etat aux personnes Handicapees</t>
  </si>
  <si>
    <t>Other</t>
  </si>
  <si>
    <t>Cooperazione International COOPI</t>
  </si>
  <si>
    <t xml:space="preserve">Christian Veterinary Mission </t>
  </si>
  <si>
    <t>FLB</t>
  </si>
  <si>
    <t>Fondation Le Berger</t>
  </si>
  <si>
    <t>Croix Rouge Francaise</t>
  </si>
  <si>
    <t>Croix Rouge Allemande</t>
  </si>
  <si>
    <t>Goal</t>
  </si>
  <si>
    <t>Groupe de Réflexion, de Recherches et d’Action pour une Nouvelle Orientation d’Haïti (GRRANOH)</t>
  </si>
  <si>
    <t>Haitian connection</t>
  </si>
  <si>
    <t>Croix Rouge Haitienne</t>
  </si>
  <si>
    <t>CRH</t>
  </si>
  <si>
    <t>CICR</t>
  </si>
  <si>
    <t>OIM</t>
  </si>
  <si>
    <t>Croix Rouge Italienne</t>
  </si>
  <si>
    <t>J/P Haitian Relief Organization</t>
  </si>
  <si>
    <t>J/PHRO</t>
  </si>
  <si>
    <t>LWF</t>
  </si>
  <si>
    <t>Medecins Sans Frontiere</t>
  </si>
  <si>
    <t>MSF</t>
  </si>
  <si>
    <t>Mouvman Fanm Aktif Ayiti</t>
  </si>
  <si>
    <t>Orphans International Helpline (OIH)</t>
  </si>
  <si>
    <t>Pan American Development Foundation</t>
  </si>
  <si>
    <t>Samaritan’s Purse</t>
  </si>
  <si>
    <t>Save the Children</t>
  </si>
  <si>
    <t>Governement Cooperation</t>
  </si>
  <si>
    <t>Smallholder Farmers Alliance</t>
  </si>
  <si>
    <t>SFA</t>
  </si>
  <si>
    <t>Swiss Agency for Development and Cooperation (SDC)</t>
  </si>
  <si>
    <t>Governmental Organization</t>
  </si>
  <si>
    <t>tarp</t>
  </si>
  <si>
    <t>Mois (fin)</t>
  </si>
  <si>
    <t>Decembre</t>
  </si>
  <si>
    <t>15 fevrier 2017</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</si>
</sst>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409]d\-mmm\-yy;@"/>
  </numFmts>
  <fonts count="53">
    <font>
      <sz val="11"/>
      <color theme="1"/>
      <name val="Calibri"/>
      <family val="2"/>
      <scheme val="minor"/>
    </font>
    <font>
      <b/>
      <sz val="11"/>
      <color theme="0"/>
      <name val="Calibri"/>
      <family val="2"/>
      <scheme val="minor"/>
    </font>
    <font>
      <sz val="11"/>
      <name val="Calibri"/>
      <family val="2"/>
      <scheme val="minor"/>
    </font>
    <font>
      <sz val="11"/>
      <color rgb="FF000000"/>
      <name val="Calibri"/>
      <family val="2"/>
      <scheme val="minor"/>
    </font>
    <font>
      <b/>
      <sz val="10"/>
      <color rgb="FFFFFFFF"/>
      <name val="Calibri"/>
      <family val="2"/>
      <scheme val="minor"/>
    </font>
    <font>
      <sz val="10"/>
      <color theme="1"/>
      <name val="Calibri"/>
      <family val="2"/>
      <scheme val="minor"/>
    </font>
    <font>
      <sz val="10"/>
      <color rgb="FF000000"/>
      <name val="Calibri"/>
      <family val="2"/>
      <scheme val="minor"/>
    </font>
    <font>
      <b/>
      <sz val="12"/>
      <color theme="1"/>
      <name val="Calibri"/>
      <family val="2"/>
      <scheme val="minor"/>
    </font>
    <font>
      <b/>
      <sz val="10"/>
      <color theme="0"/>
      <name val="Calibri"/>
      <family val="2"/>
      <scheme val="minor"/>
    </font>
    <font>
      <sz val="10"/>
      <name val="Calibri"/>
      <family val="2"/>
      <scheme val="minor"/>
    </font>
    <font>
      <b/>
      <sz val="14"/>
      <color theme="0"/>
      <name val="Calibri"/>
      <family val="2"/>
      <scheme val="minor"/>
    </font>
    <font>
      <sz val="11"/>
      <color theme="0"/>
      <name val="Calibri"/>
      <family val="2"/>
      <scheme val="minor"/>
    </font>
    <font>
      <sz val="11"/>
      <color rgb="FF000000"/>
      <name val="Calibri"/>
      <family val="2"/>
    </font>
    <font>
      <b/>
      <sz val="18"/>
      <color theme="0"/>
      <name val="Calibri"/>
      <family val="2"/>
      <scheme val="minor"/>
    </font>
    <font>
      <b/>
      <sz val="10"/>
      <color rgb="FFFFFFFF"/>
      <name val="Calibri"/>
      <family val="2"/>
      <scheme val="minor"/>
    </font>
    <font>
      <sz val="10"/>
      <color rgb="FF000000"/>
      <name val="Calibri"/>
      <family val="2"/>
      <scheme val="minor"/>
    </font>
    <font>
      <sz val="10"/>
      <color theme="1"/>
      <name val="Calibri"/>
      <family val="2"/>
      <scheme val="minor"/>
    </font>
    <font>
      <sz val="10"/>
      <color rgb="FF000000"/>
      <name val="Calibri"/>
      <family val="2"/>
      <scheme val="minor"/>
    </font>
    <font>
      <sz val="10"/>
      <color theme="1"/>
      <name val="Calibri"/>
      <family val="2"/>
      <scheme val="minor"/>
    </font>
    <font>
      <sz val="18"/>
      <color theme="1"/>
      <name val="Calibri"/>
      <family val="2"/>
      <scheme val="minor"/>
    </font>
    <font>
      <b/>
      <sz val="22"/>
      <color theme="0"/>
      <name val="Roboto"/>
    </font>
    <font>
      <sz val="11"/>
      <color theme="1"/>
      <name val="Calibri"/>
      <family val="2"/>
    </font>
    <font>
      <sz val="8.8000000000000007"/>
      <color theme="1"/>
      <name val="Calibri"/>
      <family val="2"/>
    </font>
    <font>
      <sz val="18"/>
      <color theme="0"/>
      <name val="Calibri"/>
      <family val="2"/>
      <scheme val="minor"/>
    </font>
    <font>
      <sz val="22"/>
      <color theme="0"/>
      <name val="Calibri Light"/>
      <family val="2"/>
      <scheme val="major"/>
    </font>
    <font>
      <sz val="11"/>
      <color theme="1"/>
      <name val="Calibri Light"/>
      <family val="2"/>
      <scheme val="major"/>
    </font>
    <font>
      <sz val="14"/>
      <color theme="1"/>
      <name val="Calibri"/>
      <family val="2"/>
      <scheme val="minor"/>
    </font>
    <font>
      <sz val="12"/>
      <color theme="1"/>
      <name val="Calibri"/>
      <family val="2"/>
      <scheme val="minor"/>
    </font>
    <font>
      <i/>
      <sz val="12"/>
      <color theme="0"/>
      <name val="Calibri"/>
      <family val="2"/>
      <scheme val="minor"/>
    </font>
    <font>
      <sz val="11"/>
      <color theme="1" tint="0.249977111117893"/>
      <name val="Calibri"/>
      <family val="2"/>
      <scheme val="minor"/>
    </font>
    <font>
      <b/>
      <sz val="22"/>
      <color theme="1" tint="0.34998626667073579"/>
      <name val="Calibri Light"/>
      <family val="2"/>
      <scheme val="major"/>
    </font>
    <font>
      <sz val="18"/>
      <color theme="1" tint="0.34998626667073579"/>
      <name val="Calibri Light"/>
      <family val="2"/>
      <scheme val="major"/>
    </font>
    <font>
      <b/>
      <sz val="20"/>
      <color theme="1" tint="0.34998626667073579"/>
      <name val="Calibri Light"/>
      <family val="2"/>
      <scheme val="major"/>
    </font>
    <font>
      <b/>
      <sz val="22"/>
      <color theme="1" tint="0.34998626667073579"/>
      <name val="Roboto"/>
    </font>
    <font>
      <sz val="12"/>
      <color theme="1" tint="0.34998626667073579"/>
      <name val="Calibri Light"/>
      <family val="2"/>
      <scheme val="major"/>
    </font>
    <font>
      <sz val="12"/>
      <color theme="1" tint="0.34998626667073579"/>
      <name val="Calibri"/>
      <family val="2"/>
      <scheme val="minor"/>
    </font>
    <font>
      <b/>
      <sz val="11"/>
      <color theme="1" tint="0.34998626667073579"/>
      <name val="Calibri Light"/>
      <family val="2"/>
      <scheme val="major"/>
    </font>
    <font>
      <sz val="11"/>
      <color theme="1" tint="0.34998626667073579"/>
      <name val="Calibri Light"/>
      <family val="2"/>
      <scheme val="major"/>
    </font>
    <font>
      <sz val="11"/>
      <color theme="1" tint="0.34998626667073579"/>
      <name val="Calibri"/>
      <family val="2"/>
      <scheme val="minor"/>
    </font>
    <font>
      <b/>
      <sz val="12"/>
      <color theme="1" tint="0.34998626667073579"/>
      <name val="Calibri Light"/>
      <family val="2"/>
      <scheme val="major"/>
    </font>
    <font>
      <sz val="18"/>
      <color theme="1" tint="0.34998626667073579"/>
      <name val="Calibri"/>
      <family val="2"/>
      <scheme val="minor"/>
    </font>
    <font>
      <sz val="18"/>
      <color theme="1" tint="0.34998626667073579"/>
      <name val="Impact"/>
      <family val="2"/>
    </font>
    <font>
      <sz val="14"/>
      <name val="Calibri"/>
      <family val="2"/>
      <scheme val="minor"/>
    </font>
    <font>
      <u/>
      <sz val="11"/>
      <color theme="10"/>
      <name val="Calibri"/>
      <family val="2"/>
      <scheme val="minor"/>
    </font>
    <font>
      <u/>
      <sz val="11"/>
      <color theme="11"/>
      <name val="Calibri"/>
      <family val="2"/>
      <scheme val="minor"/>
    </font>
    <font>
      <sz val="10"/>
      <color theme="1"/>
      <name val="Calibri"/>
      <family val="2"/>
    </font>
    <font>
      <sz val="8.5"/>
      <color theme="1"/>
      <name val="Calibri"/>
      <family val="2"/>
    </font>
    <font>
      <sz val="9"/>
      <color theme="1"/>
      <name val="Calibri"/>
      <family val="2"/>
      <scheme val="minor"/>
    </font>
    <font>
      <sz val="11"/>
      <color theme="1" tint="0.34998626667073579"/>
      <name val="Calibri"/>
      <family val="2"/>
    </font>
    <font>
      <b/>
      <sz val="8"/>
      <color theme="0"/>
      <name val="Calibri"/>
      <family val="2"/>
      <scheme val="minor"/>
    </font>
    <font>
      <sz val="10"/>
      <name val="Arial"/>
      <family val="2"/>
    </font>
    <font>
      <sz val="11"/>
      <name val="Calibri"/>
      <family val="2"/>
    </font>
    <font>
      <sz val="11"/>
      <color theme="1"/>
      <name val="Calibri"/>
      <family val="2"/>
      <scheme val="minor"/>
    </font>
  </fonts>
  <fills count="16">
    <fill>
      <patternFill patternType="none"/>
    </fill>
    <fill>
      <patternFill patternType="gray125"/>
    </fill>
    <fill>
      <patternFill patternType="solid">
        <fgColor theme="3" tint="0.79998168889431442"/>
        <bgColor indexed="64"/>
      </patternFill>
    </fill>
    <fill>
      <patternFill patternType="solid">
        <fgColor rgb="FF073763"/>
        <bgColor indexed="64"/>
      </patternFill>
    </fill>
    <fill>
      <patternFill patternType="solid">
        <fgColor rgb="FFFFFFFF"/>
        <bgColor indexed="64"/>
      </patternFill>
    </fill>
    <fill>
      <patternFill patternType="solid">
        <fgColor theme="4"/>
        <bgColor theme="4"/>
      </patternFill>
    </fill>
    <fill>
      <patternFill patternType="solid">
        <fgColor theme="4" tint="0.79998168889431442"/>
        <bgColor theme="4" tint="0.79998168889431442"/>
      </patternFill>
    </fill>
    <fill>
      <patternFill patternType="solid">
        <fgColor rgb="FF002060"/>
        <bgColor indexed="64"/>
      </patternFill>
    </fill>
    <fill>
      <patternFill patternType="solid">
        <fgColor rgb="FF7F1614"/>
        <bgColor indexed="64"/>
      </patternFill>
    </fill>
    <fill>
      <patternFill patternType="solid">
        <fgColor rgb="FFE13F3B"/>
        <bgColor indexed="64"/>
      </patternFill>
    </fill>
    <fill>
      <patternFill patternType="solid">
        <fgColor theme="4"/>
        <bgColor indexed="64"/>
      </patternFill>
    </fill>
    <fill>
      <patternFill patternType="solid">
        <fgColor rgb="FFFF0000"/>
        <bgColor indexed="64"/>
      </patternFill>
    </fill>
    <fill>
      <patternFill patternType="solid">
        <fgColor rgb="FF92D050"/>
        <bgColor indexed="64"/>
      </patternFill>
    </fill>
    <fill>
      <patternFill patternType="solid">
        <fgColor theme="5" tint="-0.249977111117893"/>
        <bgColor indexed="64"/>
      </patternFill>
    </fill>
    <fill>
      <patternFill patternType="solid">
        <fgColor theme="0" tint="-4.9989318521683403E-2"/>
        <bgColor indexed="64"/>
      </patternFill>
    </fill>
    <fill>
      <patternFill patternType="solid">
        <fgColor rgb="FFFFFF00"/>
        <bgColor indexed="64"/>
      </patternFill>
    </fill>
  </fills>
  <borders count="48">
    <border>
      <left/>
      <right/>
      <top/>
      <bottom/>
      <diagonal/>
    </border>
    <border>
      <left style="thin">
        <color auto="1"/>
      </left>
      <right style="thin">
        <color auto="1"/>
      </right>
      <top style="thin">
        <color auto="1"/>
      </top>
      <bottom style="thin">
        <color auto="1"/>
      </bottom>
      <diagonal/>
    </border>
    <border>
      <left/>
      <right/>
      <top style="thin">
        <color theme="4" tint="0.39997558519241921"/>
      </top>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auto="1"/>
      </left>
      <right/>
      <top/>
      <bottom style="thin">
        <color auto="1"/>
      </bottom>
      <diagonal/>
    </border>
    <border>
      <left/>
      <right style="thin">
        <color auto="1"/>
      </right>
      <top style="thin">
        <color auto="1"/>
      </top>
      <bottom/>
      <diagonal/>
    </border>
    <border>
      <left style="thin">
        <color auto="1"/>
      </left>
      <right style="thin">
        <color auto="1"/>
      </right>
      <top style="thin">
        <color auto="1"/>
      </top>
      <bottom/>
      <diagonal/>
    </border>
    <border>
      <left style="thin">
        <color auto="1"/>
      </left>
      <right/>
      <top style="thin">
        <color auto="1"/>
      </top>
      <bottom/>
      <diagonal/>
    </border>
    <border>
      <left/>
      <right/>
      <top/>
      <bottom style="thin">
        <color auto="1"/>
      </bottom>
      <diagonal/>
    </border>
    <border>
      <left style="thin">
        <color auto="1"/>
      </left>
      <right style="thin">
        <color auto="1"/>
      </right>
      <top style="thin">
        <color theme="4" tint="0.39997558519241921"/>
      </top>
      <bottom style="thin">
        <color auto="1"/>
      </bottom>
      <diagonal/>
    </border>
    <border>
      <left style="thin">
        <color theme="4" tint="0.39997558519241921"/>
      </left>
      <right style="thin">
        <color theme="4" tint="0.39997558519241921"/>
      </right>
      <top style="thin">
        <color theme="4" tint="0.39997558519241921"/>
      </top>
      <bottom style="thin">
        <color theme="4" tint="0.39997558519241921"/>
      </bottom>
      <diagonal/>
    </border>
    <border>
      <left style="thin">
        <color theme="4" tint="0.39997558519241921"/>
      </left>
      <right style="thin">
        <color theme="4" tint="0.39997558519241921"/>
      </right>
      <top/>
      <bottom style="thin">
        <color theme="4" tint="0.39997558519241921"/>
      </bottom>
      <diagonal/>
    </border>
    <border>
      <left style="medium">
        <color theme="0"/>
      </left>
      <right style="thin">
        <color theme="0"/>
      </right>
      <top style="thin">
        <color theme="0"/>
      </top>
      <bottom style="medium">
        <color theme="0"/>
      </bottom>
      <diagonal/>
    </border>
    <border>
      <left style="thin">
        <color theme="0"/>
      </left>
      <right style="medium">
        <color theme="0"/>
      </right>
      <top style="thin">
        <color theme="0"/>
      </top>
      <bottom style="medium">
        <color theme="0"/>
      </bottom>
      <diagonal/>
    </border>
    <border>
      <left style="medium">
        <color theme="0"/>
      </left>
      <right/>
      <top style="medium">
        <color theme="0"/>
      </top>
      <bottom style="thin">
        <color theme="0"/>
      </bottom>
      <diagonal/>
    </border>
    <border>
      <left/>
      <right/>
      <top style="medium">
        <color theme="0"/>
      </top>
      <bottom style="thin">
        <color theme="0"/>
      </bottom>
      <diagonal/>
    </border>
    <border>
      <left/>
      <right style="medium">
        <color theme="0"/>
      </right>
      <top style="medium">
        <color theme="0"/>
      </top>
      <bottom style="thin">
        <color theme="0"/>
      </bottom>
      <diagonal/>
    </border>
    <border>
      <left style="thin">
        <color theme="0"/>
      </left>
      <right style="thin">
        <color theme="0"/>
      </right>
      <top style="thin">
        <color theme="0"/>
      </top>
      <bottom style="medium">
        <color theme="0"/>
      </bottom>
      <diagonal/>
    </border>
    <border>
      <left style="thin">
        <color auto="1"/>
      </left>
      <right/>
      <top/>
      <bottom/>
      <diagonal/>
    </border>
    <border>
      <left/>
      <right style="thin">
        <color auto="1"/>
      </right>
      <top/>
      <bottom/>
      <diagonal/>
    </border>
    <border>
      <left style="medium">
        <color theme="0"/>
      </left>
      <right/>
      <top/>
      <bottom/>
      <diagonal/>
    </border>
    <border>
      <left style="medium">
        <color theme="0"/>
      </left>
      <right style="medium">
        <color theme="0"/>
      </right>
      <top style="thin">
        <color theme="0"/>
      </top>
      <bottom style="medium">
        <color theme="0"/>
      </bottom>
      <diagonal/>
    </border>
    <border>
      <left style="thin">
        <color auto="1"/>
      </left>
      <right style="thin">
        <color auto="1"/>
      </right>
      <top/>
      <bottom/>
      <diagonal/>
    </border>
    <border>
      <left/>
      <right/>
      <top/>
      <bottom style="thin">
        <color theme="4" tint="0.59996337778862885"/>
      </bottom>
      <diagonal/>
    </border>
    <border>
      <left style="thin">
        <color theme="9" tint="-0.499984740745262"/>
      </left>
      <right style="thin">
        <color theme="9" tint="-0.499984740745262"/>
      </right>
      <top style="thin">
        <color theme="9" tint="-0.499984740745262"/>
      </top>
      <bottom style="thin">
        <color theme="9" tint="-0.499984740745262"/>
      </bottom>
      <diagonal/>
    </border>
    <border>
      <left/>
      <right style="medium">
        <color theme="0"/>
      </right>
      <top/>
      <bottom/>
      <diagonal/>
    </border>
    <border>
      <left/>
      <right style="medium">
        <color theme="0"/>
      </right>
      <top style="thin">
        <color theme="0"/>
      </top>
      <bottom style="thin">
        <color theme="0"/>
      </bottom>
      <diagonal/>
    </border>
    <border>
      <left/>
      <right/>
      <top/>
      <bottom style="thin">
        <color theme="0"/>
      </bottom>
      <diagonal/>
    </border>
    <border>
      <left style="medium">
        <color theme="0"/>
      </left>
      <right/>
      <top/>
      <bottom style="thin">
        <color theme="0"/>
      </bottom>
      <diagonal/>
    </border>
    <border>
      <left/>
      <right style="medium">
        <color theme="0"/>
      </right>
      <top/>
      <bottom style="thin">
        <color theme="0"/>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right style="thin">
        <color theme="0"/>
      </right>
      <top style="thin">
        <color theme="0"/>
      </top>
      <bottom style="thin">
        <color theme="0"/>
      </bottom>
      <diagonal/>
    </border>
    <border>
      <left/>
      <right style="medium">
        <color auto="1"/>
      </right>
      <top/>
      <bottom/>
      <diagonal/>
    </border>
    <border>
      <left/>
      <right/>
      <top/>
      <bottom style="medium">
        <color auto="1"/>
      </bottom>
      <diagonal/>
    </border>
    <border>
      <left/>
      <right style="medium">
        <color auto="1"/>
      </right>
      <top/>
      <bottom style="medium">
        <color auto="1"/>
      </bottom>
      <diagonal/>
    </border>
    <border>
      <left style="thin">
        <color theme="9" tint="-0.499984740745262"/>
      </left>
      <right/>
      <top/>
      <bottom/>
      <diagonal/>
    </border>
    <border>
      <left style="thin">
        <color theme="0"/>
      </left>
      <right/>
      <top/>
      <bottom/>
      <diagonal/>
    </border>
    <border>
      <left/>
      <right/>
      <top style="thin">
        <color auto="1"/>
      </top>
      <bottom style="thin">
        <color auto="1"/>
      </bottom>
      <diagonal/>
    </border>
    <border>
      <left style="medium">
        <color theme="1"/>
      </left>
      <right/>
      <top/>
      <bottom/>
      <diagonal/>
    </border>
    <border>
      <left/>
      <right style="thin">
        <color theme="0"/>
      </right>
      <top style="thin">
        <color theme="0"/>
      </top>
      <bottom style="medium">
        <color theme="0"/>
      </bottom>
      <diagonal/>
    </border>
    <border>
      <left style="medium">
        <color theme="0"/>
      </left>
      <right style="medium">
        <color theme="0"/>
      </right>
      <top/>
      <bottom/>
      <diagonal/>
    </border>
    <border>
      <left/>
      <right style="medium">
        <color theme="0"/>
      </right>
      <top/>
      <bottom style="medium">
        <color theme="0"/>
      </bottom>
      <diagonal/>
    </border>
    <border>
      <left style="medium">
        <color theme="0"/>
      </left>
      <right style="medium">
        <color theme="0"/>
      </right>
      <top/>
      <bottom style="medium">
        <color theme="0"/>
      </bottom>
      <diagonal/>
    </border>
    <border>
      <left style="medium">
        <color theme="0"/>
      </left>
      <right/>
      <top/>
      <bottom style="medium">
        <color theme="0"/>
      </bottom>
      <diagonal/>
    </border>
  </borders>
  <cellStyleXfs count="6">
    <xf numFmtId="0" fontId="0" fillId="0" borderId="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50" fillId="0" borderId="0"/>
  </cellStyleXfs>
  <cellXfs count="203">
    <xf numFmtId="0" fontId="0" fillId="0" borderId="0" xfId="0"/>
    <xf numFmtId="0" fontId="0" fillId="2" borderId="0" xfId="0" applyFont="1" applyFill="1" applyBorder="1" applyAlignment="1">
      <alignment horizontal="center" vertical="center"/>
    </xf>
    <xf numFmtId="0" fontId="0" fillId="0" borderId="0" xfId="0" applyFont="1" applyBorder="1" applyAlignment="1">
      <alignment horizontal="center" vertical="center"/>
    </xf>
    <xf numFmtId="0" fontId="0" fillId="0" borderId="0" xfId="0" applyFont="1" applyFill="1" applyBorder="1"/>
    <xf numFmtId="0" fontId="5" fillId="0" borderId="0" xfId="0" applyFont="1" applyBorder="1" applyAlignment="1">
      <alignment vertical="center" wrapText="1"/>
    </xf>
    <xf numFmtId="0" fontId="4" fillId="3" borderId="0" xfId="0" applyFont="1" applyFill="1" applyBorder="1" applyAlignment="1">
      <alignment horizontal="center" vertical="center"/>
    </xf>
    <xf numFmtId="0" fontId="5" fillId="0" borderId="0" xfId="0" applyFont="1" applyAlignment="1">
      <alignment vertical="center"/>
    </xf>
    <xf numFmtId="0" fontId="5" fillId="0" borderId="0" xfId="0" applyFont="1" applyBorder="1" applyAlignment="1">
      <alignment wrapText="1"/>
    </xf>
    <xf numFmtId="0" fontId="6" fillId="0" borderId="0" xfId="0" applyFont="1" applyBorder="1"/>
    <xf numFmtId="0" fontId="6" fillId="0" borderId="1" xfId="0" applyFont="1" applyBorder="1" applyAlignment="1">
      <alignment horizontal="left" vertical="center"/>
    </xf>
    <xf numFmtId="0" fontId="5" fillId="0" borderId="1" xfId="0" applyFont="1" applyBorder="1" applyAlignment="1">
      <alignment vertical="center" wrapText="1"/>
    </xf>
    <xf numFmtId="0" fontId="5" fillId="0" borderId="0" xfId="0" applyFont="1"/>
    <xf numFmtId="0" fontId="6" fillId="4" borderId="1" xfId="0" applyFont="1" applyFill="1" applyBorder="1" applyAlignment="1">
      <alignment wrapText="1"/>
    </xf>
    <xf numFmtId="0" fontId="0" fillId="6" borderId="2" xfId="0" applyFont="1" applyFill="1" applyBorder="1"/>
    <xf numFmtId="0" fontId="0" fillId="0" borderId="2" xfId="0" applyFont="1" applyBorder="1"/>
    <xf numFmtId="0" fontId="0" fillId="0" borderId="2" xfId="0" applyNumberFormat="1" applyFont="1" applyBorder="1"/>
    <xf numFmtId="0" fontId="0" fillId="0" borderId="0" xfId="0" applyFill="1" applyBorder="1"/>
    <xf numFmtId="0" fontId="1" fillId="5" borderId="0" xfId="0" applyFont="1" applyFill="1" applyBorder="1"/>
    <xf numFmtId="0" fontId="4" fillId="3" borderId="11" xfId="0" applyFont="1" applyFill="1" applyBorder="1" applyAlignment="1">
      <alignment horizontal="center" vertical="center"/>
    </xf>
    <xf numFmtId="0" fontId="6" fillId="0" borderId="0" xfId="0" applyFont="1" applyBorder="1" applyAlignment="1">
      <alignment horizontal="left" vertical="center" wrapText="1"/>
    </xf>
    <xf numFmtId="0" fontId="5" fillId="7" borderId="0" xfId="0" applyFont="1" applyFill="1" applyBorder="1" applyAlignment="1">
      <alignment horizontal="center" vertical="center" wrapText="1"/>
    </xf>
    <xf numFmtId="0" fontId="7" fillId="0" borderId="0" xfId="0" applyFont="1" applyAlignment="1">
      <alignment horizontal="center" vertical="center"/>
    </xf>
    <xf numFmtId="0" fontId="0" fillId="0" borderId="0" xfId="0" applyAlignment="1">
      <alignment vertical="center"/>
    </xf>
    <xf numFmtId="0" fontId="6" fillId="0" borderId="0" xfId="0" applyFont="1" applyBorder="1" applyAlignment="1">
      <alignment vertical="center"/>
    </xf>
    <xf numFmtId="0" fontId="5" fillId="0" borderId="3" xfId="0" applyFont="1" applyBorder="1"/>
    <xf numFmtId="0" fontId="5" fillId="0" borderId="1" xfId="0" applyFont="1" applyBorder="1"/>
    <xf numFmtId="0" fontId="5" fillId="0" borderId="8" xfId="0" applyFont="1" applyBorder="1"/>
    <xf numFmtId="0" fontId="4" fillId="0" borderId="0" xfId="0" applyFont="1" applyFill="1" applyBorder="1" applyAlignment="1">
      <alignment horizontal="center" vertical="center"/>
    </xf>
    <xf numFmtId="0" fontId="6" fillId="0" borderId="13" xfId="0" applyFont="1" applyFill="1" applyBorder="1"/>
    <xf numFmtId="0" fontId="4" fillId="7" borderId="5" xfId="0" applyFont="1" applyFill="1" applyBorder="1" applyAlignment="1">
      <alignment horizontal="center" vertical="center"/>
    </xf>
    <xf numFmtId="0" fontId="4" fillId="7" borderId="6" xfId="0" applyFont="1" applyFill="1" applyBorder="1" applyAlignment="1">
      <alignment horizontal="center" vertical="center"/>
    </xf>
    <xf numFmtId="0" fontId="4" fillId="7" borderId="12" xfId="0" applyFont="1" applyFill="1" applyBorder="1" applyAlignment="1">
      <alignment horizontal="center" vertical="center"/>
    </xf>
    <xf numFmtId="0" fontId="4" fillId="7" borderId="7" xfId="0" applyFont="1" applyFill="1" applyBorder="1" applyAlignment="1">
      <alignment horizontal="center" vertical="center"/>
    </xf>
    <xf numFmtId="0" fontId="5" fillId="6" borderId="4" xfId="0" applyFont="1" applyFill="1" applyBorder="1"/>
    <xf numFmtId="0" fontId="5" fillId="0" borderId="4" xfId="0" applyFont="1" applyBorder="1" applyAlignment="1">
      <alignment horizontal="left" vertical="center" wrapText="1"/>
    </xf>
    <xf numFmtId="0" fontId="9" fillId="0" borderId="1" xfId="0" applyFont="1" applyFill="1" applyBorder="1" applyAlignment="1">
      <alignment horizontal="left" vertical="center"/>
    </xf>
    <xf numFmtId="0" fontId="8" fillId="3" borderId="7" xfId="0" applyFont="1" applyFill="1" applyBorder="1" applyAlignment="1">
      <alignment horizontal="center" vertical="center"/>
    </xf>
    <xf numFmtId="0" fontId="5" fillId="6" borderId="10" xfId="0" applyFont="1" applyFill="1" applyBorder="1"/>
    <xf numFmtId="0" fontId="5" fillId="0" borderId="0" xfId="0" applyFont="1" applyFill="1" applyBorder="1" applyAlignment="1">
      <alignment horizontal="center" vertical="center" wrapText="1"/>
    </xf>
    <xf numFmtId="0" fontId="8" fillId="7" borderId="14" xfId="0" applyFont="1" applyFill="1" applyBorder="1" applyAlignment="1">
      <alignment horizontal="center" vertical="center" wrapText="1"/>
    </xf>
    <xf numFmtId="0" fontId="5" fillId="0" borderId="4" xfId="0" applyFont="1" applyFill="1" applyBorder="1"/>
    <xf numFmtId="0" fontId="5" fillId="0" borderId="1" xfId="0" applyFont="1" applyFill="1" applyBorder="1"/>
    <xf numFmtId="0" fontId="5" fillId="0" borderId="4" xfId="0" applyFont="1" applyFill="1" applyBorder="1" applyAlignment="1">
      <alignment horizontal="left" vertical="center" wrapText="1"/>
    </xf>
    <xf numFmtId="0" fontId="10" fillId="0" borderId="0" xfId="0" applyFont="1" applyFill="1" applyBorder="1" applyAlignment="1">
      <alignment horizontal="left" vertical="center"/>
    </xf>
    <xf numFmtId="0" fontId="0" fillId="2" borderId="0" xfId="0" applyFont="1" applyFill="1" applyBorder="1" applyAlignment="1">
      <alignment horizontal="left" vertical="center"/>
    </xf>
    <xf numFmtId="0" fontId="0" fillId="0" borderId="0" xfId="0" applyFont="1" applyBorder="1" applyAlignment="1">
      <alignment vertical="center"/>
    </xf>
    <xf numFmtId="0" fontId="0" fillId="0" borderId="0" xfId="0" applyFont="1" applyFill="1" applyBorder="1" applyAlignment="1">
      <alignment vertical="center"/>
    </xf>
    <xf numFmtId="0" fontId="0" fillId="0" borderId="0" xfId="0" applyFont="1" applyBorder="1" applyAlignment="1">
      <alignment horizontal="left" vertical="center"/>
    </xf>
    <xf numFmtId="0" fontId="5" fillId="0" borderId="9" xfId="0" applyFont="1" applyFill="1" applyBorder="1" applyAlignment="1">
      <alignment horizontal="left" vertical="center" wrapText="1"/>
    </xf>
    <xf numFmtId="0" fontId="5" fillId="0" borderId="0" xfId="0" applyFont="1" applyBorder="1"/>
    <xf numFmtId="0" fontId="5" fillId="0" borderId="9" xfId="0" applyFont="1" applyBorder="1"/>
    <xf numFmtId="0" fontId="5" fillId="0" borderId="22" xfId="0" applyFont="1" applyBorder="1"/>
    <xf numFmtId="0" fontId="5" fillId="0" borderId="21" xfId="0" applyFont="1" applyBorder="1"/>
    <xf numFmtId="0" fontId="5" fillId="0" borderId="1" xfId="0" applyFont="1" applyBorder="1" applyAlignment="1">
      <alignment wrapText="1"/>
    </xf>
    <xf numFmtId="0" fontId="1" fillId="9" borderId="15" xfId="0" applyFont="1" applyFill="1" applyBorder="1" applyAlignment="1">
      <alignment horizontal="center" vertical="center" wrapText="1"/>
    </xf>
    <xf numFmtId="0" fontId="1" fillId="9" borderId="20" xfId="0" applyFont="1" applyFill="1" applyBorder="1" applyAlignment="1">
      <alignment horizontal="center" vertical="center" wrapText="1"/>
    </xf>
    <xf numFmtId="0" fontId="1" fillId="9" borderId="16" xfId="0" applyFont="1" applyFill="1" applyBorder="1" applyAlignment="1">
      <alignment horizontal="center" vertical="center" wrapText="1"/>
    </xf>
    <xf numFmtId="0" fontId="1" fillId="0" borderId="0" xfId="0" applyFont="1" applyFill="1" applyBorder="1" applyAlignment="1">
      <alignment horizontal="center" vertical="center"/>
    </xf>
    <xf numFmtId="0" fontId="13" fillId="8" borderId="0" xfId="0" applyFont="1" applyFill="1" applyBorder="1" applyAlignment="1">
      <alignment vertical="center"/>
    </xf>
    <xf numFmtId="0" fontId="1" fillId="9" borderId="24" xfId="0" applyFont="1" applyFill="1" applyBorder="1" applyAlignment="1">
      <alignment horizontal="center" vertical="center" wrapText="1"/>
    </xf>
    <xf numFmtId="0" fontId="7" fillId="0" borderId="0" xfId="0" applyFont="1" applyAlignment="1">
      <alignment horizontal="center" vertical="center"/>
    </xf>
    <xf numFmtId="0" fontId="14" fillId="3" borderId="25" xfId="0" applyFont="1" applyFill="1" applyBorder="1" applyAlignment="1">
      <alignment horizontal="center" vertical="center"/>
    </xf>
    <xf numFmtId="0" fontId="15" fillId="0" borderId="0" xfId="0" applyFont="1" applyBorder="1" applyAlignment="1">
      <alignment vertical="center"/>
    </xf>
    <xf numFmtId="0" fontId="16" fillId="0" borderId="0" xfId="0" applyFont="1" applyBorder="1" applyAlignment="1">
      <alignment wrapText="1"/>
    </xf>
    <xf numFmtId="0" fontId="5" fillId="0" borderId="4" xfId="0" applyFont="1" applyBorder="1" applyAlignment="1">
      <alignment horizontal="left" vertical="center"/>
    </xf>
    <xf numFmtId="0" fontId="13" fillId="8" borderId="23" xfId="0" applyFont="1" applyFill="1" applyBorder="1" applyAlignment="1">
      <alignment horizontal="right" vertical="center" wrapText="1"/>
    </xf>
    <xf numFmtId="0" fontId="17" fillId="0" borderId="0" xfId="0" applyFont="1" applyBorder="1" applyAlignment="1">
      <alignment vertical="center"/>
    </xf>
    <xf numFmtId="0" fontId="18" fillId="0" borderId="0" xfId="0" applyFont="1" applyBorder="1" applyAlignment="1">
      <alignment wrapText="1"/>
    </xf>
    <xf numFmtId="0" fontId="17" fillId="0" borderId="0" xfId="0" applyFont="1" applyFill="1" applyBorder="1" applyAlignment="1">
      <alignment vertical="center"/>
    </xf>
    <xf numFmtId="0" fontId="0" fillId="10" borderId="0" xfId="0" applyFill="1" applyAlignment="1">
      <alignment vertical="center"/>
    </xf>
    <xf numFmtId="3" fontId="19" fillId="0" borderId="0" xfId="0" applyNumberFormat="1" applyFont="1" applyAlignment="1">
      <alignment horizontal="center" vertical="center"/>
    </xf>
    <xf numFmtId="0" fontId="19" fillId="0" borderId="0" xfId="0" applyFont="1" applyAlignment="1">
      <alignment horizontal="center" vertical="center"/>
    </xf>
    <xf numFmtId="0" fontId="0" fillId="0" borderId="0" xfId="0" applyFont="1" applyFill="1" applyBorder="1" applyAlignment="1">
      <alignment vertical="center" wrapText="1"/>
    </xf>
    <xf numFmtId="0" fontId="0" fillId="0" borderId="0" xfId="0" applyFont="1" applyFill="1" applyBorder="1" applyAlignment="1">
      <alignment horizontal="left" vertical="center"/>
    </xf>
    <xf numFmtId="0" fontId="13" fillId="8" borderId="0" xfId="0" applyFont="1" applyFill="1" applyBorder="1" applyAlignment="1">
      <alignment horizontal="center" vertical="center"/>
    </xf>
    <xf numFmtId="0" fontId="0" fillId="0" borderId="0" xfId="0" applyFont="1" applyFill="1" applyBorder="1" applyAlignment="1">
      <alignment horizontal="center" vertical="center"/>
    </xf>
    <xf numFmtId="0" fontId="0" fillId="0" borderId="0" xfId="0"/>
    <xf numFmtId="0" fontId="0" fillId="0" borderId="0" xfId="0" applyFont="1" applyBorder="1" applyAlignment="1">
      <alignment horizontal="center" vertical="center"/>
    </xf>
    <xf numFmtId="0" fontId="0" fillId="0" borderId="0" xfId="0" applyAlignment="1">
      <alignment vertical="center"/>
    </xf>
    <xf numFmtId="0" fontId="0" fillId="2" borderId="0" xfId="0" applyFont="1" applyFill="1" applyBorder="1" applyAlignment="1">
      <alignment horizontal="center" vertical="center" wrapText="1"/>
    </xf>
    <xf numFmtId="0" fontId="0" fillId="2" borderId="0" xfId="0" applyFont="1" applyFill="1" applyBorder="1" applyAlignment="1">
      <alignment horizontal="left" vertical="center"/>
    </xf>
    <xf numFmtId="0" fontId="0" fillId="0" borderId="0" xfId="0" applyFont="1" applyBorder="1" applyAlignment="1">
      <alignment vertical="center"/>
    </xf>
    <xf numFmtId="0" fontId="0" fillId="0" borderId="0" xfId="0" applyFont="1" applyBorder="1" applyAlignment="1">
      <alignment horizontal="left" vertical="center"/>
    </xf>
    <xf numFmtId="0" fontId="0" fillId="0" borderId="0" xfId="0" applyAlignment="1">
      <alignment horizontal="center"/>
    </xf>
    <xf numFmtId="0" fontId="2" fillId="0" borderId="0" xfId="0" applyFont="1" applyFill="1" applyBorder="1" applyAlignment="1">
      <alignment horizontal="left" vertical="center"/>
    </xf>
    <xf numFmtId="0" fontId="3" fillId="0" borderId="0" xfId="0" applyFont="1" applyFill="1" applyBorder="1" applyAlignment="1">
      <alignment vertical="center"/>
    </xf>
    <xf numFmtId="0" fontId="12" fillId="0" borderId="0" xfId="0" applyFont="1" applyFill="1" applyBorder="1" applyAlignment="1">
      <alignment vertical="center"/>
    </xf>
    <xf numFmtId="0" fontId="23" fillId="8" borderId="0" xfId="0" applyFont="1" applyFill="1" applyBorder="1" applyAlignment="1">
      <alignment vertical="center"/>
    </xf>
    <xf numFmtId="0" fontId="0" fillId="11" borderId="0" xfId="0" applyFont="1" applyFill="1" applyBorder="1" applyAlignment="1">
      <alignment vertical="center"/>
    </xf>
    <xf numFmtId="0" fontId="0" fillId="0" borderId="0" xfId="0" applyBorder="1"/>
    <xf numFmtId="0" fontId="25" fillId="0" borderId="0" xfId="0" applyFont="1" applyBorder="1"/>
    <xf numFmtId="0" fontId="27" fillId="0" borderId="0" xfId="0" applyFont="1"/>
    <xf numFmtId="0" fontId="26" fillId="0" borderId="0" xfId="0" applyFont="1" applyFill="1"/>
    <xf numFmtId="0" fontId="0" fillId="0" borderId="0" xfId="0" applyBorder="1" applyAlignment="1"/>
    <xf numFmtId="0" fontId="0" fillId="10" borderId="0" xfId="0" applyFill="1" applyBorder="1" applyAlignment="1">
      <alignment vertical="center"/>
    </xf>
    <xf numFmtId="0" fontId="0" fillId="0" borderId="0" xfId="0" pivotButton="1"/>
    <xf numFmtId="0" fontId="0" fillId="0" borderId="0" xfId="0" applyAlignment="1">
      <alignment horizontal="left"/>
    </xf>
    <xf numFmtId="14" fontId="0" fillId="0" borderId="0" xfId="0" applyNumberFormat="1" applyAlignment="1">
      <alignment horizontal="left"/>
    </xf>
    <xf numFmtId="0" fontId="0" fillId="0" borderId="0" xfId="0" applyNumberFormat="1"/>
    <xf numFmtId="164" fontId="13" fillId="8" borderId="0" xfId="0" applyNumberFormat="1" applyFont="1" applyFill="1" applyBorder="1" applyAlignment="1">
      <alignment vertical="center"/>
    </xf>
    <xf numFmtId="164" fontId="0" fillId="0" borderId="0" xfId="0" applyNumberFormat="1" applyFont="1" applyBorder="1" applyAlignment="1">
      <alignment horizontal="center" vertical="center"/>
    </xf>
    <xf numFmtId="164" fontId="0" fillId="11" borderId="0" xfId="0" applyNumberFormat="1" applyFont="1" applyFill="1" applyBorder="1" applyAlignment="1">
      <alignment horizontal="center" vertical="center"/>
    </xf>
    <xf numFmtId="0" fontId="29" fillId="14" borderId="0" xfId="0" applyFont="1" applyFill="1" applyAlignment="1">
      <alignment vertical="center"/>
    </xf>
    <xf numFmtId="0" fontId="29" fillId="14" borderId="0" xfId="0" applyFont="1" applyFill="1" applyBorder="1" applyAlignment="1">
      <alignment vertical="center"/>
    </xf>
    <xf numFmtId="0" fontId="33" fillId="14" borderId="0" xfId="0" applyFont="1" applyFill="1" applyBorder="1" applyAlignment="1">
      <alignment vertical="center"/>
    </xf>
    <xf numFmtId="0" fontId="33" fillId="14" borderId="0" xfId="0" applyFont="1" applyFill="1" applyBorder="1" applyAlignment="1">
      <alignment horizontal="center" vertical="center"/>
    </xf>
    <xf numFmtId="0" fontId="34" fillId="14" borderId="0" xfId="0" applyFont="1" applyFill="1" applyBorder="1" applyAlignment="1">
      <alignment horizontal="right" vertical="center"/>
    </xf>
    <xf numFmtId="0" fontId="38" fillId="14" borderId="0" xfId="0" applyFont="1" applyFill="1" applyBorder="1" applyAlignment="1"/>
    <xf numFmtId="3" fontId="36" fillId="14" borderId="23" xfId="0" applyNumberFormat="1" applyFont="1" applyFill="1" applyBorder="1" applyAlignment="1">
      <alignment horizontal="center" vertical="center"/>
    </xf>
    <xf numFmtId="0" fontId="36" fillId="14" borderId="0" xfId="0" applyFont="1" applyFill="1" applyBorder="1" applyAlignment="1">
      <alignment horizontal="center" vertical="center"/>
    </xf>
    <xf numFmtId="0" fontId="36" fillId="14" borderId="28" xfId="0" applyFont="1" applyFill="1" applyBorder="1" applyAlignment="1">
      <alignment horizontal="center" vertical="center"/>
    </xf>
    <xf numFmtId="0" fontId="36" fillId="14" borderId="23" xfId="0" applyFont="1" applyFill="1" applyBorder="1" applyAlignment="1">
      <alignment horizontal="center" vertical="center"/>
    </xf>
    <xf numFmtId="0" fontId="38" fillId="14" borderId="0" xfId="0" applyFont="1" applyFill="1" applyBorder="1" applyAlignment="1">
      <alignment vertical="center"/>
    </xf>
    <xf numFmtId="0" fontId="38" fillId="14" borderId="0" xfId="0" applyFont="1" applyFill="1" applyAlignment="1">
      <alignment vertical="center"/>
    </xf>
    <xf numFmtId="0" fontId="33" fillId="14" borderId="26" xfId="0" applyFont="1" applyFill="1" applyBorder="1" applyAlignment="1">
      <alignment horizontal="center"/>
    </xf>
    <xf numFmtId="3" fontId="40" fillId="14" borderId="0" xfId="0" applyNumberFormat="1" applyFont="1" applyFill="1" applyAlignment="1">
      <alignment horizontal="center" vertical="center"/>
    </xf>
    <xf numFmtId="0" fontId="40" fillId="14" borderId="0" xfId="0" applyFont="1" applyFill="1" applyAlignment="1">
      <alignment horizontal="center" vertical="center"/>
    </xf>
    <xf numFmtId="0" fontId="39" fillId="14" borderId="33" xfId="0" applyFont="1" applyFill="1" applyBorder="1" applyAlignment="1">
      <alignment horizontal="left" vertical="center"/>
    </xf>
    <xf numFmtId="0" fontId="37" fillId="14" borderId="33" xfId="0" applyFont="1" applyFill="1" applyBorder="1" applyAlignment="1">
      <alignment horizontal="left" vertical="center"/>
    </xf>
    <xf numFmtId="3" fontId="41" fillId="14" borderId="30" xfId="0" applyNumberFormat="1" applyFont="1" applyFill="1" applyBorder="1" applyAlignment="1">
      <alignment horizontal="center" vertical="center"/>
    </xf>
    <xf numFmtId="3" fontId="41" fillId="14" borderId="32" xfId="0" applyNumberFormat="1" applyFont="1" applyFill="1" applyBorder="1" applyAlignment="1">
      <alignment horizontal="center" vertical="center"/>
    </xf>
    <xf numFmtId="3" fontId="41" fillId="14" borderId="31" xfId="0" applyNumberFormat="1" applyFont="1" applyFill="1" applyBorder="1" applyAlignment="1">
      <alignment horizontal="center" vertical="center"/>
    </xf>
    <xf numFmtId="3" fontId="41" fillId="14" borderId="29" xfId="0" applyNumberFormat="1" applyFont="1" applyFill="1" applyBorder="1" applyAlignment="1">
      <alignment horizontal="center" vertical="center"/>
    </xf>
    <xf numFmtId="0" fontId="0" fillId="0" borderId="36" xfId="0" applyBorder="1"/>
    <xf numFmtId="0" fontId="0" fillId="0" borderId="37" xfId="0" applyBorder="1"/>
    <xf numFmtId="0" fontId="0" fillId="0" borderId="38" xfId="0" applyBorder="1"/>
    <xf numFmtId="0" fontId="0" fillId="0" borderId="36" xfId="0" applyNumberFormat="1" applyBorder="1"/>
    <xf numFmtId="0" fontId="0" fillId="0" borderId="38" xfId="0" applyNumberFormat="1" applyBorder="1"/>
    <xf numFmtId="0" fontId="0" fillId="0" borderId="37" xfId="0" pivotButton="1" applyBorder="1"/>
    <xf numFmtId="0" fontId="0" fillId="0" borderId="38" xfId="0" applyBorder="1" applyAlignment="1">
      <alignment horizontal="left"/>
    </xf>
    <xf numFmtId="0" fontId="0" fillId="0" borderId="36" xfId="0" applyBorder="1" applyAlignment="1">
      <alignment horizontal="center" vertical="center" wrapText="1"/>
    </xf>
    <xf numFmtId="0" fontId="0" fillId="0" borderId="0" xfId="0" applyAlignment="1">
      <alignment horizontal="center" vertical="center"/>
    </xf>
    <xf numFmtId="0" fontId="0" fillId="0" borderId="0" xfId="0" applyBorder="1" applyAlignment="1">
      <alignment wrapText="1"/>
    </xf>
    <xf numFmtId="0" fontId="0" fillId="0" borderId="0" xfId="0" applyAlignment="1">
      <alignment horizontal="center" vertical="center" wrapText="1"/>
    </xf>
    <xf numFmtId="0" fontId="25" fillId="0" borderId="0" xfId="0" applyFont="1" applyBorder="1" applyAlignment="1">
      <alignment horizontal="center" vertical="center"/>
    </xf>
    <xf numFmtId="0" fontId="0" fillId="0" borderId="0" xfId="0" applyBorder="1" applyAlignment="1">
      <alignment horizontal="center" vertical="center"/>
    </xf>
    <xf numFmtId="0" fontId="0" fillId="0" borderId="36" xfId="0" applyNumberFormat="1" applyBorder="1" applyAlignment="1">
      <alignment horizontal="center" vertical="center"/>
    </xf>
    <xf numFmtId="0" fontId="0" fillId="0" borderId="38" xfId="0" applyNumberFormat="1" applyBorder="1" applyAlignment="1">
      <alignment horizontal="center" vertical="center"/>
    </xf>
    <xf numFmtId="0" fontId="23" fillId="8" borderId="0" xfId="0" applyFont="1" applyFill="1" applyBorder="1" applyAlignment="1">
      <alignment horizontal="left" vertical="center"/>
    </xf>
    <xf numFmtId="0" fontId="0" fillId="0" borderId="0" xfId="0" pivotButton="1" applyBorder="1"/>
    <xf numFmtId="0" fontId="0" fillId="0" borderId="36" xfId="0" pivotButton="1" applyBorder="1"/>
    <xf numFmtId="0" fontId="0" fillId="0" borderId="0" xfId="0" applyFill="1" applyAlignment="1" applyProtection="1">
      <alignment horizontal="left" vertical="top"/>
      <protection locked="0"/>
    </xf>
    <xf numFmtId="0" fontId="0" fillId="0" borderId="0" xfId="0" applyFont="1" applyFill="1" applyBorder="1" applyAlignment="1">
      <alignment vertical="center"/>
    </xf>
    <xf numFmtId="0" fontId="0" fillId="0" borderId="0" xfId="0" applyFill="1"/>
    <xf numFmtId="0" fontId="0" fillId="0" borderId="0" xfId="0" applyFont="1" applyFill="1" applyBorder="1" applyAlignment="1">
      <alignment horizontal="center" vertical="center" wrapText="1"/>
    </xf>
    <xf numFmtId="0" fontId="20" fillId="15" borderId="26" xfId="0" applyFont="1" applyFill="1" applyBorder="1" applyAlignment="1">
      <alignment vertical="center"/>
    </xf>
    <xf numFmtId="0" fontId="0" fillId="15" borderId="0" xfId="0" applyFill="1" applyAlignment="1">
      <alignment vertical="center"/>
    </xf>
    <xf numFmtId="0" fontId="20" fillId="15" borderId="0" xfId="0" applyFont="1" applyFill="1" applyBorder="1" applyAlignment="1">
      <alignment horizontal="center" vertical="center"/>
    </xf>
    <xf numFmtId="0" fontId="0" fillId="15" borderId="0" xfId="0" applyFill="1" applyBorder="1" applyAlignment="1"/>
    <xf numFmtId="0" fontId="0" fillId="15" borderId="0" xfId="0" applyFill="1" applyBorder="1" applyAlignment="1">
      <alignment vertical="center"/>
    </xf>
    <xf numFmtId="0" fontId="20" fillId="15" borderId="26" xfId="0" applyFont="1" applyFill="1" applyBorder="1" applyAlignment="1">
      <alignment horizontal="center"/>
    </xf>
    <xf numFmtId="0" fontId="4" fillId="3" borderId="13" xfId="0" applyFont="1" applyFill="1" applyBorder="1" applyAlignment="1">
      <alignment horizontal="center" vertical="center"/>
    </xf>
    <xf numFmtId="0" fontId="0" fillId="0" borderId="0" xfId="0" applyAlignment="1">
      <alignment horizontal="left" indent="1"/>
    </xf>
    <xf numFmtId="0" fontId="0" fillId="0" borderId="0" xfId="0" applyAlignment="1">
      <alignment horizontal="left" indent="2"/>
    </xf>
    <xf numFmtId="0" fontId="47" fillId="0" borderId="0" xfId="0" applyFont="1"/>
    <xf numFmtId="0" fontId="0" fillId="0" borderId="0" xfId="0" applyAlignment="1">
      <alignment horizontal="left" vertical="center"/>
    </xf>
    <xf numFmtId="0" fontId="5" fillId="0" borderId="0" xfId="0" applyFont="1" applyAlignment="1">
      <alignment wrapText="1"/>
    </xf>
    <xf numFmtId="0" fontId="12" fillId="0" borderId="0" xfId="0" applyFont="1" applyFill="1" applyBorder="1" applyAlignment="1">
      <alignment vertical="center" wrapText="1"/>
    </xf>
    <xf numFmtId="164" fontId="0" fillId="0" borderId="0" xfId="0" applyNumberFormat="1" applyFont="1" applyFill="1" applyBorder="1" applyAlignment="1">
      <alignment horizontal="center" vertical="center"/>
    </xf>
    <xf numFmtId="1" fontId="0" fillId="0" borderId="0" xfId="0" applyNumberFormat="1" applyFont="1" applyFill="1" applyBorder="1" applyAlignment="1">
      <alignment horizontal="center" vertical="center" wrapText="1"/>
    </xf>
    <xf numFmtId="0" fontId="0" fillId="0" borderId="0" xfId="0" applyFill="1" applyBorder="1" applyAlignment="1">
      <alignment vertical="center"/>
    </xf>
    <xf numFmtId="0" fontId="51" fillId="0" borderId="0" xfId="0" applyFont="1" applyFill="1" applyBorder="1"/>
    <xf numFmtId="0" fontId="2" fillId="0" borderId="0" xfId="0" applyFont="1" applyFill="1" applyBorder="1" applyAlignment="1">
      <alignment vertical="center" wrapText="1"/>
    </xf>
    <xf numFmtId="0" fontId="2" fillId="0" borderId="0" xfId="0" applyFont="1" applyFill="1" applyBorder="1" applyAlignment="1">
      <alignment vertical="center"/>
    </xf>
    <xf numFmtId="0" fontId="2" fillId="0" borderId="0" xfId="0" applyFont="1" applyFill="1" applyBorder="1" applyAlignment="1">
      <alignment horizontal="center" vertical="center"/>
    </xf>
    <xf numFmtId="0" fontId="52" fillId="0" borderId="2" xfId="0" applyFont="1" applyBorder="1"/>
    <xf numFmtId="0" fontId="12" fillId="0" borderId="0" xfId="0" applyFont="1" applyFill="1" applyBorder="1" applyAlignment="1">
      <alignment horizontal="center" vertical="center"/>
    </xf>
    <xf numFmtId="0" fontId="13" fillId="8" borderId="0" xfId="0" applyFont="1" applyFill="1" applyBorder="1" applyAlignment="1">
      <alignment horizontal="right" vertical="center" wrapText="1"/>
    </xf>
    <xf numFmtId="0" fontId="1" fillId="9" borderId="43" xfId="0" applyFont="1" applyFill="1" applyBorder="1" applyAlignment="1">
      <alignment horizontal="center" vertical="center" wrapText="1"/>
    </xf>
    <xf numFmtId="0" fontId="12" fillId="0" borderId="0" xfId="0" applyFont="1" applyFill="1" applyBorder="1"/>
    <xf numFmtId="0" fontId="3" fillId="0" borderId="0" xfId="0" applyFont="1" applyFill="1" applyAlignment="1">
      <alignment vertical="center" wrapText="1"/>
    </xf>
    <xf numFmtId="0" fontId="3" fillId="0" borderId="0" xfId="0" applyFont="1" applyFill="1" applyAlignment="1">
      <alignment vertical="center"/>
    </xf>
    <xf numFmtId="0" fontId="0" fillId="0" borderId="0" xfId="0" applyFill="1" applyAlignment="1">
      <alignment horizontal="left" vertical="center" wrapText="1"/>
    </xf>
    <xf numFmtId="3" fontId="36" fillId="14" borderId="44" xfId="0" applyNumberFormat="1" applyFont="1" applyFill="1" applyBorder="1" applyAlignment="1">
      <alignment horizontal="center" vertical="center"/>
    </xf>
    <xf numFmtId="0" fontId="36" fillId="14" borderId="44" xfId="0" applyFont="1" applyFill="1" applyBorder="1" applyAlignment="1">
      <alignment horizontal="center" vertical="center"/>
    </xf>
    <xf numFmtId="0" fontId="0" fillId="0" borderId="42" xfId="0" applyFont="1" applyFill="1" applyBorder="1" applyAlignment="1">
      <alignment vertical="center"/>
    </xf>
    <xf numFmtId="0" fontId="36" fillId="14" borderId="46" xfId="0" applyFont="1" applyFill="1" applyBorder="1" applyAlignment="1">
      <alignment horizontal="center" vertical="center"/>
    </xf>
    <xf numFmtId="0" fontId="36" fillId="14" borderId="47" xfId="0" applyFont="1" applyFill="1" applyBorder="1" applyAlignment="1">
      <alignment horizontal="center" vertical="center"/>
    </xf>
    <xf numFmtId="0" fontId="39" fillId="14" borderId="33" xfId="0" applyFont="1" applyFill="1" applyBorder="1" applyAlignment="1">
      <alignment horizontal="left" vertical="center"/>
    </xf>
    <xf numFmtId="0" fontId="39" fillId="14" borderId="33" xfId="0" applyFont="1" applyFill="1" applyBorder="1" applyAlignment="1">
      <alignment horizontal="left" vertical="center" wrapText="1"/>
    </xf>
    <xf numFmtId="0" fontId="30" fillId="14" borderId="30" xfId="0" applyFont="1" applyFill="1" applyBorder="1" applyAlignment="1">
      <alignment horizontal="center" vertical="center" wrapText="1"/>
    </xf>
    <xf numFmtId="0" fontId="33" fillId="14" borderId="30" xfId="0" applyFont="1" applyFill="1" applyBorder="1" applyAlignment="1">
      <alignment horizontal="center" vertical="center"/>
    </xf>
    <xf numFmtId="0" fontId="31" fillId="14" borderId="0" xfId="0" applyFont="1" applyFill="1" applyAlignment="1">
      <alignment horizontal="center" vertical="center"/>
    </xf>
    <xf numFmtId="14" fontId="35" fillId="14" borderId="0" xfId="0" applyNumberFormat="1" applyFont="1" applyFill="1" applyBorder="1" applyAlignment="1">
      <alignment horizontal="left" vertical="center"/>
    </xf>
    <xf numFmtId="0" fontId="35" fillId="14" borderId="0" xfId="0" applyFont="1" applyFill="1" applyBorder="1" applyAlignment="1">
      <alignment horizontal="left" vertical="center"/>
    </xf>
    <xf numFmtId="0" fontId="36" fillId="14" borderId="45" xfId="0" applyFont="1" applyFill="1" applyBorder="1" applyAlignment="1">
      <alignment horizontal="center" vertical="center"/>
    </xf>
    <xf numFmtId="0" fontId="37" fillId="14" borderId="34" xfId="0" applyFont="1" applyFill="1" applyBorder="1" applyAlignment="1">
      <alignment horizontal="left" vertical="center"/>
    </xf>
    <xf numFmtId="0" fontId="37" fillId="14" borderId="35" xfId="0" applyFont="1" applyFill="1" applyBorder="1" applyAlignment="1">
      <alignment horizontal="left" vertical="center"/>
    </xf>
    <xf numFmtId="0" fontId="39" fillId="14" borderId="34" xfId="0" applyFont="1" applyFill="1" applyBorder="1" applyAlignment="1">
      <alignment horizontal="left" vertical="center"/>
    </xf>
    <xf numFmtId="0" fontId="39" fillId="14" borderId="35" xfId="0" applyFont="1" applyFill="1" applyBorder="1" applyAlignment="1">
      <alignment horizontal="left" vertical="center"/>
    </xf>
    <xf numFmtId="0" fontId="10" fillId="9" borderId="17" xfId="0" applyFont="1" applyFill="1" applyBorder="1" applyAlignment="1">
      <alignment horizontal="center" vertical="center"/>
    </xf>
    <xf numFmtId="0" fontId="10" fillId="9" borderId="18" xfId="0" applyFont="1" applyFill="1" applyBorder="1" applyAlignment="1">
      <alignment horizontal="center" vertical="center"/>
    </xf>
    <xf numFmtId="0" fontId="10" fillId="9" borderId="19" xfId="0" applyFont="1" applyFill="1" applyBorder="1" applyAlignment="1">
      <alignment horizontal="center" vertical="center"/>
    </xf>
    <xf numFmtId="0" fontId="26" fillId="12" borderId="27" xfId="0" applyFont="1" applyFill="1" applyBorder="1" applyAlignment="1">
      <alignment horizontal="center" vertical="center" wrapText="1"/>
    </xf>
    <xf numFmtId="0" fontId="26" fillId="12" borderId="27" xfId="0" applyFont="1" applyFill="1" applyBorder="1" applyAlignment="1">
      <alignment horizontal="center" vertical="center"/>
    </xf>
    <xf numFmtId="0" fontId="24" fillId="8" borderId="39" xfId="0" applyFont="1" applyFill="1" applyBorder="1" applyAlignment="1">
      <alignment horizontal="center" vertical="center"/>
    </xf>
    <xf numFmtId="0" fontId="24" fillId="8" borderId="0" xfId="0" applyFont="1" applyFill="1" applyBorder="1" applyAlignment="1">
      <alignment horizontal="center" vertical="center"/>
    </xf>
    <xf numFmtId="0" fontId="42" fillId="12" borderId="4" xfId="0" applyFont="1" applyFill="1" applyBorder="1" applyAlignment="1">
      <alignment horizontal="center" vertical="center"/>
    </xf>
    <xf numFmtId="0" fontId="42" fillId="12" borderId="41" xfId="0" applyFont="1" applyFill="1" applyBorder="1" applyAlignment="1">
      <alignment horizontal="center" vertical="center"/>
    </xf>
    <xf numFmtId="0" fontId="42" fillId="12" borderId="3" xfId="0" applyFont="1" applyFill="1" applyBorder="1" applyAlignment="1">
      <alignment horizontal="center" vertical="center"/>
    </xf>
    <xf numFmtId="0" fontId="28" fillId="13" borderId="40" xfId="0" applyFont="1" applyFill="1" applyBorder="1" applyAlignment="1">
      <alignment horizontal="center" vertical="center"/>
    </xf>
    <xf numFmtId="0" fontId="28" fillId="13" borderId="0" xfId="0" applyFont="1" applyFill="1" applyBorder="1" applyAlignment="1">
      <alignment horizontal="center" vertical="center"/>
    </xf>
    <xf numFmtId="0" fontId="7" fillId="0" borderId="0" xfId="0" applyFont="1" applyAlignment="1">
      <alignment horizontal="center" vertical="center"/>
    </xf>
  </cellXfs>
  <cellStyles count="6">
    <cellStyle name="Followed Hyperlink" xfId="2" builtinId="9" hidden="1"/>
    <cellStyle name="Followed Hyperlink" xfId="4" builtinId="9" hidden="1"/>
    <cellStyle name="Hyperlink" xfId="1" builtinId="8" hidden="1"/>
    <cellStyle name="Hyperlink" xfId="3" builtinId="8" hidden="1"/>
    <cellStyle name="Normal" xfId="0" builtinId="0"/>
    <cellStyle name="Normal 2" xfId="5"/>
  </cellStyles>
  <dxfs count="1341">
    <dxf>
      <font>
        <b val="0"/>
        <i val="0"/>
        <strike val="0"/>
        <condense val="0"/>
        <extend val="0"/>
        <outline val="0"/>
        <shadow val="0"/>
        <u val="none"/>
        <vertAlign val="baseline"/>
        <sz val="11"/>
        <color theme="1"/>
        <name val="Calibri"/>
        <scheme val="minor"/>
      </font>
      <border diagonalUp="0" diagonalDown="0">
        <left/>
        <right/>
        <top style="thin">
          <color theme="4" tint="0.39997558519241921"/>
        </top>
        <bottom/>
        <vertical/>
        <horizontal/>
      </border>
    </dxf>
    <dxf>
      <font>
        <b val="0"/>
        <i val="0"/>
        <strike val="0"/>
        <condense val="0"/>
        <extend val="0"/>
        <outline val="0"/>
        <shadow val="0"/>
        <u val="none"/>
        <vertAlign val="baseline"/>
        <sz val="11"/>
        <color theme="1"/>
        <name val="Calibri"/>
        <scheme val="minor"/>
      </font>
      <border diagonalUp="0" diagonalDown="0">
        <left/>
        <right/>
        <top style="thin">
          <color theme="4" tint="0.39997558519241921"/>
        </top>
        <bottom/>
        <vertical/>
        <horizontal/>
      </border>
    </dxf>
    <dxf>
      <border outline="0">
        <left style="thin">
          <color theme="4" tint="0.39997558519241921"/>
        </left>
        <right style="thin">
          <color theme="4" tint="0.39997558519241921"/>
        </right>
        <top style="thin">
          <color theme="4" tint="0.39997558519241921"/>
        </top>
        <bottom style="thin">
          <color theme="4" tint="0.39997558519241921"/>
        </bottom>
      </border>
    </dxf>
    <dxf>
      <font>
        <b/>
        <i val="0"/>
        <strike val="0"/>
        <condense val="0"/>
        <extend val="0"/>
        <outline val="0"/>
        <shadow val="0"/>
        <u val="none"/>
        <vertAlign val="baseline"/>
        <sz val="11"/>
        <color theme="0"/>
        <name val="Calibri"/>
        <scheme val="minor"/>
      </font>
      <fill>
        <patternFill patternType="solid">
          <fgColor theme="4"/>
          <bgColor theme="4"/>
        </patternFill>
      </fill>
    </dxf>
    <dxf>
      <font>
        <b val="0"/>
        <i val="0"/>
        <strike val="0"/>
        <condense val="0"/>
        <extend val="0"/>
        <outline val="0"/>
        <shadow val="0"/>
        <u val="none"/>
        <vertAlign val="baseline"/>
        <sz val="11"/>
        <color theme="1"/>
        <name val="Calibri"/>
        <scheme val="minor"/>
      </font>
      <border diagonalUp="0" diagonalDown="0">
        <left/>
        <right/>
        <top style="thin">
          <color theme="4" tint="0.39997558519241921"/>
        </top>
        <bottom/>
        <vertical/>
        <horizontal/>
      </border>
    </dxf>
    <dxf>
      <font>
        <b val="0"/>
        <i val="0"/>
        <strike val="0"/>
        <condense val="0"/>
        <extend val="0"/>
        <outline val="0"/>
        <shadow val="0"/>
        <u val="none"/>
        <vertAlign val="baseline"/>
        <sz val="11"/>
        <color theme="1"/>
        <name val="Calibri"/>
        <scheme val="minor"/>
      </font>
      <border diagonalUp="0" diagonalDown="0">
        <left/>
        <right/>
        <top style="thin">
          <color theme="4" tint="0.39997558519241921"/>
        </top>
        <bottom/>
        <vertical/>
        <horizontal/>
      </border>
    </dxf>
    <dxf>
      <border outline="0">
        <left style="thin">
          <color theme="4" tint="0.39997558519241921"/>
        </left>
        <right style="thin">
          <color theme="4" tint="0.39997558519241921"/>
        </right>
        <top style="thin">
          <color theme="4" tint="0.39997558519241921"/>
        </top>
        <bottom style="thin">
          <color theme="4" tint="0.39997558519241921"/>
        </bottom>
      </border>
    </dxf>
    <dxf>
      <font>
        <b/>
        <i val="0"/>
        <strike val="0"/>
        <condense val="0"/>
        <extend val="0"/>
        <outline val="0"/>
        <shadow val="0"/>
        <u val="none"/>
        <vertAlign val="baseline"/>
        <sz val="11"/>
        <color theme="0"/>
        <name val="Calibri"/>
        <scheme val="minor"/>
      </font>
      <fill>
        <patternFill patternType="solid">
          <fgColor theme="4"/>
          <bgColor theme="4"/>
        </patternFill>
      </fill>
    </dxf>
    <dxf>
      <font>
        <b val="0"/>
        <i val="0"/>
        <strike val="0"/>
        <condense val="0"/>
        <extend val="0"/>
        <outline val="0"/>
        <shadow val="0"/>
        <u val="none"/>
        <vertAlign val="baseline"/>
        <sz val="11"/>
        <color theme="1"/>
        <name val="Calibri"/>
        <scheme val="minor"/>
      </font>
      <border diagonalUp="0" diagonalDown="0">
        <left/>
        <right/>
        <top style="thin">
          <color theme="4" tint="0.39997558519241921"/>
        </top>
        <bottom/>
        <vertical/>
        <horizontal/>
      </border>
    </dxf>
    <dxf>
      <border outline="0">
        <left style="thin">
          <color theme="4" tint="0.39997558519241921"/>
        </left>
        <right style="thin">
          <color theme="4" tint="0.39997558519241921"/>
        </right>
        <top style="thin">
          <color theme="4" tint="0.39997558519241921"/>
        </top>
        <bottom style="thin">
          <color theme="4" tint="0.39997558519241921"/>
        </bottom>
      </border>
    </dxf>
    <dxf>
      <font>
        <b/>
        <i val="0"/>
        <strike val="0"/>
        <condense val="0"/>
        <extend val="0"/>
        <outline val="0"/>
        <shadow val="0"/>
        <u val="none"/>
        <vertAlign val="baseline"/>
        <sz val="11"/>
        <color theme="0"/>
        <name val="Calibri"/>
        <scheme val="minor"/>
      </font>
      <fill>
        <patternFill patternType="solid">
          <fgColor theme="4"/>
          <bgColor theme="4"/>
        </patternFill>
      </fill>
    </dxf>
    <dxf>
      <font>
        <b val="0"/>
        <i val="0"/>
        <strike val="0"/>
        <condense val="0"/>
        <extend val="0"/>
        <outline val="0"/>
        <shadow val="0"/>
        <u val="none"/>
        <vertAlign val="baseline"/>
        <sz val="10"/>
        <color theme="1"/>
        <name val="Calibri"/>
        <scheme val="minor"/>
      </font>
      <alignment horizontal="general" vertical="bottom" textRotation="0" wrapText="1" indent="0" justifyLastLine="0" shrinkToFit="0" readingOrder="0"/>
    </dxf>
    <dxf>
      <font>
        <b val="0"/>
        <i val="0"/>
        <strike val="0"/>
        <condense val="0"/>
        <extend val="0"/>
        <outline val="0"/>
        <shadow val="0"/>
        <u val="none"/>
        <vertAlign val="baseline"/>
        <sz val="10"/>
        <color theme="1"/>
        <name val="Calibri"/>
        <scheme val="minor"/>
      </font>
      <alignment horizontal="general" vertical="bottom" textRotation="0" wrapText="1" indent="0" justifyLastLine="0" shrinkToFit="0" readingOrder="0"/>
    </dxf>
    <dxf>
      <font>
        <b val="0"/>
        <i val="0"/>
        <strike val="0"/>
        <condense val="0"/>
        <extend val="0"/>
        <outline val="0"/>
        <shadow val="0"/>
        <u val="none"/>
        <vertAlign val="baseline"/>
        <sz val="10"/>
        <color rgb="FF000000"/>
        <name val="Calibri"/>
        <scheme val="minor"/>
      </font>
      <alignment horizontal="general" vertical="center" textRotation="0" wrapText="0" indent="0" justifyLastLine="0" shrinkToFit="0" readingOrder="0"/>
    </dxf>
    <dxf>
      <font>
        <b val="0"/>
        <i val="0"/>
        <strike val="0"/>
        <condense val="0"/>
        <extend val="0"/>
        <outline val="0"/>
        <shadow val="0"/>
        <u val="none"/>
        <vertAlign val="baseline"/>
        <sz val="10"/>
        <color rgb="FF000000"/>
        <name val="Calibri"/>
        <scheme val="minor"/>
      </font>
      <alignment horizontal="general" vertical="center" textRotation="0" wrapText="0" indent="0" justifyLastLine="0" shrinkToFit="0" readingOrder="0"/>
    </dxf>
    <dxf>
      <font>
        <b/>
        <i val="0"/>
        <strike val="0"/>
        <condense val="0"/>
        <extend val="0"/>
        <outline val="0"/>
        <shadow val="0"/>
        <u val="none"/>
        <vertAlign val="baseline"/>
        <sz val="10"/>
        <color rgb="FFFFFFFF"/>
        <name val="Calibri"/>
        <scheme val="minor"/>
      </font>
      <fill>
        <patternFill patternType="solid">
          <fgColor indexed="64"/>
          <bgColor rgb="FF073763"/>
        </patternFill>
      </fill>
      <alignment horizontal="center" vertical="center"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0"/>
        <color theme="1"/>
        <name val="Calibri"/>
        <scheme val="minor"/>
      </font>
      <alignment horizontal="general" vertical="bottom" textRotation="0" wrapText="1" indent="0" justifyLastLine="0" shrinkToFit="0" readingOrder="0"/>
    </dxf>
    <dxf>
      <border outline="0">
        <top style="thin">
          <color theme="4" tint="0.39997558519241921"/>
        </top>
      </border>
    </dxf>
    <dxf>
      <font>
        <b val="0"/>
        <i val="0"/>
        <strike val="0"/>
        <condense val="0"/>
        <extend val="0"/>
        <outline val="0"/>
        <shadow val="0"/>
        <u val="none"/>
        <vertAlign val="baseline"/>
        <sz val="10"/>
        <color theme="1"/>
        <name val="Calibri"/>
        <scheme val="minor"/>
      </font>
      <alignment horizontal="general" vertical="bottom" textRotation="0" wrapText="1" indent="0" justifyLastLine="0" shrinkToFit="0" readingOrder="0"/>
    </dxf>
    <dxf>
      <border outline="0">
        <bottom style="thin">
          <color theme="4" tint="0.39997558519241921"/>
        </bottom>
      </border>
    </dxf>
    <dxf>
      <font>
        <b/>
        <i val="0"/>
        <strike val="0"/>
        <condense val="0"/>
        <extend val="0"/>
        <outline val="0"/>
        <shadow val="0"/>
        <u val="none"/>
        <vertAlign val="baseline"/>
        <sz val="10"/>
        <color theme="0"/>
        <name val="Calibri"/>
        <scheme val="minor"/>
      </font>
      <fill>
        <patternFill patternType="solid">
          <fgColor indexed="64"/>
          <bgColor rgb="FF002060"/>
        </patternFill>
      </fill>
      <alignment horizontal="center" vertical="center" textRotation="0" wrapText="1" indent="0" justifyLastLine="0" shrinkToFit="0" readingOrder="0"/>
    </dxf>
    <dxf>
      <font>
        <strike val="0"/>
        <outline val="0"/>
        <shadow val="0"/>
        <u val="none"/>
        <vertAlign val="baseline"/>
        <sz val="10"/>
        <color theme="1"/>
        <name val="Calibri"/>
        <scheme val="minor"/>
      </font>
      <border diagonalUp="0" diagonalDown="0" outline="0">
        <left style="thin">
          <color indexed="64"/>
        </left>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0"/>
        <color theme="0"/>
        <name val="Calibri"/>
        <scheme val="minor"/>
      </font>
    </dxf>
    <dxf>
      <border>
        <bottom style="thin">
          <color indexed="64"/>
        </bottom>
      </border>
    </dxf>
    <dxf>
      <font>
        <strike val="0"/>
        <outline val="0"/>
        <shadow val="0"/>
        <u val="none"/>
        <vertAlign val="baseline"/>
        <sz val="10"/>
        <color theme="0"/>
        <name val="Calibri"/>
        <scheme val="minor"/>
      </font>
      <border diagonalUp="0" diagonalDown="0" outline="0">
        <left style="thin">
          <color indexed="64"/>
        </left>
        <right style="thin">
          <color indexed="64"/>
        </right>
        <top/>
        <bottom/>
      </border>
    </dxf>
    <dxf>
      <font>
        <b val="0"/>
        <i val="0"/>
        <strike val="0"/>
        <condense val="0"/>
        <extend val="0"/>
        <outline val="0"/>
        <shadow val="0"/>
        <u val="none"/>
        <vertAlign val="baseline"/>
        <sz val="10"/>
        <color theme="1"/>
        <name val="Calibri"/>
        <scheme val="minor"/>
      </font>
    </dxf>
    <dxf>
      <font>
        <b val="0"/>
        <i val="0"/>
        <strike val="0"/>
        <condense val="0"/>
        <extend val="0"/>
        <outline val="0"/>
        <shadow val="0"/>
        <u val="none"/>
        <vertAlign val="baseline"/>
        <sz val="10"/>
        <color theme="1"/>
        <name val="Calibri"/>
        <scheme val="minor"/>
      </font>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0"/>
        <color theme="1"/>
        <name val="Calibri"/>
        <scheme val="minor"/>
      </font>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bottom style="thin">
          <color indexed="64"/>
        </bottom>
      </border>
    </dxf>
    <dxf>
      <border outline="0">
        <bottom style="thin">
          <color indexed="64"/>
        </bottom>
      </border>
    </dxf>
    <dxf>
      <font>
        <b/>
        <i val="0"/>
        <strike val="0"/>
        <condense val="0"/>
        <extend val="0"/>
        <outline val="0"/>
        <shadow val="0"/>
        <u val="none"/>
        <vertAlign val="baseline"/>
        <sz val="10"/>
        <color rgb="FFFFFFFF"/>
        <name val="Calibri"/>
        <scheme val="minor"/>
      </font>
      <fill>
        <patternFill patternType="solid">
          <fgColor indexed="64"/>
          <bgColor rgb="FF002060"/>
        </patternFill>
      </fill>
      <alignment horizontal="center" vertical="center"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0"/>
        <color theme="1"/>
        <name val="Calibri"/>
        <scheme val="minor"/>
      </font>
      <alignment horizontal="general" vertical="bottom" textRotation="0" wrapText="1" indent="0" justifyLastLine="0" shrinkToFit="0" readingOrder="0"/>
    </dxf>
    <dxf>
      <font>
        <b val="0"/>
        <i val="0"/>
        <strike val="0"/>
        <condense val="0"/>
        <extend val="0"/>
        <outline val="0"/>
        <shadow val="0"/>
        <u val="none"/>
        <vertAlign val="baseline"/>
        <sz val="10"/>
        <color theme="1"/>
        <name val="Calibri"/>
        <scheme val="minor"/>
      </font>
      <alignment horizontal="general" vertical="bottom" textRotation="0" wrapText="1" indent="0" justifyLastLine="0" shrinkToFit="0" readingOrder="0"/>
    </dxf>
    <dxf>
      <font>
        <b val="0"/>
        <i val="0"/>
        <strike val="0"/>
        <condense val="0"/>
        <extend val="0"/>
        <outline val="0"/>
        <shadow val="0"/>
        <u val="none"/>
        <vertAlign val="baseline"/>
        <sz val="10"/>
        <color theme="1"/>
        <name val="Calibri"/>
        <scheme val="minor"/>
      </font>
      <fill>
        <patternFill patternType="solid">
          <fgColor indexed="64"/>
          <bgColor rgb="FF002060"/>
        </patternFill>
      </fill>
      <alignment horizontal="center" vertical="center" textRotation="0" wrapText="1" indent="0" justifyLastLine="0" shrinkToFit="0" readingOrder="0"/>
    </dxf>
    <dxf>
      <font>
        <strike val="0"/>
        <outline val="0"/>
        <shadow val="0"/>
        <u val="none"/>
        <vertAlign val="baseline"/>
        <sz val="10"/>
        <color theme="1"/>
        <name val="Calibri"/>
        <scheme val="minor"/>
      </font>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0"/>
        <color theme="1"/>
        <name val="Calibri"/>
        <scheme val="minor"/>
      </font>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0"/>
        <color theme="1"/>
        <name val="Calibri"/>
        <scheme val="minor"/>
      </font>
      <fill>
        <patternFill patternType="none">
          <fgColor indexed="64"/>
          <bgColor auto="1"/>
        </patternFill>
      </fill>
    </dxf>
    <dxf>
      <border>
        <bottom style="thin">
          <color indexed="64"/>
        </bottom>
      </border>
    </dxf>
    <dxf>
      <fill>
        <patternFill>
          <fgColor indexed="64"/>
          <bgColor rgb="FF002060"/>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0"/>
        <color rgb="FF000000"/>
        <name val="Calibri"/>
        <scheme val="minor"/>
      </font>
      <fill>
        <patternFill patternType="none">
          <fgColor indexed="64"/>
          <bgColor auto="1"/>
        </patternFill>
      </fill>
    </dxf>
    <dxf>
      <font>
        <b val="0"/>
        <i val="0"/>
        <strike val="0"/>
        <condense val="0"/>
        <extend val="0"/>
        <outline val="0"/>
        <shadow val="0"/>
        <u val="none"/>
        <vertAlign val="baseline"/>
        <sz val="10"/>
        <color rgb="FF000000"/>
        <name val="Calibri"/>
        <scheme val="minor"/>
      </font>
      <fill>
        <patternFill patternType="none">
          <fgColor indexed="64"/>
          <bgColor auto="1"/>
        </patternFill>
      </fill>
    </dxf>
    <dxf>
      <font>
        <b/>
        <i val="0"/>
        <strike val="0"/>
        <condense val="0"/>
        <extend val="0"/>
        <outline val="0"/>
        <shadow val="0"/>
        <u val="none"/>
        <vertAlign val="baseline"/>
        <sz val="10"/>
        <color rgb="FFFFFFFF"/>
        <name val="Calibri"/>
        <scheme val="minor"/>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0"/>
        <color rgb="FF000000"/>
        <name val="Calibri"/>
        <scheme val="minor"/>
      </font>
    </dxf>
    <dxf>
      <font>
        <b val="0"/>
        <i val="0"/>
        <strike val="0"/>
        <condense val="0"/>
        <extend val="0"/>
        <outline val="0"/>
        <shadow val="0"/>
        <u val="none"/>
        <vertAlign val="baseline"/>
        <sz val="10"/>
        <color rgb="FF000000"/>
        <name val="Calibri"/>
        <scheme val="minor"/>
      </font>
    </dxf>
    <dxf>
      <font>
        <b/>
        <i val="0"/>
        <strike val="0"/>
        <condense val="0"/>
        <extend val="0"/>
        <outline val="0"/>
        <shadow val="0"/>
        <u val="none"/>
        <vertAlign val="baseline"/>
        <sz val="10"/>
        <color rgb="FFFFFFFF"/>
        <name val="Calibri"/>
        <scheme val="minor"/>
      </font>
      <fill>
        <patternFill patternType="solid">
          <fgColor indexed="64"/>
          <bgColor rgb="FF073763"/>
        </patternFill>
      </fill>
      <alignment horizontal="center" vertical="center" textRotation="0" wrapText="0" indent="0" justifyLastLine="0" shrinkToFit="0" readingOrder="0"/>
    </dxf>
    <dxf>
      <alignment wrapText="1" readingOrder="0"/>
    </dxf>
    <dxf>
      <alignment vertical="center" readingOrder="0"/>
    </dxf>
    <dxf>
      <alignment horizontal="center" readingOrder="0"/>
    </dxf>
    <dxf>
      <alignment vertical="center" readingOrder="0"/>
    </dxf>
    <dxf>
      <alignment horizontal="center" readingOrder="0"/>
    </dxf>
    <dxf>
      <alignment wrapText="1" readingOrder="0"/>
    </dxf>
    <dxf>
      <border>
        <horizontal/>
      </border>
    </dxf>
    <dxf>
      <border>
        <horizontal/>
      </border>
    </dxf>
    <dxf>
      <border>
        <horizontal/>
      </border>
    </dxf>
    <dxf>
      <border>
        <horizontal/>
      </border>
    </dxf>
    <dxf>
      <border>
        <top/>
        <horizontal/>
      </border>
    </dxf>
    <dxf>
      <border>
        <top/>
        <horizontal/>
      </border>
    </dxf>
    <dxf>
      <border>
        <top/>
        <horizontal/>
      </border>
    </dxf>
    <dxf>
      <border>
        <top/>
        <horizontal/>
      </border>
    </dxf>
    <dxf>
      <border>
        <left/>
        <top/>
        <vertical/>
      </border>
    </dxf>
    <dxf>
      <border>
        <left/>
        <top/>
        <vertical/>
      </border>
    </dxf>
    <dxf>
      <border>
        <left/>
        <top/>
        <vertical/>
      </border>
    </dxf>
    <dxf>
      <border>
        <left/>
        <top/>
        <vertical/>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alignment vertical="center" readingOrder="0"/>
    </dxf>
    <dxf>
      <alignment vertical="center" readingOrder="0"/>
    </dxf>
    <dxf>
      <alignment horizontal="center" readingOrder="0"/>
    </dxf>
    <dxf>
      <alignment horizontal="center" readingOrder="0"/>
    </dxf>
    <dxf>
      <alignment wrapText="1" readingOrder="0"/>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font>
        <sz val="10"/>
      </font>
    </dxf>
    <dxf>
      <font>
        <sz val="10"/>
      </font>
    </dxf>
    <dxf>
      <alignment wrapText="1" readingOrder="0"/>
    </dxf>
    <dxf>
      <alignment wrapText="1" readingOrder="0"/>
    </dxf>
    <dxf>
      <alignment horizontal="left" vertical="center" readingOrder="0"/>
    </dxf>
    <dxf>
      <alignment wrapText="0" readingOrder="0"/>
    </dxf>
    <dxf>
      <alignment horizontal="left" readingOrder="0"/>
    </dxf>
    <dxf>
      <alignment vertical="center" readingOrder="0"/>
    </dxf>
    <dxf>
      <font>
        <sz val="9"/>
      </font>
    </dxf>
    <dxf>
      <font>
        <sz val="9"/>
      </font>
    </dxf>
  </dxfs>
  <tableStyles count="0" defaultTableStyle="TableStyleMedium2" defaultPivotStyle="PivotStyleLight16"/>
  <colors>
    <mruColors>
      <color rgb="FF7F1614"/>
      <color rgb="FFE13F3B"/>
      <color rgb="FFA7161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pivotCacheDefinition" Target="pivotCache/pivotCacheDefinition3.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pivotCacheDefinition" Target="pivotCache/pivotCacheDefinition2.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pivotCacheDefinition" Target="pivotCache/pivotCacheDefinition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[170216_ShelterNFI_4W.xlsx]STAT_DISTRIBUTION!PivotTable1</c:name>
    <c:fmtId val="0"/>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Nombre de distributions en cours ou réalisees par</a:t>
            </a:r>
            <a:r>
              <a:rPr lang="en-US" baseline="0"/>
              <a:t> jour</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ln w="28575" cap="rnd">
            <a:solidFill>
              <a:schemeClr val="accent1"/>
            </a:solidFill>
            <a:round/>
          </a:ln>
          <a:effectLst/>
        </c:spPr>
        <c:marker>
          <c:symbol val="none"/>
        </c:marker>
      </c:pivotFmt>
    </c:pivotFmts>
    <c:plotArea>
      <c:layout/>
      <c:lineChart>
        <c:grouping val="standard"/>
        <c:varyColors val="0"/>
        <c:ser>
          <c:idx val="0"/>
          <c:order val="0"/>
          <c:tx>
            <c:strRef>
              <c:f>STAT_DISTRIBUTION!$B$3</c:f>
              <c:strCache>
                <c:ptCount val="1"/>
                <c:pt idx="0">
                  <c:v>Total</c:v>
                </c:pt>
              </c:strCache>
            </c:strRef>
          </c:tx>
          <c:spPr>
            <a:ln w="28575" cap="rnd">
              <a:solidFill>
                <a:schemeClr val="accent1"/>
              </a:solidFill>
              <a:round/>
            </a:ln>
            <a:effectLst/>
          </c:spPr>
          <c:marker>
            <c:symbol val="none"/>
          </c:marker>
          <c:cat>
            <c:strRef>
              <c:f>STAT_DISTRIBUTION!$A$4:$A$88</c:f>
              <c:strCache>
                <c:ptCount val="84"/>
                <c:pt idx="0">
                  <c:v>10/1/2016</c:v>
                </c:pt>
                <c:pt idx="1">
                  <c:v>10/2/2016</c:v>
                </c:pt>
                <c:pt idx="2">
                  <c:v>10/4/2016</c:v>
                </c:pt>
                <c:pt idx="3">
                  <c:v>10/5/2016</c:v>
                </c:pt>
                <c:pt idx="4">
                  <c:v>10/6/2016</c:v>
                </c:pt>
                <c:pt idx="5">
                  <c:v>10/7/2016</c:v>
                </c:pt>
                <c:pt idx="6">
                  <c:v>10/8/2016</c:v>
                </c:pt>
                <c:pt idx="7">
                  <c:v>10/9/2016</c:v>
                </c:pt>
                <c:pt idx="8">
                  <c:v>10/10/2016</c:v>
                </c:pt>
                <c:pt idx="9">
                  <c:v>10/11/2016</c:v>
                </c:pt>
                <c:pt idx="10">
                  <c:v>10/12/2016</c:v>
                </c:pt>
                <c:pt idx="11">
                  <c:v>10/13/2016</c:v>
                </c:pt>
                <c:pt idx="12">
                  <c:v>10/14/2016</c:v>
                </c:pt>
                <c:pt idx="13">
                  <c:v>10/15/2016</c:v>
                </c:pt>
                <c:pt idx="14">
                  <c:v>10/16/2016</c:v>
                </c:pt>
                <c:pt idx="15">
                  <c:v>10/17/2016</c:v>
                </c:pt>
                <c:pt idx="16">
                  <c:v>10/18/2016</c:v>
                </c:pt>
                <c:pt idx="17">
                  <c:v>10/19/2016</c:v>
                </c:pt>
                <c:pt idx="18">
                  <c:v>10/20/2016</c:v>
                </c:pt>
                <c:pt idx="19">
                  <c:v>10/21/2016</c:v>
                </c:pt>
                <c:pt idx="20">
                  <c:v>10/22/2016</c:v>
                </c:pt>
                <c:pt idx="21">
                  <c:v>10/23/2016</c:v>
                </c:pt>
                <c:pt idx="22">
                  <c:v>10/24/2016</c:v>
                </c:pt>
                <c:pt idx="23">
                  <c:v>10/25/2016</c:v>
                </c:pt>
                <c:pt idx="24">
                  <c:v>10/26/2016</c:v>
                </c:pt>
                <c:pt idx="25">
                  <c:v>10/27/2016</c:v>
                </c:pt>
                <c:pt idx="26">
                  <c:v>10/28/2016</c:v>
                </c:pt>
                <c:pt idx="27">
                  <c:v>10/29/2016</c:v>
                </c:pt>
                <c:pt idx="28">
                  <c:v>10/30/2016</c:v>
                </c:pt>
                <c:pt idx="29">
                  <c:v>10/31/2016</c:v>
                </c:pt>
                <c:pt idx="30">
                  <c:v>11/1/2016</c:v>
                </c:pt>
                <c:pt idx="31">
                  <c:v>11/2/2016</c:v>
                </c:pt>
                <c:pt idx="32">
                  <c:v>11/3/2016</c:v>
                </c:pt>
                <c:pt idx="33">
                  <c:v>11/4/2016</c:v>
                </c:pt>
                <c:pt idx="34">
                  <c:v>11/5/2016</c:v>
                </c:pt>
                <c:pt idx="35">
                  <c:v>11/6/2016</c:v>
                </c:pt>
                <c:pt idx="36">
                  <c:v>11/7/2016</c:v>
                </c:pt>
                <c:pt idx="37">
                  <c:v>11/8/2016</c:v>
                </c:pt>
                <c:pt idx="38">
                  <c:v>11/9/2016</c:v>
                </c:pt>
                <c:pt idx="39">
                  <c:v>11/10/2016</c:v>
                </c:pt>
                <c:pt idx="40">
                  <c:v>11/11/2016</c:v>
                </c:pt>
                <c:pt idx="41">
                  <c:v>11/12/2016</c:v>
                </c:pt>
                <c:pt idx="42">
                  <c:v>11/13/2016</c:v>
                </c:pt>
                <c:pt idx="43">
                  <c:v>11/14/2016</c:v>
                </c:pt>
                <c:pt idx="44">
                  <c:v>11/15/2016</c:v>
                </c:pt>
                <c:pt idx="45">
                  <c:v>11/16/2016</c:v>
                </c:pt>
                <c:pt idx="46">
                  <c:v>11/17/2016</c:v>
                </c:pt>
                <c:pt idx="47">
                  <c:v>11/19/2016</c:v>
                </c:pt>
                <c:pt idx="48">
                  <c:v>11/21/2016</c:v>
                </c:pt>
                <c:pt idx="49">
                  <c:v>11/22/2016</c:v>
                </c:pt>
                <c:pt idx="50">
                  <c:v>11/23/2016</c:v>
                </c:pt>
                <c:pt idx="51">
                  <c:v>11/24/2016</c:v>
                </c:pt>
                <c:pt idx="52">
                  <c:v>11/25/2016</c:v>
                </c:pt>
                <c:pt idx="53">
                  <c:v>11/26/2016</c:v>
                </c:pt>
                <c:pt idx="54">
                  <c:v>11/28/2016</c:v>
                </c:pt>
                <c:pt idx="55">
                  <c:v>11/29/2016</c:v>
                </c:pt>
                <c:pt idx="56">
                  <c:v>11/30/2016</c:v>
                </c:pt>
                <c:pt idx="57">
                  <c:v>12/1/2016</c:v>
                </c:pt>
                <c:pt idx="58">
                  <c:v>12/2/2016</c:v>
                </c:pt>
                <c:pt idx="59">
                  <c:v>12/3/2016</c:v>
                </c:pt>
                <c:pt idx="60">
                  <c:v>12/4/2016</c:v>
                </c:pt>
                <c:pt idx="61">
                  <c:v>12/5/2016</c:v>
                </c:pt>
                <c:pt idx="62">
                  <c:v>12/6/2016</c:v>
                </c:pt>
                <c:pt idx="63">
                  <c:v>12/7/2016</c:v>
                </c:pt>
                <c:pt idx="64">
                  <c:v>12/8/2016</c:v>
                </c:pt>
                <c:pt idx="65">
                  <c:v>12/9/2016</c:v>
                </c:pt>
                <c:pt idx="66">
                  <c:v>12/10/2016</c:v>
                </c:pt>
                <c:pt idx="67">
                  <c:v>12/11/2016</c:v>
                </c:pt>
                <c:pt idx="68">
                  <c:v>12/12/2016</c:v>
                </c:pt>
                <c:pt idx="69">
                  <c:v>12/13/2016</c:v>
                </c:pt>
                <c:pt idx="70">
                  <c:v>12/14/2016</c:v>
                </c:pt>
                <c:pt idx="71">
                  <c:v>12/15/2016</c:v>
                </c:pt>
                <c:pt idx="72">
                  <c:v>12/16/2016</c:v>
                </c:pt>
                <c:pt idx="73">
                  <c:v>12/17/2016</c:v>
                </c:pt>
                <c:pt idx="74">
                  <c:v>12/19/2016</c:v>
                </c:pt>
                <c:pt idx="75">
                  <c:v>12/20/2016</c:v>
                </c:pt>
                <c:pt idx="76">
                  <c:v>12/21/2016</c:v>
                </c:pt>
                <c:pt idx="77">
                  <c:v>12/22/2016</c:v>
                </c:pt>
                <c:pt idx="78">
                  <c:v>12/23/2016</c:v>
                </c:pt>
                <c:pt idx="79">
                  <c:v>12/24/2016</c:v>
                </c:pt>
                <c:pt idx="80">
                  <c:v>12/27/2016</c:v>
                </c:pt>
                <c:pt idx="81">
                  <c:v>12/30/2016</c:v>
                </c:pt>
                <c:pt idx="82">
                  <c:v>1/5/2017</c:v>
                </c:pt>
                <c:pt idx="83">
                  <c:v>1/6/2017</c:v>
                </c:pt>
              </c:strCache>
            </c:strRef>
          </c:cat>
          <c:val>
            <c:numRef>
              <c:f>STAT_DISTRIBUTION!$B$4:$B$88</c:f>
              <c:numCache>
                <c:formatCode>General</c:formatCode>
                <c:ptCount val="84"/>
                <c:pt idx="0">
                  <c:v>2</c:v>
                </c:pt>
                <c:pt idx="1">
                  <c:v>14</c:v>
                </c:pt>
                <c:pt idx="2">
                  <c:v>10</c:v>
                </c:pt>
                <c:pt idx="3">
                  <c:v>6</c:v>
                </c:pt>
                <c:pt idx="4">
                  <c:v>5</c:v>
                </c:pt>
                <c:pt idx="5">
                  <c:v>5</c:v>
                </c:pt>
                <c:pt idx="6">
                  <c:v>11</c:v>
                </c:pt>
                <c:pt idx="7">
                  <c:v>35</c:v>
                </c:pt>
                <c:pt idx="8">
                  <c:v>24</c:v>
                </c:pt>
                <c:pt idx="9">
                  <c:v>32</c:v>
                </c:pt>
                <c:pt idx="10">
                  <c:v>31</c:v>
                </c:pt>
                <c:pt idx="11">
                  <c:v>37</c:v>
                </c:pt>
                <c:pt idx="12">
                  <c:v>23</c:v>
                </c:pt>
                <c:pt idx="13">
                  <c:v>6</c:v>
                </c:pt>
                <c:pt idx="14">
                  <c:v>14</c:v>
                </c:pt>
                <c:pt idx="15">
                  <c:v>59</c:v>
                </c:pt>
                <c:pt idx="16">
                  <c:v>13</c:v>
                </c:pt>
                <c:pt idx="17">
                  <c:v>31</c:v>
                </c:pt>
                <c:pt idx="18">
                  <c:v>50</c:v>
                </c:pt>
                <c:pt idx="19">
                  <c:v>28</c:v>
                </c:pt>
                <c:pt idx="20">
                  <c:v>11</c:v>
                </c:pt>
                <c:pt idx="21">
                  <c:v>25</c:v>
                </c:pt>
                <c:pt idx="22">
                  <c:v>13</c:v>
                </c:pt>
                <c:pt idx="23">
                  <c:v>21</c:v>
                </c:pt>
                <c:pt idx="24">
                  <c:v>38</c:v>
                </c:pt>
                <c:pt idx="25">
                  <c:v>12</c:v>
                </c:pt>
                <c:pt idx="26">
                  <c:v>17</c:v>
                </c:pt>
                <c:pt idx="27">
                  <c:v>20</c:v>
                </c:pt>
                <c:pt idx="28">
                  <c:v>55</c:v>
                </c:pt>
                <c:pt idx="29">
                  <c:v>29</c:v>
                </c:pt>
                <c:pt idx="30">
                  <c:v>11</c:v>
                </c:pt>
                <c:pt idx="31">
                  <c:v>15</c:v>
                </c:pt>
                <c:pt idx="32">
                  <c:v>22</c:v>
                </c:pt>
                <c:pt idx="33">
                  <c:v>26</c:v>
                </c:pt>
                <c:pt idx="34">
                  <c:v>22</c:v>
                </c:pt>
                <c:pt idx="35">
                  <c:v>4</c:v>
                </c:pt>
                <c:pt idx="36">
                  <c:v>14</c:v>
                </c:pt>
                <c:pt idx="37">
                  <c:v>15</c:v>
                </c:pt>
                <c:pt idx="38">
                  <c:v>8</c:v>
                </c:pt>
                <c:pt idx="39">
                  <c:v>26</c:v>
                </c:pt>
                <c:pt idx="40">
                  <c:v>27</c:v>
                </c:pt>
                <c:pt idx="41">
                  <c:v>17</c:v>
                </c:pt>
                <c:pt idx="42">
                  <c:v>7</c:v>
                </c:pt>
                <c:pt idx="43">
                  <c:v>19</c:v>
                </c:pt>
                <c:pt idx="44">
                  <c:v>14</c:v>
                </c:pt>
                <c:pt idx="45">
                  <c:v>34</c:v>
                </c:pt>
                <c:pt idx="46">
                  <c:v>7</c:v>
                </c:pt>
                <c:pt idx="47">
                  <c:v>7</c:v>
                </c:pt>
                <c:pt idx="48">
                  <c:v>6</c:v>
                </c:pt>
                <c:pt idx="49">
                  <c:v>1</c:v>
                </c:pt>
                <c:pt idx="50">
                  <c:v>6</c:v>
                </c:pt>
                <c:pt idx="51">
                  <c:v>23</c:v>
                </c:pt>
                <c:pt idx="52">
                  <c:v>35</c:v>
                </c:pt>
                <c:pt idx="53">
                  <c:v>8</c:v>
                </c:pt>
                <c:pt idx="54">
                  <c:v>13</c:v>
                </c:pt>
                <c:pt idx="55">
                  <c:v>11</c:v>
                </c:pt>
                <c:pt idx="56">
                  <c:v>54</c:v>
                </c:pt>
                <c:pt idx="57">
                  <c:v>13</c:v>
                </c:pt>
                <c:pt idx="58">
                  <c:v>18</c:v>
                </c:pt>
                <c:pt idx="59">
                  <c:v>11</c:v>
                </c:pt>
                <c:pt idx="60">
                  <c:v>16</c:v>
                </c:pt>
                <c:pt idx="61">
                  <c:v>2</c:v>
                </c:pt>
                <c:pt idx="62">
                  <c:v>6</c:v>
                </c:pt>
                <c:pt idx="63">
                  <c:v>9</c:v>
                </c:pt>
                <c:pt idx="64">
                  <c:v>3</c:v>
                </c:pt>
                <c:pt idx="65">
                  <c:v>28</c:v>
                </c:pt>
                <c:pt idx="66">
                  <c:v>2</c:v>
                </c:pt>
                <c:pt idx="67">
                  <c:v>12</c:v>
                </c:pt>
                <c:pt idx="68">
                  <c:v>13</c:v>
                </c:pt>
                <c:pt idx="69">
                  <c:v>27</c:v>
                </c:pt>
                <c:pt idx="70">
                  <c:v>38</c:v>
                </c:pt>
                <c:pt idx="71">
                  <c:v>15</c:v>
                </c:pt>
                <c:pt idx="72">
                  <c:v>32</c:v>
                </c:pt>
                <c:pt idx="73">
                  <c:v>22</c:v>
                </c:pt>
                <c:pt idx="74">
                  <c:v>5</c:v>
                </c:pt>
                <c:pt idx="75">
                  <c:v>22</c:v>
                </c:pt>
                <c:pt idx="76">
                  <c:v>28</c:v>
                </c:pt>
                <c:pt idx="77">
                  <c:v>7</c:v>
                </c:pt>
                <c:pt idx="78">
                  <c:v>9</c:v>
                </c:pt>
                <c:pt idx="79">
                  <c:v>15</c:v>
                </c:pt>
                <c:pt idx="80">
                  <c:v>6</c:v>
                </c:pt>
                <c:pt idx="81">
                  <c:v>6</c:v>
                </c:pt>
                <c:pt idx="82">
                  <c:v>6</c:v>
                </c:pt>
                <c:pt idx="83">
                  <c:v>6</c:v>
                </c:pt>
              </c:numCache>
            </c:numRef>
          </c:val>
          <c:smooth val="0"/>
        </c:ser>
        <c:dLbls>
          <c:showLegendKey val="0"/>
          <c:showVal val="0"/>
          <c:showCatName val="0"/>
          <c:showSerName val="0"/>
          <c:showPercent val="0"/>
          <c:showBubbleSize val="0"/>
        </c:dLbls>
        <c:smooth val="0"/>
        <c:axId val="339556320"/>
        <c:axId val="339558280"/>
      </c:lineChart>
      <c:catAx>
        <c:axId val="33955632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39558280"/>
        <c:crosses val="autoZero"/>
        <c:auto val="1"/>
        <c:lblAlgn val="ctr"/>
        <c:lblOffset val="100"/>
        <c:noMultiLvlLbl val="0"/>
      </c:catAx>
      <c:valAx>
        <c:axId val="339558280"/>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39556320"/>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Visible val="1"/>
      </c14:pivotOptions>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xdr:col>
      <xdr:colOff>212378</xdr:colOff>
      <xdr:row>0</xdr:row>
      <xdr:rowOff>188146</xdr:rowOff>
    </xdr:from>
    <xdr:to>
      <xdr:col>4</xdr:col>
      <xdr:colOff>831202</xdr:colOff>
      <xdr:row>2</xdr:row>
      <xdr:rowOff>126127</xdr:rowOff>
    </xdr:to>
    <xdr:sp macro="" textlink="">
      <xdr:nvSpPr>
        <xdr:cNvPr id="3" name="TextBox 2"/>
        <xdr:cNvSpPr txBox="1"/>
      </xdr:nvSpPr>
      <xdr:spPr>
        <a:xfrm rot="21083994">
          <a:off x="821978" y="188146"/>
          <a:ext cx="2590499" cy="9857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6600">
              <a:solidFill>
                <a:srgbClr val="FF0000"/>
              </a:solidFill>
              <a:latin typeface="+mj-lt"/>
            </a:rPr>
            <a:t>DRAFT</a:t>
          </a:r>
        </a:p>
      </xdr:txBody>
    </xdr:sp>
    <xdr:clientData/>
  </xdr:twoCellAnchor>
  <xdr:twoCellAnchor editAs="oneCell">
    <xdr:from>
      <xdr:col>0</xdr:col>
      <xdr:colOff>78442</xdr:colOff>
      <xdr:row>0</xdr:row>
      <xdr:rowOff>78441</xdr:rowOff>
    </xdr:from>
    <xdr:to>
      <xdr:col>1</xdr:col>
      <xdr:colOff>134119</xdr:colOff>
      <xdr:row>0</xdr:row>
      <xdr:rowOff>619599</xdr:rowOff>
    </xdr:to>
    <xdr:pic>
      <xdr:nvPicPr>
        <xdr:cNvPr id="4" name="Picture 3"/>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8442" y="78441"/>
          <a:ext cx="660795" cy="54115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59531</xdr:colOff>
      <xdr:row>0</xdr:row>
      <xdr:rowOff>23813</xdr:rowOff>
    </xdr:from>
    <xdr:to>
      <xdr:col>0</xdr:col>
      <xdr:colOff>720326</xdr:colOff>
      <xdr:row>0</xdr:row>
      <xdr:rowOff>564971</xdr:rowOff>
    </xdr:to>
    <xdr:pic>
      <xdr:nvPicPr>
        <xdr:cNvPr id="2" name="Picture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9531" y="23813"/>
          <a:ext cx="660795" cy="541158"/>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2</xdr:col>
      <xdr:colOff>57150</xdr:colOff>
      <xdr:row>0</xdr:row>
      <xdr:rowOff>180975</xdr:rowOff>
    </xdr:from>
    <xdr:to>
      <xdr:col>18</xdr:col>
      <xdr:colOff>0</xdr:colOff>
      <xdr:row>21</xdr:row>
      <xdr:rowOff>76201</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araulin\Downloads\HAITI_ADM2_3W_26%20Jan%202017_avec%20acronymes.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eck"/>
      <sheetName val="Dashboard"/>
      <sheetName val="Report 2"/>
      <sheetName val="Calculated table"/>
      <sheetName val="Data"/>
      <sheetName val="Organisations"/>
      <sheetName val="Vocabulary"/>
      <sheetName val="Gears"/>
      <sheetName val="Geometry"/>
      <sheetName val="DB_Frames"/>
      <sheetName val="Setup Instructions"/>
      <sheetName val="NamedRanges"/>
      <sheetName val="Config"/>
      <sheetName val="ErrReport"/>
      <sheetName val="HAITI_ADM2_3W_26 Jan 2017_avec "/>
      <sheetName val="HAITI_ADM2_3W_26%20Jan%202017_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refreshError="1"/>
      <sheetData sheetId="15" refreshError="1"/>
    </sheetDataSet>
  </externalBook>
</externalLink>
</file>

<file path=xl/pivotCache/_rels/pivotCacheDefinition1.xml.rels><?xml version="1.0" encoding="UTF-8" standalone="yes"?>
<Relationships xmlns="http://schemas.openxmlformats.org/package/2006/relationships"><Relationship Id="rId2" Type="http://schemas.microsoft.com/office/2006/relationships/xlExternalLinkPath/xlPathMissing" Target="Shelter-NFI%20-%204W.xlsx" TargetMode="External"/><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2" Type="http://schemas.microsoft.com/office/2006/relationships/xlExternalLinkPath/xlPathMissing" Target="Shelter-NFI%20-%204W.xlsx" TargetMode="External"/><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2" Type="http://schemas.microsoft.com/office/2006/relationships/xlExternalLinkPath/xlPathMissing" Target="170113_ShelterNFI_4W.xlsx" TargetMode="External"/><Relationship Id="rId1" Type="http://schemas.openxmlformats.org/officeDocument/2006/relationships/pivotCacheRecords" Target="pivotCacheRecords3.xml"/></Relationships>
</file>

<file path=xl/pivotCache/pivotCacheDefinition1.xml><?xml version="1.0" encoding="utf-8"?>
<pivotCacheDefinition xmlns="http://schemas.openxmlformats.org/spreadsheetml/2006/main" xmlns:r="http://schemas.openxmlformats.org/officeDocument/2006/relationships" r:id="rId1" refreshedBy="Author" refreshedDate="42727.947121064812" createdVersion="5" refreshedVersion="5" minRefreshableVersion="3" recordCount="1495">
  <cacheSource type="worksheet">
    <worksheetSource ref="A3:AD9616" sheet="4W" r:id="rId2"/>
  </cacheSource>
  <cacheFields count="30">
    <cacheField name="Organisation" numFmtId="0">
      <sharedItems containsBlank="1"/>
    </cacheField>
    <cacheField name="Partenaire de mise en oeuvre" numFmtId="0">
      <sharedItems containsBlank="1"/>
    </cacheField>
    <cacheField name="Bailleur de fonds" numFmtId="0">
      <sharedItems containsBlank="1"/>
    </cacheField>
    <cacheField name="Statut" numFmtId="0">
      <sharedItems containsBlank="1"/>
    </cacheField>
    <cacheField name="Date de l'activité_x000a_(JJ/MM/AAAA)" numFmtId="0">
      <sharedItems containsDate="1" containsBlank="1" containsMixedTypes="1" minDate="2016-10-01T00:00:00" maxDate="2017-10-18T00:00:00"/>
    </cacheField>
    <cacheField name="Type d'assistance" numFmtId="0">
      <sharedItems containsBlank="1"/>
    </cacheField>
    <cacheField name="Activité 1" numFmtId="0">
      <sharedItems containsBlank="1"/>
    </cacheField>
    <cacheField name="Activité 2" numFmtId="0">
      <sharedItems containsBlank="1"/>
    </cacheField>
    <cacheField name="Pour les kits: veuillez fournir les éléments inclus" numFmtId="0">
      <sharedItems containsBlank="1"/>
    </cacheField>
    <cacheField name="Unité" numFmtId="0">
      <sharedItems containsBlank="1"/>
    </cacheField>
    <cacheField name="Quantité" numFmtId="0">
      <sharedItems containsBlank="1" containsMixedTypes="1" containsNumber="1" containsInteger="1" minValue="1" maxValue="200000"/>
    </cacheField>
    <cacheField name="Total Enfants" numFmtId="0">
      <sharedItems containsBlank="1" containsMixedTypes="1" containsNumber="1" containsInteger="1" minValue="80" maxValue="3220"/>
    </cacheField>
    <cacheField name="Total Femmes" numFmtId="0">
      <sharedItems containsBlank="1" containsMixedTypes="1" containsNumber="1" containsInteger="1" minValue="43" maxValue="264"/>
    </cacheField>
    <cacheField name="Total Hommes" numFmtId="0">
      <sharedItems containsBlank="1" containsMixedTypes="1" containsNumber="1" containsInteger="1" minValue="34" maxValue="289"/>
    </cacheField>
    <cacheField name="Total Individus" numFmtId="0">
      <sharedItems containsBlank="1" containsMixedTypes="1" containsNumber="1" containsInteger="1" minValue="77" maxValue="4508"/>
    </cacheField>
    <cacheField name="Total Ménage" numFmtId="0">
      <sharedItems containsString="0" containsBlank="1" containsNumber="1" containsInteger="1" minValue="1" maxValue="7500"/>
    </cacheField>
    <cacheField name="Cible" numFmtId="0">
      <sharedItems containsBlank="1"/>
    </cacheField>
    <cacheField name="Département" numFmtId="0">
      <sharedItems containsBlank="1" count="9">
        <s v="Grande Anse"/>
        <s v="Sud"/>
        <s v="Nord Ouest"/>
        <s v="Nippes"/>
        <s v="Ouest"/>
        <m/>
        <s v="Sud-Est"/>
        <s v="Aritibonite"/>
        <s v="Nord"/>
      </sharedItems>
    </cacheField>
    <cacheField name="Commune" numFmtId="0">
      <sharedItems containsBlank="1" count="92">
        <s v="Jeremie"/>
        <s v="Les Cayes"/>
        <s v="Anse d'Hainault"/>
        <s v="Dame-Marie"/>
        <s v="Les Irois"/>
        <s v="Roche-A-Bateau"/>
        <s v="Maniche"/>
        <s v="Arniquet"/>
        <s v="Torbeck"/>
        <s v="Port-a-Piment"/>
        <s v="Baie de Henne"/>
        <s v="Les Anglais"/>
        <s v="Mole Saint Nicolas"/>
        <s v="Jean Rabel"/>
        <s v="Coteaux"/>
        <s v="Port-Salut"/>
        <s v="St. Jean du Sud"/>
        <s v="Bombardopolis"/>
        <s v="Chardonnieres"/>
        <s v="Tiburon"/>
        <s v="Chantal"/>
        <s v="La Tortue"/>
        <s v="Bassin Bleu"/>
        <s v="Chamsolme"/>
        <s v="Miragoane"/>
        <s v="Croix-Des-Bouquets"/>
        <s v="Paillant"/>
        <s v="Fonds Des Negres"/>
        <m/>
        <s v="Moron"/>
        <s v="Chambellan"/>
        <s v="Camp Perrin"/>
        <s v="Aquin"/>
        <s v="Anse A Galet"/>
        <s v="Pointe A Raquette"/>
        <s v="Champlois"/>
        <s v="Berreault"/>
        <s v="Fonds Palmiste"/>
        <s v="Ray"/>
        <s v="Des Zanglais"/>
        <s v="Bas De Gris Gris"/>
        <s v="Bas De La Croix"/>
        <s v="Bas Grandou"/>
        <s v="Bras Gauche"/>
        <s v="Breslienne"/>
        <s v="Haut Grandou"/>
        <s v="La Vallee"/>
        <s v="Orangers"/>
        <s v="Trou Mahot"/>
        <s v="Goderay"/>
        <s v="Ville d'Aquin"/>
        <s v="Fond Cochon"/>
        <s v="Solon"/>
        <s v="Grosse Caye"/>
        <s v="Carrefour Canon"/>
        <s v="Haute Voldrogue"/>
        <s v="Plaisance"/>
        <s v="Baraderes"/>
        <s v="Plaisance du Sud"/>
        <s v="Petit Trou De Nippes"/>
        <s v="Cayes-Jacmel"/>
        <s v="Grand Gosier"/>
        <s v="Bainet"/>
        <s v="Beaumont"/>
        <s v="Corail"/>
        <s v="Pestel"/>
        <s v="Roseaux"/>
        <s v="Ile de la Tortue"/>
        <s v="Anse Rouge"/>
        <s v="Petit Goave"/>
        <s v="L'Asile"/>
        <s v="Anse A Veau"/>
        <s v="Arnaud"/>
        <s v="Bonbon"/>
        <s v="les Chardonnieres"/>
        <s v="Cavallion"/>
        <s v="Abricots"/>
        <s v="Ile A Vache"/>
        <s v="Anse A Pitre"/>
        <s v="Thiotte"/>
        <s v="Belle Anse"/>
        <s v="Jacmel"/>
        <s v="Marigot"/>
        <s v="Petion-Ville"/>
        <s v="Kenscoff"/>
        <s v="Petite Riviere de Nippes"/>
        <s v="St. Louis du Sud"/>
        <s v="Limonade"/>
        <s v="Grand Boucan"/>
        <s v="Carrefour" u="1"/>
        <s v="Cotes de Fer" u="1"/>
        <s v="Port-au-Prince" u="1"/>
      </sharedItems>
    </cacheField>
    <cacheField name="Section Communale" numFmtId="0">
      <sharedItems containsBlank="1"/>
    </cacheField>
    <cacheField name="Localité (optionnel)" numFmtId="0">
      <sharedItems containsBlank="1"/>
    </cacheField>
    <cacheField name="Milieu" numFmtId="0">
      <sharedItems containsBlank="1"/>
    </cacheField>
    <cacheField name="Niveau d'intervention" numFmtId="0">
      <sharedItems containsBlank="1"/>
    </cacheField>
    <cacheField name="Commentaires" numFmtId="0">
      <sharedItems containsBlank="1" longText="1"/>
    </cacheField>
    <cacheField name="Activity ID" numFmtId="0">
      <sharedItems containsBlank="1"/>
    </cacheField>
    <cacheField name="NumberDistrinb" numFmtId="0">
      <sharedItems containsString="0" containsBlank="1" containsNumber="1" containsInteger="1" minValue="1" maxValue="74"/>
    </cacheField>
    <cacheField name="DPE_PCODE" numFmtId="0">
      <sharedItems containsBlank="1" count="10">
        <s v="HT08"/>
        <s v="HT07"/>
        <s v="HT09"/>
        <s v="HT10"/>
        <s v="HT01"/>
        <e v="#N/A"/>
        <s v="HT02"/>
        <s v="HT05"/>
        <s v="HT03"/>
        <m/>
      </sharedItems>
    </cacheField>
    <cacheField name="COM_PCODE" numFmtId="0">
      <sharedItems containsBlank="1" count="70">
        <s v="HT08811"/>
        <s v="HT07711"/>
        <s v="HT08821"/>
        <s v="HT08822"/>
        <s v="HT08823"/>
        <s v="HT07743"/>
        <s v="HT07715"/>
        <s v="HT07723"/>
        <s v="HT07712"/>
        <s v="HT07742"/>
        <s v="HT09932"/>
        <s v="HT07752"/>
        <s v="HT09931"/>
        <s v="HT09934"/>
        <s v="HT07741"/>
        <s v="HT07721"/>
        <s v="HT07722"/>
        <s v="HT09933"/>
        <s v="HT07751"/>
        <s v="HT07753"/>
        <s v="HT07713"/>
        <s v="HT09912"/>
        <s v="HT09913"/>
        <s v="HT09914"/>
        <s v="HT101011"/>
        <s v="HT01131"/>
        <s v="HT101014"/>
        <s v="HT101013"/>
        <e v="#N/A"/>
        <s v="HT08814"/>
        <s v="HT08815"/>
        <s v="HT07714"/>
        <s v="HT07731"/>
        <s v="HT01151"/>
        <s v="HT01152"/>
        <s v="HT02214"/>
        <s v="HT03371"/>
        <s v="HT101031"/>
        <s v="HT101025"/>
        <s v="HT101022"/>
        <s v="HT02213"/>
        <s v="HT02232"/>
        <s v="HT02221"/>
        <s v="HT08833"/>
        <s v="HT08831"/>
        <s v="HT08834"/>
        <s v="HT08832"/>
        <s v="HT05523"/>
        <s v="HT01122"/>
        <s v="HT101023"/>
        <s v="HT101021"/>
        <s v="HT101024"/>
        <s v="HT08813"/>
        <s v="HT08812"/>
        <s v="HT07716"/>
        <s v="HT02234"/>
        <s v="HT02233"/>
        <s v="HT02231"/>
        <s v="HT02211"/>
        <s v="HT02212"/>
        <s v="HT01114"/>
        <s v="HT01115"/>
        <s v="HT101012"/>
        <s v="HT07732"/>
        <s v="HT03313"/>
        <s v="HT101032"/>
        <m/>
        <s v="HT01111" u="1"/>
        <s v="HT01113" u="1"/>
        <s v="HT02222" u="1"/>
      </sharedItems>
    </cacheField>
    <cacheField name="SC_PCODE" numFmtId="0">
      <sharedItems containsBlank="1"/>
    </cacheField>
    <cacheField name="AG_COM" numFmtId="0">
      <sharedItems containsString="0" containsBlank="1" containsNumber="1" containsInteger="1" minValue="0" maxValue="1" count="3">
        <n v="1"/>
        <n v="0"/>
        <m/>
      </sharedItems>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r:id="rId1" refreshedBy="Author" refreshedDate="42727.947122569443" createdVersion="5" refreshedVersion="5" minRefreshableVersion="3" recordCount="1495">
  <cacheSource type="worksheet">
    <worksheetSource ref="A3:AC9616" sheet="4W" r:id="rId2"/>
  </cacheSource>
  <cacheFields count="29">
    <cacheField name="Organisation" numFmtId="0">
      <sharedItems containsBlank="1" count="41">
        <s v="AAR"/>
        <s v="ACTED"/>
        <s v="ADRA"/>
        <s v="American RC"/>
        <s v="CARE"/>
        <s v="Caritas Suisse"/>
        <s v="Catholic Relief Services"/>
        <s v="CECI"/>
        <s v="CESVI"/>
        <s v="Concern Worldwide"/>
        <s v="CVM"/>
        <s v="Diakonie Katastrophenhilfe"/>
        <s v="French RC"/>
        <s v="German RC"/>
        <s v="GOAL"/>
        <s v="Haitian RC"/>
        <s v="Handicap International"/>
        <s v="IBESR/UNICEF"/>
        <s v="IFRC"/>
        <s v="IFRC/Qatar Red Crescent"/>
        <s v="IOM"/>
        <s v="Italian RC"/>
        <s v="JPHRO"/>
        <s v="Lutheran World Federation"/>
        <s v="MEDAIR"/>
        <s v="Mercy Corps"/>
        <s v="Mission of Hope"/>
        <s v="MOFKA"/>
        <s v="OIH"/>
        <s v="Peace Winds Japan"/>
        <s v="Samaritan's Purse"/>
        <s v="Save the Children International"/>
        <s v="SDC"/>
        <s v="ShelterBox"/>
        <s v="Terre des Hommes"/>
        <s v="UCLBP"/>
        <s v="Vistion Forward"/>
        <s v="World Concern"/>
        <s v="World Renew"/>
        <s v="World Vision International"/>
        <m/>
      </sharedItems>
    </cacheField>
    <cacheField name="Partenaire de mise en oeuvre" numFmtId="0">
      <sharedItems containsBlank="1"/>
    </cacheField>
    <cacheField name="Bailleur de fonds" numFmtId="0">
      <sharedItems containsBlank="1"/>
    </cacheField>
    <cacheField name="Statut" numFmtId="0">
      <sharedItems containsBlank="1"/>
    </cacheField>
    <cacheField name="Date de l'activité_x000a_(JJ/MM/AAAA)" numFmtId="0">
      <sharedItems containsDate="1" containsBlank="1" containsMixedTypes="1" minDate="2016-10-01T00:00:00" maxDate="2017-10-18T00:00:00"/>
    </cacheField>
    <cacheField name="Type d'assistance" numFmtId="0">
      <sharedItems containsBlank="1"/>
    </cacheField>
    <cacheField name="Activité 1" numFmtId="0">
      <sharedItems containsBlank="1"/>
    </cacheField>
    <cacheField name="Activité 2" numFmtId="0">
      <sharedItems containsBlank="1"/>
    </cacheField>
    <cacheField name="Pour les kits: veuillez fournir les éléments inclus" numFmtId="0">
      <sharedItems containsBlank="1"/>
    </cacheField>
    <cacheField name="Unité" numFmtId="0">
      <sharedItems containsBlank="1"/>
    </cacheField>
    <cacheField name="Quantité" numFmtId="0">
      <sharedItems containsBlank="1" containsMixedTypes="1" containsNumber="1" containsInteger="1" minValue="1" maxValue="200000"/>
    </cacheField>
    <cacheField name="Total Enfants" numFmtId="0">
      <sharedItems containsBlank="1" containsMixedTypes="1" containsNumber="1" containsInteger="1" minValue="80" maxValue="3220"/>
    </cacheField>
    <cacheField name="Total Femmes" numFmtId="0">
      <sharedItems containsBlank="1" containsMixedTypes="1" containsNumber="1" containsInteger="1" minValue="43" maxValue="264"/>
    </cacheField>
    <cacheField name="Total Hommes" numFmtId="0">
      <sharedItems containsBlank="1" containsMixedTypes="1" containsNumber="1" containsInteger="1" minValue="34" maxValue="289"/>
    </cacheField>
    <cacheField name="Total Individus" numFmtId="0">
      <sharedItems containsBlank="1" containsMixedTypes="1" containsNumber="1" containsInteger="1" minValue="77" maxValue="4508"/>
    </cacheField>
    <cacheField name="Total Ménage" numFmtId="0">
      <sharedItems containsString="0" containsBlank="1" containsNumber="1" containsInteger="1" minValue="1" maxValue="7500"/>
    </cacheField>
    <cacheField name="Cible" numFmtId="0">
      <sharedItems containsBlank="1"/>
    </cacheField>
    <cacheField name="Département" numFmtId="0">
      <sharedItems containsBlank="1" count="9">
        <s v="Grande Anse"/>
        <s v="Sud"/>
        <s v="Nord Ouest"/>
        <s v="Nippes"/>
        <s v="Ouest"/>
        <m/>
        <s v="Sud-Est"/>
        <s v="Aritibonite"/>
        <s v="Nord"/>
      </sharedItems>
    </cacheField>
    <cacheField name="Commune" numFmtId="0">
      <sharedItems containsBlank="1" count="97">
        <s v="Jeremie"/>
        <s v="Les Cayes"/>
        <s v="Anse d'Hainault"/>
        <s v="Dame-Marie"/>
        <s v="Les Irois"/>
        <s v="Roche-A-Bateau"/>
        <s v="Maniche"/>
        <s v="Arniquet"/>
        <s v="Torbeck"/>
        <s v="Port-a-Piment"/>
        <s v="Baie de Henne"/>
        <s v="Les Anglais"/>
        <s v="Mole Saint Nicolas"/>
        <s v="Jean Rabel"/>
        <s v="Coteaux"/>
        <s v="Port-Salut"/>
        <s v="St. Jean du Sud"/>
        <s v="Bombardopolis"/>
        <s v="Chardonnieres"/>
        <s v="Tiburon"/>
        <s v="Chantal"/>
        <s v="La Tortue"/>
        <s v="Bassin Bleu"/>
        <s v="Chamsolme"/>
        <s v="Miragoane"/>
        <s v="Croix-Des-Bouquets"/>
        <s v="Paillant"/>
        <s v="Fonds Des Negres"/>
        <m/>
        <s v="Moron"/>
        <s v="Chambellan"/>
        <s v="Camp Perrin"/>
        <s v="Aquin"/>
        <s v="Anse A Galet"/>
        <s v="Pointe A Raquette"/>
        <s v="Champlois"/>
        <s v="Berreault"/>
        <s v="Fonds Palmiste"/>
        <s v="Ray"/>
        <s v="Des Zanglais"/>
        <s v="Bas De Gris Gris"/>
        <s v="Bas De La Croix"/>
        <s v="Bas Grandou"/>
        <s v="Bras Gauche"/>
        <s v="Breslienne"/>
        <s v="Haut Grandou"/>
        <s v="La Vallee"/>
        <s v="Orangers"/>
        <s v="Trou Mahot"/>
        <s v="Goderay"/>
        <s v="Ville d'Aquin"/>
        <s v="Fond Cochon"/>
        <s v="Solon"/>
        <s v="Grosse Caye"/>
        <s v="Carrefour Canon"/>
        <s v="Haute Voldrogue"/>
        <s v="Plaisance"/>
        <s v="Baraderes"/>
        <s v="Plaisance du Sud"/>
        <s v="Petit Trou De Nippes"/>
        <s v="Cayes-Jacmel"/>
        <s v="Grand Gosier"/>
        <s v="Bainet"/>
        <s v="Beaumont"/>
        <s v="Corail"/>
        <s v="Pestel"/>
        <s v="Roseaux"/>
        <s v="Ile de la Tortue"/>
        <s v="Anse Rouge"/>
        <s v="Petit Goave"/>
        <s v="L'Asile"/>
        <s v="Anse A Veau"/>
        <s v="Arnaud"/>
        <s v="Bonbon"/>
        <s v="les Chardonnieres"/>
        <s v="Cavallion"/>
        <s v="Abricots"/>
        <s v="Ile A Vache"/>
        <s v="Anse A Pitre"/>
        <s v="Thiotte"/>
        <s v="Belle Anse"/>
        <s v="Jacmel"/>
        <s v="Marigot"/>
        <s v="Petion-Ville"/>
        <s v="Kenscoff"/>
        <s v="Petite Riviere de Nippes"/>
        <s v="St. Louis du Sud"/>
        <s v="Limonade"/>
        <s v="Grand Boucan"/>
        <s v="Carrefour" u="1"/>
        <s v="10e Palmes" u="1"/>
        <s v="Cotes de Fer" u="1"/>
        <s v="9e Palmes" u="1"/>
        <s v="1e section Icondo" u="1"/>
        <s v="7e section Fauche" u="1"/>
        <s v="Port-au-Prince" u="1"/>
        <s v="12e Palmes" u="1"/>
      </sharedItems>
    </cacheField>
    <cacheField name="Section Communale" numFmtId="0">
      <sharedItems containsBlank="1"/>
    </cacheField>
    <cacheField name="Localité (optionnel)" numFmtId="0">
      <sharedItems containsBlank="1"/>
    </cacheField>
    <cacheField name="Milieu" numFmtId="0">
      <sharedItems containsBlank="1"/>
    </cacheField>
    <cacheField name="Niveau d'intervention" numFmtId="0">
      <sharedItems containsBlank="1"/>
    </cacheField>
    <cacheField name="Commentaires" numFmtId="0">
      <sharedItems containsBlank="1" longText="1"/>
    </cacheField>
    <cacheField name="Activity ID" numFmtId="0">
      <sharedItems containsBlank="1"/>
    </cacheField>
    <cacheField name="NumberDistrinb" numFmtId="0">
      <sharedItems containsString="0" containsBlank="1" containsNumber="1" containsInteger="1" minValue="1" maxValue="423" count="424">
        <n v="6"/>
        <n v="5"/>
        <n v="4"/>
        <n v="3"/>
        <n v="2"/>
        <n v="1"/>
        <n v="73"/>
        <n v="72"/>
        <n v="71"/>
        <n v="70"/>
        <n v="69"/>
        <n v="68"/>
        <n v="18"/>
        <n v="17"/>
        <n v="16"/>
        <n v="15"/>
        <n v="14"/>
        <n v="13"/>
        <n v="12"/>
        <n v="11"/>
        <n v="10"/>
        <n v="9"/>
        <n v="8"/>
        <n v="7"/>
        <n v="67"/>
        <m/>
        <n v="74"/>
        <n v="66"/>
        <n v="65"/>
        <n v="64"/>
        <n v="63"/>
        <n v="62"/>
        <n v="61"/>
        <n v="60"/>
        <n v="59"/>
        <n v="58"/>
        <n v="57"/>
        <n v="56"/>
        <n v="55"/>
        <n v="54"/>
        <n v="53"/>
        <n v="52"/>
        <n v="51"/>
        <n v="50"/>
        <n v="49"/>
        <n v="48"/>
        <n v="47"/>
        <n v="46"/>
        <n v="45"/>
        <n v="44"/>
        <n v="43"/>
        <n v="42"/>
        <n v="41"/>
        <n v="40"/>
        <n v="39"/>
        <n v="38"/>
        <n v="37"/>
        <n v="36"/>
        <n v="35"/>
        <n v="34"/>
        <n v="33"/>
        <n v="32"/>
        <n v="31"/>
        <n v="30"/>
        <n v="29"/>
        <n v="28"/>
        <n v="27"/>
        <n v="26"/>
        <n v="25"/>
        <n v="24"/>
        <n v="23"/>
        <n v="22"/>
        <n v="21"/>
        <n v="20"/>
        <n v="19"/>
        <n v="417" u="1"/>
        <n v="94" u="1"/>
        <n v="352" u="1"/>
        <n v="287" u="1"/>
        <n v="239" u="1"/>
        <n v="174" u="1"/>
        <n v="385" u="1"/>
        <n v="86" u="1"/>
        <n v="320" u="1"/>
        <n v="223" u="1"/>
        <n v="158" u="1"/>
        <n v="418" u="1"/>
        <n v="353" u="1"/>
        <n v="78" u="1"/>
        <n v="288" u="1"/>
        <n v="207" u="1"/>
        <n v="142" u="1"/>
        <n v="386" u="1"/>
        <n v="321" u="1"/>
        <n v="256" u="1"/>
        <n v="191" u="1"/>
        <n v="127" u="1"/>
        <n v="419" u="1"/>
        <n v="354" u="1"/>
        <n v="289" u="1"/>
        <n v="240" u="1"/>
        <n v="175" u="1"/>
        <n v="119" u="1"/>
        <n v="387" u="1"/>
        <n v="322" u="1"/>
        <n v="257" u="1"/>
        <n v="224" u="1"/>
        <n v="159" u="1"/>
        <n v="111" u="1"/>
        <n v="420" u="1"/>
        <n v="355" u="1"/>
        <n v="290" u="1"/>
        <n v="208" u="1"/>
        <n v="143" u="1"/>
        <n v="103" u="1"/>
        <n v="388" u="1"/>
        <n v="323" u="1"/>
        <n v="258" u="1"/>
        <n v="192" u="1"/>
        <n v="421" u="1"/>
        <n v="95" u="1"/>
        <n v="356" u="1"/>
        <n v="291" u="1"/>
        <n v="241" u="1"/>
        <n v="176" u="1"/>
        <n v="389" u="1"/>
        <n v="87" u="1"/>
        <n v="324" u="1"/>
        <n v="259" u="1"/>
        <n v="225" u="1"/>
        <n v="160" u="1"/>
        <n v="422" u="1"/>
        <n v="357" u="1"/>
        <n v="79" u="1"/>
        <n v="292" u="1"/>
        <n v="209" u="1"/>
        <n v="144" u="1"/>
        <n v="390" u="1"/>
        <n v="325" u="1"/>
        <n v="260" u="1"/>
        <n v="193" u="1"/>
        <n v="128" u="1"/>
        <n v="423" u="1"/>
        <n v="358" u="1"/>
        <n v="293" u="1"/>
        <n v="242" u="1"/>
        <n v="177" u="1"/>
        <n v="120" u="1"/>
        <n v="391" u="1"/>
        <n v="326" u="1"/>
        <n v="261" u="1"/>
        <n v="226" u="1"/>
        <n v="161" u="1"/>
        <n v="112" u="1"/>
        <n v="359" u="1"/>
        <n v="294" u="1"/>
        <n v="210" u="1"/>
        <n v="145" u="1"/>
        <n v="104" u="1"/>
        <n v="392" u="1"/>
        <n v="327" u="1"/>
        <n v="262" u="1"/>
        <n v="194" u="1"/>
        <n v="129" u="1"/>
        <n v="96" u="1"/>
        <n v="360" u="1"/>
        <n v="295" u="1"/>
        <n v="243" u="1"/>
        <n v="178" u="1"/>
        <n v="393" u="1"/>
        <n v="88" u="1"/>
        <n v="328" u="1"/>
        <n v="263" u="1"/>
        <n v="227" u="1"/>
        <n v="162" u="1"/>
        <n v="361" u="1"/>
        <n v="80" u="1"/>
        <n v="296" u="1"/>
        <n v="211" u="1"/>
        <n v="146" u="1"/>
        <n v="394" u="1"/>
        <n v="329" u="1"/>
        <n v="264" u="1"/>
        <n v="195" u="1"/>
        <n v="130" u="1"/>
        <n v="362" u="1"/>
        <n v="297" u="1"/>
        <n v="244" u="1"/>
        <n v="179" u="1"/>
        <n v="121" u="1"/>
        <n v="395" u="1"/>
        <n v="330" u="1"/>
        <n v="265" u="1"/>
        <n v="228" u="1"/>
        <n v="163" u="1"/>
        <n v="113" u="1"/>
        <n v="363" u="1"/>
        <n v="298" u="1"/>
        <n v="212" u="1"/>
        <n v="147" u="1"/>
        <n v="105" u="1"/>
        <n v="396" u="1"/>
        <n v="331" u="1"/>
        <n v="266" u="1"/>
        <n v="196" u="1"/>
        <n v="131" u="1"/>
        <n v="97" u="1"/>
        <n v="364" u="1"/>
        <n v="299" u="1"/>
        <n v="245" u="1"/>
        <n v="180" u="1"/>
        <n v="397" u="1"/>
        <n v="89" u="1"/>
        <n v="332" u="1"/>
        <n v="267" u="1"/>
        <n v="229" u="1"/>
        <n v="164" u="1"/>
        <n v="365" u="1"/>
        <n v="81" u="1"/>
        <n v="300" u="1"/>
        <n v="213" u="1"/>
        <n v="148" u="1"/>
        <n v="398" u="1"/>
        <n v="333" u="1"/>
        <n v="268" u="1"/>
        <n v="197" u="1"/>
        <n v="132" u="1"/>
        <n v="366" u="1"/>
        <n v="301" u="1"/>
        <n v="246" u="1"/>
        <n v="181" u="1"/>
        <n v="122" u="1"/>
        <n v="399" u="1"/>
        <n v="334" u="1"/>
        <n v="269" u="1"/>
        <n v="230" u="1"/>
        <n v="165" u="1"/>
        <n v="114" u="1"/>
        <n v="367" u="1"/>
        <n v="302" u="1"/>
        <n v="214" u="1"/>
        <n v="149" u="1"/>
        <n v="106" u="1"/>
        <n v="400" u="1"/>
        <n v="335" u="1"/>
        <n v="270" u="1"/>
        <n v="198" u="1"/>
        <n v="133" u="1"/>
        <n v="98" u="1"/>
        <n v="368" u="1"/>
        <n v="303" u="1"/>
        <n v="247" u="1"/>
        <n v="182" u="1"/>
        <n v="401" u="1"/>
        <n v="90" u="1"/>
        <n v="336" u="1"/>
        <n v="271" u="1"/>
        <n v="231" u="1"/>
        <n v="166" u="1"/>
        <n v="369" u="1"/>
        <n v="82" u="1"/>
        <n v="304" u="1"/>
        <n v="215" u="1"/>
        <n v="150" u="1"/>
        <n v="402" u="1"/>
        <n v="337" u="1"/>
        <n v="272" u="1"/>
        <n v="199" u="1"/>
        <n v="134" u="1"/>
        <n v="370" u="1"/>
        <n v="305" u="1"/>
        <n v="248" u="1"/>
        <n v="183" u="1"/>
        <n v="123" u="1"/>
        <n v="403" u="1"/>
        <n v="338" u="1"/>
        <n v="273" u="1"/>
        <n v="232" u="1"/>
        <n v="167" u="1"/>
        <n v="115" u="1"/>
        <n v="371" u="1"/>
        <n v="306" u="1"/>
        <n v="216" u="1"/>
        <n v="151" u="1"/>
        <n v="107" u="1"/>
        <n v="404" u="1"/>
        <n v="339" u="1"/>
        <n v="274" u="1"/>
        <n v="200" u="1"/>
        <n v="135" u="1"/>
        <n v="99" u="1"/>
        <n v="372" u="1"/>
        <n v="307" u="1"/>
        <n v="249" u="1"/>
        <n v="184" u="1"/>
        <n v="405" u="1"/>
        <n v="91" u="1"/>
        <n v="340" u="1"/>
        <n v="275" u="1"/>
        <n v="233" u="1"/>
        <n v="168" u="1"/>
        <n v="373" u="1"/>
        <n v="83" u="1"/>
        <n v="308" u="1"/>
        <n v="217" u="1"/>
        <n v="152" u="1"/>
        <n v="406" u="1"/>
        <n v="341" u="1"/>
        <n v="75" u="1"/>
        <n v="276" u="1"/>
        <n v="201" u="1"/>
        <n v="136" u="1"/>
        <n v="374" u="1"/>
        <n v="309" u="1"/>
        <n v="250" u="1"/>
        <n v="185" u="1"/>
        <n v="124" u="1"/>
        <n v="407" u="1"/>
        <n v="342" u="1"/>
        <n v="277" u="1"/>
        <n v="234" u="1"/>
        <n v="169" u="1"/>
        <n v="116" u="1"/>
        <n v="375" u="1"/>
        <n v="310" u="1"/>
        <n v="218" u="1"/>
        <n v="153" u="1"/>
        <n v="108" u="1"/>
        <n v="408" u="1"/>
        <n v="343" u="1"/>
        <n v="278" u="1"/>
        <n v="202" u="1"/>
        <n v="137" u="1"/>
        <n v="100" u="1"/>
        <n v="376" u="1"/>
        <n v="311" u="1"/>
        <n v="251" u="1"/>
        <n v="186" u="1"/>
        <n v="409" u="1"/>
        <n v="92" u="1"/>
        <n v="344" u="1"/>
        <n v="279" u="1"/>
        <n v="235" u="1"/>
        <n v="170" u="1"/>
        <n v="377" u="1"/>
        <n v="84" u="1"/>
        <n v="312" u="1"/>
        <n v="219" u="1"/>
        <n v="154" u="1"/>
        <n v="410" u="1"/>
        <n v="345" u="1"/>
        <n v="76" u="1"/>
        <n v="280" u="1"/>
        <n v="203" u="1"/>
        <n v="138" u="1"/>
        <n v="378" u="1"/>
        <n v="313" u="1"/>
        <n v="252" u="1"/>
        <n v="187" u="1"/>
        <n v="125" u="1"/>
        <n v="411" u="1"/>
        <n v="346" u="1"/>
        <n v="281" u="1"/>
        <n v="236" u="1"/>
        <n v="171" u="1"/>
        <n v="117" u="1"/>
        <n v="379" u="1"/>
        <n v="314" u="1"/>
        <n v="220" u="1"/>
        <n v="155" u="1"/>
        <n v="109" u="1"/>
        <n v="412" u="1"/>
        <n v="347" u="1"/>
        <n v="282" u="1"/>
        <n v="204" u="1"/>
        <n v="139" u="1"/>
        <n v="101" u="1"/>
        <n v="380" u="1"/>
        <n v="315" u="1"/>
        <n v="253" u="1"/>
        <n v="188" u="1"/>
        <n v="413" u="1"/>
        <n v="93" u="1"/>
        <n v="348" u="1"/>
        <n v="283" u="1"/>
        <n v="237" u="1"/>
        <n v="172" u="1"/>
        <n v="381" u="1"/>
        <n v="85" u="1"/>
        <n v="316" u="1"/>
        <n v="221" u="1"/>
        <n v="156" u="1"/>
        <n v="414" u="1"/>
        <n v="349" u="1"/>
        <n v="77" u="1"/>
        <n v="284" u="1"/>
        <n v="205" u="1"/>
        <n v="140" u="1"/>
        <n v="382" u="1"/>
        <n v="317" u="1"/>
        <n v="254" u="1"/>
        <n v="189" u="1"/>
        <n v="126" u="1"/>
        <n v="415" u="1"/>
        <n v="350" u="1"/>
        <n v="285" u="1"/>
        <n v="238" u="1"/>
        <n v="173" u="1"/>
        <n v="118" u="1"/>
        <n v="383" u="1"/>
        <n v="318" u="1"/>
        <n v="222" u="1"/>
        <n v="157" u="1"/>
        <n v="110" u="1"/>
        <n v="416" u="1"/>
        <n v="351" u="1"/>
        <n v="286" u="1"/>
        <n v="206" u="1"/>
        <n v="141" u="1"/>
        <n v="102" u="1"/>
        <n v="384" u="1"/>
        <n v="319" u="1"/>
        <n v="255" u="1"/>
        <n v="190" u="1"/>
      </sharedItems>
    </cacheField>
    <cacheField name="DPE_PCODE" numFmtId="0">
      <sharedItems containsBlank="1" count="10">
        <s v="HT08"/>
        <s v="HT07"/>
        <s v="HT09"/>
        <s v="HT10"/>
        <s v="HT01"/>
        <e v="#N/A"/>
        <s v="HT02"/>
        <s v="HT05"/>
        <s v="HT03"/>
        <m/>
      </sharedItems>
    </cacheField>
    <cacheField name="COM_PCODE" numFmtId="0">
      <sharedItems containsBlank="1" count="70">
        <s v="HT08811"/>
        <s v="HT07711"/>
        <s v="HT08821"/>
        <s v="HT08822"/>
        <s v="HT08823"/>
        <s v="HT07743"/>
        <s v="HT07715"/>
        <s v="HT07723"/>
        <s v="HT07712"/>
        <s v="HT07742"/>
        <s v="HT09932"/>
        <s v="HT07752"/>
        <s v="HT09931"/>
        <s v="HT09934"/>
        <s v="HT07741"/>
        <s v="HT07721"/>
        <s v="HT07722"/>
        <s v="HT09933"/>
        <s v="HT07751"/>
        <s v="HT07753"/>
        <s v="HT07713"/>
        <s v="HT09912"/>
        <s v="HT09913"/>
        <s v="HT09914"/>
        <s v="HT101011"/>
        <s v="HT01131"/>
        <s v="HT101014"/>
        <s v="HT101013"/>
        <e v="#N/A"/>
        <s v="HT08814"/>
        <s v="HT08815"/>
        <s v="HT07714"/>
        <s v="HT07731"/>
        <s v="HT01151"/>
        <s v="HT01152"/>
        <s v="HT02214"/>
        <s v="HT03371"/>
        <s v="HT101031"/>
        <s v="HT101025"/>
        <s v="HT101022"/>
        <s v="HT02213"/>
        <s v="HT02232"/>
        <s v="HT02221"/>
        <s v="HT08833"/>
        <s v="HT08831"/>
        <s v="HT08834"/>
        <s v="HT08832"/>
        <s v="HT05523"/>
        <s v="HT01122"/>
        <s v="HT101023"/>
        <s v="HT101021"/>
        <s v="HT101024"/>
        <s v="HT08813"/>
        <s v="HT08812"/>
        <s v="HT07716"/>
        <s v="HT02234"/>
        <s v="HT02233"/>
        <s v="HT02231"/>
        <s v="HT02211"/>
        <s v="HT02212"/>
        <s v="HT01114"/>
        <s v="HT01115"/>
        <s v="HT101012"/>
        <s v="HT07732"/>
        <s v="HT03313"/>
        <s v="HT101032"/>
        <m/>
        <s v="HT01111" u="1"/>
        <s v="HT01113" u="1"/>
        <s v="HT02222" u="1"/>
      </sharedItems>
    </cacheField>
    <cacheField name="SC_PCODE" numFmtId="0">
      <sharedItems containsBlank="1"/>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r:id="rId1" refreshedBy="Author" refreshedDate="42748.414650810184" createdVersion="5" refreshedVersion="5" minRefreshableVersion="3" recordCount="1780">
  <cacheSource type="worksheet">
    <worksheetSource ref="A3:AD1732" sheet="4W" r:id="rId2"/>
  </cacheSource>
  <cacheFields count="33">
    <cacheField name="Organisation" numFmtId="0">
      <sharedItems/>
    </cacheField>
    <cacheField name="Partenaire de mise en oeuvre" numFmtId="0">
      <sharedItems containsBlank="1"/>
    </cacheField>
    <cacheField name="Bailleur de fonds" numFmtId="0">
      <sharedItems containsBlank="1"/>
    </cacheField>
    <cacheField name="Statut" numFmtId="0">
      <sharedItems containsBlank="1" count="5">
        <s v="Réalisé"/>
        <s v="Planifié (financé)"/>
        <m/>
        <s v="En cours"/>
        <s v="Planifié (non financé)"/>
      </sharedItems>
    </cacheField>
    <cacheField name="Date de l'activité_x000a_(veuillez renseigner MM/JJ/AA)" numFmtId="164">
      <sharedItems containsDate="1" containsMixedTypes="1" minDate="2016-10-01T00:00:00" maxDate="2017-01-21T00:00:00" count="99">
        <d v="2016-10-01T00:00:00"/>
        <d v="2016-10-02T00:00:00"/>
        <d v="2016-10-04T00:00:00"/>
        <d v="2016-10-05T00:00:00"/>
        <d v="2016-10-06T00:00:00"/>
        <d v="2016-10-07T00:00:00"/>
        <d v="2016-10-08T00:00:00"/>
        <d v="2016-10-09T00:00:00"/>
        <d v="2016-10-10T00:00:00"/>
        <d v="2016-10-11T00:00:00"/>
        <d v="2016-10-12T00:00:00"/>
        <d v="2016-10-13T00:00:00"/>
        <d v="2016-10-14T00:00:00"/>
        <d v="2016-10-15T00:00:00"/>
        <d v="2016-10-16T00:00:00"/>
        <d v="2016-10-17T00:00:00"/>
        <d v="2016-10-18T00:00:00"/>
        <d v="2016-10-19T00:00:00"/>
        <d v="2016-10-20T00:00:00"/>
        <d v="2016-10-21T00:00:00"/>
        <d v="2016-10-22T00:00:00"/>
        <d v="2016-10-23T00:00:00"/>
        <d v="2016-10-24T00:00:00"/>
        <d v="2016-10-25T00:00:00"/>
        <d v="2016-10-26T00:00:00"/>
        <d v="2016-10-27T00:00:00"/>
        <d v="2016-10-28T00:00:00"/>
        <d v="2016-10-29T00:00:00"/>
        <d v="2016-10-30T00:00:00"/>
        <d v="2016-10-31T00:00:00"/>
        <d v="2016-11-01T00:00:00"/>
        <d v="2016-11-02T00:00:00"/>
        <d v="2016-11-03T00:00:00"/>
        <d v="2016-11-04T00:00:00"/>
        <d v="2016-11-05T00:00:00"/>
        <d v="2016-11-06T00:00:00"/>
        <d v="2016-11-07T00:00:00"/>
        <d v="2016-11-08T00:00:00"/>
        <d v="2016-11-09T00:00:00"/>
        <d v="2016-11-10T00:00:00"/>
        <d v="2016-11-11T00:00:00"/>
        <d v="2016-11-12T00:00:00"/>
        <d v="2016-11-13T00:00:00"/>
        <d v="2016-11-14T00:00:00"/>
        <d v="2016-11-15T00:00:00"/>
        <d v="2016-11-16T00:00:00"/>
        <d v="2016-11-17T00:00:00"/>
        <d v="2016-11-19T00:00:00"/>
        <d v="2016-11-21T00:00:00"/>
        <d v="2016-11-22T00:00:00"/>
        <d v="2016-11-23T00:00:00"/>
        <d v="2016-11-24T00:00:00"/>
        <d v="2016-11-25T00:00:00"/>
        <d v="2016-11-26T00:00:00"/>
        <d v="2016-11-28T00:00:00"/>
        <d v="2016-11-29T00:00:00"/>
        <d v="2016-11-30T00:00:00"/>
        <d v="2016-12-01T00:00:00"/>
        <d v="2016-12-02T00:00:00"/>
        <d v="2016-12-03T00:00:00"/>
        <d v="2016-12-04T00:00:00"/>
        <d v="2016-12-05T00:00:00"/>
        <d v="2016-12-06T00:00:00"/>
        <d v="2016-12-07T00:00:00"/>
        <d v="2016-12-08T00:00:00"/>
        <d v="2016-12-09T00:00:00"/>
        <d v="2016-12-10T00:00:00"/>
        <d v="2016-12-11T00:00:00"/>
        <d v="2016-12-12T00:00:00"/>
        <d v="2016-12-13T00:00:00"/>
        <d v="2016-12-14T00:00:00"/>
        <d v="2016-12-15T00:00:00"/>
        <d v="2016-12-16T00:00:00"/>
        <d v="2016-12-17T00:00:00"/>
        <d v="2016-12-19T00:00:00"/>
        <d v="2016-12-20T00:00:00"/>
        <d v="2016-12-21T00:00:00"/>
        <d v="2016-12-22T00:00:00"/>
        <d v="2016-12-23T00:00:00"/>
        <d v="2016-12-24T00:00:00"/>
        <d v="2016-12-27T00:00:00"/>
        <d v="2016-12-30T00:00:00"/>
        <d v="2017-01-05T00:00:00"/>
        <d v="2017-01-06T00:00:00"/>
        <d v="2017-01-15T00:00:00"/>
        <d v="2017-01-20T00:00:00"/>
        <s v="A confirmer"/>
        <s v="de Nov-16 à Jan-17"/>
        <s v="du 01-Nov-16 au 14-Nov-16"/>
        <s v="du 02-Jan-17 au 09-Jan-17"/>
        <s v="du 14-Oct-16 au 15-Nov-16"/>
        <s v="du 22-Nov-16 au 25-Nov-16 &amp; le 11-Déc-16"/>
        <s v="les 08-Oct-16 &amp; 09-Oct-16"/>
        <s v="les 19-Oct-16 &amp; 20-Oct-16"/>
        <s v="les 24-Oct-16 &amp; 29-Oct-16"/>
        <s v="les 29-Oct-16 &amp; 07-Nov-16"/>
        <s v="les 5-Nov-16 &amp; 15-Nov-16 &amp; 26-Nov-16 &amp; 30-Nov-16"/>
        <s v="les 8-Nov-16 &amp; 12-Nov-16"/>
        <s v="Non renseigné"/>
      </sharedItems>
    </cacheField>
    <cacheField name="JOUR" numFmtId="0">
      <sharedItems containsString="0" containsBlank="1" containsNumber="1" containsInteger="1" minValue="1" maxValue="31"/>
    </cacheField>
    <cacheField name="MOIS" numFmtId="164">
      <sharedItems containsBlank="1"/>
    </cacheField>
    <cacheField name="Date de FIN l'activité (continue ou non)_x000a_(JJ-MM-AA)" numFmtId="0">
      <sharedItems containsNonDate="0" containsString="0" containsBlank="1"/>
    </cacheField>
    <cacheField name="Type d'assistance" numFmtId="0">
      <sharedItems count="3">
        <s v="Distribution NFI"/>
        <s v="Distribution Abris"/>
        <s v="Intervention Abris"/>
      </sharedItems>
    </cacheField>
    <cacheField name="Activité 1" numFmtId="0">
      <sharedItems count="7">
        <s v="Matériaux NFI"/>
        <s v="Matériaux Abris"/>
        <s v="Formation"/>
        <s v="Cash en USD"/>
        <s v="Cash en HTG"/>
        <s v="Autre"/>
        <s v="Communication avec les communautés (CwC)"/>
      </sharedItems>
    </cacheField>
    <cacheField name="Activité 2" numFmtId="0">
      <sharedItems/>
    </cacheField>
    <cacheField name="Pour les kits: veuillez fournir les éléments inclus" numFmtId="0">
      <sharedItems containsBlank="1"/>
    </cacheField>
    <cacheField name="Unité" numFmtId="0">
      <sharedItems/>
    </cacheField>
    <cacheField name="Quantité" numFmtId="0">
      <sharedItems containsString="0" containsBlank="1" containsNumber="1" containsInteger="1" minValue="0" maxValue="200000"/>
    </cacheField>
    <cacheField name="Total Enfants" numFmtId="0">
      <sharedItems containsString="0" containsBlank="1" containsNumber="1" containsInteger="1" minValue="14" maxValue="3220"/>
    </cacheField>
    <cacheField name="Total Femmes" numFmtId="0">
      <sharedItems containsString="0" containsBlank="1" containsNumber="1" containsInteger="1" minValue="12" maxValue="264"/>
    </cacheField>
    <cacheField name="Total Hommes" numFmtId="0">
      <sharedItems containsString="0" containsBlank="1" containsNumber="1" containsInteger="1" minValue="9" maxValue="289"/>
    </cacheField>
    <cacheField name="Total Individus" numFmtId="0">
      <sharedItems containsMixedTypes="1" containsNumber="1" containsInteger="1" minValue="35" maxValue="3220"/>
    </cacheField>
    <cacheField name="Total Ménage" numFmtId="0">
      <sharedItems containsString="0" containsBlank="1" containsNumber="1" containsInteger="1" minValue="1" maxValue="7500" count="280">
        <n v="32"/>
        <n v="180"/>
        <n v="360"/>
        <n v="6"/>
        <n v="184"/>
        <n v="60"/>
        <n v="113"/>
        <n v="110"/>
        <n v="125"/>
        <n v="170"/>
        <n v="43"/>
        <n v="80"/>
        <n v="100"/>
        <n v="114"/>
        <n v="50"/>
        <n v="150"/>
        <n v="34"/>
        <n v="26"/>
        <n v="18"/>
        <n v="22"/>
        <n v="230"/>
        <n v="40"/>
        <n v="15"/>
        <n v="400"/>
        <n v="128"/>
        <n v="300"/>
        <n v="85"/>
        <n v="84"/>
        <n v="67"/>
        <n v="250"/>
        <n v="156"/>
        <n v="134"/>
        <n v="145"/>
        <n v="200"/>
        <n v="252"/>
        <n v="1750"/>
        <n v="750"/>
        <m/>
        <n v="69"/>
        <n v="320"/>
        <n v="54"/>
        <n v="325"/>
        <n v="1255"/>
        <n v="285"/>
        <n v="120"/>
        <n v="437"/>
        <n v="71"/>
        <n v="79"/>
        <n v="20"/>
        <n v="224"/>
        <n v="112"/>
        <n v="310"/>
        <n v="305"/>
        <n v="63"/>
        <n v="323"/>
        <n v="800"/>
        <n v="57"/>
        <n v="850"/>
        <n v="297"/>
        <n v="165"/>
        <n v="166"/>
        <n v="35"/>
        <n v="6233"/>
        <n v="670"/>
        <n v="176"/>
        <n v="636"/>
        <n v="420"/>
        <n v="77"/>
        <n v="70"/>
        <n v="260"/>
        <n v="564"/>
        <n v="97"/>
        <n v="25"/>
        <n v="75"/>
        <n v="700"/>
        <n v="479"/>
        <n v="118"/>
        <n v="1626"/>
        <n v="1008"/>
        <n v="2300"/>
        <n v="993"/>
        <n v="10"/>
        <n v="44"/>
        <n v="5"/>
        <n v="237"/>
        <n v="1"/>
        <n v="115"/>
        <n v="239"/>
        <n v="853"/>
        <n v="95"/>
        <n v="299"/>
        <n v="1418"/>
        <n v="435"/>
        <n v="1075"/>
        <n v="206"/>
        <n v="309"/>
        <n v="632"/>
        <n v="515"/>
        <n v="308"/>
        <n v="592"/>
        <n v="966"/>
        <n v="288"/>
        <n v="90"/>
        <n v="42"/>
        <n v="1076"/>
        <n v="161"/>
        <n v="195"/>
        <n v="630"/>
        <n v="130"/>
        <n v="3840"/>
        <n v="123"/>
        <n v="500"/>
        <n v="1572"/>
        <n v="350"/>
        <n v="249"/>
        <n v="2550"/>
        <n v="467"/>
        <n v="168"/>
        <n v="174"/>
        <n v="354"/>
        <n v="146"/>
        <n v="155"/>
        <n v="231"/>
        <n v="511"/>
        <n v="119"/>
        <n v="220"/>
        <n v="1400"/>
        <n v="103"/>
        <n v="135"/>
        <n v="401"/>
        <n v="109"/>
        <n v="378"/>
        <n v="1150"/>
        <n v="74"/>
        <n v="907"/>
        <n v="116"/>
        <n v="403"/>
        <n v="127"/>
        <n v="66"/>
        <n v="229"/>
        <n v="82"/>
        <n v="857"/>
        <n v="198"/>
        <n v="656"/>
        <n v="30"/>
        <n v="496"/>
        <n v="694"/>
        <n v="121"/>
        <n v="240"/>
        <n v="241"/>
        <n v="450"/>
        <n v="45"/>
        <n v="1067"/>
        <n v="106"/>
        <n v="140"/>
        <n v="21"/>
        <n v="277"/>
        <n v="494"/>
        <n v="823"/>
        <n v="1200"/>
        <n v="204"/>
        <n v="48"/>
        <n v="445"/>
        <n v="58"/>
        <n v="59"/>
        <n v="290"/>
        <n v="89"/>
        <n v="245"/>
        <n v="600"/>
        <n v="820"/>
        <n v="438"/>
        <n v="68"/>
        <n v="232"/>
        <n v="318"/>
        <n v="1500"/>
        <n v="599"/>
        <n v="111"/>
        <n v="7"/>
        <n v="38"/>
        <n v="225"/>
        <n v="477"/>
        <n v="997"/>
        <n v="550"/>
        <n v="340"/>
        <n v="33"/>
        <n v="980"/>
        <n v="598"/>
        <n v="367"/>
        <n v="302"/>
        <n v="283"/>
        <n v="416"/>
        <n v="31"/>
        <n v="271"/>
        <n v="238"/>
        <n v="219"/>
        <n v="391"/>
        <n v="558"/>
        <n v="210"/>
        <n v="361"/>
        <n v="4"/>
        <n v="352"/>
        <n v="415"/>
        <n v="61"/>
        <n v="449"/>
        <n v="644"/>
        <n v="845"/>
        <n v="2500"/>
        <n v="203"/>
        <n v="465"/>
        <n v="501"/>
        <n v="181"/>
        <n v="1152"/>
        <n v="172"/>
        <n v="227"/>
        <n v="405"/>
        <n v="654"/>
        <n v="859"/>
        <n v="129"/>
        <n v="548"/>
        <n v="520"/>
        <n v="47"/>
        <n v="94"/>
        <n v="1308"/>
        <n v="202"/>
        <n v="216"/>
        <n v="199"/>
        <n v="972"/>
        <n v="3"/>
        <n v="190"/>
        <n v="154"/>
        <n v="481"/>
        <n v="14"/>
        <n v="517"/>
        <n v="73"/>
        <n v="628"/>
        <n v="399"/>
        <n v="9"/>
        <n v="992"/>
        <n v="1250"/>
        <n v="1050"/>
        <n v="589"/>
        <n v="65"/>
        <n v="91"/>
        <n v="375"/>
        <n v="1597"/>
        <n v="56"/>
        <n v="2200"/>
        <n v="314"/>
        <n v="235"/>
        <n v="268"/>
        <n v="19"/>
        <n v="205"/>
        <n v="304"/>
        <n v="49"/>
        <n v="524"/>
        <n v="178"/>
        <n v="28"/>
        <n v="142"/>
        <n v="412"/>
        <n v="93"/>
        <n v="51"/>
        <n v="55"/>
        <n v="1000"/>
        <n v="4224"/>
        <n v="1795"/>
        <n v="2075"/>
        <n v="1921"/>
        <n v="4370"/>
        <n v="621"/>
        <n v="3000"/>
        <n v="328"/>
        <n v="270"/>
        <n v="900"/>
        <n v="393"/>
        <n v="2577"/>
        <n v="660"/>
        <n v="275"/>
        <n v="2639"/>
        <n v="7500"/>
        <n v="4400"/>
      </sharedItems>
    </cacheField>
    <cacheField name="Cible" numFmtId="0">
      <sharedItems containsBlank="1"/>
    </cacheField>
    <cacheField name="Département" numFmtId="0">
      <sharedItems containsBlank="1" count="9">
        <s v="Ouest"/>
        <s v="Grande Anse"/>
        <s v="Sud"/>
        <s v="Sud-Est"/>
        <m/>
        <s v="Nippes"/>
        <s v="Nord Ouest"/>
        <s v="Nord"/>
        <s v="Aritibonite"/>
      </sharedItems>
    </cacheField>
    <cacheField name="Commune" numFmtId="0">
      <sharedItems containsBlank="1" count="71">
        <s v="Anse A Galet"/>
        <s v="Jeremie"/>
        <s v="Roseaux"/>
        <s v="Dame-Marie"/>
        <s v="Chambellan"/>
        <s v="Moron"/>
        <s v="Abricots"/>
        <s v="Les Cayes"/>
        <s v="Carrefour"/>
        <s v="Port-au-Prince"/>
        <s v="Cayes-Jacmel"/>
        <s v="Petion-Ville"/>
        <s v="Anse A Pitre"/>
        <s v="Thiotte"/>
        <m/>
        <s v="Kenscoff"/>
        <s v="Bainet"/>
        <s v="Fonds Des Negres"/>
        <s v="Miragoane"/>
        <s v="Chantal"/>
        <s v="Port-Salut"/>
        <s v="Petite Riviere de Nippes"/>
        <s v="Pointe A Raquette"/>
        <s v="Beaumont"/>
        <s v="Aquin"/>
        <s v="L'Asile"/>
        <s v="Maniche"/>
        <s v="Port-a-Piment"/>
        <s v="Grand Gosier"/>
        <s v="Ile A Vache"/>
        <s v="St. Louis du Sud"/>
        <s v="Baie de Henne"/>
        <s v="Les Anglais"/>
        <s v="Mole Saint Nicolas"/>
        <s v="Marigot"/>
        <s v="Jean Rabel"/>
        <s v="Roche-A-Bateau"/>
        <s v="Paillant"/>
        <s v="Coteaux"/>
        <s v="La Vallee"/>
        <s v="Camp Perrin"/>
        <s v="Croix-Des-Bouquets"/>
        <s v="Petit Trou De Nippes"/>
        <s v="Torbeck"/>
        <s v="Anse d'Hainault"/>
        <s v="Corail"/>
        <s v="Les Irois"/>
        <s v="Pestel"/>
        <s v="St. Jean du Sud"/>
        <s v="Bonbon"/>
        <s v="Bombardopolis"/>
        <s v="Arniquet"/>
        <s v="Chardonnieres"/>
        <s v="Plaisance"/>
        <s v="Tiburon"/>
        <s v="Baraderes"/>
        <s v="Jacmel"/>
        <s v="Plaisance du Sud"/>
        <s v="Cavaillon"/>
        <s v="La Tortue"/>
        <s v="Grand-Goave"/>
        <s v="Petit Goave"/>
        <s v="Bassin Bleu"/>
        <s v="Chamsolme"/>
        <s v="Belle Anse"/>
        <s v="Limonade"/>
        <s v="Anse Rouge"/>
        <s v="Grand Boucan"/>
        <s v="Cotes de Fer"/>
        <s v="Anse A Veau"/>
        <s v="Arnaud"/>
      </sharedItems>
    </cacheField>
    <cacheField name="Section Communale" numFmtId="0">
      <sharedItems containsBlank="1"/>
    </cacheField>
    <cacheField name="Localité (optionnel)" numFmtId="0">
      <sharedItems containsBlank="1"/>
    </cacheField>
    <cacheField name="Milieu" numFmtId="0">
      <sharedItems containsBlank="1"/>
    </cacheField>
    <cacheField name="Niveau d'intervention" numFmtId="0">
      <sharedItems containsBlank="1"/>
    </cacheField>
    <cacheField name="Commentaires" numFmtId="0">
      <sharedItems containsBlank="1" longText="1"/>
    </cacheField>
    <cacheField name="Activity ID" numFmtId="0">
      <sharedItems count="551">
        <s v="WOR2016101OUANPA"/>
        <s v="CAR2016102GRJE"/>
        <s v="CAR2016102GRRO"/>
        <s v="CAR2016102GRDA"/>
        <s v="CAR2016102GRCH"/>
        <s v="CAR2016102GRMO"/>
        <s v="CAR2016102GRAB"/>
        <s v="PAD2016102SULELA"/>
        <s v="CAR2016104OUCA"/>
        <s v="CAR2016104OUPO"/>
        <s v="HAI2016104SUCA"/>
        <s v="WOR2016104OUPEMO"/>
        <s v="CAR2016105OUCA"/>
        <s v="CON2016105OUAN"/>
        <s v="WOR2016105SUANBO"/>
        <s v="CAR2016106SUTH"/>
        <s v="WOR2016106SUTHTH"/>
        <s v="SAM2016107"/>
        <s v="WOR2016107OUKESO"/>
        <s v="DIA2016108SUBA3È"/>
        <s v="WOR2016108NIFOFO"/>
        <s v="WOR2016108NIMICH"/>
        <s v="CAR2016109GRRO"/>
        <s v="CAR2016109GRJE"/>
        <s v="CAR2016109GRDA"/>
        <s v="CAR2016109GRCH"/>
        <s v="CAR2016109GRMO"/>
        <s v="DIA2016109SUBA2È"/>
        <s v="DIA2016109SUBA1È"/>
        <s v="DIA2016109SULE1È"/>
        <s v="DIA2016109SUCH3È"/>
        <s v="SAM2016109SUPO5È"/>
        <s v="WOR2016109NIFOFO"/>
        <s v="WOR2016109NIPESI"/>
        <s v="WOR2016109OUKEBE"/>
        <s v="WOR2016109OUKEBO"/>
        <s v="WOR2016109OUPOTR"/>
        <s v="WOR2016109SULEBO"/>
        <s v="CAR20161010GRBE"/>
        <s v="CAR20161010GRRO"/>
        <s v="DIA20161010SUBA4È"/>
        <s v="DIA20161010SUAQ"/>
        <s v="MER20161010NIL'"/>
        <s v="PAD20161010SUCH"/>
        <s v="PAD20161010SUMA"/>
        <s v="SAM20161010GRJE4E"/>
        <s v="WOR20161010OUPOGR"/>
        <s v="WOR20161010OUPOLA"/>
        <s v="WOR20161010OUPOTR"/>
        <s v="AME20161011SUPOPO"/>
        <s v="CAR20161011GRRO"/>
        <s v="CON20161011OUPOGR"/>
        <s v="HAI20161011SUGR"/>
        <s v="SAM20161011GRROLE"/>
        <s v="SAM20161011SUPODU"/>
        <s v="SDC20161011SUPO"/>
        <s v="WOR20161011OUPOGR"/>
        <s v="WOR20161011OUPOLA"/>
        <s v="WOR20161011SUILIL"/>
        <s v="WOR20161011SUSTBA"/>
        <s v="AME20161012SULEEC"/>
        <s v="AME20161012NOBAJA"/>
        <s v="AME20161012SULELE"/>
        <s v="AME20161012NOMOMA"/>
        <s v="AME20161012SULEPA"/>
        <s v="AME20161012NOBAVI"/>
        <s v="AME20161012SULE"/>
        <s v="CAR20161012GRMO"/>
        <s v="CAR20161012SUMA"/>
        <s v="HAI20161012SULEPA"/>
        <s v="HAI20161012SUBA"/>
        <s v="PAD20161012GR"/>
        <s v="WOR20161012OUPOTR"/>
        <s v="AME20161013NOBABA"/>
        <s v="AME20161013SULEEC"/>
        <s v="AME20161013NOJEJE"/>
        <s v="AME20161013NOBA"/>
        <s v="AME20161013NOJE"/>
        <s v="AME20161013SULE"/>
        <s v="CAT20161013GRJECE"/>
        <s v="DIA20161013SUBA8È"/>
        <s v="HAI20161013SULEHR"/>
        <s v="SAM20161013SUROBE"/>
        <s v="WOR20161013NIPASA"/>
        <s v="WOR20161013OUANGR"/>
        <s v="WOR20161013OUANPE"/>
        <s v="WOR20161013OUKESO"/>
        <s v="AME20161014SUCOLE"/>
        <s v="AME20161014SUPOPO"/>
        <s v="CAR20161014GRMO"/>
        <s v="CAR20161014SULA"/>
        <s v="CAT20161014GRDADE"/>
        <s v="CON20161014OUANPA"/>
        <s v="DIA20161014SUCA2È"/>
        <s v="ITA20161014OUCR"/>
        <s v="SAM20161014GRJEFO"/>
        <s v="WOR20161014NIPETI"/>
        <s v="WOR20161014OUANPE"/>
        <s v="CAT20161015GRDAPE"/>
        <s v="ITA20161015OUCR"/>
        <s v="SAM20161015SULEBO"/>
        <s v="WOR20161015OUANPE"/>
        <s v="AME20161016SUCO"/>
        <s v="CON20161016OUANGR"/>
        <s v="PAD20161016SUMA"/>
        <s v="SAM20161016SURORE"/>
        <s v="SAM20161016SURO1È"/>
        <s v="SAM20161016GRJE9E"/>
        <s v="SAM20161016GRJE7E"/>
        <s v="SAM20161016SURO"/>
        <s v="CAR20161017GRMO"/>
        <s v="CAT20161017GRDABA"/>
        <s v="DIA20161017SUTO2È"/>
        <s v="DIA20161017SUTO3È"/>
        <s v="HAI20161017GRAN"/>
        <s v="HAI20161017GRBE"/>
        <s v="HAI20161017GRCH"/>
        <s v="HAI20161017GRCO"/>
        <s v="HAI20161017GRDA"/>
        <s v="HAI20161017GRJE"/>
        <s v="HAI20161017GRLE"/>
        <s v="HAI20161017GRMO"/>
        <s v="HAI20161017GRPE"/>
        <s v="HAI20161017GRRO"/>
        <s v="SAM20161017SUCODE"/>
        <s v="SAM20161017SULE"/>
        <s v="SAM20161017GRJE9E"/>
        <s v="SAM20161017GRJE7E"/>
        <s v="WOR20161017OUANGR"/>
        <s v="WOR20161017NIPEFO"/>
        <s v="AME20161018SUSTCR"/>
        <s v="AME20161018SUST"/>
        <s v="CAR20161018GRJE"/>
        <s v="CAT20161018GRDADA"/>
        <s v="SAM20161018SUCOCO"/>
        <s v="SAM20161018GRBODE"/>
        <s v="WOR20161018OUANGR"/>
        <s v="ACT20161019GRJE8E"/>
        <s v="AME20161019NOBA1S"/>
        <s v="AME20161019NOBA4T"/>
        <s v="AME20161019NOJECE"/>
        <s v="WOR20161019OUPOPO"/>
        <s v="WOR20161019NIPETI"/>
        <s v="ACT20161020GRJE8E"/>
        <s v="AME20161020NOBO1S"/>
        <s v="AME20161020NOBO2N"/>
        <s v="AME20161020NOBO3R"/>
        <s v="AME20161020NOBOBE"/>
        <s v="AME20161020SUSTBO"/>
        <s v="AME20161020NOMOHR"/>
        <s v="AME20161020NOBOMA"/>
        <s v="AME20161020NOMOPR"/>
        <s v="AME20161020NOJEVI"/>
        <s v="AME20161020SUST"/>
        <s v="CAR20161020GRCH"/>
        <s v="CAR20161020SUTH"/>
        <s v="DIA20161020SUCH1È"/>
        <s v="DIA20161020SUAQ"/>
        <s v="IFR20161020GRAN"/>
        <s v="SAM20161020SUCOQU"/>
        <s v="SAM20161020SUCO6È"/>
        <s v="ACT20161021GRJE8E"/>
        <s v="AME20161021NOJE"/>
        <s v="IFR20161021GRAN"/>
        <s v="SAM20161021GRJE9E"/>
        <s v="SAM20161021GRJE7E"/>
        <s v="SAM20161021GRJE"/>
        <s v="WOR20161021OUPOPO"/>
        <s v="WOR20161021NIPEFO"/>
        <s v="ACT20161022GRJE8E"/>
        <s v="AME20161022SUROSO"/>
        <s v="CAR20161022GRMO"/>
        <s v="SAM20161022SUPO"/>
        <s v="SAM20161022SUPOPA"/>
        <s v="WOR20161022OUKENO"/>
        <s v="ACT20161023GRJE8E"/>
        <s v="AME20161023SUAREG"/>
        <s v="AME20161023SUSTNA"/>
        <s v="AME20161023SUAR"/>
        <s v="AME20161023SUST"/>
        <s v="CAR20161023GRMO"/>
        <s v="DIA20161023SUCA3È"/>
        <s v="IFR20161023SUAR"/>
        <s v="IFR20161023SUST"/>
        <s v="SAM20161023SUTO"/>
        <s v="ACT20161024GRJE8E"/>
        <s v="AME20161024SURO"/>
        <s v="CAR20161024GRMO"/>
        <s v="CON20161024OUPOTR"/>
        <s v="SAM20161024SURO"/>
        <s v="WOR20161024GRJEMA"/>
        <s v="WOR20161024OUPOTR"/>
        <s v="AME20161025SUCHCT"/>
        <s v="CON20161025OUANGR"/>
        <s v="DIA20161025SUST4È"/>
        <s v="FRE20161025OUPOPO"/>
        <s v="HAI20161025OUPOPO"/>
        <s v="WOR20161025GRDABA"/>
        <s v="WOR20161025NIPEFO"/>
        <s v="ACT20161026GRJE9E"/>
        <s v="AME20161026SUARCO"/>
        <s v="AME20161026SUAR"/>
        <s v="CAR20161026GRMO"/>
        <s v="CON20161026OUANPE"/>
        <s v="FRE20161026OUPLPL"/>
        <s v="HAI20161026OUPLPL"/>
        <s v="IFR20161026GRANAN"/>
        <s v="SAM20161026SUCHCH"/>
        <s v="WOR20161026GRANGR"/>
        <s v="WOR20161026NIPASA"/>
        <s v="AME20161027SUTINA"/>
        <s v="CAR20161027GRCH"/>
        <s v="DIA20161027SUST4È"/>
        <s v="FRE20161027OUPOLA"/>
        <s v="HAI20161027OUPOLA"/>
        <s v="PEA20161027SUTOBO"/>
        <s v="SAM20161027SULECH"/>
        <s v="CAR20161028SUBA"/>
        <s v="CON20161028OUPOGR"/>
        <s v="DIA20161028SUCH3È"/>
        <s v="GER20161028NIBA4M"/>
        <s v="SAM20161028GRJEJE"/>
        <s v="SAM20161028SUCHCH"/>
        <s v="WOR20161028GRBEBE"/>
        <s v="WOR20161028NIMICH"/>
        <s v="AME20161029NOMO1S"/>
        <s v="CAR20161029SUJA"/>
        <s v="CAR20161029SUAN"/>
        <s v="CAR20161029SUGR"/>
        <s v="CAR20161029GRMO"/>
        <s v="HAI20161029OUPOPO"/>
        <s v="SAM20161029SULEME"/>
        <s v="SAM20161029SULEDU"/>
        <s v="SAM20161029SULE2È"/>
        <s v="SAV20161029GRBEBE"/>
        <s v="WOR20161029NIMICH"/>
        <s v="AAR20161030GRJE"/>
        <s v="AME20161030NOBO"/>
        <s v="AME20161030NOMO"/>
        <s v="HAI20161030OUPOGR"/>
        <s v="HAI20161030OUPOLA"/>
        <s v="MED20161030SUTIBL"/>
        <s v="SAM20161030SUPO5È"/>
        <s v="SAM20161030SUPOSA"/>
        <s v="SAM20161030SUPOBA"/>
        <s v="SAM20161030GRJEAN"/>
        <s v="SAM20161030SUPOSC"/>
        <s v="WOR20161030OUPOTR"/>
        <s v="WOR20161030OUKENO"/>
        <s v="WOR20161030OUANGR"/>
        <s v="WOR20161030OUANPA"/>
        <s v="WOR20161030OUANPE"/>
        <s v="WOR20161030OUANPI"/>
        <s v="WOR20161030OUPOGR"/>
        <s v="WOR20161030OUPOLA"/>
        <s v="WOR20161030OUPOPO"/>
        <s v="ACT20161031GRJE4E"/>
        <s v="FRE20161031OUPOTI"/>
        <s v="GER20161031NIBALA"/>
        <s v="HAI20161031OUPOTI"/>
        <s v="IFR20161031GRLEAL"/>
        <s v="MED20161031SUTIDA"/>
        <s v="SAM20161031SULECH"/>
        <s v="SAM20161031SULECA"/>
        <s v="SAM20161031SULE1È"/>
        <s v="SAV20161031GRBEBE"/>
        <s v="CON2016111GRAN"/>
        <s v="FRE2016111OUPOTR"/>
        <s v="GER2016111NIPLTI"/>
        <s v="SAV2016111GRBEBE"/>
        <s v="ACT2016112GRAN1E"/>
        <s v="FRE2016112OUPOSO"/>
        <s v="HAI2016112OUPOSO"/>
        <s v="SAM2016112SUMA11"/>
        <s v="SAM2016112SUCHAN"/>
        <s v="SAV2016112GRBEMO"/>
        <s v="WOR2016112NIMICH"/>
        <s v="ACT2016113GRJE9E"/>
        <s v="ADR2016113SUROBE"/>
        <s v="ADR2016113SUROBO"/>
        <s v="ADR2016113SURORE"/>
        <s v="CAR2016113GRMO"/>
        <s v="FRE2016113OUPOMO"/>
        <s v="HAI2016113OUPOMO"/>
        <s v="SAM2016113SULECA"/>
        <s v="SAM2016113GRBO"/>
        <s v="WOR2016113NIPERA"/>
        <s v="ACT2016114GRJE9E"/>
        <s v="ADR2016114SULELA"/>
        <s v="AME2016114SUTO"/>
        <s v="CON2016114OUPOGR"/>
        <s v="DIA2016114GRJE2È"/>
        <s v="GER2016114NIPERA"/>
        <s v="IFR2016114GRROAL"/>
        <s v="LUT2016114GRJE2È"/>
        <s v="SAM2016114SULEVE"/>
        <s v="SAV2016114GRBEMO"/>
        <s v="WOR2016114NIPABO"/>
        <s v="AAR2016115SULE"/>
        <s v="AME2016115SUCH"/>
        <s v="LUT2016115GRJE2È"/>
        <s v="SAM2016115SUTOBO"/>
        <s v="SAM2016115SUCALE"/>
        <s v="SAV2016115GRBEBE"/>
        <s v="SDC2016115SUCO"/>
        <s v="SDC2016115SULE"/>
        <s v="SDC2016115SURO"/>
        <s v="WOR2016115NIPEBE"/>
        <s v="ACT2016116GRJE9E"/>
        <s v="SAM2016116SUCABO"/>
        <s v="AME2016117NOLA"/>
        <s v="AME2016117SUTO"/>
        <s v="GER2016117NIPETI"/>
        <s v="LUT2016117GRJE2È"/>
        <s v="SDC2016117SUCH"/>
        <s v="SDC2016117SUCHDE"/>
        <s v="SDC2016117SUCHRE"/>
        <s v="SDC2016117SUPOBA"/>
        <s v="SDC2016117SUPOPA"/>
        <s v="ADR2016118SUMADO"/>
        <s v="ADR2016118SUMAMA"/>
        <s v="AME2016118SUCH"/>
        <s v="LUT2016118OUGR1È"/>
        <s v="LUT2016118GRJE2È"/>
        <s v="WOR2016118NIMISA"/>
        <s v="AAR2016119GRJE"/>
        <s v="DIA2016119GRJE2È"/>
        <s v="LUT2016119GRJE2È"/>
        <s v="AME20161110NOJE"/>
        <s v="AME20161110NOMO"/>
        <s v="AME20161110SUTO"/>
        <s v="GER20161110NIPLAN"/>
        <s v="LUT20161110OUGR7È"/>
        <s v="LUT20161110OUPE9È"/>
        <s v="LUT20161110OUPE10"/>
        <s v="LUT20161110OUPE12"/>
        <s v="PAD20161110SUCH"/>
        <s v="WOR20161110NIPECH"/>
        <s v="ACT20161111GRJE9E"/>
        <s v="AME20161111NOBA"/>
        <s v="AME20161111NOBO"/>
        <s v="AME20161111NOMO"/>
        <s v="CON20161111OUPO"/>
        <s v="DIA20161111SUBA6È"/>
        <s v="DIA20161111SUBA5È"/>
        <s v="DIA20161111SUBA7È"/>
        <s v="GER20161111NIBARI"/>
        <s v="PAD20161111GRRO"/>
        <s v="AME20161112NOBA"/>
        <s v="AME20161112NOCH"/>
        <s v="GER20161112NIPETI"/>
        <s v="IFR20161112GRBECE"/>
        <s v="MED20161112SUTILO"/>
        <s v="AME20161113NIMI"/>
        <s v="AME20161113SUTO"/>
        <s v="CAR20161113GRMO"/>
        <s v="SAM20161113GRAB2E"/>
        <s v="ADR20161114SUAR1E"/>
        <s v="AME20161114SUTO"/>
        <s v="CAR20161114SUBE"/>
        <s v="CON20161114GRAN"/>
        <s v="IFR20161114GRJEPR"/>
        <s v="SAV20161114SUTOBE"/>
        <s v="WOR20161114OUANPE"/>
        <s v="AME20161115SUCH"/>
        <s v="CON20161115OUANPA"/>
        <s v="SAM20161115GRAB2E"/>
        <s v="SAM20161115GRAB3E"/>
        <s v="SAM20161115GRAB4E"/>
        <s v="SAM20161115GRAB"/>
        <s v="WOR20161115NIPELI"/>
        <s v="WOR20161115OUPOGR"/>
        <s v="AAR20161116GRJE"/>
        <s v="ADR20161116SUTO2E"/>
        <s v="AME20161116OUCR"/>
        <s v="CAT20161116GRMO2E"/>
        <s v="IFR20161116GRPEBE"/>
        <s v="MED20161116SUTIDA"/>
        <s v="WOR20161116NOLIBA"/>
        <s v="WOR20161116OUPOLA"/>
        <s v="WOR20161116NIPEBE"/>
        <s v="WOR20161116OUPOPO"/>
        <s v="AME20161117SULE"/>
        <s v="GER20161117NIPECE"/>
        <s v="WOR20161117OUANGR"/>
        <s v="IFR20161119ARAN"/>
        <s v="AAR20161121SULE"/>
        <s v="GER20161122NIPERA"/>
        <s v="GER20161123NIPETI"/>
        <s v="SHE20161123SUTOBO"/>
        <s v="AME20161124NIPA"/>
        <s v="IFR20161124GRRO"/>
        <s v="IFR20161124GRJE"/>
        <s v="SAV20161124SUTOBE"/>
        <s v="WOR20161124OUPOPO"/>
        <s v="WOR20161124OUANPA"/>
        <s v="AME20161125SUAR"/>
        <s v="AME20161125SULE"/>
        <s v="AME20161125NIFO"/>
        <s v="AME20161125SUST"/>
        <s v="SHE20161125SUMAMA"/>
        <s v="WOR20161125SUANBO"/>
        <s v="WOR20161125SUTHTH"/>
        <s v="WOR20161125OUPOPO"/>
        <s v="WOR20161125OUANPE"/>
        <s v="WOR20161125OUANGR"/>
        <s v="SAV20161126SUCATI"/>
        <s v="WOR20161126SUBEMA"/>
        <s v="WOR20161126OUANPI"/>
        <s v="CAT20161128GRMOCE"/>
        <s v="IFR20161128GRLE"/>
        <s v="MOF20161128NIPLPL"/>
        <s v="WOR20161128OUANGR"/>
        <s v="WOR20161128OUPOPO"/>
        <s v="FRE20161129OUPOPO"/>
        <s v="IFR20161129GRAN"/>
        <s v="IFR20161129GRBE"/>
        <s v="IFR20161129GRLE"/>
        <s v="WOR20161129OUANGR"/>
        <s v="ACT20161130GRJE9E"/>
        <s v="FRE20161130OUPOLA"/>
        <s v="FRE20161130OUPOGR"/>
        <s v="WOR20161130NIGRGR"/>
        <s v="WOR20161130OUANPE"/>
        <s v="WOR20161130OUPOPO"/>
        <s v="WOR20161130OUANPA"/>
        <s v="WOR20161130OUANGR"/>
        <s v="WOR20161130OUANPI"/>
        <s v="WOR20161130OUPOLA"/>
        <s v="WOR20161130OUPOGR"/>
        <s v="WOR20161130OUPOTR"/>
        <s v="IFR2016121GRBE"/>
        <s v="MED2016121SUTIBL"/>
        <s v="WOR2016121SUJAMA"/>
        <s v="WOR2016121SUMASA"/>
        <s v="WOR2016121SUCAGA"/>
        <s v="WOR2016121SUMAMA"/>
        <s v="AME2016122SURORE"/>
        <s v="AME2016122NIMIDE"/>
        <s v="AME2016122NIMI"/>
        <s v="CAR2016122GRRO"/>
        <s v="PAD2016122SULELA"/>
        <s v="SHE2016122SULEBO"/>
        <s v="WOR2016122OUPOPO"/>
        <s v="AME2016123SUCO"/>
        <s v="AME2016123NIPASA"/>
        <s v="AME2016123NIPA"/>
        <s v="IFR2016123GRCH"/>
        <s v="WOR2016123SUBEBA"/>
        <s v="WOR2016123SUBEBE"/>
        <s v="AME2016124SURORE"/>
        <s v="AME2016124SUCO"/>
        <s v="AME2016124SUSTTR"/>
        <s v="AME2016124NIL'TO"/>
        <s v="AME2016124NIL'CH"/>
        <s v="CAR2016125GRRO"/>
        <s v="JPH2016125GRJE"/>
        <s v="WOR2016126NIPERA"/>
        <s v="CAR2016127SUCO"/>
        <s v="JPH2016127GRJE"/>
        <s v="JPH2016127GRJEMA"/>
        <s v="WOR2016127NOLIBO"/>
        <s v="WOR2016127OUPOPO"/>
        <s v="CAR2016128GRRO"/>
        <s v="MED2016128SUTIDA"/>
        <s v="AME2016129NIANBA"/>
        <s v="AME2016129SURORE"/>
        <s v="IFR2016129GRAN"/>
        <s v="SHE2016129SULEBO"/>
        <s v="WOR2016129OUPOPO"/>
        <s v="DIA20161210SUBA9È"/>
        <s v="IFR20161210GRLE"/>
        <s v="SAM20161210GRROLE"/>
        <s v="SAM20161210GRROGR"/>
        <s v="SAM20161210GRMOAN"/>
        <s v="SAM20161210GRMOL'"/>
        <s v="SAM20161210GRCHDE"/>
        <s v="SAM20161210GRCHBO"/>
        <s v="DIA20161211GRRO2E"/>
        <s v="IFR20161211GRLE"/>
        <s v="LUT20161211GRJE2È"/>
        <s v="LUT20161211GRRO2E"/>
        <s v="HAN20161212NIL'L'"/>
        <s v="LUT20161212GRJE7E"/>
        <s v="SHE20161212SULEDO"/>
        <s v="AME20161213NIPESI"/>
        <s v="CAR20161213GRJE1È"/>
        <s v="HAN20161213NIANSA"/>
        <s v="ICR20161213GRJE"/>
        <s v="IFR20161213GRJE"/>
        <s v="SHE20161213SULEME"/>
        <s v="WOR20161213OUPOTR"/>
        <s v="AME20161214NIPEFO"/>
        <s v="AME20161214NIPECH"/>
        <s v="AME20161214NIPEBE"/>
        <s v="CAR20161214GRJE1È"/>
        <s v="CAR20161214GRRO"/>
        <s v="SAV20161214"/>
        <s v="SHE20161214SUILIL"/>
        <s v="SHE20161214SULEBO"/>
        <s v="SHE20161214SUSTGR"/>
        <s v="SHE20161214SUCABO"/>
        <s v="AME20161215NIANSA"/>
        <s v="MED20161215SUTILO"/>
        <s v="WOR20161215NIPETI"/>
        <s v="WOR20161215OUANGR"/>
        <s v="AME20161216SUCOQU"/>
        <s v="AME20161216NIAR"/>
        <s v="HAN20161216NIL'L'"/>
        <s v="SHE20161216SUCABO"/>
        <s v="WOR20161216NIPELI"/>
        <s v="AME20161217SUTOMO"/>
        <s v="AME20161217SUSTTR"/>
        <s v="AME20161217SUARAR"/>
        <s v="AME20161217SUROBO"/>
        <s v="CAR20161217GRJE1È"/>
        <s v="HAN20161217NIANSA"/>
        <s v="HAN20161217NIL'L'"/>
        <s v="WOR20161217OUANPE"/>
        <s v="CAR20161219GRCH"/>
        <s v="CAR20161219GRJE"/>
        <s v="CAR20161219GRMO"/>
        <s v="MED20161219SUTILO"/>
        <s v="AME20161220NIPE"/>
        <s v="AME20161220GRPEDE"/>
        <s v="CAR20161220GRAB"/>
        <s v="CAR20161220GRJE"/>
        <s v="CAR20161220GRRO"/>
        <s v="HAN20161220NIANSA"/>
        <s v="AME20161221NIMI"/>
        <s v="AME20161221NIFO"/>
        <s v="CAR20161221GRDA"/>
        <s v="HAN20161221NIL'L'"/>
        <s v="SHE20161221SUTO"/>
        <s v="AME20161222NIMI"/>
        <s v="DIA20161222SUCH3È"/>
        <s v="AME20161223SUTO"/>
        <s v="AME20161223SUST"/>
        <s v="HAN20161223NIPEFO"/>
        <s v="SHE20161224SUCHBO"/>
        <s v="SHE20161224SUCHDE"/>
        <s v="SHE20161224SUPOPA"/>
        <s v="HAN20161227NIPEFO"/>
        <s v="HAN20161230NIPESI"/>
        <s v="HAN201715NIPEFO"/>
        <s v="HAN201716NIPEFO"/>
        <s v="SHE2017115SUPOPA"/>
        <s v="SHE2017120SUPOPA"/>
        <s v="SHE2017120SU"/>
        <s v="SHE2017120SUSTDE"/>
        <e v="#VALUE!"/>
      </sharedItems>
    </cacheField>
    <cacheField name="NumberDistrinb" numFmtId="0">
      <sharedItems containsSemiMixedTypes="0" containsString="0" containsNumber="1" containsInteger="1" minValue="1" maxValue="196"/>
    </cacheField>
    <cacheField name="DPE_PCODE" numFmtId="0">
      <sharedItems/>
    </cacheField>
    <cacheField name="COM_PCODE" numFmtId="0">
      <sharedItems/>
    </cacheField>
    <cacheField name="SC_PCODE" numFmtId="0">
      <sharedItems/>
    </cacheField>
    <cacheField name="AG_COM" numFmtId="0">
      <sharedItems containsSemiMixedTypes="0" containsString="0" containsNumber="1" containsInteger="1" minValue="0" maxValue="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1495">
  <r>
    <s v="AAR"/>
    <m/>
    <s v="Japan Platform"/>
    <s v="Réalisé"/>
    <d v="2016-10-30T00:00:00"/>
    <s v="Distribution NFI"/>
    <s v="Matériaux NFI"/>
    <s v="Aquatabs"/>
    <m/>
    <s v="Nombre"/>
    <n v="180"/>
    <m/>
    <m/>
    <m/>
    <s v=""/>
    <n v="180"/>
    <s v="Sélection / Priorisation"/>
    <x v="0"/>
    <x v="0"/>
    <m/>
    <m/>
    <m/>
    <m/>
    <m/>
    <s v="AAR20161030GRJE"/>
    <n v="6"/>
    <x v="0"/>
    <x v="0"/>
    <e v="#N/A"/>
    <x v="0"/>
  </r>
  <r>
    <s v="AAR"/>
    <m/>
    <s v="Japan Platform"/>
    <s v="Réalisé"/>
    <d v="2016-10-30T00:00:00"/>
    <s v="Distribution Abris"/>
    <s v="Matériaux Abris"/>
    <s v="Bâches"/>
    <m/>
    <s v="Nombre"/>
    <n v="180"/>
    <m/>
    <m/>
    <m/>
    <s v=""/>
    <n v="180"/>
    <s v="Sélection / Priorisation"/>
    <x v="0"/>
    <x v="0"/>
    <m/>
    <m/>
    <m/>
    <m/>
    <m/>
    <s v="AAR20161030GRJE"/>
    <n v="5"/>
    <x v="0"/>
    <x v="0"/>
    <e v="#N/A"/>
    <x v="1"/>
  </r>
  <r>
    <s v="AAR"/>
    <m/>
    <s v="Japan Platform"/>
    <s v="Réalisé"/>
    <d v="2016-10-30T00:00:00"/>
    <s v="Distribution NFI"/>
    <s v="Matériaux NFI"/>
    <s v="Bidons"/>
    <m/>
    <s v="Nombre"/>
    <n v="180"/>
    <m/>
    <m/>
    <m/>
    <s v=""/>
    <n v="180"/>
    <s v="Sélection / Priorisation"/>
    <x v="0"/>
    <x v="0"/>
    <m/>
    <m/>
    <m/>
    <m/>
    <m/>
    <s v="AAR20161030GRJE"/>
    <n v="4"/>
    <x v="0"/>
    <x v="0"/>
    <e v="#N/A"/>
    <x v="1"/>
  </r>
  <r>
    <s v="AAR"/>
    <m/>
    <s v="Japan Platform"/>
    <s v="Réalisé"/>
    <d v="2016-10-30T00:00:00"/>
    <s v="Distribution Abris"/>
    <s v="Matériaux Abris"/>
    <s v="Bois"/>
    <m/>
    <s v="Nombre"/>
    <m/>
    <m/>
    <m/>
    <m/>
    <s v=""/>
    <n v="180"/>
    <s v="Sélection / Priorisation"/>
    <x v="0"/>
    <x v="0"/>
    <m/>
    <m/>
    <m/>
    <m/>
    <m/>
    <s v="AAR20161030GRJE"/>
    <n v="3"/>
    <x v="0"/>
    <x v="0"/>
    <e v="#N/A"/>
    <x v="1"/>
  </r>
  <r>
    <s v="AAR"/>
    <m/>
    <s v="Japan Platform"/>
    <s v="Réalisé"/>
    <d v="2016-10-30T00:00:00"/>
    <s v="Distribution NFI"/>
    <s v="Matériaux NFI"/>
    <s v="Kit d'hygiène"/>
    <m/>
    <s v="Nombre"/>
    <n v="180"/>
    <m/>
    <m/>
    <m/>
    <s v=""/>
    <n v="180"/>
    <s v="Sélection / Priorisation"/>
    <x v="0"/>
    <x v="0"/>
    <m/>
    <m/>
    <m/>
    <m/>
    <m/>
    <s v="AAR20161030GRJE"/>
    <n v="2"/>
    <x v="0"/>
    <x v="0"/>
    <e v="#N/A"/>
    <x v="1"/>
  </r>
  <r>
    <s v="AAR"/>
    <m/>
    <s v="Japan Platform"/>
    <s v="Réalisé"/>
    <d v="2016-10-30T00:00:00"/>
    <s v="Distribution NFI"/>
    <s v="Matériaux NFI"/>
    <s v="Moustiquaires"/>
    <m/>
    <s v="Nombre"/>
    <n v="180"/>
    <m/>
    <m/>
    <m/>
    <s v=""/>
    <n v="180"/>
    <s v="Sélection / Priorisation"/>
    <x v="0"/>
    <x v="0"/>
    <m/>
    <m/>
    <m/>
    <m/>
    <m/>
    <s v="AAR20161030GRJE"/>
    <n v="1"/>
    <x v="0"/>
    <x v="0"/>
    <e v="#N/A"/>
    <x v="1"/>
  </r>
  <r>
    <s v="AAR"/>
    <m/>
    <s v="Japan Platform"/>
    <s v="Réalisé"/>
    <d v="2016-11-05T00:00:00"/>
    <s v="Distribution NFI"/>
    <s v="Matériaux NFI"/>
    <s v="Aquatabs"/>
    <m/>
    <s v="Nombre"/>
    <n v="300"/>
    <m/>
    <m/>
    <m/>
    <s v=""/>
    <n v="150"/>
    <s v="Sélection / Priorisation"/>
    <x v="1"/>
    <x v="1"/>
    <m/>
    <m/>
    <m/>
    <m/>
    <m/>
    <s v="AAR2016115SULE"/>
    <n v="6"/>
    <x v="1"/>
    <x v="1"/>
    <e v="#N/A"/>
    <x v="0"/>
  </r>
  <r>
    <s v="AAR"/>
    <m/>
    <s v="Japan Platform"/>
    <s v="Réalisé"/>
    <d v="2016-11-05T00:00:00"/>
    <s v="Distribution Abris"/>
    <s v="Matériaux Abris"/>
    <s v="Bâches"/>
    <m/>
    <s v="Nombre"/>
    <n v="150"/>
    <m/>
    <m/>
    <m/>
    <s v=""/>
    <n v="150"/>
    <s v="Sélection / Priorisation"/>
    <x v="1"/>
    <x v="1"/>
    <m/>
    <m/>
    <m/>
    <m/>
    <m/>
    <s v="AAR2016115SULE"/>
    <n v="5"/>
    <x v="1"/>
    <x v="1"/>
    <e v="#N/A"/>
    <x v="1"/>
  </r>
  <r>
    <s v="AAR"/>
    <m/>
    <s v="Japan Platform"/>
    <s v="Réalisé"/>
    <d v="2016-11-05T00:00:00"/>
    <s v="Distribution NFI"/>
    <s v="Matériaux NFI"/>
    <s v="Bidons"/>
    <m/>
    <s v="Nombre"/>
    <n v="150"/>
    <m/>
    <m/>
    <m/>
    <s v=""/>
    <n v="150"/>
    <s v="Sélection / Priorisation"/>
    <x v="1"/>
    <x v="1"/>
    <m/>
    <m/>
    <m/>
    <m/>
    <m/>
    <s v="AAR2016115SULE"/>
    <n v="4"/>
    <x v="1"/>
    <x v="1"/>
    <e v="#N/A"/>
    <x v="1"/>
  </r>
  <r>
    <s v="AAR"/>
    <m/>
    <s v="Japan Platform"/>
    <s v="Réalisé"/>
    <d v="2016-11-05T00:00:00"/>
    <s v="Distribution NFI"/>
    <s v="Matériaux NFI"/>
    <s v="Kit d'hygiène"/>
    <m/>
    <s v="Nombre"/>
    <n v="150"/>
    <m/>
    <m/>
    <m/>
    <s v=""/>
    <n v="150"/>
    <s v="Sélection / Priorisation"/>
    <x v="1"/>
    <x v="1"/>
    <m/>
    <m/>
    <m/>
    <m/>
    <m/>
    <s v="AAR2016115SULE"/>
    <n v="3"/>
    <x v="1"/>
    <x v="1"/>
    <e v="#N/A"/>
    <x v="1"/>
  </r>
  <r>
    <s v="AAR"/>
    <m/>
    <s v="Japan Platform"/>
    <s v="Réalisé"/>
    <d v="2016-11-05T00:00:00"/>
    <s v="Distribution NFI"/>
    <s v="Matériaux NFI"/>
    <s v="Moustiquaires"/>
    <m/>
    <s v="Nombre"/>
    <n v="150"/>
    <m/>
    <m/>
    <m/>
    <s v=""/>
    <n v="150"/>
    <s v="Sélection / Priorisation"/>
    <x v="1"/>
    <x v="1"/>
    <m/>
    <m/>
    <m/>
    <m/>
    <m/>
    <s v="AAR2016115SULE"/>
    <n v="2"/>
    <x v="1"/>
    <x v="1"/>
    <e v="#N/A"/>
    <x v="1"/>
  </r>
  <r>
    <s v="AAR"/>
    <m/>
    <s v="Japan Platform"/>
    <s v="Réalisé"/>
    <d v="2016-11-05T00:00:00"/>
    <s v="Distribution Abris"/>
    <s v="Cash"/>
    <s v="Non conditionel"/>
    <m/>
    <s v="Valeur en HTG"/>
    <m/>
    <m/>
    <m/>
    <m/>
    <s v=""/>
    <n v="150"/>
    <s v="Sélection / Priorisation"/>
    <x v="1"/>
    <x v="1"/>
    <m/>
    <m/>
    <m/>
    <m/>
    <m/>
    <s v="AAR2016115SULE"/>
    <n v="1"/>
    <x v="1"/>
    <x v="1"/>
    <e v="#N/A"/>
    <x v="1"/>
  </r>
  <r>
    <s v="AAR"/>
    <m/>
    <s v="Japan Platform"/>
    <s v="Réalisé"/>
    <d v="2016-11-09T00:00:00"/>
    <s v="Distribution NFI"/>
    <s v="Matériaux NFI"/>
    <s v="Aquatabs"/>
    <m/>
    <s v="Nombre"/>
    <n v="300"/>
    <m/>
    <m/>
    <m/>
    <s v=""/>
    <n v="150"/>
    <s v="Sélection / Priorisation"/>
    <x v="0"/>
    <x v="0"/>
    <m/>
    <m/>
    <m/>
    <m/>
    <m/>
    <s v="AAR2016119GRJE"/>
    <n v="6"/>
    <x v="0"/>
    <x v="0"/>
    <e v="#N/A"/>
    <x v="1"/>
  </r>
  <r>
    <s v="AAR"/>
    <m/>
    <s v="Japan Platform"/>
    <s v="Réalisé"/>
    <d v="2016-11-09T00:00:00"/>
    <s v="Distribution Abris"/>
    <s v="Matériaux Abris"/>
    <s v="Bâches"/>
    <m/>
    <s v="Nombre"/>
    <n v="150"/>
    <m/>
    <m/>
    <m/>
    <s v=""/>
    <n v="150"/>
    <s v="Sélection / Priorisation"/>
    <x v="0"/>
    <x v="0"/>
    <m/>
    <m/>
    <m/>
    <m/>
    <m/>
    <s v="AAR2016119GRJE"/>
    <n v="5"/>
    <x v="0"/>
    <x v="0"/>
    <e v="#N/A"/>
    <x v="1"/>
  </r>
  <r>
    <s v="AAR"/>
    <m/>
    <s v="Japan Platform"/>
    <s v="Réalisé"/>
    <d v="2016-11-09T00:00:00"/>
    <s v="Distribution NFI"/>
    <s v="Matériaux NFI"/>
    <s v="Bidons"/>
    <m/>
    <s v="Nombre"/>
    <n v="150"/>
    <m/>
    <m/>
    <m/>
    <s v=""/>
    <n v="150"/>
    <s v="Sélection / Priorisation"/>
    <x v="0"/>
    <x v="0"/>
    <m/>
    <m/>
    <m/>
    <m/>
    <m/>
    <s v="AAR2016119GRJE"/>
    <n v="4"/>
    <x v="0"/>
    <x v="0"/>
    <e v="#N/A"/>
    <x v="1"/>
  </r>
  <r>
    <s v="AAR"/>
    <m/>
    <s v="Japan Platform"/>
    <s v="Réalisé"/>
    <d v="2016-11-09T00:00:00"/>
    <s v="Distribution NFI"/>
    <s v="Matériaux NFI"/>
    <s v="Kit d'hygiène"/>
    <m/>
    <s v="Nombre"/>
    <n v="150"/>
    <m/>
    <m/>
    <m/>
    <s v=""/>
    <n v="150"/>
    <s v="Sélection / Priorisation"/>
    <x v="0"/>
    <x v="0"/>
    <m/>
    <m/>
    <m/>
    <m/>
    <m/>
    <s v="AAR2016119GRJE"/>
    <n v="3"/>
    <x v="0"/>
    <x v="0"/>
    <e v="#N/A"/>
    <x v="1"/>
  </r>
  <r>
    <s v="AAR"/>
    <m/>
    <s v="Japan Platform"/>
    <s v="Réalisé"/>
    <d v="2016-11-09T00:00:00"/>
    <s v="Distribution NFI"/>
    <s v="Matériaux NFI"/>
    <s v="Moustiquaires"/>
    <m/>
    <s v="Nombre"/>
    <n v="150"/>
    <m/>
    <m/>
    <m/>
    <s v=""/>
    <n v="150"/>
    <s v="Sélection / Priorisation"/>
    <x v="0"/>
    <x v="0"/>
    <m/>
    <m/>
    <m/>
    <m/>
    <m/>
    <s v="AAR2016119GRJE"/>
    <n v="2"/>
    <x v="0"/>
    <x v="0"/>
    <e v="#N/A"/>
    <x v="1"/>
  </r>
  <r>
    <s v="AAR"/>
    <m/>
    <s v="Japan Platform"/>
    <s v="Réalisé"/>
    <d v="2016-11-09T00:00:00"/>
    <s v="Distribution Abris"/>
    <s v="Cash"/>
    <s v="Non conditionel"/>
    <m/>
    <s v="Valeur en HTG"/>
    <m/>
    <m/>
    <m/>
    <m/>
    <s v=""/>
    <n v="150"/>
    <s v="Sélection / Priorisation"/>
    <x v="0"/>
    <x v="0"/>
    <m/>
    <m/>
    <m/>
    <m/>
    <m/>
    <s v="AAR2016119GRJE"/>
    <n v="1"/>
    <x v="0"/>
    <x v="0"/>
    <e v="#N/A"/>
    <x v="1"/>
  </r>
  <r>
    <s v="AAR"/>
    <m/>
    <s v="Japan Platform"/>
    <s v="Réalisé"/>
    <d v="2016-11-16T00:00:00"/>
    <s v="Distribution NFI"/>
    <s v="Matériaux NFI"/>
    <s v="Aquatabs"/>
    <m/>
    <s v="Nombre"/>
    <n v="600"/>
    <m/>
    <m/>
    <m/>
    <s v=""/>
    <n v="300"/>
    <s v="Sélection / Priorisation"/>
    <x v="0"/>
    <x v="0"/>
    <m/>
    <m/>
    <m/>
    <m/>
    <m/>
    <s v="AAR20161116GRJE"/>
    <n v="6"/>
    <x v="0"/>
    <x v="0"/>
    <e v="#N/A"/>
    <x v="1"/>
  </r>
  <r>
    <s v="AAR"/>
    <m/>
    <s v="Japan Platform"/>
    <s v="Réalisé"/>
    <d v="2016-11-16T00:00:00"/>
    <s v="Distribution Abris"/>
    <s v="Matériaux Abris"/>
    <s v="Bâches"/>
    <m/>
    <s v="Nombre"/>
    <n v="300"/>
    <m/>
    <m/>
    <m/>
    <s v=""/>
    <n v="300"/>
    <s v="Sélection / Priorisation"/>
    <x v="0"/>
    <x v="0"/>
    <m/>
    <m/>
    <m/>
    <m/>
    <m/>
    <s v="AAR20161116GRJE"/>
    <n v="5"/>
    <x v="0"/>
    <x v="0"/>
    <e v="#N/A"/>
    <x v="1"/>
  </r>
  <r>
    <s v="AAR"/>
    <m/>
    <s v="Japan Platform"/>
    <s v="Réalisé"/>
    <d v="2016-11-16T00:00:00"/>
    <s v="Distribution NFI"/>
    <s v="Matériaux NFI"/>
    <s v="Bidons"/>
    <m/>
    <s v="Nombre"/>
    <n v="300"/>
    <m/>
    <m/>
    <m/>
    <s v=""/>
    <n v="300"/>
    <s v="Sélection / Priorisation"/>
    <x v="0"/>
    <x v="0"/>
    <m/>
    <m/>
    <m/>
    <m/>
    <m/>
    <s v="AAR20161116GRJE"/>
    <n v="4"/>
    <x v="0"/>
    <x v="0"/>
    <e v="#N/A"/>
    <x v="1"/>
  </r>
  <r>
    <s v="AAR"/>
    <m/>
    <s v="Japan Platform"/>
    <s v="Réalisé"/>
    <d v="2016-11-16T00:00:00"/>
    <s v="Distribution NFI"/>
    <s v="Matériaux NFI"/>
    <s v="Kit d'hygiène"/>
    <m/>
    <s v="Nombre"/>
    <n v="300"/>
    <m/>
    <m/>
    <m/>
    <s v=""/>
    <n v="300"/>
    <s v="Sélection / Priorisation"/>
    <x v="0"/>
    <x v="0"/>
    <m/>
    <m/>
    <m/>
    <m/>
    <m/>
    <s v="AAR20161116GRJE"/>
    <n v="3"/>
    <x v="0"/>
    <x v="0"/>
    <e v="#N/A"/>
    <x v="1"/>
  </r>
  <r>
    <s v="AAR"/>
    <m/>
    <s v="Japan Platform"/>
    <s v="Réalisé"/>
    <d v="2016-11-16T00:00:00"/>
    <s v="Distribution NFI"/>
    <s v="Matériaux NFI"/>
    <s v="Moustiquaires"/>
    <m/>
    <s v="Nombre"/>
    <n v="300"/>
    <m/>
    <m/>
    <m/>
    <s v=""/>
    <n v="300"/>
    <s v="Sélection / Priorisation"/>
    <x v="0"/>
    <x v="0"/>
    <m/>
    <m/>
    <m/>
    <m/>
    <m/>
    <s v="AAR20161116GRJE"/>
    <n v="2"/>
    <x v="0"/>
    <x v="0"/>
    <e v="#N/A"/>
    <x v="1"/>
  </r>
  <r>
    <s v="AAR"/>
    <m/>
    <s v="Japan Platform"/>
    <s v="Réalisé"/>
    <d v="2016-11-16T00:00:00"/>
    <s v="Distribution Abris"/>
    <s v="Cash"/>
    <s v="Non conditionel"/>
    <m/>
    <s v="Valeur en HTG"/>
    <m/>
    <m/>
    <m/>
    <m/>
    <s v=""/>
    <n v="300"/>
    <s v="Sélection / Priorisation"/>
    <x v="0"/>
    <x v="0"/>
    <m/>
    <m/>
    <m/>
    <m/>
    <m/>
    <s v="AAR20161116GRJE"/>
    <n v="1"/>
    <x v="0"/>
    <x v="0"/>
    <e v="#N/A"/>
    <x v="1"/>
  </r>
  <r>
    <s v="AAR"/>
    <m/>
    <s v="Japan Platform"/>
    <s v="Réalisé"/>
    <d v="2016-11-21T00:00:00"/>
    <s v="Distribution NFI"/>
    <s v="Matériaux NFI"/>
    <s v="Aquatabs"/>
    <m/>
    <s v="Nombre"/>
    <n v="400"/>
    <m/>
    <m/>
    <m/>
    <s v=""/>
    <n v="200"/>
    <s v="Sélection / Priorisation"/>
    <x v="1"/>
    <x v="1"/>
    <m/>
    <m/>
    <m/>
    <m/>
    <m/>
    <s v="AAR20161121SULE"/>
    <n v="6"/>
    <x v="1"/>
    <x v="1"/>
    <e v="#N/A"/>
    <x v="1"/>
  </r>
  <r>
    <s v="AAR"/>
    <m/>
    <s v="Japan Platform"/>
    <s v="Réalisé"/>
    <d v="2016-11-21T00:00:00"/>
    <s v="Distribution Abris"/>
    <s v="Matériaux Abris"/>
    <s v="Bâches"/>
    <m/>
    <s v="Nombre"/>
    <n v="200"/>
    <m/>
    <m/>
    <m/>
    <s v=""/>
    <n v="200"/>
    <s v="Sélection / Priorisation"/>
    <x v="1"/>
    <x v="1"/>
    <m/>
    <m/>
    <m/>
    <m/>
    <m/>
    <s v="AAR20161121SULE"/>
    <n v="5"/>
    <x v="1"/>
    <x v="1"/>
    <e v="#N/A"/>
    <x v="1"/>
  </r>
  <r>
    <s v="AAR"/>
    <m/>
    <s v="Japan Platform"/>
    <s v="Réalisé"/>
    <d v="2016-11-21T00:00:00"/>
    <s v="Distribution NFI"/>
    <s v="Matériaux NFI"/>
    <s v="Bidons"/>
    <m/>
    <s v="Nombre"/>
    <n v="200"/>
    <m/>
    <m/>
    <m/>
    <s v=""/>
    <n v="200"/>
    <s v="Sélection / Priorisation"/>
    <x v="1"/>
    <x v="1"/>
    <m/>
    <m/>
    <m/>
    <m/>
    <m/>
    <s v="AAR20161121SULE"/>
    <n v="4"/>
    <x v="1"/>
    <x v="1"/>
    <e v="#N/A"/>
    <x v="1"/>
  </r>
  <r>
    <s v="AAR"/>
    <m/>
    <s v="Japan Platform"/>
    <s v="Réalisé"/>
    <d v="2016-11-21T00:00:00"/>
    <s v="Distribution NFI"/>
    <s v="Matériaux NFI"/>
    <s v="Kit d'hygiène"/>
    <m/>
    <s v="Nombre"/>
    <n v="200"/>
    <m/>
    <m/>
    <m/>
    <s v=""/>
    <n v="200"/>
    <s v="Sélection / Priorisation"/>
    <x v="1"/>
    <x v="1"/>
    <m/>
    <m/>
    <m/>
    <m/>
    <m/>
    <s v="AAR20161121SULE"/>
    <n v="3"/>
    <x v="1"/>
    <x v="1"/>
    <e v="#N/A"/>
    <x v="1"/>
  </r>
  <r>
    <s v="AAR"/>
    <m/>
    <s v="Japan Platform"/>
    <s v="Réalisé"/>
    <d v="2016-11-21T00:00:00"/>
    <s v="Distribution NFI"/>
    <s v="Matériaux NFI"/>
    <s v="Moustiquaires"/>
    <m/>
    <s v="Nombre"/>
    <n v="200"/>
    <m/>
    <m/>
    <m/>
    <s v=""/>
    <n v="200"/>
    <s v="Sélection / Priorisation"/>
    <x v="1"/>
    <x v="1"/>
    <m/>
    <m/>
    <m/>
    <m/>
    <m/>
    <s v="AAR20161121SULE"/>
    <n v="2"/>
    <x v="1"/>
    <x v="1"/>
    <e v="#N/A"/>
    <x v="1"/>
  </r>
  <r>
    <s v="AAR"/>
    <m/>
    <s v="Japan Platform"/>
    <s v="Réalisé"/>
    <d v="2016-11-21T00:00:00"/>
    <s v="Distribution Abris"/>
    <s v="Cash"/>
    <s v="Non conditionel"/>
    <m/>
    <s v="Valeur en HTG"/>
    <m/>
    <m/>
    <m/>
    <m/>
    <s v=""/>
    <n v="200"/>
    <s v="Sélection / Priorisation"/>
    <x v="1"/>
    <x v="1"/>
    <m/>
    <m/>
    <m/>
    <m/>
    <m/>
    <s v="AAR20161121SULE"/>
    <n v="1"/>
    <x v="1"/>
    <x v="1"/>
    <e v="#N/A"/>
    <x v="1"/>
  </r>
  <r>
    <s v="ACTED"/>
    <m/>
    <s v="OFDA"/>
    <s v="Réalisé"/>
    <d v="2016-10-19T00:00:00"/>
    <s v="Distribution Abris"/>
    <s v="Matériaux Abris"/>
    <s v="Bâches"/>
    <m/>
    <s v="Nombre"/>
    <n v="563"/>
    <m/>
    <m/>
    <m/>
    <s v=""/>
    <n v="993"/>
    <m/>
    <x v="0"/>
    <x v="0"/>
    <s v="8e Fonds Rouge Dahere"/>
    <s v="caracolie"/>
    <s v="Urbain"/>
    <s v="Quartier"/>
    <m/>
    <s v="ACT20161019GRJE8E"/>
    <n v="2"/>
    <x v="0"/>
    <x v="0"/>
    <s v="HT08811-08"/>
    <x v="0"/>
  </r>
  <r>
    <s v="ACTED"/>
    <m/>
    <s v="OFDA"/>
    <s v="Réalisé"/>
    <d v="2016-10-19T00:00:00"/>
    <s v="Distribution NFI"/>
    <s v="Matériaux NFI"/>
    <s v="Kit d'hygiène"/>
    <m/>
    <s v="Nombre"/>
    <n v="563"/>
    <m/>
    <m/>
    <m/>
    <m/>
    <m/>
    <m/>
    <x v="0"/>
    <x v="0"/>
    <s v="8e Fonds Rouge Dahere"/>
    <s v="caracolie"/>
    <s v="Urbain"/>
    <s v="Quartier"/>
    <m/>
    <s v="ACT20161019GRJE8E"/>
    <n v="1"/>
    <x v="0"/>
    <x v="0"/>
    <s v="HT08811-08"/>
    <x v="1"/>
  </r>
  <r>
    <s v="ACTED"/>
    <m/>
    <s v="OFDA"/>
    <s v="Réalisé"/>
    <d v="2016-10-20T00:00:00"/>
    <s v="Distribution Abris"/>
    <s v="Matériaux Abris"/>
    <s v="Bâches"/>
    <m/>
    <s v="Nombre"/>
    <n v="942"/>
    <m/>
    <m/>
    <m/>
    <m/>
    <m/>
    <m/>
    <x v="0"/>
    <x v="0"/>
    <s v="8e Fonds Rouge Dahere"/>
    <s v="caracolie"/>
    <s v="Urbain"/>
    <s v="Quartier"/>
    <m/>
    <s v="ACT20161020GRJE8E"/>
    <n v="2"/>
    <x v="0"/>
    <x v="0"/>
    <s v="HT08811-08"/>
    <x v="1"/>
  </r>
  <r>
    <s v="ACTED"/>
    <m/>
    <s v="OFDA"/>
    <s v="Réalisé"/>
    <d v="2016-10-20T00:00:00"/>
    <s v="Distribution NFI"/>
    <s v="Matériaux NFI"/>
    <s v="Kit d'hygiène"/>
    <m/>
    <s v="Nombre"/>
    <n v="942"/>
    <m/>
    <m/>
    <m/>
    <m/>
    <m/>
    <m/>
    <x v="0"/>
    <x v="0"/>
    <s v="8e Fonds Rouge Dahere"/>
    <s v="caracolie"/>
    <s v="Urbain"/>
    <s v="Quartier"/>
    <m/>
    <s v="ACT20161020GRJE8E"/>
    <n v="1"/>
    <x v="0"/>
    <x v="0"/>
    <s v="HT08811-08"/>
    <x v="1"/>
  </r>
  <r>
    <s v="ACTED"/>
    <m/>
    <s v="OFDA"/>
    <s v="Réalisé"/>
    <d v="2016-10-21T00:00:00"/>
    <s v="Distribution Abris"/>
    <s v="Matériaux Abris"/>
    <s v="Bâches"/>
    <m/>
    <s v="Nombre"/>
    <n v="996"/>
    <m/>
    <m/>
    <m/>
    <s v=""/>
    <n v="993"/>
    <m/>
    <x v="0"/>
    <x v="0"/>
    <s v="8e Fonds Rouge Dahere"/>
    <s v="caracolie"/>
    <s v="Urbain"/>
    <s v="Quartier"/>
    <m/>
    <s v="ACT20161021GRJE8E"/>
    <n v="2"/>
    <x v="0"/>
    <x v="0"/>
    <s v="HT08811-08"/>
    <x v="1"/>
  </r>
  <r>
    <s v="ACTED"/>
    <m/>
    <s v="OFDA"/>
    <s v="Réalisé"/>
    <d v="2016-10-21T00:00:00"/>
    <s v="Distribution NFI"/>
    <s v="Matériaux NFI"/>
    <s v="Kit d'hygiène"/>
    <m/>
    <s v="Nombre"/>
    <n v="996"/>
    <m/>
    <m/>
    <m/>
    <s v=""/>
    <n v="993"/>
    <m/>
    <x v="0"/>
    <x v="0"/>
    <s v="8e Fonds Rouge Dahere"/>
    <s v="caracolie"/>
    <s v="Urbain"/>
    <s v="Quartier"/>
    <m/>
    <s v="ACT20161021GRJE8E"/>
    <n v="1"/>
    <x v="0"/>
    <x v="0"/>
    <s v="HT08811-08"/>
    <x v="1"/>
  </r>
  <r>
    <s v="ACTED"/>
    <m/>
    <s v="OFDA"/>
    <s v="Réalisé"/>
    <d v="2016-10-22T00:00:00"/>
    <s v="Distribution Abris"/>
    <s v="Matériaux Abris"/>
    <s v="Bâches"/>
    <m/>
    <s v="Nombre"/>
    <n v="1162"/>
    <m/>
    <m/>
    <m/>
    <s v=""/>
    <n v="993"/>
    <m/>
    <x v="0"/>
    <x v="0"/>
    <s v="8e Fonds Rouge Dahere"/>
    <s v="caracolie"/>
    <s v="Urbain"/>
    <s v="Quartier"/>
    <m/>
    <s v="ACT20161022GRJE8E"/>
    <n v="2"/>
    <x v="0"/>
    <x v="0"/>
    <s v="HT08811-08"/>
    <x v="1"/>
  </r>
  <r>
    <s v="ACTED"/>
    <m/>
    <s v="OFDA"/>
    <s v="Réalisé"/>
    <d v="2016-10-22T00:00:00"/>
    <s v="Distribution NFI"/>
    <s v="Matériaux NFI"/>
    <s v="Kit d'hygiène"/>
    <m/>
    <s v="Nombre"/>
    <n v="1162"/>
    <m/>
    <m/>
    <m/>
    <s v=""/>
    <n v="993"/>
    <m/>
    <x v="0"/>
    <x v="0"/>
    <s v="8e Fonds Rouge Dahere"/>
    <s v="caracolie"/>
    <s v="Urbain"/>
    <s v="Quartier"/>
    <m/>
    <s v="ACT20161022GRJE8E"/>
    <n v="1"/>
    <x v="0"/>
    <x v="0"/>
    <s v="HT08811-08"/>
    <x v="1"/>
  </r>
  <r>
    <s v="ACTED"/>
    <m/>
    <s v="OFDA"/>
    <s v="Réalisé"/>
    <d v="2016-10-23T00:00:00"/>
    <s v="Distribution Abris"/>
    <s v="Matériaux Abris"/>
    <s v="Bâches"/>
    <m/>
    <s v="Nombre"/>
    <n v="918"/>
    <m/>
    <m/>
    <m/>
    <s v=""/>
    <n v="993"/>
    <m/>
    <x v="0"/>
    <x v="0"/>
    <s v="8e Fonds Rouge Dahere"/>
    <s v="Sainte-Hélène"/>
    <s v="Urbain"/>
    <s v="Quartier"/>
    <m/>
    <s v="ACT20161023GRJE8E"/>
    <n v="2"/>
    <x v="0"/>
    <x v="0"/>
    <s v="HT08811-08"/>
    <x v="1"/>
  </r>
  <r>
    <s v="ACTED"/>
    <m/>
    <s v="OFDA"/>
    <s v="Réalisé"/>
    <d v="2016-10-23T00:00:00"/>
    <s v="Distribution NFI"/>
    <s v="Matériaux NFI"/>
    <s v="Kit d'hygiène"/>
    <m/>
    <s v="Nombre"/>
    <n v="918"/>
    <m/>
    <m/>
    <m/>
    <s v=""/>
    <n v="993"/>
    <m/>
    <x v="0"/>
    <x v="0"/>
    <s v="8e Fonds Rouge Dahere"/>
    <s v="Sainte-Hélène"/>
    <s v="Urbain"/>
    <s v="Quartier"/>
    <m/>
    <s v="ACT20161023GRJE8E"/>
    <n v="1"/>
    <x v="0"/>
    <x v="0"/>
    <s v="HT08811-08"/>
    <x v="1"/>
  </r>
  <r>
    <s v="ACTED"/>
    <m/>
    <s v="OFDA"/>
    <s v="Réalisé"/>
    <d v="2016-10-24T00:00:00"/>
    <s v="Distribution Abris"/>
    <s v="Matériaux Abris"/>
    <s v="Bâches"/>
    <m/>
    <s v="Nombre"/>
    <n v="1115"/>
    <m/>
    <m/>
    <m/>
    <s v=""/>
    <n v="993"/>
    <m/>
    <x v="0"/>
    <x v="0"/>
    <s v="8e Fonds Rouge Dahere"/>
    <s v="Sainte-Hélène"/>
    <s v="Urbain"/>
    <s v="Quartier"/>
    <m/>
    <s v="ACT20161024GRJE8E"/>
    <n v="2"/>
    <x v="0"/>
    <x v="0"/>
    <s v="HT08811-08"/>
    <x v="1"/>
  </r>
  <r>
    <s v="ACTED"/>
    <m/>
    <s v="OFDA"/>
    <s v="Réalisé"/>
    <d v="2016-10-24T00:00:00"/>
    <s v="Distribution NFI"/>
    <s v="Matériaux NFI"/>
    <s v="Kit d'hygiène"/>
    <m/>
    <s v="Nombre"/>
    <n v="1115"/>
    <m/>
    <m/>
    <m/>
    <s v=""/>
    <n v="993"/>
    <m/>
    <x v="0"/>
    <x v="0"/>
    <s v="8e Fonds Rouge Dahere"/>
    <s v="Sainte-Hélène"/>
    <s v="Urbain"/>
    <s v="Quartier"/>
    <m/>
    <s v="ACT20161024GRJE8E"/>
    <n v="1"/>
    <x v="0"/>
    <x v="0"/>
    <s v="HT08811-08"/>
    <x v="1"/>
  </r>
  <r>
    <s v="ACTED"/>
    <m/>
    <s v="OFDA"/>
    <s v="Réalisé"/>
    <d v="2016-10-26T00:00:00"/>
    <s v="Distribution Abris"/>
    <s v="Matériaux Abris"/>
    <s v="Bâches"/>
    <m/>
    <s v="Nombre"/>
    <n v="1119"/>
    <m/>
    <m/>
    <m/>
    <s v=""/>
    <n v="993"/>
    <m/>
    <x v="0"/>
    <x v="0"/>
    <s v="9e Fonds Rouge Torberck"/>
    <s v="Centre ville"/>
    <s v="Urbain"/>
    <s v="Quartier"/>
    <m/>
    <s v="ACT20161026GRJE9E"/>
    <n v="2"/>
    <x v="0"/>
    <x v="0"/>
    <s v="HT08811-09"/>
    <x v="1"/>
  </r>
  <r>
    <s v="ACTED"/>
    <m/>
    <s v="OFDA"/>
    <s v="Réalisé"/>
    <d v="2016-10-26T00:00:00"/>
    <s v="Distribution NFI"/>
    <s v="Matériaux NFI"/>
    <s v="Kit d'hygiène"/>
    <m/>
    <s v="Nombre"/>
    <n v="1119"/>
    <m/>
    <m/>
    <m/>
    <s v=""/>
    <n v="993"/>
    <m/>
    <x v="0"/>
    <x v="0"/>
    <s v="9e Fonds Rouge Torberck"/>
    <s v="Centre ville"/>
    <s v="Urbain"/>
    <s v="Quartier"/>
    <m/>
    <s v="ACT20161026GRJE9E"/>
    <n v="1"/>
    <x v="0"/>
    <x v="0"/>
    <s v="HT08811-09"/>
    <x v="1"/>
  </r>
  <r>
    <s v="ACTED"/>
    <m/>
    <s v="OFDA"/>
    <s v="Réalisé"/>
    <d v="2016-10-31T00:00:00"/>
    <s v="Distribution Abris"/>
    <s v="Matériaux Abris"/>
    <s v="Bâches"/>
    <m/>
    <s v="Nombre"/>
    <n v="759"/>
    <m/>
    <m/>
    <m/>
    <s v=""/>
    <n v="993"/>
    <m/>
    <x v="0"/>
    <x v="0"/>
    <s v="4e Basse Guinaudée"/>
    <s v="Chateau"/>
    <s v="Urbain"/>
    <s v="Quartier"/>
    <m/>
    <s v="ACT20161031GRJE4E"/>
    <n v="2"/>
    <x v="0"/>
    <x v="0"/>
    <s v="HT08811-04"/>
    <x v="1"/>
  </r>
  <r>
    <s v="ACTED"/>
    <m/>
    <s v="OFDA"/>
    <s v="Réalisé"/>
    <d v="2016-10-31T00:00:00"/>
    <s v="Distribution NFI"/>
    <s v="Matériaux NFI"/>
    <s v="Kit d'hygiène"/>
    <m/>
    <s v="Nombre"/>
    <n v="759"/>
    <m/>
    <m/>
    <m/>
    <s v=""/>
    <n v="993"/>
    <m/>
    <x v="0"/>
    <x v="0"/>
    <s v="4e Basse Guinaudée"/>
    <s v="Chateau"/>
    <s v="Urbain"/>
    <s v="Quartier"/>
    <m/>
    <s v="ACT20161031GRJE4E"/>
    <n v="1"/>
    <x v="0"/>
    <x v="0"/>
    <s v="HT08811-04"/>
    <x v="1"/>
  </r>
  <r>
    <s v="ACTED"/>
    <m/>
    <s v="CONCERN"/>
    <s v="Réalisé"/>
    <d v="2016-11-02T00:00:00"/>
    <s v="Distribution Abris"/>
    <s v="Matériaux Abris"/>
    <s v="Kit Abris"/>
    <m/>
    <s v="Nombre"/>
    <n v="500"/>
    <m/>
    <m/>
    <m/>
    <s v=""/>
    <n v="993"/>
    <m/>
    <x v="0"/>
    <x v="2"/>
    <s v="1e Grandoit"/>
    <s v="centre ville zone 1"/>
    <s v="Urbain"/>
    <s v="Quartier"/>
    <m/>
    <s v="ACT2016112GRAN1E"/>
    <n v="5"/>
    <x v="0"/>
    <x v="2"/>
    <s v="HT08821-01"/>
    <x v="0"/>
  </r>
  <r>
    <s v="ACTED"/>
    <m/>
    <s v="CONCERN"/>
    <s v="Réalisé"/>
    <d v="2016-11-02T00:00:00"/>
    <s v="Distribution NFI"/>
    <s v="Matériaux NFI"/>
    <s v="Kit d'hygiène"/>
    <m/>
    <s v="Nombre"/>
    <n v="500"/>
    <m/>
    <m/>
    <m/>
    <s v=""/>
    <n v="993"/>
    <m/>
    <x v="0"/>
    <x v="2"/>
    <s v="1e Grandoit"/>
    <s v="centre ville zone 1"/>
    <s v="Urbain"/>
    <s v="Quartier"/>
    <m/>
    <s v="ACT2016112GRAN1E"/>
    <n v="4"/>
    <x v="0"/>
    <x v="2"/>
    <s v="HT08821-01"/>
    <x v="1"/>
  </r>
  <r>
    <s v="ACTED"/>
    <m/>
    <s v="CONCERN"/>
    <s v="Réalisé"/>
    <d v="2016-11-02T00:00:00"/>
    <s v="Distribution NFI"/>
    <s v="Matériaux NFI"/>
    <s v="Moustiquaires"/>
    <m/>
    <s v="Nombre"/>
    <n v="500"/>
    <m/>
    <m/>
    <m/>
    <s v=""/>
    <n v="993"/>
    <m/>
    <x v="0"/>
    <x v="2"/>
    <s v="1e Grandoit"/>
    <s v="centre ville zone 1"/>
    <s v="Urbain"/>
    <s v="Quartier"/>
    <m/>
    <s v="ACT2016112GRAN1E"/>
    <n v="3"/>
    <x v="0"/>
    <x v="2"/>
    <s v="HT08821-01"/>
    <x v="1"/>
  </r>
  <r>
    <s v="ACTED"/>
    <m/>
    <s v="CONCERN"/>
    <s v="Réalisé"/>
    <d v="2016-11-02T00:00:00"/>
    <s v="Distribution NFI"/>
    <s v="Matériaux NFI"/>
    <s v="Couvertures"/>
    <m/>
    <s v="Nombre"/>
    <n v="500"/>
    <m/>
    <m/>
    <m/>
    <s v=""/>
    <n v="993"/>
    <m/>
    <x v="0"/>
    <x v="2"/>
    <s v="1e Grandoit"/>
    <s v="centre ville zone 1"/>
    <s v="Urbain"/>
    <s v="Quartier"/>
    <m/>
    <s v="ACT2016112GRAN1E"/>
    <n v="2"/>
    <x v="0"/>
    <x v="2"/>
    <s v="HT08821-01"/>
    <x v="1"/>
  </r>
  <r>
    <s v="ACTED"/>
    <m/>
    <s v="CONCERN"/>
    <s v="Réalisé"/>
    <d v="2016-11-02T00:00:00"/>
    <s v="Distribution NFI"/>
    <s v="Matériaux NFI"/>
    <s v="Autre, à préciser dans &quot;Commentaires&quot;"/>
    <m/>
    <s v="Nombre"/>
    <n v="500"/>
    <m/>
    <m/>
    <m/>
    <s v=""/>
    <n v="993"/>
    <m/>
    <x v="0"/>
    <x v="2"/>
    <s v="1e Grandoit"/>
    <s v="centre ville zone 1"/>
    <s v="Urbain"/>
    <s v="Quartier"/>
    <s v="bassins"/>
    <s v="ACT2016112GRAN1E"/>
    <n v="1"/>
    <x v="0"/>
    <x v="2"/>
    <s v="HT08821-01"/>
    <x v="1"/>
  </r>
  <r>
    <s v="ACTED"/>
    <m/>
    <s v="OFDA"/>
    <s v="Réalisé"/>
    <d v="2016-11-03T00:00:00"/>
    <s v="Distribution Abris"/>
    <s v="Matériaux Abris"/>
    <s v="Bâches"/>
    <m/>
    <s v="Nombre"/>
    <n v="182"/>
    <m/>
    <m/>
    <m/>
    <m/>
    <m/>
    <m/>
    <x v="0"/>
    <x v="0"/>
    <s v="9e Fonds Rouge Torberck"/>
    <s v="source dommage"/>
    <s v="Urbain"/>
    <s v="Centre collectif / d'évacuation d'urgence"/>
    <m/>
    <s v="ACT2016113GRJE9E"/>
    <n v="3"/>
    <x v="0"/>
    <x v="0"/>
    <s v="HT08811-09"/>
    <x v="1"/>
  </r>
  <r>
    <s v="ACTED"/>
    <m/>
    <s v="OFDA"/>
    <s v="Réalisé"/>
    <d v="2016-11-03T00:00:00"/>
    <s v="Distribution NFI"/>
    <s v="Matériaux NFI"/>
    <s v="Kit de cuisine"/>
    <m/>
    <s v="Nombre"/>
    <n v="182"/>
    <m/>
    <m/>
    <m/>
    <m/>
    <m/>
    <m/>
    <x v="0"/>
    <x v="0"/>
    <s v="9e Fonds Rouge Torberck"/>
    <s v="source dommage"/>
    <s v="Urbain"/>
    <s v="Centre collectif / d'évacuation d'urgence"/>
    <m/>
    <s v="ACT2016113GRJE9E"/>
    <n v="2"/>
    <x v="0"/>
    <x v="0"/>
    <s v="HT08811-09"/>
    <x v="1"/>
  </r>
  <r>
    <s v="ACTED"/>
    <m/>
    <s v="OFDA"/>
    <s v="Réalisé"/>
    <d v="2016-11-03T00:00:00"/>
    <s v="Distribution NFI"/>
    <s v="Matériaux NFI"/>
    <s v="Kit d'hygiène"/>
    <m/>
    <s v="Nombre"/>
    <n v="182"/>
    <m/>
    <m/>
    <m/>
    <m/>
    <m/>
    <m/>
    <x v="0"/>
    <x v="0"/>
    <s v="9e Fonds Rouge Torberck"/>
    <s v="source dommage"/>
    <s v="Urbain"/>
    <s v="Centre collectif / d'évacuation d'urgence"/>
    <m/>
    <s v="ACT2016113GRJE9E"/>
    <n v="1"/>
    <x v="0"/>
    <x v="0"/>
    <s v="HT08811-09"/>
    <x v="1"/>
  </r>
  <r>
    <s v="ACTED"/>
    <m/>
    <s v="OFDA"/>
    <s v="Réalisé"/>
    <d v="2016-11-04T00:00:00"/>
    <s v="Distribution Abris"/>
    <s v="Matériaux Abris"/>
    <s v="Bâches"/>
    <m/>
    <s v="Nombre"/>
    <n v="221"/>
    <m/>
    <m/>
    <m/>
    <m/>
    <m/>
    <m/>
    <x v="0"/>
    <x v="0"/>
    <s v="9e Fonds Rouge Torberck"/>
    <s v="platon"/>
    <s v="Urbain"/>
    <s v="Centre collectif / d'évacuation d'urgence"/>
    <m/>
    <s v="ACT2016114GRJE9E"/>
    <n v="3"/>
    <x v="0"/>
    <x v="0"/>
    <s v="HT08811-09"/>
    <x v="1"/>
  </r>
  <r>
    <s v="ACTED"/>
    <m/>
    <s v="OFDA"/>
    <s v="Réalisé"/>
    <d v="2016-11-04T00:00:00"/>
    <s v="Distribution NFI"/>
    <s v="Matériaux NFI"/>
    <s v="Kit de cuisine"/>
    <m/>
    <s v="Nombre"/>
    <n v="221"/>
    <m/>
    <m/>
    <m/>
    <m/>
    <m/>
    <m/>
    <x v="0"/>
    <x v="0"/>
    <s v="9e Fonds Rouge Torberck"/>
    <s v="platon"/>
    <s v="Urbain"/>
    <s v="Centre collectif / d'évacuation d'urgence"/>
    <m/>
    <s v="ACT2016114GRJE9E"/>
    <n v="2"/>
    <x v="0"/>
    <x v="0"/>
    <s v="HT08811-09"/>
    <x v="1"/>
  </r>
  <r>
    <s v="ACTED"/>
    <m/>
    <s v="OFDA"/>
    <s v="Réalisé"/>
    <d v="2016-11-04T00:00:00"/>
    <s v="Distribution NFI"/>
    <s v="Matériaux NFI"/>
    <s v="Kit d'hygiène"/>
    <m/>
    <s v="Nombre"/>
    <n v="221"/>
    <m/>
    <m/>
    <m/>
    <m/>
    <m/>
    <m/>
    <x v="0"/>
    <x v="0"/>
    <s v="9e Fonds Rouge Torberck"/>
    <s v="platon"/>
    <s v="Urbain"/>
    <s v="Centre collectif / d'évacuation d'urgence"/>
    <m/>
    <s v="ACT2016114GRJE9E"/>
    <n v="1"/>
    <x v="0"/>
    <x v="0"/>
    <s v="HT08811-09"/>
    <x v="1"/>
  </r>
  <r>
    <s v="ACTED"/>
    <m/>
    <s v="OFDA"/>
    <s v="Réalisé"/>
    <d v="2016-11-06T00:00:00"/>
    <s v="Distribution Abris"/>
    <s v="Matériaux Abris"/>
    <s v="Bâches"/>
    <m/>
    <s v="Nombre"/>
    <n v="88"/>
    <m/>
    <m/>
    <m/>
    <m/>
    <m/>
    <m/>
    <x v="0"/>
    <x v="0"/>
    <s v="9e Fonds Rouge Torberck"/>
    <s v="source dommage"/>
    <s v="Urbain"/>
    <s v="Centre collectif / d'évacuation d'urgence"/>
    <m/>
    <s v="ACT2016116GRJE9E"/>
    <n v="3"/>
    <x v="0"/>
    <x v="0"/>
    <s v="HT08811-09"/>
    <x v="1"/>
  </r>
  <r>
    <s v="ACTED"/>
    <m/>
    <s v="OFDA"/>
    <s v="Réalisé"/>
    <d v="2016-11-06T00:00:00"/>
    <s v="Distribution NFI"/>
    <s v="Matériaux NFI"/>
    <s v="Kit de cuisine"/>
    <m/>
    <s v="Nombre"/>
    <n v="88"/>
    <m/>
    <m/>
    <m/>
    <m/>
    <m/>
    <m/>
    <x v="0"/>
    <x v="0"/>
    <s v="9e Fonds Rouge Torberck"/>
    <s v="source dommage"/>
    <s v="Urbain"/>
    <s v="Centre collectif / d'évacuation d'urgence"/>
    <m/>
    <s v="ACT2016116GRJE9E"/>
    <n v="2"/>
    <x v="0"/>
    <x v="0"/>
    <s v="HT08811-09"/>
    <x v="1"/>
  </r>
  <r>
    <s v="ACTED"/>
    <m/>
    <s v="OFDA"/>
    <s v="Réalisé"/>
    <d v="2016-11-06T00:00:00"/>
    <s v="Distribution NFI"/>
    <s v="Matériaux NFI"/>
    <s v="Kit d'hygiène"/>
    <m/>
    <s v="Nombre"/>
    <n v="88"/>
    <m/>
    <m/>
    <m/>
    <m/>
    <m/>
    <m/>
    <x v="0"/>
    <x v="0"/>
    <s v="9e Fonds Rouge Torberck"/>
    <s v="source dommage"/>
    <s v="Urbain"/>
    <s v="Centre collectif / d'évacuation d'urgence"/>
    <m/>
    <s v="ACT2016116GRJE9E"/>
    <n v="1"/>
    <x v="0"/>
    <x v="0"/>
    <s v="HT08811-09"/>
    <x v="1"/>
  </r>
  <r>
    <s v="ACTED"/>
    <m/>
    <s v="OFDA"/>
    <s v="Réalisé"/>
    <d v="2016-11-11T00:00:00"/>
    <s v="Distribution Abris"/>
    <s v="Matériaux Abris"/>
    <s v="Bâches"/>
    <m/>
    <s v="Nombre"/>
    <n v="1305"/>
    <m/>
    <m/>
    <m/>
    <s v=""/>
    <n v="993"/>
    <m/>
    <x v="0"/>
    <x v="0"/>
    <s v="9e Fonds Rouge Torberck"/>
    <s v="Gragamoria"/>
    <s v="Urbain"/>
    <s v="Quartier"/>
    <m/>
    <s v="ACT20161111GRJE9E"/>
    <n v="1"/>
    <x v="0"/>
    <x v="0"/>
    <s v="HT08811-09"/>
    <x v="1"/>
  </r>
  <r>
    <s v="ACTED"/>
    <m/>
    <s v="OFDA"/>
    <s v="Réalisé"/>
    <d v="2016-11-30T00:00:00"/>
    <s v="Distribution Abris"/>
    <s v="Matériaux Abris"/>
    <s v="Bâches"/>
    <m/>
    <s v="Nombre"/>
    <n v="453"/>
    <m/>
    <m/>
    <m/>
    <m/>
    <m/>
    <m/>
    <x v="0"/>
    <x v="0"/>
    <s v="9e Fonds Rouge Torberck"/>
    <s v="Brouette"/>
    <s v="Urbain"/>
    <s v="Centre collectif / d'évacuation d'urgence"/>
    <m/>
    <s v="ACT20161130GRJE9E"/>
    <n v="3"/>
    <x v="0"/>
    <x v="0"/>
    <s v="HT08811-09"/>
    <x v="1"/>
  </r>
  <r>
    <s v="ACTED"/>
    <m/>
    <s v="OFDA"/>
    <s v="Réalisé"/>
    <d v="2016-11-30T00:00:00"/>
    <s v="Distribution NFI"/>
    <s v="Matériaux NFI"/>
    <s v="Kit de cuisine"/>
    <m/>
    <s v="Nombre"/>
    <n v="453"/>
    <m/>
    <m/>
    <m/>
    <m/>
    <m/>
    <m/>
    <x v="0"/>
    <x v="0"/>
    <s v="9e Fonds Rouge Torberck"/>
    <s v="Brouette"/>
    <s v="Urbain"/>
    <s v="Centre collectif / d'évacuation d'urgence"/>
    <m/>
    <s v="ACT20161130GRJE9E"/>
    <n v="2"/>
    <x v="0"/>
    <x v="0"/>
    <s v="HT08811-09"/>
    <x v="1"/>
  </r>
  <r>
    <s v="ACTED"/>
    <m/>
    <s v="OFDA"/>
    <s v="Réalisé"/>
    <d v="2016-11-30T00:00:00"/>
    <s v="Distribution NFI"/>
    <s v="Matériaux NFI"/>
    <s v="Kit d'hygiène"/>
    <m/>
    <s v="Nombre"/>
    <n v="453"/>
    <m/>
    <m/>
    <m/>
    <m/>
    <m/>
    <m/>
    <x v="0"/>
    <x v="0"/>
    <s v="9e Fonds Rouge Torberck"/>
    <s v="Brouette"/>
    <s v="Urbain"/>
    <s v="Centre collectif / d'évacuation d'urgence"/>
    <m/>
    <s v="ACT20161130GRJE9E"/>
    <n v="1"/>
    <x v="0"/>
    <x v="0"/>
    <s v="HT08811-09"/>
    <x v="1"/>
  </r>
  <r>
    <s v="ACTED"/>
    <m/>
    <s v="OFDA"/>
    <s v="Réalisé"/>
    <s v="01-Nov-2016 - 14-Nov-2016"/>
    <s v="Distribution NFI"/>
    <s v="Matériaux NFI"/>
    <s v="Aquatabs"/>
    <m/>
    <s v="Nombre"/>
    <n v="100000"/>
    <s v="Grande Anse"/>
    <s v="Anse d'Hainault"/>
    <m/>
    <m/>
    <m/>
    <m/>
    <x v="0"/>
    <x v="2"/>
    <s v="1e Grandoit"/>
    <s v="Zone 2 et 4"/>
    <m/>
    <m/>
    <m/>
    <e v="#VALUE!"/>
    <n v="73"/>
    <x v="0"/>
    <x v="2"/>
    <s v="HT08821-01"/>
    <x v="1"/>
  </r>
  <r>
    <s v="ACTED"/>
    <m/>
    <s v="OFDA"/>
    <s v="Réalisé"/>
    <s v="01-Nov-2016 - 14-Nov-2016"/>
    <s v="Distribution Abris"/>
    <s v="Matériaux Abris"/>
    <s v="Bâches"/>
    <m/>
    <s v="Nombre"/>
    <n v="993"/>
    <s v="Grande Anse"/>
    <s v="Anse d'Hainault"/>
    <m/>
    <m/>
    <m/>
    <m/>
    <x v="0"/>
    <x v="2"/>
    <s v="1e Grandoit"/>
    <s v="Zone 2 et 4"/>
    <m/>
    <m/>
    <m/>
    <e v="#VALUE!"/>
    <n v="72"/>
    <x v="0"/>
    <x v="2"/>
    <s v="HT08821-01"/>
    <x v="1"/>
  </r>
  <r>
    <s v="ACTED"/>
    <m/>
    <s v="OFDA"/>
    <s v="Réalisé"/>
    <s v="01-Nov-2016 - 14-Nov-2016"/>
    <s v="Distribution NFI"/>
    <s v="Matériaux NFI"/>
    <s v="Couvertures"/>
    <m/>
    <s v="Nombre"/>
    <n v="1986"/>
    <s v="Grande Anse"/>
    <s v="Anse d'Hainault"/>
    <m/>
    <m/>
    <m/>
    <m/>
    <x v="0"/>
    <x v="2"/>
    <s v="1e Grandoit"/>
    <s v="Zone 2 et 4"/>
    <m/>
    <m/>
    <m/>
    <e v="#VALUE!"/>
    <n v="71"/>
    <x v="0"/>
    <x v="2"/>
    <s v="HT08821-01"/>
    <x v="1"/>
  </r>
  <r>
    <s v="ACTED"/>
    <m/>
    <s v="OFDA"/>
    <s v="Réalisé"/>
    <s v="01-Nov-2016 - 14-Nov-2016"/>
    <s v="Distribution Abris"/>
    <s v="Matériaux Abris"/>
    <s v="Kit Abris"/>
    <m/>
    <s v="Nombre"/>
    <n v="993"/>
    <s v="Grande Anse"/>
    <s v="Anse d'Hainault"/>
    <m/>
    <m/>
    <m/>
    <m/>
    <x v="0"/>
    <x v="2"/>
    <s v="1e Grandoit"/>
    <s v="Zone 2 et 4"/>
    <m/>
    <m/>
    <m/>
    <e v="#VALUE!"/>
    <n v="70"/>
    <x v="0"/>
    <x v="2"/>
    <s v="HT08821-01"/>
    <x v="1"/>
  </r>
  <r>
    <s v="ACTED"/>
    <m/>
    <s v="OFDA"/>
    <s v="Réalisé"/>
    <s v="01-Nov-2016 - 14-Nov-2016"/>
    <s v="Distribution NFI"/>
    <s v="Matériaux NFI"/>
    <s v="Kit d'hygiène"/>
    <m/>
    <s v="Nombre"/>
    <n v="993"/>
    <s v="Grande Anse"/>
    <s v="Anse d'Hainault"/>
    <m/>
    <m/>
    <m/>
    <m/>
    <x v="0"/>
    <x v="2"/>
    <s v="1e Grandoit"/>
    <s v="Zone 2 et 4"/>
    <m/>
    <m/>
    <m/>
    <e v="#VALUE!"/>
    <n v="69"/>
    <x v="0"/>
    <x v="2"/>
    <s v="HT08821-01"/>
    <x v="1"/>
  </r>
  <r>
    <s v="ACTED"/>
    <m/>
    <s v="OFDA"/>
    <s v="Réalisé"/>
    <s v="01-Nov-2016 - 14-Nov-2016"/>
    <s v="Distribution NFI"/>
    <s v="Matériaux NFI"/>
    <s v="Moustiquaires"/>
    <m/>
    <s v="Nombre"/>
    <n v="1986"/>
    <m/>
    <m/>
    <m/>
    <s v=""/>
    <n v="993"/>
    <m/>
    <x v="0"/>
    <x v="2"/>
    <s v="1e Grandoit"/>
    <s v="Zone 2 et 4"/>
    <m/>
    <m/>
    <m/>
    <e v="#VALUE!"/>
    <n v="68"/>
    <x v="0"/>
    <x v="2"/>
    <s v="HT08821-01"/>
    <x v="1"/>
  </r>
  <r>
    <s v="ACTED"/>
    <m/>
    <s v="OFDA"/>
    <s v="En cours"/>
    <m/>
    <s v="Distribution Abris"/>
    <s v="Matériaux Abris"/>
    <s v="Bâches"/>
    <m/>
    <s v="Nombre"/>
    <n v="500"/>
    <m/>
    <m/>
    <m/>
    <s v=""/>
    <n v="500"/>
    <m/>
    <x v="0"/>
    <x v="3"/>
    <m/>
    <m/>
    <m/>
    <m/>
    <m/>
    <s v="ACT190010GRDA"/>
    <n v="1"/>
    <x v="0"/>
    <x v="3"/>
    <e v="#N/A"/>
    <x v="0"/>
  </r>
  <r>
    <s v="ACTED"/>
    <m/>
    <s v="OFDA"/>
    <s v="En cours"/>
    <m/>
    <s v="Distribution Abris"/>
    <s v="Matériaux Abris"/>
    <s v="Bâches"/>
    <m/>
    <s v="Nombre"/>
    <n v="500"/>
    <m/>
    <m/>
    <m/>
    <s v=""/>
    <n v="500"/>
    <m/>
    <x v="0"/>
    <x v="4"/>
    <m/>
    <m/>
    <m/>
    <m/>
    <m/>
    <s v="ACT190010GRLE"/>
    <n v="1"/>
    <x v="0"/>
    <x v="4"/>
    <e v="#N/A"/>
    <x v="0"/>
  </r>
  <r>
    <s v="ADRA"/>
    <m/>
    <m/>
    <s v="Réalisé"/>
    <d v="2016-11-03T00:00:00"/>
    <s v="Distribution Abris"/>
    <s v="Matériaux Abris"/>
    <s v="Bâches"/>
    <m/>
    <s v="Nombre"/>
    <n v="80"/>
    <m/>
    <m/>
    <m/>
    <s v=""/>
    <n v="40"/>
    <m/>
    <x v="1"/>
    <x v="5"/>
    <s v="Beaulieu"/>
    <m/>
    <m/>
    <m/>
    <s v="nous avons donné 40 unit rainfresh pour traiter l'eau a 40 familles"/>
    <s v="ADR2016113SUROBE"/>
    <n v="2"/>
    <x v="1"/>
    <x v="5"/>
    <e v="#N/A"/>
    <x v="0"/>
  </r>
  <r>
    <s v="ADRA"/>
    <m/>
    <m/>
    <s v="Réalisé"/>
    <d v="2016-11-03T00:00:00"/>
    <s v="Distribution Abris"/>
    <s v="Matériaux Abris"/>
    <s v="Bâches"/>
    <m/>
    <s v="Nombre"/>
    <n v="80"/>
    <m/>
    <m/>
    <m/>
    <s v=""/>
    <n v="40"/>
    <m/>
    <x v="1"/>
    <x v="5"/>
    <s v="Boclos"/>
    <m/>
    <m/>
    <m/>
    <s v="nous avons donné 40 unit rainfresh pour traiter l'eau a 40 familles"/>
    <s v="ADR2016113SUROBO"/>
    <n v="2"/>
    <x v="1"/>
    <x v="5"/>
    <e v="#N/A"/>
    <x v="1"/>
  </r>
  <r>
    <s v="ADRA"/>
    <m/>
    <m/>
    <s v="Réalisé"/>
    <d v="2016-11-03T00:00:00"/>
    <s v="Distribution Abris"/>
    <s v="Matériaux Abris"/>
    <s v="Bâches"/>
    <m/>
    <s v="Nombre"/>
    <n v="90"/>
    <m/>
    <m/>
    <m/>
    <s v=""/>
    <n v="45"/>
    <m/>
    <x v="1"/>
    <x v="5"/>
    <s v="Renaudin"/>
    <m/>
    <m/>
    <m/>
    <s v="nous avons donné 45 unit rainfresh pour traiter l'eau a 45 familles"/>
    <s v="ADR2016113SURORE"/>
    <n v="2"/>
    <x v="1"/>
    <x v="5"/>
    <e v="#N/A"/>
    <x v="1"/>
  </r>
  <r>
    <s v="ADRA"/>
    <m/>
    <m/>
    <s v="Réalisé"/>
    <d v="2016-11-03T00:00:00"/>
    <s v="Distribution Abris"/>
    <s v="Matériaux Abris"/>
    <s v="Kit Abris"/>
    <s v="Perle, machette, scie,rous,fil de fer,marteau,clous divers."/>
    <s v="Nombre"/>
    <n v="40"/>
    <m/>
    <m/>
    <m/>
    <s v=""/>
    <n v="40"/>
    <s v="Sélection / Priorisation"/>
    <x v="1"/>
    <x v="5"/>
    <s v="Beaulieu"/>
    <m/>
    <m/>
    <m/>
    <s v="nous avons donné 40 unit rainfresh pour traiter l'eau a 40 familles"/>
    <s v="ADR2016113SUROBE"/>
    <n v="1"/>
    <x v="1"/>
    <x v="5"/>
    <e v="#N/A"/>
    <x v="1"/>
  </r>
  <r>
    <s v="ADRA"/>
    <m/>
    <m/>
    <s v="Réalisé"/>
    <d v="2016-11-03T00:00:00"/>
    <s v="Distribution Abris"/>
    <s v="Matériaux Abris"/>
    <s v="Kit Abris"/>
    <s v="Perle, machette, scie,rous,fil de fer,marteau,clous divers."/>
    <s v="Nombre"/>
    <n v="40"/>
    <m/>
    <m/>
    <m/>
    <s v=""/>
    <n v="40"/>
    <s v="Sélection / Priorisation"/>
    <x v="1"/>
    <x v="5"/>
    <s v="Boclos"/>
    <m/>
    <m/>
    <m/>
    <s v="nous avons donné 40 unit rainfresh pour traiter l'eau a 40 familles"/>
    <s v="ADR2016113SUROBO"/>
    <n v="1"/>
    <x v="1"/>
    <x v="5"/>
    <e v="#N/A"/>
    <x v="1"/>
  </r>
  <r>
    <s v="ADRA"/>
    <m/>
    <m/>
    <s v="Réalisé"/>
    <d v="2016-11-03T00:00:00"/>
    <s v="Distribution Abris"/>
    <s v="Matériaux Abris"/>
    <s v="Kit Abris"/>
    <s v="Perle, machette, scie,rous,fil de fer,marteau,clous divers."/>
    <s v="Nombre"/>
    <n v="45"/>
    <m/>
    <m/>
    <m/>
    <s v=""/>
    <n v="45"/>
    <s v="Sélection / Priorisation"/>
    <x v="1"/>
    <x v="5"/>
    <s v="Renaudin"/>
    <m/>
    <m/>
    <m/>
    <s v="nous avons donné 45 unit rainfresh pour traiter l'eau a 45 familles"/>
    <s v="ADR2016113SURORE"/>
    <n v="1"/>
    <x v="1"/>
    <x v="5"/>
    <e v="#N/A"/>
    <x v="1"/>
  </r>
  <r>
    <s v="ADRA"/>
    <m/>
    <m/>
    <s v="Réalisé"/>
    <d v="2016-11-04T00:00:00"/>
    <s v="Distribution Abris"/>
    <s v="Matériaux Abris"/>
    <s v="Bâches"/>
    <m/>
    <s v="Nombre"/>
    <n v="42"/>
    <m/>
    <m/>
    <m/>
    <s v=""/>
    <n v="21"/>
    <m/>
    <x v="1"/>
    <x v="1"/>
    <s v="Laurent"/>
    <m/>
    <m/>
    <m/>
    <m/>
    <s v="ADR2016114SULELA"/>
    <n v="2"/>
    <x v="1"/>
    <x v="1"/>
    <e v="#N/A"/>
    <x v="0"/>
  </r>
  <r>
    <s v="ADRA"/>
    <m/>
    <m/>
    <s v="Réalisé"/>
    <d v="2016-11-04T00:00:00"/>
    <s v="Distribution Abris"/>
    <s v="Matériaux Abris"/>
    <s v="Kit Abris"/>
    <s v="Perle, machette, scie,rous,fil de fer,marteau,clous divers."/>
    <s v="Nombre"/>
    <n v="21"/>
    <m/>
    <m/>
    <m/>
    <s v=""/>
    <n v="21"/>
    <s v="Sélection / Priorisation"/>
    <x v="1"/>
    <x v="1"/>
    <s v="Laurent"/>
    <m/>
    <m/>
    <m/>
    <m/>
    <s v="ADR2016114SULELA"/>
    <n v="1"/>
    <x v="1"/>
    <x v="1"/>
    <e v="#N/A"/>
    <x v="1"/>
  </r>
  <r>
    <s v="ADRA"/>
    <m/>
    <m/>
    <s v="Réalisé"/>
    <d v="2016-11-08T00:00:00"/>
    <s v="Distribution Abris"/>
    <s v="Matériaux Abris"/>
    <s v="Bâches"/>
    <m/>
    <s v="Nombre"/>
    <n v="116"/>
    <m/>
    <m/>
    <m/>
    <s v=""/>
    <n v="58"/>
    <m/>
    <x v="1"/>
    <x v="6"/>
    <s v="Dory"/>
    <m/>
    <m/>
    <m/>
    <s v="Nous avons donné 58 unt rainfresh pour traiter l'eau a 58 familles"/>
    <s v="ADR2016118SUMADO"/>
    <n v="2"/>
    <x v="1"/>
    <x v="6"/>
    <e v="#N/A"/>
    <x v="0"/>
  </r>
  <r>
    <s v="ADRA"/>
    <m/>
    <m/>
    <m/>
    <d v="2016-11-08T00:00:00"/>
    <s v="Distribution Abris"/>
    <s v="Matériaux Abris"/>
    <s v="Bâches"/>
    <m/>
    <s v="Nombre"/>
    <n v="118"/>
    <m/>
    <m/>
    <m/>
    <s v=""/>
    <n v="59"/>
    <m/>
    <x v="1"/>
    <x v="6"/>
    <s v="Mairie de Maniche"/>
    <m/>
    <m/>
    <m/>
    <s v="Nous avons donné 59 unit rainfresh pour traiter l'eau a 59 familles"/>
    <s v="ADR2016118SUMAMA"/>
    <n v="2"/>
    <x v="1"/>
    <x v="6"/>
    <e v="#N/A"/>
    <x v="1"/>
  </r>
  <r>
    <s v="ADRA"/>
    <m/>
    <m/>
    <s v="Réalisé"/>
    <d v="2016-11-08T00:00:00"/>
    <s v="Distribution Abris"/>
    <s v="Matériaux Abris"/>
    <s v="Kit Abris"/>
    <s v="Perle, machette, scie,rous,fil de fer,marteau,clous divers."/>
    <s v="Nombre"/>
    <n v="58"/>
    <m/>
    <m/>
    <m/>
    <s v=""/>
    <n v="58"/>
    <s v="Sélection / Priorisation"/>
    <x v="1"/>
    <x v="6"/>
    <s v="Dory"/>
    <m/>
    <m/>
    <m/>
    <s v="Nous avons donné 58 unt rainfresh pour traiter l'eau a 58 familles"/>
    <s v="ADR2016118SUMADO"/>
    <n v="1"/>
    <x v="1"/>
    <x v="6"/>
    <e v="#N/A"/>
    <x v="1"/>
  </r>
  <r>
    <s v="ADRA"/>
    <m/>
    <m/>
    <m/>
    <d v="2016-11-08T00:00:00"/>
    <s v="Distribution Abris"/>
    <s v="Matériaux Abris"/>
    <s v="Kit Abris"/>
    <s v="Perle, machette, scie,rous,fil de fer,marteau,clous divers."/>
    <s v="Nombre"/>
    <n v="59"/>
    <m/>
    <m/>
    <m/>
    <s v=""/>
    <n v="59"/>
    <s v="Sélection / Priorisation"/>
    <x v="1"/>
    <x v="6"/>
    <s v="Mairie de Maniche"/>
    <m/>
    <m/>
    <m/>
    <s v="Nous avons donné 59 unit rainfresh pour traiter l'eau a 59 familles"/>
    <s v="ADR2016118SUMAMA"/>
    <n v="1"/>
    <x v="1"/>
    <x v="6"/>
    <e v="#N/A"/>
    <x v="1"/>
  </r>
  <r>
    <s v="ADRA"/>
    <m/>
    <m/>
    <s v="Réalisé"/>
    <d v="2016-11-14T00:00:00"/>
    <s v="Distribution Abris"/>
    <s v="Matériaux Abris"/>
    <s v="Bâches"/>
    <m/>
    <s v="Nombre"/>
    <n v="114"/>
    <m/>
    <m/>
    <m/>
    <s v=""/>
    <n v="115"/>
    <m/>
    <x v="1"/>
    <x v="7"/>
    <s v="1er"/>
    <m/>
    <m/>
    <m/>
    <s v="Nous avons donné 115 unit rainfresh pour traiter l'eau a 115 familles"/>
    <s v="ADR20161114SUAR1E"/>
    <n v="2"/>
    <x v="1"/>
    <x v="7"/>
    <e v="#N/A"/>
    <x v="0"/>
  </r>
  <r>
    <s v="ADRA"/>
    <m/>
    <m/>
    <s v="Réalisé"/>
    <d v="2016-11-14T00:00:00"/>
    <s v="Distribution Abris"/>
    <s v="Matériaux Abris"/>
    <s v="Kit Abris"/>
    <s v="Perle, machette, scie,rous,fil de fer,marteau,clous divers."/>
    <s v="Nombre"/>
    <n v="114"/>
    <m/>
    <m/>
    <m/>
    <s v=""/>
    <n v="115"/>
    <s v="Sélection / Priorisation"/>
    <x v="1"/>
    <x v="7"/>
    <s v="1er"/>
    <m/>
    <m/>
    <m/>
    <s v="Nous avons donné 115 unit rainfresh pour traiter l'eau a 115 familles"/>
    <s v="ADR20161114SUAR1E"/>
    <n v="1"/>
    <x v="1"/>
    <x v="7"/>
    <e v="#N/A"/>
    <x v="1"/>
  </r>
  <r>
    <s v="ADRA"/>
    <m/>
    <m/>
    <s v="Planifié (financé)"/>
    <d v="2016-11-16T00:00:00"/>
    <s v="Distribution Abris"/>
    <s v="Matériaux Abris"/>
    <s v="Bâches"/>
    <m/>
    <s v="Nombre"/>
    <n v="114"/>
    <m/>
    <m/>
    <m/>
    <s v=""/>
    <n v="123"/>
    <m/>
    <x v="1"/>
    <x v="8"/>
    <s v="2eme"/>
    <m/>
    <m/>
    <m/>
    <s v="Retarder a cause de l'insecurite. Mais nous sommes prets."/>
    <s v="ADR20161116SUTO2E"/>
    <n v="2"/>
    <x v="1"/>
    <x v="8"/>
    <e v="#N/A"/>
    <x v="0"/>
  </r>
  <r>
    <s v="ADRA"/>
    <m/>
    <m/>
    <s v="Planifié (financé)"/>
    <d v="2016-11-16T00:00:00"/>
    <s v="Distribution Abris"/>
    <s v="Matériaux Abris"/>
    <s v="Kit Abris"/>
    <s v="Perle, machette, scie,rous,fil de fer,marteau,clous divers."/>
    <s v="Nombre"/>
    <n v="114"/>
    <m/>
    <m/>
    <m/>
    <s v=""/>
    <n v="123"/>
    <s v="Sélection / Priorisation"/>
    <x v="1"/>
    <x v="8"/>
    <s v="2eme"/>
    <m/>
    <m/>
    <m/>
    <s v="Retarder a cause de l'insecurite. Mais nous sommes prets."/>
    <s v="ADR20161116SUTO2E"/>
    <n v="1"/>
    <x v="1"/>
    <x v="8"/>
    <e v="#N/A"/>
    <x v="1"/>
  </r>
  <r>
    <s v="ADRA"/>
    <m/>
    <m/>
    <s v="Planifié (financé)"/>
    <m/>
    <s v="Distribution Abris"/>
    <s v="Matériaux Abris"/>
    <s v="Kit Abris"/>
    <m/>
    <s v="Nombre"/>
    <n v="120"/>
    <m/>
    <m/>
    <m/>
    <s v=""/>
    <m/>
    <s v="Sélection / Priorisation"/>
    <x v="1"/>
    <x v="7"/>
    <m/>
    <m/>
    <m/>
    <m/>
    <m/>
    <s v="ADR190010SUAR"/>
    <n v="1"/>
    <x v="1"/>
    <x v="7"/>
    <e v="#N/A"/>
    <x v="1"/>
  </r>
  <r>
    <s v="ADRA"/>
    <m/>
    <m/>
    <s v="Planifié (financé)"/>
    <m/>
    <s v="Distribution Abris"/>
    <s v="Matériaux Abris"/>
    <s v="Kit Abris"/>
    <m/>
    <s v="Nombre"/>
    <n v="31"/>
    <m/>
    <m/>
    <m/>
    <s v=""/>
    <m/>
    <s v="Sélection / Priorisation"/>
    <x v="1"/>
    <x v="1"/>
    <m/>
    <m/>
    <m/>
    <m/>
    <m/>
    <s v="ADR190010SULE"/>
    <n v="1"/>
    <x v="1"/>
    <x v="1"/>
    <e v="#N/A"/>
    <x v="1"/>
  </r>
  <r>
    <s v="ADRA"/>
    <m/>
    <m/>
    <s v="Planifié (financé)"/>
    <m/>
    <s v="Distribution Abris"/>
    <s v="Matériaux Abris"/>
    <s v="Kit Abris"/>
    <m/>
    <s v="Nombre"/>
    <n v="120"/>
    <m/>
    <m/>
    <m/>
    <s v=""/>
    <m/>
    <s v="Sélection / Priorisation"/>
    <x v="1"/>
    <x v="6"/>
    <m/>
    <m/>
    <m/>
    <m/>
    <m/>
    <s v="ADR190010SUMA"/>
    <n v="1"/>
    <x v="1"/>
    <x v="6"/>
    <e v="#N/A"/>
    <x v="1"/>
  </r>
  <r>
    <s v="ADRA"/>
    <m/>
    <m/>
    <s v="Planifié (financé)"/>
    <m/>
    <s v="Distribution Abris"/>
    <s v="Matériaux Abris"/>
    <s v="Kit Abris"/>
    <m/>
    <s v="Nombre"/>
    <n v="209"/>
    <m/>
    <m/>
    <m/>
    <s v=""/>
    <m/>
    <s v="Sélection / Priorisation"/>
    <x v="1"/>
    <x v="5"/>
    <m/>
    <m/>
    <m/>
    <m/>
    <m/>
    <s v="ADR190010SURO"/>
    <n v="1"/>
    <x v="1"/>
    <x v="5"/>
    <e v="#N/A"/>
    <x v="1"/>
  </r>
  <r>
    <s v="ADRA"/>
    <m/>
    <m/>
    <s v="Planifié (financé)"/>
    <m/>
    <s v="Distribution Abris"/>
    <s v="Matériaux Abris"/>
    <s v="Kit Abris"/>
    <m/>
    <s v="Nombre"/>
    <n v="120"/>
    <m/>
    <m/>
    <m/>
    <s v=""/>
    <m/>
    <s v="Sélection / Priorisation"/>
    <x v="1"/>
    <x v="8"/>
    <m/>
    <m/>
    <m/>
    <m/>
    <m/>
    <s v="ADR190010SUTO"/>
    <n v="1"/>
    <x v="1"/>
    <x v="8"/>
    <e v="#N/A"/>
    <x v="1"/>
  </r>
  <r>
    <s v="American RC"/>
    <s v="Haitian RC"/>
    <m/>
    <s v="Réalisé"/>
    <d v="2016-10-11T00:00:00"/>
    <s v="Distribution NFI"/>
    <s v="Matériaux NFI"/>
    <s v="Kit d'hygiène"/>
    <m/>
    <s v="Nombre"/>
    <n v="69"/>
    <m/>
    <m/>
    <m/>
    <s v=""/>
    <n v="69"/>
    <s v="Sélection / Priorisation"/>
    <x v="1"/>
    <x v="9"/>
    <s v="Port-à-Piment Health Center"/>
    <m/>
    <m/>
    <m/>
    <m/>
    <s v="AME20161011SUPOPO"/>
    <n v="1"/>
    <x v="1"/>
    <x v="9"/>
    <e v="#N/A"/>
    <x v="0"/>
  </r>
  <r>
    <s v="American RC"/>
    <s v="Haitian RC"/>
    <m/>
    <s v="Réalisé"/>
    <d v="2016-10-12T00:00:00"/>
    <s v="Distribution NFI"/>
    <s v="Matériaux NFI"/>
    <s v="Couvertures"/>
    <m/>
    <s v="Nombre"/>
    <n v="290"/>
    <m/>
    <m/>
    <m/>
    <s v=""/>
    <n v="145"/>
    <s v="Sélection / Priorisation"/>
    <x v="1"/>
    <x v="1"/>
    <s v="Ecole Nationale Semiramis Telemaque"/>
    <m/>
    <m/>
    <m/>
    <m/>
    <s v="AME20161012SULEEC"/>
    <n v="2"/>
    <x v="1"/>
    <x v="1"/>
    <e v="#N/A"/>
    <x v="0"/>
  </r>
  <r>
    <s v="American RC"/>
    <s v="Haitian RC"/>
    <m/>
    <s v="Réalisé"/>
    <d v="2016-10-12T00:00:00"/>
    <s v="Distribution NFI"/>
    <s v="Matériaux NFI"/>
    <s v="Kit de cuisine"/>
    <m/>
    <s v="Nombre"/>
    <n v="145"/>
    <m/>
    <m/>
    <m/>
    <s v=""/>
    <n v="145"/>
    <s v="Sélection / Priorisation"/>
    <x v="1"/>
    <x v="1"/>
    <s v="Ecole Nationale Semiramis Telemaque"/>
    <m/>
    <m/>
    <m/>
    <m/>
    <s v="AME20161012SULEEC"/>
    <n v="1"/>
    <x v="1"/>
    <x v="1"/>
    <e v="#N/A"/>
    <x v="1"/>
  </r>
  <r>
    <s v="American RC"/>
    <s v="Haitian RC"/>
    <m/>
    <s v="Réalisé"/>
    <d v="2016-10-12T00:00:00"/>
    <s v="Distribution NFI"/>
    <s v="Matériaux NFI"/>
    <s v="Couvertures"/>
    <m/>
    <s v="Nombre"/>
    <n v="64"/>
    <m/>
    <m/>
    <m/>
    <s v=""/>
    <n v="32"/>
    <s v="Sélection / Priorisation"/>
    <x v="2"/>
    <x v="10"/>
    <s v="Jasmin"/>
    <m/>
    <m/>
    <m/>
    <m/>
    <s v="AME20161012NOBAJA"/>
    <n v="3"/>
    <x v="2"/>
    <x v="10"/>
    <e v="#N/A"/>
    <x v="0"/>
  </r>
  <r>
    <s v="American RC"/>
    <s v="Haitian RC"/>
    <m/>
    <s v="Réalisé"/>
    <d v="2016-10-12T00:00:00"/>
    <s v="Distribution NFI"/>
    <s v="Matériaux NFI"/>
    <s v="Kit d'hygiène"/>
    <m/>
    <s v="Nombre"/>
    <n v="32"/>
    <m/>
    <m/>
    <m/>
    <s v=""/>
    <n v="32"/>
    <s v="Sélection / Priorisation"/>
    <x v="2"/>
    <x v="10"/>
    <s v="Jasmin"/>
    <m/>
    <m/>
    <m/>
    <m/>
    <s v="AME20161012NOBAJA"/>
    <n v="2"/>
    <x v="2"/>
    <x v="10"/>
    <e v="#N/A"/>
    <x v="1"/>
  </r>
  <r>
    <s v="American RC"/>
    <s v="Haitian RC"/>
    <m/>
    <s v="Réalisé"/>
    <d v="2016-10-12T00:00:00"/>
    <s v="Distribution NFI"/>
    <s v="Matériaux NFI"/>
    <s v="Kit de cuisine"/>
    <m/>
    <s v="Nombre"/>
    <n v="32"/>
    <m/>
    <m/>
    <m/>
    <s v=""/>
    <n v="32"/>
    <s v="Sélection / Priorisation"/>
    <x v="2"/>
    <x v="10"/>
    <s v="Jasmin"/>
    <m/>
    <m/>
    <m/>
    <m/>
    <s v="AME20161012NOBAJA"/>
    <n v="1"/>
    <x v="2"/>
    <x v="10"/>
    <e v="#N/A"/>
    <x v="1"/>
  </r>
  <r>
    <s v="American RC"/>
    <s v="Haitian RC"/>
    <m/>
    <s v="Réalisé"/>
    <d v="2016-10-12T00:00:00"/>
    <s v="Distribution NFI"/>
    <s v="Matériaux NFI"/>
    <s v="Kit d'hygiène"/>
    <m/>
    <s v="Nombre"/>
    <n v="71"/>
    <m/>
    <m/>
    <m/>
    <s v=""/>
    <n v="71"/>
    <s v="Sélection / Priorisation"/>
    <x v="1"/>
    <x v="11"/>
    <s v="Les Anglais Health Center"/>
    <m/>
    <m/>
    <m/>
    <m/>
    <s v="AME20161012SULELE"/>
    <n v="1"/>
    <x v="1"/>
    <x v="11"/>
    <e v="#N/A"/>
    <x v="0"/>
  </r>
  <r>
    <s v="American RC"/>
    <s v="Haitian RC"/>
    <m/>
    <s v="Réalisé"/>
    <d v="2016-10-12T00:00:00"/>
    <s v="Distribution NFI"/>
    <s v="Matériaux NFI"/>
    <s v="Couvertures"/>
    <m/>
    <s v="Nombre"/>
    <n v="400"/>
    <m/>
    <m/>
    <m/>
    <s v=""/>
    <n v="200"/>
    <m/>
    <x v="2"/>
    <x v="12"/>
    <s v="Mare Rouge"/>
    <m/>
    <m/>
    <m/>
    <m/>
    <s v="AME20161012NOMOMA"/>
    <n v="6"/>
    <x v="2"/>
    <x v="12"/>
    <e v="#N/A"/>
    <x v="0"/>
  </r>
  <r>
    <s v="American RC"/>
    <s v="Haitian RC"/>
    <m/>
    <s v="Réalisé"/>
    <d v="2016-10-12T00:00:00"/>
    <s v="Distribution NFI"/>
    <s v="Matériaux NFI"/>
    <s v="Kit d'hygiène"/>
    <m/>
    <s v="Nombre"/>
    <n v="200"/>
    <m/>
    <m/>
    <m/>
    <s v=""/>
    <n v="200"/>
    <m/>
    <x v="2"/>
    <x v="12"/>
    <s v="Mare Rouge"/>
    <m/>
    <m/>
    <m/>
    <m/>
    <s v="AME20161012NOMOMA"/>
    <n v="5"/>
    <x v="2"/>
    <x v="12"/>
    <e v="#N/A"/>
    <x v="1"/>
  </r>
  <r>
    <s v="American RC"/>
    <s v="Haitian RC"/>
    <m/>
    <s v="Réalisé"/>
    <d v="2016-10-12T00:00:00"/>
    <s v="Distribution NFI"/>
    <s v="Matériaux NFI"/>
    <s v="Couvertures"/>
    <m/>
    <s v="Nombre"/>
    <n v="400"/>
    <m/>
    <m/>
    <m/>
    <s v=""/>
    <n v="200"/>
    <s v="Sélection / Priorisation"/>
    <x v="2"/>
    <x v="12"/>
    <s v="Marre Rouge"/>
    <m/>
    <m/>
    <m/>
    <m/>
    <s v="AME20161012NOMOMA"/>
    <n v="4"/>
    <x v="2"/>
    <x v="12"/>
    <e v="#N/A"/>
    <x v="1"/>
  </r>
  <r>
    <s v="American RC"/>
    <s v="Haitian RC"/>
    <m/>
    <s v="Réalisé"/>
    <d v="2016-10-12T00:00:00"/>
    <s v="Distribution NFI"/>
    <s v="Matériaux NFI"/>
    <s v="Kit d'hygiène"/>
    <m/>
    <s v="Nombre"/>
    <n v="200"/>
    <m/>
    <m/>
    <m/>
    <s v=""/>
    <n v="200"/>
    <s v="Sélection / Priorisation"/>
    <x v="2"/>
    <x v="12"/>
    <s v="Marre Rouge"/>
    <m/>
    <m/>
    <m/>
    <m/>
    <s v="AME20161012NOMOMA"/>
    <n v="3"/>
    <x v="2"/>
    <x v="12"/>
    <e v="#N/A"/>
    <x v="1"/>
  </r>
  <r>
    <s v="American RC"/>
    <s v="Haitian RC"/>
    <m/>
    <s v="Réalisé"/>
    <d v="2016-10-12T00:00:00"/>
    <s v="Distribution NFI"/>
    <s v="Matériaux NFI"/>
    <s v="Kit de cuisine"/>
    <m/>
    <s v="Nombre"/>
    <n v="200"/>
    <m/>
    <m/>
    <m/>
    <s v=""/>
    <n v="200"/>
    <s v="Sélection / Priorisation"/>
    <x v="2"/>
    <x v="12"/>
    <s v="Marre Rouge"/>
    <m/>
    <m/>
    <m/>
    <m/>
    <s v="AME20161012NOMOMA"/>
    <n v="2"/>
    <x v="2"/>
    <x v="12"/>
    <e v="#N/A"/>
    <x v="1"/>
  </r>
  <r>
    <s v="American RC"/>
    <s v="Haitian RC"/>
    <m/>
    <s v="Réalisé"/>
    <d v="2016-10-12T00:00:00"/>
    <s v="Distribution NFI"/>
    <s v="Matériaux NFI"/>
    <s v="Couvertures"/>
    <m/>
    <s v="Nombre"/>
    <n v="158"/>
    <m/>
    <m/>
    <m/>
    <s v=""/>
    <n v="79"/>
    <s v="Sélection / Priorisation"/>
    <x v="1"/>
    <x v="1"/>
    <s v="Parc Larco"/>
    <m/>
    <m/>
    <m/>
    <m/>
    <s v="AME20161012SULEPA"/>
    <n v="1"/>
    <x v="1"/>
    <x v="1"/>
    <e v="#N/A"/>
    <x v="1"/>
  </r>
  <r>
    <s v="American RC"/>
    <s v="Haitian RC"/>
    <m/>
    <s v="Réalisé"/>
    <d v="2016-10-12T00:00:00"/>
    <s v="Distribution NFI"/>
    <s v="Matériaux NFI"/>
    <s v="Couvertures"/>
    <m/>
    <s v="Nombre"/>
    <n v="40"/>
    <m/>
    <m/>
    <m/>
    <s v=""/>
    <n v="20"/>
    <s v="Sélection / Priorisation"/>
    <x v="2"/>
    <x v="10"/>
    <s v="Viard"/>
    <m/>
    <m/>
    <m/>
    <m/>
    <s v="AME20161012NOBAVI"/>
    <n v="3"/>
    <x v="2"/>
    <x v="10"/>
    <e v="#N/A"/>
    <x v="1"/>
  </r>
  <r>
    <s v="American RC"/>
    <s v="Haitian RC"/>
    <m/>
    <s v="Réalisé"/>
    <d v="2016-10-12T00:00:00"/>
    <s v="Distribution NFI"/>
    <s v="Matériaux NFI"/>
    <s v="Kit d'hygiène"/>
    <m/>
    <s v="Nombre"/>
    <n v="20"/>
    <m/>
    <m/>
    <m/>
    <s v=""/>
    <n v="20"/>
    <s v="Sélection / Priorisation"/>
    <x v="2"/>
    <x v="10"/>
    <s v="Viard"/>
    <m/>
    <m/>
    <m/>
    <m/>
    <s v="AME20161012NOBAVI"/>
    <n v="2"/>
    <x v="2"/>
    <x v="10"/>
    <e v="#N/A"/>
    <x v="1"/>
  </r>
  <r>
    <s v="American RC"/>
    <s v="Haitian RC"/>
    <m/>
    <s v="Réalisé"/>
    <d v="2016-10-12T00:00:00"/>
    <s v="Distribution NFI"/>
    <s v="Matériaux NFI"/>
    <s v="Kit de cuisine"/>
    <m/>
    <s v="Nombre"/>
    <n v="20"/>
    <m/>
    <m/>
    <m/>
    <s v=""/>
    <n v="20"/>
    <s v="Sélection / Priorisation"/>
    <x v="2"/>
    <x v="10"/>
    <s v="Viard"/>
    <m/>
    <m/>
    <m/>
    <m/>
    <s v="AME20161012NOBAVI"/>
    <n v="1"/>
    <x v="2"/>
    <x v="10"/>
    <e v="#N/A"/>
    <x v="1"/>
  </r>
  <r>
    <s v="American RC"/>
    <s v="Haitian RC"/>
    <m/>
    <s v="Réalisé"/>
    <d v="2016-10-12T00:00:00"/>
    <s v="Distribution NFI"/>
    <s v="Matériaux NFI"/>
    <s v="Couvertures"/>
    <m/>
    <s v="Nombre"/>
    <n v="448"/>
    <m/>
    <m/>
    <m/>
    <s v=""/>
    <n v="224"/>
    <m/>
    <x v="1"/>
    <x v="1"/>
    <m/>
    <m/>
    <m/>
    <m/>
    <m/>
    <s v="AME20161012SULE"/>
    <n v="2"/>
    <x v="1"/>
    <x v="1"/>
    <e v="#N/A"/>
    <x v="1"/>
  </r>
  <r>
    <s v="American RC"/>
    <s v="Haitian RC"/>
    <m/>
    <s v="Réalisé"/>
    <d v="2016-10-12T00:00:00"/>
    <s v="Distribution NFI"/>
    <s v="Matériaux NFI"/>
    <s v="Kit de cuisine"/>
    <m/>
    <s v="Nombre"/>
    <n v="200"/>
    <m/>
    <m/>
    <m/>
    <s v=""/>
    <n v="200"/>
    <m/>
    <x v="2"/>
    <x v="12"/>
    <s v="Mare Rouge"/>
    <m/>
    <m/>
    <m/>
    <m/>
    <s v="AME20161012NOMOMA"/>
    <n v="1"/>
    <x v="2"/>
    <x v="12"/>
    <e v="#N/A"/>
    <x v="1"/>
  </r>
  <r>
    <s v="American RC"/>
    <s v="Haitian RC"/>
    <m/>
    <s v="Réalisé"/>
    <d v="2016-10-12T00:00:00"/>
    <s v="Distribution NFI"/>
    <s v="Matériaux NFI"/>
    <s v="Kit de cuisine"/>
    <m/>
    <s v="Nombre"/>
    <n v="224"/>
    <m/>
    <m/>
    <m/>
    <s v=""/>
    <n v="224"/>
    <m/>
    <x v="1"/>
    <x v="1"/>
    <m/>
    <m/>
    <m/>
    <m/>
    <m/>
    <s v="AME20161012SULE"/>
    <n v="1"/>
    <x v="1"/>
    <x v="1"/>
    <e v="#N/A"/>
    <x v="1"/>
  </r>
  <r>
    <s v="American RC"/>
    <s v="Haitian RC"/>
    <m/>
    <s v="Réalisé"/>
    <d v="2016-10-13T00:00:00"/>
    <s v="Distribution NFI"/>
    <s v="Matériaux NFI"/>
    <s v="Couvertures"/>
    <m/>
    <s v="Nombre"/>
    <n v="610"/>
    <m/>
    <m/>
    <m/>
    <s v=""/>
    <n v="305"/>
    <s v="Sélection / Priorisation"/>
    <x v="2"/>
    <x v="10"/>
    <s v="Baie de Henne"/>
    <m/>
    <m/>
    <m/>
    <m/>
    <s v="AME20161013NOBABA"/>
    <n v="3"/>
    <x v="2"/>
    <x v="10"/>
    <e v="#N/A"/>
    <x v="1"/>
  </r>
  <r>
    <s v="American RC"/>
    <s v="Haitian RC"/>
    <m/>
    <s v="Réalisé"/>
    <d v="2016-10-13T00:00:00"/>
    <s v="Distribution NFI"/>
    <s v="Matériaux NFI"/>
    <s v="Kit d'hygiène"/>
    <m/>
    <s v="Nombre"/>
    <n v="305"/>
    <m/>
    <m/>
    <m/>
    <s v=""/>
    <n v="305"/>
    <s v="Sélection / Priorisation"/>
    <x v="2"/>
    <x v="10"/>
    <s v="Baie de Henne"/>
    <m/>
    <m/>
    <m/>
    <m/>
    <s v="AME20161013NOBABA"/>
    <n v="2"/>
    <x v="2"/>
    <x v="10"/>
    <e v="#N/A"/>
    <x v="1"/>
  </r>
  <r>
    <s v="American RC"/>
    <s v="Haitian RC"/>
    <m/>
    <s v="Réalisé"/>
    <d v="2016-10-13T00:00:00"/>
    <s v="Distribution NFI"/>
    <s v="Matériaux NFI"/>
    <s v="Kit de cuisine"/>
    <m/>
    <s v="Nombre"/>
    <n v="305"/>
    <m/>
    <m/>
    <m/>
    <s v=""/>
    <n v="305"/>
    <s v="Sélection / Priorisation"/>
    <x v="2"/>
    <x v="10"/>
    <s v="Baie de Henne"/>
    <m/>
    <m/>
    <m/>
    <m/>
    <s v="AME20161013NOBABA"/>
    <n v="1"/>
    <x v="2"/>
    <x v="10"/>
    <e v="#N/A"/>
    <x v="1"/>
  </r>
  <r>
    <s v="American RC"/>
    <s v="Haitian RC"/>
    <m/>
    <s v="Réalisé"/>
    <d v="2016-10-13T00:00:00"/>
    <s v="Distribution NFI"/>
    <s v="Matériaux NFI"/>
    <s v="Couvertures"/>
    <m/>
    <s v="Nombre"/>
    <n v="126"/>
    <m/>
    <m/>
    <m/>
    <s v=""/>
    <n v="63"/>
    <s v="Sélection / Priorisation"/>
    <x v="1"/>
    <x v="1"/>
    <s v="Ecole National Charles Lasegue"/>
    <m/>
    <m/>
    <m/>
    <m/>
    <s v="AME20161013SULEEC"/>
    <n v="2"/>
    <x v="1"/>
    <x v="1"/>
    <e v="#N/A"/>
    <x v="1"/>
  </r>
  <r>
    <s v="American RC"/>
    <s v="Haitian RC"/>
    <m/>
    <s v="Réalisé"/>
    <d v="2016-10-13T00:00:00"/>
    <s v="Distribution NFI"/>
    <s v="Matériaux NFI"/>
    <s v="Kit de cuisine"/>
    <m/>
    <s v="Nombre"/>
    <n v="63"/>
    <m/>
    <m/>
    <m/>
    <s v=""/>
    <n v="63"/>
    <s v="Sélection / Priorisation"/>
    <x v="1"/>
    <x v="1"/>
    <s v="Ecole National Charles Lasegue"/>
    <m/>
    <m/>
    <m/>
    <m/>
    <s v="AME20161013SULEEC"/>
    <n v="1"/>
    <x v="1"/>
    <x v="1"/>
    <e v="#N/A"/>
    <x v="1"/>
  </r>
  <r>
    <s v="American RC"/>
    <s v="Haitian RC"/>
    <m/>
    <s v="Réalisé"/>
    <d v="2016-10-13T00:00:00"/>
    <s v="Distribution NFI"/>
    <s v="Matériaux NFI"/>
    <s v="Couvertures"/>
    <m/>
    <s v="Nombre"/>
    <n v="200"/>
    <m/>
    <m/>
    <m/>
    <s v=""/>
    <n v="100"/>
    <s v="Sélection / Priorisation"/>
    <x v="2"/>
    <x v="13"/>
    <s v="Jean Rabel"/>
    <m/>
    <m/>
    <m/>
    <m/>
    <s v="AME20161013NOJEJE"/>
    <n v="3"/>
    <x v="2"/>
    <x v="13"/>
    <e v="#N/A"/>
    <x v="0"/>
  </r>
  <r>
    <s v="American RC"/>
    <s v="Haitian RC"/>
    <m/>
    <s v="Réalisé"/>
    <d v="2016-10-13T00:00:00"/>
    <s v="Distribution NFI"/>
    <s v="Matériaux NFI"/>
    <s v="Kit d'hygiène"/>
    <m/>
    <s v="Nombre"/>
    <n v="100"/>
    <m/>
    <m/>
    <m/>
    <s v=""/>
    <n v="100"/>
    <s v="Sélection / Priorisation"/>
    <x v="2"/>
    <x v="13"/>
    <s v="Jean Rabel"/>
    <m/>
    <m/>
    <m/>
    <m/>
    <s v="AME20161013NOJEJE"/>
    <n v="2"/>
    <x v="2"/>
    <x v="13"/>
    <e v="#N/A"/>
    <x v="1"/>
  </r>
  <r>
    <s v="American RC"/>
    <s v="Haitian RC"/>
    <m/>
    <s v="Réalisé"/>
    <d v="2016-10-13T00:00:00"/>
    <s v="Distribution NFI"/>
    <s v="Matériaux NFI"/>
    <s v="Kit de cuisine"/>
    <m/>
    <s v="Nombre"/>
    <n v="100"/>
    <m/>
    <m/>
    <m/>
    <s v=""/>
    <n v="100"/>
    <s v="Sélection / Priorisation"/>
    <x v="2"/>
    <x v="13"/>
    <s v="Jean Rabel"/>
    <m/>
    <m/>
    <m/>
    <m/>
    <s v="AME20161013NOJEJE"/>
    <n v="1"/>
    <x v="2"/>
    <x v="13"/>
    <e v="#N/A"/>
    <x v="1"/>
  </r>
  <r>
    <s v="American RC"/>
    <s v="Haitian RC"/>
    <m/>
    <s v="Réalisé"/>
    <d v="2016-10-13T00:00:00"/>
    <s v="Distribution NFI"/>
    <s v="Matériaux NFI"/>
    <s v="Couvertures"/>
    <m/>
    <s v="Nombre"/>
    <n v="323"/>
    <m/>
    <m/>
    <m/>
    <s v=""/>
    <n v="323"/>
    <m/>
    <x v="2"/>
    <x v="10"/>
    <m/>
    <m/>
    <m/>
    <m/>
    <m/>
    <s v="AME20161013NOBA"/>
    <n v="3"/>
    <x v="2"/>
    <x v="10"/>
    <e v="#N/A"/>
    <x v="1"/>
  </r>
  <r>
    <s v="American RC"/>
    <s v="Haitian RC"/>
    <m/>
    <s v="Réalisé"/>
    <d v="2016-10-13T00:00:00"/>
    <s v="Distribution NFI"/>
    <s v="Matériaux NFI"/>
    <s v="Couvertures"/>
    <m/>
    <s v="Nombre"/>
    <n v="100"/>
    <m/>
    <m/>
    <m/>
    <s v=""/>
    <n v="100"/>
    <m/>
    <x v="2"/>
    <x v="13"/>
    <m/>
    <m/>
    <m/>
    <m/>
    <m/>
    <s v="AME20161013NOJE"/>
    <n v="3"/>
    <x v="2"/>
    <x v="13"/>
    <e v="#N/A"/>
    <x v="1"/>
  </r>
  <r>
    <s v="American RC"/>
    <s v="Haitian RC"/>
    <m/>
    <s v="Réalisé"/>
    <d v="2016-10-13T00:00:00"/>
    <s v="Distribution NFI"/>
    <s v="Matériaux NFI"/>
    <s v="Couvertures"/>
    <m/>
    <s v="Nombre"/>
    <n v="126"/>
    <m/>
    <m/>
    <m/>
    <s v=""/>
    <n v="63"/>
    <m/>
    <x v="1"/>
    <x v="1"/>
    <m/>
    <m/>
    <m/>
    <m/>
    <m/>
    <s v="AME20161013SULE"/>
    <n v="3"/>
    <x v="1"/>
    <x v="1"/>
    <e v="#N/A"/>
    <x v="1"/>
  </r>
  <r>
    <s v="American RC"/>
    <s v="Haitian RC"/>
    <m/>
    <s v="Réalisé"/>
    <d v="2016-10-13T00:00:00"/>
    <s v="Distribution NFI"/>
    <s v="Matériaux NFI"/>
    <s v="Kit d'hygiène"/>
    <m/>
    <s v="Nombre"/>
    <n v="646"/>
    <m/>
    <m/>
    <m/>
    <s v=""/>
    <n v="323"/>
    <m/>
    <x v="2"/>
    <x v="10"/>
    <m/>
    <m/>
    <m/>
    <m/>
    <m/>
    <s v="AME20161013NOBA"/>
    <n v="2"/>
    <x v="2"/>
    <x v="10"/>
    <e v="#N/A"/>
    <x v="1"/>
  </r>
  <r>
    <s v="American RC"/>
    <s v="Haitian RC"/>
    <m/>
    <s v="Réalisé"/>
    <d v="2016-10-13T00:00:00"/>
    <s v="Distribution NFI"/>
    <s v="Matériaux NFI"/>
    <s v="Kit d'hygiène"/>
    <m/>
    <s v="Nombre"/>
    <n v="200"/>
    <m/>
    <m/>
    <m/>
    <s v=""/>
    <n v="100"/>
    <m/>
    <x v="2"/>
    <x v="13"/>
    <m/>
    <m/>
    <m/>
    <m/>
    <m/>
    <s v="AME20161013NOJE"/>
    <n v="2"/>
    <x v="2"/>
    <x v="13"/>
    <e v="#N/A"/>
    <x v="1"/>
  </r>
  <r>
    <s v="American RC"/>
    <s v="Haitian RC"/>
    <m/>
    <s v="Réalisé"/>
    <d v="2016-10-13T00:00:00"/>
    <s v="Distribution NFI"/>
    <s v="Matériaux NFI"/>
    <s v="Kit de cuisine"/>
    <m/>
    <s v="Nombre"/>
    <n v="323"/>
    <m/>
    <m/>
    <m/>
    <s v=""/>
    <n v="323"/>
    <m/>
    <x v="2"/>
    <x v="10"/>
    <m/>
    <m/>
    <m/>
    <m/>
    <m/>
    <s v="AME20161013NOBA"/>
    <n v="1"/>
    <x v="2"/>
    <x v="10"/>
    <e v="#N/A"/>
    <x v="1"/>
  </r>
  <r>
    <s v="American RC"/>
    <s v="Haitian RC"/>
    <m/>
    <s v="Réalisé"/>
    <d v="2016-10-13T00:00:00"/>
    <s v="Distribution NFI"/>
    <s v="Matériaux NFI"/>
    <s v="Kit de cuisine"/>
    <m/>
    <s v="Nombre"/>
    <n v="100"/>
    <m/>
    <m/>
    <m/>
    <s v=""/>
    <n v="100"/>
    <m/>
    <x v="2"/>
    <x v="13"/>
    <m/>
    <m/>
    <m/>
    <m/>
    <m/>
    <s v="AME20161013NOJE"/>
    <n v="1"/>
    <x v="2"/>
    <x v="13"/>
    <e v="#N/A"/>
    <x v="1"/>
  </r>
  <r>
    <s v="American RC"/>
    <s v="Haitian RC"/>
    <m/>
    <s v="Réalisé"/>
    <d v="2016-10-13T00:00:00"/>
    <s v="Distribution NFI"/>
    <s v="Matériaux NFI"/>
    <s v="Kit de cuisine"/>
    <m/>
    <s v="Nombre"/>
    <n v="63"/>
    <m/>
    <m/>
    <m/>
    <s v=""/>
    <n v="63"/>
    <m/>
    <x v="1"/>
    <x v="1"/>
    <m/>
    <m/>
    <m/>
    <m/>
    <m/>
    <s v="AME20161013SULE"/>
    <n v="2"/>
    <x v="1"/>
    <x v="1"/>
    <e v="#N/A"/>
    <x v="1"/>
  </r>
  <r>
    <s v="American RC"/>
    <s v="Haitian RC"/>
    <m/>
    <s v="Réalisé"/>
    <d v="2016-10-13T00:00:00"/>
    <s v="Distribution NFI"/>
    <s v="Matériaux NFI"/>
    <s v="Kit de cuisine"/>
    <m/>
    <s v="Nombre"/>
    <n v="125"/>
    <m/>
    <m/>
    <m/>
    <s v=""/>
    <n v="125"/>
    <m/>
    <x v="1"/>
    <x v="1"/>
    <m/>
    <m/>
    <m/>
    <m/>
    <m/>
    <s v="AME20161013SULE"/>
    <n v="1"/>
    <x v="1"/>
    <x v="1"/>
    <e v="#N/A"/>
    <x v="1"/>
  </r>
  <r>
    <s v="American RC"/>
    <s v="Haitian RC"/>
    <m/>
    <s v="Réalisé"/>
    <d v="2016-10-14T00:00:00"/>
    <s v="Distribution NFI"/>
    <s v="Matériaux NFI"/>
    <s v="Kit d'hygiène"/>
    <m/>
    <s v="Nombre"/>
    <n v="35"/>
    <m/>
    <m/>
    <m/>
    <s v=""/>
    <n v="35"/>
    <s v="Sélection / Priorisation"/>
    <x v="1"/>
    <x v="14"/>
    <s v="Les Coteaux Health Center"/>
    <m/>
    <m/>
    <m/>
    <m/>
    <s v="AME20161014SUCOLE"/>
    <n v="1"/>
    <x v="1"/>
    <x v="14"/>
    <e v="#N/A"/>
    <x v="0"/>
  </r>
  <r>
    <s v="American RC"/>
    <s v="Haitian RC"/>
    <m/>
    <s v="Réalisé"/>
    <d v="2016-10-14T00:00:00"/>
    <s v="Distribution NFI"/>
    <s v="Matériaux NFI"/>
    <s v="Kit d'hygiène"/>
    <m/>
    <s v="Nombre"/>
    <n v="35"/>
    <m/>
    <m/>
    <m/>
    <s v=""/>
    <n v="35"/>
    <s v="Sélection / Priorisation"/>
    <x v="1"/>
    <x v="15"/>
    <s v="Port-Salut Health Center"/>
    <m/>
    <m/>
    <m/>
    <m/>
    <s v="AME20161014SUPOPO"/>
    <n v="1"/>
    <x v="1"/>
    <x v="15"/>
    <e v="#N/A"/>
    <x v="0"/>
  </r>
  <r>
    <s v="American RC"/>
    <s v="Haitian RC"/>
    <m/>
    <s v="Réalisé"/>
    <d v="2016-10-16T00:00:00"/>
    <s v="Distribution NFI"/>
    <s v="Matériaux NFI"/>
    <s v="Kit d'hygiène"/>
    <m/>
    <s v="Nombre"/>
    <n v="70"/>
    <m/>
    <m/>
    <m/>
    <s v=""/>
    <n v="70"/>
    <s v="Sélection / Priorisation"/>
    <x v="1"/>
    <x v="14"/>
    <m/>
    <m/>
    <m/>
    <m/>
    <m/>
    <s v="AME20161016SUCO"/>
    <n v="1"/>
    <x v="1"/>
    <x v="14"/>
    <e v="#N/A"/>
    <x v="1"/>
  </r>
  <r>
    <s v="American RC"/>
    <s v="Haitian RC"/>
    <m/>
    <s v="Réalisé"/>
    <d v="2016-10-18T00:00:00"/>
    <s v="Distribution NFI"/>
    <s v="Matériaux NFI"/>
    <s v="Couvertures"/>
    <m/>
    <s v="Nombre"/>
    <n v="236"/>
    <m/>
    <m/>
    <m/>
    <s v=""/>
    <n v="118"/>
    <s v="Sélection / Priorisation"/>
    <x v="1"/>
    <x v="16"/>
    <s v="Crabier, Trichet, Roger"/>
    <m/>
    <m/>
    <m/>
    <m/>
    <s v="AME20161018SUSTCR"/>
    <n v="1"/>
    <x v="1"/>
    <x v="16"/>
    <e v="#N/A"/>
    <x v="0"/>
  </r>
  <r>
    <s v="American RC"/>
    <s v="Haitian RC"/>
    <m/>
    <s v="Réalisé"/>
    <d v="2016-10-18T00:00:00"/>
    <s v="Distribution Abris"/>
    <s v="Matériaux Abris"/>
    <s v="Bâches"/>
    <m/>
    <s v="Nombre"/>
    <n v="236"/>
    <m/>
    <m/>
    <m/>
    <s v=""/>
    <n v="118"/>
    <m/>
    <x v="1"/>
    <x v="16"/>
    <m/>
    <m/>
    <m/>
    <m/>
    <m/>
    <s v="AME20161018SUST"/>
    <n v="3"/>
    <x v="1"/>
    <x v="16"/>
    <e v="#N/A"/>
    <x v="1"/>
  </r>
  <r>
    <s v="American RC"/>
    <s v="Haitian RC"/>
    <m/>
    <s v="Réalisé"/>
    <d v="2016-10-18T00:00:00"/>
    <s v="Distribution NFI"/>
    <s v="Matériaux NFI"/>
    <s v="Couvertures"/>
    <m/>
    <s v="Nombre"/>
    <n v="118"/>
    <m/>
    <m/>
    <m/>
    <s v=""/>
    <n v="118"/>
    <m/>
    <x v="1"/>
    <x v="16"/>
    <m/>
    <m/>
    <m/>
    <m/>
    <m/>
    <s v="AME20161018SUST"/>
    <n v="2"/>
    <x v="1"/>
    <x v="16"/>
    <e v="#N/A"/>
    <x v="1"/>
  </r>
  <r>
    <s v="American RC"/>
    <s v="Haitian RC"/>
    <m/>
    <s v="Réalisé"/>
    <d v="2016-10-18T00:00:00"/>
    <s v="Distribution Abris"/>
    <s v="Matériaux Abris"/>
    <s v="Kit Abris"/>
    <m/>
    <s v="Nombre"/>
    <n v="118"/>
    <m/>
    <m/>
    <m/>
    <s v=""/>
    <n v="118"/>
    <m/>
    <x v="1"/>
    <x v="16"/>
    <m/>
    <m/>
    <m/>
    <m/>
    <m/>
    <s v="AME20161018SUST"/>
    <n v="1"/>
    <x v="1"/>
    <x v="16"/>
    <e v="#N/A"/>
    <x v="1"/>
  </r>
  <r>
    <s v="American RC"/>
    <s v="Haitian RC"/>
    <m/>
    <s v="Réalisé"/>
    <d v="2016-10-19T00:00:00"/>
    <s v="Distribution NFI"/>
    <s v="Matériaux NFI"/>
    <s v="Kit de cuisine"/>
    <m/>
    <s v="Nombre"/>
    <n v="10"/>
    <m/>
    <m/>
    <m/>
    <s v=""/>
    <n v="10"/>
    <s v="Sélection / Priorisation"/>
    <x v="2"/>
    <x v="10"/>
    <s v="1st , Hatte de Lice"/>
    <m/>
    <m/>
    <m/>
    <m/>
    <s v="AME20161019NOBA1S"/>
    <n v="18"/>
    <x v="2"/>
    <x v="10"/>
    <e v="#N/A"/>
    <x v="1"/>
  </r>
  <r>
    <s v="American RC"/>
    <s v="Haitian RC"/>
    <m/>
    <s v="Réalisé"/>
    <d v="2016-10-19T00:00:00"/>
    <s v="Distribution NFI"/>
    <s v="Matériaux NFI"/>
    <s v="Couvertures"/>
    <m/>
    <s v="Nombre"/>
    <n v="20"/>
    <m/>
    <m/>
    <m/>
    <s v=""/>
    <n v="10"/>
    <s v="Sélection / Priorisation"/>
    <x v="2"/>
    <x v="10"/>
    <s v="1st , Hatte de Lice"/>
    <m/>
    <m/>
    <m/>
    <m/>
    <s v="AME20161019NOBA1S"/>
    <n v="17"/>
    <x v="2"/>
    <x v="10"/>
    <e v="#N/A"/>
    <x v="1"/>
  </r>
  <r>
    <s v="American RC"/>
    <s v="Haitian RC"/>
    <m/>
    <s v="Réalisé"/>
    <d v="2016-10-19T00:00:00"/>
    <s v="Distribution NFI"/>
    <s v="Matériaux NFI"/>
    <s v="Kit d'hygiène"/>
    <m/>
    <s v="Nombre"/>
    <n v="10"/>
    <m/>
    <m/>
    <m/>
    <s v=""/>
    <n v="10"/>
    <s v="Sélection / Priorisation"/>
    <x v="2"/>
    <x v="10"/>
    <s v="1st , Hatte de Lice"/>
    <m/>
    <m/>
    <m/>
    <m/>
    <s v="AME20161019NOBA1S"/>
    <n v="16"/>
    <x v="2"/>
    <x v="10"/>
    <e v="#N/A"/>
    <x v="1"/>
  </r>
  <r>
    <s v="American RC"/>
    <s v="Haitian RC"/>
    <m/>
    <s v="Réalisé"/>
    <d v="2016-10-19T00:00:00"/>
    <s v="Distribution NFI"/>
    <s v="Matériaux NFI"/>
    <s v="Kit de cuisine"/>
    <m/>
    <s v="Nombre"/>
    <n v="44"/>
    <m/>
    <m/>
    <m/>
    <s v=""/>
    <n v="44"/>
    <s v="Sélection / Priorisation"/>
    <x v="2"/>
    <x v="10"/>
    <s v="1st, Baie de Henne town"/>
    <m/>
    <m/>
    <m/>
    <m/>
    <s v="AME20161019NOBA1S"/>
    <n v="15"/>
    <x v="2"/>
    <x v="10"/>
    <e v="#N/A"/>
    <x v="1"/>
  </r>
  <r>
    <s v="American RC"/>
    <s v="Haitian RC"/>
    <m/>
    <s v="Réalisé"/>
    <d v="2016-10-19T00:00:00"/>
    <s v="Distribution NFI"/>
    <s v="Matériaux NFI"/>
    <s v="Couvertures"/>
    <m/>
    <s v="Nombre"/>
    <n v="88"/>
    <m/>
    <m/>
    <m/>
    <s v=""/>
    <n v="44"/>
    <s v="Sélection / Priorisation"/>
    <x v="2"/>
    <x v="10"/>
    <s v="1st, Baie de Henne town"/>
    <m/>
    <m/>
    <m/>
    <m/>
    <s v="AME20161019NOBA1S"/>
    <n v="14"/>
    <x v="2"/>
    <x v="10"/>
    <e v="#N/A"/>
    <x v="1"/>
  </r>
  <r>
    <s v="American RC"/>
    <s v="Haitian RC"/>
    <m/>
    <s v="Réalisé"/>
    <d v="2016-10-19T00:00:00"/>
    <s v="Distribution NFI"/>
    <s v="Matériaux NFI"/>
    <s v="Kit d'hygiène"/>
    <m/>
    <s v="Nombre"/>
    <n v="44"/>
    <m/>
    <m/>
    <m/>
    <s v=""/>
    <n v="44"/>
    <s v="Sélection / Priorisation"/>
    <x v="2"/>
    <x v="10"/>
    <s v="1st, Baie de Henne town"/>
    <m/>
    <m/>
    <m/>
    <m/>
    <s v="AME20161019NOBA1S"/>
    <n v="13"/>
    <x v="2"/>
    <x v="10"/>
    <e v="#N/A"/>
    <x v="1"/>
  </r>
  <r>
    <s v="American RC"/>
    <s v="Haitian RC"/>
    <m/>
    <s v="Réalisé"/>
    <d v="2016-10-19T00:00:00"/>
    <s v="Distribution NFI"/>
    <s v="Matériaux NFI"/>
    <s v="Kit de cuisine"/>
    <m/>
    <s v="Nombre"/>
    <n v="10"/>
    <m/>
    <m/>
    <m/>
    <s v=""/>
    <n v="10"/>
    <s v="Sélection / Priorisation"/>
    <x v="2"/>
    <x v="10"/>
    <s v="1st, Buis d'homme"/>
    <m/>
    <m/>
    <m/>
    <m/>
    <s v="AME20161019NOBA1S"/>
    <n v="12"/>
    <x v="2"/>
    <x v="10"/>
    <e v="#N/A"/>
    <x v="1"/>
  </r>
  <r>
    <s v="American RC"/>
    <s v="Haitian RC"/>
    <m/>
    <s v="Réalisé"/>
    <d v="2016-10-19T00:00:00"/>
    <s v="Distribution NFI"/>
    <s v="Matériaux NFI"/>
    <s v="Couvertures"/>
    <m/>
    <s v="Nombre"/>
    <n v="20"/>
    <m/>
    <m/>
    <m/>
    <s v=""/>
    <n v="10"/>
    <s v="Sélection / Priorisation"/>
    <x v="2"/>
    <x v="10"/>
    <s v="1st, Buis d'homme"/>
    <m/>
    <m/>
    <m/>
    <m/>
    <s v="AME20161019NOBA1S"/>
    <n v="11"/>
    <x v="2"/>
    <x v="10"/>
    <e v="#N/A"/>
    <x v="1"/>
  </r>
  <r>
    <s v="American RC"/>
    <s v="Haitian RC"/>
    <m/>
    <s v="Réalisé"/>
    <d v="2016-10-19T00:00:00"/>
    <s v="Distribution NFI"/>
    <s v="Matériaux NFI"/>
    <s v="Kit d'hygiène"/>
    <m/>
    <s v="Nombre"/>
    <n v="10"/>
    <m/>
    <m/>
    <m/>
    <s v=""/>
    <n v="10"/>
    <s v="Sélection / Priorisation"/>
    <x v="2"/>
    <x v="10"/>
    <s v="1st, Buis d'homme"/>
    <m/>
    <m/>
    <m/>
    <m/>
    <s v="AME20161019NOBA1S"/>
    <n v="10"/>
    <x v="2"/>
    <x v="10"/>
    <e v="#N/A"/>
    <x v="1"/>
  </r>
  <r>
    <s v="American RC"/>
    <s v="Haitian RC"/>
    <m/>
    <s v="Réalisé"/>
    <d v="2016-10-19T00:00:00"/>
    <s v="Distribution NFI"/>
    <s v="Matériaux NFI"/>
    <s v="Kit de cuisine"/>
    <m/>
    <s v="Nombre"/>
    <n v="100"/>
    <m/>
    <m/>
    <m/>
    <s v=""/>
    <n v="50"/>
    <s v="Sélection / Priorisation"/>
    <x v="2"/>
    <x v="10"/>
    <s v="1st, Citerne Remy"/>
    <m/>
    <m/>
    <m/>
    <m/>
    <s v="AME20161019NOBA1S"/>
    <n v="9"/>
    <x v="2"/>
    <x v="10"/>
    <e v="#N/A"/>
    <x v="1"/>
  </r>
  <r>
    <s v="American RC"/>
    <s v="Haitian RC"/>
    <m/>
    <s v="Réalisé"/>
    <d v="2016-10-19T00:00:00"/>
    <s v="Distribution NFI"/>
    <s v="Matériaux NFI"/>
    <s v="Couvertures"/>
    <m/>
    <s v="Nombre"/>
    <n v="100"/>
    <m/>
    <m/>
    <m/>
    <s v=""/>
    <n v="50"/>
    <s v="Sélection / Priorisation"/>
    <x v="2"/>
    <x v="10"/>
    <s v="1st, Citerne Remy"/>
    <m/>
    <m/>
    <m/>
    <m/>
    <s v="AME20161019NOBA1S"/>
    <n v="8"/>
    <x v="2"/>
    <x v="10"/>
    <e v="#N/A"/>
    <x v="1"/>
  </r>
  <r>
    <s v="American RC"/>
    <s v="Haitian RC"/>
    <m/>
    <s v="Réalisé"/>
    <d v="2016-10-19T00:00:00"/>
    <s v="Distribution NFI"/>
    <s v="Matériaux NFI"/>
    <s v="Kit d'hygiène"/>
    <m/>
    <s v="Nombre"/>
    <n v="50"/>
    <m/>
    <m/>
    <m/>
    <s v=""/>
    <n v="50"/>
    <s v="Sélection / Priorisation"/>
    <x v="2"/>
    <x v="10"/>
    <s v="1st, Citerne Remy"/>
    <m/>
    <m/>
    <m/>
    <m/>
    <s v="AME20161019NOBA1S"/>
    <n v="7"/>
    <x v="2"/>
    <x v="10"/>
    <e v="#N/A"/>
    <x v="1"/>
  </r>
  <r>
    <s v="American RC"/>
    <s v="Haitian RC"/>
    <m/>
    <s v="Réalisé"/>
    <d v="2016-10-19T00:00:00"/>
    <s v="Distribution NFI"/>
    <s v="Matériaux NFI"/>
    <s v="Kit de cuisine"/>
    <m/>
    <s v="Nombre"/>
    <n v="10"/>
    <m/>
    <m/>
    <m/>
    <s v=""/>
    <n v="10"/>
    <s v="Sélection / Priorisation"/>
    <x v="2"/>
    <x v="10"/>
    <s v="1st, Passe Seche"/>
    <m/>
    <m/>
    <m/>
    <m/>
    <s v="AME20161019NOBA1S"/>
    <n v="6"/>
    <x v="2"/>
    <x v="10"/>
    <e v="#N/A"/>
    <x v="1"/>
  </r>
  <r>
    <s v="American RC"/>
    <s v="Haitian RC"/>
    <m/>
    <s v="Réalisé"/>
    <d v="2016-10-19T00:00:00"/>
    <s v="Distribution NFI"/>
    <s v="Matériaux NFI"/>
    <s v="Couvertures"/>
    <m/>
    <s v="Nombre"/>
    <n v="20"/>
    <m/>
    <m/>
    <m/>
    <s v=""/>
    <n v="10"/>
    <s v="Sélection / Priorisation"/>
    <x v="2"/>
    <x v="10"/>
    <s v="1st, Passe Seche"/>
    <m/>
    <m/>
    <m/>
    <m/>
    <s v="AME20161019NOBA1S"/>
    <n v="5"/>
    <x v="2"/>
    <x v="10"/>
    <e v="#N/A"/>
    <x v="1"/>
  </r>
  <r>
    <s v="American RC"/>
    <s v="Haitian RC"/>
    <m/>
    <s v="Réalisé"/>
    <d v="2016-10-19T00:00:00"/>
    <s v="Distribution NFI"/>
    <s v="Matériaux NFI"/>
    <s v="Kit d'hygiène"/>
    <m/>
    <s v="Nombre"/>
    <n v="10"/>
    <m/>
    <m/>
    <m/>
    <s v=""/>
    <n v="10"/>
    <s v="Sélection / Priorisation"/>
    <x v="2"/>
    <x v="10"/>
    <s v="1st, Passe Seche"/>
    <m/>
    <m/>
    <m/>
    <m/>
    <s v="AME20161019NOBA1S"/>
    <n v="4"/>
    <x v="2"/>
    <x v="10"/>
    <e v="#N/A"/>
    <x v="1"/>
  </r>
  <r>
    <s v="American RC"/>
    <s v="Haitian RC"/>
    <m/>
    <s v="Réalisé"/>
    <d v="2016-10-19T00:00:00"/>
    <s v="Distribution NFI"/>
    <s v="Matériaux NFI"/>
    <s v="Kit de cuisine"/>
    <m/>
    <s v="Nombre"/>
    <n v="5"/>
    <m/>
    <m/>
    <m/>
    <s v=""/>
    <n v="5"/>
    <s v="Sélection / Priorisation"/>
    <x v="2"/>
    <x v="10"/>
    <s v="1st, Via"/>
    <m/>
    <m/>
    <m/>
    <m/>
    <s v="AME20161019NOBA1S"/>
    <n v="3"/>
    <x v="2"/>
    <x v="10"/>
    <e v="#N/A"/>
    <x v="1"/>
  </r>
  <r>
    <s v="American RC"/>
    <s v="Haitian RC"/>
    <m/>
    <s v="Réalisé"/>
    <d v="2016-10-19T00:00:00"/>
    <s v="Distribution NFI"/>
    <s v="Matériaux NFI"/>
    <s v="Couvertures"/>
    <m/>
    <s v="Nombre"/>
    <n v="10"/>
    <m/>
    <m/>
    <m/>
    <s v=""/>
    <n v="5"/>
    <s v="Sélection / Priorisation"/>
    <x v="2"/>
    <x v="10"/>
    <s v="1st, Via"/>
    <m/>
    <m/>
    <m/>
    <m/>
    <s v="AME20161019NOBA1S"/>
    <n v="2"/>
    <x v="2"/>
    <x v="10"/>
    <e v="#N/A"/>
    <x v="1"/>
  </r>
  <r>
    <s v="American RC"/>
    <s v="Haitian RC"/>
    <m/>
    <s v="Réalisé"/>
    <d v="2016-10-19T00:00:00"/>
    <s v="Distribution NFI"/>
    <s v="Matériaux NFI"/>
    <s v="Kit d'hygiène"/>
    <m/>
    <s v="Nombre"/>
    <n v="5"/>
    <m/>
    <m/>
    <m/>
    <s v=""/>
    <n v="5"/>
    <s v="Sélection / Priorisation"/>
    <x v="2"/>
    <x v="10"/>
    <s v="1st, Via"/>
    <m/>
    <m/>
    <m/>
    <m/>
    <s v="AME20161019NOBA1S"/>
    <n v="1"/>
    <x v="2"/>
    <x v="10"/>
    <e v="#N/A"/>
    <x v="1"/>
  </r>
  <r>
    <s v="American RC"/>
    <s v="Haitian RC"/>
    <m/>
    <s v="Réalisé"/>
    <d v="2016-10-19T00:00:00"/>
    <s v="Distribution NFI"/>
    <s v="Matériaux NFI"/>
    <s v="Kit de cuisine"/>
    <m/>
    <s v="Nombre"/>
    <n v="15"/>
    <m/>
    <m/>
    <m/>
    <s v=""/>
    <n v="15"/>
    <s v="Sélection / Priorisation"/>
    <x v="2"/>
    <x v="10"/>
    <s v="4th, Pitit Paradis"/>
    <m/>
    <m/>
    <m/>
    <m/>
    <s v="AME20161019NOBA4T"/>
    <n v="3"/>
    <x v="2"/>
    <x v="10"/>
    <e v="#N/A"/>
    <x v="1"/>
  </r>
  <r>
    <s v="American RC"/>
    <s v="Haitian RC"/>
    <m/>
    <s v="Réalisé"/>
    <d v="2016-10-19T00:00:00"/>
    <s v="Distribution NFI"/>
    <s v="Matériaux NFI"/>
    <s v="Couvertures"/>
    <m/>
    <s v="Nombre"/>
    <n v="30"/>
    <m/>
    <m/>
    <m/>
    <s v=""/>
    <n v="15"/>
    <s v="Sélection / Priorisation"/>
    <x v="2"/>
    <x v="10"/>
    <s v="4th, Pitit Paradis"/>
    <m/>
    <m/>
    <m/>
    <m/>
    <s v="AME20161019NOBA4T"/>
    <n v="2"/>
    <x v="2"/>
    <x v="10"/>
    <e v="#N/A"/>
    <x v="1"/>
  </r>
  <r>
    <s v="American RC"/>
    <s v="Haitian RC"/>
    <m/>
    <s v="Réalisé"/>
    <d v="2016-10-19T00:00:00"/>
    <s v="Distribution NFI"/>
    <s v="Matériaux NFI"/>
    <s v="Kit d'hygiène"/>
    <m/>
    <s v="Nombre"/>
    <n v="15"/>
    <m/>
    <m/>
    <m/>
    <s v=""/>
    <n v="15"/>
    <s v="Sélection / Priorisation"/>
    <x v="2"/>
    <x v="10"/>
    <s v="4th, Pitit Paradis"/>
    <m/>
    <m/>
    <m/>
    <m/>
    <s v="AME20161019NOBA4T"/>
    <n v="1"/>
    <x v="2"/>
    <x v="10"/>
    <e v="#N/A"/>
    <x v="1"/>
  </r>
  <r>
    <s v="American RC"/>
    <s v="Haitian RC"/>
    <m/>
    <s v="Réalisé"/>
    <d v="2016-10-19T00:00:00"/>
    <s v="Distribution NFI"/>
    <s v="Matériaux NFI"/>
    <s v="Couvertures"/>
    <m/>
    <s v="Nombre"/>
    <n v="240"/>
    <m/>
    <m/>
    <m/>
    <s v=""/>
    <n v="120"/>
    <s v="Sélection / Priorisation"/>
    <x v="2"/>
    <x v="13"/>
    <s v="Centre Ville"/>
    <m/>
    <m/>
    <m/>
    <m/>
    <s v="AME20161019NOJECE"/>
    <n v="3"/>
    <x v="2"/>
    <x v="13"/>
    <e v="#N/A"/>
    <x v="1"/>
  </r>
  <r>
    <s v="American RC"/>
    <s v="Haitian RC"/>
    <m/>
    <s v="Réalisé"/>
    <d v="2016-10-19T00:00:00"/>
    <s v="Distribution NFI"/>
    <s v="Matériaux NFI"/>
    <s v="Kit de cuisine"/>
    <m/>
    <s v="Nombre"/>
    <n v="120"/>
    <m/>
    <m/>
    <m/>
    <s v=""/>
    <n v="120"/>
    <s v="Sélection / Priorisation"/>
    <x v="2"/>
    <x v="13"/>
    <s v="Centre Ville"/>
    <m/>
    <m/>
    <m/>
    <m/>
    <s v="AME20161019NOJECE"/>
    <n v="2"/>
    <x v="2"/>
    <x v="13"/>
    <e v="#N/A"/>
    <x v="1"/>
  </r>
  <r>
    <s v="American RC"/>
    <s v="Haitian RC"/>
    <m/>
    <s v="Réalisé"/>
    <d v="2016-10-19T00:00:00"/>
    <s v="Distribution NFI"/>
    <s v="Matériaux NFI"/>
    <s v="Kit d'hygiène"/>
    <m/>
    <s v="Nombre"/>
    <n v="120"/>
    <m/>
    <m/>
    <m/>
    <s v=""/>
    <n v="120"/>
    <s v="Sélection / Priorisation"/>
    <x v="2"/>
    <x v="13"/>
    <s v="Centre Ville"/>
    <m/>
    <m/>
    <m/>
    <m/>
    <s v="AME20161019NOJECE"/>
    <n v="1"/>
    <x v="2"/>
    <x v="13"/>
    <e v="#N/A"/>
    <x v="1"/>
  </r>
  <r>
    <s v="American RC"/>
    <s v="Haitian RC"/>
    <m/>
    <s v="Réalisé"/>
    <d v="2016-10-20T00:00:00"/>
    <s v="Distribution NFI"/>
    <s v="Matériaux NFI"/>
    <s v="Kit de cuisine"/>
    <m/>
    <s v="Nombre"/>
    <n v="10"/>
    <m/>
    <m/>
    <m/>
    <s v=""/>
    <n v="10"/>
    <s v="Sélection / Priorisation"/>
    <x v="2"/>
    <x v="17"/>
    <s v="1st, Granboulay"/>
    <m/>
    <m/>
    <m/>
    <m/>
    <s v="AME20161020NOBO1S"/>
    <n v="3"/>
    <x v="2"/>
    <x v="17"/>
    <e v="#N/A"/>
    <x v="0"/>
  </r>
  <r>
    <s v="American RC"/>
    <s v="Haitian RC"/>
    <m/>
    <s v="Réalisé"/>
    <d v="2016-10-20T00:00:00"/>
    <s v="Distribution NFI"/>
    <s v="Matériaux NFI"/>
    <s v="Couvertures"/>
    <m/>
    <s v="Nombre"/>
    <n v="20"/>
    <m/>
    <m/>
    <m/>
    <s v=""/>
    <n v="10"/>
    <s v="Sélection / Priorisation"/>
    <x v="2"/>
    <x v="17"/>
    <s v="1st, Granboulay"/>
    <m/>
    <m/>
    <m/>
    <m/>
    <s v="AME20161020NOBO1S"/>
    <n v="2"/>
    <x v="2"/>
    <x v="17"/>
    <e v="#N/A"/>
    <x v="1"/>
  </r>
  <r>
    <s v="American RC"/>
    <s v="Haitian RC"/>
    <m/>
    <s v="Réalisé"/>
    <d v="2016-10-20T00:00:00"/>
    <s v="Distribution NFI"/>
    <s v="Matériaux NFI"/>
    <s v="Kit d'hygiène"/>
    <m/>
    <s v="Nombre"/>
    <n v="10"/>
    <m/>
    <m/>
    <m/>
    <s v=""/>
    <n v="10"/>
    <s v="Sélection / Priorisation"/>
    <x v="2"/>
    <x v="17"/>
    <s v="1st, Granboulay"/>
    <m/>
    <m/>
    <m/>
    <m/>
    <s v="AME20161020NOBO1S"/>
    <n v="1"/>
    <x v="2"/>
    <x v="17"/>
    <e v="#N/A"/>
    <x v="1"/>
  </r>
  <r>
    <s v="American RC"/>
    <s v="Haitian RC"/>
    <m/>
    <s v="Réalisé"/>
    <d v="2016-10-20T00:00:00"/>
    <s v="Distribution NFI"/>
    <s v="Matériaux NFI"/>
    <s v="Kit de cuisine"/>
    <m/>
    <s v="Nombre"/>
    <n v="10"/>
    <m/>
    <m/>
    <m/>
    <s v=""/>
    <n v="10"/>
    <s v="Sélection / Priorisation"/>
    <x v="2"/>
    <x v="17"/>
    <s v="2nd, Maturun"/>
    <m/>
    <m/>
    <m/>
    <m/>
    <s v="AME20161020NOBO2N"/>
    <n v="3"/>
    <x v="2"/>
    <x v="17"/>
    <e v="#N/A"/>
    <x v="1"/>
  </r>
  <r>
    <s v="American RC"/>
    <s v="Haitian RC"/>
    <m/>
    <s v="Réalisé"/>
    <d v="2016-10-20T00:00:00"/>
    <s v="Distribution NFI"/>
    <s v="Matériaux NFI"/>
    <s v="Couvertures"/>
    <m/>
    <s v="Nombre"/>
    <n v="20"/>
    <m/>
    <m/>
    <m/>
    <s v=""/>
    <n v="10"/>
    <s v="Sélection / Priorisation"/>
    <x v="2"/>
    <x v="17"/>
    <s v="2nd, Maturun"/>
    <m/>
    <m/>
    <m/>
    <m/>
    <s v="AME20161020NOBO2N"/>
    <n v="2"/>
    <x v="2"/>
    <x v="17"/>
    <e v="#N/A"/>
    <x v="1"/>
  </r>
  <r>
    <s v="American RC"/>
    <s v="Haitian RC"/>
    <m/>
    <s v="Réalisé"/>
    <d v="2016-10-20T00:00:00"/>
    <s v="Distribution NFI"/>
    <s v="Matériaux NFI"/>
    <s v="Kit d'hygiène"/>
    <m/>
    <s v="Nombre"/>
    <n v="10"/>
    <m/>
    <m/>
    <m/>
    <s v=""/>
    <n v="10"/>
    <s v="Sélection / Priorisation"/>
    <x v="2"/>
    <x v="17"/>
    <s v="2nd, Maturun"/>
    <m/>
    <m/>
    <m/>
    <m/>
    <s v="AME20161020NOBO2N"/>
    <n v="1"/>
    <x v="2"/>
    <x v="17"/>
    <e v="#N/A"/>
    <x v="1"/>
  </r>
  <r>
    <s v="American RC"/>
    <s v="Haitian RC"/>
    <m/>
    <s v="Réalisé"/>
    <d v="2016-10-20T00:00:00"/>
    <s v="Distribution NFI"/>
    <s v="Matériaux NFI"/>
    <s v="Kit de cuisine"/>
    <m/>
    <s v="Nombre"/>
    <n v="10"/>
    <m/>
    <m/>
    <m/>
    <s v=""/>
    <n v="10"/>
    <s v="Sélection / Priorisation"/>
    <x v="2"/>
    <x v="17"/>
    <s v="3rd, Desforge"/>
    <m/>
    <m/>
    <m/>
    <m/>
    <s v="AME20161020NOBO3R"/>
    <n v="3"/>
    <x v="2"/>
    <x v="17"/>
    <e v="#N/A"/>
    <x v="1"/>
  </r>
  <r>
    <s v="American RC"/>
    <s v="Haitian RC"/>
    <m/>
    <s v="Réalisé"/>
    <d v="2016-10-20T00:00:00"/>
    <s v="Distribution NFI"/>
    <s v="Matériaux NFI"/>
    <s v="Couvertures"/>
    <m/>
    <s v="Nombre"/>
    <n v="20"/>
    <m/>
    <m/>
    <m/>
    <s v=""/>
    <n v="10"/>
    <s v="Sélection / Priorisation"/>
    <x v="2"/>
    <x v="17"/>
    <s v="3rd, Desforge"/>
    <m/>
    <m/>
    <m/>
    <m/>
    <s v="AME20161020NOBO3R"/>
    <n v="2"/>
    <x v="2"/>
    <x v="17"/>
    <e v="#N/A"/>
    <x v="1"/>
  </r>
  <r>
    <s v="American RC"/>
    <s v="Haitian RC"/>
    <m/>
    <s v="Réalisé"/>
    <d v="2016-10-20T00:00:00"/>
    <s v="Distribution NFI"/>
    <s v="Matériaux NFI"/>
    <s v="Kit d'hygiène"/>
    <m/>
    <s v="Nombre"/>
    <n v="10"/>
    <m/>
    <m/>
    <m/>
    <s v=""/>
    <n v="10"/>
    <s v="Sélection / Priorisation"/>
    <x v="2"/>
    <x v="17"/>
    <s v="3rd, Desforge"/>
    <m/>
    <m/>
    <m/>
    <m/>
    <s v="AME20161020NOBO3R"/>
    <n v="1"/>
    <x v="2"/>
    <x v="17"/>
    <e v="#N/A"/>
    <x v="1"/>
  </r>
  <r>
    <s v="American RC"/>
    <s v="Haitian RC"/>
    <m/>
    <s v="Réalisé"/>
    <d v="2016-10-20T00:00:00"/>
    <s v="Distribution NFI"/>
    <s v="Matériaux NFI"/>
    <s v="Kit de cuisine"/>
    <m/>
    <s v="Nombre"/>
    <n v="11"/>
    <m/>
    <m/>
    <m/>
    <s v=""/>
    <n v="10"/>
    <s v="Sélection / Priorisation"/>
    <x v="2"/>
    <x v="17"/>
    <s v="behind the church, Derriere Leglise"/>
    <m/>
    <m/>
    <m/>
    <m/>
    <s v="AME20161020NOBOBE"/>
    <n v="3"/>
    <x v="2"/>
    <x v="17"/>
    <e v="#N/A"/>
    <x v="1"/>
  </r>
  <r>
    <s v="American RC"/>
    <s v="Haitian RC"/>
    <m/>
    <s v="Réalisé"/>
    <d v="2016-10-20T00:00:00"/>
    <s v="Distribution NFI"/>
    <s v="Matériaux NFI"/>
    <s v="Couvertures"/>
    <m/>
    <s v="Nombre"/>
    <n v="21"/>
    <m/>
    <m/>
    <m/>
    <s v=""/>
    <n v="10"/>
    <s v="Sélection / Priorisation"/>
    <x v="2"/>
    <x v="17"/>
    <s v="behind the church, Derriere Leglise"/>
    <m/>
    <m/>
    <m/>
    <m/>
    <s v="AME20161020NOBOBE"/>
    <n v="2"/>
    <x v="2"/>
    <x v="17"/>
    <e v="#N/A"/>
    <x v="1"/>
  </r>
  <r>
    <s v="American RC"/>
    <s v="Haitian RC"/>
    <m/>
    <s v="Réalisé"/>
    <d v="2016-10-20T00:00:00"/>
    <s v="Distribution NFI"/>
    <s v="Matériaux NFI"/>
    <s v="Kit d'hygiène"/>
    <m/>
    <s v="Nombre"/>
    <n v="10"/>
    <m/>
    <m/>
    <m/>
    <s v=""/>
    <n v="10"/>
    <s v="Sélection / Priorisation"/>
    <x v="2"/>
    <x v="17"/>
    <s v="behind the church, Derriere Leglise"/>
    <m/>
    <m/>
    <m/>
    <m/>
    <s v="AME20161020NOBOBE"/>
    <n v="1"/>
    <x v="2"/>
    <x v="17"/>
    <e v="#N/A"/>
    <x v="1"/>
  </r>
  <r>
    <s v="American RC"/>
    <s v="Haitian RC"/>
    <m/>
    <s v="Réalisé"/>
    <d v="2016-10-20T00:00:00"/>
    <s v="Distribution NFI"/>
    <s v="Matériaux NFI"/>
    <s v="Couvertures"/>
    <m/>
    <s v="Nombre"/>
    <n v="474"/>
    <m/>
    <m/>
    <m/>
    <s v=""/>
    <n v="237"/>
    <s v="Sélection / Priorisation"/>
    <x v="1"/>
    <x v="16"/>
    <s v="Boyer, K-Darline, K-Boyer, K- Sainvil"/>
    <m/>
    <m/>
    <m/>
    <m/>
    <s v="AME20161020SUSTBO"/>
    <n v="2"/>
    <x v="1"/>
    <x v="16"/>
    <e v="#N/A"/>
    <x v="1"/>
  </r>
  <r>
    <s v="American RC"/>
    <s v="Haitian RC"/>
    <m/>
    <s v="Réalisé"/>
    <d v="2016-10-20T00:00:00"/>
    <s v="Distribution Abris"/>
    <s v="Matériaux Abris"/>
    <s v="Kit Abris"/>
    <m/>
    <s v="Nombre"/>
    <n v="237"/>
    <m/>
    <m/>
    <m/>
    <s v=""/>
    <n v="237"/>
    <s v="Sélection / Priorisation"/>
    <x v="1"/>
    <x v="16"/>
    <s v="Boyer, K-Darline, K-Boyer, K- Sainvil"/>
    <m/>
    <m/>
    <m/>
    <m/>
    <s v="AME20161020SUSTBO"/>
    <n v="1"/>
    <x v="1"/>
    <x v="16"/>
    <e v="#N/A"/>
    <x v="1"/>
  </r>
  <r>
    <s v="American RC"/>
    <s v="Haitian RC"/>
    <m/>
    <s v="Réalisé"/>
    <d v="2016-10-20T00:00:00"/>
    <s v="Distribution NFI"/>
    <s v="Matériaux NFI"/>
    <s v="Kit de cuisine"/>
    <m/>
    <s v="Nombre"/>
    <n v="6"/>
    <m/>
    <m/>
    <m/>
    <s v=""/>
    <n v="6"/>
    <s v="Sélection / Priorisation"/>
    <x v="2"/>
    <x v="12"/>
    <s v="HRC Local Committee"/>
    <m/>
    <m/>
    <m/>
    <m/>
    <s v="AME20161020NOMOHR"/>
    <n v="3"/>
    <x v="2"/>
    <x v="12"/>
    <e v="#N/A"/>
    <x v="1"/>
  </r>
  <r>
    <s v="American RC"/>
    <s v="Haitian RC"/>
    <m/>
    <s v="Réalisé"/>
    <d v="2016-10-20T00:00:00"/>
    <s v="Distribution NFI"/>
    <s v="Matériaux NFI"/>
    <s v="Couvertures"/>
    <m/>
    <s v="Nombre"/>
    <n v="6"/>
    <m/>
    <m/>
    <m/>
    <s v=""/>
    <n v="6"/>
    <s v="Sélection / Priorisation"/>
    <x v="2"/>
    <x v="12"/>
    <s v="HRC Local Committee"/>
    <m/>
    <m/>
    <m/>
    <m/>
    <s v="AME20161020NOMOHR"/>
    <n v="2"/>
    <x v="2"/>
    <x v="12"/>
    <e v="#N/A"/>
    <x v="1"/>
  </r>
  <r>
    <s v="American RC"/>
    <s v="Haitian RC"/>
    <m/>
    <s v="Réalisé"/>
    <d v="2016-10-20T00:00:00"/>
    <s v="Distribution NFI"/>
    <s v="Matériaux NFI"/>
    <s v="Kit d'hygiène"/>
    <m/>
    <s v="Nombre"/>
    <n v="6"/>
    <m/>
    <m/>
    <m/>
    <s v=""/>
    <n v="6"/>
    <s v="Sélection / Priorisation"/>
    <x v="2"/>
    <x v="12"/>
    <s v="HRC Local Committee"/>
    <m/>
    <m/>
    <m/>
    <m/>
    <s v="AME20161020NOMOHR"/>
    <n v="1"/>
    <x v="2"/>
    <x v="12"/>
    <e v="#N/A"/>
    <x v="1"/>
  </r>
  <r>
    <s v="American RC"/>
    <s v="Haitian RC"/>
    <m/>
    <s v="Réalisé"/>
    <d v="2016-10-20T00:00:00"/>
    <s v="Distribution NFI"/>
    <s v="Matériaux NFI"/>
    <s v="Kit de cuisine"/>
    <m/>
    <s v="Nombre"/>
    <n v="1"/>
    <m/>
    <m/>
    <m/>
    <s v=""/>
    <n v="1"/>
    <s v="Sélection / Priorisation"/>
    <x v="2"/>
    <x v="17"/>
    <s v="mayor's office"/>
    <m/>
    <m/>
    <m/>
    <m/>
    <s v="AME20161020NOBOMA"/>
    <n v="3"/>
    <x v="2"/>
    <x v="17"/>
    <e v="#N/A"/>
    <x v="1"/>
  </r>
  <r>
    <s v="American RC"/>
    <s v="Haitian RC"/>
    <m/>
    <s v="Réalisé"/>
    <d v="2016-10-20T00:00:00"/>
    <s v="Distribution NFI"/>
    <s v="Matériaux NFI"/>
    <s v="Couvertures"/>
    <m/>
    <s v="Nombre"/>
    <n v="2"/>
    <m/>
    <m/>
    <m/>
    <s v=""/>
    <n v="1"/>
    <s v="Sélection / Priorisation"/>
    <x v="2"/>
    <x v="17"/>
    <s v="mayor's office"/>
    <m/>
    <m/>
    <m/>
    <m/>
    <s v="AME20161020NOBOMA"/>
    <n v="2"/>
    <x v="2"/>
    <x v="17"/>
    <e v="#N/A"/>
    <x v="1"/>
  </r>
  <r>
    <s v="American RC"/>
    <s v="Haitian RC"/>
    <m/>
    <s v="Réalisé"/>
    <d v="2016-10-20T00:00:00"/>
    <s v="Distribution NFI"/>
    <s v="Matériaux NFI"/>
    <s v="Kit d'hygiène"/>
    <m/>
    <s v="Nombre"/>
    <n v="1"/>
    <m/>
    <m/>
    <m/>
    <s v=""/>
    <n v="1"/>
    <s v="Sélection / Priorisation"/>
    <x v="2"/>
    <x v="17"/>
    <s v="mayor's office"/>
    <m/>
    <m/>
    <m/>
    <m/>
    <s v="AME20161020NOBOMA"/>
    <n v="1"/>
    <x v="2"/>
    <x v="17"/>
    <e v="#N/A"/>
    <x v="1"/>
  </r>
  <r>
    <s v="American RC"/>
    <s v="Haitian RC"/>
    <m/>
    <s v="Réalisé"/>
    <d v="2016-10-20T00:00:00"/>
    <s v="Distribution NFI"/>
    <s v="Matériaux NFI"/>
    <s v="Kit de cuisine"/>
    <m/>
    <s v="Nombre"/>
    <n v="63"/>
    <m/>
    <m/>
    <m/>
    <s v=""/>
    <n v="63"/>
    <s v="Sélection / Priorisation"/>
    <x v="2"/>
    <x v="12"/>
    <s v="Presquile"/>
    <m/>
    <m/>
    <m/>
    <m/>
    <s v="AME20161020NOMOPR"/>
    <n v="3"/>
    <x v="2"/>
    <x v="12"/>
    <e v="#N/A"/>
    <x v="1"/>
  </r>
  <r>
    <s v="American RC"/>
    <s v="Haitian RC"/>
    <m/>
    <s v="Réalisé"/>
    <d v="2016-10-20T00:00:00"/>
    <s v="Distribution NFI"/>
    <s v="Matériaux NFI"/>
    <s v="Couvertures"/>
    <m/>
    <s v="Nombre"/>
    <n v="126"/>
    <m/>
    <m/>
    <m/>
    <s v=""/>
    <n v="63"/>
    <s v="Sélection / Priorisation"/>
    <x v="2"/>
    <x v="12"/>
    <s v="Presquile"/>
    <m/>
    <m/>
    <m/>
    <m/>
    <s v="AME20161020NOMOPR"/>
    <n v="2"/>
    <x v="2"/>
    <x v="12"/>
    <e v="#N/A"/>
    <x v="1"/>
  </r>
  <r>
    <s v="American RC"/>
    <s v="Haitian RC"/>
    <m/>
    <s v="Réalisé"/>
    <d v="2016-10-20T00:00:00"/>
    <s v="Distribution NFI"/>
    <s v="Matériaux NFI"/>
    <s v="Kit d'hygiène"/>
    <m/>
    <s v="Nombre"/>
    <n v="63"/>
    <m/>
    <m/>
    <m/>
    <s v=""/>
    <n v="63"/>
    <s v="Sélection / Priorisation"/>
    <x v="2"/>
    <x v="12"/>
    <s v="Presquile"/>
    <m/>
    <m/>
    <m/>
    <m/>
    <s v="AME20161020NOMOPR"/>
    <n v="1"/>
    <x v="2"/>
    <x v="12"/>
    <e v="#N/A"/>
    <x v="1"/>
  </r>
  <r>
    <s v="American RC"/>
    <s v="Haitian RC"/>
    <m/>
    <s v="Réalisé"/>
    <d v="2016-10-20T00:00:00"/>
    <s v="Distribution NFI"/>
    <s v="Matériaux NFI"/>
    <s v="Couvertures"/>
    <m/>
    <s v="Nombre"/>
    <n v="230"/>
    <m/>
    <m/>
    <m/>
    <s v=""/>
    <n v="115"/>
    <s v="Sélection / Priorisation"/>
    <x v="2"/>
    <x v="13"/>
    <s v="Village Vincent"/>
    <m/>
    <m/>
    <m/>
    <m/>
    <s v="AME20161020NOJEVI"/>
    <n v="3"/>
    <x v="2"/>
    <x v="13"/>
    <e v="#N/A"/>
    <x v="1"/>
  </r>
  <r>
    <s v="American RC"/>
    <s v="Haitian RC"/>
    <m/>
    <s v="Réalisé"/>
    <d v="2016-10-20T00:00:00"/>
    <s v="Distribution NFI"/>
    <s v="Matériaux NFI"/>
    <s v="Kit de cuisine"/>
    <m/>
    <s v="Nombre"/>
    <n v="115"/>
    <m/>
    <m/>
    <m/>
    <s v=""/>
    <n v="115"/>
    <s v="Sélection / Priorisation"/>
    <x v="2"/>
    <x v="13"/>
    <s v="Village Vincent"/>
    <m/>
    <m/>
    <m/>
    <m/>
    <s v="AME20161020NOJEVI"/>
    <n v="2"/>
    <x v="2"/>
    <x v="13"/>
    <e v="#N/A"/>
    <x v="1"/>
  </r>
  <r>
    <s v="American RC"/>
    <s v="Haitian RC"/>
    <m/>
    <s v="Réalisé"/>
    <d v="2016-10-20T00:00:00"/>
    <s v="Distribution NFI"/>
    <s v="Matériaux NFI"/>
    <s v="Kit d'hygiène"/>
    <m/>
    <s v="Nombre"/>
    <n v="115"/>
    <m/>
    <m/>
    <m/>
    <s v=""/>
    <n v="115"/>
    <s v="Sélection / Priorisation"/>
    <x v="2"/>
    <x v="13"/>
    <s v="Village Vincent"/>
    <m/>
    <m/>
    <m/>
    <m/>
    <s v="AME20161020NOJEVI"/>
    <n v="1"/>
    <x v="2"/>
    <x v="13"/>
    <e v="#N/A"/>
    <x v="1"/>
  </r>
  <r>
    <s v="American RC"/>
    <s v="Haitian RC"/>
    <m/>
    <s v="Réalisé"/>
    <d v="2016-10-20T00:00:00"/>
    <s v="Distribution Abris"/>
    <s v="Matériaux Abris"/>
    <s v="Bâches"/>
    <m/>
    <s v="Nombre"/>
    <n v="478"/>
    <m/>
    <m/>
    <m/>
    <s v=""/>
    <n v="239"/>
    <m/>
    <x v="1"/>
    <x v="16"/>
    <m/>
    <m/>
    <m/>
    <m/>
    <m/>
    <s v="AME20161020SUST"/>
    <n v="2"/>
    <x v="1"/>
    <x v="16"/>
    <e v="#N/A"/>
    <x v="1"/>
  </r>
  <r>
    <s v="American RC"/>
    <s v="Haitian RC"/>
    <m/>
    <s v="Réalisé"/>
    <d v="2016-10-20T00:00:00"/>
    <s v="Distribution NFI"/>
    <s v="Matériaux NFI"/>
    <s v="Couvertures"/>
    <m/>
    <s v="Nombre"/>
    <n v="239"/>
    <m/>
    <m/>
    <m/>
    <s v=""/>
    <n v="239"/>
    <m/>
    <x v="1"/>
    <x v="16"/>
    <m/>
    <m/>
    <m/>
    <m/>
    <m/>
    <s v="AME20161020SUST"/>
    <n v="1"/>
    <x v="1"/>
    <x v="16"/>
    <e v="#N/A"/>
    <x v="1"/>
  </r>
  <r>
    <s v="American RC"/>
    <s v="Haitian RC"/>
    <m/>
    <s v="Réalisé"/>
    <d v="2016-10-21T00:00:00"/>
    <s v="Distribution NFI"/>
    <s v="Matériaux NFI"/>
    <s v="Bidons"/>
    <m/>
    <s v="Nombre"/>
    <n v="120"/>
    <m/>
    <m/>
    <m/>
    <s v=""/>
    <n v="120"/>
    <m/>
    <x v="2"/>
    <x v="13"/>
    <m/>
    <m/>
    <m/>
    <m/>
    <m/>
    <s v="AME20161021NOJE"/>
    <n v="4"/>
    <x v="2"/>
    <x v="13"/>
    <e v="#N/A"/>
    <x v="1"/>
  </r>
  <r>
    <s v="American RC"/>
    <s v="Haitian RC"/>
    <m/>
    <s v="Réalisé"/>
    <d v="2016-10-21T00:00:00"/>
    <s v="Distribution NFI"/>
    <s v="Matériaux NFI"/>
    <s v="Couvertures"/>
    <m/>
    <s v="Nombre"/>
    <n v="240"/>
    <m/>
    <m/>
    <m/>
    <s v=""/>
    <n v="120"/>
    <m/>
    <x v="2"/>
    <x v="13"/>
    <m/>
    <m/>
    <m/>
    <m/>
    <m/>
    <s v="AME20161021NOJE"/>
    <n v="3"/>
    <x v="2"/>
    <x v="13"/>
    <e v="#N/A"/>
    <x v="1"/>
  </r>
  <r>
    <s v="American RC"/>
    <s v="Haitian RC"/>
    <m/>
    <s v="Réalisé"/>
    <d v="2016-10-21T00:00:00"/>
    <s v="Distribution NFI"/>
    <s v="Matériaux NFI"/>
    <s v="Kit d'hygiène"/>
    <m/>
    <s v="Nombre"/>
    <n v="120"/>
    <m/>
    <m/>
    <m/>
    <s v=""/>
    <n v="120"/>
    <m/>
    <x v="2"/>
    <x v="13"/>
    <m/>
    <m/>
    <m/>
    <m/>
    <m/>
    <s v="AME20161021NOJE"/>
    <n v="2"/>
    <x v="2"/>
    <x v="13"/>
    <e v="#N/A"/>
    <x v="1"/>
  </r>
  <r>
    <s v="American RC"/>
    <s v="Haitian RC"/>
    <m/>
    <s v="Réalisé"/>
    <d v="2016-10-21T00:00:00"/>
    <s v="Distribution NFI"/>
    <s v="Matériaux NFI"/>
    <s v="Kit de cuisine"/>
    <m/>
    <s v="Nombre"/>
    <n v="120"/>
    <m/>
    <m/>
    <m/>
    <s v=""/>
    <n v="120"/>
    <m/>
    <x v="2"/>
    <x v="13"/>
    <m/>
    <m/>
    <m/>
    <m/>
    <m/>
    <s v="AME20161021NOJE"/>
    <n v="1"/>
    <x v="2"/>
    <x v="13"/>
    <e v="#N/A"/>
    <x v="1"/>
  </r>
  <r>
    <s v="American RC"/>
    <s v="Haitian RC"/>
    <m/>
    <s v="Réalisé"/>
    <d v="2016-10-22T00:00:00"/>
    <s v="Distribution NFI"/>
    <s v="Matériaux NFI"/>
    <s v="Kit d'hygiène"/>
    <m/>
    <s v="Nombre"/>
    <n v="84"/>
    <m/>
    <m/>
    <m/>
    <s v=""/>
    <n v="84"/>
    <s v="Sélection / Priorisation"/>
    <x v="1"/>
    <x v="5"/>
    <s v="Sous-Fort"/>
    <m/>
    <m/>
    <m/>
    <m/>
    <s v="AME20161022SUROSO"/>
    <n v="1"/>
    <x v="1"/>
    <x v="5"/>
    <e v="#N/A"/>
    <x v="0"/>
  </r>
  <r>
    <s v="American RC"/>
    <s v="Haitian RC"/>
    <m/>
    <s v="Réalisé"/>
    <d v="2016-10-23T00:00:00"/>
    <s v="Distribution NFI"/>
    <s v="Matériaux NFI"/>
    <s v="Bidons"/>
    <m/>
    <s v="Nombre"/>
    <n v="184"/>
    <m/>
    <m/>
    <m/>
    <s v=""/>
    <n v="309"/>
    <s v="Sélection / Priorisation"/>
    <x v="1"/>
    <x v="7"/>
    <s v="Eglise Saint Augustin de Corail"/>
    <m/>
    <m/>
    <m/>
    <m/>
    <s v="AME20161023SUAREG"/>
    <n v="2"/>
    <x v="1"/>
    <x v="7"/>
    <e v="#N/A"/>
    <x v="0"/>
  </r>
  <r>
    <s v="American RC"/>
    <s v="Haitian RC"/>
    <m/>
    <s v="Réalisé"/>
    <d v="2016-10-23T00:00:00"/>
    <s v="Distribution NFI"/>
    <s v="Matériaux NFI"/>
    <s v="Kit de cuisine"/>
    <m/>
    <s v="Nombre"/>
    <n v="630"/>
    <m/>
    <m/>
    <m/>
    <s v=""/>
    <n v="632"/>
    <s v="Sélection / Priorisation"/>
    <x v="1"/>
    <x v="16"/>
    <s v="National School of Abakou"/>
    <m/>
    <m/>
    <m/>
    <m/>
    <s v="AME20161023SUSTNA"/>
    <n v="4"/>
    <x v="1"/>
    <x v="16"/>
    <e v="#N/A"/>
    <x v="1"/>
  </r>
  <r>
    <s v="American RC"/>
    <s v="Haitian RC"/>
    <m/>
    <s v="Réalisé"/>
    <d v="2016-10-23T00:00:00"/>
    <s v="Distribution NFI"/>
    <s v="Matériaux NFI"/>
    <s v="Bidons"/>
    <m/>
    <s v="Nombre"/>
    <n v="89"/>
    <m/>
    <m/>
    <m/>
    <s v=""/>
    <n v="632"/>
    <s v="Sélection / Priorisation"/>
    <x v="1"/>
    <x v="16"/>
    <s v="National School of Abakou"/>
    <m/>
    <m/>
    <m/>
    <m/>
    <s v="AME20161023SUSTNA"/>
    <n v="3"/>
    <x v="1"/>
    <x v="16"/>
    <e v="#N/A"/>
    <x v="1"/>
  </r>
  <r>
    <s v="American RC"/>
    <s v="Haitian RC"/>
    <m/>
    <s v="Réalisé"/>
    <d v="2016-10-23T00:00:00"/>
    <s v="Distribution Abris"/>
    <s v="Matériaux Abris"/>
    <s v="Kit Abris"/>
    <m/>
    <s v="Nombre"/>
    <n v="2"/>
    <m/>
    <m/>
    <m/>
    <s v=""/>
    <n v="632"/>
    <s v="Sélection / Priorisation"/>
    <x v="1"/>
    <x v="16"/>
    <s v="National School of Abakou"/>
    <m/>
    <m/>
    <m/>
    <m/>
    <s v="AME20161023SUSTNA"/>
    <n v="2"/>
    <x v="1"/>
    <x v="16"/>
    <e v="#N/A"/>
    <x v="1"/>
  </r>
  <r>
    <s v="American RC"/>
    <s v="Haitian RC"/>
    <m/>
    <s v="Réalisé"/>
    <d v="2016-10-23T00:00:00"/>
    <s v="Distribution NFI"/>
    <s v="Matériaux NFI"/>
    <s v="Kit d'hygiène"/>
    <m/>
    <s v="Nombre"/>
    <n v="200"/>
    <m/>
    <m/>
    <m/>
    <s v=""/>
    <n v="632"/>
    <s v="Sélection / Priorisation"/>
    <x v="1"/>
    <x v="16"/>
    <s v="National School of Abakou"/>
    <m/>
    <m/>
    <m/>
    <m/>
    <s v="AME20161023SUSTNA"/>
    <n v="1"/>
    <x v="1"/>
    <x v="16"/>
    <e v="#N/A"/>
    <x v="1"/>
  </r>
  <r>
    <s v="American RC"/>
    <s v="Haitian RC"/>
    <m/>
    <s v="Réalisé"/>
    <d v="2016-10-23T00:00:00"/>
    <s v="Distribution Abris"/>
    <s v="Matériaux Abris"/>
    <s v="Bâches"/>
    <m/>
    <s v="Nombre"/>
    <n v="618"/>
    <m/>
    <m/>
    <m/>
    <s v=""/>
    <n v="309"/>
    <m/>
    <x v="1"/>
    <x v="7"/>
    <m/>
    <m/>
    <m/>
    <m/>
    <m/>
    <s v="AME20161023SUAR"/>
    <n v="3"/>
    <x v="1"/>
    <x v="7"/>
    <e v="#N/A"/>
    <x v="1"/>
  </r>
  <r>
    <s v="American RC"/>
    <s v="Haitian RC"/>
    <m/>
    <s v="Réalisé"/>
    <d v="2016-10-23T00:00:00"/>
    <s v="Distribution Abris"/>
    <s v="Matériaux Abris"/>
    <s v="Bâches"/>
    <m/>
    <s v="Nombre"/>
    <n v="4"/>
    <m/>
    <m/>
    <m/>
    <s v=""/>
    <n v="632"/>
    <m/>
    <x v="1"/>
    <x v="16"/>
    <m/>
    <m/>
    <m/>
    <m/>
    <m/>
    <s v="AME20161023SUST"/>
    <n v="4"/>
    <x v="1"/>
    <x v="16"/>
    <e v="#N/A"/>
    <x v="1"/>
  </r>
  <r>
    <s v="American RC"/>
    <s v="Haitian RC"/>
    <m/>
    <s v="Réalisé"/>
    <d v="2016-10-23T00:00:00"/>
    <s v="Distribution NFI"/>
    <s v="Matériaux NFI"/>
    <s v="Bidons"/>
    <m/>
    <s v="Nombre"/>
    <n v="184"/>
    <m/>
    <m/>
    <m/>
    <s v=""/>
    <n v="309"/>
    <m/>
    <x v="1"/>
    <x v="7"/>
    <m/>
    <m/>
    <m/>
    <m/>
    <m/>
    <s v="AME20161023SUAR"/>
    <n v="2"/>
    <x v="1"/>
    <x v="7"/>
    <e v="#N/A"/>
    <x v="1"/>
  </r>
  <r>
    <s v="American RC"/>
    <s v="Haitian RC"/>
    <m/>
    <s v="Réalisé"/>
    <d v="2016-10-23T00:00:00"/>
    <s v="Distribution NFI"/>
    <s v="Matériaux NFI"/>
    <s v="Bidons"/>
    <m/>
    <s v="Nombre"/>
    <n v="89"/>
    <m/>
    <m/>
    <m/>
    <s v=""/>
    <n v="632"/>
    <m/>
    <x v="1"/>
    <x v="16"/>
    <m/>
    <m/>
    <m/>
    <m/>
    <m/>
    <s v="AME20161023SUST"/>
    <n v="3"/>
    <x v="1"/>
    <x v="16"/>
    <e v="#N/A"/>
    <x v="1"/>
  </r>
  <r>
    <s v="American RC"/>
    <s v="Haitian RC"/>
    <m/>
    <s v="Réalisé"/>
    <d v="2016-10-23T00:00:00"/>
    <s v="Distribution Abris"/>
    <s v="Matériaux Abris"/>
    <s v="Kit Abris"/>
    <m/>
    <s v="Nombre"/>
    <n v="309"/>
    <m/>
    <m/>
    <m/>
    <s v=""/>
    <n v="309"/>
    <m/>
    <x v="1"/>
    <x v="7"/>
    <m/>
    <m/>
    <m/>
    <m/>
    <m/>
    <s v="AME20161023SUAR"/>
    <n v="1"/>
    <x v="1"/>
    <x v="7"/>
    <e v="#N/A"/>
    <x v="1"/>
  </r>
  <r>
    <s v="American RC"/>
    <s v="Haitian RC"/>
    <m/>
    <s v="Réalisé"/>
    <d v="2016-10-23T00:00:00"/>
    <s v="Distribution NFI"/>
    <s v="Matériaux NFI"/>
    <s v="Kit d'hygiène"/>
    <m/>
    <s v="Nombre"/>
    <n v="200"/>
    <m/>
    <m/>
    <m/>
    <s v=""/>
    <n v="632"/>
    <m/>
    <x v="1"/>
    <x v="16"/>
    <m/>
    <m/>
    <m/>
    <m/>
    <m/>
    <s v="AME20161023SUST"/>
    <n v="2"/>
    <x v="1"/>
    <x v="16"/>
    <e v="#N/A"/>
    <x v="1"/>
  </r>
  <r>
    <s v="American RC"/>
    <s v="Haitian RC"/>
    <m/>
    <m/>
    <d v="2016-10-23T00:00:00"/>
    <s v="Distribution Abris"/>
    <s v="Matériaux Abris"/>
    <s v="Kit Abris"/>
    <m/>
    <s v="Nombre"/>
    <n v="309"/>
    <m/>
    <m/>
    <m/>
    <m/>
    <m/>
    <m/>
    <x v="1"/>
    <x v="7"/>
    <s v="Eglise Saint Augustin de Corail"/>
    <m/>
    <m/>
    <m/>
    <m/>
    <s v="AME20161023SUAREG"/>
    <n v="1"/>
    <x v="1"/>
    <x v="7"/>
    <e v="#N/A"/>
    <x v="1"/>
  </r>
  <r>
    <s v="American RC"/>
    <s v="Haitian RC"/>
    <m/>
    <s v="Réalisé"/>
    <d v="2016-10-23T00:00:00"/>
    <s v="Distribution NFI"/>
    <s v="Matériaux NFI"/>
    <s v="Kit de cuisine"/>
    <m/>
    <s v="Nombre"/>
    <n v="630"/>
    <m/>
    <m/>
    <m/>
    <s v=""/>
    <n v="632"/>
    <m/>
    <x v="1"/>
    <x v="16"/>
    <m/>
    <m/>
    <m/>
    <m/>
    <m/>
    <s v="AME20161023SUST"/>
    <n v="1"/>
    <x v="1"/>
    <x v="16"/>
    <e v="#N/A"/>
    <x v="1"/>
  </r>
  <r>
    <s v="American RC"/>
    <s v="Haitian RC"/>
    <m/>
    <s v="Réalisé"/>
    <d v="2016-10-24T00:00:00"/>
    <s v="Distribution NFI"/>
    <s v="Matériaux NFI"/>
    <s v="Kit d'hygiène"/>
    <m/>
    <s v="Nombre"/>
    <n v="80"/>
    <m/>
    <m/>
    <m/>
    <s v=""/>
    <n v="80"/>
    <s v="Sélection / Priorisation"/>
    <x v="1"/>
    <x v="5"/>
    <m/>
    <m/>
    <m/>
    <m/>
    <m/>
    <s v="AME20161024SURO"/>
    <n v="1"/>
    <x v="1"/>
    <x v="5"/>
    <e v="#N/A"/>
    <x v="1"/>
  </r>
  <r>
    <s v="American RC"/>
    <s v="Haitian RC"/>
    <m/>
    <s v="Réalisé"/>
    <d v="2016-10-25T00:00:00"/>
    <s v="Distribution NFI"/>
    <s v="Matériaux NFI"/>
    <s v="Kit d'hygiène"/>
    <m/>
    <s v="Nombre"/>
    <n v="42"/>
    <m/>
    <m/>
    <m/>
    <s v=""/>
    <n v="42"/>
    <s v="Sélection / Priorisation"/>
    <x v="1"/>
    <x v="18"/>
    <s v="CTC at Chardonnière"/>
    <m/>
    <m/>
    <m/>
    <m/>
    <s v="AME20161025SUCHCT"/>
    <n v="1"/>
    <x v="1"/>
    <x v="18"/>
    <e v="#N/A"/>
    <x v="0"/>
  </r>
  <r>
    <s v="American RC"/>
    <s v="Haitian RC"/>
    <m/>
    <s v="Réalisé"/>
    <d v="2016-10-26T00:00:00"/>
    <s v="Distribution NFI"/>
    <s v="Matériaux NFI"/>
    <s v="Kit de cuisine"/>
    <m/>
    <s v="Nombre"/>
    <n v="180"/>
    <m/>
    <m/>
    <m/>
    <s v=""/>
    <n v="180"/>
    <s v="Sélection / Priorisation"/>
    <x v="1"/>
    <x v="7"/>
    <s v="Corail, Morne Welsh, Blaise, Koukout"/>
    <m/>
    <m/>
    <m/>
    <m/>
    <s v="AME20161026SUARCO"/>
    <n v="8"/>
    <x v="1"/>
    <x v="7"/>
    <e v="#N/A"/>
    <x v="1"/>
  </r>
  <r>
    <s v="American RC"/>
    <s v="Haitian RC"/>
    <m/>
    <s v="Réalisé"/>
    <d v="2016-10-26T00:00:00"/>
    <s v="Distribution NFI"/>
    <s v="Matériaux NFI"/>
    <s v="Aquatabs"/>
    <m/>
    <s v="Nombre"/>
    <n v="3600"/>
    <m/>
    <m/>
    <m/>
    <s v=""/>
    <n v="180"/>
    <s v="Sélection / Priorisation"/>
    <x v="1"/>
    <x v="7"/>
    <s v="Corail, Morne Welsh, Blaise, Koukout"/>
    <m/>
    <m/>
    <m/>
    <m/>
    <s v="AME20161026SUARCO"/>
    <n v="7"/>
    <x v="1"/>
    <x v="7"/>
    <e v="#N/A"/>
    <x v="1"/>
  </r>
  <r>
    <s v="American RC"/>
    <s v="Haitian RC"/>
    <m/>
    <s v="Réalisé"/>
    <d v="2016-10-26T00:00:00"/>
    <s v="Distribution Abris"/>
    <s v="Matériaux Abris"/>
    <s v="Bâches"/>
    <m/>
    <s v="Nombre"/>
    <n v="360"/>
    <m/>
    <m/>
    <m/>
    <s v=""/>
    <n v="180"/>
    <m/>
    <x v="1"/>
    <x v="7"/>
    <s v="Corail, Morne Welsh, Blaise, Koukout"/>
    <m/>
    <m/>
    <m/>
    <m/>
    <s v="AME20161026SUARCO"/>
    <n v="6"/>
    <x v="1"/>
    <x v="7"/>
    <e v="#N/A"/>
    <x v="1"/>
  </r>
  <r>
    <s v="American RC"/>
    <s v="Haitian RC"/>
    <m/>
    <s v="Réalisé"/>
    <d v="2016-10-26T00:00:00"/>
    <s v="Distribution NFI"/>
    <s v="Matériaux NFI"/>
    <s v="Bidons"/>
    <m/>
    <s v="Nombre"/>
    <n v="360"/>
    <m/>
    <m/>
    <m/>
    <s v=""/>
    <n v="180"/>
    <s v="Sélection / Priorisation"/>
    <x v="1"/>
    <x v="7"/>
    <s v="Corail, Morne Welsh, Blaise, Koukout"/>
    <m/>
    <m/>
    <m/>
    <m/>
    <s v="AME20161026SUARCO"/>
    <n v="5"/>
    <x v="1"/>
    <x v="7"/>
    <e v="#N/A"/>
    <x v="1"/>
  </r>
  <r>
    <s v="American RC"/>
    <s v="Haitian RC"/>
    <m/>
    <s v="Réalisé"/>
    <d v="2016-10-26T00:00:00"/>
    <s v="Distribution Abris"/>
    <s v="Matériaux Abris"/>
    <s v="Kit Abris"/>
    <m/>
    <s v="Nombre"/>
    <n v="180"/>
    <m/>
    <m/>
    <m/>
    <s v=""/>
    <n v="180"/>
    <s v="Sélection / Priorisation"/>
    <x v="1"/>
    <x v="7"/>
    <s v="Corail, Morne Welsh, Blaise, Koukout"/>
    <m/>
    <m/>
    <m/>
    <m/>
    <s v="AME20161026SUARCO"/>
    <n v="4"/>
    <x v="1"/>
    <x v="7"/>
    <e v="#N/A"/>
    <x v="1"/>
  </r>
  <r>
    <s v="American RC"/>
    <s v="Haitian RC"/>
    <m/>
    <s v="Réalisé"/>
    <d v="2016-10-26T00:00:00"/>
    <s v="Distribution NFI"/>
    <s v="Matériaux NFI"/>
    <s v="Kit d'hygiène"/>
    <m/>
    <s v="Nombre"/>
    <n v="180"/>
    <m/>
    <m/>
    <m/>
    <s v=""/>
    <n v="180"/>
    <s v="Sélection / Priorisation"/>
    <x v="1"/>
    <x v="7"/>
    <s v="Corail, Morne Welsh, Blaise, Koukout"/>
    <m/>
    <m/>
    <m/>
    <m/>
    <s v="AME20161026SUARCO"/>
    <n v="3"/>
    <x v="1"/>
    <x v="7"/>
    <e v="#N/A"/>
    <x v="1"/>
  </r>
  <r>
    <s v="American RC"/>
    <s v="Haitian RC"/>
    <m/>
    <s v="Réalisé"/>
    <d v="2016-10-26T00:00:00"/>
    <s v="Distribution NFI"/>
    <s v="Matériaux NFI"/>
    <s v="Moustiquaires"/>
    <m/>
    <s v="Nombre"/>
    <n v="360"/>
    <m/>
    <m/>
    <m/>
    <s v=""/>
    <n v="180"/>
    <s v="Sélection / Priorisation"/>
    <x v="1"/>
    <x v="7"/>
    <s v="Corail, Morne Welsh, Blaise, Koukout"/>
    <m/>
    <m/>
    <m/>
    <m/>
    <s v="AME20161026SUARCO"/>
    <n v="2"/>
    <x v="1"/>
    <x v="7"/>
    <e v="#N/A"/>
    <x v="1"/>
  </r>
  <r>
    <s v="American RC"/>
    <s v="Haitian RC"/>
    <m/>
    <s v="Réalisé"/>
    <d v="2016-10-26T00:00:00"/>
    <s v="Distribution NFI"/>
    <s v="Matériaux NFI"/>
    <s v="Seaux"/>
    <m/>
    <s v="Nombre"/>
    <n v="180"/>
    <m/>
    <m/>
    <m/>
    <s v=""/>
    <n v="180"/>
    <s v="Sélection / Priorisation"/>
    <x v="1"/>
    <x v="7"/>
    <s v="Corail, Morne Welsh, Blaise, Koukout"/>
    <m/>
    <m/>
    <m/>
    <m/>
    <s v="AME20161026SUARCO"/>
    <n v="1"/>
    <x v="1"/>
    <x v="7"/>
    <e v="#N/A"/>
    <x v="1"/>
  </r>
  <r>
    <s v="American RC"/>
    <s v="Haitian RC"/>
    <m/>
    <s v="Réalisé"/>
    <d v="2016-10-26T00:00:00"/>
    <s v="Distribution Abris"/>
    <s v="Matériaux Abris"/>
    <s v="Kit Abris"/>
    <s v="Family kit - includes 2 tarps, 1 shelter kit, and other kits (I believe hygiene, kitchen, blankets)"/>
    <s v="Nombre"/>
    <n v="180"/>
    <m/>
    <m/>
    <m/>
    <m/>
    <n v="180"/>
    <m/>
    <x v="1"/>
    <x v="7"/>
    <m/>
    <m/>
    <m/>
    <m/>
    <m/>
    <s v="AME20161026SUAR"/>
    <n v="1"/>
    <x v="1"/>
    <x v="7"/>
    <e v="#N/A"/>
    <x v="1"/>
  </r>
  <r>
    <s v="American RC"/>
    <s v="Haitian RC"/>
    <m/>
    <s v="Réalisé"/>
    <d v="2016-10-27T00:00:00"/>
    <s v="Distribution NFI"/>
    <s v="Matériaux NFI"/>
    <s v="Kit d'hygiène"/>
    <m/>
    <s v="Nombre"/>
    <n v="130"/>
    <m/>
    <m/>
    <m/>
    <s v=""/>
    <n v="130"/>
    <s v="Sélection / Priorisation"/>
    <x v="1"/>
    <x v="19"/>
    <s v="Nan Sable"/>
    <m/>
    <m/>
    <m/>
    <m/>
    <s v="AME20161027SUTINA"/>
    <n v="1"/>
    <x v="1"/>
    <x v="19"/>
    <e v="#N/A"/>
    <x v="0"/>
  </r>
  <r>
    <s v="American RC"/>
    <s v="Haitian RC"/>
    <m/>
    <s v="Réalisé"/>
    <d v="2016-10-29T00:00:00"/>
    <s v="Distribution NFI"/>
    <s v="Matériaux NFI"/>
    <s v="Kit de cuisine"/>
    <m/>
    <s v="Nombre"/>
    <n v="168"/>
    <m/>
    <m/>
    <m/>
    <s v=""/>
    <n v="168"/>
    <s v="Sélection / Priorisation"/>
    <x v="2"/>
    <x v="12"/>
    <s v="1st, Centre ville"/>
    <m/>
    <m/>
    <m/>
    <m/>
    <s v="AME20161029NOMO1S"/>
    <n v="4"/>
    <x v="2"/>
    <x v="12"/>
    <e v="#N/A"/>
    <x v="1"/>
  </r>
  <r>
    <s v="American RC"/>
    <s v="Haitian RC"/>
    <m/>
    <s v="Réalisé"/>
    <d v="2016-10-29T00:00:00"/>
    <s v="Distribution NFI"/>
    <s v="Matériaux NFI"/>
    <s v="Bidons"/>
    <m/>
    <s v="Nombre"/>
    <n v="1"/>
    <m/>
    <m/>
    <m/>
    <s v=""/>
    <n v="168"/>
    <s v="Sélection / Priorisation"/>
    <x v="2"/>
    <x v="12"/>
    <s v="1st, Centre ville"/>
    <m/>
    <m/>
    <m/>
    <m/>
    <s v="AME20161029NOMO1S"/>
    <n v="3"/>
    <x v="2"/>
    <x v="12"/>
    <e v="#N/A"/>
    <x v="1"/>
  </r>
  <r>
    <s v="American RC"/>
    <s v="Haitian RC"/>
    <m/>
    <s v="Réalisé"/>
    <d v="2016-10-29T00:00:00"/>
    <s v="Distribution NFI"/>
    <s v="Matériaux NFI"/>
    <s v="Couvertures"/>
    <m/>
    <s v="Nombre"/>
    <n v="336"/>
    <m/>
    <m/>
    <m/>
    <s v=""/>
    <n v="168"/>
    <s v="Sélection / Priorisation"/>
    <x v="2"/>
    <x v="12"/>
    <s v="1st, Centre ville"/>
    <m/>
    <m/>
    <m/>
    <m/>
    <s v="AME20161029NOMO1S"/>
    <n v="2"/>
    <x v="2"/>
    <x v="12"/>
    <e v="#N/A"/>
    <x v="1"/>
  </r>
  <r>
    <s v="American RC"/>
    <s v="Haitian RC"/>
    <m/>
    <s v="Réalisé"/>
    <d v="2016-10-29T00:00:00"/>
    <s v="Distribution NFI"/>
    <s v="Matériaux NFI"/>
    <s v="Kit d'hygiène"/>
    <m/>
    <s v="Nombre"/>
    <n v="168"/>
    <m/>
    <m/>
    <m/>
    <s v=""/>
    <n v="168"/>
    <s v="Sélection / Priorisation"/>
    <x v="2"/>
    <x v="12"/>
    <s v="1st, Centre ville"/>
    <m/>
    <m/>
    <m/>
    <m/>
    <s v="AME20161029NOMO1S"/>
    <n v="1"/>
    <x v="2"/>
    <x v="12"/>
    <e v="#N/A"/>
    <x v="1"/>
  </r>
  <r>
    <s v="American RC"/>
    <s v="Haitian RC"/>
    <m/>
    <s v="Réalisé"/>
    <d v="2016-10-30T00:00:00"/>
    <s v="Distribution NFI"/>
    <s v="Matériaux NFI"/>
    <s v="Kit de cuisine"/>
    <m/>
    <s v="Nombre"/>
    <n v="200"/>
    <m/>
    <m/>
    <m/>
    <s v=""/>
    <n v="200"/>
    <s v="Sélection / Priorisation"/>
    <x v="2"/>
    <x v="17"/>
    <m/>
    <m/>
    <m/>
    <m/>
    <m/>
    <s v="AME20161030NOBO"/>
    <n v="8"/>
    <x v="2"/>
    <x v="17"/>
    <e v="#N/A"/>
    <x v="1"/>
  </r>
  <r>
    <s v="American RC"/>
    <s v="Haitian RC"/>
    <m/>
    <s v="Réalisé"/>
    <d v="2016-10-30T00:00:00"/>
    <s v="Distribution NFI"/>
    <s v="Matériaux NFI"/>
    <s v="Aquatabs"/>
    <m/>
    <s v="Nombre"/>
    <n v="4000"/>
    <m/>
    <m/>
    <m/>
    <s v=""/>
    <n v="200"/>
    <s v="Sélection / Priorisation"/>
    <x v="2"/>
    <x v="17"/>
    <m/>
    <m/>
    <m/>
    <m/>
    <m/>
    <s v="AME20161030NOBO"/>
    <n v="7"/>
    <x v="2"/>
    <x v="17"/>
    <e v="#N/A"/>
    <x v="1"/>
  </r>
  <r>
    <s v="American RC"/>
    <s v="Haitian RC"/>
    <m/>
    <s v="Réalisé"/>
    <d v="2016-10-30T00:00:00"/>
    <s v="Distribution Abris"/>
    <s v="Matériaux Abris"/>
    <s v="Bâches"/>
    <m/>
    <s v="Nombre"/>
    <n v="400"/>
    <m/>
    <m/>
    <m/>
    <s v=""/>
    <n v="200"/>
    <m/>
    <x v="2"/>
    <x v="17"/>
    <m/>
    <m/>
    <m/>
    <m/>
    <m/>
    <s v="AME20161030NOBO"/>
    <n v="6"/>
    <x v="2"/>
    <x v="17"/>
    <e v="#N/A"/>
    <x v="1"/>
  </r>
  <r>
    <s v="American RC"/>
    <s v="Haitian RC"/>
    <m/>
    <s v="Réalisé"/>
    <d v="2016-10-30T00:00:00"/>
    <s v="Distribution NFI"/>
    <s v="Matériaux NFI"/>
    <s v="Bidons"/>
    <m/>
    <s v="Nombre"/>
    <n v="400"/>
    <m/>
    <m/>
    <m/>
    <s v=""/>
    <n v="200"/>
    <s v="Sélection / Priorisation"/>
    <x v="2"/>
    <x v="17"/>
    <m/>
    <m/>
    <m/>
    <m/>
    <m/>
    <s v="AME20161030NOBO"/>
    <n v="5"/>
    <x v="2"/>
    <x v="17"/>
    <e v="#N/A"/>
    <x v="1"/>
  </r>
  <r>
    <s v="American RC"/>
    <s v="Haitian RC"/>
    <m/>
    <s v="Réalisé"/>
    <d v="2016-10-30T00:00:00"/>
    <s v="Distribution Abris"/>
    <s v="Matériaux Abris"/>
    <s v="Kit Abris"/>
    <m/>
    <s v="Nombre"/>
    <n v="200"/>
    <m/>
    <m/>
    <m/>
    <s v=""/>
    <n v="200"/>
    <s v="Sélection / Priorisation"/>
    <x v="2"/>
    <x v="17"/>
    <m/>
    <m/>
    <m/>
    <m/>
    <m/>
    <s v="AME20161030NOBO"/>
    <n v="4"/>
    <x v="2"/>
    <x v="17"/>
    <e v="#N/A"/>
    <x v="1"/>
  </r>
  <r>
    <s v="American RC"/>
    <s v="Haitian RC"/>
    <m/>
    <s v="Réalisé"/>
    <d v="2016-10-30T00:00:00"/>
    <s v="Distribution NFI"/>
    <s v="Matériaux NFI"/>
    <s v="Kit d'hygiène"/>
    <m/>
    <s v="Nombre"/>
    <n v="200"/>
    <m/>
    <m/>
    <m/>
    <s v=""/>
    <n v="200"/>
    <s v="Sélection / Priorisation"/>
    <x v="2"/>
    <x v="17"/>
    <m/>
    <m/>
    <m/>
    <m/>
    <m/>
    <s v="AME20161030NOBO"/>
    <n v="3"/>
    <x v="2"/>
    <x v="17"/>
    <e v="#N/A"/>
    <x v="1"/>
  </r>
  <r>
    <s v="American RC"/>
    <s v="Haitian RC"/>
    <m/>
    <s v="Réalisé"/>
    <d v="2016-10-30T00:00:00"/>
    <s v="Distribution NFI"/>
    <s v="Matériaux NFI"/>
    <s v="Moustiquaires"/>
    <m/>
    <s v="Nombre"/>
    <n v="400"/>
    <m/>
    <m/>
    <m/>
    <s v=""/>
    <n v="200"/>
    <s v="Sélection / Priorisation"/>
    <x v="2"/>
    <x v="17"/>
    <m/>
    <m/>
    <m/>
    <m/>
    <m/>
    <s v="AME20161030NOBO"/>
    <n v="2"/>
    <x v="2"/>
    <x v="17"/>
    <e v="#N/A"/>
    <x v="1"/>
  </r>
  <r>
    <s v="American RC"/>
    <s v="Haitian RC"/>
    <m/>
    <s v="Réalisé"/>
    <d v="2016-10-30T00:00:00"/>
    <s v="Distribution Abris"/>
    <s v="Matériaux Abris"/>
    <s v="Kit Abris"/>
    <m/>
    <s v="Nombre"/>
    <n v="115"/>
    <m/>
    <m/>
    <m/>
    <s v=""/>
    <n v="115"/>
    <s v="Sélection / Priorisation"/>
    <x v="2"/>
    <x v="12"/>
    <m/>
    <m/>
    <m/>
    <m/>
    <m/>
    <s v="AME20161030NOMO"/>
    <n v="2"/>
    <x v="2"/>
    <x v="12"/>
    <e v="#N/A"/>
    <x v="1"/>
  </r>
  <r>
    <s v="American RC"/>
    <s v="Haitian RC"/>
    <m/>
    <s v="Réalisé"/>
    <d v="2016-10-30T00:00:00"/>
    <s v="Distribution NFI"/>
    <s v="Matériaux NFI"/>
    <s v="Seaux"/>
    <m/>
    <s v="Nombre"/>
    <n v="200"/>
    <m/>
    <m/>
    <m/>
    <s v=""/>
    <n v="200"/>
    <s v="Sélection / Priorisation"/>
    <x v="2"/>
    <x v="17"/>
    <m/>
    <m/>
    <m/>
    <m/>
    <m/>
    <s v="AME20161030NOBO"/>
    <n v="1"/>
    <x v="2"/>
    <x v="17"/>
    <e v="#N/A"/>
    <x v="1"/>
  </r>
  <r>
    <s v="American RC"/>
    <s v="Haitian RC"/>
    <m/>
    <s v="Réalisé"/>
    <d v="2016-10-30T00:00:00"/>
    <s v="Distribution NFI"/>
    <s v="Matériaux NFI"/>
    <s v="Kit de cuisine"/>
    <m/>
    <s v="Nombre"/>
    <n v="115"/>
    <m/>
    <m/>
    <m/>
    <s v=""/>
    <n v="115"/>
    <s v="Sélection / Priorisation"/>
    <x v="2"/>
    <x v="12"/>
    <m/>
    <m/>
    <m/>
    <m/>
    <m/>
    <s v="AME20161030NOMO"/>
    <n v="1"/>
    <x v="2"/>
    <x v="12"/>
    <e v="#N/A"/>
    <x v="1"/>
  </r>
  <r>
    <s v="American RC"/>
    <s v="Haitian RC"/>
    <m/>
    <s v="Réalisé"/>
    <d v="2016-11-04T00:00:00"/>
    <s v="Distribution Abris"/>
    <s v="Matériaux Abris"/>
    <s v="Bâches"/>
    <m/>
    <s v="Nombre"/>
    <n v="557"/>
    <m/>
    <m/>
    <m/>
    <s v=""/>
    <n v="277"/>
    <m/>
    <x v="1"/>
    <x v="8"/>
    <m/>
    <m/>
    <m/>
    <m/>
    <m/>
    <s v="AME2016114SUTO"/>
    <n v="7"/>
    <x v="1"/>
    <x v="8"/>
    <e v="#N/A"/>
    <x v="0"/>
  </r>
  <r>
    <s v="American RC"/>
    <s v="Haitian RC"/>
    <m/>
    <s v="Réalisé"/>
    <d v="2016-11-04T00:00:00"/>
    <s v="Distribution NFI"/>
    <s v="Matériaux NFI"/>
    <s v="Bidons"/>
    <m/>
    <s v="Nombre"/>
    <n v="400"/>
    <m/>
    <m/>
    <m/>
    <s v=""/>
    <n v="277"/>
    <s v="Sélection / Priorisation"/>
    <x v="1"/>
    <x v="8"/>
    <m/>
    <m/>
    <m/>
    <m/>
    <m/>
    <s v="AME2016114SUTO"/>
    <n v="6"/>
    <x v="1"/>
    <x v="8"/>
    <e v="#N/A"/>
    <x v="1"/>
  </r>
  <r>
    <s v="American RC"/>
    <s v="Haitian RC"/>
    <m/>
    <s v="Réalisé"/>
    <d v="2016-11-04T00:00:00"/>
    <s v="Distribution Abris"/>
    <s v="Matériaux Abris"/>
    <s v="Kit Abris"/>
    <m/>
    <s v="Nombre"/>
    <n v="90"/>
    <m/>
    <m/>
    <m/>
    <s v=""/>
    <n v="277"/>
    <s v="Sélection / Priorisation"/>
    <x v="1"/>
    <x v="8"/>
    <m/>
    <m/>
    <m/>
    <m/>
    <m/>
    <s v="AME2016114SUTO"/>
    <n v="5"/>
    <x v="1"/>
    <x v="8"/>
    <e v="#N/A"/>
    <x v="1"/>
  </r>
  <r>
    <s v="American RC"/>
    <s v="Haitian RC"/>
    <m/>
    <s v="Réalisé"/>
    <d v="2016-11-04T00:00:00"/>
    <s v="Distribution NFI"/>
    <s v="Matériaux NFI"/>
    <s v="Kit d'hygiène"/>
    <m/>
    <s v="Nombre"/>
    <n v="205"/>
    <m/>
    <m/>
    <m/>
    <s v=""/>
    <n v="277"/>
    <s v="Sélection / Priorisation"/>
    <x v="1"/>
    <x v="8"/>
    <m/>
    <m/>
    <m/>
    <m/>
    <m/>
    <s v="AME2016114SUTO"/>
    <n v="4"/>
    <x v="1"/>
    <x v="8"/>
    <e v="#N/A"/>
    <x v="1"/>
  </r>
  <r>
    <s v="American RC"/>
    <s v="Haitian RC"/>
    <m/>
    <s v="Réalisé"/>
    <d v="2016-11-04T00:00:00"/>
    <s v="Distribution NFI"/>
    <s v="Matériaux NFI"/>
    <s v="Moustiquaires"/>
    <m/>
    <s v="Nombre"/>
    <n v="410"/>
    <m/>
    <m/>
    <m/>
    <s v=""/>
    <n v="277"/>
    <s v="Sélection / Priorisation"/>
    <x v="1"/>
    <x v="8"/>
    <m/>
    <m/>
    <m/>
    <m/>
    <m/>
    <s v="AME2016114SUTO"/>
    <n v="3"/>
    <x v="1"/>
    <x v="8"/>
    <e v="#N/A"/>
    <x v="1"/>
  </r>
  <r>
    <s v="American RC"/>
    <s v="Haitian RC"/>
    <m/>
    <s v="Réalisé"/>
    <d v="2016-11-04T00:00:00"/>
    <s v="Distribution NFI"/>
    <s v="Matériaux NFI"/>
    <s v="Seaux"/>
    <m/>
    <s v="Nombre"/>
    <n v="200"/>
    <m/>
    <m/>
    <m/>
    <s v=""/>
    <n v="277"/>
    <s v="Sélection / Priorisation"/>
    <x v="1"/>
    <x v="8"/>
    <m/>
    <m/>
    <m/>
    <m/>
    <m/>
    <s v="AME2016114SUTO"/>
    <n v="2"/>
    <x v="1"/>
    <x v="8"/>
    <e v="#N/A"/>
    <x v="1"/>
  </r>
  <r>
    <s v="American RC"/>
    <s v="Haitian RC"/>
    <m/>
    <s v="Réalisé"/>
    <d v="2016-11-04T00:00:00"/>
    <s v="Distribution NFI"/>
    <s v="Matériaux NFI"/>
    <s v="Kit de cuisine"/>
    <m/>
    <s v="Nombre"/>
    <n v="200"/>
    <m/>
    <m/>
    <m/>
    <s v=""/>
    <n v="277"/>
    <s v="Sélection / Priorisation"/>
    <x v="1"/>
    <x v="8"/>
    <m/>
    <m/>
    <m/>
    <m/>
    <m/>
    <s v="AME2016114SUTO"/>
    <n v="1"/>
    <x v="1"/>
    <x v="8"/>
    <e v="#N/A"/>
    <x v="1"/>
  </r>
  <r>
    <s v="American RC"/>
    <s v="Haitian RC"/>
    <m/>
    <s v="Réalisé"/>
    <d v="2016-11-05T00:00:00"/>
    <s v="Distribution Abris"/>
    <s v="Matériaux Abris"/>
    <s v="Bâches"/>
    <m/>
    <s v="Nombre"/>
    <n v="204"/>
    <m/>
    <m/>
    <m/>
    <s v=""/>
    <n v="204"/>
    <m/>
    <x v="1"/>
    <x v="20"/>
    <m/>
    <m/>
    <m/>
    <m/>
    <m/>
    <s v="AME2016115SUCH"/>
    <n v="4"/>
    <x v="1"/>
    <x v="20"/>
    <e v="#N/A"/>
    <x v="0"/>
  </r>
  <r>
    <s v="American RC"/>
    <s v="Haitian RC"/>
    <m/>
    <s v="Réalisé"/>
    <d v="2016-11-05T00:00:00"/>
    <s v="Distribution NFI"/>
    <s v="Matériaux NFI"/>
    <s v="Bidons"/>
    <m/>
    <s v="Nombre"/>
    <n v="408"/>
    <m/>
    <m/>
    <m/>
    <s v=""/>
    <n v="204"/>
    <s v="Sélection / Priorisation"/>
    <x v="1"/>
    <x v="20"/>
    <m/>
    <m/>
    <m/>
    <m/>
    <m/>
    <s v="AME2016115SUCH"/>
    <n v="3"/>
    <x v="1"/>
    <x v="20"/>
    <e v="#N/A"/>
    <x v="1"/>
  </r>
  <r>
    <s v="American RC"/>
    <s v="Haitian RC"/>
    <m/>
    <s v="Réalisé"/>
    <d v="2016-11-05T00:00:00"/>
    <s v="Distribution Abris"/>
    <s v="Matériaux Abris"/>
    <s v="Kit Abris"/>
    <m/>
    <s v="Nombre"/>
    <n v="204"/>
    <m/>
    <m/>
    <m/>
    <s v=""/>
    <n v="204"/>
    <s v="Sélection / Priorisation"/>
    <x v="1"/>
    <x v="20"/>
    <m/>
    <m/>
    <m/>
    <m/>
    <m/>
    <s v="AME2016115SUCH"/>
    <n v="2"/>
    <x v="1"/>
    <x v="20"/>
    <e v="#N/A"/>
    <x v="1"/>
  </r>
  <r>
    <s v="American RC"/>
    <s v="Haitian RC"/>
    <m/>
    <s v="Réalisé"/>
    <d v="2016-11-05T00:00:00"/>
    <s v="Distribution NFI"/>
    <s v="Matériaux NFI"/>
    <s v="Kit de cuisine"/>
    <m/>
    <s v="Nombre"/>
    <n v="204"/>
    <m/>
    <m/>
    <m/>
    <s v=""/>
    <n v="204"/>
    <s v="Sélection / Priorisation"/>
    <x v="1"/>
    <x v="20"/>
    <m/>
    <m/>
    <m/>
    <m/>
    <m/>
    <s v="AME2016115SUCH"/>
    <n v="1"/>
    <x v="1"/>
    <x v="20"/>
    <e v="#N/A"/>
    <x v="1"/>
  </r>
  <r>
    <s v="American RC"/>
    <s v="Haitian RC"/>
    <m/>
    <s v="Réalisé"/>
    <d v="2016-11-07T00:00:00"/>
    <s v="Distribution NFI"/>
    <s v="Matériaux NFI"/>
    <s v="Kit de cuisine"/>
    <m/>
    <s v="Nombre"/>
    <n v="60"/>
    <m/>
    <m/>
    <m/>
    <s v=""/>
    <n v="60"/>
    <s v="Sélection / Priorisation"/>
    <x v="2"/>
    <x v="21"/>
    <m/>
    <m/>
    <m/>
    <m/>
    <m/>
    <s v="AME2016117NOLA"/>
    <n v="3"/>
    <x v="2"/>
    <x v="21"/>
    <e v="#N/A"/>
    <x v="0"/>
  </r>
  <r>
    <s v="American RC"/>
    <s v="Haitian RC"/>
    <m/>
    <s v="Réalisé"/>
    <d v="2016-11-07T00:00:00"/>
    <s v="Distribution NFI"/>
    <s v="Matériaux NFI"/>
    <s v="Bidons"/>
    <m/>
    <s v="Nombre"/>
    <n v="150"/>
    <m/>
    <m/>
    <m/>
    <s v=""/>
    <n v="60"/>
    <s v="Sélection / Priorisation"/>
    <x v="2"/>
    <x v="21"/>
    <m/>
    <m/>
    <m/>
    <m/>
    <m/>
    <s v="AME2016117NOLA"/>
    <n v="2"/>
    <x v="2"/>
    <x v="21"/>
    <e v="#N/A"/>
    <x v="1"/>
  </r>
  <r>
    <s v="American RC"/>
    <s v="Haitian RC"/>
    <m/>
    <s v="Réalisé"/>
    <d v="2016-11-07T00:00:00"/>
    <s v="Distribution Abris"/>
    <s v="Matériaux Abris"/>
    <s v="Bâches"/>
    <m/>
    <s v="Nombre"/>
    <n v="445"/>
    <m/>
    <m/>
    <m/>
    <s v=""/>
    <n v="445"/>
    <m/>
    <x v="1"/>
    <x v="8"/>
    <m/>
    <m/>
    <m/>
    <m/>
    <m/>
    <s v="AME2016117SUTO"/>
    <n v="3"/>
    <x v="1"/>
    <x v="8"/>
    <e v="#N/A"/>
    <x v="1"/>
  </r>
  <r>
    <s v="American RC"/>
    <s v="Haitian RC"/>
    <m/>
    <s v="Réalisé"/>
    <d v="2016-11-07T00:00:00"/>
    <s v="Distribution Abris"/>
    <s v="Matériaux Abris"/>
    <s v="Kit Abris"/>
    <m/>
    <s v="Nombre"/>
    <n v="30"/>
    <m/>
    <m/>
    <m/>
    <s v=""/>
    <n v="60"/>
    <s v="Sélection / Priorisation"/>
    <x v="2"/>
    <x v="21"/>
    <m/>
    <m/>
    <m/>
    <m/>
    <m/>
    <s v="AME2016117NOLA"/>
    <n v="1"/>
    <x v="2"/>
    <x v="21"/>
    <e v="#N/A"/>
    <x v="1"/>
  </r>
  <r>
    <s v="American RC"/>
    <s v="Haitian RC"/>
    <m/>
    <s v="Réalisé"/>
    <d v="2016-11-07T00:00:00"/>
    <s v="Distribution NFI"/>
    <s v="Matériaux NFI"/>
    <s v="Bidons"/>
    <m/>
    <s v="Nombre"/>
    <n v="890"/>
    <m/>
    <m/>
    <m/>
    <s v=""/>
    <n v="445"/>
    <s v="Sélection / Priorisation"/>
    <x v="1"/>
    <x v="8"/>
    <m/>
    <m/>
    <m/>
    <m/>
    <m/>
    <s v="AME2016117SUTO"/>
    <n v="2"/>
    <x v="1"/>
    <x v="8"/>
    <e v="#N/A"/>
    <x v="1"/>
  </r>
  <r>
    <s v="American RC"/>
    <s v="Haitian RC"/>
    <m/>
    <s v="Réalisé"/>
    <d v="2016-11-07T00:00:00"/>
    <s v="Distribution NFI"/>
    <s v="Matériaux NFI"/>
    <s v="Kit de cuisine"/>
    <m/>
    <s v="Nombre"/>
    <n v="445"/>
    <m/>
    <m/>
    <m/>
    <s v=""/>
    <n v="445"/>
    <s v="Sélection / Priorisation"/>
    <x v="1"/>
    <x v="8"/>
    <m/>
    <m/>
    <m/>
    <m/>
    <m/>
    <s v="AME2016117SUTO"/>
    <n v="1"/>
    <x v="1"/>
    <x v="8"/>
    <e v="#N/A"/>
    <x v="1"/>
  </r>
  <r>
    <s v="American RC"/>
    <s v="Haitian RC"/>
    <m/>
    <s v="Réalisé"/>
    <d v="2016-11-08T00:00:00"/>
    <s v="Distribution NFI"/>
    <s v="Matériaux NFI"/>
    <s v="Kit de cuisine"/>
    <m/>
    <s v="Nombre"/>
    <n v="250"/>
    <m/>
    <m/>
    <m/>
    <s v=""/>
    <n v="250"/>
    <s v="Sélection / Priorisation"/>
    <x v="1"/>
    <x v="20"/>
    <m/>
    <m/>
    <m/>
    <m/>
    <m/>
    <s v="AME2016118SUCH"/>
    <n v="4"/>
    <x v="1"/>
    <x v="20"/>
    <e v="#N/A"/>
    <x v="1"/>
  </r>
  <r>
    <s v="American RC"/>
    <s v="Haitian RC"/>
    <m/>
    <s v="Réalisé"/>
    <d v="2016-11-08T00:00:00"/>
    <s v="Distribution Abris"/>
    <s v="Matériaux Abris"/>
    <s v="Bâches"/>
    <m/>
    <s v="Nombre"/>
    <n v="250"/>
    <m/>
    <m/>
    <m/>
    <s v=""/>
    <n v="250"/>
    <m/>
    <x v="1"/>
    <x v="20"/>
    <m/>
    <m/>
    <m/>
    <m/>
    <m/>
    <s v="AME2016118SUCH"/>
    <n v="3"/>
    <x v="1"/>
    <x v="20"/>
    <e v="#N/A"/>
    <x v="1"/>
  </r>
  <r>
    <s v="American RC"/>
    <s v="Haitian RC"/>
    <m/>
    <s v="Réalisé"/>
    <d v="2016-11-08T00:00:00"/>
    <s v="Distribution NFI"/>
    <s v="Matériaux NFI"/>
    <s v="Bidons"/>
    <m/>
    <s v="Nombre"/>
    <n v="500"/>
    <m/>
    <m/>
    <m/>
    <s v=""/>
    <n v="250"/>
    <s v="Sélection / Priorisation"/>
    <x v="1"/>
    <x v="20"/>
    <m/>
    <m/>
    <m/>
    <m/>
    <m/>
    <s v="AME2016118SUCH"/>
    <n v="2"/>
    <x v="1"/>
    <x v="20"/>
    <e v="#N/A"/>
    <x v="1"/>
  </r>
  <r>
    <s v="American RC"/>
    <s v="Haitian RC"/>
    <m/>
    <s v="Réalisé"/>
    <d v="2016-11-08T00:00:00"/>
    <s v="Distribution Abris"/>
    <s v="Matériaux Abris"/>
    <s v="Kit Abris"/>
    <m/>
    <s v="Nombre"/>
    <n v="250"/>
    <m/>
    <m/>
    <m/>
    <s v=""/>
    <n v="250"/>
    <s v="Sélection / Priorisation"/>
    <x v="1"/>
    <x v="20"/>
    <m/>
    <m/>
    <m/>
    <m/>
    <m/>
    <s v="AME2016118SUCH"/>
    <n v="1"/>
    <x v="1"/>
    <x v="20"/>
    <e v="#N/A"/>
    <x v="1"/>
  </r>
  <r>
    <s v="American RC"/>
    <s v="Haitian RC"/>
    <m/>
    <s v="Réalisé"/>
    <d v="2016-11-10T00:00:00"/>
    <s v="Distribution NFI"/>
    <s v="Matériaux NFI"/>
    <s v="Kit de cuisine"/>
    <m/>
    <s v="Nombre"/>
    <n v="99"/>
    <m/>
    <m/>
    <m/>
    <s v=""/>
    <n v="116"/>
    <s v="Sélection / Priorisation"/>
    <x v="2"/>
    <x v="13"/>
    <m/>
    <m/>
    <m/>
    <m/>
    <m/>
    <s v="AME20161110NOJE"/>
    <n v="3"/>
    <x v="2"/>
    <x v="13"/>
    <e v="#N/A"/>
    <x v="1"/>
  </r>
  <r>
    <s v="American RC"/>
    <s v="Haitian RC"/>
    <m/>
    <s v="Réalisé"/>
    <d v="2016-11-10T00:00:00"/>
    <s v="Distribution NFI"/>
    <s v="Matériaux NFI"/>
    <s v="Kit de cuisine"/>
    <m/>
    <s v="Nombre"/>
    <n v="60"/>
    <m/>
    <m/>
    <m/>
    <s v=""/>
    <n v="89"/>
    <s v="Sélection / Priorisation"/>
    <x v="2"/>
    <x v="12"/>
    <m/>
    <m/>
    <m/>
    <m/>
    <m/>
    <s v="AME20161110NOMO"/>
    <n v="6"/>
    <x v="2"/>
    <x v="12"/>
    <e v="#N/A"/>
    <x v="1"/>
  </r>
  <r>
    <s v="American RC"/>
    <s v="Haitian RC"/>
    <m/>
    <s v="Réalisé"/>
    <d v="2016-11-10T00:00:00"/>
    <s v="Distribution NFI"/>
    <s v="Matériaux NFI"/>
    <s v="Kit de cuisine"/>
    <m/>
    <s v="Nombre"/>
    <n v="25"/>
    <m/>
    <m/>
    <m/>
    <s v=""/>
    <n v="25"/>
    <s v="Sélection / Priorisation"/>
    <x v="2"/>
    <x v="12"/>
    <m/>
    <m/>
    <m/>
    <m/>
    <m/>
    <s v="AME20161110NOMO"/>
    <n v="5"/>
    <x v="2"/>
    <x v="12"/>
    <e v="#N/A"/>
    <x v="1"/>
  </r>
  <r>
    <s v="American RC"/>
    <s v="Haitian RC"/>
    <m/>
    <s v="Réalisé"/>
    <d v="2016-11-10T00:00:00"/>
    <s v="Distribution NFI"/>
    <s v="Matériaux NFI"/>
    <s v="Bidons"/>
    <m/>
    <s v="Nombre"/>
    <n v="60"/>
    <m/>
    <m/>
    <m/>
    <s v=""/>
    <n v="89"/>
    <s v="Sélection / Priorisation"/>
    <x v="2"/>
    <x v="12"/>
    <m/>
    <m/>
    <m/>
    <m/>
    <m/>
    <s v="AME20161110NOMO"/>
    <n v="4"/>
    <x v="2"/>
    <x v="12"/>
    <e v="#N/A"/>
    <x v="1"/>
  </r>
  <r>
    <s v="American RC"/>
    <s v="Haitian RC"/>
    <m/>
    <s v="Réalisé"/>
    <d v="2016-11-10T00:00:00"/>
    <s v="Distribution Abris"/>
    <s v="Matériaux Abris"/>
    <s v="Bâches"/>
    <m/>
    <s v="Nombre"/>
    <n v="245"/>
    <m/>
    <m/>
    <m/>
    <s v=""/>
    <n v="245"/>
    <m/>
    <x v="1"/>
    <x v="8"/>
    <m/>
    <m/>
    <m/>
    <m/>
    <m/>
    <s v="AME20161110SUTO"/>
    <n v="3"/>
    <x v="1"/>
    <x v="8"/>
    <e v="#N/A"/>
    <x v="1"/>
  </r>
  <r>
    <s v="American RC"/>
    <s v="Haitian RC"/>
    <m/>
    <s v="Réalisé"/>
    <d v="2016-11-10T00:00:00"/>
    <s v="Distribution NFI"/>
    <s v="Matériaux NFI"/>
    <s v="Bidons"/>
    <m/>
    <s v="Nombre"/>
    <n v="116"/>
    <m/>
    <m/>
    <m/>
    <s v=""/>
    <n v="116"/>
    <s v="Sélection / Priorisation"/>
    <x v="2"/>
    <x v="13"/>
    <m/>
    <m/>
    <m/>
    <m/>
    <m/>
    <s v="AME20161110NOJE"/>
    <n v="2"/>
    <x v="2"/>
    <x v="13"/>
    <e v="#N/A"/>
    <x v="1"/>
  </r>
  <r>
    <s v="American RC"/>
    <s v="Haitian RC"/>
    <m/>
    <s v="Réalisé"/>
    <d v="2016-11-10T00:00:00"/>
    <s v="Distribution NFI"/>
    <s v="Matériaux NFI"/>
    <s v="Bidons"/>
    <m/>
    <s v="Nombre"/>
    <n v="25"/>
    <m/>
    <m/>
    <m/>
    <s v=""/>
    <n v="25"/>
    <s v="Sélection / Priorisation"/>
    <x v="2"/>
    <x v="12"/>
    <m/>
    <m/>
    <m/>
    <m/>
    <m/>
    <s v="AME20161110NOMO"/>
    <n v="3"/>
    <x v="2"/>
    <x v="12"/>
    <e v="#N/A"/>
    <x v="1"/>
  </r>
  <r>
    <s v="American RC"/>
    <s v="Haitian RC"/>
    <m/>
    <s v="Réalisé"/>
    <d v="2016-11-10T00:00:00"/>
    <s v="Distribution Abris"/>
    <s v="Matériaux Abris"/>
    <s v="Kit Abris"/>
    <m/>
    <s v="Nombre"/>
    <n v="29"/>
    <m/>
    <m/>
    <m/>
    <s v=""/>
    <n v="89"/>
    <s v="Sélection / Priorisation"/>
    <x v="2"/>
    <x v="12"/>
    <m/>
    <m/>
    <m/>
    <m/>
    <m/>
    <s v="AME20161110NOMO"/>
    <n v="2"/>
    <x v="2"/>
    <x v="12"/>
    <e v="#N/A"/>
    <x v="1"/>
  </r>
  <r>
    <s v="American RC"/>
    <s v="Haitian RC"/>
    <m/>
    <s v="Réalisé"/>
    <d v="2016-11-10T00:00:00"/>
    <s v="Distribution NFI"/>
    <s v="Matériaux NFI"/>
    <s v="Bidons"/>
    <m/>
    <s v="Nombre"/>
    <n v="490"/>
    <m/>
    <m/>
    <m/>
    <s v=""/>
    <n v="245"/>
    <s v="Sélection / Priorisation"/>
    <x v="1"/>
    <x v="8"/>
    <m/>
    <m/>
    <m/>
    <m/>
    <m/>
    <s v="AME20161110SUTO"/>
    <n v="2"/>
    <x v="1"/>
    <x v="8"/>
    <e v="#N/A"/>
    <x v="1"/>
  </r>
  <r>
    <s v="American RC"/>
    <s v="Haitian RC"/>
    <m/>
    <s v="Réalisé"/>
    <d v="2016-11-10T00:00:00"/>
    <s v="Distribution Abris"/>
    <s v="Matériaux Abris"/>
    <s v="Kit Abris"/>
    <m/>
    <s v="Nombre"/>
    <n v="17"/>
    <m/>
    <m/>
    <m/>
    <s v=""/>
    <n v="116"/>
    <s v="Sélection / Priorisation"/>
    <x v="2"/>
    <x v="13"/>
    <m/>
    <m/>
    <m/>
    <m/>
    <m/>
    <s v="AME20161110NOJE"/>
    <n v="1"/>
    <x v="2"/>
    <x v="13"/>
    <e v="#N/A"/>
    <x v="1"/>
  </r>
  <r>
    <s v="American RC"/>
    <s v="Haitian RC"/>
    <m/>
    <s v="Réalisé"/>
    <d v="2016-11-10T00:00:00"/>
    <s v="Distribution Abris"/>
    <s v="Matériaux Abris"/>
    <s v="Kit Abris"/>
    <m/>
    <s v="Nombre"/>
    <n v="25"/>
    <m/>
    <m/>
    <m/>
    <s v=""/>
    <n v="25"/>
    <s v="Sélection / Priorisation"/>
    <x v="2"/>
    <x v="12"/>
    <m/>
    <m/>
    <m/>
    <m/>
    <m/>
    <s v="AME20161110NOMO"/>
    <n v="1"/>
    <x v="2"/>
    <x v="12"/>
    <e v="#N/A"/>
    <x v="1"/>
  </r>
  <r>
    <s v="American RC"/>
    <s v="Haitian RC"/>
    <m/>
    <s v="Réalisé"/>
    <d v="2016-11-10T00:00:00"/>
    <s v="Distribution NFI"/>
    <s v="Matériaux NFI"/>
    <s v="Kit de cuisine"/>
    <m/>
    <s v="Nombre"/>
    <n v="245"/>
    <m/>
    <m/>
    <m/>
    <s v=""/>
    <n v="245"/>
    <s v="Sélection / Priorisation"/>
    <x v="1"/>
    <x v="8"/>
    <m/>
    <m/>
    <m/>
    <m/>
    <m/>
    <s v="AME20161110SUTO"/>
    <n v="1"/>
    <x v="1"/>
    <x v="8"/>
    <e v="#N/A"/>
    <x v="1"/>
  </r>
  <r>
    <s v="American RC"/>
    <s v="Haitian RC"/>
    <m/>
    <s v="Réalisé"/>
    <d v="2016-11-11T00:00:00"/>
    <s v="Distribution NFI"/>
    <s v="Matériaux NFI"/>
    <s v="Kit de cuisine"/>
    <m/>
    <s v="Nombre"/>
    <n v="23"/>
    <m/>
    <m/>
    <m/>
    <s v=""/>
    <n v="63"/>
    <s v="Sélection / Priorisation"/>
    <x v="2"/>
    <x v="10"/>
    <m/>
    <m/>
    <m/>
    <m/>
    <m/>
    <s v="AME20161111NOBA"/>
    <n v="6"/>
    <x v="2"/>
    <x v="10"/>
    <e v="#N/A"/>
    <x v="1"/>
  </r>
  <r>
    <s v="American RC"/>
    <s v="Haitian RC"/>
    <m/>
    <s v="Réalisé"/>
    <d v="2016-11-11T00:00:00"/>
    <s v="Distribution NFI"/>
    <s v="Matériaux NFI"/>
    <s v="Kit de cuisine"/>
    <m/>
    <s v="Nombre"/>
    <n v="330"/>
    <m/>
    <m/>
    <m/>
    <s v=""/>
    <n v="438"/>
    <s v="Sélection / Priorisation"/>
    <x v="2"/>
    <x v="10"/>
    <m/>
    <m/>
    <m/>
    <m/>
    <m/>
    <s v="AME20161111NOBA"/>
    <n v="5"/>
    <x v="2"/>
    <x v="10"/>
    <e v="#N/A"/>
    <x v="1"/>
  </r>
  <r>
    <s v="American RC"/>
    <s v="Haitian RC"/>
    <m/>
    <s v="Réalisé"/>
    <d v="2016-11-11T00:00:00"/>
    <s v="Distribution NFI"/>
    <s v="Matériaux NFI"/>
    <s v="Kit de cuisine"/>
    <m/>
    <s v="Nombre"/>
    <n v="32"/>
    <m/>
    <m/>
    <m/>
    <s v=""/>
    <n v="50"/>
    <s v="Sélection / Priorisation"/>
    <x v="2"/>
    <x v="17"/>
    <m/>
    <m/>
    <m/>
    <m/>
    <m/>
    <s v="AME20161111NOBO"/>
    <n v="10"/>
    <x v="2"/>
    <x v="17"/>
    <e v="#N/A"/>
    <x v="1"/>
  </r>
  <r>
    <s v="American RC"/>
    <s v="Haitian RC"/>
    <m/>
    <s v="Réalisé"/>
    <d v="2016-11-11T00:00:00"/>
    <s v="Distribution NFI"/>
    <s v="Matériaux NFI"/>
    <s v="Kit de cuisine"/>
    <m/>
    <s v="Nombre"/>
    <n v="73"/>
    <m/>
    <m/>
    <m/>
    <s v=""/>
    <n v="110"/>
    <s v="Sélection / Priorisation"/>
    <x v="2"/>
    <x v="17"/>
    <m/>
    <m/>
    <m/>
    <m/>
    <m/>
    <s v="AME20161111NOBO"/>
    <n v="9"/>
    <x v="2"/>
    <x v="17"/>
    <e v="#N/A"/>
    <x v="1"/>
  </r>
  <r>
    <s v="American RC"/>
    <s v="Haitian RC"/>
    <m/>
    <s v="Réalisé"/>
    <d v="2016-11-11T00:00:00"/>
    <s v="Distribution NFI"/>
    <s v="Matériaux NFI"/>
    <s v="Kit de cuisine"/>
    <m/>
    <s v="Nombre"/>
    <n v="46"/>
    <m/>
    <m/>
    <m/>
    <s v=""/>
    <n v="68"/>
    <s v="Sélection / Priorisation"/>
    <x v="2"/>
    <x v="17"/>
    <m/>
    <m/>
    <m/>
    <m/>
    <m/>
    <s v="AME20161111NOBO"/>
    <n v="8"/>
    <x v="2"/>
    <x v="17"/>
    <e v="#N/A"/>
    <x v="1"/>
  </r>
  <r>
    <s v="American RC"/>
    <s v="Haitian RC"/>
    <m/>
    <s v="Réalisé"/>
    <d v="2016-11-11T00:00:00"/>
    <s v="Distribution NFI"/>
    <s v="Matériaux NFI"/>
    <s v="Kit de cuisine"/>
    <m/>
    <s v="Nombre"/>
    <n v="169"/>
    <m/>
    <m/>
    <m/>
    <s v=""/>
    <n v="232"/>
    <s v="Sélection / Priorisation"/>
    <x v="2"/>
    <x v="12"/>
    <m/>
    <m/>
    <m/>
    <m/>
    <m/>
    <s v="AME20161111NOMO"/>
    <n v="3"/>
    <x v="2"/>
    <x v="12"/>
    <e v="#N/A"/>
    <x v="1"/>
  </r>
  <r>
    <s v="American RC"/>
    <s v="Haitian RC"/>
    <m/>
    <s v="Réalisé"/>
    <d v="2016-11-11T00:00:00"/>
    <s v="Distribution NFI"/>
    <s v="Matériaux NFI"/>
    <s v="Bidons"/>
    <m/>
    <s v="Nombre"/>
    <n v="126"/>
    <m/>
    <m/>
    <m/>
    <s v=""/>
    <n v="63"/>
    <s v="Sélection / Priorisation"/>
    <x v="2"/>
    <x v="10"/>
    <m/>
    <m/>
    <m/>
    <m/>
    <m/>
    <s v="AME20161111NOBA"/>
    <n v="4"/>
    <x v="2"/>
    <x v="10"/>
    <e v="#N/A"/>
    <x v="1"/>
  </r>
  <r>
    <s v="American RC"/>
    <s v="Haitian RC"/>
    <m/>
    <s v="Réalisé"/>
    <d v="2016-11-11T00:00:00"/>
    <s v="Distribution NFI"/>
    <s v="Matériaux NFI"/>
    <s v="Bidons"/>
    <m/>
    <s v="Nombre"/>
    <n v="590"/>
    <m/>
    <m/>
    <m/>
    <s v=""/>
    <n v="438"/>
    <s v="Sélection / Priorisation"/>
    <x v="2"/>
    <x v="10"/>
    <m/>
    <m/>
    <m/>
    <m/>
    <m/>
    <s v="AME20161111NOBA"/>
    <n v="3"/>
    <x v="2"/>
    <x v="10"/>
    <e v="#N/A"/>
    <x v="1"/>
  </r>
  <r>
    <s v="American RC"/>
    <s v="Haitian RC"/>
    <m/>
    <s v="Réalisé"/>
    <d v="2016-11-11T00:00:00"/>
    <s v="Distribution NFI"/>
    <s v="Matériaux NFI"/>
    <s v="Bidons"/>
    <m/>
    <s v="Nombre"/>
    <n v="50"/>
    <m/>
    <m/>
    <m/>
    <s v=""/>
    <n v="50"/>
    <s v="Sélection / Priorisation"/>
    <x v="2"/>
    <x v="17"/>
    <m/>
    <m/>
    <m/>
    <m/>
    <m/>
    <s v="AME20161111NOBO"/>
    <n v="7"/>
    <x v="2"/>
    <x v="17"/>
    <e v="#N/A"/>
    <x v="1"/>
  </r>
  <r>
    <s v="American RC"/>
    <s v="Haitian RC"/>
    <m/>
    <s v="Réalisé"/>
    <d v="2016-11-11T00:00:00"/>
    <s v="Distribution NFI"/>
    <s v="Matériaux NFI"/>
    <s v="Bidons"/>
    <m/>
    <s v="Nombre"/>
    <n v="110"/>
    <m/>
    <m/>
    <m/>
    <s v=""/>
    <n v="110"/>
    <s v="Sélection / Priorisation"/>
    <x v="2"/>
    <x v="17"/>
    <m/>
    <m/>
    <m/>
    <m/>
    <m/>
    <s v="AME20161111NOBO"/>
    <n v="6"/>
    <x v="2"/>
    <x v="17"/>
    <e v="#N/A"/>
    <x v="1"/>
  </r>
  <r>
    <s v="American RC"/>
    <s v="Haitian RC"/>
    <m/>
    <s v="Réalisé"/>
    <d v="2016-11-11T00:00:00"/>
    <s v="Distribution NFI"/>
    <s v="Matériaux NFI"/>
    <s v="Bidons"/>
    <m/>
    <s v="Nombre"/>
    <n v="68"/>
    <m/>
    <m/>
    <m/>
    <s v=""/>
    <n v="68"/>
    <s v="Sélection / Priorisation"/>
    <x v="2"/>
    <x v="17"/>
    <m/>
    <m/>
    <m/>
    <m/>
    <m/>
    <s v="AME20161111NOBO"/>
    <n v="5"/>
    <x v="2"/>
    <x v="17"/>
    <e v="#N/A"/>
    <x v="1"/>
  </r>
  <r>
    <s v="American RC"/>
    <s v="Haitian RC"/>
    <m/>
    <s v="Réalisé"/>
    <d v="2016-11-11T00:00:00"/>
    <s v="Distribution NFI"/>
    <s v="Matériaux NFI"/>
    <s v="Bidons"/>
    <m/>
    <s v="Nombre"/>
    <n v="150"/>
    <m/>
    <m/>
    <m/>
    <s v=""/>
    <n v="232"/>
    <s v="Sélection / Priorisation"/>
    <x v="2"/>
    <x v="12"/>
    <m/>
    <m/>
    <m/>
    <m/>
    <m/>
    <s v="AME20161111NOMO"/>
    <n v="2"/>
    <x v="2"/>
    <x v="12"/>
    <e v="#N/A"/>
    <x v="1"/>
  </r>
  <r>
    <s v="American RC"/>
    <s v="Haitian RC"/>
    <m/>
    <s v="Réalisé"/>
    <d v="2016-11-11T00:00:00"/>
    <s v="Distribution Abris"/>
    <s v="Matériaux Abris"/>
    <s v="Kit Abris"/>
    <m/>
    <s v="Nombre"/>
    <n v="60"/>
    <m/>
    <m/>
    <m/>
    <s v=""/>
    <n v="63"/>
    <s v="Sélection / Priorisation"/>
    <x v="2"/>
    <x v="10"/>
    <m/>
    <m/>
    <m/>
    <m/>
    <m/>
    <s v="AME20161111NOBA"/>
    <n v="2"/>
    <x v="2"/>
    <x v="10"/>
    <e v="#N/A"/>
    <x v="1"/>
  </r>
  <r>
    <s v="American RC"/>
    <s v="Haitian RC"/>
    <m/>
    <s v="Réalisé"/>
    <d v="2016-11-11T00:00:00"/>
    <s v="Distribution Abris"/>
    <s v="Matériaux Abris"/>
    <s v="Kit Abris"/>
    <m/>
    <s v="Nombre"/>
    <n v="115"/>
    <m/>
    <m/>
    <m/>
    <s v=""/>
    <n v="438"/>
    <s v="Sélection / Priorisation"/>
    <x v="2"/>
    <x v="10"/>
    <m/>
    <m/>
    <m/>
    <m/>
    <m/>
    <s v="AME20161111NOBA"/>
    <n v="1"/>
    <x v="2"/>
    <x v="10"/>
    <e v="#N/A"/>
    <x v="1"/>
  </r>
  <r>
    <s v="American RC"/>
    <s v="Haitian RC"/>
    <m/>
    <s v="Réalisé"/>
    <d v="2016-11-11T00:00:00"/>
    <s v="Distribution Abris"/>
    <s v="Matériaux Abris"/>
    <s v="Kit Abris"/>
    <m/>
    <s v="Nombre"/>
    <n v="5"/>
    <m/>
    <m/>
    <m/>
    <s v=""/>
    <n v="68"/>
    <s v="Sélection / Priorisation"/>
    <x v="2"/>
    <x v="17"/>
    <m/>
    <m/>
    <m/>
    <m/>
    <m/>
    <s v="AME20161111NOBO"/>
    <n v="4"/>
    <x v="2"/>
    <x v="17"/>
    <e v="#N/A"/>
    <x v="1"/>
  </r>
  <r>
    <s v="American RC"/>
    <s v="Haitian RC"/>
    <m/>
    <s v="Réalisé"/>
    <d v="2016-11-11T00:00:00"/>
    <s v="Distribution Abris"/>
    <s v="Matériaux Abris"/>
    <s v="Kit Abris"/>
    <m/>
    <s v="Nombre"/>
    <n v="18"/>
    <m/>
    <m/>
    <m/>
    <s v=""/>
    <n v="50"/>
    <s v="Sélection / Priorisation"/>
    <x v="2"/>
    <x v="17"/>
    <m/>
    <m/>
    <m/>
    <m/>
    <m/>
    <s v="AME20161111NOBO"/>
    <n v="3"/>
    <x v="2"/>
    <x v="17"/>
    <e v="#N/A"/>
    <x v="1"/>
  </r>
  <r>
    <s v="American RC"/>
    <s v="Haitian RC"/>
    <m/>
    <s v="Réalisé"/>
    <d v="2016-11-11T00:00:00"/>
    <s v="Distribution Abris"/>
    <s v="Matériaux Abris"/>
    <s v="Kit Abris"/>
    <m/>
    <s v="Nombre"/>
    <n v="37"/>
    <m/>
    <m/>
    <m/>
    <s v=""/>
    <n v="110"/>
    <s v="Sélection / Priorisation"/>
    <x v="2"/>
    <x v="17"/>
    <m/>
    <m/>
    <m/>
    <m/>
    <m/>
    <s v="AME20161111NOBO"/>
    <n v="2"/>
    <x v="2"/>
    <x v="17"/>
    <e v="#N/A"/>
    <x v="1"/>
  </r>
  <r>
    <s v="American RC"/>
    <s v="Haitian RC"/>
    <m/>
    <s v="Réalisé"/>
    <d v="2016-11-11T00:00:00"/>
    <s v="Distribution Abris"/>
    <s v="Matériaux Abris"/>
    <s v="Kit Abris"/>
    <m/>
    <s v="Nombre"/>
    <n v="17"/>
    <m/>
    <m/>
    <m/>
    <s v=""/>
    <n v="68"/>
    <s v="Sélection / Priorisation"/>
    <x v="2"/>
    <x v="17"/>
    <m/>
    <m/>
    <m/>
    <m/>
    <m/>
    <s v="AME20161111NOBO"/>
    <n v="1"/>
    <x v="2"/>
    <x v="17"/>
    <e v="#N/A"/>
    <x v="1"/>
  </r>
  <r>
    <s v="American RC"/>
    <s v="Haitian RC"/>
    <m/>
    <s v="Réalisé"/>
    <d v="2016-11-11T00:00:00"/>
    <s v="Distribution Abris"/>
    <s v="Matériaux Abris"/>
    <s v="Kit Abris"/>
    <m/>
    <s v="Nombre"/>
    <n v="63"/>
    <m/>
    <m/>
    <m/>
    <s v=""/>
    <n v="232"/>
    <s v="Sélection / Priorisation"/>
    <x v="2"/>
    <x v="12"/>
    <m/>
    <m/>
    <m/>
    <m/>
    <m/>
    <s v="AME20161111NOMO"/>
    <n v="1"/>
    <x v="2"/>
    <x v="12"/>
    <e v="#N/A"/>
    <x v="1"/>
  </r>
  <r>
    <s v="American RC"/>
    <s v="Haitian RC"/>
    <m/>
    <s v="Réalisé"/>
    <d v="2016-11-12T00:00:00"/>
    <s v="Distribution NFI"/>
    <s v="Matériaux NFI"/>
    <s v="Kit de cuisine"/>
    <m/>
    <s v="Nombre"/>
    <n v="25"/>
    <m/>
    <m/>
    <m/>
    <s v=""/>
    <n v="25"/>
    <s v="Sélection / Priorisation"/>
    <x v="2"/>
    <x v="22"/>
    <m/>
    <m/>
    <m/>
    <m/>
    <m/>
    <s v="AME20161112NOBA"/>
    <n v="2"/>
    <x v="2"/>
    <x v="22"/>
    <e v="#N/A"/>
    <x v="0"/>
  </r>
  <r>
    <s v="American RC"/>
    <s v="Haitian RC"/>
    <m/>
    <s v="Réalisé"/>
    <d v="2016-11-12T00:00:00"/>
    <s v="Distribution NFI"/>
    <s v="Matériaux NFI"/>
    <s v="Kit de cuisine"/>
    <m/>
    <s v="Nombre"/>
    <n v="25"/>
    <m/>
    <m/>
    <m/>
    <s v=""/>
    <n v="25"/>
    <s v="Sélection / Priorisation"/>
    <x v="2"/>
    <x v="23"/>
    <m/>
    <m/>
    <m/>
    <m/>
    <m/>
    <s v="AME20161112NOCH"/>
    <n v="2"/>
    <x v="2"/>
    <x v="23"/>
    <e v="#N/A"/>
    <x v="0"/>
  </r>
  <r>
    <s v="American RC"/>
    <s v="Haitian RC"/>
    <m/>
    <s v="Réalisé"/>
    <d v="2016-11-12T00:00:00"/>
    <s v="Distribution Abris"/>
    <s v="Matériaux Abris"/>
    <s v="Kit Abris"/>
    <m/>
    <s v="Nombre"/>
    <n v="25"/>
    <m/>
    <m/>
    <m/>
    <s v=""/>
    <n v="25"/>
    <s v="Sélection / Priorisation"/>
    <x v="2"/>
    <x v="22"/>
    <m/>
    <m/>
    <m/>
    <m/>
    <m/>
    <s v="AME20161112NOBA"/>
    <n v="1"/>
    <x v="2"/>
    <x v="22"/>
    <e v="#N/A"/>
    <x v="1"/>
  </r>
  <r>
    <s v="American RC"/>
    <s v="Haitian RC"/>
    <m/>
    <s v="Réalisé"/>
    <d v="2016-11-12T00:00:00"/>
    <s v="Distribution Abris"/>
    <s v="Matériaux Abris"/>
    <s v="Kit Abris"/>
    <m/>
    <s v="Nombre"/>
    <n v="25"/>
    <m/>
    <m/>
    <m/>
    <s v=""/>
    <n v="25"/>
    <s v="Sélection / Priorisation"/>
    <x v="2"/>
    <x v="23"/>
    <m/>
    <m/>
    <m/>
    <m/>
    <m/>
    <s v="AME20161112NOCH"/>
    <n v="1"/>
    <x v="2"/>
    <x v="23"/>
    <e v="#N/A"/>
    <x v="1"/>
  </r>
  <r>
    <s v="American RC"/>
    <s v="Haitian RC"/>
    <m/>
    <s v="Réalisé"/>
    <d v="2016-11-13T00:00:00"/>
    <s v="Distribution Abris"/>
    <s v="Matériaux Abris"/>
    <s v="Bâches"/>
    <m/>
    <s v="Nombre"/>
    <n v="111"/>
    <m/>
    <m/>
    <m/>
    <s v=""/>
    <n v="111"/>
    <m/>
    <x v="3"/>
    <x v="24"/>
    <m/>
    <m/>
    <m/>
    <m/>
    <m/>
    <s v="AME20161113NIMI"/>
    <n v="2"/>
    <x v="3"/>
    <x v="24"/>
    <e v="#N/A"/>
    <x v="0"/>
  </r>
  <r>
    <s v="American RC"/>
    <s v="Haitian RC"/>
    <m/>
    <s v="Réalisé"/>
    <d v="2016-11-13T00:00:00"/>
    <s v="Distribution Abris"/>
    <s v="Matériaux Abris"/>
    <s v="Bâches"/>
    <m/>
    <s v="Nombre"/>
    <n v="7"/>
    <m/>
    <m/>
    <m/>
    <s v=""/>
    <n v="7"/>
    <m/>
    <x v="1"/>
    <x v="8"/>
    <m/>
    <m/>
    <m/>
    <m/>
    <m/>
    <s v="AME20161113SUTO"/>
    <n v="3"/>
    <x v="1"/>
    <x v="8"/>
    <e v="#N/A"/>
    <x v="1"/>
  </r>
  <r>
    <s v="American RC"/>
    <s v="Haitian RC"/>
    <m/>
    <s v="Réalisé"/>
    <d v="2016-11-13T00:00:00"/>
    <s v="Distribution NFI"/>
    <s v="Matériaux NFI"/>
    <s v="Bidons"/>
    <m/>
    <s v="Nombre"/>
    <n v="14"/>
    <m/>
    <m/>
    <m/>
    <s v=""/>
    <n v="7"/>
    <s v="Sélection / Priorisation"/>
    <x v="1"/>
    <x v="8"/>
    <m/>
    <m/>
    <m/>
    <m/>
    <m/>
    <s v="AME20161113SUTO"/>
    <n v="2"/>
    <x v="1"/>
    <x v="8"/>
    <e v="#N/A"/>
    <x v="1"/>
  </r>
  <r>
    <s v="American RC"/>
    <s v="Haitian RC"/>
    <m/>
    <s v="Réalisé"/>
    <d v="2016-11-13T00:00:00"/>
    <s v="Distribution Abris"/>
    <s v="Matériaux Abris"/>
    <s v="Kit Abris"/>
    <m/>
    <s v="Nombre"/>
    <n v="111"/>
    <m/>
    <m/>
    <m/>
    <s v=""/>
    <n v="111"/>
    <s v="Sélection / Priorisation"/>
    <x v="3"/>
    <x v="24"/>
    <m/>
    <m/>
    <m/>
    <m/>
    <m/>
    <s v="AME20161113NIMI"/>
    <n v="1"/>
    <x v="3"/>
    <x v="24"/>
    <e v="#N/A"/>
    <x v="1"/>
  </r>
  <r>
    <s v="American RC"/>
    <s v="Haitian RC"/>
    <m/>
    <s v="Réalisé"/>
    <d v="2016-11-13T00:00:00"/>
    <s v="Distribution NFI"/>
    <s v="Matériaux NFI"/>
    <s v="Kit de cuisine"/>
    <m/>
    <s v="Nombre"/>
    <n v="7"/>
    <m/>
    <m/>
    <m/>
    <s v=""/>
    <n v="7"/>
    <s v="Sélection / Priorisation"/>
    <x v="1"/>
    <x v="8"/>
    <m/>
    <m/>
    <m/>
    <m/>
    <m/>
    <s v="AME20161113SUTO"/>
    <n v="1"/>
    <x v="1"/>
    <x v="8"/>
    <e v="#N/A"/>
    <x v="1"/>
  </r>
  <r>
    <s v="American RC"/>
    <s v="Haitian RC"/>
    <m/>
    <s v="Réalisé"/>
    <d v="2016-11-14T00:00:00"/>
    <s v="Distribution Abris"/>
    <s v="Matériaux Abris"/>
    <s v="Bâches"/>
    <m/>
    <s v="Nombre"/>
    <n v="225"/>
    <m/>
    <m/>
    <m/>
    <s v=""/>
    <n v="225"/>
    <m/>
    <x v="1"/>
    <x v="8"/>
    <m/>
    <m/>
    <m/>
    <m/>
    <m/>
    <s v="AME20161114SUTO"/>
    <n v="3"/>
    <x v="1"/>
    <x v="8"/>
    <e v="#N/A"/>
    <x v="1"/>
  </r>
  <r>
    <s v="American RC"/>
    <s v="Haitian RC"/>
    <m/>
    <s v="Réalisé"/>
    <d v="2016-11-14T00:00:00"/>
    <s v="Distribution NFI"/>
    <s v="Matériaux NFI"/>
    <s v="Bidons"/>
    <m/>
    <s v="Nombre"/>
    <n v="450"/>
    <m/>
    <m/>
    <m/>
    <s v=""/>
    <n v="225"/>
    <s v="Sélection / Priorisation"/>
    <x v="1"/>
    <x v="8"/>
    <m/>
    <m/>
    <m/>
    <m/>
    <m/>
    <s v="AME20161114SUTO"/>
    <n v="2"/>
    <x v="1"/>
    <x v="8"/>
    <e v="#N/A"/>
    <x v="1"/>
  </r>
  <r>
    <s v="American RC"/>
    <s v="Haitian RC"/>
    <m/>
    <s v="Réalisé"/>
    <d v="2016-11-14T00:00:00"/>
    <s v="Distribution NFI"/>
    <s v="Matériaux NFI"/>
    <s v="Kit de cuisine"/>
    <m/>
    <s v="Nombre"/>
    <n v="225"/>
    <m/>
    <m/>
    <m/>
    <s v=""/>
    <n v="225"/>
    <s v="Sélection / Priorisation"/>
    <x v="1"/>
    <x v="8"/>
    <m/>
    <m/>
    <m/>
    <m/>
    <m/>
    <s v="AME20161114SUTO"/>
    <n v="1"/>
    <x v="1"/>
    <x v="8"/>
    <e v="#N/A"/>
    <x v="1"/>
  </r>
  <r>
    <s v="American RC"/>
    <s v="Haitian RC"/>
    <m/>
    <s v="Réalisé"/>
    <d v="2016-11-15T00:00:00"/>
    <s v="Distribution Abris"/>
    <s v="Matériaux Abris"/>
    <s v="Bâches"/>
    <m/>
    <s v="Nombre"/>
    <n v="340"/>
    <m/>
    <m/>
    <m/>
    <s v=""/>
    <n v="340"/>
    <m/>
    <x v="1"/>
    <x v="20"/>
    <m/>
    <m/>
    <m/>
    <m/>
    <m/>
    <s v="AME20161115SUCH"/>
    <n v="4"/>
    <x v="1"/>
    <x v="20"/>
    <e v="#N/A"/>
    <x v="1"/>
  </r>
  <r>
    <s v="American RC"/>
    <s v="Haitian RC"/>
    <m/>
    <s v="Réalisé"/>
    <d v="2016-11-15T00:00:00"/>
    <s v="Distribution NFI"/>
    <s v="Matériaux NFI"/>
    <s v="Bidons"/>
    <m/>
    <s v="Nombre"/>
    <n v="680"/>
    <m/>
    <m/>
    <m/>
    <s v=""/>
    <n v="340"/>
    <s v="Sélection / Priorisation"/>
    <x v="1"/>
    <x v="20"/>
    <m/>
    <m/>
    <m/>
    <m/>
    <m/>
    <s v="AME20161115SUCH"/>
    <n v="3"/>
    <x v="1"/>
    <x v="20"/>
    <e v="#N/A"/>
    <x v="1"/>
  </r>
  <r>
    <s v="American RC"/>
    <s v="Haitian RC"/>
    <m/>
    <s v="Réalisé"/>
    <d v="2016-11-15T00:00:00"/>
    <s v="Distribution Abris"/>
    <s v="Matériaux Abris"/>
    <s v="Kit Abris"/>
    <m/>
    <s v="Nombre"/>
    <n v="340"/>
    <m/>
    <m/>
    <m/>
    <s v=""/>
    <n v="340"/>
    <s v="Sélection / Priorisation"/>
    <x v="1"/>
    <x v="20"/>
    <m/>
    <m/>
    <m/>
    <m/>
    <m/>
    <s v="AME20161115SUCH"/>
    <n v="2"/>
    <x v="1"/>
    <x v="20"/>
    <e v="#N/A"/>
    <x v="1"/>
  </r>
  <r>
    <s v="American RC"/>
    <s v="Haitian RC"/>
    <m/>
    <s v="Réalisé"/>
    <d v="2016-11-15T00:00:00"/>
    <s v="Distribution NFI"/>
    <s v="Matériaux NFI"/>
    <s v="Kit de cuisine"/>
    <m/>
    <s v="Nombre"/>
    <n v="340"/>
    <m/>
    <m/>
    <m/>
    <s v=""/>
    <n v="340"/>
    <s v="Sélection / Priorisation"/>
    <x v="1"/>
    <x v="20"/>
    <m/>
    <m/>
    <m/>
    <m/>
    <m/>
    <s v="AME20161115SUCH"/>
    <n v="1"/>
    <x v="1"/>
    <x v="20"/>
    <e v="#N/A"/>
    <x v="1"/>
  </r>
  <r>
    <s v="American RC"/>
    <s v="Haitian RC"/>
    <m/>
    <s v="Réalisé"/>
    <d v="2016-11-16T00:00:00"/>
    <s v="Distribution Abris"/>
    <s v="Matériaux Abris"/>
    <s v="Bâches"/>
    <m/>
    <s v="Nombre"/>
    <n v="33"/>
    <m/>
    <m/>
    <m/>
    <s v=""/>
    <n v="33"/>
    <m/>
    <x v="4"/>
    <x v="25"/>
    <m/>
    <m/>
    <m/>
    <m/>
    <m/>
    <s v="AME20161116OUCR"/>
    <n v="2"/>
    <x v="4"/>
    <x v="25"/>
    <e v="#N/A"/>
    <x v="0"/>
  </r>
  <r>
    <s v="American RC"/>
    <s v="Haitian RC"/>
    <m/>
    <s v="Réalisé"/>
    <d v="2016-11-16T00:00:00"/>
    <s v="Distribution Abris"/>
    <s v="Matériaux Abris"/>
    <s v="Kit Abris"/>
    <m/>
    <s v="Nombre"/>
    <n v="33"/>
    <m/>
    <m/>
    <m/>
    <s v=""/>
    <n v="33"/>
    <s v="Sélection / Priorisation"/>
    <x v="4"/>
    <x v="25"/>
    <m/>
    <m/>
    <m/>
    <m/>
    <m/>
    <s v="AME20161116OUCR"/>
    <n v="1"/>
    <x v="4"/>
    <x v="25"/>
    <e v="#N/A"/>
    <x v="1"/>
  </r>
  <r>
    <s v="American RC"/>
    <s v="Haitian RC"/>
    <m/>
    <s v="Réalisé"/>
    <d v="2016-11-17T00:00:00"/>
    <s v="Distribution NFI"/>
    <s v="Matériaux NFI"/>
    <s v="Kit d'hygiène"/>
    <m/>
    <s v="Nombre"/>
    <n v="50"/>
    <m/>
    <m/>
    <m/>
    <s v=""/>
    <n v="50"/>
    <s v="Sélection / Priorisation"/>
    <x v="1"/>
    <x v="1"/>
    <m/>
    <m/>
    <m/>
    <m/>
    <m/>
    <s v="AME20161117SULE"/>
    <n v="1"/>
    <x v="1"/>
    <x v="1"/>
    <e v="#N/A"/>
    <x v="1"/>
  </r>
  <r>
    <s v="American RC"/>
    <s v="Haitian RC"/>
    <m/>
    <m/>
    <d v="2016-11-24T00:00:00"/>
    <s v="Distribution Abris"/>
    <s v="Matériaux Abris"/>
    <s v="Bâches"/>
    <m/>
    <s v="Nombre"/>
    <n v="219"/>
    <m/>
    <m/>
    <m/>
    <s v=""/>
    <n v="219"/>
    <m/>
    <x v="3"/>
    <x v="26"/>
    <m/>
    <m/>
    <m/>
    <m/>
    <m/>
    <s v="AME20161124NIPA"/>
    <n v="2"/>
    <x v="3"/>
    <x v="26"/>
    <e v="#N/A"/>
    <x v="0"/>
  </r>
  <r>
    <s v="American RC"/>
    <s v="Haitian RC"/>
    <m/>
    <m/>
    <d v="2016-11-24T00:00:00"/>
    <s v="Distribution Abris"/>
    <s v="Matériaux Abris"/>
    <s v="Kit Abris"/>
    <m/>
    <s v="Nombre"/>
    <n v="219"/>
    <m/>
    <m/>
    <m/>
    <s v=""/>
    <n v="219"/>
    <m/>
    <x v="3"/>
    <x v="26"/>
    <m/>
    <m/>
    <m/>
    <m/>
    <m/>
    <s v="AME20161124NIPA"/>
    <n v="1"/>
    <x v="3"/>
    <x v="26"/>
    <e v="#N/A"/>
    <x v="1"/>
  </r>
  <r>
    <s v="American RC"/>
    <s v="Haitian RC"/>
    <m/>
    <s v="Réalisé"/>
    <d v="2016-11-25T00:00:00"/>
    <s v="Distribution Abris"/>
    <s v="Matériaux Abris"/>
    <s v="Bâches"/>
    <m/>
    <s v="Nombre"/>
    <n v="299"/>
    <n v="80"/>
    <s v="Sélection / Priorisation"/>
    <s v="SUD"/>
    <s v="Roche-A-Bateau"/>
    <n v="299"/>
    <m/>
    <x v="1"/>
    <x v="7"/>
    <m/>
    <m/>
    <m/>
    <m/>
    <m/>
    <s v="AME20161125SUAR"/>
    <n v="8"/>
    <x v="1"/>
    <x v="7"/>
    <e v="#N/A"/>
    <x v="1"/>
  </r>
  <r>
    <s v="American RC"/>
    <s v="Haitian RC"/>
    <m/>
    <s v="Réalisé"/>
    <d v="2016-11-25T00:00:00"/>
    <s v="Distribution NFI"/>
    <s v="Matériaux NFI"/>
    <s v="Bidons"/>
    <m/>
    <s v="Nombre"/>
    <n v="598"/>
    <m/>
    <m/>
    <m/>
    <m/>
    <n v="299"/>
    <m/>
    <x v="1"/>
    <x v="7"/>
    <m/>
    <m/>
    <m/>
    <m/>
    <m/>
    <s v="AME20161125SUAR"/>
    <n v="7"/>
    <x v="1"/>
    <x v="7"/>
    <e v="#N/A"/>
    <x v="1"/>
  </r>
  <r>
    <s v="American RC"/>
    <s v="Haitian RC"/>
    <m/>
    <s v="Réalisé"/>
    <d v="2016-11-25T00:00:00"/>
    <s v="Distribution Abris"/>
    <s v="Matériaux Abris"/>
    <s v="Kit Abris"/>
    <m/>
    <s v="Nombre"/>
    <n v="299"/>
    <m/>
    <m/>
    <m/>
    <m/>
    <n v="299"/>
    <m/>
    <x v="1"/>
    <x v="7"/>
    <m/>
    <m/>
    <m/>
    <m/>
    <m/>
    <s v="AME20161125SUAR"/>
    <n v="6"/>
    <x v="1"/>
    <x v="7"/>
    <e v="#N/A"/>
    <x v="1"/>
  </r>
  <r>
    <s v="American RC"/>
    <s v="Haitian RC"/>
    <m/>
    <s v="Réalisé"/>
    <d v="2016-11-25T00:00:00"/>
    <s v="Distribution NFI"/>
    <s v="Matériaux NFI"/>
    <s v="Kit de cuisine"/>
    <m/>
    <s v="Nombre"/>
    <n v="299"/>
    <m/>
    <m/>
    <m/>
    <m/>
    <n v="299"/>
    <m/>
    <x v="1"/>
    <x v="7"/>
    <m/>
    <m/>
    <m/>
    <m/>
    <m/>
    <s v="AME20161125SUAR"/>
    <n v="5"/>
    <x v="1"/>
    <x v="7"/>
    <e v="#N/A"/>
    <x v="1"/>
  </r>
  <r>
    <s v="American RC"/>
    <s v="Haitian RC"/>
    <m/>
    <s v="Réalisé"/>
    <d v="2016-11-25T00:00:00"/>
    <s v="Distribution NFI"/>
    <s v="Matériaux NFI"/>
    <s v="Kit d'hygiène"/>
    <m/>
    <s v="Nombre"/>
    <n v="84"/>
    <n v="299"/>
    <m/>
    <s v="SUD"/>
    <s v="Arniquet"/>
    <n v="84"/>
    <m/>
    <x v="1"/>
    <x v="11"/>
    <m/>
    <m/>
    <m/>
    <m/>
    <m/>
    <s v="AME20161125SULE"/>
    <n v="2"/>
    <x v="1"/>
    <x v="11"/>
    <e v="#N/A"/>
    <x v="1"/>
  </r>
  <r>
    <s v="American RC"/>
    <s v="Haitian RC"/>
    <m/>
    <s v="Réalisé"/>
    <d v="2016-11-25T00:00:00"/>
    <s v="Distribution NFI"/>
    <s v="Matériaux NFI"/>
    <s v="Kit d'hygiène"/>
    <m/>
    <s v="Nombre"/>
    <n v="50"/>
    <n v="84"/>
    <m/>
    <s v="SUD"/>
    <s v="Les Anglais"/>
    <n v="50"/>
    <m/>
    <x v="1"/>
    <x v="1"/>
    <m/>
    <m/>
    <m/>
    <m/>
    <m/>
    <s v="AME20161125SULE"/>
    <n v="1"/>
    <x v="1"/>
    <x v="1"/>
    <e v="#N/A"/>
    <x v="1"/>
  </r>
  <r>
    <s v="American RC"/>
    <s v="Haitian RC"/>
    <m/>
    <m/>
    <d v="2016-11-25T00:00:00"/>
    <s v="Distribution Abris"/>
    <s v="Matériaux Abris"/>
    <s v="Bâches"/>
    <m/>
    <s v="Nombre"/>
    <n v="4"/>
    <m/>
    <m/>
    <m/>
    <s v=""/>
    <n v="4"/>
    <m/>
    <x v="1"/>
    <x v="7"/>
    <m/>
    <m/>
    <m/>
    <m/>
    <m/>
    <s v="AME20161125SUAR"/>
    <n v="4"/>
    <x v="1"/>
    <x v="7"/>
    <e v="#N/A"/>
    <x v="1"/>
  </r>
  <r>
    <s v="American RC"/>
    <s v="Haitian RC"/>
    <m/>
    <m/>
    <d v="2016-11-25T00:00:00"/>
    <s v="Distribution Abris"/>
    <s v="Matériaux Abris"/>
    <s v="Bâches"/>
    <m/>
    <s v="Nombre"/>
    <n v="352"/>
    <m/>
    <m/>
    <m/>
    <s v=""/>
    <n v="352"/>
    <m/>
    <x v="3"/>
    <x v="27"/>
    <m/>
    <m/>
    <m/>
    <m/>
    <m/>
    <s v="AME20161125NIFO"/>
    <n v="2"/>
    <x v="3"/>
    <x v="27"/>
    <e v="#N/A"/>
    <x v="0"/>
  </r>
  <r>
    <s v="American RC"/>
    <s v="Haitian RC"/>
    <m/>
    <m/>
    <d v="2016-11-25T00:00:00"/>
    <s v="Distribution Abris"/>
    <s v="Matériaux Abris"/>
    <s v="Bâches"/>
    <m/>
    <s v="Nombre"/>
    <n v="415"/>
    <m/>
    <m/>
    <m/>
    <s v=""/>
    <n v="415"/>
    <m/>
    <x v="1"/>
    <x v="16"/>
    <m/>
    <m/>
    <m/>
    <m/>
    <m/>
    <s v="AME20161125SUST"/>
    <n v="4"/>
    <x v="1"/>
    <x v="16"/>
    <e v="#N/A"/>
    <x v="1"/>
  </r>
  <r>
    <s v="American RC"/>
    <s v="Haitian RC"/>
    <m/>
    <m/>
    <d v="2016-11-25T00:00:00"/>
    <s v="Distribution NFI"/>
    <s v="Matériaux NFI"/>
    <s v="Bidons"/>
    <m/>
    <s v="Nombre"/>
    <n v="8"/>
    <m/>
    <m/>
    <m/>
    <s v=""/>
    <n v="4"/>
    <m/>
    <x v="1"/>
    <x v="7"/>
    <m/>
    <m/>
    <m/>
    <m/>
    <m/>
    <s v="AME20161125SUAR"/>
    <n v="3"/>
    <x v="1"/>
    <x v="7"/>
    <e v="#N/A"/>
    <x v="1"/>
  </r>
  <r>
    <s v="American RC"/>
    <s v="Haitian RC"/>
    <m/>
    <m/>
    <d v="2016-11-25T00:00:00"/>
    <s v="Distribution NFI"/>
    <s v="Matériaux NFI"/>
    <s v="Bidons"/>
    <m/>
    <s v="Nombre"/>
    <n v="830"/>
    <m/>
    <m/>
    <m/>
    <s v=""/>
    <n v="415"/>
    <m/>
    <x v="1"/>
    <x v="16"/>
    <m/>
    <m/>
    <m/>
    <m/>
    <m/>
    <s v="AME20161125SUST"/>
    <n v="3"/>
    <x v="1"/>
    <x v="16"/>
    <e v="#N/A"/>
    <x v="1"/>
  </r>
  <r>
    <s v="American RC"/>
    <s v="Haitian RC"/>
    <m/>
    <m/>
    <d v="2016-11-25T00:00:00"/>
    <s v="Distribution NFI"/>
    <s v="Matériaux NFI"/>
    <s v="Kit de cuisine"/>
    <m/>
    <s v="Nombre"/>
    <n v="4"/>
    <m/>
    <m/>
    <m/>
    <s v=""/>
    <n v="4"/>
    <m/>
    <x v="1"/>
    <x v="7"/>
    <m/>
    <m/>
    <m/>
    <m/>
    <m/>
    <s v="AME20161125SUAR"/>
    <n v="2"/>
    <x v="1"/>
    <x v="7"/>
    <e v="#N/A"/>
    <x v="1"/>
  </r>
  <r>
    <s v="American RC"/>
    <s v="Haitian RC"/>
    <m/>
    <m/>
    <d v="2016-11-25T00:00:00"/>
    <s v="Distribution Abris"/>
    <s v="Matériaux Abris"/>
    <s v="Kit Abris"/>
    <m/>
    <s v="Nombre"/>
    <n v="4"/>
    <m/>
    <m/>
    <m/>
    <s v=""/>
    <n v="4"/>
    <m/>
    <x v="1"/>
    <x v="7"/>
    <m/>
    <m/>
    <m/>
    <m/>
    <m/>
    <s v="AME20161125SUAR"/>
    <n v="1"/>
    <x v="1"/>
    <x v="7"/>
    <e v="#N/A"/>
    <x v="1"/>
  </r>
  <r>
    <s v="American RC"/>
    <s v="Haitian RC"/>
    <m/>
    <m/>
    <d v="2016-11-25T00:00:00"/>
    <s v="Distribution NFI"/>
    <s v="Matériaux NFI"/>
    <s v="Kit de cuisine"/>
    <m/>
    <s v="Nombre"/>
    <n v="415"/>
    <m/>
    <m/>
    <m/>
    <s v=""/>
    <n v="415"/>
    <m/>
    <x v="1"/>
    <x v="16"/>
    <m/>
    <m/>
    <m/>
    <m/>
    <m/>
    <s v="AME20161125SUST"/>
    <n v="2"/>
    <x v="1"/>
    <x v="16"/>
    <e v="#N/A"/>
    <x v="1"/>
  </r>
  <r>
    <s v="American RC"/>
    <s v="Haitian RC"/>
    <m/>
    <m/>
    <d v="2016-11-25T00:00:00"/>
    <s v="Distribution Abris"/>
    <s v="Matériaux Abris"/>
    <s v="Kit Abris"/>
    <m/>
    <s v="Nombre"/>
    <n v="415"/>
    <m/>
    <m/>
    <m/>
    <s v=""/>
    <n v="415"/>
    <m/>
    <x v="1"/>
    <x v="16"/>
    <m/>
    <m/>
    <m/>
    <m/>
    <m/>
    <s v="AME20161125SUST"/>
    <n v="1"/>
    <x v="1"/>
    <x v="16"/>
    <e v="#N/A"/>
    <x v="1"/>
  </r>
  <r>
    <s v="American RC"/>
    <s v="Haitian RC"/>
    <m/>
    <m/>
    <d v="2016-11-25T00:00:00"/>
    <s v="Distribution Abris"/>
    <s v="Matériaux Abris"/>
    <s v="Kit Abris"/>
    <m/>
    <s v="Nombre"/>
    <n v="352"/>
    <m/>
    <m/>
    <m/>
    <s v=""/>
    <n v="352"/>
    <m/>
    <x v="3"/>
    <x v="27"/>
    <m/>
    <m/>
    <m/>
    <m/>
    <m/>
    <s v="AME20161125NIFO"/>
    <n v="1"/>
    <x v="3"/>
    <x v="27"/>
    <e v="#N/A"/>
    <x v="1"/>
  </r>
  <r>
    <s v="American RC"/>
    <s v="Haitian RC"/>
    <m/>
    <s v="Réalisé"/>
    <s v="19-Oct-2016 - 20-Oct-2016"/>
    <s v="Distribution NFI"/>
    <s v="Matériaux NFI"/>
    <s v="Bidons"/>
    <m/>
    <s v="Nombre"/>
    <n v="235"/>
    <m/>
    <m/>
    <m/>
    <s v=""/>
    <n v="235"/>
    <m/>
    <x v="2"/>
    <x v="13"/>
    <m/>
    <m/>
    <m/>
    <m/>
    <m/>
    <e v="#VALUE!"/>
    <n v="70"/>
    <x v="2"/>
    <x v="13"/>
    <e v="#N/A"/>
    <x v="1"/>
  </r>
  <r>
    <s v="American RC"/>
    <s v="Haitian RC"/>
    <m/>
    <s v="Réalisé"/>
    <s v="19-Oct-2016 - 20-Oct-2016"/>
    <s v="Distribution NFI"/>
    <s v="Matériaux NFI"/>
    <s v="Couvertures"/>
    <m/>
    <s v="Nombre"/>
    <n v="470"/>
    <m/>
    <m/>
    <m/>
    <s v=""/>
    <n v="235"/>
    <m/>
    <x v="2"/>
    <x v="13"/>
    <m/>
    <m/>
    <m/>
    <m/>
    <m/>
    <e v="#VALUE!"/>
    <n v="69"/>
    <x v="2"/>
    <x v="13"/>
    <e v="#N/A"/>
    <x v="1"/>
  </r>
  <r>
    <s v="American RC"/>
    <s v="Haitian RC"/>
    <m/>
    <s v="Réalisé"/>
    <s v="19-Oct-2016 - 20-Oct-2016"/>
    <s v="Distribution NFI"/>
    <s v="Matériaux NFI"/>
    <s v="Kit d'hygiène"/>
    <m/>
    <s v="Nombre"/>
    <n v="235"/>
    <m/>
    <m/>
    <m/>
    <s v=""/>
    <n v="235"/>
    <m/>
    <x v="2"/>
    <x v="13"/>
    <m/>
    <m/>
    <m/>
    <m/>
    <m/>
    <e v="#VALUE!"/>
    <n v="68"/>
    <x v="2"/>
    <x v="13"/>
    <e v="#N/A"/>
    <x v="1"/>
  </r>
  <r>
    <s v="American RC"/>
    <s v="Haitian RC"/>
    <m/>
    <s v="Réalisé"/>
    <s v="19-Oct-2016 - 20-Oct-2016"/>
    <s v="Distribution NFI"/>
    <s v="Matériaux NFI"/>
    <s v="Kit de cuisine"/>
    <m/>
    <s v="Nombre"/>
    <n v="235"/>
    <m/>
    <m/>
    <m/>
    <s v=""/>
    <n v="235"/>
    <m/>
    <x v="2"/>
    <x v="13"/>
    <m/>
    <m/>
    <m/>
    <m/>
    <m/>
    <e v="#VALUE!"/>
    <n v="67"/>
    <x v="2"/>
    <x v="13"/>
    <e v="#N/A"/>
    <x v="1"/>
  </r>
  <r>
    <s v="CARE"/>
    <m/>
    <m/>
    <s v="Réalisé"/>
    <d v="2016-10-02T00:00:00"/>
    <s v="Distribution NFI"/>
    <s v="Matériaux NFI"/>
    <s v="Couvertures"/>
    <m/>
    <s v="Nombre"/>
    <n v="180"/>
    <s v="Grande Anse"/>
    <s v="Jeremie"/>
    <m/>
    <m/>
    <m/>
    <s v="Ménage"/>
    <x v="5"/>
    <x v="28"/>
    <m/>
    <m/>
    <m/>
    <m/>
    <m/>
    <s v="CAR2016102"/>
    <n v="13"/>
    <x v="5"/>
    <x v="28"/>
    <e v="#N/A"/>
    <x v="0"/>
  </r>
  <r>
    <s v="CARE"/>
    <m/>
    <m/>
    <s v="Réalisé"/>
    <d v="2016-10-02T00:00:00"/>
    <s v="Distribution NFI"/>
    <s v="Matériaux NFI"/>
    <s v="Couvertures"/>
    <m/>
    <s v="Nombre"/>
    <n v="360"/>
    <s v="Grande Anse"/>
    <s v="Roseaux"/>
    <m/>
    <m/>
    <m/>
    <s v="Ménage"/>
    <x v="5"/>
    <x v="28"/>
    <m/>
    <m/>
    <m/>
    <m/>
    <m/>
    <s v="CAR2016102"/>
    <n v="12"/>
    <x v="5"/>
    <x v="28"/>
    <e v="#N/A"/>
    <x v="1"/>
  </r>
  <r>
    <s v="CARE"/>
    <m/>
    <m/>
    <s v="Réalisé"/>
    <d v="2016-10-02T00:00:00"/>
    <s v="Distribution NFI"/>
    <s v="Matériaux NFI"/>
    <s v="Couvertures"/>
    <m/>
    <s v="Nombre"/>
    <n v="360"/>
    <s v="Grande Anse"/>
    <s v="Dame-Marie"/>
    <m/>
    <m/>
    <m/>
    <s v="Ménage"/>
    <x v="5"/>
    <x v="28"/>
    <m/>
    <m/>
    <m/>
    <m/>
    <m/>
    <s v="CAR2016102"/>
    <n v="11"/>
    <x v="5"/>
    <x v="28"/>
    <e v="#N/A"/>
    <x v="1"/>
  </r>
  <r>
    <s v="CARE"/>
    <m/>
    <m/>
    <s v="Réalisé"/>
    <d v="2016-10-02T00:00:00"/>
    <s v="Distribution NFI"/>
    <s v="Matériaux NFI"/>
    <s v="Couvertures"/>
    <m/>
    <s v="Nombre"/>
    <n v="180"/>
    <s v="Grande Anse"/>
    <s v="Chambellan"/>
    <m/>
    <m/>
    <m/>
    <s v="Ménage"/>
    <x v="5"/>
    <x v="28"/>
    <m/>
    <m/>
    <m/>
    <m/>
    <m/>
    <s v="CAR2016102"/>
    <n v="10"/>
    <x v="5"/>
    <x v="28"/>
    <e v="#N/A"/>
    <x v="1"/>
  </r>
  <r>
    <s v="CARE"/>
    <m/>
    <m/>
    <s v="Réalisé"/>
    <d v="2016-10-02T00:00:00"/>
    <s v="Distribution NFI"/>
    <s v="Matériaux NFI"/>
    <s v="Couvertures"/>
    <m/>
    <s v="Nombre"/>
    <n v="180"/>
    <s v="Grande Anse"/>
    <s v="Moron"/>
    <m/>
    <m/>
    <m/>
    <s v="Ménage"/>
    <x v="5"/>
    <x v="28"/>
    <m/>
    <m/>
    <m/>
    <m/>
    <m/>
    <s v="CAR2016102"/>
    <n v="9"/>
    <x v="5"/>
    <x v="28"/>
    <e v="#N/A"/>
    <x v="1"/>
  </r>
  <r>
    <s v="CARE"/>
    <m/>
    <m/>
    <s v="Réalisé"/>
    <d v="2016-10-02T00:00:00"/>
    <s v="Distribution NFI"/>
    <s v="Matériaux NFI"/>
    <s v="Couvertures"/>
    <m/>
    <s v="Nombre"/>
    <n v="180"/>
    <s v="Grande Anse"/>
    <s v="Abricots"/>
    <m/>
    <m/>
    <m/>
    <s v="Ménage"/>
    <x v="5"/>
    <x v="28"/>
    <m/>
    <m/>
    <m/>
    <m/>
    <m/>
    <s v="CAR2016102"/>
    <n v="8"/>
    <x v="5"/>
    <x v="28"/>
    <e v="#N/A"/>
    <x v="1"/>
  </r>
  <r>
    <s v="CARE"/>
    <m/>
    <m/>
    <s v="Réalisé"/>
    <d v="2016-10-02T00:00:00"/>
    <s v="Distribution Abris"/>
    <s v="Matériaux Abris"/>
    <s v="Bâches"/>
    <m/>
    <s v="Nombre"/>
    <n v="6"/>
    <s v="Grande Anse"/>
    <s v="Jeremie"/>
    <m/>
    <m/>
    <m/>
    <s v="Ménage"/>
    <x v="5"/>
    <x v="28"/>
    <m/>
    <m/>
    <m/>
    <m/>
    <m/>
    <s v="CAR2016102"/>
    <n v="7"/>
    <x v="5"/>
    <x v="28"/>
    <e v="#N/A"/>
    <x v="1"/>
  </r>
  <r>
    <s v="CARE"/>
    <m/>
    <m/>
    <s v="Réalisé"/>
    <d v="2016-10-02T00:00:00"/>
    <s v="Distribution Abris"/>
    <s v="Matériaux Abris"/>
    <s v="Bâches"/>
    <m/>
    <s v="Nombre"/>
    <n v="184"/>
    <s v="Grande Anse"/>
    <s v="Roseaux"/>
    <m/>
    <m/>
    <m/>
    <s v="Ménage"/>
    <x v="5"/>
    <x v="28"/>
    <m/>
    <m/>
    <m/>
    <m/>
    <m/>
    <s v="CAR2016102"/>
    <n v="6"/>
    <x v="5"/>
    <x v="28"/>
    <e v="#N/A"/>
    <x v="1"/>
  </r>
  <r>
    <s v="CARE"/>
    <m/>
    <m/>
    <s v="Réalisé"/>
    <d v="2016-10-02T00:00:00"/>
    <s v="Distribution Abris"/>
    <s v="Matériaux Abris"/>
    <s v="Bâches"/>
    <m/>
    <s v="Nombre"/>
    <n v="60"/>
    <s v="Grande Anse"/>
    <s v="Dame-Marie"/>
    <m/>
    <m/>
    <m/>
    <s v="Ménage"/>
    <x v="5"/>
    <x v="28"/>
    <m/>
    <m/>
    <m/>
    <m/>
    <m/>
    <s v="CAR2016102"/>
    <n v="5"/>
    <x v="5"/>
    <x v="28"/>
    <e v="#N/A"/>
    <x v="1"/>
  </r>
  <r>
    <s v="CARE"/>
    <m/>
    <m/>
    <s v="Réalisé"/>
    <d v="2016-10-02T00:00:00"/>
    <s v="Distribution Abris"/>
    <s v="Matériaux Abris"/>
    <s v="Bâches"/>
    <m/>
    <s v="Nombre"/>
    <n v="113"/>
    <s v="Grande Anse"/>
    <s v="Chambellan"/>
    <m/>
    <m/>
    <m/>
    <s v="Ménage"/>
    <x v="5"/>
    <x v="28"/>
    <m/>
    <m/>
    <m/>
    <m/>
    <m/>
    <s v="CAR2016102"/>
    <n v="4"/>
    <x v="5"/>
    <x v="28"/>
    <e v="#N/A"/>
    <x v="1"/>
  </r>
  <r>
    <s v="CARE"/>
    <m/>
    <m/>
    <s v="Réalisé"/>
    <d v="2016-10-02T00:00:00"/>
    <s v="Distribution Abris"/>
    <s v="Matériaux Abris"/>
    <s v="Bâches"/>
    <m/>
    <s v="Nombre"/>
    <n v="110"/>
    <s v="Grande Anse"/>
    <s v="Moron"/>
    <m/>
    <m/>
    <m/>
    <s v="Ménage"/>
    <x v="5"/>
    <x v="28"/>
    <m/>
    <m/>
    <m/>
    <m/>
    <m/>
    <s v="CAR2016102"/>
    <n v="3"/>
    <x v="5"/>
    <x v="28"/>
    <e v="#N/A"/>
    <x v="1"/>
  </r>
  <r>
    <s v="CARE"/>
    <m/>
    <m/>
    <s v="Réalisé"/>
    <d v="2016-10-02T00:00:00"/>
    <s v="Distribution Abris"/>
    <s v="Matériaux Abris"/>
    <s v="Bâches"/>
    <m/>
    <s v="Nombre"/>
    <n v="125"/>
    <s v="Grande Anse"/>
    <s v="Abricots"/>
    <m/>
    <m/>
    <m/>
    <s v="Ménage"/>
    <x v="5"/>
    <x v="28"/>
    <m/>
    <m/>
    <m/>
    <m/>
    <m/>
    <s v="CAR2016102"/>
    <n v="2"/>
    <x v="5"/>
    <x v="28"/>
    <e v="#N/A"/>
    <x v="1"/>
  </r>
  <r>
    <s v="CARE"/>
    <m/>
    <m/>
    <s v="Réalisé"/>
    <d v="2016-10-02T00:00:00"/>
    <s v="Distribution NFI"/>
    <s v="Matériaux NFI"/>
    <s v="Kit d'hygiène"/>
    <s v="Savons de lessive et de toilettes, Serviettes et papiers hygiéniques, Aquatabs, Dentifrices et brosses à dents et Serviettes de bain"/>
    <s v="Nombre"/>
    <n v="170"/>
    <s v="Grande Anse"/>
    <s v="Roseaux"/>
    <m/>
    <m/>
    <m/>
    <s v="Ménage"/>
    <x v="5"/>
    <x v="28"/>
    <m/>
    <m/>
    <m/>
    <m/>
    <m/>
    <s v="CAR2016102"/>
    <n v="1"/>
    <x v="5"/>
    <x v="28"/>
    <e v="#N/A"/>
    <x v="1"/>
  </r>
  <r>
    <s v="CARE"/>
    <m/>
    <m/>
    <s v="Réalisé"/>
    <d v="2016-10-04T00:00:00"/>
    <s v="Distribution NFI"/>
    <s v="Matériaux NFI"/>
    <s v="Couvertures"/>
    <m/>
    <s v="Nombre"/>
    <n v="80"/>
    <s v="Ouest"/>
    <s v="Carrefour"/>
    <m/>
    <m/>
    <m/>
    <s v="Centre collectif / d'évacuation d'urgence"/>
    <x v="5"/>
    <x v="28"/>
    <m/>
    <m/>
    <m/>
    <m/>
    <m/>
    <s v="CAR2016104"/>
    <n v="2"/>
    <x v="5"/>
    <x v="28"/>
    <e v="#N/A"/>
    <x v="1"/>
  </r>
  <r>
    <s v="CARE"/>
    <m/>
    <m/>
    <s v="Réalisé"/>
    <d v="2016-10-04T00:00:00"/>
    <s v="Distribution NFI"/>
    <s v="Matériaux NFI"/>
    <s v="Couvertures"/>
    <m/>
    <s v="Nombre"/>
    <n v="80"/>
    <s v="Ouest"/>
    <s v="Port-au-Prince"/>
    <m/>
    <m/>
    <m/>
    <s v="Centre collectif / d'évacuation d'urgence"/>
    <x v="5"/>
    <x v="28"/>
    <m/>
    <m/>
    <m/>
    <m/>
    <m/>
    <s v="CAR2016104"/>
    <n v="1"/>
    <x v="5"/>
    <x v="28"/>
    <e v="#N/A"/>
    <x v="1"/>
  </r>
  <r>
    <s v="CARE"/>
    <m/>
    <m/>
    <s v="Réalisé"/>
    <d v="2016-10-05T00:00:00"/>
    <s v="Distribution NFI"/>
    <s v="Matériaux NFI"/>
    <s v="Kit d'hygiène"/>
    <s v="Savons de lessive et de toilettes, Serviettes et papiers hygiéniques, Aquatabs, Dentifrices et brosses à dents et Serviettes de bain"/>
    <s v="Nombre"/>
    <n v="50"/>
    <s v="Ouest"/>
    <s v="Carrefour"/>
    <m/>
    <m/>
    <m/>
    <s v="Centre collectif / d'évacuation d'urgence"/>
    <x v="5"/>
    <x v="28"/>
    <m/>
    <m/>
    <m/>
    <m/>
    <m/>
    <s v="CAR2016105"/>
    <n v="1"/>
    <x v="5"/>
    <x v="28"/>
    <e v="#N/A"/>
    <x v="1"/>
  </r>
  <r>
    <s v="CARE"/>
    <m/>
    <m/>
    <s v="Réalisé"/>
    <d v="2016-10-06T00:00:00"/>
    <s v="Distribution NFI"/>
    <s v="Matériaux NFI"/>
    <s v="Kit d'hygiène"/>
    <s v="Savons de lessive et de toilettes, Serviettes et papiers hygiéniques, Aquatabs, Dentifrices et brosses à dents et Serviettes de bain"/>
    <s v="Nombre"/>
    <n v="230"/>
    <s v="Sud-Est"/>
    <s v="Thiotte"/>
    <m/>
    <m/>
    <m/>
    <s v="Ménage"/>
    <x v="5"/>
    <x v="28"/>
    <m/>
    <m/>
    <m/>
    <m/>
    <m/>
    <s v="CAR2016106"/>
    <n v="1"/>
    <x v="5"/>
    <x v="28"/>
    <e v="#N/A"/>
    <x v="1"/>
  </r>
  <r>
    <s v="CARE"/>
    <m/>
    <m/>
    <s v="Réalisé"/>
    <d v="2016-10-09T00:00:00"/>
    <s v="Distribution Abris"/>
    <s v="Matériaux Abris"/>
    <s v="Bâches"/>
    <m/>
    <s v="Nombre"/>
    <n v="100"/>
    <s v="Grande Anse"/>
    <s v="Roseaux"/>
    <m/>
    <m/>
    <m/>
    <s v="Ménage"/>
    <x v="5"/>
    <x v="28"/>
    <m/>
    <m/>
    <m/>
    <m/>
    <m/>
    <s v="CAR2016109"/>
    <n v="5"/>
    <x v="5"/>
    <x v="28"/>
    <e v="#N/A"/>
    <x v="1"/>
  </r>
  <r>
    <s v="CARE"/>
    <m/>
    <m/>
    <s v="Réalisé"/>
    <d v="2016-10-09T00:00:00"/>
    <s v="Distribution NFI"/>
    <s v="Matériaux NFI"/>
    <s v="Kit d'hygiène"/>
    <s v="Savons de lessive et de toilettes, Serviettes et papiers hygiéniques, Aquatabs, Dentifrices et brosses à dents et Serviettes de bain"/>
    <s v="Nombre"/>
    <n v="85"/>
    <s v="Grande Anse"/>
    <s v="Jeremie"/>
    <m/>
    <m/>
    <m/>
    <s v="Ménage"/>
    <x v="5"/>
    <x v="28"/>
    <m/>
    <m/>
    <m/>
    <m/>
    <m/>
    <s v="CAR2016109"/>
    <n v="4"/>
    <x v="5"/>
    <x v="28"/>
    <e v="#N/A"/>
    <x v="1"/>
  </r>
  <r>
    <s v="CARE"/>
    <m/>
    <m/>
    <s v="Réalisé"/>
    <d v="2016-10-09T00:00:00"/>
    <s v="Distribution NFI"/>
    <s v="Matériaux NFI"/>
    <s v="Kit d'hygiène"/>
    <s v="Savons de lessive et de toilettes, Serviettes et papiers hygiéniques, Aquatabs, Dentifrices et brosses à dents et Serviettes de bain"/>
    <s v="Nombre"/>
    <n v="170"/>
    <s v="Grande Anse"/>
    <s v="Dame-Marie"/>
    <m/>
    <m/>
    <m/>
    <s v="Ménage"/>
    <x v="5"/>
    <x v="28"/>
    <m/>
    <m/>
    <m/>
    <m/>
    <m/>
    <s v="CAR2016109"/>
    <n v="3"/>
    <x v="5"/>
    <x v="28"/>
    <e v="#N/A"/>
    <x v="1"/>
  </r>
  <r>
    <s v="CARE"/>
    <m/>
    <m/>
    <s v="Réalisé"/>
    <d v="2016-10-09T00:00:00"/>
    <s v="Distribution NFI"/>
    <s v="Matériaux NFI"/>
    <s v="Kit d'hygiène"/>
    <s v="Savons de lessive et de toilettes, Serviettes et papiers hygiéniques, Aquatabs, Dentifrices et brosses à dents et Serviettes de bain"/>
    <s v="Nombre"/>
    <n v="85"/>
    <s v="Grande Anse"/>
    <s v="Chambellan"/>
    <m/>
    <m/>
    <m/>
    <s v="Ménage"/>
    <x v="5"/>
    <x v="28"/>
    <m/>
    <m/>
    <m/>
    <m/>
    <m/>
    <s v="CAR2016109"/>
    <n v="2"/>
    <x v="5"/>
    <x v="28"/>
    <e v="#N/A"/>
    <x v="1"/>
  </r>
  <r>
    <s v="CARE"/>
    <m/>
    <m/>
    <s v="Réalisé"/>
    <d v="2016-10-09T00:00:00"/>
    <s v="Distribution NFI"/>
    <s v="Matériaux NFI"/>
    <s v="Kit d'hygiène"/>
    <s v="Savons de lessive et de toilettes, Serviettes et papiers hygiéniques, Aquatabs, Dentifrices et brosses à dents et Serviettes de bain"/>
    <s v="Nombre"/>
    <n v="84"/>
    <s v="Grande Anse"/>
    <s v="Moron"/>
    <m/>
    <m/>
    <m/>
    <s v="Ménage"/>
    <x v="5"/>
    <x v="28"/>
    <m/>
    <m/>
    <m/>
    <m/>
    <m/>
    <s v="CAR2016109"/>
    <n v="1"/>
    <x v="5"/>
    <x v="28"/>
    <e v="#N/A"/>
    <x v="1"/>
  </r>
  <r>
    <s v="CARE"/>
    <m/>
    <m/>
    <s v="Réalisé"/>
    <d v="2016-10-10T00:00:00"/>
    <s v="Distribution Abris"/>
    <s v="Matériaux Abris"/>
    <s v="Bâches"/>
    <m/>
    <s v="Nombre"/>
    <n v="400"/>
    <s v="Grande Anse"/>
    <s v="Beaumont"/>
    <m/>
    <m/>
    <m/>
    <m/>
    <x v="5"/>
    <x v="28"/>
    <m/>
    <m/>
    <m/>
    <m/>
    <m/>
    <s v="CAR20161010"/>
    <n v="3"/>
    <x v="5"/>
    <x v="28"/>
    <e v="#N/A"/>
    <x v="1"/>
  </r>
  <r>
    <s v="CARE"/>
    <m/>
    <m/>
    <s v="Réalisé"/>
    <d v="2016-10-10T00:00:00"/>
    <s v="Distribution NFI"/>
    <s v="Matériaux NFI"/>
    <s v="Kit d'hygiène"/>
    <s v="Savons de lessive et de toilettes, Serviettes et papiers hygiéniques, Aquatabs, Dentifrices et brosses à dents et Serviettes de bain"/>
    <s v="Nombre"/>
    <n v="100"/>
    <s v="Grande Anse"/>
    <s v="Roseaux"/>
    <m/>
    <m/>
    <m/>
    <s v="Ménage"/>
    <x v="5"/>
    <x v="28"/>
    <m/>
    <m/>
    <m/>
    <m/>
    <m/>
    <s v="CAR20161010"/>
    <n v="2"/>
    <x v="5"/>
    <x v="28"/>
    <e v="#N/A"/>
    <x v="1"/>
  </r>
  <r>
    <s v="CARE"/>
    <m/>
    <m/>
    <s v="Réalisé"/>
    <d v="2016-10-10T00:00:00"/>
    <s v="Distribution NFI"/>
    <s v="Matériaux NFI"/>
    <s v="Kit d'hygiène"/>
    <s v="Savons de lessive et de toilettes, Serviettes et papiers hygiéniques, Aquatabs, Dentifrices et brosses à dents et Serviettes de bain"/>
    <s v="Nombre"/>
    <n v="200"/>
    <s v="Grande Anse"/>
    <s v="Beaumont"/>
    <m/>
    <m/>
    <m/>
    <s v="Ménage"/>
    <x v="5"/>
    <x v="28"/>
    <m/>
    <m/>
    <m/>
    <m/>
    <m/>
    <s v="CAR20161010"/>
    <n v="1"/>
    <x v="5"/>
    <x v="28"/>
    <e v="#N/A"/>
    <x v="1"/>
  </r>
  <r>
    <s v="CARE"/>
    <m/>
    <m/>
    <s v="Réalisé"/>
    <d v="2016-10-11T00:00:00"/>
    <s v="Distribution Abris"/>
    <s v="Matériaux Abris"/>
    <s v="Bâches"/>
    <m/>
    <s v="Nombre"/>
    <n v="400"/>
    <s v="Grande Anse"/>
    <s v="Roseaux"/>
    <m/>
    <m/>
    <m/>
    <s v="Ménage"/>
    <x v="5"/>
    <x v="28"/>
    <m/>
    <m/>
    <m/>
    <m/>
    <m/>
    <s v="CAR20161011"/>
    <n v="2"/>
    <x v="5"/>
    <x v="28"/>
    <e v="#N/A"/>
    <x v="1"/>
  </r>
  <r>
    <s v="CARE"/>
    <m/>
    <m/>
    <s v="Réalisé"/>
    <d v="2016-10-11T00:00:00"/>
    <s v="Distribution NFI"/>
    <s v="Matériaux NFI"/>
    <s v="Kit d'hygiène"/>
    <s v="Savons de lessive et de toilettes, Serviettes et papiers hygiéniques, Aquatabs, Dentifrices et brosses à dents et Serviettes de bain"/>
    <s v="Nombre"/>
    <n v="200"/>
    <s v="Grande Anse"/>
    <s v="Roseaux"/>
    <m/>
    <m/>
    <m/>
    <s v="Ménage"/>
    <x v="5"/>
    <x v="28"/>
    <m/>
    <m/>
    <m/>
    <m/>
    <m/>
    <s v="CAR20161011"/>
    <n v="1"/>
    <x v="5"/>
    <x v="28"/>
    <e v="#N/A"/>
    <x v="1"/>
  </r>
  <r>
    <s v="CARE"/>
    <m/>
    <m/>
    <s v="Réalisé"/>
    <d v="2016-10-12T00:00:00"/>
    <s v="Distribution Abris"/>
    <s v="Matériaux Abris"/>
    <s v="Bâches"/>
    <m/>
    <s v="Nombre"/>
    <n v="400"/>
    <s v="Grande Anse"/>
    <s v="Moron"/>
    <m/>
    <m/>
    <m/>
    <s v="Ménage"/>
    <x v="5"/>
    <x v="28"/>
    <m/>
    <m/>
    <m/>
    <m/>
    <m/>
    <s v="CAR20161012"/>
    <n v="5"/>
    <x v="5"/>
    <x v="28"/>
    <e v="#N/A"/>
    <x v="1"/>
  </r>
  <r>
    <s v="CARE"/>
    <m/>
    <m/>
    <s v="Réalisé"/>
    <d v="2016-10-12T00:00:00"/>
    <s v="Distribution Abris"/>
    <s v="Matériaux Abris"/>
    <s v="Bâches"/>
    <m/>
    <s v="Nombre"/>
    <n v="250"/>
    <s v="Sud-Est"/>
    <s v="Marigot"/>
    <m/>
    <m/>
    <m/>
    <s v="Ménage"/>
    <x v="5"/>
    <x v="28"/>
    <m/>
    <m/>
    <m/>
    <m/>
    <m/>
    <s v="CAR20161012"/>
    <n v="4"/>
    <x v="5"/>
    <x v="28"/>
    <e v="#N/A"/>
    <x v="1"/>
  </r>
  <r>
    <s v="CARE"/>
    <m/>
    <m/>
    <s v="Réalisé"/>
    <d v="2016-10-12T00:00:00"/>
    <s v="Distribution NFI"/>
    <s v="Matériaux NFI"/>
    <s v="Kit d'hygiène"/>
    <s v="Savons de lessive et de toilettes, Serviettes et papiers hygiéniques, Aquatabs, Dentifrices et brosses à dents et Serviettes de bain"/>
    <s v="Nombre"/>
    <n v="250"/>
    <s v="Sud-Est"/>
    <s v="Marigot"/>
    <m/>
    <m/>
    <m/>
    <s v="Ménage"/>
    <x v="5"/>
    <x v="28"/>
    <m/>
    <m/>
    <m/>
    <m/>
    <m/>
    <s v="CAR20161012"/>
    <n v="3"/>
    <x v="5"/>
    <x v="28"/>
    <e v="#N/A"/>
    <x v="1"/>
  </r>
  <r>
    <s v="CARE"/>
    <m/>
    <m/>
    <s v="Réalisé"/>
    <d v="2016-10-12T00:00:00"/>
    <s v="Distribution NFI"/>
    <s v="Matériaux NFI"/>
    <s v="Kit d'hygiène"/>
    <s v="Savons de lessive et de toilettes, Serviettes et papiers hygiéniques, Aquatabs, Dentifrices et brosses à dents et Serviettes de bain"/>
    <s v="Nombre"/>
    <n v="200"/>
    <s v="Grande Anse"/>
    <s v="Moron"/>
    <m/>
    <m/>
    <m/>
    <s v="Ménage"/>
    <x v="5"/>
    <x v="28"/>
    <m/>
    <m/>
    <m/>
    <m/>
    <m/>
    <s v="CAR20161012"/>
    <n v="2"/>
    <x v="5"/>
    <x v="28"/>
    <e v="#N/A"/>
    <x v="1"/>
  </r>
  <r>
    <s v="CARE"/>
    <m/>
    <m/>
    <s v="Réalisé"/>
    <d v="2016-10-12T00:00:00"/>
    <s v="Distribution NFI"/>
    <s v="Matériaux NFI"/>
    <s v="Aquatabs"/>
    <m/>
    <s v="Nombre"/>
    <n v="750"/>
    <s v="Sud-Est"/>
    <s v="Marigot"/>
    <m/>
    <m/>
    <m/>
    <m/>
    <x v="5"/>
    <x v="28"/>
    <m/>
    <m/>
    <m/>
    <m/>
    <m/>
    <s v="CAR20161012"/>
    <n v="1"/>
    <x v="5"/>
    <x v="28"/>
    <e v="#N/A"/>
    <x v="1"/>
  </r>
  <r>
    <s v="CARE"/>
    <m/>
    <m/>
    <s v="Réalisé"/>
    <d v="2016-10-14T00:00:00"/>
    <s v="Distribution NFI"/>
    <s v="Matériaux NFI"/>
    <s v="Aquatabs"/>
    <m/>
    <s v="Nombre"/>
    <n v="46746"/>
    <s v="Grande Anse"/>
    <s v="Moron"/>
    <m/>
    <m/>
    <m/>
    <s v="Ménage"/>
    <x v="5"/>
    <x v="28"/>
    <m/>
    <m/>
    <m/>
    <m/>
    <m/>
    <s v="CAR20161014"/>
    <n v="4"/>
    <x v="5"/>
    <x v="28"/>
    <e v="#N/A"/>
    <x v="1"/>
  </r>
  <r>
    <s v="CARE"/>
    <m/>
    <m/>
    <s v="Réalisé"/>
    <d v="2016-10-14T00:00:00"/>
    <s v="Distribution Abris"/>
    <s v="Matériaux Abris"/>
    <s v="Bâches"/>
    <m/>
    <s v="Nombre"/>
    <n v="250"/>
    <s v="Sud-Est"/>
    <s v="La Vallee"/>
    <m/>
    <m/>
    <m/>
    <s v="Ménage"/>
    <x v="5"/>
    <x v="28"/>
    <m/>
    <m/>
    <m/>
    <m/>
    <m/>
    <s v="CAR20161014"/>
    <n v="3"/>
    <x v="5"/>
    <x v="28"/>
    <e v="#N/A"/>
    <x v="1"/>
  </r>
  <r>
    <s v="CARE"/>
    <m/>
    <m/>
    <s v="Réalisé"/>
    <d v="2016-10-14T00:00:00"/>
    <s v="Distribution NFI"/>
    <s v="Matériaux NFI"/>
    <s v="Kit d'hygiène"/>
    <s v="Savons de lessive et de toilettes, Serviettes et papiers hygiéniques, Aquatabs, Dentifrices et brosses à dents et Serviettes de bain"/>
    <s v="Nombre"/>
    <n v="250"/>
    <s v="Sud-Est"/>
    <s v="La Vallee"/>
    <m/>
    <m/>
    <m/>
    <s v="Ménage"/>
    <x v="5"/>
    <x v="28"/>
    <m/>
    <m/>
    <m/>
    <m/>
    <m/>
    <s v="CAR20161014"/>
    <n v="2"/>
    <x v="5"/>
    <x v="28"/>
    <e v="#N/A"/>
    <x v="1"/>
  </r>
  <r>
    <s v="CARE"/>
    <m/>
    <m/>
    <s v="Réalisé"/>
    <d v="2016-10-14T00:00:00"/>
    <s v="Distribution NFI"/>
    <s v="Matériaux NFI"/>
    <s v="Aquatabs"/>
    <m/>
    <s v="Nombre"/>
    <n v="750"/>
    <s v="Sud-Est"/>
    <s v="La Vallee"/>
    <m/>
    <m/>
    <m/>
    <m/>
    <x v="5"/>
    <x v="28"/>
    <m/>
    <m/>
    <m/>
    <m/>
    <m/>
    <s v="CAR20161014"/>
    <n v="1"/>
    <x v="5"/>
    <x v="28"/>
    <e v="#N/A"/>
    <x v="1"/>
  </r>
  <r>
    <s v="CARE"/>
    <m/>
    <m/>
    <s v="Réalisé"/>
    <d v="2016-10-17T00:00:00"/>
    <s v="Distribution Abris"/>
    <s v="Matériaux Abris"/>
    <s v="Bâches"/>
    <m/>
    <s v="Nombre"/>
    <n v="576"/>
    <s v="Grande Anse"/>
    <s v="Moron"/>
    <m/>
    <m/>
    <m/>
    <s v="Centre collectif / d'évacuation d'urgence"/>
    <x v="5"/>
    <x v="28"/>
    <m/>
    <m/>
    <m/>
    <m/>
    <m/>
    <s v="CAR20161017"/>
    <n v="1"/>
    <x v="5"/>
    <x v="28"/>
    <e v="#N/A"/>
    <x v="1"/>
  </r>
  <r>
    <s v="CARE"/>
    <m/>
    <m/>
    <s v="Réalisé"/>
    <d v="2016-10-18T00:00:00"/>
    <s v="Distribution NFI"/>
    <s v="Matériaux NFI"/>
    <s v="Aquatabs"/>
    <m/>
    <s v="Nombre"/>
    <n v="12195"/>
    <s v="Grande Anse"/>
    <s v="Jeremie"/>
    <m/>
    <m/>
    <m/>
    <s v="Centre collectif / d'évacuation d'urgence"/>
    <x v="5"/>
    <x v="28"/>
    <m/>
    <m/>
    <m/>
    <m/>
    <m/>
    <s v="CAR20161018"/>
    <n v="1"/>
    <x v="5"/>
    <x v="28"/>
    <e v="#N/A"/>
    <x v="1"/>
  </r>
  <r>
    <s v="CARE"/>
    <m/>
    <m/>
    <s v="Réalisé"/>
    <d v="2016-10-20T00:00:00"/>
    <s v="Distribution NFI"/>
    <s v="Matériaux NFI"/>
    <s v="Aquatabs"/>
    <m/>
    <s v="Nombre"/>
    <n v="6400"/>
    <s v="Grande Anse"/>
    <s v="Chambellan"/>
    <m/>
    <m/>
    <m/>
    <s v="Ménage"/>
    <x v="5"/>
    <x v="28"/>
    <m/>
    <m/>
    <m/>
    <m/>
    <m/>
    <s v="CAR20161020"/>
    <n v="2"/>
    <x v="5"/>
    <x v="28"/>
    <e v="#N/A"/>
    <x v="1"/>
  </r>
  <r>
    <s v="CARE"/>
    <m/>
    <m/>
    <s v="Réalisé"/>
    <d v="2016-10-20T00:00:00"/>
    <s v="Distribution NFI"/>
    <s v="Matériaux NFI"/>
    <s v="Aquatabs"/>
    <m/>
    <s v="Nombre"/>
    <n v="5060"/>
    <s v="Sud-Est"/>
    <s v="Thiotte"/>
    <m/>
    <m/>
    <m/>
    <s v="Ménage"/>
    <x v="5"/>
    <x v="28"/>
    <m/>
    <m/>
    <m/>
    <m/>
    <m/>
    <s v="CAR20161020"/>
    <n v="1"/>
    <x v="5"/>
    <x v="28"/>
    <e v="#N/A"/>
    <x v="1"/>
  </r>
  <r>
    <s v="CARE"/>
    <m/>
    <m/>
    <s v="Réalisé"/>
    <d v="2016-10-22T00:00:00"/>
    <s v="Distribution Abris"/>
    <s v="Matériaux Abris"/>
    <s v="Bâches"/>
    <m/>
    <s v="Nombre"/>
    <n v="435"/>
    <s v="Grande Anse"/>
    <s v="Moron"/>
    <m/>
    <m/>
    <m/>
    <s v="Centre collectif / d'évacuation d'urgence"/>
    <x v="5"/>
    <x v="28"/>
    <m/>
    <m/>
    <m/>
    <m/>
    <m/>
    <s v="CAR20161022"/>
    <n v="1"/>
    <x v="5"/>
    <x v="28"/>
    <e v="#N/A"/>
    <x v="1"/>
  </r>
  <r>
    <s v="CARE"/>
    <m/>
    <m/>
    <s v="Réalisé"/>
    <d v="2016-10-23T00:00:00"/>
    <s v="Distribution Abris"/>
    <s v="Matériaux Abris"/>
    <s v="Bâches"/>
    <m/>
    <s v="Nombre"/>
    <n v="515"/>
    <s v="Grande Anse"/>
    <s v="Moron"/>
    <m/>
    <m/>
    <m/>
    <s v="Centre collectif / d'évacuation d'urgence"/>
    <x v="5"/>
    <x v="28"/>
    <m/>
    <m/>
    <m/>
    <m/>
    <m/>
    <s v="CAR20161023"/>
    <n v="1"/>
    <x v="5"/>
    <x v="28"/>
    <e v="#N/A"/>
    <x v="1"/>
  </r>
  <r>
    <s v="CARE"/>
    <m/>
    <m/>
    <s v="Réalisé"/>
    <d v="2016-10-24T00:00:00"/>
    <s v="Distribution Abris"/>
    <s v="Matériaux Abris"/>
    <s v="Bâches"/>
    <m/>
    <s v="Nombre"/>
    <n v="966"/>
    <s v="Grande Anse"/>
    <s v="Moron"/>
    <m/>
    <m/>
    <m/>
    <s v="Centre collectif / d'évacuation d'urgence"/>
    <x v="5"/>
    <x v="28"/>
    <m/>
    <m/>
    <m/>
    <m/>
    <m/>
    <s v="CAR20161024"/>
    <n v="1"/>
    <x v="5"/>
    <x v="28"/>
    <e v="#N/A"/>
    <x v="1"/>
  </r>
  <r>
    <s v="CARE"/>
    <m/>
    <m/>
    <s v="Réalisé"/>
    <d v="2016-10-26T00:00:00"/>
    <s v="Distribution Abris"/>
    <s v="Matériaux Abris"/>
    <s v="Bâches"/>
    <m/>
    <s v="Nombre"/>
    <n v="1076"/>
    <s v="Grande Anse"/>
    <s v="Moron"/>
    <m/>
    <m/>
    <m/>
    <s v="Centre collectif / d'évacuation d'urgence"/>
    <x v="5"/>
    <x v="28"/>
    <m/>
    <m/>
    <m/>
    <m/>
    <m/>
    <s v="CAR20161026"/>
    <n v="1"/>
    <x v="5"/>
    <x v="28"/>
    <e v="#N/A"/>
    <x v="1"/>
  </r>
  <r>
    <s v="CARE"/>
    <m/>
    <m/>
    <s v="Réalisé"/>
    <d v="2016-10-27T00:00:00"/>
    <s v="Distribution NFI"/>
    <s v="Matériaux NFI"/>
    <s v="Aquatabs"/>
    <m/>
    <s v="Nombre"/>
    <n v="28800"/>
    <s v="Grande Anse"/>
    <s v="Chambellan"/>
    <m/>
    <m/>
    <m/>
    <m/>
    <x v="5"/>
    <x v="28"/>
    <m/>
    <m/>
    <m/>
    <m/>
    <m/>
    <s v="CAR20161027"/>
    <n v="1"/>
    <x v="5"/>
    <x v="28"/>
    <e v="#N/A"/>
    <x v="1"/>
  </r>
  <r>
    <s v="CARE"/>
    <m/>
    <m/>
    <s v="Réalisé"/>
    <d v="2016-10-28T00:00:00"/>
    <s v="Distribution NFI"/>
    <s v="Matériaux NFI"/>
    <s v="Kit d'hygiène"/>
    <s v="Savons de lessive et de toilettes, Serviettes et papiers hygiéniques, Aquatabs, Dentifrices et brosses à dents et Serviettes de bain"/>
    <s v="Nombre"/>
    <n v="300"/>
    <s v="Sud-Est"/>
    <s v="Bainet"/>
    <m/>
    <m/>
    <m/>
    <s v="Ménage"/>
    <x v="5"/>
    <x v="28"/>
    <m/>
    <m/>
    <m/>
    <m/>
    <m/>
    <s v="CAR20161028"/>
    <n v="2"/>
    <x v="5"/>
    <x v="28"/>
    <e v="#N/A"/>
    <x v="1"/>
  </r>
  <r>
    <s v="CARE"/>
    <m/>
    <m/>
    <s v="Réalisé"/>
    <d v="2016-10-28T00:00:00"/>
    <s v="Distribution NFI"/>
    <s v="Matériaux NFI"/>
    <s v="Aquatabs"/>
    <m/>
    <s v="Nombre"/>
    <n v="900"/>
    <s v="Sud-Est"/>
    <s v="Bainet"/>
    <m/>
    <m/>
    <m/>
    <s v="Ménage"/>
    <x v="5"/>
    <x v="28"/>
    <m/>
    <m/>
    <m/>
    <m/>
    <m/>
    <s v="CAR20161028"/>
    <n v="1"/>
    <x v="5"/>
    <x v="28"/>
    <e v="#N/A"/>
    <x v="1"/>
  </r>
  <r>
    <s v="CARE"/>
    <m/>
    <m/>
    <s v="Réalisé"/>
    <d v="2016-10-29T00:00:00"/>
    <s v="Distribution NFI"/>
    <s v="Matériaux NFI"/>
    <s v="Kit d'hygiène"/>
    <s v="Savons de lessive et de toilettes, Serviettes et papiers hygiéniques, Aquatabs, Dentifrices et brosses à dents et Serviettes de bain"/>
    <s v="Nombre"/>
    <n v="350"/>
    <s v="Sud-Est"/>
    <s v="Jacmel"/>
    <m/>
    <m/>
    <m/>
    <s v="Ménage"/>
    <x v="5"/>
    <x v="28"/>
    <m/>
    <m/>
    <m/>
    <m/>
    <m/>
    <s v="CAR20161029"/>
    <n v="7"/>
    <x v="5"/>
    <x v="28"/>
    <e v="#N/A"/>
    <x v="1"/>
  </r>
  <r>
    <s v="CARE"/>
    <m/>
    <m/>
    <s v="Réalisé"/>
    <d v="2016-10-29T00:00:00"/>
    <s v="Distribution NFI"/>
    <s v="Matériaux NFI"/>
    <s v="Kit d'hygiène"/>
    <s v="Savons de lessive et de toilettes, Serviettes et papiers hygiéniques, Aquatabs, Dentifrices et brosses à dents et Serviettes de bain"/>
    <s v="Nombre"/>
    <n v="200"/>
    <s v="Sud-Est"/>
    <s v="Anse A Pitre"/>
    <m/>
    <m/>
    <m/>
    <s v="Ménage"/>
    <x v="5"/>
    <x v="28"/>
    <m/>
    <m/>
    <m/>
    <m/>
    <m/>
    <s v="CAR20161029"/>
    <n v="6"/>
    <x v="5"/>
    <x v="28"/>
    <e v="#N/A"/>
    <x v="1"/>
  </r>
  <r>
    <s v="CARE"/>
    <m/>
    <m/>
    <s v="Réalisé"/>
    <d v="2016-10-29T00:00:00"/>
    <s v="Distribution NFI"/>
    <s v="Matériaux NFI"/>
    <s v="Kit d'hygiène"/>
    <s v="Savons de lessive et de toilettes, Serviettes et papiers hygiéniques, Aquatabs, Dentifrices et brosses à dents et Serviettes de bain"/>
    <s v="Nombre"/>
    <n v="174"/>
    <s v="Sud-Est"/>
    <s v="Grand Gosier"/>
    <m/>
    <m/>
    <m/>
    <s v="Ménage"/>
    <x v="5"/>
    <x v="28"/>
    <m/>
    <m/>
    <m/>
    <m/>
    <m/>
    <s v="CAR20161029"/>
    <n v="5"/>
    <x v="5"/>
    <x v="28"/>
    <e v="#N/A"/>
    <x v="1"/>
  </r>
  <r>
    <s v="CARE"/>
    <m/>
    <m/>
    <s v="Réalisé"/>
    <d v="2016-10-29T00:00:00"/>
    <s v="Distribution NFI"/>
    <s v="Matériaux NFI"/>
    <s v="Aquatabs"/>
    <m/>
    <s v="Nombre"/>
    <n v="3828"/>
    <s v="Sud-Est"/>
    <s v="Grand Gosier"/>
    <m/>
    <m/>
    <m/>
    <s v="Ménage"/>
    <x v="5"/>
    <x v="28"/>
    <m/>
    <m/>
    <m/>
    <m/>
    <m/>
    <s v="CAR20161029"/>
    <n v="4"/>
    <x v="5"/>
    <x v="28"/>
    <e v="#N/A"/>
    <x v="1"/>
  </r>
  <r>
    <s v="CARE"/>
    <m/>
    <m/>
    <s v="Réalisé"/>
    <d v="2016-10-29T00:00:00"/>
    <s v="Distribution NFI"/>
    <s v="Matériaux NFI"/>
    <s v="Aquatabs"/>
    <m/>
    <s v="Nombre"/>
    <n v="4400"/>
    <s v="Sud-Est"/>
    <s v="Anse A Pitre"/>
    <m/>
    <m/>
    <m/>
    <s v="Ménage"/>
    <x v="5"/>
    <x v="28"/>
    <m/>
    <m/>
    <m/>
    <m/>
    <m/>
    <s v="CAR20161029"/>
    <n v="3"/>
    <x v="5"/>
    <x v="28"/>
    <e v="#N/A"/>
    <x v="1"/>
  </r>
  <r>
    <s v="CARE"/>
    <m/>
    <m/>
    <s v="Réalisé"/>
    <d v="2016-10-29T00:00:00"/>
    <s v="Distribution NFI"/>
    <s v="Matériaux NFI"/>
    <s v="Aquatabs"/>
    <m/>
    <s v="Nombre"/>
    <n v="1050"/>
    <s v="Sud-Est"/>
    <s v="Jacmel"/>
    <m/>
    <m/>
    <m/>
    <s v="Ménage"/>
    <x v="5"/>
    <x v="28"/>
    <m/>
    <m/>
    <m/>
    <m/>
    <m/>
    <s v="CAR20161029"/>
    <n v="2"/>
    <x v="5"/>
    <x v="28"/>
    <e v="#N/A"/>
    <x v="1"/>
  </r>
  <r>
    <s v="CARE"/>
    <m/>
    <m/>
    <s v="Réalisé"/>
    <d v="2016-10-29T00:00:00"/>
    <s v="Distribution Abris"/>
    <s v="Matériaux Abris"/>
    <s v="Bâches"/>
    <m/>
    <s v="Nombre"/>
    <n v="354"/>
    <s v="Grande Anse"/>
    <s v="Moron"/>
    <m/>
    <m/>
    <m/>
    <s v="Centre collectif / d'évacuation d'urgence"/>
    <x v="5"/>
    <x v="28"/>
    <m/>
    <m/>
    <m/>
    <m/>
    <m/>
    <s v="CAR20161029"/>
    <n v="1"/>
    <x v="5"/>
    <x v="28"/>
    <e v="#N/A"/>
    <x v="1"/>
  </r>
  <r>
    <s v="CARE"/>
    <m/>
    <m/>
    <s v="Réalisé"/>
    <d v="2016-11-03T00:00:00"/>
    <s v="Distribution Abris"/>
    <s v="Matériaux Abris"/>
    <s v="Bâches"/>
    <m/>
    <s v="Nombre"/>
    <n v="176"/>
    <s v="Grande Anse"/>
    <s v="Moron"/>
    <m/>
    <m/>
    <m/>
    <s v="Centre collectif / d'évacuation d'urgence"/>
    <x v="5"/>
    <x v="28"/>
    <m/>
    <m/>
    <m/>
    <m/>
    <m/>
    <s v="CAR2016113"/>
    <n v="2"/>
    <x v="5"/>
    <x v="28"/>
    <e v="#N/A"/>
    <x v="1"/>
  </r>
  <r>
    <s v="CARE"/>
    <m/>
    <m/>
    <s v="Réalisé"/>
    <d v="2016-11-03T00:00:00"/>
    <s v="Distribution NFI"/>
    <s v="Matériaux NFI"/>
    <s v="Aquatabs"/>
    <m/>
    <s v="Nombre"/>
    <n v="8000"/>
    <s v="Grande Anse"/>
    <s v="Moron"/>
    <m/>
    <m/>
    <m/>
    <s v="Ménage"/>
    <x v="5"/>
    <x v="28"/>
    <m/>
    <m/>
    <m/>
    <m/>
    <m/>
    <s v="CAR2016113"/>
    <n v="1"/>
    <x v="5"/>
    <x v="28"/>
    <e v="#N/A"/>
    <x v="1"/>
  </r>
  <r>
    <s v="CARE"/>
    <m/>
    <m/>
    <s v="Réalisé"/>
    <d v="2016-11-13T00:00:00"/>
    <s v="Distribution Abris"/>
    <s v="Matériaux Abris"/>
    <s v="Bâches"/>
    <m/>
    <s v="Nombre"/>
    <n v="38"/>
    <s v="Grande Anse"/>
    <s v="Moron"/>
    <m/>
    <m/>
    <m/>
    <s v="Centre collectif / d'évacuation d'urgence"/>
    <x v="5"/>
    <x v="28"/>
    <m/>
    <m/>
    <m/>
    <m/>
    <m/>
    <s v="CAR20161113"/>
    <n v="1"/>
    <x v="5"/>
    <x v="28"/>
    <e v="#N/A"/>
    <x v="1"/>
  </r>
  <r>
    <s v="CARE"/>
    <m/>
    <m/>
    <s v="Réalisé"/>
    <d v="2016-11-14T00:00:00"/>
    <s v="Distribution Abris"/>
    <s v="Matériaux Abris"/>
    <s v="Bâches"/>
    <m/>
    <s v="Nombre"/>
    <n v="477"/>
    <s v="Sud-Est"/>
    <s v="Belle Anse"/>
    <m/>
    <m/>
    <m/>
    <s v="Ménage"/>
    <x v="5"/>
    <x v="28"/>
    <m/>
    <m/>
    <m/>
    <m/>
    <m/>
    <s v="CAR20161114"/>
    <n v="2"/>
    <x v="5"/>
    <x v="28"/>
    <e v="#N/A"/>
    <x v="1"/>
  </r>
  <r>
    <s v="CARE"/>
    <m/>
    <m/>
    <s v="Réalisé"/>
    <d v="2016-11-14T00:00:00"/>
    <s v="Distribution NFI"/>
    <s v="Matériaux NFI"/>
    <s v="Aquatabs"/>
    <m/>
    <s v="Nombre"/>
    <n v="3339"/>
    <s v="Sud-Est"/>
    <s v="Belle Anse"/>
    <m/>
    <m/>
    <m/>
    <s v="Ménage"/>
    <x v="5"/>
    <x v="28"/>
    <m/>
    <m/>
    <m/>
    <m/>
    <m/>
    <s v="CAR20161114"/>
    <n v="1"/>
    <x v="5"/>
    <x v="28"/>
    <e v="#N/A"/>
    <x v="1"/>
  </r>
  <r>
    <s v="CARE"/>
    <m/>
    <m/>
    <s v="Réalisé"/>
    <d v="2016-12-02T00:00:00"/>
    <s v="Distribution NFI"/>
    <s v="Matériaux NFI"/>
    <s v="Kit d'hygiène"/>
    <s v="Savons de lessive et de toilettes, Serviettes et papiers hygiéniques, Aquatabs, Dentifrices et brosses à dents et Serviettes de bain"/>
    <s v="Nombre"/>
    <n v="1308"/>
    <s v="Grande Anse"/>
    <s v="Roseaux"/>
    <m/>
    <m/>
    <m/>
    <s v="Ménage"/>
    <x v="5"/>
    <x v="28"/>
    <m/>
    <m/>
    <m/>
    <m/>
    <m/>
    <s v="CAR2016122"/>
    <n v="1"/>
    <x v="5"/>
    <x v="28"/>
    <e v="#N/A"/>
    <x v="1"/>
  </r>
  <r>
    <s v="CARE"/>
    <m/>
    <m/>
    <s v="Réalisé"/>
    <d v="2016-12-05T00:00:00"/>
    <s v="Distribution NFI"/>
    <s v="Matériaux NFI"/>
    <s v="Kit d'hygiène"/>
    <s v="Savons de lessive et de toilettes, Serviettes et papiers hygiéniques, Aquatabs, Dentifrices et brosses à dents et Serviettes de bain"/>
    <s v="Nombre"/>
    <n v="481"/>
    <s v="Grande Anse"/>
    <s v="Roseaux"/>
    <m/>
    <m/>
    <m/>
    <m/>
    <x v="5"/>
    <x v="28"/>
    <m/>
    <m/>
    <m/>
    <m/>
    <m/>
    <s v="CAR2016125"/>
    <n v="1"/>
    <x v="5"/>
    <x v="28"/>
    <e v="#N/A"/>
    <x v="1"/>
  </r>
  <r>
    <s v="CARE"/>
    <m/>
    <m/>
    <s v="Réalisé"/>
    <d v="2016-12-07T00:00:00"/>
    <s v="Distribution NFI"/>
    <s v="Matériaux NFI"/>
    <s v="Kit d'hygiène"/>
    <s v="Savons de lessive et de toilettes, Serviettes et papiers hygiéniques, Aquatabs, Dentifrices et brosses à dents et Serviettes de bain"/>
    <s v="Nombre"/>
    <n v="400"/>
    <s v="Sud-Est"/>
    <s v="Cotes de Fer"/>
    <m/>
    <m/>
    <m/>
    <m/>
    <x v="5"/>
    <x v="28"/>
    <m/>
    <m/>
    <m/>
    <m/>
    <m/>
    <s v="CAR2016127"/>
    <n v="2"/>
    <x v="5"/>
    <x v="28"/>
    <e v="#N/A"/>
    <x v="1"/>
  </r>
  <r>
    <s v="CARE"/>
    <m/>
    <m/>
    <s v="Réalisé"/>
    <d v="2016-12-07T00:00:00"/>
    <s v="Distribution Abris"/>
    <s v="Matériaux Abris"/>
    <s v="Bâches"/>
    <m/>
    <s v="Nombre"/>
    <n v="517"/>
    <s v="Sud-Est"/>
    <s v="Cotes de Fer"/>
    <m/>
    <m/>
    <m/>
    <m/>
    <x v="5"/>
    <x v="28"/>
    <m/>
    <m/>
    <m/>
    <m/>
    <m/>
    <s v="CAR2016127"/>
    <n v="1"/>
    <x v="5"/>
    <x v="28"/>
    <e v="#N/A"/>
    <x v="1"/>
  </r>
  <r>
    <s v="CARE"/>
    <m/>
    <m/>
    <s v="Réalisé"/>
    <d v="2016-12-08T00:00:00"/>
    <s v="Distribution NFI"/>
    <s v="Matériaux NFI"/>
    <s v="Kit d'hygiène"/>
    <s v="Savons de lessive et de toilettes, Serviettes et papiers hygiéniques, Aquatabs, Dentifrices et brosses à dents et Serviettes de bain"/>
    <s v="Nombre"/>
    <n v="174"/>
    <s v="Grande Anse"/>
    <s v="Roseaux"/>
    <m/>
    <m/>
    <m/>
    <m/>
    <x v="5"/>
    <x v="28"/>
    <m/>
    <m/>
    <m/>
    <m/>
    <m/>
    <s v="CAR2016128"/>
    <n v="1"/>
    <x v="5"/>
    <x v="28"/>
    <e v="#N/A"/>
    <x v="1"/>
  </r>
  <r>
    <s v="CARE"/>
    <m/>
    <m/>
    <s v="Réalisé"/>
    <d v="2016-12-13T00:00:00"/>
    <s v="Distribution NFI"/>
    <s v="Matériaux NFI"/>
    <s v="Kit d'hygiène"/>
    <s v="Savons de lessive et de toilettes, Serviettes et papiers hygiéniques, Aquatabs, Dentifrices et brosses à dents et Serviettes de bain"/>
    <s v="Nombre"/>
    <n v="186"/>
    <s v="Grande Anse"/>
    <s v="Jeremie"/>
    <s v="1ère Basse Voldrogue"/>
    <m/>
    <m/>
    <m/>
    <x v="5"/>
    <x v="28"/>
    <m/>
    <m/>
    <m/>
    <m/>
    <m/>
    <s v="CAR20161213"/>
    <n v="1"/>
    <x v="5"/>
    <x v="28"/>
    <e v="#N/A"/>
    <x v="1"/>
  </r>
  <r>
    <s v="CARE"/>
    <m/>
    <m/>
    <s v="Réalisé"/>
    <d v="2016-12-14T00:00:00"/>
    <s v="Distribution NFI"/>
    <s v="Matériaux NFI"/>
    <s v="Kit d'hygiène"/>
    <s v="Savons de lessive et de toilettes, Serviettes et papiers hygiéniques, Aquatabs, Dentifrices et brosses à dents et Serviettes de bain"/>
    <s v="Nombre"/>
    <n v="85"/>
    <s v="Grande Anse"/>
    <s v="Jeremie"/>
    <s v="1ère Basse Voldrogue"/>
    <m/>
    <m/>
    <m/>
    <x v="5"/>
    <x v="28"/>
    <m/>
    <m/>
    <m/>
    <m/>
    <m/>
    <s v="CAR20161214"/>
    <n v="1"/>
    <x v="5"/>
    <x v="28"/>
    <e v="#N/A"/>
    <x v="1"/>
  </r>
  <r>
    <s v="CARE"/>
    <m/>
    <m/>
    <s v="Planifié (financé)"/>
    <m/>
    <s v="Distribution Abris"/>
    <s v="Matériaux Abris"/>
    <s v="Bâches"/>
    <m/>
    <s v="Nombre"/>
    <n v="100"/>
    <s v="Ouest"/>
    <s v="Anse A Galet"/>
    <m/>
    <m/>
    <m/>
    <m/>
    <x v="5"/>
    <x v="28"/>
    <m/>
    <m/>
    <m/>
    <m/>
    <m/>
    <s v="CAR190010"/>
    <n v="5"/>
    <x v="5"/>
    <x v="28"/>
    <e v="#N/A"/>
    <x v="1"/>
  </r>
  <r>
    <s v="CARE"/>
    <m/>
    <m/>
    <s v="Planifié (financé)"/>
    <m/>
    <s v="Distribution Abris"/>
    <s v="Matériaux Abris"/>
    <s v="Bâches"/>
    <m/>
    <s v="Nombre"/>
    <n v="500"/>
    <s v="Grande Anse"/>
    <m/>
    <m/>
    <m/>
    <m/>
    <m/>
    <x v="5"/>
    <x v="28"/>
    <m/>
    <m/>
    <m/>
    <m/>
    <m/>
    <s v="CAR190010"/>
    <n v="4"/>
    <x v="5"/>
    <x v="28"/>
    <e v="#N/A"/>
    <x v="1"/>
  </r>
  <r>
    <s v="CARE"/>
    <m/>
    <m/>
    <s v="Planifié (financé)"/>
    <m/>
    <s v="Distribution Abris"/>
    <s v="Matériaux Abris"/>
    <s v="Bâches"/>
    <m/>
    <s v="Nombre"/>
    <n v="200"/>
    <s v="Sud-Est"/>
    <m/>
    <m/>
    <m/>
    <m/>
    <m/>
    <x v="5"/>
    <x v="28"/>
    <m/>
    <m/>
    <m/>
    <m/>
    <m/>
    <s v="CAR190010"/>
    <n v="3"/>
    <x v="5"/>
    <x v="28"/>
    <e v="#N/A"/>
    <x v="1"/>
  </r>
  <r>
    <s v="CARE"/>
    <m/>
    <m/>
    <s v="Planifié (financé)"/>
    <m/>
    <s v="Distribution Abris"/>
    <s v="Matériaux Abris"/>
    <s v="Bâches"/>
    <m/>
    <s v="Nombre"/>
    <n v="800"/>
    <s v="Sud-Est"/>
    <m/>
    <m/>
    <m/>
    <m/>
    <m/>
    <x v="5"/>
    <x v="28"/>
    <m/>
    <m/>
    <m/>
    <m/>
    <m/>
    <s v="CAR190010"/>
    <n v="2"/>
    <x v="5"/>
    <x v="28"/>
    <e v="#N/A"/>
    <x v="1"/>
  </r>
  <r>
    <s v="CARE"/>
    <m/>
    <m/>
    <s v="Planifié (financé)"/>
    <m/>
    <s v="Distribution Abris"/>
    <s v="Matériaux Abris"/>
    <s v="Kit d'outils"/>
    <s v="Cisailles d’étain / main scie 28'' / pioche / griffe marteau / pelle (brésilien)"/>
    <s v="Nombre"/>
    <n v="1038"/>
    <s v="Grande Anse"/>
    <m/>
    <m/>
    <m/>
    <m/>
    <m/>
    <x v="5"/>
    <x v="28"/>
    <m/>
    <m/>
    <m/>
    <m/>
    <m/>
    <s v="CAR190010"/>
    <n v="1"/>
    <x v="5"/>
    <x v="28"/>
    <e v="#N/A"/>
    <x v="1"/>
  </r>
  <r>
    <s v="CARE"/>
    <m/>
    <m/>
    <s v="Planifié (financé)"/>
    <m/>
    <s v="Distribution Abris"/>
    <s v="Matériaux Abris"/>
    <s v="Kit de tôles"/>
    <s v="Métal de feuille 0,40 mm 3'' x 6'' / métal feuille 0,40 mm 3'' x 6'' / Clous (2'') / Fil / une longueur de corde (6 / 8 mm)"/>
    <s v="Nombre"/>
    <n v="2075"/>
    <s v="Grande Anse"/>
    <m/>
    <m/>
    <m/>
    <m/>
    <m/>
    <x v="5"/>
    <x v="28"/>
    <m/>
    <m/>
    <m/>
    <m/>
    <m/>
    <m/>
    <m/>
    <x v="5"/>
    <x v="28"/>
    <e v="#N/A"/>
    <x v="1"/>
  </r>
  <r>
    <s v="Caritas Suisse"/>
    <m/>
    <m/>
    <s v="Planifié (financé)"/>
    <m/>
    <s v="Distribution Abris"/>
    <s v="Cash en USD"/>
    <s v="Non conditionel "/>
    <m/>
    <s v="Valeur en USD"/>
    <m/>
    <m/>
    <m/>
    <m/>
    <s v=""/>
    <n v="1500"/>
    <m/>
    <x v="1"/>
    <x v="7"/>
    <m/>
    <m/>
    <m/>
    <m/>
    <s v="Cash Support, planned"/>
    <s v="CAR190010SUAR"/>
    <n v="2"/>
    <x v="1"/>
    <x v="7"/>
    <e v="#N/A"/>
    <x v="0"/>
  </r>
  <r>
    <s v="Caritas Suisse"/>
    <m/>
    <m/>
    <s v="Planifié (financé)"/>
    <m/>
    <s v="Distribution Abris"/>
    <s v="Cash en USD"/>
    <s v="Non conditionel "/>
    <m/>
    <s v="Valeur en USD"/>
    <m/>
    <m/>
    <m/>
    <m/>
    <s v=""/>
    <n v="1500"/>
    <m/>
    <x v="1"/>
    <x v="7"/>
    <m/>
    <m/>
    <m/>
    <m/>
    <s v="Cash Support, planned"/>
    <s v="CAR190010SUAR"/>
    <n v="1"/>
    <x v="1"/>
    <x v="7"/>
    <e v="#N/A"/>
    <x v="1"/>
  </r>
  <r>
    <s v="Catholic Relief Services"/>
    <m/>
    <s v="OFDA"/>
    <s v="Réalisé"/>
    <d v="2016-10-13T00:00:00"/>
    <s v="Distribution Abris"/>
    <s v="Matériaux Abris"/>
    <s v="Bâches"/>
    <s v="cordes, Jerrican, Kit d'hygiene, couverture, baches"/>
    <s v="Nombre"/>
    <n v="600"/>
    <m/>
    <m/>
    <m/>
    <s v=""/>
    <n v="800"/>
    <m/>
    <x v="0"/>
    <x v="0"/>
    <s v="Centre Ville Jeremie"/>
    <m/>
    <m/>
    <m/>
    <m/>
    <s v="CAT20161013GRJECE"/>
    <n v="1"/>
    <x v="0"/>
    <x v="0"/>
    <e v="#N/A"/>
    <x v="0"/>
  </r>
  <r>
    <s v="Catholic Relief Services"/>
    <m/>
    <s v="OFDA"/>
    <s v="Réalisé"/>
    <d v="2016-10-14T00:00:00"/>
    <s v="Distribution Abris"/>
    <s v="Matériaux Abris"/>
    <s v="Bâches"/>
    <m/>
    <s v="Nombre"/>
    <n v="670"/>
    <m/>
    <m/>
    <m/>
    <s v=""/>
    <n v="670"/>
    <m/>
    <x v="0"/>
    <x v="3"/>
    <s v="Desormeau"/>
    <m/>
    <m/>
    <m/>
    <s v="On-going presence in DM"/>
    <s v="CAT20161014GRDADE"/>
    <n v="1"/>
    <x v="0"/>
    <x v="3"/>
    <e v="#N/A"/>
    <x v="0"/>
  </r>
  <r>
    <s v="Catholic Relief Services"/>
    <m/>
    <s v="OFDA"/>
    <s v="Réalisé"/>
    <d v="2016-10-15T00:00:00"/>
    <s v="Distribution Abris"/>
    <s v="Matériaux Abris"/>
    <s v="Bâches"/>
    <m/>
    <s v="Nombre"/>
    <n v="50"/>
    <m/>
    <m/>
    <m/>
    <s v=""/>
    <n v="50"/>
    <m/>
    <x v="0"/>
    <x v="3"/>
    <s v="Petite Riviere"/>
    <m/>
    <m/>
    <m/>
    <m/>
    <s v="CAT20161015GRDAPE"/>
    <n v="1"/>
    <x v="0"/>
    <x v="3"/>
    <e v="#N/A"/>
    <x v="1"/>
  </r>
  <r>
    <s v="Catholic Relief Services"/>
    <m/>
    <s v="OFDA"/>
    <s v="Réalisé"/>
    <d v="2016-10-17T00:00:00"/>
    <s v="Distribution Abris"/>
    <s v="Matériaux Abris"/>
    <s v="Bâches"/>
    <m/>
    <s v="Nombre"/>
    <n v="50"/>
    <m/>
    <m/>
    <m/>
    <s v=""/>
    <n v="50"/>
    <m/>
    <x v="0"/>
    <x v="3"/>
    <s v="Bariadelle"/>
    <m/>
    <m/>
    <m/>
    <m/>
    <s v="CAT20161017GRDABA"/>
    <n v="1"/>
    <x v="0"/>
    <x v="3"/>
    <e v="#N/A"/>
    <x v="1"/>
  </r>
  <r>
    <s v="Catholic Relief Services"/>
    <m/>
    <s v="OFDA"/>
    <s v="Réalisé"/>
    <d v="2016-10-18T00:00:00"/>
    <s v="Distribution Abris"/>
    <s v="Matériaux Abris"/>
    <s v="Bâches"/>
    <m/>
    <s v="Nombre"/>
    <n v="50"/>
    <m/>
    <m/>
    <m/>
    <s v=""/>
    <n v="50"/>
    <m/>
    <x v="0"/>
    <x v="3"/>
    <s v="Dallier"/>
    <m/>
    <m/>
    <m/>
    <m/>
    <s v="CAT20161018GRDADA"/>
    <n v="1"/>
    <x v="0"/>
    <x v="3"/>
    <e v="#N/A"/>
    <x v="1"/>
  </r>
  <r>
    <s v="Catholic Relief Services"/>
    <m/>
    <s v="OFDA"/>
    <s v="Réalisé"/>
    <d v="2016-11-16T00:00:00"/>
    <s v="Distribution Abris"/>
    <s v="Matériaux Abris"/>
    <s v="Bâches"/>
    <s v="Cordes, baches, fil a legature et clous"/>
    <s v="Nombre"/>
    <n v="980"/>
    <m/>
    <m/>
    <m/>
    <s v=""/>
    <n v="980"/>
    <m/>
    <x v="0"/>
    <x v="29"/>
    <s v="2eme Boucan"/>
    <m/>
    <m/>
    <m/>
    <m/>
    <s v="CAT20161116GRMO2E"/>
    <n v="1"/>
    <x v="0"/>
    <x v="29"/>
    <e v="#N/A"/>
    <x v="0"/>
  </r>
  <r>
    <s v="Catholic Relief Services"/>
    <m/>
    <s v="OFDA"/>
    <s v="Réalisé"/>
    <d v="2016-11-28T00:00:00"/>
    <s v="Distribution Abris"/>
    <s v="Matériaux Abris"/>
    <s v="Bâches"/>
    <s v="Cordes, baches, fil a legature et clous"/>
    <s v="Nombre"/>
    <n v="845"/>
    <m/>
    <m/>
    <m/>
    <s v=""/>
    <n v="845"/>
    <m/>
    <x v="0"/>
    <x v="29"/>
    <s v="Centre Ville de Moron"/>
    <m/>
    <m/>
    <m/>
    <m/>
    <s v="CAT20161128GRMOCE"/>
    <n v="1"/>
    <x v="0"/>
    <x v="29"/>
    <e v="#N/A"/>
    <x v="1"/>
  </r>
  <r>
    <s v="Catholic Relief Services"/>
    <m/>
    <s v="OFDA"/>
    <s v="Réalisé"/>
    <s v="10/24 &amp; 29/2016"/>
    <s v="Distribution Abris"/>
    <s v="Matériaux Abris"/>
    <s v="Bâches"/>
    <s v="Cordes, baches"/>
    <s v="Nombre"/>
    <n v="1067"/>
    <m/>
    <m/>
    <m/>
    <s v=""/>
    <n v="1067"/>
    <m/>
    <x v="0"/>
    <x v="0"/>
    <s v="Marfranc"/>
    <m/>
    <m/>
    <m/>
    <m/>
    <e v="#VALUE!"/>
    <n v="74"/>
    <x v="0"/>
    <x v="0"/>
    <e v="#N/A"/>
    <x v="1"/>
  </r>
  <r>
    <s v="Catholic Relief Services"/>
    <m/>
    <s v="OFDA"/>
    <s v="Réalisé"/>
    <s v="11/5,15,26 &amp; 30/2016"/>
    <s v="Distribution Abris"/>
    <s v="Matériaux Abris"/>
    <s v="Bâches"/>
    <s v="Cordes, baches et clous"/>
    <s v="Nombre"/>
    <n v="4224"/>
    <m/>
    <m/>
    <m/>
    <s v=""/>
    <n v="4224"/>
    <m/>
    <x v="0"/>
    <x v="30"/>
    <s v="1 Anotte + Centre Ville"/>
    <m/>
    <m/>
    <m/>
    <m/>
    <e v="#VALUE!"/>
    <n v="73"/>
    <x v="0"/>
    <x v="30"/>
    <e v="#N/A"/>
    <x v="0"/>
  </r>
  <r>
    <s v="Catholic Relief Services"/>
    <m/>
    <s v="OFDA"/>
    <s v="Réalisé"/>
    <s v="11/8 &amp;12/2016"/>
    <s v="Distribution Abris"/>
    <s v="Matériaux Abris"/>
    <s v="Bâches"/>
    <s v="Cordes, baches, fil a legature et clous"/>
    <s v="Nombre"/>
    <n v="1795"/>
    <m/>
    <m/>
    <m/>
    <s v=""/>
    <n v="1795"/>
    <m/>
    <x v="0"/>
    <x v="29"/>
    <s v="Dejean 2 eme Boucan"/>
    <m/>
    <m/>
    <m/>
    <m/>
    <e v="#VALUE!"/>
    <n v="72"/>
    <x v="0"/>
    <x v="29"/>
    <e v="#N/A"/>
    <x v="1"/>
  </r>
  <r>
    <s v="Catholic Relief Services"/>
    <m/>
    <s v="OFDA"/>
    <s v="Réalisé"/>
    <s v="dates"/>
    <s v="Distribution Abris"/>
    <s v="Matériaux Abris"/>
    <s v="Bâches"/>
    <m/>
    <s v="Nombre"/>
    <n v="50"/>
    <m/>
    <m/>
    <m/>
    <s v=""/>
    <n v="50"/>
    <m/>
    <x v="0"/>
    <x v="3"/>
    <s v="Baliverne"/>
    <m/>
    <m/>
    <m/>
    <m/>
    <e v="#VALUE!"/>
    <n v="71"/>
    <x v="0"/>
    <x v="3"/>
    <e v="#N/A"/>
    <x v="1"/>
  </r>
  <r>
    <s v="Catholic Relief Services"/>
    <m/>
    <s v="OFDA"/>
    <s v="Réalisé"/>
    <s v="dates"/>
    <s v="Distribution Abris"/>
    <s v="Matériaux Abris"/>
    <s v="Bâches"/>
    <m/>
    <s v="Nombre"/>
    <n v="50"/>
    <m/>
    <m/>
    <m/>
    <s v=""/>
    <n v="50"/>
    <m/>
    <x v="0"/>
    <x v="3"/>
    <s v="Dallier"/>
    <m/>
    <m/>
    <m/>
    <m/>
    <e v="#VALUE!"/>
    <n v="70"/>
    <x v="0"/>
    <x v="3"/>
    <e v="#N/A"/>
    <x v="1"/>
  </r>
  <r>
    <s v="Catholic Relief Services"/>
    <m/>
    <s v="OFDA"/>
    <s v="Réalisé"/>
    <m/>
    <s v="Distribution NFI"/>
    <s v="Matériaux NFI"/>
    <s v="Aquatabs"/>
    <m/>
    <s v="Nombre"/>
    <n v="8000"/>
    <m/>
    <m/>
    <m/>
    <s v=""/>
    <n v="1921"/>
    <m/>
    <x v="1"/>
    <x v="1"/>
    <m/>
    <m/>
    <m/>
    <m/>
    <m/>
    <s v="CAT190010SULE"/>
    <n v="16"/>
    <x v="1"/>
    <x v="1"/>
    <e v="#N/A"/>
    <x v="0"/>
  </r>
  <r>
    <s v="Catholic Relief Services"/>
    <m/>
    <s v="OFDA"/>
    <s v="Réalisé"/>
    <m/>
    <s v="Distribution Abris"/>
    <s v="Matériaux Abris"/>
    <s v="Bâches"/>
    <m/>
    <s v="Nombre"/>
    <n v="1000"/>
    <m/>
    <m/>
    <m/>
    <s v=""/>
    <n v="1200"/>
    <m/>
    <x v="1"/>
    <x v="7"/>
    <s v="Arniquet"/>
    <m/>
    <m/>
    <m/>
    <m/>
    <s v="CAT190010SUARAR"/>
    <n v="4"/>
    <x v="1"/>
    <x v="7"/>
    <e v="#N/A"/>
    <x v="0"/>
  </r>
  <r>
    <s v="Catholic Relief Services"/>
    <m/>
    <s v="OFDA"/>
    <s v="Réalisé"/>
    <m/>
    <s v="Distribution Abris"/>
    <s v="Matériaux Abris"/>
    <s v="Bâches"/>
    <m/>
    <s v="Nombre"/>
    <n v="200"/>
    <m/>
    <m/>
    <m/>
    <s v=""/>
    <n v="200"/>
    <m/>
    <x v="1"/>
    <x v="31"/>
    <s v="Champlois"/>
    <m/>
    <m/>
    <m/>
    <m/>
    <s v="CAT190010SUCACH"/>
    <n v="3"/>
    <x v="1"/>
    <x v="31"/>
    <e v="#N/A"/>
    <x v="0"/>
  </r>
  <r>
    <s v="Catholic Relief Services"/>
    <m/>
    <s v="OFDA"/>
    <s v="Réalisé"/>
    <m/>
    <s v="Distribution Abris"/>
    <s v="Matériaux Abris"/>
    <s v="Bâches"/>
    <m/>
    <s v="Nombre"/>
    <n v="2200"/>
    <m/>
    <m/>
    <m/>
    <s v=""/>
    <n v="4370"/>
    <m/>
    <x v="1"/>
    <x v="1"/>
    <m/>
    <m/>
    <m/>
    <m/>
    <s v="The below two lines merged into this line."/>
    <s v="CAT190010SULE"/>
    <n v="15"/>
    <x v="1"/>
    <x v="1"/>
    <e v="#N/A"/>
    <x v="1"/>
  </r>
  <r>
    <s v="Catholic Relief Services"/>
    <m/>
    <s v="OFDA"/>
    <s v="Réalisé"/>
    <m/>
    <s v="Distribution Abris"/>
    <s v="Matériaux Abris"/>
    <s v="Bâches"/>
    <m/>
    <s v="Nombre"/>
    <n v="50"/>
    <m/>
    <m/>
    <m/>
    <s v=""/>
    <n v="50"/>
    <m/>
    <x v="1"/>
    <x v="15"/>
    <s v="Lezard"/>
    <m/>
    <m/>
    <m/>
    <m/>
    <s v="CAT190010SUPOLE"/>
    <n v="2"/>
    <x v="1"/>
    <x v="15"/>
    <e v="#N/A"/>
    <x v="0"/>
  </r>
  <r>
    <s v="Catholic Relief Services"/>
    <m/>
    <s v="OFDA"/>
    <s v="Réalisé"/>
    <m/>
    <s v="Distribution Abris"/>
    <s v="Matériaux Abris"/>
    <s v="Bâches"/>
    <m/>
    <s v="Nombre"/>
    <n v="50"/>
    <m/>
    <m/>
    <m/>
    <s v=""/>
    <n v="50"/>
    <m/>
    <x v="1"/>
    <x v="5"/>
    <s v="Renaudin"/>
    <m/>
    <m/>
    <m/>
    <m/>
    <s v="CAT190010SURORE"/>
    <n v="2"/>
    <x v="1"/>
    <x v="5"/>
    <e v="#N/A"/>
    <x v="0"/>
  </r>
  <r>
    <s v="Catholic Relief Services"/>
    <m/>
    <s v="OFDA"/>
    <s v="Réalisé"/>
    <m/>
    <s v="Distribution NFI"/>
    <s v="Matériaux NFI"/>
    <s v="Bidons"/>
    <m/>
    <s v="Nombre"/>
    <n v="1000"/>
    <m/>
    <m/>
    <m/>
    <s v=""/>
    <n v="1200"/>
    <s v="Sélection / Priorisation"/>
    <x v="1"/>
    <x v="7"/>
    <s v="Arniquet"/>
    <m/>
    <m/>
    <m/>
    <m/>
    <s v="CAT190010SUARAR"/>
    <n v="3"/>
    <x v="1"/>
    <x v="7"/>
    <e v="#N/A"/>
    <x v="1"/>
  </r>
  <r>
    <s v="Catholic Relief Services"/>
    <m/>
    <s v="OFDA"/>
    <s v="Réalisé"/>
    <m/>
    <s v="Distribution NFI"/>
    <s v="Matériaux NFI"/>
    <s v="Bidons"/>
    <m/>
    <s v="Nombre"/>
    <n v="800"/>
    <m/>
    <m/>
    <m/>
    <s v=""/>
    <n v="1921"/>
    <m/>
    <x v="1"/>
    <x v="1"/>
    <m/>
    <m/>
    <m/>
    <m/>
    <m/>
    <s v="CAT190010SULE"/>
    <n v="14"/>
    <x v="1"/>
    <x v="1"/>
    <e v="#N/A"/>
    <x v="1"/>
  </r>
  <r>
    <s v="Catholic Relief Services"/>
    <m/>
    <s v="OFDA"/>
    <s v="Réalisé"/>
    <m/>
    <s v="Distribution NFI"/>
    <s v="Matériaux NFI"/>
    <s v="Bidons"/>
    <m/>
    <s v="Nombre"/>
    <n v="1000"/>
    <m/>
    <m/>
    <m/>
    <s v=""/>
    <n v="4370"/>
    <m/>
    <x v="1"/>
    <x v="1"/>
    <m/>
    <m/>
    <m/>
    <m/>
    <s v="The below two lines merged into this line."/>
    <s v="CAT190010SULE"/>
    <n v="13"/>
    <x v="1"/>
    <x v="1"/>
    <e v="#N/A"/>
    <x v="1"/>
  </r>
  <r>
    <s v="Catholic Relief Services"/>
    <m/>
    <s v="OFDA"/>
    <s v="Réalisé"/>
    <m/>
    <s v="Distribution NFI"/>
    <s v="Matériaux NFI"/>
    <s v="Bidons"/>
    <m/>
    <s v="Nombre"/>
    <n v="1000"/>
    <m/>
    <m/>
    <m/>
    <s v=""/>
    <n v="1000"/>
    <s v="Sélection / Priorisation"/>
    <x v="1"/>
    <x v="16"/>
    <m/>
    <m/>
    <m/>
    <m/>
    <m/>
    <s v="CAT190010SUST"/>
    <n v="7"/>
    <x v="1"/>
    <x v="16"/>
    <e v="#N/A"/>
    <x v="0"/>
  </r>
  <r>
    <s v="Catholic Relief Services"/>
    <m/>
    <s v="OFDA"/>
    <s v="Réalisé"/>
    <m/>
    <s v="Distribution NFI"/>
    <s v="Matériaux NFI"/>
    <s v="Couvertures"/>
    <m/>
    <s v="Nombre"/>
    <n v="1200"/>
    <m/>
    <m/>
    <m/>
    <s v=""/>
    <n v="1200"/>
    <s v="Sélection / Priorisation"/>
    <x v="1"/>
    <x v="7"/>
    <s v="Arniquet"/>
    <m/>
    <m/>
    <m/>
    <m/>
    <s v="CAT190010SUARAR"/>
    <n v="2"/>
    <x v="1"/>
    <x v="7"/>
    <e v="#N/A"/>
    <x v="1"/>
  </r>
  <r>
    <s v="Catholic Relief Services"/>
    <m/>
    <s v="OFDA"/>
    <s v="Réalisé"/>
    <m/>
    <s v="Distribution NFI"/>
    <s v="Matériaux NFI"/>
    <s v="Couvertures"/>
    <m/>
    <s v="Nombre"/>
    <s v="1000+"/>
    <m/>
    <m/>
    <m/>
    <s v=""/>
    <n v="1000"/>
    <m/>
    <x v="1"/>
    <x v="7"/>
    <m/>
    <m/>
    <m/>
    <m/>
    <s v="Hygiene kits + Kitchen kits + Blankets + Water"/>
    <s v="CAT190010SUAR"/>
    <n v="3"/>
    <x v="1"/>
    <x v="7"/>
    <e v="#N/A"/>
    <x v="1"/>
  </r>
  <r>
    <s v="Catholic Relief Services"/>
    <m/>
    <s v="OFDA"/>
    <s v="Réalisé"/>
    <m/>
    <s v="Distribution NFI"/>
    <s v="Matériaux NFI"/>
    <s v="Couvertures"/>
    <m/>
    <s v="Nombre"/>
    <n v="200"/>
    <m/>
    <m/>
    <m/>
    <s v=""/>
    <n v="200"/>
    <s v="Sélection / Priorisation"/>
    <x v="1"/>
    <x v="31"/>
    <s v="Champlois"/>
    <m/>
    <m/>
    <m/>
    <m/>
    <s v="CAT190010SUCACH"/>
    <n v="2"/>
    <x v="1"/>
    <x v="31"/>
    <e v="#N/A"/>
    <x v="1"/>
  </r>
  <r>
    <s v="Catholic Relief Services"/>
    <m/>
    <s v="OFDA"/>
    <s v="Planifié (financé)"/>
    <m/>
    <s v="Distribution NFI"/>
    <s v="Matériaux NFI"/>
    <s v="Couvertures"/>
    <m/>
    <s v="Nombre"/>
    <s v="1000+"/>
    <m/>
    <m/>
    <m/>
    <s v=""/>
    <n v="1000"/>
    <m/>
    <x v="1"/>
    <x v="31"/>
    <m/>
    <m/>
    <m/>
    <m/>
    <s v="Hygiene kits + Kitchen kits + Blankets + Water"/>
    <s v="CAT190010SUCA"/>
    <n v="3"/>
    <x v="1"/>
    <x v="31"/>
    <e v="#N/A"/>
    <x v="1"/>
  </r>
  <r>
    <s v="Catholic Relief Services"/>
    <m/>
    <s v="OFDA"/>
    <s v="Planifié (financé)"/>
    <m/>
    <s v="Distribution NFI"/>
    <s v="Matériaux NFI"/>
    <s v="Couvertures"/>
    <m/>
    <s v="Nombre"/>
    <s v="1000+"/>
    <m/>
    <m/>
    <m/>
    <s v=""/>
    <n v="1000"/>
    <m/>
    <x v="1"/>
    <x v="20"/>
    <m/>
    <m/>
    <m/>
    <m/>
    <s v="Hygiene kits + Kitchen kits + Blankets + Water"/>
    <s v="CAT190010SUCH"/>
    <n v="3"/>
    <x v="1"/>
    <x v="20"/>
    <e v="#N/A"/>
    <x v="0"/>
  </r>
  <r>
    <s v="Catholic Relief Services"/>
    <m/>
    <s v="OFDA"/>
    <s v="Planifié (financé)"/>
    <m/>
    <s v="Distribution NFI"/>
    <s v="Matériaux NFI"/>
    <s v="Couvertures"/>
    <m/>
    <s v="Nombre"/>
    <s v="1000+"/>
    <m/>
    <m/>
    <m/>
    <s v=""/>
    <n v="1000"/>
    <m/>
    <x v="1"/>
    <x v="14"/>
    <m/>
    <m/>
    <m/>
    <m/>
    <s v="Hygiene kits + Kitchen kits + Blankets + Water"/>
    <s v="CAT190010SUCO"/>
    <n v="3"/>
    <x v="1"/>
    <x v="14"/>
    <e v="#N/A"/>
    <x v="0"/>
  </r>
  <r>
    <s v="Catholic Relief Services"/>
    <m/>
    <s v="OFDA"/>
    <s v="Réalisé"/>
    <m/>
    <s v="Distribution NFI"/>
    <s v="Matériaux NFI"/>
    <s v="Couvertures"/>
    <m/>
    <s v="Nombre"/>
    <n v="450"/>
    <m/>
    <m/>
    <m/>
    <s v=""/>
    <n v="1921"/>
    <m/>
    <x v="1"/>
    <x v="1"/>
    <m/>
    <m/>
    <m/>
    <m/>
    <m/>
    <s v="CAT190010SULE"/>
    <n v="12"/>
    <x v="1"/>
    <x v="1"/>
    <e v="#N/A"/>
    <x v="1"/>
  </r>
  <r>
    <s v="Catholic Relief Services"/>
    <m/>
    <s v="OFDA"/>
    <s v="Réalisé"/>
    <m/>
    <s v="Distribution NFI"/>
    <s v="Matériaux NFI"/>
    <s v="Couvertures"/>
    <m/>
    <s v="Nombre"/>
    <n v="2875"/>
    <m/>
    <m/>
    <m/>
    <s v=""/>
    <n v="4370"/>
    <m/>
    <x v="1"/>
    <x v="1"/>
    <m/>
    <m/>
    <m/>
    <m/>
    <s v="The below two lines merged into this line."/>
    <s v="CAT190010SULE"/>
    <n v="11"/>
    <x v="1"/>
    <x v="1"/>
    <e v="#N/A"/>
    <x v="1"/>
  </r>
  <r>
    <s v="Catholic Relief Services"/>
    <m/>
    <s v="OFDA"/>
    <s v="Réalisé"/>
    <m/>
    <s v="Distribution NFI"/>
    <s v="Matériaux NFI"/>
    <s v="Couvertures"/>
    <m/>
    <s v="Nombre"/>
    <n v="450"/>
    <m/>
    <m/>
    <m/>
    <s v=""/>
    <n v="1921"/>
    <s v="Sélection / Priorisation"/>
    <x v="1"/>
    <x v="1"/>
    <m/>
    <m/>
    <m/>
    <m/>
    <m/>
    <s v="CAT190010SULE"/>
    <n v="10"/>
    <x v="1"/>
    <x v="1"/>
    <e v="#N/A"/>
    <x v="1"/>
  </r>
  <r>
    <s v="Catholic Relief Services"/>
    <m/>
    <s v="OFDA"/>
    <s v="Réalisé"/>
    <m/>
    <s v="Distribution NFI"/>
    <s v="Matériaux NFI"/>
    <s v="Couvertures"/>
    <m/>
    <s v="Nombre"/>
    <n v="1000"/>
    <m/>
    <m/>
    <m/>
    <s v=""/>
    <n v="1000"/>
    <s v="Sélection / Priorisation"/>
    <x v="1"/>
    <x v="6"/>
    <s v="Maniche"/>
    <m/>
    <m/>
    <m/>
    <m/>
    <s v="CAT190010SUMAMA"/>
    <n v="3"/>
    <x v="1"/>
    <x v="6"/>
    <e v="#N/A"/>
    <x v="0"/>
  </r>
  <r>
    <s v="Catholic Relief Services"/>
    <m/>
    <s v="OFDA"/>
    <s v="Planifié (financé)"/>
    <m/>
    <s v="Distribution NFI"/>
    <s v="Matériaux NFI"/>
    <s v="Couvertures"/>
    <m/>
    <s v="Nombre"/>
    <s v="1000+"/>
    <m/>
    <m/>
    <m/>
    <s v=""/>
    <n v="1000"/>
    <m/>
    <x v="1"/>
    <x v="6"/>
    <m/>
    <m/>
    <m/>
    <m/>
    <s v="Hygiene kits + Kitchen kits + Blankets + Water"/>
    <s v="CAT190010SUMA"/>
    <n v="3"/>
    <x v="1"/>
    <x v="6"/>
    <e v="#N/A"/>
    <x v="1"/>
  </r>
  <r>
    <s v="Catholic Relief Services"/>
    <m/>
    <s v="OFDA"/>
    <s v="Réalisé"/>
    <m/>
    <s v="Distribution NFI"/>
    <s v="Matériaux NFI"/>
    <s v="Couvertures"/>
    <m/>
    <s v="Nombre"/>
    <s v="1000+"/>
    <m/>
    <m/>
    <m/>
    <s v=""/>
    <n v="1000"/>
    <m/>
    <x v="1"/>
    <x v="15"/>
    <m/>
    <m/>
    <m/>
    <m/>
    <s v="Hygiene kits + Kitchen kits + Blankets + Water"/>
    <s v="CAT190010SUPO"/>
    <n v="3"/>
    <x v="1"/>
    <x v="15"/>
    <e v="#N/A"/>
    <x v="1"/>
  </r>
  <r>
    <s v="Catholic Relief Services"/>
    <m/>
    <s v="OFDA"/>
    <s v="Réalisé"/>
    <m/>
    <s v="Distribution NFI"/>
    <s v="Matériaux NFI"/>
    <s v="Couvertures"/>
    <m/>
    <s v="Nombre"/>
    <s v="1000+"/>
    <m/>
    <m/>
    <m/>
    <s v=""/>
    <n v="1000"/>
    <m/>
    <x v="1"/>
    <x v="5"/>
    <m/>
    <m/>
    <m/>
    <m/>
    <s v="Hygiene kits + Kitchen kits + Blankets + Water"/>
    <s v="CAT190010SURO"/>
    <n v="3"/>
    <x v="1"/>
    <x v="5"/>
    <e v="#N/A"/>
    <x v="1"/>
  </r>
  <r>
    <s v="Catholic Relief Services"/>
    <m/>
    <s v="OFDA"/>
    <s v="Réalisé"/>
    <m/>
    <s v="Distribution NFI"/>
    <s v="Matériaux NFI"/>
    <s v="Couvertures"/>
    <m/>
    <s v="Nombre"/>
    <s v="1000+"/>
    <m/>
    <m/>
    <m/>
    <s v=""/>
    <n v="1000"/>
    <m/>
    <x v="1"/>
    <x v="16"/>
    <m/>
    <m/>
    <m/>
    <m/>
    <s v="Hygiene kits + Kitchen kits + Blankets + Water"/>
    <s v="CAT190010SUST"/>
    <n v="6"/>
    <x v="1"/>
    <x v="16"/>
    <e v="#N/A"/>
    <x v="1"/>
  </r>
  <r>
    <s v="Catholic Relief Services"/>
    <m/>
    <s v="OFDA"/>
    <s v="Réalisé"/>
    <m/>
    <s v="Distribution NFI"/>
    <s v="Matériaux NFI"/>
    <s v="Couvertures"/>
    <m/>
    <s v="Nombre"/>
    <n v="1000"/>
    <m/>
    <m/>
    <m/>
    <s v=""/>
    <n v="1000"/>
    <s v="Sélection / Priorisation"/>
    <x v="1"/>
    <x v="16"/>
    <m/>
    <m/>
    <m/>
    <m/>
    <m/>
    <s v="CAT190010SUST"/>
    <n v="5"/>
    <x v="1"/>
    <x v="16"/>
    <e v="#N/A"/>
    <x v="1"/>
  </r>
  <r>
    <s v="Catholic Relief Services"/>
    <m/>
    <s v="OFDA"/>
    <s v="Réalisé"/>
    <m/>
    <s v="Distribution NFI"/>
    <s v="Matériaux NFI"/>
    <s v="Couvertures"/>
    <m/>
    <s v="Nombre"/>
    <s v="1000+"/>
    <m/>
    <m/>
    <m/>
    <s v=""/>
    <n v="1000"/>
    <m/>
    <x v="1"/>
    <x v="8"/>
    <m/>
    <m/>
    <m/>
    <m/>
    <s v="Hygiene kits + Kitchen kits + Blankets + Water"/>
    <s v="CAT190010SUTO"/>
    <n v="3"/>
    <x v="1"/>
    <x v="8"/>
    <e v="#N/A"/>
    <x v="0"/>
  </r>
  <r>
    <s v="Catholic Relief Services"/>
    <m/>
    <s v="OFDA"/>
    <s v="Réalisé"/>
    <m/>
    <s v="Distribution Abris"/>
    <s v="Matériaux Abris"/>
    <s v="Kit Abris"/>
    <m/>
    <s v="Nombre"/>
    <n v="4370"/>
    <m/>
    <m/>
    <m/>
    <s v=""/>
    <n v="4370"/>
    <m/>
    <x v="1"/>
    <x v="1"/>
    <m/>
    <m/>
    <m/>
    <m/>
    <s v="The below two lines merged into this line."/>
    <s v="CAT190010SULE"/>
    <n v="9"/>
    <x v="1"/>
    <x v="1"/>
    <e v="#N/A"/>
    <x v="1"/>
  </r>
  <r>
    <s v="Catholic Relief Services"/>
    <m/>
    <s v="OFDA"/>
    <s v="Réalisé"/>
    <m/>
    <s v="Distribution NFI"/>
    <s v="Matériaux NFI"/>
    <s v="Kit de cuisine"/>
    <m/>
    <s v="Nombre"/>
    <n v="1000"/>
    <m/>
    <m/>
    <m/>
    <s v=""/>
    <n v="1000"/>
    <m/>
    <x v="1"/>
    <x v="7"/>
    <m/>
    <m/>
    <m/>
    <m/>
    <s v="Hygiene kits + Kitchen kits + Blankets + Water"/>
    <s v="CAT190010SUAR"/>
    <n v="2"/>
    <x v="1"/>
    <x v="7"/>
    <e v="#N/A"/>
    <x v="1"/>
  </r>
  <r>
    <s v="Catholic Relief Services"/>
    <m/>
    <s v="OFDA"/>
    <s v="Planifié (financé)"/>
    <m/>
    <s v="Distribution NFI"/>
    <s v="Matériaux NFI"/>
    <s v="Kit de cuisine"/>
    <m/>
    <s v="Nombre"/>
    <n v="1000"/>
    <m/>
    <m/>
    <m/>
    <s v=""/>
    <n v="1000"/>
    <m/>
    <x v="1"/>
    <x v="31"/>
    <m/>
    <m/>
    <m/>
    <m/>
    <s v="Hygiene kits + Kitchen kits + Blankets + Water"/>
    <s v="CAT190010SUCA"/>
    <n v="2"/>
    <x v="1"/>
    <x v="31"/>
    <e v="#N/A"/>
    <x v="1"/>
  </r>
  <r>
    <s v="Catholic Relief Services"/>
    <m/>
    <s v="OFDA"/>
    <s v="Planifié (financé)"/>
    <m/>
    <s v="Distribution NFI"/>
    <s v="Matériaux NFI"/>
    <s v="Kit de cuisine"/>
    <m/>
    <s v="Nombre"/>
    <n v="1000"/>
    <m/>
    <m/>
    <m/>
    <s v=""/>
    <n v="1000"/>
    <m/>
    <x v="1"/>
    <x v="20"/>
    <m/>
    <m/>
    <m/>
    <m/>
    <s v="Hygiene kits + Kitchen kits + Blankets + Water"/>
    <s v="CAT190010SUCH"/>
    <n v="2"/>
    <x v="1"/>
    <x v="20"/>
    <e v="#N/A"/>
    <x v="1"/>
  </r>
  <r>
    <s v="Catholic Relief Services"/>
    <m/>
    <s v="OFDA"/>
    <s v="Planifié (financé)"/>
    <m/>
    <s v="Distribution NFI"/>
    <s v="Matériaux NFI"/>
    <s v="Kit de cuisine"/>
    <m/>
    <s v="Nombre"/>
    <n v="1000"/>
    <m/>
    <m/>
    <m/>
    <s v=""/>
    <n v="1000"/>
    <m/>
    <x v="1"/>
    <x v="14"/>
    <m/>
    <m/>
    <m/>
    <m/>
    <s v="Hygiene kits + Kitchen kits + Blankets + Water"/>
    <s v="CAT190010SUCO"/>
    <n v="2"/>
    <x v="1"/>
    <x v="14"/>
    <e v="#N/A"/>
    <x v="1"/>
  </r>
  <r>
    <s v="Catholic Relief Services"/>
    <m/>
    <s v="OFDA"/>
    <s v="Réalisé"/>
    <m/>
    <s v="Distribution NFI"/>
    <s v="Matériaux NFI"/>
    <s v="Kit de cuisine"/>
    <m/>
    <s v="Nombre"/>
    <n v="1000"/>
    <m/>
    <m/>
    <m/>
    <s v=""/>
    <n v="4370"/>
    <m/>
    <x v="1"/>
    <x v="1"/>
    <m/>
    <m/>
    <m/>
    <m/>
    <s v="The below two lines merged into this line."/>
    <s v="CAT190010SULE"/>
    <n v="8"/>
    <x v="1"/>
    <x v="1"/>
    <e v="#N/A"/>
    <x v="1"/>
  </r>
  <r>
    <s v="Catholic Relief Services"/>
    <m/>
    <s v="OFDA"/>
    <s v="Réalisé"/>
    <m/>
    <s v="Distribution NFI"/>
    <s v="Matériaux NFI"/>
    <s v="Kit de cuisine"/>
    <m/>
    <s v="Nombre"/>
    <n v="1000"/>
    <m/>
    <m/>
    <m/>
    <s v=""/>
    <n v="1000"/>
    <s v="Sélection / Priorisation"/>
    <x v="1"/>
    <x v="6"/>
    <s v="Maniche"/>
    <m/>
    <m/>
    <m/>
    <m/>
    <s v="CAT190010SUMAMA"/>
    <n v="2"/>
    <x v="1"/>
    <x v="6"/>
    <e v="#N/A"/>
    <x v="1"/>
  </r>
  <r>
    <s v="Catholic Relief Services"/>
    <m/>
    <s v="OFDA"/>
    <s v="Planifié (financé)"/>
    <m/>
    <s v="Distribution NFI"/>
    <s v="Matériaux NFI"/>
    <s v="Kit de cuisine"/>
    <m/>
    <s v="Nombre"/>
    <n v="1000"/>
    <m/>
    <m/>
    <m/>
    <s v=""/>
    <n v="1000"/>
    <m/>
    <x v="1"/>
    <x v="6"/>
    <m/>
    <m/>
    <m/>
    <m/>
    <s v="Hygiene kits + Kitchen kits + Blankets + Water"/>
    <s v="CAT190010SUMA"/>
    <n v="2"/>
    <x v="1"/>
    <x v="6"/>
    <e v="#N/A"/>
    <x v="1"/>
  </r>
  <r>
    <s v="Catholic Relief Services"/>
    <m/>
    <s v="OFDA"/>
    <s v="Réalisé"/>
    <m/>
    <s v="Distribution NFI"/>
    <s v="Matériaux NFI"/>
    <s v="Kit de cuisine"/>
    <m/>
    <s v="Nombre"/>
    <n v="1000"/>
    <m/>
    <m/>
    <m/>
    <s v=""/>
    <n v="1000"/>
    <m/>
    <x v="1"/>
    <x v="15"/>
    <m/>
    <m/>
    <m/>
    <m/>
    <s v="Hygiene kits + Kitchen kits + Blankets + Water"/>
    <s v="CAT190010SUPO"/>
    <n v="2"/>
    <x v="1"/>
    <x v="15"/>
    <e v="#N/A"/>
    <x v="1"/>
  </r>
  <r>
    <s v="Catholic Relief Services"/>
    <m/>
    <s v="OFDA"/>
    <s v="Réalisé"/>
    <m/>
    <s v="Distribution NFI"/>
    <s v="Matériaux NFI"/>
    <s v="Kit de cuisine"/>
    <m/>
    <s v="Nombre"/>
    <n v="1000"/>
    <m/>
    <m/>
    <m/>
    <s v=""/>
    <n v="1000"/>
    <m/>
    <x v="1"/>
    <x v="5"/>
    <m/>
    <m/>
    <m/>
    <m/>
    <s v="Hygiene kits + Kitchen kits + Blankets + Water"/>
    <s v="CAT190010SURO"/>
    <n v="2"/>
    <x v="1"/>
    <x v="5"/>
    <e v="#N/A"/>
    <x v="1"/>
  </r>
  <r>
    <s v="Catholic Relief Services"/>
    <m/>
    <s v="OFDA"/>
    <s v="Réalisé"/>
    <m/>
    <s v="Distribution NFI"/>
    <s v="Matériaux NFI"/>
    <s v="Kit de cuisine"/>
    <m/>
    <s v="Nombre"/>
    <n v="1000"/>
    <m/>
    <m/>
    <m/>
    <s v=""/>
    <n v="1000"/>
    <m/>
    <x v="1"/>
    <x v="16"/>
    <m/>
    <m/>
    <m/>
    <m/>
    <s v="Hygiene kits + Kitchen kits + Blankets + Water"/>
    <s v="CAT190010SUST"/>
    <n v="4"/>
    <x v="1"/>
    <x v="16"/>
    <e v="#N/A"/>
    <x v="1"/>
  </r>
  <r>
    <s v="Catholic Relief Services"/>
    <m/>
    <s v="OFDA"/>
    <s v="Réalisé"/>
    <m/>
    <s v="Distribution NFI"/>
    <s v="Matériaux NFI"/>
    <s v="Kit de cuisine"/>
    <m/>
    <s v="Nombre"/>
    <n v="1000"/>
    <m/>
    <m/>
    <m/>
    <s v=""/>
    <n v="1000"/>
    <s v="Sélection / Priorisation"/>
    <x v="1"/>
    <x v="16"/>
    <m/>
    <m/>
    <m/>
    <m/>
    <m/>
    <s v="CAT190010SUST"/>
    <n v="3"/>
    <x v="1"/>
    <x v="16"/>
    <e v="#N/A"/>
    <x v="1"/>
  </r>
  <r>
    <s v="Catholic Relief Services"/>
    <m/>
    <s v="OFDA"/>
    <s v="Réalisé"/>
    <m/>
    <s v="Distribution NFI"/>
    <s v="Matériaux NFI"/>
    <s v="Kit de cuisine"/>
    <m/>
    <s v="Nombre"/>
    <n v="1000"/>
    <m/>
    <m/>
    <m/>
    <s v=""/>
    <n v="1000"/>
    <m/>
    <x v="1"/>
    <x v="8"/>
    <m/>
    <m/>
    <m/>
    <m/>
    <s v="Hygiene kits + Kitchen kits + Blankets + Water"/>
    <s v="CAT190010SUTO"/>
    <n v="2"/>
    <x v="1"/>
    <x v="8"/>
    <e v="#N/A"/>
    <x v="1"/>
  </r>
  <r>
    <s v="Catholic Relief Services"/>
    <m/>
    <s v="OFDA"/>
    <s v="Réalisé"/>
    <m/>
    <s v="Distribution NFI"/>
    <s v="Matériaux NFI"/>
    <s v="Kit d'hygiène"/>
    <m/>
    <s v="Nombre"/>
    <n v="1200"/>
    <m/>
    <m/>
    <m/>
    <s v=""/>
    <n v="1200"/>
    <s v="Sélection / Priorisation"/>
    <x v="1"/>
    <x v="7"/>
    <s v="Arniquet"/>
    <m/>
    <m/>
    <m/>
    <m/>
    <s v="CAT190010SUARAR"/>
    <n v="1"/>
    <x v="1"/>
    <x v="7"/>
    <e v="#N/A"/>
    <x v="1"/>
  </r>
  <r>
    <s v="Catholic Relief Services"/>
    <m/>
    <s v="OFDA"/>
    <s v="Réalisé"/>
    <m/>
    <s v="Distribution NFI"/>
    <s v="Matériaux NFI"/>
    <s v="Kit d'hygiène"/>
    <m/>
    <s v="Nombre"/>
    <n v="1000"/>
    <m/>
    <m/>
    <m/>
    <s v=""/>
    <n v="1000"/>
    <m/>
    <x v="1"/>
    <x v="7"/>
    <m/>
    <m/>
    <m/>
    <m/>
    <s v="Hygiene kits + Kitchen kits + Blankets + Water"/>
    <s v="CAT190010SUAR"/>
    <n v="1"/>
    <x v="1"/>
    <x v="7"/>
    <e v="#N/A"/>
    <x v="1"/>
  </r>
  <r>
    <s v="Catholic Relief Services"/>
    <m/>
    <s v="OFDA"/>
    <s v="Réalisé"/>
    <m/>
    <s v="Distribution NFI"/>
    <s v="Matériaux NFI"/>
    <s v="Kit d'hygiène"/>
    <m/>
    <s v="Nombre"/>
    <n v="200"/>
    <m/>
    <m/>
    <m/>
    <s v=""/>
    <n v="200"/>
    <s v="Sélection / Priorisation"/>
    <x v="1"/>
    <x v="31"/>
    <s v="Champlois"/>
    <m/>
    <m/>
    <m/>
    <m/>
    <s v="CAT190010SUCACH"/>
    <n v="1"/>
    <x v="1"/>
    <x v="31"/>
    <e v="#N/A"/>
    <x v="1"/>
  </r>
  <r>
    <s v="Catholic Relief Services"/>
    <m/>
    <s v="OFDA"/>
    <s v="Planifié (financé)"/>
    <m/>
    <s v="Distribution NFI"/>
    <s v="Matériaux NFI"/>
    <s v="Kit d'hygiène"/>
    <m/>
    <s v="Nombre"/>
    <n v="1000"/>
    <m/>
    <m/>
    <m/>
    <s v=""/>
    <n v="1000"/>
    <m/>
    <x v="1"/>
    <x v="31"/>
    <m/>
    <m/>
    <m/>
    <m/>
    <s v="Hygiene kits + Kitchen kits + Blankets + Water"/>
    <s v="CAT190010SUCA"/>
    <n v="1"/>
    <x v="1"/>
    <x v="31"/>
    <e v="#N/A"/>
    <x v="1"/>
  </r>
  <r>
    <s v="Catholic Relief Services"/>
    <m/>
    <s v="OFDA"/>
    <s v="Planifié (financé)"/>
    <m/>
    <s v="Distribution NFI"/>
    <s v="Matériaux NFI"/>
    <s v="Kit d'hygiène"/>
    <m/>
    <s v="Nombre"/>
    <n v="1000"/>
    <m/>
    <m/>
    <m/>
    <s v=""/>
    <n v="1000"/>
    <m/>
    <x v="1"/>
    <x v="20"/>
    <m/>
    <m/>
    <m/>
    <m/>
    <s v="Hygiene kits + Kitchen kits + Blankets + Water"/>
    <s v="CAT190010SUCH"/>
    <n v="1"/>
    <x v="1"/>
    <x v="20"/>
    <e v="#N/A"/>
    <x v="1"/>
  </r>
  <r>
    <s v="Catholic Relief Services"/>
    <m/>
    <s v="OFDA"/>
    <s v="Planifié (financé)"/>
    <m/>
    <s v="Distribution NFI"/>
    <s v="Matériaux NFI"/>
    <s v="Kit d'hygiène"/>
    <m/>
    <s v="Nombre"/>
    <n v="1000"/>
    <m/>
    <m/>
    <m/>
    <s v=""/>
    <n v="1000"/>
    <m/>
    <x v="1"/>
    <x v="14"/>
    <m/>
    <m/>
    <m/>
    <m/>
    <s v="Hygiene kits + Kitchen kits + Blankets + Water"/>
    <s v="CAT190010SUCO"/>
    <n v="1"/>
    <x v="1"/>
    <x v="14"/>
    <e v="#N/A"/>
    <x v="1"/>
  </r>
  <r>
    <s v="Catholic Relief Services"/>
    <m/>
    <s v="OFDA"/>
    <s v="Réalisé"/>
    <m/>
    <s v="Distribution NFI"/>
    <s v="Matériaux NFI"/>
    <s v="Kit d'hygiène"/>
    <m/>
    <s v="Nombre"/>
    <n v="500"/>
    <m/>
    <m/>
    <m/>
    <s v=""/>
    <n v="1921"/>
    <m/>
    <x v="1"/>
    <x v="1"/>
    <m/>
    <m/>
    <m/>
    <m/>
    <m/>
    <s v="CAT190010SULE"/>
    <n v="7"/>
    <x v="1"/>
    <x v="1"/>
    <e v="#N/A"/>
    <x v="1"/>
  </r>
  <r>
    <s v="Catholic Relief Services"/>
    <m/>
    <s v="OFDA"/>
    <s v="Réalisé"/>
    <m/>
    <s v="Distribution NFI"/>
    <s v="Matériaux NFI"/>
    <s v="Kit d'hygiène"/>
    <m/>
    <s v="Nombre"/>
    <n v="3000"/>
    <m/>
    <m/>
    <m/>
    <s v=""/>
    <n v="4370"/>
    <m/>
    <x v="1"/>
    <x v="1"/>
    <m/>
    <m/>
    <m/>
    <m/>
    <s v="The below two lines merged into this line."/>
    <s v="CAT190010SULE"/>
    <n v="6"/>
    <x v="1"/>
    <x v="1"/>
    <e v="#N/A"/>
    <x v="1"/>
  </r>
  <r>
    <s v="Catholic Relief Services"/>
    <m/>
    <s v="OFDA"/>
    <s v="Réalisé"/>
    <m/>
    <s v="Distribution NFI"/>
    <s v="Matériaux NFI"/>
    <s v="Kit d'hygiène"/>
    <m/>
    <s v="Nombre"/>
    <n v="1000"/>
    <m/>
    <m/>
    <m/>
    <s v=""/>
    <n v="1000"/>
    <s v="Sélection / Priorisation"/>
    <x v="1"/>
    <x v="6"/>
    <s v="Maniche"/>
    <m/>
    <m/>
    <m/>
    <m/>
    <s v="CAT190010SUMAMA"/>
    <n v="1"/>
    <x v="1"/>
    <x v="6"/>
    <e v="#N/A"/>
    <x v="1"/>
  </r>
  <r>
    <s v="Catholic Relief Services"/>
    <m/>
    <s v="OFDA"/>
    <s v="Planifié (financé)"/>
    <m/>
    <s v="Distribution NFI"/>
    <s v="Matériaux NFI"/>
    <s v="Kit d'hygiène"/>
    <m/>
    <s v="Nombre"/>
    <n v="1000"/>
    <m/>
    <m/>
    <m/>
    <s v=""/>
    <n v="1000"/>
    <m/>
    <x v="1"/>
    <x v="6"/>
    <m/>
    <m/>
    <m/>
    <m/>
    <s v="Hygiene kits + Kitchen kits + Blankets + Water"/>
    <s v="CAT190010SUMA"/>
    <n v="1"/>
    <x v="1"/>
    <x v="6"/>
    <e v="#N/A"/>
    <x v="1"/>
  </r>
  <r>
    <s v="Catholic Relief Services"/>
    <m/>
    <s v="OFDA"/>
    <s v="Réalisé"/>
    <m/>
    <s v="Distribution NFI"/>
    <s v="Matériaux NFI"/>
    <s v="Kit d'hygiène"/>
    <m/>
    <s v="Nombre"/>
    <n v="200"/>
    <m/>
    <m/>
    <m/>
    <s v=""/>
    <n v="50"/>
    <s v="Sélection / Priorisation"/>
    <x v="1"/>
    <x v="15"/>
    <s v="Lezard"/>
    <m/>
    <m/>
    <m/>
    <m/>
    <s v="CAT190010SUPOLE"/>
    <n v="1"/>
    <x v="1"/>
    <x v="15"/>
    <e v="#N/A"/>
    <x v="1"/>
  </r>
  <r>
    <s v="Catholic Relief Services"/>
    <m/>
    <s v="OFDA"/>
    <s v="Réalisé"/>
    <m/>
    <s v="Distribution NFI"/>
    <s v="Matériaux NFI"/>
    <s v="Kit d'hygiène"/>
    <m/>
    <s v="Nombre"/>
    <n v="1000"/>
    <m/>
    <m/>
    <m/>
    <s v=""/>
    <n v="1000"/>
    <m/>
    <x v="1"/>
    <x v="15"/>
    <m/>
    <m/>
    <m/>
    <m/>
    <s v="Hygiene kits + Kitchen kits + Blankets + Water"/>
    <s v="CAT190010SUPO"/>
    <n v="1"/>
    <x v="1"/>
    <x v="15"/>
    <e v="#N/A"/>
    <x v="1"/>
  </r>
  <r>
    <s v="Catholic Relief Services"/>
    <m/>
    <s v="OFDA"/>
    <s v="Réalisé"/>
    <m/>
    <s v="Distribution NFI"/>
    <s v="Matériaux NFI"/>
    <s v="Kit d'hygiène"/>
    <m/>
    <s v="Nombre"/>
    <n v="200"/>
    <m/>
    <m/>
    <m/>
    <s v=""/>
    <n v="50"/>
    <s v="Sélection / Priorisation"/>
    <x v="1"/>
    <x v="5"/>
    <s v="Renaudin"/>
    <m/>
    <m/>
    <m/>
    <m/>
    <s v="CAT190010SURORE"/>
    <n v="1"/>
    <x v="1"/>
    <x v="5"/>
    <e v="#N/A"/>
    <x v="1"/>
  </r>
  <r>
    <s v="Catholic Relief Services"/>
    <m/>
    <s v="OFDA"/>
    <s v="Réalisé"/>
    <m/>
    <s v="Distribution NFI"/>
    <s v="Matériaux NFI"/>
    <s v="Kit d'hygiène"/>
    <m/>
    <s v="Nombre"/>
    <n v="1000"/>
    <m/>
    <m/>
    <m/>
    <s v=""/>
    <n v="1000"/>
    <m/>
    <x v="1"/>
    <x v="5"/>
    <m/>
    <m/>
    <m/>
    <m/>
    <s v="Hygiene kits + Kitchen kits + Blankets + Water"/>
    <s v="CAT190010SURO"/>
    <n v="1"/>
    <x v="1"/>
    <x v="5"/>
    <e v="#N/A"/>
    <x v="1"/>
  </r>
  <r>
    <s v="Catholic Relief Services"/>
    <m/>
    <s v="OFDA"/>
    <s v="Réalisé"/>
    <m/>
    <s v="Distribution NFI"/>
    <s v="Matériaux NFI"/>
    <s v="Kit d'hygiène"/>
    <m/>
    <s v="Nombre"/>
    <n v="1000"/>
    <m/>
    <m/>
    <m/>
    <s v=""/>
    <n v="1000"/>
    <m/>
    <x v="1"/>
    <x v="16"/>
    <m/>
    <m/>
    <m/>
    <m/>
    <s v="Hygiene kits + Kitchen kits + Blankets + Water"/>
    <s v="CAT190010SUST"/>
    <n v="2"/>
    <x v="1"/>
    <x v="16"/>
    <e v="#N/A"/>
    <x v="1"/>
  </r>
  <r>
    <s v="Catholic Relief Services"/>
    <m/>
    <s v="OFDA"/>
    <s v="Réalisé"/>
    <m/>
    <s v="Distribution NFI"/>
    <s v="Matériaux NFI"/>
    <s v="Kit d'hygiène"/>
    <m/>
    <s v="Nombre"/>
    <n v="1000"/>
    <m/>
    <m/>
    <m/>
    <s v=""/>
    <n v="1000"/>
    <s v="Sélection / Priorisation"/>
    <x v="1"/>
    <x v="16"/>
    <m/>
    <m/>
    <m/>
    <m/>
    <m/>
    <s v="CAT190010SUST"/>
    <n v="1"/>
    <x v="1"/>
    <x v="16"/>
    <e v="#N/A"/>
    <x v="1"/>
  </r>
  <r>
    <s v="Catholic Relief Services"/>
    <m/>
    <s v="OFDA"/>
    <s v="Réalisé"/>
    <m/>
    <s v="Distribution NFI"/>
    <s v="Matériaux NFI"/>
    <s v="Kit d'hygiène"/>
    <m/>
    <s v="Nombre"/>
    <n v="1000"/>
    <m/>
    <m/>
    <m/>
    <s v=""/>
    <n v="1000"/>
    <m/>
    <x v="1"/>
    <x v="8"/>
    <m/>
    <m/>
    <m/>
    <m/>
    <s v="Hygiene kits + Kitchen kits + Blankets + Water"/>
    <s v="CAT190010SUTO"/>
    <n v="1"/>
    <x v="1"/>
    <x v="8"/>
    <e v="#N/A"/>
    <x v="1"/>
  </r>
  <r>
    <s v="Catholic Relief Services"/>
    <m/>
    <s v="OFDA"/>
    <s v="Réalisé"/>
    <m/>
    <s v="Distribution NFI"/>
    <s v="Matériaux NFI"/>
    <s v="Lampes solaires"/>
    <m/>
    <s v="Nombre"/>
    <n v="150"/>
    <m/>
    <m/>
    <m/>
    <s v=""/>
    <n v="1921"/>
    <m/>
    <x v="1"/>
    <x v="1"/>
    <m/>
    <m/>
    <m/>
    <m/>
    <m/>
    <s v="CAT190010SULE"/>
    <n v="5"/>
    <x v="1"/>
    <x v="1"/>
    <e v="#N/A"/>
    <x v="1"/>
  </r>
  <r>
    <s v="Catholic Relief Services"/>
    <m/>
    <s v="OFDA"/>
    <s v="Réalisé"/>
    <m/>
    <s v="Distribution Abris"/>
    <s v="Cash en HTG"/>
    <s v="Non conditionel"/>
    <m/>
    <s v="Valeur en HTG"/>
    <n v="160"/>
    <m/>
    <m/>
    <m/>
    <s v=""/>
    <n v="621"/>
    <s v="Sélection / Priorisation"/>
    <x v="1"/>
    <x v="1"/>
    <m/>
    <m/>
    <m/>
    <m/>
    <m/>
    <s v="CAT190010SULE"/>
    <n v="4"/>
    <x v="1"/>
    <x v="1"/>
    <e v="#N/A"/>
    <x v="1"/>
  </r>
  <r>
    <s v="Catholic Relief Services"/>
    <m/>
    <s v="OFDA"/>
    <s v="Réalisé"/>
    <m/>
    <s v="Distribution Abris"/>
    <s v="Cash en USD"/>
    <s v="Non conditionel "/>
    <m/>
    <s v="Valeur en USD"/>
    <m/>
    <m/>
    <m/>
    <m/>
    <m/>
    <n v="3000"/>
    <m/>
    <x v="1"/>
    <x v="1"/>
    <m/>
    <m/>
    <m/>
    <m/>
    <s v="The below two lines merged into this line."/>
    <s v="CAT190010SULE"/>
    <n v="3"/>
    <x v="1"/>
    <x v="1"/>
    <e v="#N/A"/>
    <x v="1"/>
  </r>
  <r>
    <s v="Catholic Relief Services"/>
    <m/>
    <s v="OFDA"/>
    <s v="En cours"/>
    <m/>
    <s v="Distribution Abris"/>
    <s v="Cash en USD"/>
    <s v="Non conditionel "/>
    <m/>
    <s v="Valeur en USD"/>
    <m/>
    <m/>
    <m/>
    <m/>
    <s v=""/>
    <n v="400"/>
    <m/>
    <x v="1"/>
    <x v="1"/>
    <m/>
    <m/>
    <m/>
    <m/>
    <s v="cash support"/>
    <s v="CAT190010SULE"/>
    <n v="2"/>
    <x v="1"/>
    <x v="1"/>
    <e v="#N/A"/>
    <x v="1"/>
  </r>
  <r>
    <s v="Catholic Relief Services"/>
    <m/>
    <s v="OFDA"/>
    <s v="Planifié (financé)"/>
    <m/>
    <s v="Distribution Abris"/>
    <s v="Cash en USD"/>
    <s v="Non conditionel "/>
    <m/>
    <s v="Valeur en USD"/>
    <m/>
    <m/>
    <m/>
    <m/>
    <s v=""/>
    <n v="350"/>
    <m/>
    <x v="1"/>
    <x v="1"/>
    <m/>
    <m/>
    <m/>
    <m/>
    <s v="cash support"/>
    <s v="CAT190010SULE"/>
    <n v="1"/>
    <x v="1"/>
    <x v="1"/>
    <e v="#N/A"/>
    <x v="1"/>
  </r>
  <r>
    <s v="CECI"/>
    <m/>
    <m/>
    <s v="Réalisé"/>
    <m/>
    <s v="Distribution NFI"/>
    <s v="Matériaux NFI"/>
    <s v="Kit de cuisine"/>
    <m/>
    <s v="Nombre"/>
    <n v="200"/>
    <m/>
    <m/>
    <m/>
    <s v=""/>
    <n v="325"/>
    <m/>
    <x v="1"/>
    <x v="31"/>
    <s v="2e Section Champlois"/>
    <m/>
    <m/>
    <m/>
    <s v="plus food"/>
    <s v="CEC190010SUCA2E"/>
    <n v="4"/>
    <x v="1"/>
    <x v="31"/>
    <e v="#N/A"/>
    <x v="0"/>
  </r>
  <r>
    <s v="CECI"/>
    <m/>
    <m/>
    <s v="Planifié (financé)"/>
    <m/>
    <s v="Distribution NFI"/>
    <s v="Matériaux NFI"/>
    <s v="Kit de cuisine"/>
    <m/>
    <s v="Nombre"/>
    <n v="185"/>
    <m/>
    <m/>
    <m/>
    <s v=""/>
    <n v="245"/>
    <m/>
    <x v="1"/>
    <x v="31"/>
    <s v="2e Section Champlois"/>
    <m/>
    <m/>
    <m/>
    <s v="plus food, planned"/>
    <s v="CEC190010SUCA2E"/>
    <n v="3"/>
    <x v="1"/>
    <x v="31"/>
    <e v="#N/A"/>
    <x v="1"/>
  </r>
  <r>
    <s v="CECI"/>
    <m/>
    <m/>
    <s v="Réalisé"/>
    <m/>
    <s v="Distribution NFI"/>
    <s v="Matériaux NFI"/>
    <s v="Kit de cuisine"/>
    <m/>
    <s v="Nombre"/>
    <n v="315"/>
    <m/>
    <m/>
    <m/>
    <s v=""/>
    <n v="328"/>
    <m/>
    <x v="1"/>
    <x v="1"/>
    <s v="1re Section Bourdet"/>
    <m/>
    <m/>
    <m/>
    <s v="plus food"/>
    <s v="CEC190010SULE1R"/>
    <n v="2"/>
    <x v="1"/>
    <x v="1"/>
    <e v="#N/A"/>
    <x v="0"/>
  </r>
  <r>
    <s v="CECI"/>
    <m/>
    <m/>
    <s v="Réalisé"/>
    <m/>
    <s v="Distribution NFI"/>
    <s v="Matériaux NFI"/>
    <s v="Kit de cuisine"/>
    <m/>
    <s v="Nombre"/>
    <n v="200"/>
    <m/>
    <m/>
    <m/>
    <s v=""/>
    <n v="250"/>
    <m/>
    <x v="1"/>
    <x v="6"/>
    <s v="2e Section Dory"/>
    <m/>
    <m/>
    <m/>
    <m/>
    <s v="CEC190010SUMA2E"/>
    <n v="2"/>
    <x v="1"/>
    <x v="6"/>
    <e v="#N/A"/>
    <x v="0"/>
  </r>
  <r>
    <s v="CECI"/>
    <m/>
    <m/>
    <s v="Réalisé"/>
    <m/>
    <s v="Distribution NFI"/>
    <s v="Matériaux NFI"/>
    <s v="Kit de cuisine"/>
    <m/>
    <s v="Nombre"/>
    <n v="200"/>
    <m/>
    <m/>
    <m/>
    <s v=""/>
    <n v="270"/>
    <m/>
    <x v="1"/>
    <x v="6"/>
    <s v="3e Section Melon"/>
    <m/>
    <m/>
    <m/>
    <m/>
    <s v="CEC190010SUMA3E"/>
    <n v="2"/>
    <x v="1"/>
    <x v="6"/>
    <e v="#N/A"/>
    <x v="1"/>
  </r>
  <r>
    <s v="CECI"/>
    <m/>
    <m/>
    <s v="Réalisé"/>
    <m/>
    <s v="Distribution NFI"/>
    <s v="Matériaux NFI"/>
    <s v="Kit d'hygiène"/>
    <m/>
    <s v="Nombre"/>
    <n v="200"/>
    <m/>
    <m/>
    <m/>
    <s v=""/>
    <n v="325"/>
    <m/>
    <x v="1"/>
    <x v="31"/>
    <s v="2e Section Champlois"/>
    <m/>
    <m/>
    <m/>
    <s v="plus food"/>
    <s v="CEC190010SUCA2E"/>
    <n v="2"/>
    <x v="1"/>
    <x v="31"/>
    <e v="#N/A"/>
    <x v="1"/>
  </r>
  <r>
    <s v="CECI"/>
    <m/>
    <m/>
    <s v="Planifié (financé)"/>
    <m/>
    <s v="Distribution NFI"/>
    <s v="Matériaux NFI"/>
    <s v="Kit d'hygiène"/>
    <m/>
    <s v="Nombre"/>
    <n v="185"/>
    <m/>
    <m/>
    <m/>
    <s v=""/>
    <n v="245"/>
    <m/>
    <x v="1"/>
    <x v="31"/>
    <s v="2e Section Champlois"/>
    <m/>
    <m/>
    <m/>
    <s v="plus food, planned"/>
    <s v="CEC190010SUCA2E"/>
    <n v="1"/>
    <x v="1"/>
    <x v="31"/>
    <e v="#N/A"/>
    <x v="1"/>
  </r>
  <r>
    <s v="CECI"/>
    <m/>
    <m/>
    <s v="Réalisé"/>
    <m/>
    <s v="Distribution NFI"/>
    <s v="Matériaux NFI"/>
    <s v="Kit d'hygiène"/>
    <m/>
    <s v="Nombre"/>
    <n v="315"/>
    <m/>
    <m/>
    <m/>
    <s v=""/>
    <n v="328"/>
    <m/>
    <x v="1"/>
    <x v="1"/>
    <s v="1re Section Bourdet"/>
    <m/>
    <m/>
    <m/>
    <s v="plus food"/>
    <s v="CEC190010SULE1R"/>
    <n v="1"/>
    <x v="1"/>
    <x v="1"/>
    <e v="#N/A"/>
    <x v="1"/>
  </r>
  <r>
    <s v="CECI"/>
    <m/>
    <m/>
    <s v="Réalisé"/>
    <m/>
    <s v="Distribution NFI"/>
    <s v="Matériaux NFI"/>
    <s v="Kit d'hygiène"/>
    <m/>
    <s v="Nombre"/>
    <n v="200"/>
    <m/>
    <m/>
    <m/>
    <s v=""/>
    <n v="250"/>
    <m/>
    <x v="1"/>
    <x v="6"/>
    <s v="2e Section Dory"/>
    <m/>
    <m/>
    <m/>
    <m/>
    <s v="CEC190010SUMA2E"/>
    <n v="1"/>
    <x v="1"/>
    <x v="6"/>
    <e v="#N/A"/>
    <x v="1"/>
  </r>
  <r>
    <s v="CECI"/>
    <m/>
    <m/>
    <s v="Réalisé"/>
    <m/>
    <s v="Distribution NFI"/>
    <s v="Matériaux NFI"/>
    <s v="Kit d'hygiène"/>
    <m/>
    <s v="Nombre"/>
    <n v="200"/>
    <m/>
    <m/>
    <m/>
    <s v=""/>
    <n v="270"/>
    <m/>
    <x v="1"/>
    <x v="6"/>
    <s v="3e Section Melon"/>
    <m/>
    <m/>
    <m/>
    <m/>
    <s v="CEC190010SUMA3E"/>
    <n v="1"/>
    <x v="1"/>
    <x v="6"/>
    <e v="#N/A"/>
    <x v="1"/>
  </r>
  <r>
    <s v="CESVI"/>
    <m/>
    <m/>
    <s v="Réalisé"/>
    <m/>
    <s v="Distribution Abris"/>
    <s v="Matériaux Abris"/>
    <s v="Bâches"/>
    <m/>
    <s v="Nombre"/>
    <n v="90"/>
    <m/>
    <m/>
    <m/>
    <s v=""/>
    <n v="90"/>
    <m/>
    <x v="1"/>
    <x v="32"/>
    <m/>
    <m/>
    <m/>
    <m/>
    <m/>
    <s v="CES190010SUAQ"/>
    <n v="1"/>
    <x v="1"/>
    <x v="32"/>
    <e v="#N/A"/>
    <x v="0"/>
  </r>
  <r>
    <s v="Concern Worldwide"/>
    <m/>
    <m/>
    <s v="Réalisé"/>
    <d v="2016-10-05T00:00:00"/>
    <s v="Distribution NFI"/>
    <s v="Matériaux NFI"/>
    <s v="Couvertures"/>
    <m/>
    <s v="Nombre"/>
    <n v="150"/>
    <m/>
    <m/>
    <m/>
    <s v=""/>
    <n v="150"/>
    <s v="Sélection / Priorisation"/>
    <x v="4"/>
    <x v="33"/>
    <m/>
    <m/>
    <m/>
    <m/>
    <m/>
    <s v="CON2016105OUAN"/>
    <n v="1"/>
    <x v="4"/>
    <x v="33"/>
    <e v="#N/A"/>
    <x v="0"/>
  </r>
  <r>
    <s v="Concern Worldwide"/>
    <s v="Joint distribution with World Wision"/>
    <m/>
    <s v="Réalisé"/>
    <d v="2016-10-11T00:00:00"/>
    <s v="Distribution NFI"/>
    <s v="Matériaux NFI"/>
    <s v="Aquatabs"/>
    <m/>
    <s v="Nombre"/>
    <n v="3200"/>
    <m/>
    <m/>
    <m/>
    <s v=""/>
    <n v="320"/>
    <s v="Sélection / Priorisation"/>
    <x v="4"/>
    <x v="34"/>
    <s v="Grand Vide"/>
    <m/>
    <m/>
    <m/>
    <m/>
    <s v="CON20161011OUPOGR"/>
    <n v="2"/>
    <x v="4"/>
    <x v="34"/>
    <e v="#N/A"/>
    <x v="0"/>
  </r>
  <r>
    <s v="Concern Worldwide"/>
    <s v="Joint distribution with World Wision"/>
    <m/>
    <s v="Réalisé"/>
    <d v="2016-10-11T00:00:00"/>
    <s v="Distribution NFI"/>
    <s v="Matériaux NFI"/>
    <s v="Kit d'hygiène"/>
    <m/>
    <s v="Nombre"/>
    <n v="320"/>
    <m/>
    <m/>
    <m/>
    <s v=""/>
    <n v="320"/>
    <s v="Sélection / Priorisation"/>
    <x v="4"/>
    <x v="34"/>
    <s v="Grand Vide"/>
    <m/>
    <m/>
    <m/>
    <m/>
    <s v="CON20161011OUPOGR"/>
    <n v="1"/>
    <x v="4"/>
    <x v="34"/>
    <e v="#N/A"/>
    <x v="1"/>
  </r>
  <r>
    <s v="Concern Worldwide"/>
    <s v="Joint distribution with World Wision"/>
    <m/>
    <s v="Réalisé"/>
    <d v="2016-10-14T00:00:00"/>
    <s v="Distribution NFI"/>
    <s v="Matériaux NFI"/>
    <s v="Aquatabs"/>
    <m/>
    <s v="Nombre"/>
    <n v="1500"/>
    <m/>
    <m/>
    <m/>
    <s v=""/>
    <n v="150"/>
    <s v="Sélection / Priorisation"/>
    <x v="4"/>
    <x v="33"/>
    <s v="Palma"/>
    <m/>
    <m/>
    <m/>
    <m/>
    <s v="CON20161014OUANPA"/>
    <n v="2"/>
    <x v="4"/>
    <x v="33"/>
    <e v="#N/A"/>
    <x v="1"/>
  </r>
  <r>
    <s v="Concern Worldwide"/>
    <s v="Joint distribution with World Wision"/>
    <m/>
    <s v="Réalisé"/>
    <d v="2016-10-14T00:00:00"/>
    <s v="Distribution NFI"/>
    <s v="Matériaux NFI"/>
    <s v="Kit d'hygiène"/>
    <m/>
    <s v="Nombre"/>
    <n v="150"/>
    <m/>
    <m/>
    <m/>
    <s v=""/>
    <n v="150"/>
    <s v="Sélection / Priorisation"/>
    <x v="4"/>
    <x v="33"/>
    <s v="Palma"/>
    <m/>
    <m/>
    <m/>
    <m/>
    <s v="CON20161014OUANPA"/>
    <n v="1"/>
    <x v="4"/>
    <x v="33"/>
    <e v="#N/A"/>
    <x v="1"/>
  </r>
  <r>
    <s v="Concern Worldwide"/>
    <s v="Joint distribution with World Wision"/>
    <m/>
    <s v="Réalisé"/>
    <d v="2016-10-16T00:00:00"/>
    <s v="Distribution NFI"/>
    <s v="Matériaux NFI"/>
    <s v="Aquatabs"/>
    <m/>
    <s v="Nombre"/>
    <n v="2500"/>
    <m/>
    <m/>
    <m/>
    <s v=""/>
    <n v="250"/>
    <s v="Sélection / Priorisation"/>
    <x v="4"/>
    <x v="33"/>
    <s v="Grand Lagon"/>
    <m/>
    <m/>
    <m/>
    <m/>
    <s v="CON20161016OUANGR"/>
    <n v="3"/>
    <x v="4"/>
    <x v="33"/>
    <e v="#N/A"/>
    <x v="1"/>
  </r>
  <r>
    <s v="Concern Worldwide"/>
    <s v="Joint distribution with World Wision"/>
    <m/>
    <s v="Réalisé"/>
    <d v="2016-10-16T00:00:00"/>
    <s v="Distribution NFI"/>
    <s v="Matériaux NFI"/>
    <s v="Couvertures"/>
    <m/>
    <s v="Nombre"/>
    <n v="250"/>
    <m/>
    <m/>
    <m/>
    <s v=""/>
    <n v="250"/>
    <s v="Sélection / Priorisation"/>
    <x v="4"/>
    <x v="33"/>
    <s v="Grand Lagon"/>
    <m/>
    <m/>
    <m/>
    <m/>
    <s v="CON20161016OUANGR"/>
    <n v="2"/>
    <x v="4"/>
    <x v="33"/>
    <e v="#N/A"/>
    <x v="1"/>
  </r>
  <r>
    <s v="Concern Worldwide"/>
    <s v="Joint distribution with World Wision"/>
    <m/>
    <s v="Réalisé"/>
    <d v="2016-10-16T00:00:00"/>
    <s v="Distribution NFI"/>
    <s v="Matériaux NFI"/>
    <s v="Kit d'hygiène"/>
    <m/>
    <s v="Nombre"/>
    <n v="250"/>
    <m/>
    <m/>
    <m/>
    <s v=""/>
    <n v="250"/>
    <s v="Sélection / Priorisation"/>
    <x v="4"/>
    <x v="33"/>
    <s v="Grand Lagon"/>
    <m/>
    <m/>
    <m/>
    <m/>
    <s v="CON20161016OUANGR"/>
    <n v="1"/>
    <x v="4"/>
    <x v="33"/>
    <e v="#N/A"/>
    <x v="1"/>
  </r>
  <r>
    <s v="Concern Worldwide"/>
    <s v="Joint distribution with World Wision"/>
    <m/>
    <s v="Réalisé"/>
    <d v="2016-10-24T00:00:00"/>
    <s v="Distribution NFI"/>
    <s v="Matériaux NFI"/>
    <s v="Aquatabs"/>
    <m/>
    <s v="Nombre"/>
    <n v="1000"/>
    <m/>
    <m/>
    <m/>
    <s v=""/>
    <n v="100"/>
    <s v="Sélection / Priorisation"/>
    <x v="4"/>
    <x v="34"/>
    <s v="Trou Louis"/>
    <m/>
    <m/>
    <m/>
    <m/>
    <s v="CON20161024OUPOTR"/>
    <n v="4"/>
    <x v="4"/>
    <x v="34"/>
    <e v="#N/A"/>
    <x v="1"/>
  </r>
  <r>
    <s v="Concern Worldwide"/>
    <s v="Joint distribution with World Wision"/>
    <m/>
    <s v="Réalisé"/>
    <d v="2016-10-24T00:00:00"/>
    <s v="Distribution Abris"/>
    <s v="Matériaux Abris"/>
    <s v="Bâches"/>
    <m/>
    <s v="Nombre"/>
    <n v="100"/>
    <m/>
    <m/>
    <m/>
    <s v=""/>
    <n v="100"/>
    <m/>
    <x v="4"/>
    <x v="34"/>
    <s v="Trou Louis"/>
    <m/>
    <m/>
    <m/>
    <m/>
    <s v="CON20161024OUPOTR"/>
    <n v="3"/>
    <x v="4"/>
    <x v="34"/>
    <e v="#N/A"/>
    <x v="1"/>
  </r>
  <r>
    <s v="Concern Worldwide"/>
    <s v="Joint distribution with World Wision"/>
    <m/>
    <s v="Réalisé"/>
    <d v="2016-10-24T00:00:00"/>
    <s v="Distribution NFI"/>
    <s v="Matériaux NFI"/>
    <s v="Couvertures"/>
    <m/>
    <s v="Nombre"/>
    <n v="100"/>
    <m/>
    <m/>
    <m/>
    <s v=""/>
    <n v="100"/>
    <s v="Sélection / Priorisation"/>
    <x v="4"/>
    <x v="34"/>
    <s v="Trou Louis"/>
    <m/>
    <m/>
    <m/>
    <m/>
    <s v="CON20161024OUPOTR"/>
    <n v="2"/>
    <x v="4"/>
    <x v="34"/>
    <e v="#N/A"/>
    <x v="1"/>
  </r>
  <r>
    <s v="Concern Worldwide"/>
    <s v="Joint distribution with World Wision"/>
    <m/>
    <s v="Réalisé"/>
    <d v="2016-10-24T00:00:00"/>
    <s v="Distribution NFI"/>
    <s v="Matériaux NFI"/>
    <s v="Kit d'hygiène"/>
    <m/>
    <s v="Nombre"/>
    <n v="100"/>
    <m/>
    <m/>
    <m/>
    <s v=""/>
    <n v="100"/>
    <s v="Sélection / Priorisation"/>
    <x v="4"/>
    <x v="34"/>
    <s v="Trou Louis"/>
    <m/>
    <m/>
    <m/>
    <m/>
    <s v="CON20161024OUPOTR"/>
    <n v="1"/>
    <x v="4"/>
    <x v="34"/>
    <e v="#N/A"/>
    <x v="1"/>
  </r>
  <r>
    <s v="Concern Worldwide"/>
    <m/>
    <m/>
    <s v="Réalisé"/>
    <d v="2016-10-25T00:00:00"/>
    <s v="Distribution NFI"/>
    <s v="Matériaux NFI"/>
    <s v="Aquatabs"/>
    <m/>
    <s v="Nombre"/>
    <n v="800"/>
    <m/>
    <m/>
    <m/>
    <s v=""/>
    <n v="80"/>
    <s v="Sélection / Priorisation"/>
    <x v="4"/>
    <x v="33"/>
    <s v="Grande Source"/>
    <m/>
    <m/>
    <m/>
    <m/>
    <s v="CON20161025OUANGR"/>
    <n v="4"/>
    <x v="4"/>
    <x v="33"/>
    <e v="#N/A"/>
    <x v="1"/>
  </r>
  <r>
    <s v="Concern Worldwide"/>
    <m/>
    <m/>
    <s v="Réalisé"/>
    <d v="2016-10-25T00:00:00"/>
    <s v="Distribution Abris"/>
    <s v="Matériaux Abris"/>
    <s v="Bâches"/>
    <m/>
    <s v="Nombre"/>
    <n v="80"/>
    <m/>
    <m/>
    <m/>
    <s v=""/>
    <n v="80"/>
    <m/>
    <x v="4"/>
    <x v="33"/>
    <s v="Grande Source"/>
    <m/>
    <m/>
    <m/>
    <m/>
    <s v="CON20161025OUANGR"/>
    <n v="3"/>
    <x v="4"/>
    <x v="33"/>
    <e v="#N/A"/>
    <x v="1"/>
  </r>
  <r>
    <s v="Concern Worldwide"/>
    <m/>
    <m/>
    <s v="Réalisé"/>
    <d v="2016-10-25T00:00:00"/>
    <s v="Distribution NFI"/>
    <s v="Matériaux NFI"/>
    <s v="Couvertures"/>
    <m/>
    <s v="Nombre"/>
    <n v="80"/>
    <m/>
    <m/>
    <m/>
    <s v=""/>
    <n v="80"/>
    <s v="Sélection / Priorisation"/>
    <x v="4"/>
    <x v="33"/>
    <s v="Grande Source"/>
    <m/>
    <m/>
    <m/>
    <m/>
    <s v="CON20161025OUANGR"/>
    <n v="2"/>
    <x v="4"/>
    <x v="33"/>
    <e v="#N/A"/>
    <x v="1"/>
  </r>
  <r>
    <s v="Concern Worldwide"/>
    <m/>
    <m/>
    <s v="Réalisé"/>
    <d v="2016-10-25T00:00:00"/>
    <s v="Distribution NFI"/>
    <s v="Matériaux NFI"/>
    <s v="Kit d'hygiène"/>
    <m/>
    <s v="Nombre"/>
    <n v="80"/>
    <m/>
    <m/>
    <m/>
    <s v=""/>
    <n v="80"/>
    <s v="Sélection / Priorisation"/>
    <x v="4"/>
    <x v="33"/>
    <s v="Grande Source"/>
    <m/>
    <m/>
    <m/>
    <m/>
    <s v="CON20161025OUANGR"/>
    <n v="1"/>
    <x v="4"/>
    <x v="33"/>
    <e v="#N/A"/>
    <x v="1"/>
  </r>
  <r>
    <s v="Concern Worldwide"/>
    <m/>
    <m/>
    <s v="Réalisé"/>
    <d v="2016-10-26T00:00:00"/>
    <s v="Distribution NFI"/>
    <s v="Matériaux NFI"/>
    <s v="Aquatabs"/>
    <m/>
    <s v="Nombre"/>
    <n v="1610"/>
    <m/>
    <m/>
    <m/>
    <s v=""/>
    <n v="161"/>
    <s v="Sélection / Priorisation"/>
    <x v="4"/>
    <x v="33"/>
    <s v="Petite Source"/>
    <m/>
    <m/>
    <m/>
    <m/>
    <s v="CON20161026OUANPE"/>
    <n v="4"/>
    <x v="4"/>
    <x v="33"/>
    <e v="#N/A"/>
    <x v="1"/>
  </r>
  <r>
    <s v="Concern Worldwide"/>
    <m/>
    <m/>
    <s v="Réalisé"/>
    <d v="2016-10-26T00:00:00"/>
    <s v="Distribution Abris"/>
    <s v="Matériaux Abris"/>
    <s v="Bâches"/>
    <m/>
    <s v="Nombre"/>
    <n v="161"/>
    <m/>
    <m/>
    <m/>
    <s v=""/>
    <n v="161"/>
    <m/>
    <x v="4"/>
    <x v="33"/>
    <s v="Petite Source"/>
    <m/>
    <m/>
    <m/>
    <m/>
    <s v="CON20161026OUANPE"/>
    <n v="3"/>
    <x v="4"/>
    <x v="33"/>
    <e v="#N/A"/>
    <x v="1"/>
  </r>
  <r>
    <s v="Concern Worldwide"/>
    <m/>
    <m/>
    <s v="Réalisé"/>
    <d v="2016-10-26T00:00:00"/>
    <s v="Distribution NFI"/>
    <s v="Matériaux NFI"/>
    <s v="Couvertures"/>
    <m/>
    <s v="Nombre"/>
    <n v="161"/>
    <m/>
    <m/>
    <m/>
    <s v=""/>
    <n v="161"/>
    <s v="Sélection / Priorisation"/>
    <x v="4"/>
    <x v="33"/>
    <s v="Petite Source"/>
    <m/>
    <m/>
    <m/>
    <m/>
    <s v="CON20161026OUANPE"/>
    <n v="2"/>
    <x v="4"/>
    <x v="33"/>
    <e v="#N/A"/>
    <x v="1"/>
  </r>
  <r>
    <s v="Concern Worldwide"/>
    <m/>
    <m/>
    <s v="Réalisé"/>
    <d v="2016-10-26T00:00:00"/>
    <s v="Distribution NFI"/>
    <s v="Matériaux NFI"/>
    <s v="Kit d'hygiène"/>
    <m/>
    <s v="Nombre"/>
    <n v="161"/>
    <m/>
    <m/>
    <m/>
    <s v=""/>
    <n v="161"/>
    <s v="Sélection / Priorisation"/>
    <x v="4"/>
    <x v="33"/>
    <s v="Petite Source"/>
    <m/>
    <m/>
    <m/>
    <m/>
    <s v="CON20161026OUANPE"/>
    <n v="1"/>
    <x v="4"/>
    <x v="33"/>
    <e v="#N/A"/>
    <x v="1"/>
  </r>
  <r>
    <s v="Concern Worldwide"/>
    <m/>
    <m/>
    <s v="Réalisé"/>
    <d v="2016-10-28T00:00:00"/>
    <s v="Distribution NFI"/>
    <s v="Matériaux NFI"/>
    <s v="Aquatabs"/>
    <m/>
    <s v="Nombre"/>
    <n v="1120"/>
    <m/>
    <m/>
    <m/>
    <s v=""/>
    <n v="112"/>
    <s v="Sélection / Priorisation"/>
    <x v="4"/>
    <x v="34"/>
    <s v="Grand Vide"/>
    <m/>
    <m/>
    <m/>
    <m/>
    <s v="CON20161028OUPOGR"/>
    <n v="4"/>
    <x v="4"/>
    <x v="34"/>
    <e v="#N/A"/>
    <x v="1"/>
  </r>
  <r>
    <s v="Concern Worldwide"/>
    <m/>
    <m/>
    <s v="Réalisé"/>
    <d v="2016-10-28T00:00:00"/>
    <s v="Distribution Abris"/>
    <s v="Matériaux Abris"/>
    <s v="Bâches"/>
    <m/>
    <s v="Nombre"/>
    <n v="112"/>
    <m/>
    <m/>
    <m/>
    <s v=""/>
    <n v="112"/>
    <m/>
    <x v="4"/>
    <x v="34"/>
    <s v="Grand Vide"/>
    <m/>
    <m/>
    <m/>
    <m/>
    <s v="CON20161028OUPOGR"/>
    <n v="3"/>
    <x v="4"/>
    <x v="34"/>
    <e v="#N/A"/>
    <x v="1"/>
  </r>
  <r>
    <s v="Concern Worldwide"/>
    <m/>
    <m/>
    <s v="Réalisé"/>
    <d v="2016-10-28T00:00:00"/>
    <s v="Distribution NFI"/>
    <s v="Matériaux NFI"/>
    <s v="Couvertures"/>
    <m/>
    <s v="Nombre"/>
    <n v="112"/>
    <m/>
    <m/>
    <m/>
    <s v=""/>
    <n v="112"/>
    <s v="Sélection / Priorisation"/>
    <x v="4"/>
    <x v="34"/>
    <s v="Grand Vide"/>
    <m/>
    <m/>
    <m/>
    <m/>
    <s v="CON20161028OUPOGR"/>
    <n v="2"/>
    <x v="4"/>
    <x v="34"/>
    <e v="#N/A"/>
    <x v="1"/>
  </r>
  <r>
    <s v="Concern Worldwide"/>
    <m/>
    <m/>
    <s v="Réalisé"/>
    <d v="2016-10-28T00:00:00"/>
    <s v="Distribution NFI"/>
    <s v="Matériaux NFI"/>
    <s v="Kit d'hygiène"/>
    <m/>
    <s v="Nombre"/>
    <n v="112"/>
    <m/>
    <m/>
    <m/>
    <s v=""/>
    <n v="112"/>
    <s v="Sélection / Priorisation"/>
    <x v="4"/>
    <x v="34"/>
    <s v="Grand Vide"/>
    <m/>
    <m/>
    <m/>
    <m/>
    <s v="CON20161028OUPOGR"/>
    <n v="1"/>
    <x v="4"/>
    <x v="34"/>
    <e v="#N/A"/>
    <x v="1"/>
  </r>
  <r>
    <s v="Concern Worldwide"/>
    <s v="Joint distribution with ACTED"/>
    <m/>
    <s v="Réalisé"/>
    <d v="2016-11-01T00:00:00"/>
    <s v="Distribution NFI"/>
    <s v="Matériaux NFI"/>
    <s v="Aquatabs"/>
    <m/>
    <s v="Nombre"/>
    <n v="100000"/>
    <m/>
    <m/>
    <m/>
    <s v=""/>
    <n v="500"/>
    <s v="Sélection / Priorisation"/>
    <x v="0"/>
    <x v="2"/>
    <m/>
    <m/>
    <m/>
    <m/>
    <m/>
    <s v="CON2016111GRAN"/>
    <n v="6"/>
    <x v="0"/>
    <x v="2"/>
    <e v="#N/A"/>
    <x v="0"/>
  </r>
  <r>
    <s v="Concern Worldwide"/>
    <s v="Joint distribution with ACTED"/>
    <m/>
    <s v="Réalisé"/>
    <d v="2016-11-01T00:00:00"/>
    <s v="Distribution Abris"/>
    <s v="Matériaux Abris"/>
    <s v="Bâches"/>
    <m/>
    <s v="Nombre"/>
    <n v="500"/>
    <m/>
    <m/>
    <m/>
    <s v=""/>
    <n v="500"/>
    <m/>
    <x v="0"/>
    <x v="2"/>
    <m/>
    <m/>
    <m/>
    <m/>
    <m/>
    <s v="CON2016111GRAN"/>
    <n v="5"/>
    <x v="0"/>
    <x v="2"/>
    <e v="#N/A"/>
    <x v="1"/>
  </r>
  <r>
    <s v="Concern Worldwide"/>
    <s v="Joint distribution with ACTED"/>
    <m/>
    <s v="Réalisé"/>
    <d v="2016-11-01T00:00:00"/>
    <s v="Distribution NFI"/>
    <s v="Matériaux NFI"/>
    <s v="Couvertures"/>
    <m/>
    <s v="Nombre"/>
    <n v="1000"/>
    <m/>
    <m/>
    <m/>
    <s v=""/>
    <n v="500"/>
    <s v="Sélection / Priorisation"/>
    <x v="0"/>
    <x v="2"/>
    <m/>
    <m/>
    <m/>
    <m/>
    <m/>
    <s v="CON2016111GRAN"/>
    <n v="4"/>
    <x v="0"/>
    <x v="2"/>
    <e v="#N/A"/>
    <x v="1"/>
  </r>
  <r>
    <s v="Concern Worldwide"/>
    <s v="Joint distribution with ACTED"/>
    <m/>
    <s v="Réalisé"/>
    <d v="2016-11-01T00:00:00"/>
    <s v="Distribution Abris"/>
    <s v="Matériaux Abris"/>
    <s v="Kit Abris"/>
    <s v="1 bache 4x6, 1 corde"/>
    <s v="Nombre"/>
    <n v="500"/>
    <m/>
    <m/>
    <m/>
    <s v=""/>
    <n v="500"/>
    <s v="Sélection / Priorisation"/>
    <x v="0"/>
    <x v="2"/>
    <m/>
    <m/>
    <m/>
    <m/>
    <m/>
    <s v="CON2016111GRAN"/>
    <n v="3"/>
    <x v="0"/>
    <x v="2"/>
    <e v="#N/A"/>
    <x v="1"/>
  </r>
  <r>
    <s v="Concern Worldwide"/>
    <s v="Joint distribution with ACTED"/>
    <m/>
    <s v="Réalisé"/>
    <d v="2016-11-01T00:00:00"/>
    <s v="Distribution NFI"/>
    <s v="Matériaux NFI"/>
    <s v="Kit d'hygiène"/>
    <m/>
    <s v="Nombre"/>
    <n v="500"/>
    <m/>
    <m/>
    <m/>
    <s v=""/>
    <n v="500"/>
    <s v="Sélection / Priorisation"/>
    <x v="0"/>
    <x v="2"/>
    <m/>
    <m/>
    <m/>
    <m/>
    <m/>
    <s v="CON2016111GRAN"/>
    <n v="2"/>
    <x v="0"/>
    <x v="2"/>
    <e v="#N/A"/>
    <x v="1"/>
  </r>
  <r>
    <s v="Concern Worldwide"/>
    <s v="Joint distribution with ACTED"/>
    <m/>
    <s v="Réalisé"/>
    <d v="2016-11-01T00:00:00"/>
    <s v="Distribution NFI"/>
    <s v="Matériaux NFI"/>
    <s v="Moustiquaires"/>
    <m/>
    <s v="Nombre"/>
    <n v="1000"/>
    <m/>
    <m/>
    <m/>
    <s v=""/>
    <n v="500"/>
    <s v="Sélection / Priorisation"/>
    <x v="0"/>
    <x v="2"/>
    <m/>
    <m/>
    <m/>
    <m/>
    <m/>
    <s v="CON2016111GRAN"/>
    <n v="1"/>
    <x v="0"/>
    <x v="2"/>
    <e v="#N/A"/>
    <x v="1"/>
  </r>
  <r>
    <s v="Concern Worldwide"/>
    <m/>
    <m/>
    <s v="Réalisé"/>
    <d v="2016-11-04T00:00:00"/>
    <s v="Distribution NFI"/>
    <s v="Matériaux NFI"/>
    <s v="Aquatabs"/>
    <m/>
    <s v="Nombre"/>
    <n v="24700"/>
    <m/>
    <m/>
    <m/>
    <s v=""/>
    <n v="494"/>
    <s v="Sélection / Priorisation"/>
    <x v="4"/>
    <x v="34"/>
    <s v="Grand Vide"/>
    <m/>
    <m/>
    <m/>
    <m/>
    <s v="CON2016114OUPOGR"/>
    <n v="4"/>
    <x v="4"/>
    <x v="34"/>
    <e v="#N/A"/>
    <x v="1"/>
  </r>
  <r>
    <s v="Concern Worldwide"/>
    <m/>
    <m/>
    <s v="Réalisé"/>
    <d v="2016-11-04T00:00:00"/>
    <s v="Distribution Abris"/>
    <s v="Matériaux Abris"/>
    <s v="Bâches"/>
    <m/>
    <s v="Nombre"/>
    <n v="494"/>
    <m/>
    <m/>
    <m/>
    <s v=""/>
    <n v="494"/>
    <m/>
    <x v="4"/>
    <x v="34"/>
    <s v="Grand Vide"/>
    <m/>
    <m/>
    <m/>
    <m/>
    <s v="CON2016114OUPOGR"/>
    <n v="3"/>
    <x v="4"/>
    <x v="34"/>
    <e v="#N/A"/>
    <x v="1"/>
  </r>
  <r>
    <s v="Concern Worldwide"/>
    <m/>
    <m/>
    <s v="Réalisé"/>
    <d v="2016-11-04T00:00:00"/>
    <s v="Distribution NFI"/>
    <s v="Matériaux NFI"/>
    <s v="Couvertures"/>
    <m/>
    <s v="Nombre"/>
    <n v="494"/>
    <m/>
    <m/>
    <m/>
    <s v=""/>
    <n v="494"/>
    <s v="Sélection / Priorisation"/>
    <x v="4"/>
    <x v="34"/>
    <s v="Grand Vide"/>
    <m/>
    <m/>
    <m/>
    <m/>
    <s v="CON2016114OUPOGR"/>
    <n v="2"/>
    <x v="4"/>
    <x v="34"/>
    <e v="#N/A"/>
    <x v="1"/>
  </r>
  <r>
    <s v="Concern Worldwide"/>
    <m/>
    <m/>
    <s v="Réalisé"/>
    <d v="2016-11-04T00:00:00"/>
    <s v="Distribution NFI"/>
    <s v="Matériaux NFI"/>
    <s v="Kit d'hygiène"/>
    <m/>
    <s v="Nombre"/>
    <n v="494"/>
    <m/>
    <m/>
    <m/>
    <s v=""/>
    <n v="494"/>
    <s v="Sélection / Priorisation"/>
    <x v="4"/>
    <x v="34"/>
    <s v="Grand Vide"/>
    <m/>
    <m/>
    <m/>
    <m/>
    <s v="CON2016114OUPOGR"/>
    <n v="1"/>
    <x v="4"/>
    <x v="34"/>
    <e v="#N/A"/>
    <x v="1"/>
  </r>
  <r>
    <s v="Concern Worldwide"/>
    <m/>
    <m/>
    <s v="Réalisé"/>
    <d v="2016-11-11T00:00:00"/>
    <s v="Distribution Abris"/>
    <s v="Cash en HTG"/>
    <s v="Non conditionel"/>
    <m/>
    <s v="Valeur en HTG"/>
    <n v="350"/>
    <m/>
    <m/>
    <m/>
    <s v=""/>
    <n v="40"/>
    <m/>
    <x v="4"/>
    <x v="34"/>
    <m/>
    <m/>
    <m/>
    <m/>
    <m/>
    <s v="CON20161111OUPO"/>
    <n v="2"/>
    <x v="4"/>
    <x v="34"/>
    <e v="#N/A"/>
    <x v="1"/>
  </r>
  <r>
    <s v="Concern Worldwide"/>
    <m/>
    <m/>
    <s v="Réalisé"/>
    <d v="2016-11-11T00:00:00"/>
    <s v="Distribution Abris"/>
    <s v="Cash en HTG"/>
    <s v="Non conditionel"/>
    <m/>
    <s v="Valeur en HTG"/>
    <n v="350"/>
    <m/>
    <m/>
    <m/>
    <s v=""/>
    <n v="80"/>
    <m/>
    <x v="4"/>
    <x v="34"/>
    <m/>
    <m/>
    <m/>
    <m/>
    <m/>
    <s v="CON20161111OUPO"/>
    <n v="1"/>
    <x v="4"/>
    <x v="34"/>
    <e v="#N/A"/>
    <x v="1"/>
  </r>
  <r>
    <s v="Concern Worldwide"/>
    <s v="Joint distribution with ACTED"/>
    <m/>
    <s v="Réalisé"/>
    <d v="2016-11-14T00:00:00"/>
    <s v="Distribution Abris"/>
    <s v="Matériaux Abris"/>
    <s v="Bâches"/>
    <m/>
    <s v="Nombre"/>
    <n v="500"/>
    <m/>
    <m/>
    <m/>
    <s v=""/>
    <n v="500"/>
    <m/>
    <x v="0"/>
    <x v="2"/>
    <m/>
    <m/>
    <m/>
    <m/>
    <m/>
    <s v="CON20161114GRAN"/>
    <n v="5"/>
    <x v="0"/>
    <x v="2"/>
    <e v="#N/A"/>
    <x v="1"/>
  </r>
  <r>
    <s v="Concern Worldwide"/>
    <s v="Joint distribution with ACTED"/>
    <m/>
    <s v="Réalisé"/>
    <d v="2016-11-14T00:00:00"/>
    <s v="Distribution NFI"/>
    <s v="Matériaux NFI"/>
    <s v="Couvertures"/>
    <m/>
    <s v="Nombre"/>
    <n v="1000"/>
    <m/>
    <m/>
    <m/>
    <s v=""/>
    <n v="500"/>
    <s v="Sélection / Priorisation"/>
    <x v="0"/>
    <x v="2"/>
    <m/>
    <m/>
    <m/>
    <m/>
    <m/>
    <s v="CON20161114GRAN"/>
    <n v="4"/>
    <x v="0"/>
    <x v="2"/>
    <e v="#N/A"/>
    <x v="1"/>
  </r>
  <r>
    <s v="Concern Worldwide"/>
    <s v="Joint distribution with ACTED"/>
    <m/>
    <s v="Réalisé"/>
    <d v="2016-11-14T00:00:00"/>
    <s v="Distribution Abris"/>
    <s v="Matériaux Abris"/>
    <s v="Kit Abris"/>
    <s v="1 bache 4x6, 1 corde"/>
    <s v="Nombre"/>
    <n v="500"/>
    <m/>
    <m/>
    <m/>
    <s v=""/>
    <n v="500"/>
    <s v="Sélection / Priorisation"/>
    <x v="0"/>
    <x v="2"/>
    <m/>
    <m/>
    <m/>
    <m/>
    <m/>
    <s v="CON20161114GRAN"/>
    <n v="3"/>
    <x v="0"/>
    <x v="2"/>
    <e v="#N/A"/>
    <x v="1"/>
  </r>
  <r>
    <s v="Concern Worldwide"/>
    <s v="Joint distribution with ACTED"/>
    <m/>
    <s v="Réalisé"/>
    <d v="2016-11-14T00:00:00"/>
    <s v="Distribution NFI"/>
    <s v="Matériaux NFI"/>
    <s v="Kit d'hygiène"/>
    <m/>
    <s v="Nombre"/>
    <n v="500"/>
    <m/>
    <m/>
    <m/>
    <s v=""/>
    <n v="500"/>
    <s v="Sélection / Priorisation"/>
    <x v="0"/>
    <x v="2"/>
    <m/>
    <m/>
    <m/>
    <m/>
    <m/>
    <s v="CON20161114GRAN"/>
    <n v="2"/>
    <x v="0"/>
    <x v="2"/>
    <e v="#N/A"/>
    <x v="1"/>
  </r>
  <r>
    <s v="Concern Worldwide"/>
    <s v="Joint distribution with ACTED"/>
    <m/>
    <s v="Réalisé"/>
    <d v="2016-11-14T00:00:00"/>
    <s v="Distribution NFI"/>
    <s v="Matériaux NFI"/>
    <s v="Moustiquaires"/>
    <m/>
    <s v="Nombre"/>
    <n v="1000"/>
    <m/>
    <m/>
    <m/>
    <s v=""/>
    <n v="500"/>
    <s v="Sélection / Priorisation"/>
    <x v="0"/>
    <x v="2"/>
    <m/>
    <m/>
    <m/>
    <m/>
    <m/>
    <s v="CON20161114GRAN"/>
    <n v="1"/>
    <x v="0"/>
    <x v="2"/>
    <e v="#N/A"/>
    <x v="1"/>
  </r>
  <r>
    <s v="Concern Worldwide"/>
    <m/>
    <m/>
    <s v="Réalisé"/>
    <d v="2016-11-15T00:00:00"/>
    <s v="Distribution Abris"/>
    <s v="Cash en HTG"/>
    <s v="Non conditionel"/>
    <m/>
    <s v="Valeur en HTG"/>
    <n v="350"/>
    <m/>
    <m/>
    <m/>
    <s v=""/>
    <n v="120"/>
    <m/>
    <x v="4"/>
    <x v="33"/>
    <s v="Palma"/>
    <m/>
    <m/>
    <m/>
    <m/>
    <s v="CON20161115OUANPA"/>
    <n v="1"/>
    <x v="4"/>
    <x v="33"/>
    <e v="#N/A"/>
    <x v="1"/>
  </r>
  <r>
    <s v="Concern Worldwide"/>
    <s v="Joint distribution with ACTED"/>
    <m/>
    <s v="Planifié (financé)"/>
    <s v="tbc"/>
    <s v="Distribution NFI"/>
    <s v="Matériaux NFI"/>
    <s v="Aquatabs"/>
    <m/>
    <s v="Nombre"/>
    <n v="200000"/>
    <m/>
    <m/>
    <m/>
    <s v=""/>
    <n v="1000"/>
    <s v="Sélection / Priorisation"/>
    <x v="0"/>
    <x v="4"/>
    <m/>
    <m/>
    <m/>
    <m/>
    <m/>
    <e v="#VALUE!"/>
    <n v="69"/>
    <x v="0"/>
    <x v="4"/>
    <e v="#N/A"/>
    <x v="0"/>
  </r>
  <r>
    <s v="Concern Worldwide"/>
    <s v="Joint distribution with ACTED"/>
    <m/>
    <s v="Planifié (financé)"/>
    <s v="tbc"/>
    <s v="Distribution Abris"/>
    <s v="Matériaux Abris"/>
    <s v="Bâches"/>
    <m/>
    <s v="Nombre"/>
    <n v="1000"/>
    <m/>
    <m/>
    <m/>
    <s v=""/>
    <n v="1000"/>
    <m/>
    <x v="0"/>
    <x v="4"/>
    <m/>
    <m/>
    <m/>
    <m/>
    <m/>
    <e v="#VALUE!"/>
    <n v="68"/>
    <x v="0"/>
    <x v="4"/>
    <e v="#N/A"/>
    <x v="1"/>
  </r>
  <r>
    <s v="Concern Worldwide"/>
    <s v="Joint distribution with ACTED"/>
    <m/>
    <s v="Planifié (financé)"/>
    <s v="tbc"/>
    <s v="Distribution NFI"/>
    <s v="Matériaux NFI"/>
    <s v="Couvertures"/>
    <m/>
    <s v="Nombre"/>
    <n v="2000"/>
    <m/>
    <m/>
    <m/>
    <s v=""/>
    <n v="1000"/>
    <s v="Sélection / Priorisation"/>
    <x v="0"/>
    <x v="4"/>
    <m/>
    <m/>
    <m/>
    <m/>
    <m/>
    <e v="#VALUE!"/>
    <n v="67"/>
    <x v="0"/>
    <x v="4"/>
    <e v="#N/A"/>
    <x v="1"/>
  </r>
  <r>
    <s v="Concern Worldwide"/>
    <s v="Joint distribution with ACTED"/>
    <m/>
    <s v="Planifié (financé)"/>
    <s v="tbc"/>
    <s v="Distribution Abris"/>
    <s v="Matériaux Abris"/>
    <s v="Kit Abris"/>
    <s v="1 bache 4x6, 1 corde"/>
    <s v="Nombre"/>
    <n v="1000"/>
    <m/>
    <m/>
    <m/>
    <s v=""/>
    <n v="1000"/>
    <s v="Sélection / Priorisation"/>
    <x v="0"/>
    <x v="4"/>
    <m/>
    <m/>
    <m/>
    <m/>
    <m/>
    <e v="#VALUE!"/>
    <n v="66"/>
    <x v="0"/>
    <x v="4"/>
    <e v="#N/A"/>
    <x v="1"/>
  </r>
  <r>
    <s v="Concern Worldwide"/>
    <s v="Joint distribution with ACTED"/>
    <m/>
    <s v="Planifié (financé)"/>
    <s v="tbc"/>
    <s v="Distribution NFI"/>
    <s v="Matériaux NFI"/>
    <s v="Kit d'hygiène"/>
    <m/>
    <s v="Nombre"/>
    <n v="1000"/>
    <m/>
    <m/>
    <m/>
    <s v=""/>
    <n v="1000"/>
    <s v="Sélection / Priorisation"/>
    <x v="0"/>
    <x v="4"/>
    <m/>
    <m/>
    <m/>
    <m/>
    <m/>
    <e v="#VALUE!"/>
    <n v="65"/>
    <x v="0"/>
    <x v="4"/>
    <e v="#N/A"/>
    <x v="1"/>
  </r>
  <r>
    <s v="Concern Worldwide"/>
    <s v="Joint distribution with ACTED"/>
    <m/>
    <s v="Planifié (financé)"/>
    <s v="tbc"/>
    <s v="Distribution NFI"/>
    <s v="Matériaux NFI"/>
    <s v="Moustiquaires"/>
    <m/>
    <s v="Nombre"/>
    <n v="2000"/>
    <m/>
    <m/>
    <m/>
    <s v=""/>
    <n v="1000"/>
    <s v="Sélection / Priorisation"/>
    <x v="0"/>
    <x v="4"/>
    <m/>
    <m/>
    <m/>
    <m/>
    <m/>
    <e v="#VALUE!"/>
    <n v="64"/>
    <x v="0"/>
    <x v="4"/>
    <e v="#N/A"/>
    <x v="1"/>
  </r>
  <r>
    <s v="CVM"/>
    <m/>
    <s v="OFDA"/>
    <s v="Réalisé"/>
    <m/>
    <s v="Distribution Abris"/>
    <s v="Matériaux Abris"/>
    <s v="Bâches"/>
    <m/>
    <s v="Nombre"/>
    <n v="900"/>
    <m/>
    <m/>
    <m/>
    <s v=""/>
    <n v="900"/>
    <m/>
    <x v="1"/>
    <x v="28"/>
    <m/>
    <m/>
    <m/>
    <m/>
    <m/>
    <s v="CVM190010SU"/>
    <n v="1"/>
    <x v="1"/>
    <x v="28"/>
    <e v="#N/A"/>
    <x v="0"/>
  </r>
  <r>
    <s v="Diakonie Katastrophenhilfe"/>
    <s v="KORAL"/>
    <s v="German Foreign Office (AA)"/>
    <s v="Réalisé"/>
    <d v="2016-10-14T00:00:00"/>
    <s v="Distribution NFI"/>
    <s v="Matériaux NFI"/>
    <s v="Aquatabs"/>
    <m/>
    <s v="Nombre"/>
    <n v="176"/>
    <m/>
    <m/>
    <m/>
    <s v=""/>
    <m/>
    <m/>
    <x v="1"/>
    <x v="35"/>
    <s v="Targeted"/>
    <m/>
    <m/>
    <m/>
    <m/>
    <s v="DIA20161014SUCHTA"/>
    <n v="2"/>
    <x v="1"/>
    <x v="28"/>
    <e v="#N/A"/>
    <x v="0"/>
  </r>
  <r>
    <s v="Diakonie Katastrophenhilfe"/>
    <s v="KORAL"/>
    <s v="German Foreign Office (AA)"/>
    <s v="Réalisé"/>
    <d v="2016-10-14T00:00:00"/>
    <s v="Intervention Abris"/>
    <s v="Formation"/>
    <s v="Formation"/>
    <m/>
    <s v=""/>
    <n v="176"/>
    <m/>
    <m/>
    <m/>
    <s v=""/>
    <m/>
    <s v="Sélection / Priorisation"/>
    <x v="1"/>
    <x v="35"/>
    <m/>
    <m/>
    <m/>
    <m/>
    <m/>
    <s v="DIA20161014SUCH"/>
    <n v="1"/>
    <x v="1"/>
    <x v="28"/>
    <e v="#N/A"/>
    <x v="1"/>
  </r>
  <r>
    <s v="Diakonie Katastrophenhilfe"/>
    <m/>
    <s v="German Foreign Office (AA)"/>
    <s v="Réalisé"/>
    <d v="2016-10-14T00:00:00"/>
    <s v="Distribution NFI"/>
    <s v="Matériaux NFI"/>
    <s v="Kit de cuisine"/>
    <m/>
    <s v="Nombre"/>
    <n v="176"/>
    <m/>
    <m/>
    <m/>
    <s v=""/>
    <m/>
    <m/>
    <x v="1"/>
    <x v="35"/>
    <s v="Targeted"/>
    <m/>
    <m/>
    <m/>
    <s v="Kits d'abri : 2 baches, 2 laines, 30m de cordes;_x000a_Kits d'hygiene: shampooing, savon, papier hygienique, serviettes hygieniques, deodorant, brosse a dents, dentifrice, peignes, aquatabs, savon lessive, sceaux"/>
    <s v="DIA20161014SUCHTA"/>
    <n v="1"/>
    <x v="1"/>
    <x v="28"/>
    <e v="#N/A"/>
    <x v="1"/>
  </r>
  <r>
    <s v="Diakonie Katastrophenhilfe"/>
    <s v="KORAL"/>
    <s v="German Foreign Office (AA)"/>
    <s v="Réalisé"/>
    <d v="2016-10-17T00:00:00"/>
    <s v="Distribution NFI"/>
    <s v="Matériaux NFI"/>
    <s v="Aquatabs"/>
    <m/>
    <s v="Nombre"/>
    <n v="125"/>
    <m/>
    <m/>
    <m/>
    <s v=""/>
    <m/>
    <m/>
    <x v="1"/>
    <x v="36"/>
    <s v="Targeted"/>
    <m/>
    <m/>
    <m/>
    <m/>
    <s v="DIA20161017SUBETA"/>
    <n v="2"/>
    <x v="1"/>
    <x v="28"/>
    <e v="#N/A"/>
    <x v="0"/>
  </r>
  <r>
    <s v="Diakonie Katastrophenhilfe"/>
    <s v="KORAL"/>
    <s v="German Foreign Office (AA)"/>
    <s v="Réalisé"/>
    <d v="2016-10-17T00:00:00"/>
    <s v="Intervention Abris"/>
    <s v="Formation"/>
    <s v="Formation"/>
    <m/>
    <s v=""/>
    <n v="125"/>
    <m/>
    <m/>
    <m/>
    <s v=""/>
    <m/>
    <s v="Sélection / Priorisation"/>
    <x v="1"/>
    <x v="36"/>
    <m/>
    <m/>
    <m/>
    <m/>
    <m/>
    <s v="DIA20161017SUBE"/>
    <n v="1"/>
    <x v="1"/>
    <x v="28"/>
    <e v="#N/A"/>
    <x v="1"/>
  </r>
  <r>
    <s v="Diakonie Katastrophenhilfe"/>
    <m/>
    <s v="German Foreign Office (AA)"/>
    <s v="Réalisé"/>
    <d v="2016-10-17T00:00:00"/>
    <s v="Distribution NFI"/>
    <s v="Matériaux NFI"/>
    <s v="Kit de cuisine"/>
    <m/>
    <s v="Nombre"/>
    <n v="125"/>
    <m/>
    <m/>
    <m/>
    <s v=""/>
    <m/>
    <m/>
    <x v="1"/>
    <x v="36"/>
    <s v="Targeted"/>
    <m/>
    <m/>
    <m/>
    <s v="Kits d'abri : 2 baches, 2 laines, 30m de cordes;_x000a_Kits d'hygiene: shampooing, savon, papier hygienique, serviettes hygieniques, deodorant, brosse a dents, dentifrice, peignes, aquatabs, savon lessive, sceaux"/>
    <s v="DIA20161017SUBETA"/>
    <n v="1"/>
    <x v="1"/>
    <x v="28"/>
    <e v="#N/A"/>
    <x v="1"/>
  </r>
  <r>
    <s v="Diakonie Katastrophenhilfe"/>
    <s v="KORAL"/>
    <s v="German Foreign Office (AA)"/>
    <s v="Réalisé"/>
    <d v="2016-10-20T00:00:00"/>
    <s v="Distribution NFI"/>
    <s v="Matériaux NFI"/>
    <s v="Aquatabs"/>
    <m/>
    <s v="Nombre"/>
    <n v="95"/>
    <m/>
    <m/>
    <m/>
    <s v=""/>
    <m/>
    <m/>
    <x v="1"/>
    <x v="37"/>
    <s v="Targeted"/>
    <m/>
    <m/>
    <m/>
    <m/>
    <s v="DIA20161020SUFOTA"/>
    <n v="2"/>
    <x v="1"/>
    <x v="28"/>
    <e v="#N/A"/>
    <x v="0"/>
  </r>
  <r>
    <s v="Diakonie Katastrophenhilfe"/>
    <s v="KORAL"/>
    <s v="German Foreign Office (AA)"/>
    <s v="Réalisé"/>
    <d v="2016-10-20T00:00:00"/>
    <s v="Intervention Abris"/>
    <s v="Formation"/>
    <s v="Formation"/>
    <m/>
    <s v=""/>
    <n v="95"/>
    <m/>
    <m/>
    <m/>
    <s v=""/>
    <m/>
    <s v="Sélection / Priorisation"/>
    <x v="1"/>
    <x v="37"/>
    <m/>
    <m/>
    <m/>
    <m/>
    <m/>
    <s v="DIA20161020SUFO"/>
    <n v="1"/>
    <x v="1"/>
    <x v="28"/>
    <e v="#N/A"/>
    <x v="1"/>
  </r>
  <r>
    <s v="Diakonie Katastrophenhilfe"/>
    <m/>
    <s v="German Foreign Office (AA)"/>
    <s v="Réalisé"/>
    <d v="2016-10-20T00:00:00"/>
    <s v="Distribution NFI"/>
    <s v="Matériaux NFI"/>
    <s v="Kit de cuisine"/>
    <m/>
    <s v="Nombre"/>
    <n v="95"/>
    <m/>
    <m/>
    <m/>
    <s v=""/>
    <m/>
    <m/>
    <x v="1"/>
    <x v="37"/>
    <s v="Targeted"/>
    <m/>
    <m/>
    <m/>
    <s v="Kits d'abri : 2 baches, 2 laines, 30m de cordes;_x000a_Kits d'hygiene: shampooing, savon, papier hygienique, serviettes hygieniques, deodorant, brosse a dents, dentifrice, peignes, aquatabs, savon lessive, sceaux"/>
    <s v="DIA20161020SUFOTA"/>
    <n v="1"/>
    <x v="1"/>
    <x v="28"/>
    <e v="#N/A"/>
    <x v="1"/>
  </r>
  <r>
    <s v="Diakonie Katastrophenhilfe"/>
    <s v="KORAL"/>
    <s v="German Foreign Office (AA)"/>
    <s v="Réalisé"/>
    <d v="2016-10-23T00:00:00"/>
    <s v="Distribution NFI"/>
    <s v="Matériaux NFI"/>
    <s v="Aquatabs"/>
    <m/>
    <s v="Nombre"/>
    <n v="50"/>
    <m/>
    <m/>
    <m/>
    <s v=""/>
    <m/>
    <m/>
    <x v="1"/>
    <x v="38"/>
    <s v="Targeted"/>
    <m/>
    <m/>
    <m/>
    <m/>
    <s v="DIA20161023SURATA"/>
    <n v="2"/>
    <x v="1"/>
    <x v="28"/>
    <e v="#N/A"/>
    <x v="0"/>
  </r>
  <r>
    <s v="Diakonie Katastrophenhilfe"/>
    <s v="KORAL"/>
    <s v="German Foreign Office (AA)"/>
    <s v="Réalisé"/>
    <d v="2016-10-23T00:00:00"/>
    <s v="Intervention Abris"/>
    <s v="Formation"/>
    <s v="Formation"/>
    <m/>
    <s v=""/>
    <n v="50"/>
    <m/>
    <m/>
    <m/>
    <s v=""/>
    <m/>
    <s v="Sélection / Priorisation"/>
    <x v="1"/>
    <x v="38"/>
    <m/>
    <m/>
    <m/>
    <m/>
    <m/>
    <s v="DIA20161023SURA"/>
    <n v="1"/>
    <x v="1"/>
    <x v="28"/>
    <e v="#N/A"/>
    <x v="1"/>
  </r>
  <r>
    <s v="Diakonie Katastrophenhilfe"/>
    <m/>
    <s v="German Foreign Office (AA)"/>
    <s v="Réalisé"/>
    <d v="2016-10-23T00:00:00"/>
    <s v="Distribution NFI"/>
    <s v="Matériaux NFI"/>
    <s v="Kit de cuisine"/>
    <m/>
    <s v="Nombre"/>
    <n v="50"/>
    <m/>
    <m/>
    <m/>
    <s v=""/>
    <m/>
    <m/>
    <x v="1"/>
    <x v="38"/>
    <s v="Targeted"/>
    <m/>
    <m/>
    <m/>
    <s v="Kits d'abri : 2 baches, 2 laines, 30m de cordes;_x000a_Kits d'hygiene: shampooing, savon, papier hygienique, serviettes hygieniques, deodorant, brosse a dents, dentifrice, peignes, aquatabs, savon lessive, sceaux"/>
    <s v="DIA20161023SURATA"/>
    <n v="1"/>
    <x v="1"/>
    <x v="28"/>
    <e v="#N/A"/>
    <x v="1"/>
  </r>
  <r>
    <s v="Diakonie Katastrophenhilfe"/>
    <s v="KORAL"/>
    <s v="German Foreign Office (AA)"/>
    <s v="Réalisé"/>
    <d v="2016-10-25T00:00:00"/>
    <s v="Distribution NFI"/>
    <s v="Matériaux NFI"/>
    <s v="Aquatabs"/>
    <m/>
    <s v="Nombre"/>
    <n v="160"/>
    <m/>
    <m/>
    <m/>
    <s v=""/>
    <m/>
    <m/>
    <x v="1"/>
    <x v="39"/>
    <s v="Targeted"/>
    <m/>
    <m/>
    <m/>
    <m/>
    <s v="DIA20161025SUDETA"/>
    <n v="2"/>
    <x v="1"/>
    <x v="28"/>
    <e v="#N/A"/>
    <x v="0"/>
  </r>
  <r>
    <s v="Diakonie Katastrophenhilfe"/>
    <s v="KORAL"/>
    <s v="German Foreign Office (AA)"/>
    <s v="Réalisé"/>
    <d v="2016-10-25T00:00:00"/>
    <s v="Intervention Abris"/>
    <s v="Formation"/>
    <s v="Formation"/>
    <m/>
    <s v=""/>
    <n v="160"/>
    <m/>
    <m/>
    <m/>
    <s v=""/>
    <m/>
    <s v="Sélection / Priorisation"/>
    <x v="1"/>
    <x v="39"/>
    <m/>
    <m/>
    <m/>
    <m/>
    <m/>
    <s v="DIA20161025SUDE"/>
    <n v="1"/>
    <x v="1"/>
    <x v="28"/>
    <e v="#N/A"/>
    <x v="1"/>
  </r>
  <r>
    <s v="Diakonie Katastrophenhilfe"/>
    <m/>
    <s v="German Foreign Office (AA)"/>
    <s v="Réalisé"/>
    <d v="2016-10-25T00:00:00"/>
    <s v="Distribution NFI"/>
    <s v="Matériaux NFI"/>
    <s v="Kit de cuisine"/>
    <m/>
    <s v="Nombre"/>
    <n v="160"/>
    <m/>
    <m/>
    <m/>
    <s v=""/>
    <m/>
    <m/>
    <x v="1"/>
    <x v="39"/>
    <s v="Targeted"/>
    <m/>
    <m/>
    <m/>
    <s v="Kits d'abri : 2 baches, 2 laines, 30m de cordes;_x000a_Kits d'hygiene: shampooing, savon, papier hygienique, serviettes hygieniques, deodorant, brosse a dents, dentifrice, peignes, aquatabs, savon lessive, sceaux"/>
    <s v="DIA20161025SUDETA"/>
    <n v="1"/>
    <x v="1"/>
    <x v="28"/>
    <e v="#N/A"/>
    <x v="1"/>
  </r>
  <r>
    <s v="Diakonie Katastrophenhilfe"/>
    <s v="ATEPASE"/>
    <m/>
    <s v="Réalisé"/>
    <s v="08.10.2017 - 13.10.2016"/>
    <s v="Distribution NFI"/>
    <s v="Matériaux NFI"/>
    <s v="Aquatabs"/>
    <m/>
    <s v="Nombre"/>
    <n v="57"/>
    <m/>
    <m/>
    <m/>
    <s v=""/>
    <m/>
    <m/>
    <x v="6"/>
    <x v="40"/>
    <s v="Targeted"/>
    <m/>
    <m/>
    <m/>
    <m/>
    <e v="#VALUE!"/>
    <n v="63"/>
    <x v="6"/>
    <x v="28"/>
    <e v="#N/A"/>
    <x v="0"/>
  </r>
  <r>
    <s v="Diakonie Katastrophenhilfe"/>
    <s v="ATEPASE"/>
    <m/>
    <s v="Réalisé"/>
    <s v="08.10.2017 - 13.10.2016"/>
    <s v="Distribution NFI"/>
    <s v="Matériaux NFI"/>
    <s v="Aquatabs"/>
    <m/>
    <s v="Nombre"/>
    <n v="40"/>
    <m/>
    <m/>
    <m/>
    <s v=""/>
    <m/>
    <m/>
    <x v="6"/>
    <x v="41"/>
    <s v="Targeted"/>
    <m/>
    <m/>
    <m/>
    <m/>
    <e v="#VALUE!"/>
    <n v="62"/>
    <x v="6"/>
    <x v="28"/>
    <e v="#N/A"/>
    <x v="0"/>
  </r>
  <r>
    <s v="Diakonie Katastrophenhilfe"/>
    <s v="ATEPASE"/>
    <m/>
    <s v="Réalisé"/>
    <s v="08.10.2017 - 13.10.2016"/>
    <s v="Distribution NFI"/>
    <s v="Matériaux NFI"/>
    <s v="Aquatabs"/>
    <m/>
    <s v="Nombre"/>
    <n v="113"/>
    <m/>
    <m/>
    <m/>
    <s v=""/>
    <m/>
    <m/>
    <x v="6"/>
    <x v="42"/>
    <s v="Targeted"/>
    <m/>
    <m/>
    <m/>
    <m/>
    <e v="#VALUE!"/>
    <n v="61"/>
    <x v="6"/>
    <x v="28"/>
    <e v="#N/A"/>
    <x v="0"/>
  </r>
  <r>
    <s v="Diakonie Katastrophenhilfe"/>
    <s v="ATEPASE"/>
    <s v="Diakonie Katastrophenhilfe"/>
    <s v="Réalisé"/>
    <s v="08.10.2017 - 13.10.2016"/>
    <s v="Distribution NFI"/>
    <s v="Matériaux NFI"/>
    <s v="Aquatabs"/>
    <m/>
    <s v="Nombre"/>
    <n v="63"/>
    <m/>
    <m/>
    <m/>
    <s v=""/>
    <m/>
    <m/>
    <x v="6"/>
    <x v="43"/>
    <s v="Targeted"/>
    <m/>
    <m/>
    <m/>
    <m/>
    <e v="#VALUE!"/>
    <n v="60"/>
    <x v="6"/>
    <x v="28"/>
    <e v="#N/A"/>
    <x v="0"/>
  </r>
  <r>
    <s v="Diakonie Katastrophenhilfe"/>
    <s v="ATEPASE"/>
    <s v="Diakonie Katastrophenhilfe"/>
    <s v="Réalisé"/>
    <s v="08.10.2017 - 13.10.2016"/>
    <s v="Distribution NFI"/>
    <s v="Matériaux NFI"/>
    <s v="Aquatabs"/>
    <m/>
    <s v="Nombre"/>
    <n v="43"/>
    <m/>
    <m/>
    <m/>
    <s v=""/>
    <m/>
    <m/>
    <x v="6"/>
    <x v="44"/>
    <s v="Targeted"/>
    <m/>
    <m/>
    <m/>
    <m/>
    <e v="#VALUE!"/>
    <n v="59"/>
    <x v="6"/>
    <x v="28"/>
    <e v="#N/A"/>
    <x v="0"/>
  </r>
  <r>
    <s v="Diakonie Katastrophenhilfe"/>
    <s v="ATEPASE"/>
    <s v="Diakonie Katastrophenhilfe"/>
    <s v="Réalisé"/>
    <s v="08.10.2017 - 13.10.2016"/>
    <s v="Distribution NFI"/>
    <s v="Matériaux NFI"/>
    <s v="Aquatabs"/>
    <m/>
    <s v="Nombre"/>
    <n v="128"/>
    <m/>
    <m/>
    <m/>
    <s v=""/>
    <m/>
    <m/>
    <x v="6"/>
    <x v="45"/>
    <s v="Targeted"/>
    <m/>
    <m/>
    <m/>
    <m/>
    <e v="#VALUE!"/>
    <n v="58"/>
    <x v="6"/>
    <x v="28"/>
    <e v="#N/A"/>
    <x v="0"/>
  </r>
  <r>
    <s v="Diakonie Katastrophenhilfe"/>
    <s v="ATEPASE"/>
    <s v="Diakonie Katastrophenhilfe"/>
    <s v="Réalisé"/>
    <s v="08.10.2017 - 13.10.2016"/>
    <s v="Distribution NFI"/>
    <s v="Matériaux NFI"/>
    <s v="Aquatabs"/>
    <m/>
    <s v="Nombre"/>
    <n v="80"/>
    <m/>
    <m/>
    <m/>
    <s v=""/>
    <m/>
    <m/>
    <x v="6"/>
    <x v="46"/>
    <s v="Targeted"/>
    <m/>
    <m/>
    <m/>
    <m/>
    <e v="#VALUE!"/>
    <n v="57"/>
    <x v="6"/>
    <x v="35"/>
    <e v="#N/A"/>
    <x v="0"/>
  </r>
  <r>
    <s v="Diakonie Katastrophenhilfe"/>
    <s v="ATEPASE"/>
    <s v="Diakonie Katastrophenhilfe"/>
    <s v="Réalisé"/>
    <s v="08.10.2017 - 13.10.2016"/>
    <s v="Distribution NFI"/>
    <s v="Matériaux NFI"/>
    <s v="Aquatabs"/>
    <m/>
    <s v="Nombre"/>
    <n v="57"/>
    <m/>
    <m/>
    <m/>
    <s v=""/>
    <m/>
    <m/>
    <x v="6"/>
    <x v="47"/>
    <s v="Targeted"/>
    <m/>
    <m/>
    <m/>
    <m/>
    <e v="#VALUE!"/>
    <n v="56"/>
    <x v="6"/>
    <x v="28"/>
    <e v="#N/A"/>
    <x v="0"/>
  </r>
  <r>
    <s v="Diakonie Katastrophenhilfe"/>
    <s v="ATEPASE"/>
    <s v="Diakonie Katastrophenhilfe"/>
    <s v="Réalisé"/>
    <s v="08.10.2017 - 13.10.2016"/>
    <s v="Distribution NFI"/>
    <s v="Matériaux NFI"/>
    <s v="Aquatabs"/>
    <m/>
    <s v="Nombre"/>
    <n v="67"/>
    <m/>
    <m/>
    <m/>
    <s v=""/>
    <m/>
    <m/>
    <x v="6"/>
    <x v="48"/>
    <s v="Targeted"/>
    <m/>
    <m/>
    <m/>
    <m/>
    <e v="#VALUE!"/>
    <n v="55"/>
    <x v="6"/>
    <x v="28"/>
    <e v="#N/A"/>
    <x v="0"/>
  </r>
  <r>
    <s v="Diakonie Katastrophenhilfe"/>
    <s v="ATEPASE"/>
    <s v="Diakonie Katastrophenhilfe"/>
    <s v="Réalisé"/>
    <s v="08.10.2017 - 13.10.2016"/>
    <s v="Intervention Abris"/>
    <s v="Formation"/>
    <s v="Formation"/>
    <m/>
    <s v=""/>
    <n v="57"/>
    <m/>
    <m/>
    <m/>
    <s v=""/>
    <n v="57"/>
    <s v="Sélection / Priorisation"/>
    <x v="6"/>
    <x v="40"/>
    <s v="Targeted"/>
    <m/>
    <m/>
    <m/>
    <m/>
    <e v="#VALUE!"/>
    <n v="54"/>
    <x v="6"/>
    <x v="28"/>
    <e v="#N/A"/>
    <x v="1"/>
  </r>
  <r>
    <s v="Diakonie Katastrophenhilfe"/>
    <s v="ATEPASE"/>
    <s v="Diakonie Katastrophenhilfe"/>
    <s v="Réalisé"/>
    <s v="08.10.2017 - 13.10.2016"/>
    <s v="Intervention Abris"/>
    <s v="Formation"/>
    <s v="Formation"/>
    <m/>
    <s v=""/>
    <n v="40"/>
    <m/>
    <m/>
    <m/>
    <s v=""/>
    <n v="40"/>
    <s v="Sélection / Priorisation"/>
    <x v="6"/>
    <x v="41"/>
    <s v="Targeted"/>
    <m/>
    <m/>
    <m/>
    <m/>
    <e v="#VALUE!"/>
    <n v="53"/>
    <x v="6"/>
    <x v="28"/>
    <e v="#N/A"/>
    <x v="1"/>
  </r>
  <r>
    <s v="Diakonie Katastrophenhilfe"/>
    <s v="ATEPASE"/>
    <s v="Diakonie Katastrophenhilfe"/>
    <s v="Réalisé"/>
    <s v="08.10.2017 - 13.10.2016"/>
    <s v="Intervention Abris"/>
    <s v="Formation"/>
    <s v="Formation"/>
    <m/>
    <s v=""/>
    <n v="113"/>
    <m/>
    <m/>
    <m/>
    <s v=""/>
    <n v="113"/>
    <s v="Sélection / Priorisation"/>
    <x v="6"/>
    <x v="42"/>
    <s v="Targeted"/>
    <m/>
    <m/>
    <m/>
    <m/>
    <e v="#VALUE!"/>
    <n v="52"/>
    <x v="6"/>
    <x v="28"/>
    <e v="#N/A"/>
    <x v="1"/>
  </r>
  <r>
    <s v="Diakonie Katastrophenhilfe"/>
    <s v="ATEPASE"/>
    <s v="Diakonie Katastrophenhilfe"/>
    <s v="Réalisé"/>
    <s v="08.10.2017 - 13.10.2016"/>
    <s v="Intervention Abris"/>
    <s v="Formation"/>
    <s v="Formation"/>
    <m/>
    <s v=""/>
    <n v="63"/>
    <m/>
    <m/>
    <m/>
    <s v=""/>
    <n v="63"/>
    <s v="Sélection / Priorisation"/>
    <x v="6"/>
    <x v="43"/>
    <s v="Targeted"/>
    <m/>
    <m/>
    <m/>
    <m/>
    <e v="#VALUE!"/>
    <n v="51"/>
    <x v="6"/>
    <x v="28"/>
    <e v="#N/A"/>
    <x v="1"/>
  </r>
  <r>
    <s v="Diakonie Katastrophenhilfe"/>
    <s v="ATEPASE"/>
    <s v="Diakonie Katastrophenhilfe"/>
    <s v="Réalisé"/>
    <s v="08.10.2017 - 13.10.2016"/>
    <s v="Intervention Abris"/>
    <s v="Formation"/>
    <s v="Formation"/>
    <m/>
    <s v=""/>
    <n v="43"/>
    <m/>
    <m/>
    <m/>
    <s v=""/>
    <n v="43"/>
    <s v="Sélection / Priorisation"/>
    <x v="6"/>
    <x v="44"/>
    <s v="Targeted"/>
    <m/>
    <m/>
    <m/>
    <m/>
    <e v="#VALUE!"/>
    <n v="50"/>
    <x v="6"/>
    <x v="28"/>
    <e v="#N/A"/>
    <x v="1"/>
  </r>
  <r>
    <s v="Diakonie Katastrophenhilfe"/>
    <s v="ATEPASE"/>
    <s v="Diakonie Katastrophenhilfe"/>
    <s v="Réalisé"/>
    <s v="08.10.2017 - 13.10.2016"/>
    <s v="Intervention Abris"/>
    <s v="Formation"/>
    <s v="Formation"/>
    <m/>
    <s v=""/>
    <n v="128"/>
    <m/>
    <m/>
    <m/>
    <s v=""/>
    <n v="128"/>
    <s v="Sélection / Priorisation"/>
    <x v="6"/>
    <x v="45"/>
    <s v="Targeted"/>
    <m/>
    <m/>
    <m/>
    <m/>
    <e v="#VALUE!"/>
    <n v="49"/>
    <x v="6"/>
    <x v="28"/>
    <e v="#N/A"/>
    <x v="1"/>
  </r>
  <r>
    <s v="Diakonie Katastrophenhilfe"/>
    <s v="ATEPASE"/>
    <s v="Diakonie Katastrophenhilfe"/>
    <s v="Réalisé"/>
    <s v="08.10.2017 - 13.10.2016"/>
    <s v="Intervention Abris"/>
    <s v="Formation"/>
    <s v="Formation"/>
    <m/>
    <s v=""/>
    <n v="80"/>
    <m/>
    <m/>
    <m/>
    <s v=""/>
    <n v="80"/>
    <s v="Sélection / Priorisation"/>
    <x v="6"/>
    <x v="46"/>
    <s v="Targeted"/>
    <m/>
    <m/>
    <m/>
    <m/>
    <e v="#VALUE!"/>
    <n v="48"/>
    <x v="6"/>
    <x v="35"/>
    <e v="#N/A"/>
    <x v="1"/>
  </r>
  <r>
    <s v="Diakonie Katastrophenhilfe"/>
    <s v="ATEPASE"/>
    <s v="Diakonie Katastrophenhilfe"/>
    <s v="Réalisé"/>
    <s v="08.10.2017 - 13.10.2016"/>
    <s v="Intervention Abris"/>
    <s v="Formation"/>
    <s v="Formation"/>
    <m/>
    <s v=""/>
    <n v="57"/>
    <m/>
    <m/>
    <m/>
    <s v=""/>
    <n v="57"/>
    <s v="Sélection / Priorisation"/>
    <x v="6"/>
    <x v="47"/>
    <s v="Targeted"/>
    <m/>
    <m/>
    <m/>
    <m/>
    <e v="#VALUE!"/>
    <n v="47"/>
    <x v="6"/>
    <x v="28"/>
    <e v="#N/A"/>
    <x v="1"/>
  </r>
  <r>
    <s v="Diakonie Katastrophenhilfe"/>
    <s v="ATEPASE"/>
    <s v="Diakonie Katastrophenhilfe"/>
    <s v="Réalisé"/>
    <s v="08.10.2017 - 13.10.2016"/>
    <s v="Intervention Abris"/>
    <s v="Formation"/>
    <s v="Formation"/>
    <m/>
    <s v=""/>
    <n v="67"/>
    <m/>
    <m/>
    <m/>
    <s v=""/>
    <n v="67"/>
    <s v="Sélection / Priorisation"/>
    <x v="6"/>
    <x v="48"/>
    <s v="Targeted"/>
    <m/>
    <m/>
    <m/>
    <m/>
    <e v="#VALUE!"/>
    <n v="46"/>
    <x v="6"/>
    <x v="28"/>
    <e v="#N/A"/>
    <x v="1"/>
  </r>
  <r>
    <s v="Diakonie Katastrophenhilfe"/>
    <s v="KORAL"/>
    <s v="German Foreign Office (AA)"/>
    <s v="Réalisé"/>
    <s v="09.10.2016 - 10.10.2016"/>
    <s v="Distribution NFI"/>
    <s v="Matériaux NFI"/>
    <s v="Aquatabs"/>
    <m/>
    <s v="Nombre"/>
    <n v="250"/>
    <m/>
    <m/>
    <m/>
    <s v=""/>
    <m/>
    <m/>
    <x v="1"/>
    <x v="49"/>
    <s v="Targeted"/>
    <m/>
    <m/>
    <m/>
    <m/>
    <e v="#VALUE!"/>
    <n v="45"/>
    <x v="1"/>
    <x v="28"/>
    <e v="#N/A"/>
    <x v="0"/>
  </r>
  <r>
    <s v="Diakonie Katastrophenhilfe"/>
    <s v="KORAL"/>
    <s v="German Foreign Office (AA)"/>
    <s v="Réalisé"/>
    <s v="09.10.2016 - 10.10.2016"/>
    <s v="Intervention Abris"/>
    <s v="Formation"/>
    <s v="Formation"/>
    <m/>
    <s v=""/>
    <n v="250"/>
    <m/>
    <m/>
    <m/>
    <s v=""/>
    <m/>
    <s v="Sélection / Priorisation"/>
    <x v="1"/>
    <x v="49"/>
    <m/>
    <m/>
    <m/>
    <m/>
    <m/>
    <e v="#VALUE!"/>
    <n v="44"/>
    <x v="1"/>
    <x v="28"/>
    <e v="#N/A"/>
    <x v="1"/>
  </r>
  <r>
    <s v="Diakonie Katastrophenhilfe"/>
    <m/>
    <s v="German Foreign Office (AA)"/>
    <s v="Réalisé"/>
    <s v="09.10.2016 - 10.10.2016"/>
    <s v="Distribution NFI"/>
    <s v="Matériaux NFI"/>
    <s v="Kit de cuisine"/>
    <m/>
    <s v="Nombre"/>
    <n v="250"/>
    <m/>
    <m/>
    <m/>
    <s v=""/>
    <m/>
    <m/>
    <x v="1"/>
    <x v="49"/>
    <s v="Targeted"/>
    <m/>
    <m/>
    <m/>
    <s v="Kits d'abri : 2 baches, 2 laines, 30m de cordes;_x000a_Kits d'hygiene: shampooing, savon, papier hygienique, serviettes hygieniques, deodorant, brosse a dents, dentifrice, peignes, aquatabs, savon lessive, sceaux"/>
    <e v="#VALUE!"/>
    <n v="43"/>
    <x v="1"/>
    <x v="28"/>
    <e v="#N/A"/>
    <x v="1"/>
  </r>
  <r>
    <s v="Diakonie Katastrophenhilfe"/>
    <s v="KORAL"/>
    <s v="German Foreign Office (AA)"/>
    <s v="Réalisé"/>
    <s v="09.10.2016 - 25.10.2016"/>
    <s v="Distribution NFI"/>
    <s v="Matériaux NFI"/>
    <s v="Aquatabs"/>
    <m/>
    <s v="Nombre"/>
    <n v="252"/>
    <m/>
    <m/>
    <m/>
    <s v=""/>
    <m/>
    <m/>
    <x v="1"/>
    <x v="50"/>
    <s v="Targeted"/>
    <m/>
    <m/>
    <m/>
    <m/>
    <e v="#VALUE!"/>
    <n v="42"/>
    <x v="1"/>
    <x v="28"/>
    <e v="#N/A"/>
    <x v="0"/>
  </r>
  <r>
    <s v="Diakonie Katastrophenhilfe"/>
    <s v="KORAL"/>
    <s v="German Foreign Office (AA)"/>
    <s v="Réalisé"/>
    <s v="09.10.2016 - 25.10.2016"/>
    <s v="Intervention Abris"/>
    <s v="Formation"/>
    <s v="Formation"/>
    <m/>
    <s v=""/>
    <n v="252"/>
    <m/>
    <m/>
    <m/>
    <s v=""/>
    <m/>
    <s v="Sélection / Priorisation"/>
    <x v="1"/>
    <x v="50"/>
    <m/>
    <m/>
    <m/>
    <m/>
    <m/>
    <e v="#VALUE!"/>
    <n v="41"/>
    <x v="1"/>
    <x v="28"/>
    <e v="#N/A"/>
    <x v="1"/>
  </r>
  <r>
    <s v="Diakonie Katastrophenhilfe"/>
    <m/>
    <s v="German Foreign Office (AA)"/>
    <s v="Réalisé"/>
    <s v="09.10.2016 - 25.10.2016"/>
    <s v="Distribution NFI"/>
    <s v="Matériaux NFI"/>
    <s v="Kit de cuisine"/>
    <m/>
    <s v="Nombre"/>
    <n v="252"/>
    <m/>
    <m/>
    <m/>
    <s v=""/>
    <m/>
    <m/>
    <x v="1"/>
    <x v="50"/>
    <s v="Targeted"/>
    <m/>
    <m/>
    <m/>
    <s v="Kits d'abri : 2 baches, 2 laines, 30m de cordes;_x000a_Kits d'hygiene: shampooing, savon, papier hygienique, serviettes hygieniques, deodorant, brosse a dents, dentifrice, peignes, aquatabs, savon lessive, sceaux"/>
    <e v="#VALUE!"/>
    <n v="40"/>
    <x v="1"/>
    <x v="28"/>
    <e v="#N/A"/>
    <x v="1"/>
  </r>
  <r>
    <s v="Diakonie Katastrophenhilfe"/>
    <s v="FNGA"/>
    <s v="Diakonie Katastrophenhilfe"/>
    <s v="Planifié (financé)"/>
    <s v="15.11.2016 - 16.11.2016"/>
    <s v="Intervention Abris"/>
    <s v="Formation"/>
    <s v="Formation"/>
    <m/>
    <s v=""/>
    <n v="200"/>
    <m/>
    <m/>
    <m/>
    <s v=""/>
    <m/>
    <s v="Sélection / Priorisation"/>
    <x v="0"/>
    <x v="51"/>
    <m/>
    <m/>
    <m/>
    <m/>
    <m/>
    <e v="#VALUE!"/>
    <n v="39"/>
    <x v="0"/>
    <x v="28"/>
    <e v="#N/A"/>
    <x v="0"/>
  </r>
  <r>
    <s v="Diakonie Katastrophenhilfe"/>
    <m/>
    <s v="Diakonie Katastrophenhilfe"/>
    <s v="Planifié (financé)"/>
    <s v="15.11.2016 - 16.11.2016"/>
    <s v="Distribution NFI"/>
    <s v="Matériaux NFI"/>
    <s v="Kit de cuisine"/>
    <m/>
    <s v="Nombre"/>
    <n v="200"/>
    <m/>
    <m/>
    <m/>
    <s v=""/>
    <m/>
    <m/>
    <x v="0"/>
    <x v="51"/>
    <s v="Targeted"/>
    <m/>
    <m/>
    <m/>
    <s v="Kits d'abri : 1 bache, 2 laines, 15m de cordes"/>
    <e v="#VALUE!"/>
    <n v="38"/>
    <x v="0"/>
    <x v="28"/>
    <e v="#N/A"/>
    <x v="1"/>
  </r>
  <r>
    <s v="Diakonie Katastrophenhilfe"/>
    <s v="KORAL"/>
    <s v="German Foreign Office (AA)"/>
    <s v="Réalisé"/>
    <s v="17.10.2016 - 31.10.2016"/>
    <s v="Distribution NFI"/>
    <s v="Matériaux NFI"/>
    <s v="Aquatabs"/>
    <m/>
    <s v="Nombre"/>
    <n v="125"/>
    <m/>
    <m/>
    <m/>
    <s v=""/>
    <m/>
    <m/>
    <x v="1"/>
    <x v="52"/>
    <s v="Targeted"/>
    <m/>
    <m/>
    <m/>
    <m/>
    <e v="#VALUE!"/>
    <n v="37"/>
    <x v="1"/>
    <x v="28"/>
    <e v="#N/A"/>
    <x v="0"/>
  </r>
  <r>
    <s v="Diakonie Katastrophenhilfe"/>
    <s v="KORAL"/>
    <s v="German Foreign Office (AA)"/>
    <s v="Réalisé"/>
    <s v="17.10.2016 - 31.10.2016"/>
    <s v="Intervention Abris"/>
    <s v="Formation"/>
    <s v="Formation"/>
    <m/>
    <s v=""/>
    <n v="125"/>
    <m/>
    <m/>
    <m/>
    <s v=""/>
    <m/>
    <s v="Sélection / Priorisation"/>
    <x v="1"/>
    <x v="52"/>
    <m/>
    <m/>
    <m/>
    <m/>
    <m/>
    <e v="#VALUE!"/>
    <n v="36"/>
    <x v="1"/>
    <x v="28"/>
    <e v="#N/A"/>
    <x v="1"/>
  </r>
  <r>
    <s v="Diakonie Katastrophenhilfe"/>
    <m/>
    <s v="German Foreign Office (AA)"/>
    <s v="Réalisé"/>
    <s v="17.10.2016 - 31.10.2016"/>
    <s v="Distribution NFI"/>
    <s v="Matériaux NFI"/>
    <s v="Kit de cuisine"/>
    <m/>
    <s v="Nombre"/>
    <n v="125"/>
    <m/>
    <m/>
    <m/>
    <s v=""/>
    <m/>
    <m/>
    <x v="1"/>
    <x v="52"/>
    <s v="Targeted"/>
    <m/>
    <m/>
    <m/>
    <s v="Kits d'abri : 2 baches, 2 laines, 30m de cordes;_x000a_Kits d'hygiene: shampooing, savon, papier hygienique, serviettes hygieniques, deodorant, brosse a dents, dentifrice, peignes, aquatabs, savon lessive, sceaux"/>
    <e v="#VALUE!"/>
    <n v="35"/>
    <x v="1"/>
    <x v="28"/>
    <e v="#N/A"/>
    <x v="1"/>
  </r>
  <r>
    <s v="Diakonie Katastrophenhilfe"/>
    <s v="KORAL"/>
    <s v="German Foreign Office (AA)"/>
    <s v="Réalisé"/>
    <s v="20.10.2016 - 28.10.2016"/>
    <s v="Distribution NFI"/>
    <s v="Matériaux NFI"/>
    <s v="Aquatabs"/>
    <m/>
    <s v="Nombre"/>
    <n v="85"/>
    <m/>
    <m/>
    <m/>
    <s v=""/>
    <m/>
    <m/>
    <x v="1"/>
    <x v="53"/>
    <s v="Targeted"/>
    <m/>
    <m/>
    <m/>
    <m/>
    <e v="#VALUE!"/>
    <n v="34"/>
    <x v="1"/>
    <x v="28"/>
    <e v="#N/A"/>
    <x v="0"/>
  </r>
  <r>
    <s v="Diakonie Katastrophenhilfe"/>
    <s v="KORAL"/>
    <s v="German Foreign Office (AA)"/>
    <s v="Réalisé"/>
    <s v="20.10.2016 - 28.10.2016"/>
    <s v="Intervention Abris"/>
    <s v="Formation"/>
    <s v="Formation"/>
    <m/>
    <s v=""/>
    <n v="85"/>
    <m/>
    <m/>
    <m/>
    <s v=""/>
    <m/>
    <s v="Sélection / Priorisation"/>
    <x v="1"/>
    <x v="53"/>
    <m/>
    <m/>
    <m/>
    <m/>
    <m/>
    <e v="#VALUE!"/>
    <n v="33"/>
    <x v="1"/>
    <x v="28"/>
    <e v="#N/A"/>
    <x v="1"/>
  </r>
  <r>
    <s v="Diakonie Katastrophenhilfe"/>
    <m/>
    <s v="German Foreign Office (AA)"/>
    <s v="Réalisé"/>
    <s v="20.10.2016 - 28.10.2016"/>
    <s v="Distribution NFI"/>
    <s v="Matériaux NFI"/>
    <s v="Kit de cuisine"/>
    <m/>
    <s v="Nombre"/>
    <n v="85"/>
    <m/>
    <m/>
    <m/>
    <s v=""/>
    <m/>
    <m/>
    <x v="1"/>
    <x v="53"/>
    <s v="Targeted"/>
    <m/>
    <m/>
    <m/>
    <s v="Kits d'abri : 2 baches, 2 laines, 30m de cordes;_x000a_Kits d'hygiene: shampooing, savon, papier hygienique, serviettes hygieniques, deodorant, brosse a dents, dentifrice, peignes, aquatabs, savon lessive, sceaux"/>
    <e v="#VALUE!"/>
    <n v="32"/>
    <x v="1"/>
    <x v="28"/>
    <e v="#N/A"/>
    <x v="1"/>
  </r>
  <r>
    <s v="Diakonie Katastrophenhilfe"/>
    <s v="KORAL"/>
    <s v="German Foreign Office (AA)"/>
    <s v="En cours"/>
    <s v="28.10.2016 - 17.11.2016"/>
    <s v="Distribution NFI"/>
    <s v="Matériaux NFI"/>
    <s v="Aquatabs"/>
    <m/>
    <s v="Nombre"/>
    <n v="160"/>
    <m/>
    <m/>
    <m/>
    <s v=""/>
    <m/>
    <m/>
    <x v="1"/>
    <x v="54"/>
    <s v="Targeted"/>
    <m/>
    <m/>
    <m/>
    <m/>
    <e v="#VALUE!"/>
    <n v="31"/>
    <x v="1"/>
    <x v="28"/>
    <e v="#N/A"/>
    <x v="0"/>
  </r>
  <r>
    <s v="Diakonie Katastrophenhilfe"/>
    <s v="KORAL"/>
    <s v="German Foreign Office (AA)"/>
    <s v="En cours"/>
    <s v="28.10.2016 - 17.11.2016"/>
    <s v="Intervention Abris"/>
    <s v="Formation"/>
    <s v="Formation"/>
    <m/>
    <s v=""/>
    <n v="160"/>
    <m/>
    <m/>
    <m/>
    <s v=""/>
    <m/>
    <s v="Sélection / Priorisation"/>
    <x v="1"/>
    <x v="54"/>
    <m/>
    <m/>
    <m/>
    <m/>
    <m/>
    <e v="#VALUE!"/>
    <n v="30"/>
    <x v="1"/>
    <x v="28"/>
    <e v="#N/A"/>
    <x v="1"/>
  </r>
  <r>
    <s v="Diakonie Katastrophenhilfe"/>
    <m/>
    <s v="German Foreign Office (AA)"/>
    <s v="En cours"/>
    <s v="28.10.2016 - 17.11.2016"/>
    <s v="Distribution NFI"/>
    <s v="Matériaux NFI"/>
    <s v="Kit de cuisine"/>
    <m/>
    <s v="Nombre"/>
    <n v="160"/>
    <m/>
    <m/>
    <m/>
    <s v=""/>
    <m/>
    <m/>
    <x v="1"/>
    <x v="54"/>
    <s v="Targeted"/>
    <m/>
    <m/>
    <m/>
    <s v="Kits d'abri : 2 baches, 2 laines, 30m de cordes;_x000a_Kits d'hygiene: shampooing, savon, papier hygienique, serviettes hygieniques, deodorant, brosse a dents, dentifrice, peignes, aquatabs, savon lessive, sceaux"/>
    <e v="#VALUE!"/>
    <n v="29"/>
    <x v="1"/>
    <x v="28"/>
    <e v="#N/A"/>
    <x v="1"/>
  </r>
  <r>
    <s v="Diakonie Katastrophenhilfe"/>
    <s v="FNGA"/>
    <s v="Diakonie Katastrophenhilfe"/>
    <s v="Réalisé"/>
    <s v="4.11.2016 - 5.11.2016"/>
    <s v="Intervention Abris"/>
    <s v="Formation"/>
    <s v="Formation"/>
    <m/>
    <s v=""/>
    <n v="200"/>
    <m/>
    <m/>
    <m/>
    <s v=""/>
    <m/>
    <s v="Sélection / Priorisation"/>
    <x v="0"/>
    <x v="55"/>
    <m/>
    <m/>
    <m/>
    <m/>
    <m/>
    <e v="#VALUE!"/>
    <n v="28"/>
    <x v="0"/>
    <x v="28"/>
    <e v="#N/A"/>
    <x v="0"/>
  </r>
  <r>
    <s v="Diakonie Katastrophenhilfe"/>
    <m/>
    <s v="Diakonie Katastrophenhilfe"/>
    <s v="Réalisé"/>
    <s v="4.11.2016 - 5.11.2016"/>
    <s v="Distribution NFI"/>
    <s v="Matériaux NFI"/>
    <s v="Kit de cuisine"/>
    <m/>
    <s v="Nombre"/>
    <n v="200"/>
    <m/>
    <m/>
    <m/>
    <s v=""/>
    <m/>
    <m/>
    <x v="0"/>
    <x v="55"/>
    <s v="Targeted"/>
    <m/>
    <m/>
    <m/>
    <s v="Kits d'abri : 1 bache, 2 laines, 15m de cordes"/>
    <e v="#VALUE!"/>
    <n v="27"/>
    <x v="0"/>
    <x v="28"/>
    <e v="#N/A"/>
    <x v="1"/>
  </r>
  <r>
    <s v="French RC"/>
    <s v="Haitian RC"/>
    <m/>
    <s v="Réalisé"/>
    <d v="2016-10-25T00:00:00"/>
    <s v="Distribution Abris"/>
    <s v="Matériaux Abris"/>
    <s v="Bâches"/>
    <m/>
    <s v="Nombre"/>
    <n v="51"/>
    <m/>
    <m/>
    <m/>
    <s v=""/>
    <n v="200"/>
    <m/>
    <x v="4"/>
    <x v="34"/>
    <s v="Pointe A Raquette"/>
    <m/>
    <m/>
    <m/>
    <m/>
    <s v="FRE20161025OUPOPO"/>
    <n v="4"/>
    <x v="4"/>
    <x v="34"/>
    <e v="#N/A"/>
    <x v="0"/>
  </r>
  <r>
    <s v="French RC"/>
    <s v="Haitian RC"/>
    <m/>
    <s v="Réalisé"/>
    <d v="2016-10-25T00:00:00"/>
    <s v="Distribution NFI"/>
    <s v="Matériaux NFI"/>
    <s v="Kit de cuisine"/>
    <m/>
    <s v="Nombre"/>
    <n v="200"/>
    <m/>
    <m/>
    <m/>
    <m/>
    <n v="200"/>
    <m/>
    <x v="4"/>
    <x v="34"/>
    <s v="Pointe A Raquette"/>
    <m/>
    <m/>
    <m/>
    <m/>
    <s v="FRE20161025OUPOPO"/>
    <n v="3"/>
    <x v="4"/>
    <x v="34"/>
    <e v="#N/A"/>
    <x v="1"/>
  </r>
  <r>
    <s v="French RC"/>
    <s v="Haitian RC"/>
    <m/>
    <s v="Réalisé"/>
    <d v="2016-10-25T00:00:00"/>
    <s v="Distribution NFI"/>
    <s v="Matériaux NFI"/>
    <s v="Kit d'hygiène"/>
    <m/>
    <s v="Nombre"/>
    <n v="200"/>
    <m/>
    <m/>
    <m/>
    <s v=""/>
    <n v="200"/>
    <s v="Sélection / Priorisation"/>
    <x v="4"/>
    <x v="34"/>
    <s v="Pointe A Raquette"/>
    <m/>
    <m/>
    <m/>
    <m/>
    <s v="FRE20161025OUPOPO"/>
    <n v="2"/>
    <x v="4"/>
    <x v="34"/>
    <e v="#N/A"/>
    <x v="1"/>
  </r>
  <r>
    <s v="French RC"/>
    <s v="Haitian RC"/>
    <m/>
    <s v="Réalisé"/>
    <d v="2016-10-25T00:00:00"/>
    <s v="Distribution NFI"/>
    <s v="Matériaux NFI"/>
    <s v="Moustiquaires"/>
    <m/>
    <s v="Nombre"/>
    <n v="200"/>
    <m/>
    <m/>
    <m/>
    <s v=""/>
    <n v="200"/>
    <s v="Sélection / Priorisation"/>
    <x v="4"/>
    <x v="34"/>
    <s v="Pointe A Raquette"/>
    <m/>
    <m/>
    <m/>
    <m/>
    <s v="FRE20161025OUPOPO"/>
    <n v="1"/>
    <x v="4"/>
    <x v="34"/>
    <e v="#N/A"/>
    <x v="1"/>
  </r>
  <r>
    <s v="French RC"/>
    <s v="Haitian RC"/>
    <m/>
    <s v="Réalisé"/>
    <d v="2016-10-26T00:00:00"/>
    <s v="Distribution Abris"/>
    <s v="Matériaux Abris"/>
    <s v="Bâches"/>
    <m/>
    <s v="Nombre"/>
    <n v="110"/>
    <m/>
    <m/>
    <m/>
    <s v=""/>
    <n v="195"/>
    <s v="Sélection / Priorisation"/>
    <x v="4"/>
    <x v="56"/>
    <s v="Plaisance and bois pain"/>
    <m/>
    <m/>
    <m/>
    <m/>
    <s v="FRE20161026OUPLPL"/>
    <n v="5"/>
    <x v="4"/>
    <x v="36"/>
    <e v="#N/A"/>
    <x v="0"/>
  </r>
  <r>
    <s v="French RC"/>
    <s v="Haitian RC"/>
    <m/>
    <s v="Réalisé"/>
    <d v="2016-10-26T00:00:00"/>
    <s v="Distribution Abris"/>
    <s v="Matériaux Abris"/>
    <s v="Kit Abris"/>
    <m/>
    <s v="Nombre"/>
    <n v="110"/>
    <m/>
    <m/>
    <m/>
    <s v=""/>
    <n v="195"/>
    <s v="Sélection / Priorisation"/>
    <x v="4"/>
    <x v="56"/>
    <s v="Plaisance and bois pain"/>
    <m/>
    <m/>
    <m/>
    <m/>
    <s v="FRE20161026OUPLPL"/>
    <n v="4"/>
    <x v="4"/>
    <x v="36"/>
    <e v="#N/A"/>
    <x v="1"/>
  </r>
  <r>
    <s v="French RC"/>
    <s v="Haitian RC"/>
    <m/>
    <s v="Réalisé"/>
    <d v="2016-10-26T00:00:00"/>
    <s v="Distribution NFI"/>
    <s v="Matériaux NFI"/>
    <s v="Kit de cuisine"/>
    <m/>
    <s v="Nombre"/>
    <n v="195"/>
    <m/>
    <m/>
    <m/>
    <m/>
    <n v="195"/>
    <s v="Sélection / Priorisation"/>
    <x v="4"/>
    <x v="56"/>
    <s v="Plaisance and bois pain"/>
    <m/>
    <m/>
    <m/>
    <m/>
    <s v="FRE20161026OUPLPL"/>
    <n v="3"/>
    <x v="4"/>
    <x v="36"/>
    <e v="#N/A"/>
    <x v="1"/>
  </r>
  <r>
    <s v="French RC"/>
    <s v="Haitian RC"/>
    <m/>
    <s v="Réalisé"/>
    <d v="2016-10-26T00:00:00"/>
    <s v="Distribution NFI"/>
    <s v="Matériaux NFI"/>
    <s v="Kit d'hygiène"/>
    <m/>
    <s v="Nombre"/>
    <n v="195"/>
    <m/>
    <m/>
    <m/>
    <s v=""/>
    <n v="195"/>
    <s v="Sélection / Priorisation"/>
    <x v="4"/>
    <x v="56"/>
    <s v="Plaisance and bois pain"/>
    <m/>
    <m/>
    <m/>
    <m/>
    <s v="FRE20161026OUPLPL"/>
    <n v="2"/>
    <x v="4"/>
    <x v="36"/>
    <e v="#N/A"/>
    <x v="1"/>
  </r>
  <r>
    <s v="French RC"/>
    <s v="Haitian RC"/>
    <m/>
    <s v="Réalisé"/>
    <d v="2016-10-26T00:00:00"/>
    <s v="Distribution NFI"/>
    <s v="Matériaux NFI"/>
    <s v="Moustiquaires"/>
    <m/>
    <s v="Nombre"/>
    <n v="195"/>
    <m/>
    <m/>
    <m/>
    <s v=""/>
    <n v="195"/>
    <s v="Sélection / Priorisation"/>
    <x v="4"/>
    <x v="56"/>
    <s v="Plaisance and bois pain"/>
    <m/>
    <m/>
    <m/>
    <m/>
    <s v="FRE20161026OUPLPL"/>
    <n v="1"/>
    <x v="4"/>
    <x v="36"/>
    <e v="#N/A"/>
    <x v="1"/>
  </r>
  <r>
    <s v="French RC"/>
    <s v="Haitian RC"/>
    <m/>
    <s v="Réalisé"/>
    <d v="2016-10-27T00:00:00"/>
    <s v="Distribution Abris"/>
    <s v="Matériaux Abris"/>
    <s v="Bâches"/>
    <m/>
    <s v="Nombre"/>
    <n v="57"/>
    <m/>
    <m/>
    <m/>
    <s v=""/>
    <n v="123"/>
    <s v="Sélection / Priorisation"/>
    <x v="4"/>
    <x v="34"/>
    <s v="Latorre"/>
    <m/>
    <m/>
    <m/>
    <m/>
    <s v="FRE20161027OUPOLA"/>
    <n v="5"/>
    <x v="4"/>
    <x v="34"/>
    <e v="#N/A"/>
    <x v="1"/>
  </r>
  <r>
    <s v="French RC"/>
    <s v="Haitian RC"/>
    <m/>
    <s v="Réalisé"/>
    <d v="2016-10-27T00:00:00"/>
    <s v="Distribution Abris"/>
    <s v="Matériaux Abris"/>
    <s v="Kit Abris"/>
    <m/>
    <s v="Nombre"/>
    <n v="57"/>
    <m/>
    <m/>
    <m/>
    <s v=""/>
    <n v="123"/>
    <s v="Sélection / Priorisation"/>
    <x v="4"/>
    <x v="34"/>
    <s v="Latorre"/>
    <m/>
    <m/>
    <m/>
    <m/>
    <s v="FRE20161027OUPOLA"/>
    <n v="4"/>
    <x v="4"/>
    <x v="34"/>
    <e v="#N/A"/>
    <x v="1"/>
  </r>
  <r>
    <s v="French RC"/>
    <s v="Haitian RC"/>
    <m/>
    <s v="Réalisé"/>
    <d v="2016-10-27T00:00:00"/>
    <s v="Distribution NFI"/>
    <s v="Matériaux NFI"/>
    <s v="Kit de cuisine"/>
    <m/>
    <s v="Nombre"/>
    <n v="123"/>
    <m/>
    <m/>
    <m/>
    <m/>
    <n v="123"/>
    <s v="Sélection / Priorisation"/>
    <x v="4"/>
    <x v="34"/>
    <s v="Latorre"/>
    <m/>
    <m/>
    <m/>
    <m/>
    <s v="FRE20161027OUPOLA"/>
    <n v="3"/>
    <x v="4"/>
    <x v="34"/>
    <e v="#N/A"/>
    <x v="1"/>
  </r>
  <r>
    <s v="French RC"/>
    <s v="Haitian RC"/>
    <m/>
    <s v="Réalisé"/>
    <d v="2016-10-27T00:00:00"/>
    <s v="Distribution NFI"/>
    <s v="Matériaux NFI"/>
    <s v="Kit d'hygiène"/>
    <m/>
    <s v="Nombre"/>
    <n v="123"/>
    <m/>
    <m/>
    <m/>
    <s v=""/>
    <n v="123"/>
    <s v="Sélection / Priorisation"/>
    <x v="4"/>
    <x v="34"/>
    <s v="Latorre"/>
    <m/>
    <m/>
    <m/>
    <m/>
    <s v="FRE20161027OUPOLA"/>
    <n v="2"/>
    <x v="4"/>
    <x v="34"/>
    <e v="#N/A"/>
    <x v="1"/>
  </r>
  <r>
    <s v="French RC"/>
    <s v="Haitian RC"/>
    <m/>
    <s v="Réalisé"/>
    <d v="2016-10-27T00:00:00"/>
    <s v="Distribution NFI"/>
    <s v="Matériaux NFI"/>
    <s v="Moustiquaires"/>
    <m/>
    <s v="Nombre"/>
    <n v="123"/>
    <m/>
    <m/>
    <m/>
    <s v=""/>
    <n v="123"/>
    <s v="Sélection / Priorisation"/>
    <x v="4"/>
    <x v="34"/>
    <s v="Latorre"/>
    <m/>
    <m/>
    <m/>
    <m/>
    <s v="FRE20161027OUPOLA"/>
    <n v="1"/>
    <x v="4"/>
    <x v="34"/>
    <e v="#N/A"/>
    <x v="1"/>
  </r>
  <r>
    <s v="French RC"/>
    <s v="Haitian RC"/>
    <m/>
    <s v="Réalisé"/>
    <d v="2016-10-31T00:00:00"/>
    <s v="Distribution Abris"/>
    <s v="Matériaux Abris"/>
    <s v="Bâches"/>
    <m/>
    <s v="Nombre"/>
    <n v="71"/>
    <m/>
    <m/>
    <m/>
    <s v=""/>
    <n v="288"/>
    <s v="Sélection / Priorisation"/>
    <x v="4"/>
    <x v="34"/>
    <s v="TI PALMISTE"/>
    <m/>
    <m/>
    <m/>
    <m/>
    <s v="FRE20161031OUPOTI"/>
    <n v="5"/>
    <x v="4"/>
    <x v="34"/>
    <e v="#N/A"/>
    <x v="1"/>
  </r>
  <r>
    <s v="French RC"/>
    <s v="Haitian RC"/>
    <m/>
    <s v="Réalisé"/>
    <d v="2016-10-31T00:00:00"/>
    <s v="Distribution Abris"/>
    <s v="Matériaux Abris"/>
    <s v="Kit Abris"/>
    <m/>
    <s v="Nombre"/>
    <n v="71"/>
    <m/>
    <m/>
    <m/>
    <s v=""/>
    <n v="288"/>
    <s v="Sélection / Priorisation"/>
    <x v="4"/>
    <x v="34"/>
    <s v="TI PALMISTE"/>
    <m/>
    <m/>
    <m/>
    <m/>
    <s v="FRE20161031OUPOTI"/>
    <n v="4"/>
    <x v="4"/>
    <x v="34"/>
    <e v="#N/A"/>
    <x v="1"/>
  </r>
  <r>
    <s v="French RC"/>
    <s v="Haitian RC"/>
    <m/>
    <s v="Réalisé"/>
    <d v="2016-10-31T00:00:00"/>
    <s v="Distribution NFI"/>
    <s v="Matériaux NFI"/>
    <s v="Kit de cuisine"/>
    <m/>
    <s v="Nombre"/>
    <n v="288"/>
    <m/>
    <m/>
    <m/>
    <s v=""/>
    <n v="288"/>
    <s v="Sélection / Priorisation"/>
    <x v="4"/>
    <x v="34"/>
    <s v="TI PALMISTE"/>
    <m/>
    <m/>
    <m/>
    <m/>
    <s v="FRE20161031OUPOTI"/>
    <n v="3"/>
    <x v="4"/>
    <x v="34"/>
    <e v="#N/A"/>
    <x v="1"/>
  </r>
  <r>
    <s v="French RC"/>
    <s v="Haitian RC"/>
    <m/>
    <s v="Réalisé"/>
    <d v="2016-10-31T00:00:00"/>
    <s v="Distribution NFI"/>
    <s v="Matériaux NFI"/>
    <s v="Kit d'hygiène"/>
    <m/>
    <s v="Nombre"/>
    <n v="288"/>
    <m/>
    <m/>
    <m/>
    <s v=""/>
    <n v="288"/>
    <s v="Sélection / Priorisation"/>
    <x v="4"/>
    <x v="34"/>
    <s v="TI PALMISTE"/>
    <m/>
    <m/>
    <m/>
    <m/>
    <s v="FRE20161031OUPOTI"/>
    <n v="2"/>
    <x v="4"/>
    <x v="34"/>
    <e v="#N/A"/>
    <x v="1"/>
  </r>
  <r>
    <s v="French RC"/>
    <s v="Haitian RC"/>
    <m/>
    <s v="Réalisé"/>
    <d v="2016-10-31T00:00:00"/>
    <s v="Distribution NFI"/>
    <s v="Matériaux NFI"/>
    <s v="Moustiquaires"/>
    <m/>
    <s v="Nombre"/>
    <n v="288"/>
    <m/>
    <m/>
    <m/>
    <s v=""/>
    <n v="288"/>
    <s v="Sélection / Priorisation"/>
    <x v="4"/>
    <x v="34"/>
    <s v="TI PALMISTE"/>
    <m/>
    <m/>
    <m/>
    <m/>
    <s v="FRE20161031OUPOTI"/>
    <n v="1"/>
    <x v="4"/>
    <x v="34"/>
    <e v="#N/A"/>
    <x v="1"/>
  </r>
  <r>
    <s v="French RC"/>
    <s v="Haitian RC"/>
    <m/>
    <s v="Réalisé"/>
    <d v="2016-11-01T00:00:00"/>
    <s v="Distribution Abris"/>
    <s v="Matériaux Abris"/>
    <s v="Bâches"/>
    <m/>
    <s v="Nombre"/>
    <n v="70"/>
    <m/>
    <m/>
    <m/>
    <s v=""/>
    <n v="121"/>
    <s v="Sélection / Priorisation"/>
    <x v="4"/>
    <x v="34"/>
    <s v="Trou Louis"/>
    <m/>
    <m/>
    <m/>
    <m/>
    <s v="FRE2016111OUPOTR"/>
    <n v="3"/>
    <x v="4"/>
    <x v="34"/>
    <e v="#N/A"/>
    <x v="1"/>
  </r>
  <r>
    <s v="French RC"/>
    <s v="Haitian RC"/>
    <m/>
    <s v="Réalisé"/>
    <d v="2016-11-01T00:00:00"/>
    <s v="Distribution Abris"/>
    <s v="Matériaux Abris"/>
    <s v="Kit Abris"/>
    <m/>
    <s v="Nombre"/>
    <n v="121"/>
    <m/>
    <m/>
    <m/>
    <s v=""/>
    <n v="121"/>
    <s v="Sélection / Priorisation"/>
    <x v="4"/>
    <x v="34"/>
    <s v="Trou Louis"/>
    <m/>
    <m/>
    <m/>
    <m/>
    <s v="FRE2016111OUPOTR"/>
    <n v="2"/>
    <x v="4"/>
    <x v="34"/>
    <e v="#N/A"/>
    <x v="1"/>
  </r>
  <r>
    <s v="French RC"/>
    <s v="Haitian RC"/>
    <m/>
    <s v="Réalisé"/>
    <d v="2016-11-01T00:00:00"/>
    <s v="Distribution NFI"/>
    <s v="Matériaux NFI"/>
    <s v="Kit d'hygiène"/>
    <m/>
    <s v="Nombre"/>
    <n v="121"/>
    <m/>
    <m/>
    <m/>
    <s v=""/>
    <n v="121"/>
    <s v="Sélection / Priorisation"/>
    <x v="4"/>
    <x v="34"/>
    <s v="Trou Louis"/>
    <m/>
    <m/>
    <m/>
    <m/>
    <s v="FRE2016111OUPOTR"/>
    <n v="1"/>
    <x v="4"/>
    <x v="34"/>
    <e v="#N/A"/>
    <x v="1"/>
  </r>
  <r>
    <s v="French RC"/>
    <s v="Haitian RC"/>
    <m/>
    <s v="Réalisé"/>
    <d v="2016-11-02T00:00:00"/>
    <s v="Distribution Abris"/>
    <s v="Matériaux Abris"/>
    <s v="Bâches"/>
    <m/>
    <s v="Nombre"/>
    <n v="70"/>
    <m/>
    <m/>
    <m/>
    <s v=""/>
    <n v="241"/>
    <s v="Sélection / Priorisation"/>
    <x v="4"/>
    <x v="34"/>
    <s v="Source Philippe"/>
    <m/>
    <m/>
    <m/>
    <m/>
    <s v="FRE2016112OUPOSO"/>
    <n v="4"/>
    <x v="4"/>
    <x v="34"/>
    <e v="#N/A"/>
    <x v="1"/>
  </r>
  <r>
    <s v="French RC"/>
    <s v="Haitian RC"/>
    <m/>
    <s v="Réalisé"/>
    <d v="2016-11-02T00:00:00"/>
    <s v="Distribution NFI"/>
    <s v="Matériaux NFI"/>
    <s v="Kit de cuisine"/>
    <m/>
    <s v="Nombre"/>
    <n v="180"/>
    <m/>
    <m/>
    <m/>
    <s v=""/>
    <n v="241"/>
    <s v="Sélection / Priorisation"/>
    <x v="4"/>
    <x v="34"/>
    <s v="Source Philippe"/>
    <m/>
    <m/>
    <m/>
    <m/>
    <s v="FRE2016112OUPOSO"/>
    <n v="3"/>
    <x v="4"/>
    <x v="34"/>
    <e v="#N/A"/>
    <x v="1"/>
  </r>
  <r>
    <s v="French RC"/>
    <s v="Haitian RC"/>
    <m/>
    <s v="Réalisé"/>
    <d v="2016-11-02T00:00:00"/>
    <s v="Distribution NFI"/>
    <s v="Matériaux NFI"/>
    <s v="Kit d'hygiène"/>
    <m/>
    <s v="Nombre"/>
    <n v="241"/>
    <m/>
    <m/>
    <m/>
    <s v=""/>
    <n v="241"/>
    <s v="Sélection / Priorisation"/>
    <x v="4"/>
    <x v="34"/>
    <s v="Source Philippe"/>
    <m/>
    <m/>
    <m/>
    <m/>
    <s v="FRE2016112OUPOSO"/>
    <n v="2"/>
    <x v="4"/>
    <x v="34"/>
    <e v="#N/A"/>
    <x v="1"/>
  </r>
  <r>
    <s v="French RC"/>
    <s v="Haitian RC"/>
    <m/>
    <s v="Réalisé"/>
    <d v="2016-11-02T00:00:00"/>
    <s v="Distribution NFI"/>
    <s v="Matériaux NFI"/>
    <s v="Moustiquaires"/>
    <m/>
    <s v="Nombre"/>
    <n v="90"/>
    <m/>
    <m/>
    <m/>
    <s v=""/>
    <n v="241"/>
    <s v="Sélection / Priorisation"/>
    <x v="4"/>
    <x v="34"/>
    <s v="Source Philippe"/>
    <m/>
    <m/>
    <m/>
    <m/>
    <s v="FRE2016112OUPOSO"/>
    <n v="1"/>
    <x v="4"/>
    <x v="34"/>
    <e v="#N/A"/>
    <x v="1"/>
  </r>
  <r>
    <s v="French RC"/>
    <s v="Haitian RC"/>
    <m/>
    <s v="Réalisé"/>
    <d v="2016-11-03T00:00:00"/>
    <s v="Distribution Abris"/>
    <s v="Matériaux Abris"/>
    <s v="Bâches"/>
    <m/>
    <s v="Nombre"/>
    <n v="11"/>
    <m/>
    <m/>
    <m/>
    <s v=""/>
    <n v="106"/>
    <s v="Sélection / Priorisation"/>
    <x v="4"/>
    <x v="34"/>
    <s v="Morne Ramier"/>
    <m/>
    <m/>
    <m/>
    <m/>
    <s v="FRE2016113OUPOMO"/>
    <n v="4"/>
    <x v="4"/>
    <x v="34"/>
    <e v="#N/A"/>
    <x v="1"/>
  </r>
  <r>
    <s v="French RC"/>
    <s v="Haitian RC"/>
    <m/>
    <s v="Réalisé"/>
    <d v="2016-11-03T00:00:00"/>
    <s v="Distribution NFI"/>
    <s v="Matériaux NFI"/>
    <s v="Kit de cuisine"/>
    <m/>
    <s v="Nombre"/>
    <n v="65"/>
    <m/>
    <m/>
    <m/>
    <s v=""/>
    <n v="106"/>
    <s v="Sélection / Priorisation"/>
    <x v="4"/>
    <x v="34"/>
    <s v="Morne Ramier"/>
    <m/>
    <m/>
    <m/>
    <m/>
    <s v="FRE2016113OUPOMO"/>
    <n v="3"/>
    <x v="4"/>
    <x v="34"/>
    <e v="#N/A"/>
    <x v="1"/>
  </r>
  <r>
    <s v="French RC"/>
    <s v="Haitian RC"/>
    <m/>
    <s v="Réalisé"/>
    <d v="2016-11-03T00:00:00"/>
    <s v="Distribution NFI"/>
    <s v="Matériaux NFI"/>
    <s v="Kit d'hygiène"/>
    <m/>
    <s v="Nombre"/>
    <n v="178"/>
    <m/>
    <m/>
    <m/>
    <s v=""/>
    <n v="106"/>
    <s v="Sélection / Priorisation"/>
    <x v="4"/>
    <x v="34"/>
    <s v="Morne Ramier"/>
    <m/>
    <m/>
    <m/>
    <m/>
    <s v="FRE2016113OUPOMO"/>
    <n v="2"/>
    <x v="4"/>
    <x v="34"/>
    <e v="#N/A"/>
    <x v="1"/>
  </r>
  <r>
    <s v="French RC"/>
    <s v="Haitian RC"/>
    <m/>
    <s v="Réalisé"/>
    <d v="2016-11-03T00:00:00"/>
    <s v="Distribution NFI"/>
    <s v="Matériaux NFI"/>
    <s v="Moustiquaires"/>
    <m/>
    <s v="Nombre"/>
    <n v="8"/>
    <m/>
    <m/>
    <m/>
    <s v=""/>
    <n v="106"/>
    <s v="Sélection / Priorisation"/>
    <x v="4"/>
    <x v="34"/>
    <s v="Morne Ramier"/>
    <m/>
    <m/>
    <m/>
    <m/>
    <s v="FRE2016113OUPOMO"/>
    <n v="1"/>
    <x v="4"/>
    <x v="34"/>
    <e v="#N/A"/>
    <x v="1"/>
  </r>
  <r>
    <s v="French RC"/>
    <s v="Haitian RC"/>
    <m/>
    <s v="Réalisé"/>
    <d v="2016-11-29T00:00:00"/>
    <s v="Distribution NFI"/>
    <s v="Matériaux NFI"/>
    <s v="Aquatabs"/>
    <m/>
    <s v="Nombre"/>
    <n v="17300"/>
    <m/>
    <m/>
    <m/>
    <s v=""/>
    <n v="146"/>
    <s v="Sélection / Priorisation"/>
    <x v="4"/>
    <x v="34"/>
    <s v="POINTE DES LATANIERS"/>
    <m/>
    <m/>
    <m/>
    <m/>
    <s v="FRE20161129OUPOPO"/>
    <n v="6"/>
    <x v="4"/>
    <x v="34"/>
    <e v="#N/A"/>
    <x v="1"/>
  </r>
  <r>
    <s v="French RC"/>
    <s v="Haitian RC"/>
    <m/>
    <s v="Réalisé"/>
    <d v="2016-11-29T00:00:00"/>
    <s v="Distribution Abris"/>
    <s v="Matériaux Abris"/>
    <s v="Bâches"/>
    <m/>
    <s v="Nombre"/>
    <n v="76"/>
    <m/>
    <m/>
    <m/>
    <s v=""/>
    <n v="146"/>
    <s v="Sélection / Priorisation"/>
    <x v="4"/>
    <x v="34"/>
    <s v="POINTE DES LATANIERS"/>
    <m/>
    <m/>
    <m/>
    <m/>
    <s v="FRE20161129OUPOPO"/>
    <n v="5"/>
    <x v="4"/>
    <x v="34"/>
    <e v="#N/A"/>
    <x v="1"/>
  </r>
  <r>
    <s v="French RC"/>
    <s v="Haitian RC"/>
    <m/>
    <s v="Réalisé"/>
    <d v="2016-11-29T00:00:00"/>
    <s v="Distribution Abris"/>
    <s v="Matériaux Abris"/>
    <s v="Kit Abris"/>
    <m/>
    <s v="Nombre"/>
    <n v="76"/>
    <m/>
    <m/>
    <m/>
    <s v=""/>
    <n v="146"/>
    <s v="Sélection / Priorisation"/>
    <x v="4"/>
    <x v="34"/>
    <s v="POINTE DES LATANIERS"/>
    <m/>
    <m/>
    <m/>
    <m/>
    <s v="FRE20161129OUPOPO"/>
    <n v="4"/>
    <x v="4"/>
    <x v="34"/>
    <e v="#N/A"/>
    <x v="1"/>
  </r>
  <r>
    <s v="French RC"/>
    <s v="Haitian RC"/>
    <m/>
    <s v="Réalisé"/>
    <d v="2016-11-29T00:00:00"/>
    <s v="Distribution NFI"/>
    <s v="Matériaux NFI"/>
    <s v="Kit de cuisine"/>
    <m/>
    <s v="Nombre"/>
    <n v="146"/>
    <m/>
    <m/>
    <m/>
    <s v=""/>
    <n v="146"/>
    <s v="Sélection / Priorisation"/>
    <x v="4"/>
    <x v="34"/>
    <s v="POINTE DES LATANIERS"/>
    <m/>
    <m/>
    <m/>
    <m/>
    <s v="FRE20161129OUPOPO"/>
    <n v="3"/>
    <x v="4"/>
    <x v="34"/>
    <e v="#N/A"/>
    <x v="1"/>
  </r>
  <r>
    <s v="French RC"/>
    <s v="Haitian RC"/>
    <m/>
    <s v="Réalisé"/>
    <d v="2016-11-29T00:00:00"/>
    <s v="Distribution NFI"/>
    <s v="Matériaux NFI"/>
    <s v="Kit d'hygiène"/>
    <m/>
    <s v="Nombre"/>
    <n v="146"/>
    <m/>
    <m/>
    <m/>
    <s v=""/>
    <n v="146"/>
    <s v="Sélection / Priorisation"/>
    <x v="4"/>
    <x v="34"/>
    <s v="POINTE DES LATANIERS"/>
    <m/>
    <m/>
    <m/>
    <m/>
    <s v="FRE20161129OUPOPO"/>
    <n v="2"/>
    <x v="4"/>
    <x v="34"/>
    <e v="#N/A"/>
    <x v="1"/>
  </r>
  <r>
    <s v="French RC"/>
    <s v="Haitian RC"/>
    <m/>
    <s v="Réalisé"/>
    <d v="2016-11-29T00:00:00"/>
    <s v="Distribution NFI"/>
    <s v="Matériaux NFI"/>
    <s v="Moustiquaires"/>
    <m/>
    <s v="Nombre"/>
    <n v="143"/>
    <m/>
    <m/>
    <m/>
    <s v=""/>
    <n v="146"/>
    <s v="Sélection / Priorisation"/>
    <x v="4"/>
    <x v="34"/>
    <s v="POINTE DES LATANIERS"/>
    <m/>
    <m/>
    <m/>
    <m/>
    <s v="FRE20161129OUPOPO"/>
    <n v="1"/>
    <x v="4"/>
    <x v="34"/>
    <e v="#N/A"/>
    <x v="1"/>
  </r>
  <r>
    <s v="French RC"/>
    <s v="Haitian RC"/>
    <m/>
    <s v="Réalisé"/>
    <d v="2016-11-30T00:00:00"/>
    <s v="Distribution NFI"/>
    <s v="Matériaux NFI"/>
    <s v="Aquatabs"/>
    <m/>
    <s v="Nombre"/>
    <n v="11000"/>
    <m/>
    <m/>
    <m/>
    <s v=""/>
    <n v="110"/>
    <s v="Sélection / Priorisation"/>
    <x v="4"/>
    <x v="34"/>
    <s v="La Source"/>
    <m/>
    <m/>
    <m/>
    <m/>
    <s v="FRE20161130OUPOLA"/>
    <n v="6"/>
    <x v="4"/>
    <x v="34"/>
    <e v="#N/A"/>
    <x v="1"/>
  </r>
  <r>
    <s v="French RC"/>
    <s v="Haitian RC"/>
    <m/>
    <s v="Réalisé"/>
    <d v="2016-11-30T00:00:00"/>
    <s v="Distribution Abris"/>
    <s v="Matériaux Abris"/>
    <s v="Bâches"/>
    <m/>
    <s v="Nombre"/>
    <n v="151"/>
    <m/>
    <m/>
    <m/>
    <s v=""/>
    <n v="231"/>
    <s v="Sélection / Priorisation"/>
    <x v="4"/>
    <x v="34"/>
    <s v="Gros Mangle"/>
    <m/>
    <m/>
    <m/>
    <m/>
    <s v="FRE20161130OUPOGR"/>
    <n v="5"/>
    <x v="4"/>
    <x v="34"/>
    <e v="#N/A"/>
    <x v="1"/>
  </r>
  <r>
    <s v="French RC"/>
    <s v="Haitian RC"/>
    <m/>
    <s v="Réalisé"/>
    <d v="2016-11-30T00:00:00"/>
    <s v="Distribution Abris"/>
    <s v="Matériaux Abris"/>
    <s v="Bâches"/>
    <m/>
    <s v="Nombre"/>
    <n v="30"/>
    <m/>
    <m/>
    <m/>
    <s v=""/>
    <n v="110"/>
    <s v="Sélection / Priorisation"/>
    <x v="4"/>
    <x v="34"/>
    <s v="La Source"/>
    <m/>
    <m/>
    <m/>
    <m/>
    <s v="FRE20161130OUPOLA"/>
    <n v="5"/>
    <x v="4"/>
    <x v="34"/>
    <e v="#N/A"/>
    <x v="1"/>
  </r>
  <r>
    <s v="French RC"/>
    <s v="Haitian RC"/>
    <m/>
    <s v="Réalisé"/>
    <d v="2016-11-30T00:00:00"/>
    <s v="Distribution Abris"/>
    <s v="Matériaux Abris"/>
    <s v="Kit Abris"/>
    <m/>
    <s v="Nombre"/>
    <n v="151"/>
    <m/>
    <m/>
    <m/>
    <s v=""/>
    <n v="231"/>
    <s v="Sélection / Priorisation"/>
    <x v="4"/>
    <x v="34"/>
    <s v="Gros Mangle"/>
    <m/>
    <m/>
    <m/>
    <m/>
    <s v="FRE20161130OUPOGR"/>
    <n v="4"/>
    <x v="4"/>
    <x v="34"/>
    <e v="#N/A"/>
    <x v="1"/>
  </r>
  <r>
    <s v="French RC"/>
    <s v="Haitian RC"/>
    <m/>
    <s v="Réalisé"/>
    <d v="2016-11-30T00:00:00"/>
    <s v="Distribution Abris"/>
    <s v="Matériaux Abris"/>
    <s v="Kit Abris"/>
    <m/>
    <s v="Nombre"/>
    <n v="30"/>
    <m/>
    <m/>
    <m/>
    <s v=""/>
    <n v="110"/>
    <s v="Sélection / Priorisation"/>
    <x v="4"/>
    <x v="34"/>
    <s v="La Source"/>
    <m/>
    <m/>
    <m/>
    <m/>
    <s v="FRE20161130OUPOLA"/>
    <n v="4"/>
    <x v="4"/>
    <x v="34"/>
    <e v="#N/A"/>
    <x v="1"/>
  </r>
  <r>
    <s v="French RC"/>
    <s v="Haitian RC"/>
    <m/>
    <s v="Réalisé"/>
    <d v="2016-11-30T00:00:00"/>
    <s v="Distribution NFI"/>
    <s v="Matériaux NFI"/>
    <s v="Kit de cuisine"/>
    <m/>
    <s v="Nombre"/>
    <n v="231"/>
    <m/>
    <m/>
    <m/>
    <s v=""/>
    <n v="231"/>
    <s v="Sélection / Priorisation"/>
    <x v="4"/>
    <x v="34"/>
    <s v="Gros Mangle"/>
    <m/>
    <m/>
    <m/>
    <m/>
    <s v="FRE20161130OUPOGR"/>
    <n v="3"/>
    <x v="4"/>
    <x v="34"/>
    <e v="#N/A"/>
    <x v="1"/>
  </r>
  <r>
    <s v="French RC"/>
    <s v="Haitian RC"/>
    <m/>
    <s v="Réalisé"/>
    <d v="2016-11-30T00:00:00"/>
    <s v="Distribution NFI"/>
    <s v="Matériaux NFI"/>
    <s v="Kit de cuisine"/>
    <m/>
    <s v="Nombre"/>
    <n v="110"/>
    <m/>
    <m/>
    <m/>
    <s v=""/>
    <n v="110"/>
    <s v="Sélection / Priorisation"/>
    <x v="4"/>
    <x v="34"/>
    <s v="La Source"/>
    <m/>
    <m/>
    <m/>
    <m/>
    <s v="FRE20161130OUPOLA"/>
    <n v="3"/>
    <x v="4"/>
    <x v="34"/>
    <e v="#N/A"/>
    <x v="1"/>
  </r>
  <r>
    <s v="French RC"/>
    <s v="Haitian RC"/>
    <m/>
    <s v="Réalisé"/>
    <d v="2016-11-30T00:00:00"/>
    <s v="Distribution NFI"/>
    <s v="Matériaux NFI"/>
    <s v="Kit d'hygiène"/>
    <m/>
    <s v="Nombre"/>
    <n v="231"/>
    <m/>
    <m/>
    <m/>
    <s v=""/>
    <n v="231"/>
    <s v="Sélection / Priorisation"/>
    <x v="4"/>
    <x v="34"/>
    <s v="Gros Mangle"/>
    <m/>
    <m/>
    <m/>
    <m/>
    <s v="FRE20161130OUPOGR"/>
    <n v="2"/>
    <x v="4"/>
    <x v="34"/>
    <e v="#N/A"/>
    <x v="1"/>
  </r>
  <r>
    <s v="French RC"/>
    <s v="Haitian RC"/>
    <m/>
    <s v="Réalisé"/>
    <d v="2016-11-30T00:00:00"/>
    <s v="Distribution NFI"/>
    <s v="Matériaux NFI"/>
    <s v="Kit d'hygiène"/>
    <m/>
    <s v="Nombre"/>
    <n v="110"/>
    <m/>
    <m/>
    <m/>
    <s v=""/>
    <n v="110"/>
    <s v="Sélection / Priorisation"/>
    <x v="4"/>
    <x v="34"/>
    <s v="La Source"/>
    <m/>
    <m/>
    <m/>
    <m/>
    <s v="FRE20161130OUPOLA"/>
    <n v="2"/>
    <x v="4"/>
    <x v="34"/>
    <e v="#N/A"/>
    <x v="1"/>
  </r>
  <r>
    <s v="French RC"/>
    <s v="Haitian RC"/>
    <m/>
    <s v="Réalisé"/>
    <d v="2016-11-30T00:00:00"/>
    <s v="Distribution NFI"/>
    <s v="Matériaux NFI"/>
    <s v="Moustiquaires"/>
    <m/>
    <s v="Nombre"/>
    <n v="231"/>
    <m/>
    <m/>
    <m/>
    <s v=""/>
    <n v="231"/>
    <s v="Sélection / Priorisation"/>
    <x v="4"/>
    <x v="34"/>
    <s v="Gros Mangle"/>
    <m/>
    <m/>
    <m/>
    <m/>
    <s v="FRE20161130OUPOGR"/>
    <n v="1"/>
    <x v="4"/>
    <x v="34"/>
    <e v="#N/A"/>
    <x v="1"/>
  </r>
  <r>
    <s v="French RC"/>
    <s v="Haitian RC"/>
    <m/>
    <s v="Réalisé"/>
    <d v="2016-11-30T00:00:00"/>
    <s v="Distribution NFI"/>
    <s v="Matériaux NFI"/>
    <s v="Moustiquaires"/>
    <m/>
    <s v="Nombre"/>
    <n v="110"/>
    <m/>
    <m/>
    <m/>
    <s v=""/>
    <n v="110"/>
    <s v="Sélection / Priorisation"/>
    <x v="4"/>
    <x v="34"/>
    <s v="La Source"/>
    <m/>
    <m/>
    <m/>
    <m/>
    <s v="FRE20161130OUPOLA"/>
    <n v="1"/>
    <x v="4"/>
    <x v="34"/>
    <e v="#N/A"/>
    <x v="1"/>
  </r>
  <r>
    <s v="German RC"/>
    <s v="Haitian RC"/>
    <m/>
    <s v="Réalisé"/>
    <d v="2016-10-28T00:00:00"/>
    <s v="Distribution NFI"/>
    <s v="Matériaux NFI"/>
    <s v=" Agricultural Cleaning Kits"/>
    <m/>
    <s v="Nombre"/>
    <n v="42"/>
    <m/>
    <m/>
    <m/>
    <m/>
    <n v="252"/>
    <m/>
    <x v="3"/>
    <x v="57"/>
    <s v="4me La Plaine"/>
    <m/>
    <m/>
    <m/>
    <m/>
    <s v="GER20161028NIBA4M"/>
    <n v="1"/>
    <x v="3"/>
    <x v="37"/>
    <e v="#N/A"/>
    <x v="0"/>
  </r>
  <r>
    <s v="German RC"/>
    <s v="Haitian RC"/>
    <m/>
    <s v="Réalisé"/>
    <d v="2016-10-31T00:00:00"/>
    <s v="Distribution NFI"/>
    <s v="Matériaux NFI"/>
    <s v=" Agricultural Cleaning Kits"/>
    <m/>
    <s v="Nombre"/>
    <n v="5"/>
    <m/>
    <m/>
    <m/>
    <m/>
    <n v="30"/>
    <m/>
    <x v="3"/>
    <x v="57"/>
    <s v="La plaine (remainder of previous distributions)"/>
    <m/>
    <m/>
    <m/>
    <m/>
    <s v="GER20161031NIBALA"/>
    <n v="1"/>
    <x v="3"/>
    <x v="37"/>
    <e v="#N/A"/>
    <x v="1"/>
  </r>
  <r>
    <s v="German RC"/>
    <s v="Haitian RC"/>
    <m/>
    <s v="Réalisé"/>
    <d v="2016-11-01T00:00:00"/>
    <s v="Distribution NFI"/>
    <s v="Matériaux NFI"/>
    <s v=" Agricultural Cleaning Kits"/>
    <m/>
    <s v="Nombre"/>
    <n v="40"/>
    <m/>
    <m/>
    <m/>
    <m/>
    <n v="240"/>
    <m/>
    <x v="3"/>
    <x v="58"/>
    <s v="Ti- Francois (16 kits) + Vassale -  localite Dupuy(26 kits)"/>
    <m/>
    <m/>
    <m/>
    <m/>
    <s v="GER2016111NIPLTI"/>
    <n v="1"/>
    <x v="3"/>
    <x v="38"/>
    <e v="#N/A"/>
    <x v="0"/>
  </r>
  <r>
    <s v="German RC"/>
    <s v="Haitian RC"/>
    <m/>
    <s v="Réalisé"/>
    <d v="2016-11-04T00:00:00"/>
    <s v="Distribution NFI"/>
    <s v="Matériaux NFI"/>
    <s v=" Agricultural Cleaning Kits"/>
    <m/>
    <s v="Nombre"/>
    <n v="40"/>
    <m/>
    <m/>
    <m/>
    <m/>
    <n v="240"/>
    <m/>
    <x v="3"/>
    <x v="59"/>
    <s v="Raymond"/>
    <m/>
    <m/>
    <m/>
    <m/>
    <s v="GER2016114NIPERA"/>
    <n v="1"/>
    <x v="3"/>
    <x v="39"/>
    <e v="#N/A"/>
    <x v="0"/>
  </r>
  <r>
    <s v="German RC"/>
    <s v="Haitian RC"/>
    <m/>
    <s v="Réalisé"/>
    <d v="2016-11-07T00:00:00"/>
    <s v="Distribution NFI"/>
    <s v="Matériaux NFI"/>
    <s v=" Agricultural Cleaning Kits"/>
    <m/>
    <s v="Nombre"/>
    <n v="26"/>
    <m/>
    <m/>
    <m/>
    <m/>
    <n v="156"/>
    <m/>
    <x v="3"/>
    <x v="59"/>
    <s v="Tiby"/>
    <m/>
    <m/>
    <m/>
    <m/>
    <s v="GER2016117NIPETI"/>
    <n v="1"/>
    <x v="3"/>
    <x v="39"/>
    <e v="#N/A"/>
    <x v="1"/>
  </r>
  <r>
    <s v="German RC"/>
    <s v="Haitian RC"/>
    <m/>
    <s v="Réalisé"/>
    <d v="2016-11-10T00:00:00"/>
    <s v="Distribution NFI"/>
    <s v="Matériaux NFI"/>
    <s v=" Agricultural Cleaning Kits"/>
    <m/>
    <s v="Nombre"/>
    <n v="60"/>
    <m/>
    <m/>
    <m/>
    <m/>
    <n v="60"/>
    <m/>
    <x v="3"/>
    <x v="58"/>
    <s v="Anse aux Pins (9) + Ti Francois (18) + Vassal/Dupuy  (33)"/>
    <m/>
    <m/>
    <m/>
    <m/>
    <s v="GER20161110NIPLAN"/>
    <n v="1"/>
    <x v="3"/>
    <x v="38"/>
    <e v="#N/A"/>
    <x v="1"/>
  </r>
  <r>
    <s v="German RC"/>
    <s v="Haitian RC"/>
    <m/>
    <s v="Réalisé"/>
    <d v="2016-11-11T00:00:00"/>
    <s v="Distribution NFI"/>
    <s v="Matériaux NFI"/>
    <s v=" Agricultural Cleaning Kits"/>
    <m/>
    <s v="Nombre"/>
    <n v="53"/>
    <m/>
    <m/>
    <m/>
    <m/>
    <n v="318"/>
    <m/>
    <x v="3"/>
    <x v="57"/>
    <s v="Riviere Salee (9)+Ford Tortue (3)+Tete d'eau (4)+Guerin (2)+La plaine (35)"/>
    <m/>
    <m/>
    <m/>
    <m/>
    <s v="GER20161111NIBARI"/>
    <n v="1"/>
    <x v="3"/>
    <x v="37"/>
    <e v="#N/A"/>
    <x v="1"/>
  </r>
  <r>
    <s v="German RC"/>
    <s v="Haitian RC"/>
    <m/>
    <s v="Réalisé"/>
    <d v="2016-11-12T00:00:00"/>
    <s v="Distribution NFI"/>
    <s v="Matériaux NFI"/>
    <s v=" Agricultural Cleaning Kits"/>
    <m/>
    <s v="Nombre"/>
    <n v="34"/>
    <m/>
    <m/>
    <m/>
    <m/>
    <n v="204"/>
    <m/>
    <x v="3"/>
    <x v="59"/>
    <s v="Ti-Morne (15) + Lievre (19)"/>
    <m/>
    <m/>
    <m/>
    <m/>
    <s v="GER20161112NIPETI"/>
    <n v="1"/>
    <x v="3"/>
    <x v="39"/>
    <e v="#N/A"/>
    <x v="1"/>
  </r>
  <r>
    <s v="German RC"/>
    <s v="Haitian RC"/>
    <m/>
    <s v="Réalisé"/>
    <d v="2016-11-17T00:00:00"/>
    <s v="Distribution NFI"/>
    <s v="Matériaux NFI"/>
    <s v="Kit d'hygiène"/>
    <m/>
    <s v="Nombre"/>
    <n v="31"/>
    <m/>
    <m/>
    <m/>
    <s v=""/>
    <n v="31"/>
    <s v="Sélection / Priorisation"/>
    <x v="3"/>
    <x v="59"/>
    <s v="Centre Ville"/>
    <m/>
    <m/>
    <m/>
    <m/>
    <s v="GER20161117NIPECE"/>
    <n v="1"/>
    <x v="3"/>
    <x v="39"/>
    <e v="#N/A"/>
    <x v="1"/>
  </r>
  <r>
    <s v="German RC"/>
    <s v="Haitian RC"/>
    <m/>
    <s v="Réalisé"/>
    <d v="2016-11-22T00:00:00"/>
    <s v="Distribution NFI"/>
    <s v="Matériaux NFI"/>
    <s v="Kit d'hygiène"/>
    <m/>
    <s v="Nombre"/>
    <n v="96"/>
    <m/>
    <m/>
    <m/>
    <m/>
    <n v="271"/>
    <m/>
    <x v="3"/>
    <x v="59"/>
    <s v="Raymond"/>
    <m/>
    <m/>
    <m/>
    <m/>
    <s v="GER20161122NIPERA"/>
    <n v="1"/>
    <x v="3"/>
    <x v="39"/>
    <e v="#N/A"/>
    <x v="1"/>
  </r>
  <r>
    <s v="German RC"/>
    <s v="Haitian RC"/>
    <m/>
    <s v="Réalisé"/>
    <d v="2016-11-23T00:00:00"/>
    <s v="Distribution NFI"/>
    <s v="Matériaux NFI"/>
    <s v="Kit d'hygiène"/>
    <m/>
    <s v="Nombre"/>
    <n v="122"/>
    <m/>
    <m/>
    <m/>
    <m/>
    <n v="238"/>
    <m/>
    <x v="3"/>
    <x v="59"/>
    <s v="Tiby"/>
    <m/>
    <m/>
    <m/>
    <m/>
    <s v="GER20161123NIPETI"/>
    <n v="1"/>
    <x v="3"/>
    <x v="39"/>
    <e v="#N/A"/>
    <x v="1"/>
  </r>
  <r>
    <s v="GOAL"/>
    <m/>
    <m/>
    <s v="Réalisé"/>
    <m/>
    <s v="Distribution NFI"/>
    <s v="Matériaux NFI"/>
    <s v="Kit de cuisine"/>
    <m/>
    <s v="Nombre"/>
    <n v="393"/>
    <m/>
    <m/>
    <m/>
    <s v=""/>
    <n v="393"/>
    <m/>
    <x v="4"/>
    <x v="28"/>
    <m/>
    <m/>
    <m/>
    <m/>
    <s v="Kits d'abri : 1 bache, 2 laines, 15m de cordes"/>
    <s v="GOA190010OU"/>
    <n v="2"/>
    <x v="4"/>
    <x v="28"/>
    <e v="#N/A"/>
    <x v="0"/>
  </r>
  <r>
    <s v="GOAL"/>
    <m/>
    <m/>
    <s v="Réalisé"/>
    <m/>
    <s v="Distribution NFI"/>
    <s v="Matériaux NFI"/>
    <s v="Kit d'hygiène"/>
    <m/>
    <s v="Nombre"/>
    <n v="393"/>
    <m/>
    <m/>
    <m/>
    <s v=""/>
    <n v="393"/>
    <m/>
    <x v="4"/>
    <x v="28"/>
    <m/>
    <m/>
    <m/>
    <m/>
    <m/>
    <s v="GOA190010OU"/>
    <n v="1"/>
    <x v="4"/>
    <x v="28"/>
    <e v="#N/A"/>
    <x v="1"/>
  </r>
  <r>
    <s v="Haitian RC"/>
    <m/>
    <m/>
    <s v="Réalisé"/>
    <d v="2016-10-04T00:00:00"/>
    <s v="Distribution NFI"/>
    <s v="Matériaux NFI"/>
    <s v="Bidons"/>
    <m/>
    <s v="Nombre"/>
    <n v="100"/>
    <m/>
    <m/>
    <m/>
    <s v=""/>
    <n v="100"/>
    <m/>
    <x v="6"/>
    <x v="60"/>
    <m/>
    <m/>
    <m/>
    <m/>
    <m/>
    <s v="HAI2016104SUCA"/>
    <n v="5"/>
    <x v="6"/>
    <x v="40"/>
    <e v="#N/A"/>
    <x v="0"/>
  </r>
  <r>
    <s v="Haitian RC"/>
    <m/>
    <m/>
    <s v="Réalisé"/>
    <d v="2016-10-04T00:00:00"/>
    <s v="Distribution NFI"/>
    <s v="Matériaux NFI"/>
    <s v="Couvertures"/>
    <m/>
    <s v="Nombre"/>
    <n v="200"/>
    <m/>
    <m/>
    <m/>
    <s v=""/>
    <n v="100"/>
    <m/>
    <x v="6"/>
    <x v="60"/>
    <m/>
    <m/>
    <m/>
    <m/>
    <m/>
    <s v="HAI2016104SUCA"/>
    <n v="4"/>
    <x v="6"/>
    <x v="40"/>
    <e v="#N/A"/>
    <x v="1"/>
  </r>
  <r>
    <s v="Haitian RC"/>
    <m/>
    <m/>
    <s v="Réalisé"/>
    <d v="2016-10-04T00:00:00"/>
    <s v="Distribution Abris"/>
    <s v="Matériaux Abris"/>
    <s v="Kit Abris"/>
    <m/>
    <s v="Nombre"/>
    <n v="100"/>
    <m/>
    <m/>
    <m/>
    <s v=""/>
    <n v="100"/>
    <s v="Sélection / Priorisation"/>
    <x v="6"/>
    <x v="60"/>
    <m/>
    <m/>
    <m/>
    <m/>
    <m/>
    <s v="HAI2016104SUCA"/>
    <n v="3"/>
    <x v="6"/>
    <x v="40"/>
    <e v="#N/A"/>
    <x v="1"/>
  </r>
  <r>
    <s v="Haitian RC"/>
    <m/>
    <m/>
    <s v="Réalisé"/>
    <d v="2016-10-04T00:00:00"/>
    <s v="Distribution NFI"/>
    <s v="Matériaux NFI"/>
    <s v="Kit de cuisine"/>
    <m/>
    <s v="Nombre"/>
    <n v="100"/>
    <m/>
    <m/>
    <m/>
    <s v=""/>
    <n v="100"/>
    <m/>
    <x v="6"/>
    <x v="60"/>
    <m/>
    <m/>
    <m/>
    <m/>
    <m/>
    <s v="HAI2016104SUCA"/>
    <n v="2"/>
    <x v="6"/>
    <x v="40"/>
    <e v="#N/A"/>
    <x v="1"/>
  </r>
  <r>
    <s v="Haitian RC"/>
    <m/>
    <m/>
    <s v="Réalisé"/>
    <d v="2016-10-04T00:00:00"/>
    <s v="Distribution NFI"/>
    <s v="Matériaux NFI"/>
    <s v="Seaux"/>
    <m/>
    <s v="Nombre"/>
    <n v="100"/>
    <m/>
    <m/>
    <m/>
    <s v=""/>
    <n v="100"/>
    <m/>
    <x v="6"/>
    <x v="60"/>
    <m/>
    <m/>
    <m/>
    <m/>
    <m/>
    <s v="HAI2016104SUCA"/>
    <n v="1"/>
    <x v="6"/>
    <x v="40"/>
    <e v="#N/A"/>
    <x v="1"/>
  </r>
  <r>
    <s v="Haitian RC"/>
    <m/>
    <m/>
    <s v="Réalisé"/>
    <d v="2016-10-11T00:00:00"/>
    <s v="Distribution Abris"/>
    <s v="Matériaux Abris"/>
    <s v="Kit Abris"/>
    <m/>
    <s v="Nombre"/>
    <n v="54"/>
    <m/>
    <m/>
    <m/>
    <s v=""/>
    <n v="54"/>
    <s v="Sélection / Priorisation"/>
    <x v="6"/>
    <x v="61"/>
    <m/>
    <m/>
    <m/>
    <m/>
    <m/>
    <s v="HAI20161011SUGR"/>
    <n v="3"/>
    <x v="6"/>
    <x v="41"/>
    <e v="#N/A"/>
    <x v="0"/>
  </r>
  <r>
    <s v="Haitian RC"/>
    <m/>
    <m/>
    <s v="Réalisé"/>
    <d v="2016-10-11T00:00:00"/>
    <s v="Distribution NFI"/>
    <s v="Matériaux NFI"/>
    <s v="Kit de cuisine"/>
    <m/>
    <s v="Nombre"/>
    <n v="54"/>
    <m/>
    <m/>
    <m/>
    <s v=""/>
    <n v="54"/>
    <m/>
    <x v="6"/>
    <x v="61"/>
    <m/>
    <m/>
    <m/>
    <m/>
    <m/>
    <s v="HAI20161011SUGR"/>
    <n v="2"/>
    <x v="6"/>
    <x v="41"/>
    <e v="#N/A"/>
    <x v="1"/>
  </r>
  <r>
    <s v="Haitian RC"/>
    <m/>
    <m/>
    <s v="Réalisé"/>
    <d v="2016-10-11T00:00:00"/>
    <s v="Distribution NFI"/>
    <s v="Matériaux NFI"/>
    <s v="Kit d'hygiène"/>
    <m/>
    <s v="Nombre"/>
    <n v="54"/>
    <m/>
    <m/>
    <m/>
    <s v=""/>
    <n v="54"/>
    <m/>
    <x v="6"/>
    <x v="61"/>
    <m/>
    <m/>
    <m/>
    <m/>
    <m/>
    <s v="HAI20161011SUGR"/>
    <n v="1"/>
    <x v="6"/>
    <x v="41"/>
    <e v="#N/A"/>
    <x v="1"/>
  </r>
  <r>
    <s v="Haitian RC"/>
    <m/>
    <m/>
    <s v="Réalisé"/>
    <d v="2016-10-12T00:00:00"/>
    <s v="Distribution NFI"/>
    <s v="Matériaux NFI"/>
    <s v="Kit de cuisine"/>
    <m/>
    <s v="Nombre"/>
    <n v="79"/>
    <m/>
    <m/>
    <m/>
    <s v=""/>
    <n v="79"/>
    <s v="Sélection / Priorisation"/>
    <x v="1"/>
    <x v="1"/>
    <s v="Parc Larco"/>
    <m/>
    <m/>
    <m/>
    <m/>
    <s v="HAI20161012SULEPA"/>
    <n v="1"/>
    <x v="1"/>
    <x v="1"/>
    <e v="#N/A"/>
    <x v="0"/>
  </r>
  <r>
    <s v="Haitian RC"/>
    <m/>
    <m/>
    <s v="Réalisé"/>
    <d v="2016-10-12T00:00:00"/>
    <s v="Distribution Abris"/>
    <s v="Matériaux Abris"/>
    <s v="Kit Abris"/>
    <m/>
    <s v="Nombre"/>
    <n v="112"/>
    <m/>
    <m/>
    <m/>
    <s v=""/>
    <n v="112"/>
    <s v="Sélection / Priorisation"/>
    <x v="6"/>
    <x v="62"/>
    <m/>
    <m/>
    <m/>
    <m/>
    <m/>
    <s v="HAI20161012SUBA"/>
    <n v="3"/>
    <x v="6"/>
    <x v="42"/>
    <e v="#N/A"/>
    <x v="0"/>
  </r>
  <r>
    <s v="Haitian RC"/>
    <m/>
    <m/>
    <s v="Réalisé"/>
    <d v="2016-10-12T00:00:00"/>
    <s v="Distribution NFI"/>
    <s v="Matériaux NFI"/>
    <s v="Kit de cuisine"/>
    <m/>
    <s v="Nombre"/>
    <n v="112"/>
    <m/>
    <m/>
    <m/>
    <s v=""/>
    <n v="112"/>
    <s v="Sélection / Priorisation"/>
    <x v="6"/>
    <x v="62"/>
    <m/>
    <m/>
    <m/>
    <m/>
    <m/>
    <s v="HAI20161012SUBA"/>
    <n v="2"/>
    <x v="6"/>
    <x v="42"/>
    <e v="#N/A"/>
    <x v="1"/>
  </r>
  <r>
    <s v="Haitian RC"/>
    <m/>
    <m/>
    <s v="Réalisé"/>
    <d v="2016-10-12T00:00:00"/>
    <s v="Distribution NFI"/>
    <s v="Matériaux NFI"/>
    <s v="Kit d'hygiène"/>
    <m/>
    <s v="Nombre"/>
    <n v="112"/>
    <m/>
    <m/>
    <m/>
    <s v=""/>
    <n v="112"/>
    <s v="Sélection / Priorisation"/>
    <x v="6"/>
    <x v="62"/>
    <m/>
    <m/>
    <m/>
    <m/>
    <m/>
    <s v="HAI20161012SUBA"/>
    <n v="1"/>
    <x v="6"/>
    <x v="42"/>
    <e v="#N/A"/>
    <x v="1"/>
  </r>
  <r>
    <s v="Haitian RC"/>
    <m/>
    <m/>
    <s v="Réalisé"/>
    <d v="2016-10-13T00:00:00"/>
    <s v="Distribution NFI"/>
    <s v="Matériaux NFI"/>
    <s v="Kit de cuisine"/>
    <m/>
    <s v="Nombre"/>
    <n v="125"/>
    <m/>
    <m/>
    <m/>
    <s v=""/>
    <n v="125"/>
    <s v="Sélection / Priorisation"/>
    <x v="1"/>
    <x v="1"/>
    <s v="HRC Office_Les Cayes"/>
    <m/>
    <m/>
    <m/>
    <m/>
    <s v="HAI20161013SULEHR"/>
    <n v="1"/>
    <x v="1"/>
    <x v="1"/>
    <e v="#N/A"/>
    <x v="1"/>
  </r>
  <r>
    <s v="Haitian RC"/>
    <m/>
    <m/>
    <s v="Réalisé"/>
    <d v="2016-10-17T00:00:00"/>
    <s v="Distribution NFI"/>
    <s v="Matériaux NFI"/>
    <s v="Couvertures"/>
    <m/>
    <s v="Nombre"/>
    <n v="50"/>
    <m/>
    <m/>
    <m/>
    <s v=""/>
    <n v="25"/>
    <s v="Sélection / Priorisation"/>
    <x v="0"/>
    <x v="2"/>
    <m/>
    <m/>
    <m/>
    <m/>
    <m/>
    <s v="HAI20161017GRAN"/>
    <n v="4"/>
    <x v="0"/>
    <x v="2"/>
    <e v="#N/A"/>
    <x v="0"/>
  </r>
  <r>
    <s v="Haitian RC"/>
    <m/>
    <m/>
    <s v="Réalisé"/>
    <d v="2016-10-17T00:00:00"/>
    <s v="Distribution Abris"/>
    <s v="Matériaux Abris"/>
    <s v="Kit Abris"/>
    <m/>
    <s v="Nombre"/>
    <n v="25"/>
    <m/>
    <m/>
    <m/>
    <s v=""/>
    <n v="25"/>
    <s v="Sélection / Priorisation"/>
    <x v="0"/>
    <x v="2"/>
    <m/>
    <m/>
    <m/>
    <m/>
    <m/>
    <s v="HAI20161017GRAN"/>
    <n v="3"/>
    <x v="0"/>
    <x v="2"/>
    <e v="#N/A"/>
    <x v="1"/>
  </r>
  <r>
    <s v="Haitian RC"/>
    <m/>
    <m/>
    <s v="Réalisé"/>
    <d v="2016-10-17T00:00:00"/>
    <s v="Distribution NFI"/>
    <s v="Matériaux NFI"/>
    <s v="Kit de cuisine"/>
    <m/>
    <s v="Nombre"/>
    <n v="25"/>
    <m/>
    <m/>
    <m/>
    <s v=""/>
    <n v="25"/>
    <s v="Sélection / Priorisation"/>
    <x v="0"/>
    <x v="2"/>
    <m/>
    <m/>
    <m/>
    <m/>
    <m/>
    <s v="HAI20161017GRAN"/>
    <n v="2"/>
    <x v="0"/>
    <x v="2"/>
    <e v="#N/A"/>
    <x v="1"/>
  </r>
  <r>
    <s v="Haitian RC"/>
    <m/>
    <m/>
    <s v="Réalisé"/>
    <d v="2016-10-17T00:00:00"/>
    <s v="Distribution NFI"/>
    <s v="Matériaux NFI"/>
    <s v="Seaux"/>
    <m/>
    <s v="Nombre"/>
    <n v="50"/>
    <m/>
    <m/>
    <m/>
    <s v=""/>
    <n v="25"/>
    <s v="Sélection / Priorisation"/>
    <x v="0"/>
    <x v="2"/>
    <m/>
    <m/>
    <m/>
    <m/>
    <m/>
    <s v="HAI20161017GRAN"/>
    <n v="1"/>
    <x v="0"/>
    <x v="2"/>
    <e v="#N/A"/>
    <x v="1"/>
  </r>
  <r>
    <s v="Haitian RC"/>
    <m/>
    <m/>
    <s v="Réalisé"/>
    <d v="2016-10-17T00:00:00"/>
    <s v="Distribution Abris"/>
    <s v="Matériaux Abris"/>
    <s v="Bâches"/>
    <m/>
    <s v="Nombre"/>
    <n v="50"/>
    <m/>
    <m/>
    <m/>
    <s v=""/>
    <n v="25"/>
    <m/>
    <x v="0"/>
    <x v="63"/>
    <m/>
    <m/>
    <m/>
    <m/>
    <m/>
    <s v="HAI20161017GRBE"/>
    <n v="5"/>
    <x v="0"/>
    <x v="43"/>
    <e v="#N/A"/>
    <x v="0"/>
  </r>
  <r>
    <s v="Haitian RC"/>
    <m/>
    <m/>
    <s v="Réalisé"/>
    <d v="2016-10-17T00:00:00"/>
    <s v="Distribution NFI"/>
    <s v="Matériaux NFI"/>
    <s v="Couvertures"/>
    <m/>
    <s v="Nombre"/>
    <n v="50"/>
    <m/>
    <m/>
    <m/>
    <s v=""/>
    <n v="25"/>
    <m/>
    <x v="0"/>
    <x v="63"/>
    <m/>
    <m/>
    <m/>
    <m/>
    <m/>
    <s v="HAI20161017GRBE"/>
    <n v="4"/>
    <x v="0"/>
    <x v="43"/>
    <e v="#N/A"/>
    <x v="1"/>
  </r>
  <r>
    <s v="Haitian RC"/>
    <m/>
    <m/>
    <s v="Réalisé"/>
    <d v="2016-10-17T00:00:00"/>
    <s v="Distribution Abris"/>
    <s v="Matériaux Abris"/>
    <s v="Kit Abris"/>
    <m/>
    <s v="Nombre"/>
    <n v="25"/>
    <m/>
    <m/>
    <m/>
    <s v=""/>
    <n v="25"/>
    <s v="Sélection / Priorisation"/>
    <x v="0"/>
    <x v="63"/>
    <m/>
    <m/>
    <m/>
    <m/>
    <m/>
    <s v="HAI20161017GRBE"/>
    <n v="3"/>
    <x v="0"/>
    <x v="43"/>
    <e v="#N/A"/>
    <x v="1"/>
  </r>
  <r>
    <s v="Haitian RC"/>
    <m/>
    <m/>
    <s v="Réalisé"/>
    <d v="2016-10-17T00:00:00"/>
    <s v="Distribution NFI"/>
    <s v="Matériaux NFI"/>
    <s v="Kit de cuisine"/>
    <m/>
    <s v="Nombre"/>
    <n v="25"/>
    <m/>
    <m/>
    <m/>
    <s v=""/>
    <n v="25"/>
    <s v="Sélection / Priorisation"/>
    <x v="0"/>
    <x v="63"/>
    <m/>
    <m/>
    <m/>
    <m/>
    <m/>
    <s v="HAI20161017GRBE"/>
    <n v="2"/>
    <x v="0"/>
    <x v="43"/>
    <e v="#N/A"/>
    <x v="1"/>
  </r>
  <r>
    <s v="Haitian RC"/>
    <m/>
    <m/>
    <s v="Réalisé"/>
    <d v="2016-10-17T00:00:00"/>
    <s v="Distribution NFI"/>
    <s v="Matériaux NFI"/>
    <s v="Seaux"/>
    <m/>
    <s v="Nombre"/>
    <n v="50"/>
    <m/>
    <m/>
    <m/>
    <s v=""/>
    <n v="25"/>
    <m/>
    <x v="0"/>
    <x v="63"/>
    <m/>
    <m/>
    <m/>
    <m/>
    <m/>
    <s v="HAI20161017GRBE"/>
    <n v="1"/>
    <x v="0"/>
    <x v="43"/>
    <e v="#N/A"/>
    <x v="1"/>
  </r>
  <r>
    <s v="Haitian RC"/>
    <m/>
    <m/>
    <s v="Réalisé"/>
    <d v="2016-10-17T00:00:00"/>
    <s v="Distribution NFI"/>
    <s v="Matériaux NFI"/>
    <s v="Couvertures"/>
    <m/>
    <s v="Nombre"/>
    <n v="50"/>
    <m/>
    <m/>
    <m/>
    <s v=""/>
    <n v="25"/>
    <m/>
    <x v="0"/>
    <x v="30"/>
    <m/>
    <m/>
    <m/>
    <m/>
    <m/>
    <s v="HAI20161017GRCH"/>
    <n v="4"/>
    <x v="0"/>
    <x v="30"/>
    <e v="#N/A"/>
    <x v="0"/>
  </r>
  <r>
    <s v="Haitian RC"/>
    <m/>
    <m/>
    <s v="Réalisé"/>
    <d v="2016-10-17T00:00:00"/>
    <s v="Distribution Abris"/>
    <s v="Matériaux Abris"/>
    <s v="Kit Abris"/>
    <m/>
    <s v="Nombre"/>
    <n v="25"/>
    <m/>
    <m/>
    <m/>
    <s v=""/>
    <n v="25"/>
    <s v="Sélection / Priorisation"/>
    <x v="0"/>
    <x v="30"/>
    <m/>
    <m/>
    <m/>
    <m/>
    <m/>
    <s v="HAI20161017GRCH"/>
    <n v="3"/>
    <x v="0"/>
    <x v="30"/>
    <e v="#N/A"/>
    <x v="1"/>
  </r>
  <r>
    <s v="Haitian RC"/>
    <m/>
    <m/>
    <s v="Réalisé"/>
    <d v="2016-10-17T00:00:00"/>
    <s v="Distribution NFI"/>
    <s v="Matériaux NFI"/>
    <s v="Kit de cuisine"/>
    <m/>
    <s v="Nombre"/>
    <n v="25"/>
    <m/>
    <m/>
    <m/>
    <s v=""/>
    <n v="25"/>
    <s v="Sélection / Priorisation"/>
    <x v="0"/>
    <x v="30"/>
    <m/>
    <m/>
    <m/>
    <m/>
    <m/>
    <s v="HAI20161017GRCH"/>
    <n v="2"/>
    <x v="0"/>
    <x v="30"/>
    <e v="#N/A"/>
    <x v="1"/>
  </r>
  <r>
    <s v="Haitian RC"/>
    <m/>
    <m/>
    <s v="Réalisé"/>
    <d v="2016-10-17T00:00:00"/>
    <s v="Distribution NFI"/>
    <s v="Matériaux NFI"/>
    <s v="Seaux"/>
    <m/>
    <s v="Nombre"/>
    <n v="50"/>
    <m/>
    <m/>
    <m/>
    <s v=""/>
    <n v="25"/>
    <m/>
    <x v="0"/>
    <x v="30"/>
    <m/>
    <m/>
    <m/>
    <m/>
    <m/>
    <s v="HAI20161017GRCH"/>
    <n v="1"/>
    <x v="0"/>
    <x v="30"/>
    <e v="#N/A"/>
    <x v="1"/>
  </r>
  <r>
    <s v="Haitian RC"/>
    <m/>
    <m/>
    <s v="Réalisé"/>
    <d v="2016-10-17T00:00:00"/>
    <s v="Distribution NFI"/>
    <s v="Matériaux NFI"/>
    <s v="Couvertures"/>
    <m/>
    <s v="Nombre"/>
    <n v="50"/>
    <m/>
    <m/>
    <m/>
    <s v=""/>
    <n v="25"/>
    <m/>
    <x v="0"/>
    <x v="64"/>
    <m/>
    <m/>
    <m/>
    <m/>
    <m/>
    <s v="HAI20161017GRCO"/>
    <n v="4"/>
    <x v="0"/>
    <x v="44"/>
    <e v="#N/A"/>
    <x v="0"/>
  </r>
  <r>
    <s v="Haitian RC"/>
    <m/>
    <m/>
    <s v="Réalisé"/>
    <d v="2016-10-17T00:00:00"/>
    <s v="Distribution Abris"/>
    <s v="Matériaux Abris"/>
    <s v="Kit Abris"/>
    <m/>
    <s v="Nombre"/>
    <n v="25"/>
    <m/>
    <m/>
    <m/>
    <s v=""/>
    <n v="25"/>
    <s v="Sélection / Priorisation"/>
    <x v="0"/>
    <x v="64"/>
    <m/>
    <m/>
    <m/>
    <m/>
    <m/>
    <s v="HAI20161017GRCO"/>
    <n v="3"/>
    <x v="0"/>
    <x v="44"/>
    <e v="#N/A"/>
    <x v="1"/>
  </r>
  <r>
    <s v="Haitian RC"/>
    <m/>
    <m/>
    <s v="Réalisé"/>
    <d v="2016-10-17T00:00:00"/>
    <s v="Distribution NFI"/>
    <s v="Matériaux NFI"/>
    <s v="Kit de cuisine"/>
    <m/>
    <s v="Nombre"/>
    <n v="25"/>
    <m/>
    <m/>
    <m/>
    <s v=""/>
    <n v="25"/>
    <s v="Sélection / Priorisation"/>
    <x v="0"/>
    <x v="64"/>
    <m/>
    <m/>
    <m/>
    <m/>
    <m/>
    <s v="HAI20161017GRCO"/>
    <n v="2"/>
    <x v="0"/>
    <x v="44"/>
    <e v="#N/A"/>
    <x v="1"/>
  </r>
  <r>
    <s v="Haitian RC"/>
    <m/>
    <m/>
    <s v="Réalisé"/>
    <d v="2016-10-17T00:00:00"/>
    <s v="Distribution NFI"/>
    <s v="Matériaux NFI"/>
    <s v="Seaux"/>
    <m/>
    <s v="Nombre"/>
    <n v="50"/>
    <m/>
    <m/>
    <m/>
    <s v=""/>
    <n v="25"/>
    <s v="Sélection / Priorisation"/>
    <x v="0"/>
    <x v="64"/>
    <m/>
    <m/>
    <m/>
    <m/>
    <m/>
    <s v="HAI20161017GRCO"/>
    <n v="1"/>
    <x v="0"/>
    <x v="44"/>
    <e v="#N/A"/>
    <x v="1"/>
  </r>
  <r>
    <s v="Haitian RC"/>
    <m/>
    <m/>
    <s v="Réalisé"/>
    <d v="2016-10-17T00:00:00"/>
    <s v="Distribution NFI"/>
    <s v="Matériaux NFI"/>
    <s v="Couvertures"/>
    <m/>
    <s v="Nombre"/>
    <n v="50"/>
    <m/>
    <m/>
    <m/>
    <s v=""/>
    <n v="25"/>
    <m/>
    <x v="0"/>
    <x v="3"/>
    <m/>
    <m/>
    <m/>
    <m/>
    <m/>
    <s v="HAI20161017GRDA"/>
    <n v="4"/>
    <x v="0"/>
    <x v="3"/>
    <e v="#N/A"/>
    <x v="0"/>
  </r>
  <r>
    <s v="Haitian RC"/>
    <m/>
    <m/>
    <s v="Réalisé"/>
    <d v="2016-10-17T00:00:00"/>
    <s v="Distribution Abris"/>
    <s v="Matériaux Abris"/>
    <s v="Kit Abris"/>
    <m/>
    <s v="Nombre"/>
    <n v="25"/>
    <m/>
    <m/>
    <m/>
    <s v=""/>
    <n v="25"/>
    <s v="Sélection / Priorisation"/>
    <x v="0"/>
    <x v="3"/>
    <m/>
    <m/>
    <m/>
    <m/>
    <m/>
    <s v="HAI20161017GRDA"/>
    <n v="3"/>
    <x v="0"/>
    <x v="3"/>
    <e v="#N/A"/>
    <x v="1"/>
  </r>
  <r>
    <s v="Haitian RC"/>
    <m/>
    <m/>
    <s v="Réalisé"/>
    <d v="2016-10-17T00:00:00"/>
    <s v="Distribution NFI"/>
    <s v="Matériaux NFI"/>
    <s v="Kit de cuisine"/>
    <m/>
    <s v="Nombre"/>
    <n v="25"/>
    <m/>
    <m/>
    <m/>
    <s v=""/>
    <n v="25"/>
    <s v="Sélection / Priorisation"/>
    <x v="0"/>
    <x v="3"/>
    <m/>
    <m/>
    <m/>
    <m/>
    <m/>
    <s v="HAI20161017GRDA"/>
    <n v="2"/>
    <x v="0"/>
    <x v="3"/>
    <e v="#N/A"/>
    <x v="1"/>
  </r>
  <r>
    <s v="Haitian RC"/>
    <m/>
    <m/>
    <s v="Réalisé"/>
    <d v="2016-10-17T00:00:00"/>
    <s v="Distribution NFI"/>
    <s v="Matériaux NFI"/>
    <s v="Seaux"/>
    <m/>
    <s v="Nombre"/>
    <n v="50"/>
    <m/>
    <m/>
    <m/>
    <s v=""/>
    <n v="25"/>
    <s v="Sélection / Priorisation"/>
    <x v="0"/>
    <x v="3"/>
    <m/>
    <m/>
    <m/>
    <m/>
    <m/>
    <s v="HAI20161017GRDA"/>
    <n v="1"/>
    <x v="0"/>
    <x v="3"/>
    <e v="#N/A"/>
    <x v="1"/>
  </r>
  <r>
    <s v="Haitian RC"/>
    <m/>
    <m/>
    <s v="Réalisé"/>
    <d v="2016-10-17T00:00:00"/>
    <s v="Distribution NFI"/>
    <s v="Matériaux NFI"/>
    <s v="Couvertures"/>
    <m/>
    <s v="Nombre"/>
    <n v="150"/>
    <m/>
    <m/>
    <m/>
    <s v=""/>
    <n v="75"/>
    <s v="Sélection / Priorisation"/>
    <x v="0"/>
    <x v="0"/>
    <m/>
    <m/>
    <m/>
    <m/>
    <m/>
    <s v="HAI20161017GRJE"/>
    <n v="4"/>
    <x v="0"/>
    <x v="0"/>
    <e v="#N/A"/>
    <x v="0"/>
  </r>
  <r>
    <s v="Haitian RC"/>
    <m/>
    <m/>
    <s v="Réalisé"/>
    <d v="2016-10-17T00:00:00"/>
    <s v="Distribution Abris"/>
    <s v="Matériaux Abris"/>
    <s v="Kit Abris"/>
    <m/>
    <s v="Nombre"/>
    <n v="25"/>
    <m/>
    <m/>
    <m/>
    <s v=""/>
    <n v="75"/>
    <s v="Sélection / Priorisation"/>
    <x v="0"/>
    <x v="0"/>
    <m/>
    <m/>
    <m/>
    <m/>
    <m/>
    <s v="HAI20161017GRJE"/>
    <n v="3"/>
    <x v="0"/>
    <x v="0"/>
    <e v="#N/A"/>
    <x v="1"/>
  </r>
  <r>
    <s v="Haitian RC"/>
    <m/>
    <m/>
    <s v="Réalisé"/>
    <d v="2016-10-17T00:00:00"/>
    <s v="Distribution NFI"/>
    <s v="Matériaux NFI"/>
    <s v="Kit de cuisine"/>
    <m/>
    <s v="Nombre"/>
    <n v="75"/>
    <m/>
    <m/>
    <m/>
    <s v=""/>
    <n v="75"/>
    <s v="Sélection / Priorisation"/>
    <x v="0"/>
    <x v="0"/>
    <m/>
    <m/>
    <m/>
    <m/>
    <m/>
    <s v="HAI20161017GRJE"/>
    <n v="2"/>
    <x v="0"/>
    <x v="0"/>
    <e v="#N/A"/>
    <x v="1"/>
  </r>
  <r>
    <s v="Haitian RC"/>
    <m/>
    <m/>
    <s v="Réalisé"/>
    <d v="2016-10-17T00:00:00"/>
    <s v="Distribution NFI"/>
    <s v="Matériaux NFI"/>
    <s v="Seaux"/>
    <m/>
    <s v="Nombre"/>
    <n v="50"/>
    <m/>
    <m/>
    <m/>
    <s v=""/>
    <n v="75"/>
    <s v="Sélection / Priorisation"/>
    <x v="0"/>
    <x v="0"/>
    <m/>
    <m/>
    <m/>
    <m/>
    <m/>
    <s v="HAI20161017GRJE"/>
    <n v="1"/>
    <x v="0"/>
    <x v="0"/>
    <e v="#N/A"/>
    <x v="1"/>
  </r>
  <r>
    <s v="Haitian RC"/>
    <m/>
    <m/>
    <s v="Réalisé"/>
    <d v="2016-10-17T00:00:00"/>
    <s v="Distribution NFI"/>
    <s v="Matériaux NFI"/>
    <s v="Couvertures"/>
    <m/>
    <s v="Nombre"/>
    <n v="50"/>
    <m/>
    <m/>
    <m/>
    <s v=""/>
    <n v="25"/>
    <m/>
    <x v="0"/>
    <x v="4"/>
    <m/>
    <m/>
    <m/>
    <m/>
    <m/>
    <s v="HAI20161017GRLE"/>
    <n v="4"/>
    <x v="0"/>
    <x v="4"/>
    <e v="#N/A"/>
    <x v="0"/>
  </r>
  <r>
    <s v="Haitian RC"/>
    <m/>
    <m/>
    <s v="Réalisé"/>
    <d v="2016-10-17T00:00:00"/>
    <s v="Distribution Abris"/>
    <s v="Matériaux Abris"/>
    <s v="Kit Abris"/>
    <m/>
    <s v="Nombre"/>
    <n v="25"/>
    <m/>
    <m/>
    <m/>
    <s v=""/>
    <n v="25"/>
    <s v="Sélection / Priorisation"/>
    <x v="0"/>
    <x v="4"/>
    <m/>
    <m/>
    <m/>
    <m/>
    <m/>
    <s v="HAI20161017GRLE"/>
    <n v="3"/>
    <x v="0"/>
    <x v="4"/>
    <e v="#N/A"/>
    <x v="1"/>
  </r>
  <r>
    <s v="Haitian RC"/>
    <m/>
    <m/>
    <s v="Réalisé"/>
    <d v="2016-10-17T00:00:00"/>
    <s v="Distribution NFI"/>
    <s v="Matériaux NFI"/>
    <s v="Kit de cuisine"/>
    <m/>
    <s v="Nombre"/>
    <n v="25"/>
    <m/>
    <m/>
    <m/>
    <s v=""/>
    <n v="25"/>
    <s v="Sélection / Priorisation"/>
    <x v="0"/>
    <x v="4"/>
    <m/>
    <m/>
    <m/>
    <m/>
    <m/>
    <s v="HAI20161017GRLE"/>
    <n v="2"/>
    <x v="0"/>
    <x v="4"/>
    <e v="#N/A"/>
    <x v="1"/>
  </r>
  <r>
    <s v="Haitian RC"/>
    <m/>
    <m/>
    <s v="Réalisé"/>
    <d v="2016-10-17T00:00:00"/>
    <s v="Distribution NFI"/>
    <s v="Matériaux NFI"/>
    <s v="Seaux"/>
    <m/>
    <s v="Nombre"/>
    <n v="50"/>
    <m/>
    <m/>
    <m/>
    <s v=""/>
    <n v="25"/>
    <s v="Sélection / Priorisation"/>
    <x v="0"/>
    <x v="4"/>
    <m/>
    <m/>
    <m/>
    <m/>
    <m/>
    <s v="HAI20161017GRLE"/>
    <n v="1"/>
    <x v="0"/>
    <x v="4"/>
    <e v="#N/A"/>
    <x v="1"/>
  </r>
  <r>
    <s v="Haitian RC"/>
    <m/>
    <m/>
    <s v="Réalisé"/>
    <d v="2016-10-17T00:00:00"/>
    <s v="Distribution NFI"/>
    <s v="Matériaux NFI"/>
    <s v="Couvertures"/>
    <m/>
    <s v="Nombre"/>
    <n v="25"/>
    <m/>
    <m/>
    <m/>
    <s v=""/>
    <n v="25"/>
    <s v="Sélection / Priorisation"/>
    <x v="0"/>
    <x v="29"/>
    <m/>
    <m/>
    <m/>
    <m/>
    <m/>
    <s v="HAI20161017GRMO"/>
    <n v="4"/>
    <x v="0"/>
    <x v="29"/>
    <e v="#N/A"/>
    <x v="0"/>
  </r>
  <r>
    <s v="Haitian RC"/>
    <m/>
    <m/>
    <s v="Réalisé"/>
    <d v="2016-10-17T00:00:00"/>
    <s v="Distribution Abris"/>
    <s v="Matériaux Abris"/>
    <s v="Kit Abris"/>
    <m/>
    <s v="Nombre"/>
    <n v="25"/>
    <m/>
    <m/>
    <m/>
    <s v=""/>
    <n v="25"/>
    <s v="Sélection / Priorisation"/>
    <x v="0"/>
    <x v="29"/>
    <m/>
    <m/>
    <m/>
    <m/>
    <m/>
    <s v="HAI20161017GRMO"/>
    <n v="3"/>
    <x v="0"/>
    <x v="29"/>
    <e v="#N/A"/>
    <x v="1"/>
  </r>
  <r>
    <s v="Haitian RC"/>
    <m/>
    <m/>
    <s v="Réalisé"/>
    <d v="2016-10-17T00:00:00"/>
    <s v="Distribution NFI"/>
    <s v="Matériaux NFI"/>
    <s v="Kit de cuisine"/>
    <m/>
    <s v="Nombre"/>
    <n v="25"/>
    <m/>
    <m/>
    <m/>
    <s v=""/>
    <n v="25"/>
    <s v="Sélection / Priorisation"/>
    <x v="0"/>
    <x v="29"/>
    <m/>
    <m/>
    <m/>
    <m/>
    <m/>
    <s v="HAI20161017GRMO"/>
    <n v="2"/>
    <x v="0"/>
    <x v="29"/>
    <e v="#N/A"/>
    <x v="1"/>
  </r>
  <r>
    <s v="Haitian RC"/>
    <m/>
    <m/>
    <s v="Réalisé"/>
    <d v="2016-10-17T00:00:00"/>
    <s v="Distribution NFI"/>
    <s v="Matériaux NFI"/>
    <s v="Seaux"/>
    <m/>
    <s v="Nombre"/>
    <n v="25"/>
    <m/>
    <m/>
    <m/>
    <s v=""/>
    <n v="25"/>
    <m/>
    <x v="0"/>
    <x v="29"/>
    <m/>
    <m/>
    <m/>
    <m/>
    <m/>
    <s v="HAI20161017GRMO"/>
    <n v="1"/>
    <x v="0"/>
    <x v="29"/>
    <e v="#N/A"/>
    <x v="1"/>
  </r>
  <r>
    <s v="Haitian RC"/>
    <m/>
    <m/>
    <s v="Réalisé"/>
    <d v="2016-10-17T00:00:00"/>
    <s v="Distribution NFI"/>
    <s v="Matériaux NFI"/>
    <s v="Couvertures"/>
    <m/>
    <s v="Nombre"/>
    <n v="50"/>
    <m/>
    <m/>
    <m/>
    <s v=""/>
    <n v="25"/>
    <s v="Sélection / Priorisation"/>
    <x v="0"/>
    <x v="65"/>
    <m/>
    <m/>
    <m/>
    <m/>
    <m/>
    <s v="HAI20161017GRPE"/>
    <n v="4"/>
    <x v="0"/>
    <x v="45"/>
    <e v="#N/A"/>
    <x v="0"/>
  </r>
  <r>
    <s v="Haitian RC"/>
    <m/>
    <m/>
    <s v="Réalisé"/>
    <d v="2016-10-17T00:00:00"/>
    <s v="Distribution Abris"/>
    <s v="Matériaux Abris"/>
    <s v="Kit Abris"/>
    <m/>
    <s v="Nombre"/>
    <n v="25"/>
    <m/>
    <m/>
    <m/>
    <s v=""/>
    <n v="25"/>
    <s v="Sélection / Priorisation"/>
    <x v="0"/>
    <x v="65"/>
    <m/>
    <m/>
    <m/>
    <m/>
    <m/>
    <s v="HAI20161017GRPE"/>
    <n v="3"/>
    <x v="0"/>
    <x v="45"/>
    <e v="#N/A"/>
    <x v="1"/>
  </r>
  <r>
    <s v="Haitian RC"/>
    <m/>
    <m/>
    <s v="Réalisé"/>
    <d v="2016-10-17T00:00:00"/>
    <s v="Distribution NFI"/>
    <s v="Matériaux NFI"/>
    <s v="Kit de cuisine"/>
    <m/>
    <s v="Nombre"/>
    <n v="25"/>
    <m/>
    <m/>
    <m/>
    <s v=""/>
    <n v="25"/>
    <s v="Sélection / Priorisation"/>
    <x v="0"/>
    <x v="65"/>
    <m/>
    <m/>
    <m/>
    <m/>
    <m/>
    <s v="HAI20161017GRPE"/>
    <n v="2"/>
    <x v="0"/>
    <x v="45"/>
    <e v="#N/A"/>
    <x v="1"/>
  </r>
  <r>
    <s v="Haitian RC"/>
    <m/>
    <m/>
    <s v="Réalisé"/>
    <d v="2016-10-17T00:00:00"/>
    <s v="Distribution NFI"/>
    <s v="Matériaux NFI"/>
    <s v="Seaux"/>
    <m/>
    <s v="Nombre"/>
    <n v="50"/>
    <m/>
    <m/>
    <m/>
    <s v=""/>
    <n v="25"/>
    <m/>
    <x v="0"/>
    <x v="65"/>
    <m/>
    <m/>
    <m/>
    <m/>
    <m/>
    <s v="HAI20161017GRPE"/>
    <n v="1"/>
    <x v="0"/>
    <x v="45"/>
    <e v="#N/A"/>
    <x v="1"/>
  </r>
  <r>
    <s v="Haitian RC"/>
    <m/>
    <m/>
    <s v="Réalisé"/>
    <d v="2016-10-17T00:00:00"/>
    <s v="Distribution NFI"/>
    <s v="Matériaux NFI"/>
    <s v="Couvertures"/>
    <m/>
    <s v="Nombre"/>
    <n v="50"/>
    <m/>
    <m/>
    <m/>
    <s v=""/>
    <n v="25"/>
    <s v="Sélection / Priorisation"/>
    <x v="0"/>
    <x v="66"/>
    <m/>
    <m/>
    <m/>
    <m/>
    <m/>
    <s v="HAI20161017GRRO"/>
    <n v="4"/>
    <x v="0"/>
    <x v="46"/>
    <e v="#N/A"/>
    <x v="0"/>
  </r>
  <r>
    <s v="Haitian RC"/>
    <m/>
    <m/>
    <s v="Réalisé"/>
    <d v="2016-10-17T00:00:00"/>
    <s v="Distribution Abris"/>
    <s v="Matériaux Abris"/>
    <s v="Kit Abris"/>
    <m/>
    <s v="Nombre"/>
    <n v="25"/>
    <m/>
    <m/>
    <m/>
    <s v=""/>
    <n v="25"/>
    <s v="Sélection / Priorisation"/>
    <x v="0"/>
    <x v="66"/>
    <m/>
    <m/>
    <m/>
    <m/>
    <m/>
    <s v="HAI20161017GRRO"/>
    <n v="3"/>
    <x v="0"/>
    <x v="46"/>
    <e v="#N/A"/>
    <x v="1"/>
  </r>
  <r>
    <s v="Haitian RC"/>
    <m/>
    <m/>
    <s v="Réalisé"/>
    <d v="2016-10-17T00:00:00"/>
    <s v="Distribution NFI"/>
    <s v="Matériaux NFI"/>
    <s v="Kit de cuisine"/>
    <m/>
    <s v="Nombre"/>
    <n v="25"/>
    <m/>
    <m/>
    <m/>
    <s v=""/>
    <n v="25"/>
    <s v="Sélection / Priorisation"/>
    <x v="0"/>
    <x v="66"/>
    <m/>
    <m/>
    <m/>
    <m/>
    <m/>
    <s v="HAI20161017GRRO"/>
    <n v="2"/>
    <x v="0"/>
    <x v="46"/>
    <e v="#N/A"/>
    <x v="1"/>
  </r>
  <r>
    <s v="Haitian RC"/>
    <m/>
    <m/>
    <s v="Réalisé"/>
    <d v="2016-10-17T00:00:00"/>
    <s v="Distribution NFI"/>
    <s v="Matériaux NFI"/>
    <s v="Seaux"/>
    <m/>
    <s v="Nombre"/>
    <n v="50"/>
    <m/>
    <m/>
    <m/>
    <s v=""/>
    <n v="25"/>
    <m/>
    <x v="0"/>
    <x v="66"/>
    <m/>
    <m/>
    <m/>
    <m/>
    <m/>
    <s v="HAI20161017GRRO"/>
    <n v="1"/>
    <x v="0"/>
    <x v="46"/>
    <e v="#N/A"/>
    <x v="1"/>
  </r>
  <r>
    <s v="Haitian RC"/>
    <m/>
    <m/>
    <s v="Réalisé"/>
    <d v="2016-10-25T00:00:00"/>
    <s v="Distribution NFI"/>
    <s v="Matériaux NFI"/>
    <s v="Kit de cuisine"/>
    <m/>
    <s v="Nombre"/>
    <n v="200"/>
    <m/>
    <m/>
    <m/>
    <s v=""/>
    <n v="200"/>
    <s v="Sélection / Priorisation"/>
    <x v="4"/>
    <x v="34"/>
    <s v="point a raquette"/>
    <m/>
    <m/>
    <m/>
    <m/>
    <s v="HAI20161025OUPOPO"/>
    <n v="1"/>
    <x v="4"/>
    <x v="34"/>
    <e v="#N/A"/>
    <x v="0"/>
  </r>
  <r>
    <s v="Haitian RC"/>
    <m/>
    <m/>
    <s v="Réalisé"/>
    <d v="2016-10-26T00:00:00"/>
    <s v="Distribution NFI"/>
    <s v="Matériaux NFI"/>
    <s v="Kit de cuisine"/>
    <m/>
    <s v="Nombre"/>
    <n v="195"/>
    <m/>
    <m/>
    <m/>
    <s v=""/>
    <n v="195"/>
    <s v="Sélection / Priorisation"/>
    <x v="4"/>
    <x v="56"/>
    <s v="Plaisance and bois pain"/>
    <m/>
    <m/>
    <m/>
    <m/>
    <s v="HAI20161026OUPLPL"/>
    <n v="1"/>
    <x v="4"/>
    <x v="36"/>
    <e v="#N/A"/>
    <x v="0"/>
  </r>
  <r>
    <s v="Haitian RC"/>
    <s v="Haitian RC"/>
    <m/>
    <s v="Réalisé"/>
    <d v="2016-10-27T00:00:00"/>
    <s v="Distribution NFI"/>
    <s v="Matériaux NFI"/>
    <s v="Kit de cuisine"/>
    <m/>
    <s v="Nombre"/>
    <n v="123"/>
    <m/>
    <m/>
    <m/>
    <s v=""/>
    <n v="123"/>
    <s v="Sélection / Priorisation"/>
    <x v="4"/>
    <x v="34"/>
    <s v="Latorre"/>
    <m/>
    <m/>
    <m/>
    <m/>
    <s v="HAI20161027OUPOLA"/>
    <n v="1"/>
    <x v="4"/>
    <x v="34"/>
    <e v="#N/A"/>
    <x v="1"/>
  </r>
  <r>
    <s v="Haitian RC"/>
    <m/>
    <m/>
    <s v="Réalisé"/>
    <d v="2016-10-29T00:00:00"/>
    <s v="Distribution NFI"/>
    <s v="Matériaux NFI"/>
    <s v="Kit de cuisine"/>
    <m/>
    <s v="Nombre"/>
    <n v="146"/>
    <m/>
    <m/>
    <m/>
    <s v=""/>
    <n v="146"/>
    <s v="Sélection / Priorisation"/>
    <x v="4"/>
    <x v="34"/>
    <s v="POINTE DES LATANIERS"/>
    <m/>
    <m/>
    <m/>
    <m/>
    <s v="HAI20161029OUPOPO"/>
    <n v="1"/>
    <x v="4"/>
    <x v="34"/>
    <e v="#N/A"/>
    <x v="1"/>
  </r>
  <r>
    <s v="Haitian RC"/>
    <m/>
    <m/>
    <s v="Réalisé"/>
    <d v="2016-10-30T00:00:00"/>
    <s v="Distribution NFI"/>
    <s v="Matériaux NFI"/>
    <s v="Kit de cuisine"/>
    <m/>
    <s v="Nombre"/>
    <n v="231"/>
    <m/>
    <m/>
    <m/>
    <s v=""/>
    <n v="231"/>
    <s v="Sélection / Priorisation"/>
    <x v="4"/>
    <x v="34"/>
    <s v="GROS MANGLE"/>
    <m/>
    <m/>
    <m/>
    <m/>
    <s v="HAI20161030OUPOGR"/>
    <n v="1"/>
    <x v="4"/>
    <x v="34"/>
    <e v="#N/A"/>
    <x v="1"/>
  </r>
  <r>
    <s v="Haitian RC"/>
    <m/>
    <m/>
    <s v="Réalisé"/>
    <d v="2016-10-30T00:00:00"/>
    <s v="Distribution NFI"/>
    <s v="Matériaux NFI"/>
    <s v="Kit de cuisine"/>
    <m/>
    <s v="Nombre"/>
    <n v="110"/>
    <m/>
    <m/>
    <m/>
    <s v=""/>
    <n v="110"/>
    <s v="Sélection / Priorisation"/>
    <x v="4"/>
    <x v="34"/>
    <s v="la source"/>
    <m/>
    <m/>
    <m/>
    <m/>
    <s v="HAI20161030OUPOLA"/>
    <n v="1"/>
    <x v="4"/>
    <x v="34"/>
    <e v="#N/A"/>
    <x v="1"/>
  </r>
  <r>
    <s v="Haitian RC"/>
    <m/>
    <m/>
    <s v="Réalisé"/>
    <d v="2016-10-31T00:00:00"/>
    <s v="Distribution NFI"/>
    <s v="Matériaux NFI"/>
    <s v="Kit de cuisine"/>
    <m/>
    <s v="Nombre"/>
    <n v="288"/>
    <m/>
    <m/>
    <m/>
    <s v=""/>
    <n v="288"/>
    <s v="Sélection / Priorisation"/>
    <x v="4"/>
    <x v="34"/>
    <s v="TI PALMISTE"/>
    <m/>
    <m/>
    <m/>
    <m/>
    <s v="HAI20161031OUPOTI"/>
    <n v="1"/>
    <x v="4"/>
    <x v="34"/>
    <e v="#N/A"/>
    <x v="1"/>
  </r>
  <r>
    <s v="Haitian RC"/>
    <m/>
    <m/>
    <s v="Réalisé"/>
    <d v="2016-11-02T00:00:00"/>
    <s v="Distribution NFI"/>
    <s v="Matériaux NFI"/>
    <s v="Kit de cuisine"/>
    <m/>
    <s v="Nombre"/>
    <n v="180"/>
    <m/>
    <m/>
    <m/>
    <s v=""/>
    <n v="241"/>
    <s v="Sélection / Priorisation"/>
    <x v="4"/>
    <x v="34"/>
    <s v="Source Philippe"/>
    <m/>
    <m/>
    <m/>
    <m/>
    <s v="HAI2016112OUPOSO"/>
    <n v="1"/>
    <x v="4"/>
    <x v="34"/>
    <e v="#N/A"/>
    <x v="1"/>
  </r>
  <r>
    <s v="Haitian RC"/>
    <m/>
    <m/>
    <s v="Réalisé"/>
    <d v="2016-11-03T00:00:00"/>
    <s v="Distribution NFI"/>
    <s v="Matériaux NFI"/>
    <s v="Kit de cuisine"/>
    <m/>
    <s v="Nombre"/>
    <n v="65"/>
    <m/>
    <m/>
    <m/>
    <s v=""/>
    <n v="106"/>
    <s v="Sélection / Priorisation"/>
    <x v="4"/>
    <x v="34"/>
    <s v="Morne Ramier"/>
    <m/>
    <m/>
    <m/>
    <m/>
    <s v="HAI2016113OUPOMO"/>
    <n v="1"/>
    <x v="4"/>
    <x v="34"/>
    <e v="#N/A"/>
    <x v="1"/>
  </r>
  <r>
    <s v="Handicap International"/>
    <s v="Handicap International"/>
    <m/>
    <s v="Planifié (financé)"/>
    <m/>
    <s v="Distribution Abris"/>
    <s v="Matériaux Abris"/>
    <s v="Kit Abris"/>
    <s v="Each shelter kit with be augmented with 2 Sloar lamps 2 Mosquito nets 1 Jerry water can 1 Thirst aid station (water filtration)."/>
    <s v="Nombre"/>
    <n v="500"/>
    <m/>
    <m/>
    <m/>
    <s v=""/>
    <m/>
    <s v="Sélection / Priorisation"/>
    <x v="2"/>
    <x v="67"/>
    <s v="Marie Rouge"/>
    <m/>
    <m/>
    <m/>
    <s v="500 IFRC Shelter kits to be distributed by Handicap International in the area of Maire Rouge."/>
    <s v="HAN190010NOILMA"/>
    <n v="1"/>
    <x v="2"/>
    <x v="28"/>
    <e v="#N/A"/>
    <x v="0"/>
  </r>
  <r>
    <s v="Handicap International"/>
    <s v="Handicap International"/>
    <m/>
    <s v="Planifié (financé)"/>
    <m/>
    <s v="Distribution Abris"/>
    <s v="Matériaux Abris"/>
    <s v="Kit Abris"/>
    <s v="Each shelter kit with be augmented with 2 Sloar lamps 2 Mosquito nets 1 Jerry water can 1 Thirst aid station (water filtration)."/>
    <s v="Nombre"/>
    <n v="500"/>
    <m/>
    <m/>
    <m/>
    <s v=""/>
    <m/>
    <s v="Sélection / Priorisation"/>
    <x v="2"/>
    <x v="13"/>
    <m/>
    <m/>
    <m/>
    <m/>
    <s v="500 IFRC Shelter Kits to be ditributed by Handicap International in the areas of Jean Rabel. ."/>
    <s v="HAN190010NOJE"/>
    <n v="1"/>
    <x v="2"/>
    <x v="13"/>
    <e v="#N/A"/>
    <x v="0"/>
  </r>
  <r>
    <s v="IBESR/UNICEF"/>
    <m/>
    <m/>
    <s v="Réalisé"/>
    <m/>
    <s v="Distribution NFI"/>
    <s v="Matériaux NFI"/>
    <s v="Couvertures"/>
    <m/>
    <s v="Nombre"/>
    <n v="130"/>
    <m/>
    <m/>
    <m/>
    <s v=""/>
    <n v="130"/>
    <m/>
    <x v="4"/>
    <x v="28"/>
    <m/>
    <m/>
    <m/>
    <m/>
    <m/>
    <s v="IBE190010OU"/>
    <n v="2"/>
    <x v="4"/>
    <x v="28"/>
    <e v="#N/A"/>
    <x v="0"/>
  </r>
  <r>
    <s v="IBESR/UNICEF"/>
    <m/>
    <m/>
    <s v="Réalisé"/>
    <m/>
    <s v="Distribution NFI"/>
    <s v="Matériaux NFI"/>
    <s v="Kit d'hygiène"/>
    <m/>
    <s v="Nombre"/>
    <n v="30"/>
    <m/>
    <m/>
    <m/>
    <s v=""/>
    <n v="130"/>
    <m/>
    <x v="4"/>
    <x v="28"/>
    <m/>
    <m/>
    <m/>
    <m/>
    <m/>
    <s v="IBE190010OU"/>
    <n v="1"/>
    <x v="4"/>
    <x v="28"/>
    <e v="#N/A"/>
    <x v="1"/>
  </r>
  <r>
    <s v="IFRC"/>
    <s v="Haitian RC"/>
    <m/>
    <s v="Réalisé"/>
    <d v="2016-10-20T00:00:00"/>
    <s v="Distribution Abris"/>
    <s v="Matériaux Abris"/>
    <s v="Bâches"/>
    <m/>
    <s v="Nombre"/>
    <n v="598"/>
    <m/>
    <m/>
    <m/>
    <s v=""/>
    <n v="299"/>
    <s v="Sélection / Priorisation"/>
    <x v="0"/>
    <x v="2"/>
    <m/>
    <m/>
    <m/>
    <m/>
    <m/>
    <s v="IFR20161020GRAN"/>
    <n v="12"/>
    <x v="0"/>
    <x v="2"/>
    <e v="#N/A"/>
    <x v="0"/>
  </r>
  <r>
    <s v="IFRC"/>
    <s v="Haitian RC"/>
    <m/>
    <s v="Réalisé"/>
    <d v="2016-10-20T00:00:00"/>
    <s v="Distribution Abris"/>
    <s v="Matériaux Abris"/>
    <s v="Bâches"/>
    <m/>
    <s v="Nombre"/>
    <n v="600"/>
    <m/>
    <m/>
    <m/>
    <s v=""/>
    <n v="300"/>
    <m/>
    <x v="0"/>
    <x v="2"/>
    <m/>
    <m/>
    <m/>
    <m/>
    <m/>
    <s v="IFR20161020GRAN"/>
    <n v="11"/>
    <x v="0"/>
    <x v="2"/>
    <e v="#N/A"/>
    <x v="1"/>
  </r>
  <r>
    <s v="IFRC"/>
    <s v="Haitian RC"/>
    <m/>
    <s v="Réalisé"/>
    <d v="2016-10-20T00:00:00"/>
    <s v="Distribution NFI"/>
    <s v="Matériaux NFI"/>
    <s v="Bidons"/>
    <m/>
    <s v="Nombre"/>
    <n v="598"/>
    <m/>
    <m/>
    <m/>
    <s v=""/>
    <n v="299"/>
    <s v="Sélection / Priorisation"/>
    <x v="0"/>
    <x v="2"/>
    <m/>
    <m/>
    <m/>
    <m/>
    <m/>
    <s v="IFR20161020GRAN"/>
    <n v="10"/>
    <x v="0"/>
    <x v="2"/>
    <e v="#N/A"/>
    <x v="1"/>
  </r>
  <r>
    <s v="IFRC"/>
    <s v="Haitian RC"/>
    <m/>
    <s v="Réalisé"/>
    <d v="2016-10-20T00:00:00"/>
    <s v="Distribution NFI"/>
    <s v="Matériaux NFI"/>
    <s v="Couvertures"/>
    <m/>
    <s v="Nombre"/>
    <n v="598"/>
    <m/>
    <m/>
    <m/>
    <s v=""/>
    <n v="299"/>
    <s v="Sélection / Priorisation"/>
    <x v="0"/>
    <x v="2"/>
    <m/>
    <m/>
    <m/>
    <m/>
    <m/>
    <s v="IFR20161020GRAN"/>
    <n v="9"/>
    <x v="0"/>
    <x v="2"/>
    <e v="#N/A"/>
    <x v="1"/>
  </r>
  <r>
    <s v="IFRC"/>
    <s v="Haitian RC"/>
    <m/>
    <s v="Réalisé"/>
    <d v="2016-10-20T00:00:00"/>
    <s v="Distribution NFI"/>
    <s v="Matériaux NFI"/>
    <s v="Couvertures"/>
    <m/>
    <s v="Nombre"/>
    <n v="600"/>
    <m/>
    <m/>
    <m/>
    <s v=""/>
    <n v="300"/>
    <m/>
    <x v="0"/>
    <x v="2"/>
    <m/>
    <m/>
    <m/>
    <m/>
    <m/>
    <s v="IFR20161020GRAN"/>
    <n v="8"/>
    <x v="0"/>
    <x v="2"/>
    <e v="#N/A"/>
    <x v="1"/>
  </r>
  <r>
    <s v="IFRC"/>
    <s v="Haitian RC"/>
    <m/>
    <s v="Réalisé"/>
    <d v="2016-10-20T00:00:00"/>
    <s v="Distribution Abris"/>
    <s v="Matériaux Abris"/>
    <s v="Kit Abris"/>
    <m/>
    <s v="Nombre"/>
    <n v="300"/>
    <m/>
    <m/>
    <m/>
    <s v=""/>
    <n v="300"/>
    <m/>
    <x v="0"/>
    <x v="2"/>
    <m/>
    <m/>
    <m/>
    <m/>
    <m/>
    <s v="IFR20161020GRAN"/>
    <n v="7"/>
    <x v="0"/>
    <x v="2"/>
    <e v="#N/A"/>
    <x v="1"/>
  </r>
  <r>
    <s v="IFRC"/>
    <s v="Haitian RC"/>
    <m/>
    <s v="Réalisé"/>
    <d v="2016-10-20T00:00:00"/>
    <s v="Distribution NFI"/>
    <s v="Matériaux NFI"/>
    <s v="Kit de cuisine"/>
    <m/>
    <s v="Nombre"/>
    <n v="299"/>
    <m/>
    <m/>
    <m/>
    <s v=""/>
    <n v="299"/>
    <s v="Sélection / Priorisation"/>
    <x v="0"/>
    <x v="2"/>
    <m/>
    <m/>
    <m/>
    <m/>
    <m/>
    <s v="IFR20161020GRAN"/>
    <n v="6"/>
    <x v="0"/>
    <x v="2"/>
    <e v="#N/A"/>
    <x v="1"/>
  </r>
  <r>
    <s v="IFRC"/>
    <s v="Haitian RC"/>
    <m/>
    <s v="Réalisé"/>
    <d v="2016-10-20T00:00:00"/>
    <s v="Distribution NFI"/>
    <s v="Matériaux NFI"/>
    <s v="Kit d'hygiène"/>
    <m/>
    <s v="Nombre"/>
    <n v="299"/>
    <m/>
    <m/>
    <m/>
    <s v=""/>
    <n v="299"/>
    <s v="Sélection / Priorisation"/>
    <x v="0"/>
    <x v="2"/>
    <m/>
    <m/>
    <m/>
    <m/>
    <m/>
    <s v="IFR20161020GRAN"/>
    <n v="5"/>
    <x v="0"/>
    <x v="2"/>
    <e v="#N/A"/>
    <x v="1"/>
  </r>
  <r>
    <s v="IFRC"/>
    <s v="Haitian RC"/>
    <m/>
    <s v="Réalisé"/>
    <d v="2016-10-20T00:00:00"/>
    <s v="Distribution NFI"/>
    <s v="Matériaux NFI"/>
    <s v="Kit d'hygiène"/>
    <m/>
    <s v="Nombre"/>
    <n v="300"/>
    <m/>
    <m/>
    <m/>
    <s v=""/>
    <n v="300"/>
    <m/>
    <x v="0"/>
    <x v="2"/>
    <m/>
    <m/>
    <m/>
    <m/>
    <m/>
    <s v="IFR20161020GRAN"/>
    <n v="4"/>
    <x v="0"/>
    <x v="2"/>
    <e v="#N/A"/>
    <x v="1"/>
  </r>
  <r>
    <s v="IFRC"/>
    <s v="Haitian RC"/>
    <m/>
    <s v="Réalisé"/>
    <d v="2016-10-20T00:00:00"/>
    <s v="Distribution NFI"/>
    <s v="Matériaux NFI"/>
    <s v="Moustiquaires"/>
    <m/>
    <s v="Nombre"/>
    <n v="598"/>
    <m/>
    <m/>
    <m/>
    <s v=""/>
    <n v="299"/>
    <s v="Sélection / Priorisation"/>
    <x v="0"/>
    <x v="2"/>
    <m/>
    <m/>
    <m/>
    <m/>
    <m/>
    <s v="IFR20161020GRAN"/>
    <n v="3"/>
    <x v="0"/>
    <x v="2"/>
    <e v="#N/A"/>
    <x v="1"/>
  </r>
  <r>
    <s v="IFRC"/>
    <s v="Haitian RC"/>
    <m/>
    <s v="Réalisé"/>
    <d v="2016-10-20T00:00:00"/>
    <s v="Distribution NFI"/>
    <s v="Matériaux NFI"/>
    <s v="Moustiquaires"/>
    <m/>
    <s v="Nombre"/>
    <n v="600"/>
    <m/>
    <m/>
    <m/>
    <s v=""/>
    <n v="300"/>
    <m/>
    <x v="0"/>
    <x v="2"/>
    <m/>
    <m/>
    <m/>
    <m/>
    <m/>
    <s v="IFR20161020GRAN"/>
    <n v="2"/>
    <x v="0"/>
    <x v="2"/>
    <e v="#N/A"/>
    <x v="1"/>
  </r>
  <r>
    <s v="IFRC"/>
    <s v="Haitian RC"/>
    <m/>
    <s v="Réalisé"/>
    <d v="2016-10-20T00:00:00"/>
    <s v="Distribution NFI"/>
    <s v="Matériaux NFI"/>
    <s v="Seaux"/>
    <m/>
    <s v="Nombre"/>
    <n v="299"/>
    <m/>
    <m/>
    <m/>
    <s v=""/>
    <n v="299"/>
    <s v="Sélection / Priorisation"/>
    <x v="0"/>
    <x v="2"/>
    <m/>
    <m/>
    <m/>
    <m/>
    <m/>
    <s v="IFR20161020GRAN"/>
    <n v="1"/>
    <x v="0"/>
    <x v="2"/>
    <e v="#N/A"/>
    <x v="1"/>
  </r>
  <r>
    <s v="IFRC"/>
    <s v="Haitian RC"/>
    <m/>
    <s v="Réalisé"/>
    <d v="2016-10-21T00:00:00"/>
    <s v="Distribution Abris"/>
    <s v="Matériaux Abris"/>
    <s v="Bâches"/>
    <m/>
    <s v="Nombre"/>
    <n v="598"/>
    <m/>
    <m/>
    <m/>
    <s v=""/>
    <n v="299"/>
    <m/>
    <x v="0"/>
    <x v="2"/>
    <m/>
    <m/>
    <m/>
    <m/>
    <m/>
    <s v="IFR20161021GRAN"/>
    <n v="14"/>
    <x v="0"/>
    <x v="2"/>
    <e v="#N/A"/>
    <x v="1"/>
  </r>
  <r>
    <s v="IFRC"/>
    <s v="Haitian RC"/>
    <m/>
    <s v="Réalisé"/>
    <d v="2016-10-21T00:00:00"/>
    <s v="Distribution Abris"/>
    <s v="Matériaux Abris"/>
    <s v="Bâches"/>
    <m/>
    <s v="Nombre"/>
    <n v="15"/>
    <m/>
    <m/>
    <m/>
    <s v=""/>
    <n v="15"/>
    <m/>
    <x v="0"/>
    <x v="2"/>
    <m/>
    <m/>
    <m/>
    <m/>
    <m/>
    <s v="IFR20161021GRAN"/>
    <n v="13"/>
    <x v="0"/>
    <x v="2"/>
    <e v="#N/A"/>
    <x v="1"/>
  </r>
  <r>
    <s v="IFRC"/>
    <s v="Haitian RC"/>
    <m/>
    <s v="Réalisé"/>
    <d v="2016-10-21T00:00:00"/>
    <s v="Distribution Abris"/>
    <s v="Matériaux Abris"/>
    <s v="Bâches"/>
    <m/>
    <s v="Nombre"/>
    <n v="600"/>
    <m/>
    <m/>
    <m/>
    <s v=""/>
    <n v="300"/>
    <m/>
    <x v="0"/>
    <x v="2"/>
    <m/>
    <m/>
    <m/>
    <m/>
    <m/>
    <s v="IFR20161021GRAN"/>
    <n v="12"/>
    <x v="0"/>
    <x v="2"/>
    <e v="#N/A"/>
    <x v="1"/>
  </r>
  <r>
    <s v="IFRC"/>
    <s v="Haitian RC"/>
    <m/>
    <s v="Réalisé"/>
    <d v="2016-10-21T00:00:00"/>
    <s v="Distribution NFI"/>
    <s v="Matériaux NFI"/>
    <s v="Bidons"/>
    <m/>
    <s v="Nombre"/>
    <n v="598"/>
    <m/>
    <m/>
    <m/>
    <s v=""/>
    <n v="299"/>
    <s v="Sélection / Priorisation"/>
    <x v="0"/>
    <x v="2"/>
    <m/>
    <m/>
    <m/>
    <m/>
    <m/>
    <s v="IFR20161021GRAN"/>
    <n v="11"/>
    <x v="0"/>
    <x v="2"/>
    <e v="#N/A"/>
    <x v="1"/>
  </r>
  <r>
    <s v="IFRC"/>
    <s v="Haitian RC"/>
    <m/>
    <s v="Réalisé"/>
    <d v="2016-10-21T00:00:00"/>
    <s v="Distribution NFI"/>
    <s v="Matériaux NFI"/>
    <s v="Couvertures"/>
    <m/>
    <s v="Nombre"/>
    <n v="598"/>
    <m/>
    <m/>
    <m/>
    <s v=""/>
    <n v="299"/>
    <s v="Sélection / Priorisation"/>
    <x v="0"/>
    <x v="2"/>
    <m/>
    <m/>
    <m/>
    <m/>
    <m/>
    <s v="IFR20161021GRAN"/>
    <n v="10"/>
    <x v="0"/>
    <x v="2"/>
    <e v="#N/A"/>
    <x v="1"/>
  </r>
  <r>
    <s v="IFRC"/>
    <s v="Haitian RC"/>
    <m/>
    <s v="Réalisé"/>
    <d v="2016-10-21T00:00:00"/>
    <s v="Distribution NFI"/>
    <s v="Matériaux NFI"/>
    <s v="Couvertures"/>
    <m/>
    <s v="Nombre"/>
    <n v="600"/>
    <m/>
    <m/>
    <m/>
    <s v=""/>
    <n v="300"/>
    <m/>
    <x v="0"/>
    <x v="2"/>
    <m/>
    <m/>
    <m/>
    <m/>
    <m/>
    <s v="IFR20161021GRAN"/>
    <n v="9"/>
    <x v="0"/>
    <x v="2"/>
    <e v="#N/A"/>
    <x v="1"/>
  </r>
  <r>
    <s v="IFRC"/>
    <s v="Haitian RC"/>
    <m/>
    <s v="Réalisé"/>
    <d v="2016-10-21T00:00:00"/>
    <s v="Distribution Abris"/>
    <s v="Matériaux Abris"/>
    <s v="Kit Abris"/>
    <m/>
    <s v="Nombre"/>
    <n v="299"/>
    <m/>
    <m/>
    <m/>
    <s v=""/>
    <n v="299"/>
    <s v="Sélection / Priorisation"/>
    <x v="0"/>
    <x v="2"/>
    <m/>
    <m/>
    <m/>
    <m/>
    <m/>
    <s v="IFR20161021GRAN"/>
    <n v="8"/>
    <x v="0"/>
    <x v="2"/>
    <e v="#N/A"/>
    <x v="1"/>
  </r>
  <r>
    <s v="IFRC"/>
    <s v="Haitian RC"/>
    <m/>
    <s v="Réalisé"/>
    <d v="2016-10-21T00:00:00"/>
    <s v="Distribution Abris"/>
    <s v="Matériaux Abris"/>
    <s v="Kit Abris"/>
    <m/>
    <s v="Nombre"/>
    <n v="15"/>
    <m/>
    <m/>
    <m/>
    <s v=""/>
    <n v="15"/>
    <s v="Sélection / Priorisation"/>
    <x v="0"/>
    <x v="2"/>
    <m/>
    <m/>
    <m/>
    <m/>
    <m/>
    <s v="IFR20161021GRAN"/>
    <n v="7"/>
    <x v="0"/>
    <x v="2"/>
    <e v="#N/A"/>
    <x v="1"/>
  </r>
  <r>
    <s v="IFRC"/>
    <s v="Haitian RC"/>
    <m/>
    <s v="Réalisé"/>
    <d v="2016-10-21T00:00:00"/>
    <s v="Distribution NFI"/>
    <s v="Matériaux NFI"/>
    <s v="Kit de cuisine"/>
    <m/>
    <s v="Nombre"/>
    <n v="299"/>
    <m/>
    <m/>
    <m/>
    <s v=""/>
    <n v="299"/>
    <s v="Sélection / Priorisation"/>
    <x v="0"/>
    <x v="2"/>
    <m/>
    <m/>
    <m/>
    <m/>
    <m/>
    <s v="IFR20161021GRAN"/>
    <n v="6"/>
    <x v="0"/>
    <x v="2"/>
    <e v="#N/A"/>
    <x v="1"/>
  </r>
  <r>
    <s v="IFRC"/>
    <s v="Haitian RC"/>
    <m/>
    <s v="Réalisé"/>
    <d v="2016-10-21T00:00:00"/>
    <s v="Distribution NFI"/>
    <s v="Matériaux NFI"/>
    <s v="Kit d'hygiène"/>
    <m/>
    <s v="Nombre"/>
    <n v="286"/>
    <m/>
    <m/>
    <m/>
    <s v=""/>
    <n v="299"/>
    <s v="Sélection / Priorisation"/>
    <x v="0"/>
    <x v="2"/>
    <m/>
    <m/>
    <m/>
    <m/>
    <m/>
    <s v="IFR20161021GRAN"/>
    <n v="5"/>
    <x v="0"/>
    <x v="2"/>
    <e v="#N/A"/>
    <x v="1"/>
  </r>
  <r>
    <s v="IFRC"/>
    <s v="Haitian RC"/>
    <m/>
    <s v="Réalisé"/>
    <d v="2016-10-21T00:00:00"/>
    <s v="Distribution NFI"/>
    <s v="Matériaux NFI"/>
    <s v="Kit d'hygiène"/>
    <m/>
    <s v="Nombre"/>
    <n v="300"/>
    <m/>
    <m/>
    <m/>
    <s v=""/>
    <n v="300"/>
    <m/>
    <x v="0"/>
    <x v="2"/>
    <m/>
    <m/>
    <m/>
    <m/>
    <m/>
    <s v="IFR20161021GRAN"/>
    <n v="4"/>
    <x v="0"/>
    <x v="2"/>
    <e v="#N/A"/>
    <x v="1"/>
  </r>
  <r>
    <s v="IFRC"/>
    <s v="Haitian RC"/>
    <m/>
    <s v="Réalisé"/>
    <d v="2016-10-21T00:00:00"/>
    <s v="Distribution NFI"/>
    <s v="Matériaux NFI"/>
    <s v="Moustiquaires"/>
    <m/>
    <s v="Nombre"/>
    <n v="572"/>
    <m/>
    <m/>
    <m/>
    <s v=""/>
    <n v="299"/>
    <s v="Sélection / Priorisation"/>
    <x v="0"/>
    <x v="2"/>
    <m/>
    <m/>
    <m/>
    <m/>
    <m/>
    <s v="IFR20161021GRAN"/>
    <n v="3"/>
    <x v="0"/>
    <x v="2"/>
    <e v="#N/A"/>
    <x v="1"/>
  </r>
  <r>
    <s v="IFRC"/>
    <s v="Haitian RC"/>
    <m/>
    <s v="Réalisé"/>
    <d v="2016-10-21T00:00:00"/>
    <s v="Distribution NFI"/>
    <s v="Matériaux NFI"/>
    <s v="Moustiquaires"/>
    <m/>
    <s v="Nombre"/>
    <n v="600"/>
    <m/>
    <m/>
    <m/>
    <s v=""/>
    <n v="300"/>
    <m/>
    <x v="0"/>
    <x v="2"/>
    <m/>
    <m/>
    <m/>
    <m/>
    <m/>
    <s v="IFR20161021GRAN"/>
    <n v="2"/>
    <x v="0"/>
    <x v="2"/>
    <e v="#N/A"/>
    <x v="1"/>
  </r>
  <r>
    <s v="IFRC"/>
    <s v="Haitian RC"/>
    <m/>
    <s v="Réalisé"/>
    <d v="2016-10-21T00:00:00"/>
    <s v="Distribution NFI"/>
    <s v="Matériaux NFI"/>
    <s v="Seaux"/>
    <m/>
    <s v="Nombre"/>
    <n v="299"/>
    <m/>
    <m/>
    <m/>
    <s v=""/>
    <n v="299"/>
    <s v="Sélection / Priorisation"/>
    <x v="0"/>
    <x v="2"/>
    <m/>
    <m/>
    <m/>
    <m/>
    <m/>
    <s v="IFR20161021GRAN"/>
    <n v="1"/>
    <x v="0"/>
    <x v="2"/>
    <e v="#N/A"/>
    <x v="1"/>
  </r>
  <r>
    <s v="IFRC"/>
    <s v="Haitian RC"/>
    <m/>
    <s v="Réalisé"/>
    <d v="2016-10-23T00:00:00"/>
    <s v="Distribution Abris"/>
    <s v="Matériaux Abris"/>
    <s v="Bâches"/>
    <m/>
    <s v="Nombre"/>
    <n v="616"/>
    <m/>
    <m/>
    <m/>
    <s v=""/>
    <n v="308"/>
    <m/>
    <x v="1"/>
    <x v="7"/>
    <m/>
    <m/>
    <m/>
    <m/>
    <m/>
    <s v="IFR20161023SUAR"/>
    <n v="3"/>
    <x v="1"/>
    <x v="7"/>
    <e v="#N/A"/>
    <x v="0"/>
  </r>
  <r>
    <s v="IFRC"/>
    <s v="Haitian RC"/>
    <m/>
    <s v="Réalisé"/>
    <d v="2016-10-23T00:00:00"/>
    <s v="Distribution NFI"/>
    <s v="Matériaux NFI"/>
    <s v="Bidons"/>
    <m/>
    <s v="Nombre"/>
    <n v="592"/>
    <m/>
    <m/>
    <m/>
    <s v=""/>
    <n v="592"/>
    <m/>
    <x v="1"/>
    <x v="16"/>
    <m/>
    <m/>
    <m/>
    <m/>
    <m/>
    <s v="IFR20161023SUST"/>
    <n v="3"/>
    <x v="1"/>
    <x v="16"/>
    <e v="#N/A"/>
    <x v="0"/>
  </r>
  <r>
    <s v="IFRC"/>
    <s v="Haitian RC"/>
    <m/>
    <s v="Réalisé"/>
    <d v="2016-10-23T00:00:00"/>
    <s v="Distribution NFI"/>
    <s v="Matériaux NFI"/>
    <s v="Couvertures"/>
    <m/>
    <s v="Nombre"/>
    <n v="308"/>
    <m/>
    <m/>
    <m/>
    <s v=""/>
    <n v="308"/>
    <m/>
    <x v="1"/>
    <x v="7"/>
    <m/>
    <m/>
    <m/>
    <m/>
    <m/>
    <s v="IFR20161023SUAR"/>
    <n v="2"/>
    <x v="1"/>
    <x v="7"/>
    <e v="#N/A"/>
    <x v="1"/>
  </r>
  <r>
    <s v="IFRC"/>
    <s v="Haitian RC"/>
    <m/>
    <s v="Réalisé"/>
    <d v="2016-10-23T00:00:00"/>
    <s v="Distribution Abris"/>
    <s v="Matériaux Abris"/>
    <s v="Kit Abris"/>
    <m/>
    <s v="Nombre"/>
    <n v="309"/>
    <m/>
    <m/>
    <m/>
    <s v=""/>
    <n v="309"/>
    <m/>
    <x v="1"/>
    <x v="7"/>
    <m/>
    <m/>
    <m/>
    <m/>
    <m/>
    <s v="IFR20161023SUAR"/>
    <n v="1"/>
    <x v="1"/>
    <x v="7"/>
    <e v="#N/A"/>
    <x v="1"/>
  </r>
  <r>
    <s v="IFRC"/>
    <s v="Haitian RC"/>
    <m/>
    <s v="Réalisé"/>
    <d v="2016-10-23T00:00:00"/>
    <s v="Distribution NFI"/>
    <s v="Matériaux NFI"/>
    <s v="Kit de cuisine"/>
    <m/>
    <s v="Nombre"/>
    <n v="592"/>
    <m/>
    <m/>
    <m/>
    <s v=""/>
    <n v="592"/>
    <m/>
    <x v="1"/>
    <x v="16"/>
    <m/>
    <m/>
    <m/>
    <m/>
    <m/>
    <s v="IFR20161023SUST"/>
    <n v="2"/>
    <x v="1"/>
    <x v="16"/>
    <e v="#N/A"/>
    <x v="1"/>
  </r>
  <r>
    <s v="IFRC"/>
    <s v="Haitian RC"/>
    <m/>
    <s v="Réalisé"/>
    <d v="2016-10-23T00:00:00"/>
    <s v="Distribution NFI"/>
    <s v="Matériaux NFI"/>
    <s v="Kit d'hygiène"/>
    <m/>
    <s v="Nombre"/>
    <n v="592"/>
    <m/>
    <m/>
    <m/>
    <s v=""/>
    <n v="592"/>
    <m/>
    <x v="1"/>
    <x v="16"/>
    <m/>
    <m/>
    <m/>
    <m/>
    <m/>
    <s v="IFR20161023SUST"/>
    <n v="1"/>
    <x v="1"/>
    <x v="16"/>
    <e v="#N/A"/>
    <x v="1"/>
  </r>
  <r>
    <s v="IFRC"/>
    <s v="Haitian RC"/>
    <m/>
    <s v="Réalisé"/>
    <d v="2016-10-26T00:00:00"/>
    <s v="Distribution Abris"/>
    <s v="Matériaux Abris"/>
    <s v="Bâches"/>
    <m/>
    <s v="Nombre"/>
    <n v="572"/>
    <m/>
    <m/>
    <m/>
    <s v=""/>
    <n v="300"/>
    <m/>
    <x v="0"/>
    <x v="2"/>
    <s v="Anse d'Hainault"/>
    <m/>
    <m/>
    <m/>
    <m/>
    <s v="IFR20161026GRANAN"/>
    <n v="7"/>
    <x v="0"/>
    <x v="2"/>
    <e v="#N/A"/>
    <x v="1"/>
  </r>
  <r>
    <s v="IFRC"/>
    <s v="Haitian RC"/>
    <m/>
    <s v="Réalisé"/>
    <d v="2016-10-26T00:00:00"/>
    <s v="Distribution NFI"/>
    <s v="Matériaux NFI"/>
    <s v="Bidons"/>
    <m/>
    <s v="Nombre"/>
    <n v="600"/>
    <m/>
    <m/>
    <m/>
    <s v=""/>
    <n v="300"/>
    <s v="Sélection / Priorisation"/>
    <x v="0"/>
    <x v="2"/>
    <s v="Anse d'Hainault"/>
    <m/>
    <m/>
    <m/>
    <m/>
    <s v="IFR20161026GRANAN"/>
    <n v="6"/>
    <x v="0"/>
    <x v="2"/>
    <e v="#N/A"/>
    <x v="1"/>
  </r>
  <r>
    <s v="IFRC"/>
    <s v="Haitian RC"/>
    <m/>
    <s v="Réalisé"/>
    <d v="2016-10-26T00:00:00"/>
    <s v="Distribution Abris"/>
    <s v="Matériaux Abris"/>
    <s v="Kit Abris"/>
    <m/>
    <s v="Nombre"/>
    <n v="300"/>
    <m/>
    <m/>
    <m/>
    <s v=""/>
    <n v="300"/>
    <s v="Sélection / Priorisation"/>
    <x v="0"/>
    <x v="2"/>
    <s v="Anse d'Hainault"/>
    <m/>
    <m/>
    <m/>
    <m/>
    <s v="IFR20161026GRANAN"/>
    <n v="5"/>
    <x v="0"/>
    <x v="2"/>
    <e v="#N/A"/>
    <x v="1"/>
  </r>
  <r>
    <s v="IFRC"/>
    <s v="Haitian RC"/>
    <m/>
    <s v="Réalisé"/>
    <d v="2016-10-26T00:00:00"/>
    <s v="Distribution NFI"/>
    <s v="Matériaux NFI"/>
    <s v="Kit de cuisine"/>
    <m/>
    <s v="Nombre"/>
    <n v="300"/>
    <m/>
    <m/>
    <m/>
    <s v=""/>
    <n v="300"/>
    <m/>
    <x v="0"/>
    <x v="2"/>
    <s v="Anse d'Hainault"/>
    <m/>
    <m/>
    <m/>
    <m/>
    <s v="IFR20161026GRANAN"/>
    <n v="4"/>
    <x v="0"/>
    <x v="2"/>
    <e v="#N/A"/>
    <x v="1"/>
  </r>
  <r>
    <s v="IFRC"/>
    <s v="Haitian RC"/>
    <m/>
    <s v="Réalisé"/>
    <d v="2016-10-26T00:00:00"/>
    <s v="Distribution NFI"/>
    <s v="Matériaux NFI"/>
    <s v="Kit d'hygiène"/>
    <m/>
    <s v="Nombre"/>
    <n v="272"/>
    <m/>
    <m/>
    <m/>
    <s v=""/>
    <n v="300"/>
    <s v="Sélection / Priorisation"/>
    <x v="0"/>
    <x v="2"/>
    <s v="Anse d'Hainault"/>
    <m/>
    <m/>
    <m/>
    <m/>
    <s v="IFR20161026GRANAN"/>
    <n v="3"/>
    <x v="0"/>
    <x v="2"/>
    <e v="#N/A"/>
    <x v="1"/>
  </r>
  <r>
    <s v="IFRC"/>
    <s v="Haitian RC"/>
    <m/>
    <s v="Réalisé"/>
    <d v="2016-10-26T00:00:00"/>
    <s v="Distribution NFI"/>
    <s v="Matériaux NFI"/>
    <s v="Moustiquaires"/>
    <m/>
    <s v="Nombre"/>
    <n v="544"/>
    <m/>
    <m/>
    <m/>
    <s v=""/>
    <n v="300"/>
    <s v="Sélection / Priorisation"/>
    <x v="0"/>
    <x v="2"/>
    <s v="Anse d'Hainault"/>
    <m/>
    <m/>
    <m/>
    <m/>
    <s v="IFR20161026GRANAN"/>
    <n v="2"/>
    <x v="0"/>
    <x v="2"/>
    <e v="#N/A"/>
    <x v="1"/>
  </r>
  <r>
    <s v="IFRC"/>
    <s v="Haitian RC"/>
    <m/>
    <s v="Réalisé"/>
    <d v="2016-10-26T00:00:00"/>
    <s v="Distribution NFI"/>
    <s v="Matériaux NFI"/>
    <s v="Seaux"/>
    <m/>
    <s v="Nombre"/>
    <n v="300"/>
    <m/>
    <m/>
    <m/>
    <s v=""/>
    <n v="300"/>
    <s v="Sélection / Priorisation"/>
    <x v="0"/>
    <x v="2"/>
    <s v="Anse d'Hainault"/>
    <m/>
    <m/>
    <m/>
    <m/>
    <s v="IFR20161026GRANAN"/>
    <n v="1"/>
    <x v="0"/>
    <x v="2"/>
    <e v="#N/A"/>
    <x v="1"/>
  </r>
  <r>
    <s v="IFRC"/>
    <s v="Haitian RC"/>
    <m/>
    <s v="Réalisé"/>
    <d v="2016-10-31T00:00:00"/>
    <s v="Distribution Abris"/>
    <s v="Matériaux Abris"/>
    <s v="Bâches"/>
    <m/>
    <s v="Nombre"/>
    <n v="992"/>
    <m/>
    <m/>
    <m/>
    <s v=""/>
    <n v="496"/>
    <s v="Sélection / Priorisation"/>
    <x v="0"/>
    <x v="4"/>
    <s v="All"/>
    <m/>
    <m/>
    <m/>
    <m/>
    <s v="IFR20161031GRLEAL"/>
    <n v="7"/>
    <x v="0"/>
    <x v="4"/>
    <e v="#N/A"/>
    <x v="0"/>
  </r>
  <r>
    <s v="IFRC"/>
    <s v="Haitian RC"/>
    <m/>
    <s v="Réalisé"/>
    <d v="2016-10-31T00:00:00"/>
    <s v="Distribution NFI"/>
    <s v="Matériaux NFI"/>
    <s v="Bidons"/>
    <m/>
    <s v="Nombre"/>
    <n v="992"/>
    <m/>
    <m/>
    <m/>
    <s v=""/>
    <n v="496"/>
    <s v="Sélection / Priorisation"/>
    <x v="0"/>
    <x v="4"/>
    <s v="All"/>
    <m/>
    <m/>
    <m/>
    <m/>
    <s v="IFR20161031GRLEAL"/>
    <n v="6"/>
    <x v="0"/>
    <x v="4"/>
    <e v="#N/A"/>
    <x v="1"/>
  </r>
  <r>
    <s v="IFRC"/>
    <s v="Haitian RC"/>
    <m/>
    <s v="Réalisé"/>
    <d v="2016-10-31T00:00:00"/>
    <s v="Distribution Abris"/>
    <s v="Matériaux Abris"/>
    <s v="Kit Abris"/>
    <m/>
    <s v="Nombre"/>
    <n v="496"/>
    <m/>
    <m/>
    <m/>
    <s v=""/>
    <n v="496"/>
    <s v="Sélection / Priorisation"/>
    <x v="0"/>
    <x v="4"/>
    <s v="All"/>
    <m/>
    <m/>
    <m/>
    <m/>
    <s v="IFR20161031GRLEAL"/>
    <n v="5"/>
    <x v="0"/>
    <x v="4"/>
    <e v="#N/A"/>
    <x v="1"/>
  </r>
  <r>
    <s v="IFRC"/>
    <s v="Haitian RC"/>
    <m/>
    <s v="Réalisé"/>
    <d v="2016-10-31T00:00:00"/>
    <s v="Distribution NFI"/>
    <s v="Matériaux NFI"/>
    <s v="Kit de cuisine"/>
    <m/>
    <s v="Nombre"/>
    <n v="496"/>
    <m/>
    <m/>
    <m/>
    <s v=""/>
    <n v="496"/>
    <s v="Sélection / Priorisation"/>
    <x v="0"/>
    <x v="4"/>
    <s v="All"/>
    <m/>
    <m/>
    <m/>
    <m/>
    <s v="IFR20161031GRLEAL"/>
    <n v="4"/>
    <x v="0"/>
    <x v="4"/>
    <e v="#N/A"/>
    <x v="1"/>
  </r>
  <r>
    <s v="IFRC"/>
    <s v="Haitian RC"/>
    <m/>
    <s v="Réalisé"/>
    <d v="2016-10-31T00:00:00"/>
    <s v="Distribution NFI"/>
    <s v="Matériaux NFI"/>
    <s v="Kit d'hygiène"/>
    <m/>
    <s v="Nombre"/>
    <n v="496"/>
    <m/>
    <m/>
    <m/>
    <s v=""/>
    <n v="496"/>
    <s v="Sélection / Priorisation"/>
    <x v="0"/>
    <x v="4"/>
    <s v="All"/>
    <m/>
    <m/>
    <m/>
    <m/>
    <s v="IFR20161031GRLEAL"/>
    <n v="3"/>
    <x v="0"/>
    <x v="4"/>
    <e v="#N/A"/>
    <x v="1"/>
  </r>
  <r>
    <s v="IFRC"/>
    <s v="Haitian RC"/>
    <m/>
    <s v="Réalisé"/>
    <d v="2016-10-31T00:00:00"/>
    <s v="Distribution NFI"/>
    <s v="Matériaux NFI"/>
    <s v="Moustiquaires"/>
    <m/>
    <s v="Nombre"/>
    <n v="992"/>
    <m/>
    <m/>
    <m/>
    <s v=""/>
    <n v="496"/>
    <s v="Sélection / Priorisation"/>
    <x v="0"/>
    <x v="4"/>
    <s v="All"/>
    <m/>
    <m/>
    <m/>
    <m/>
    <s v="IFR20161031GRLEAL"/>
    <n v="2"/>
    <x v="0"/>
    <x v="4"/>
    <e v="#N/A"/>
    <x v="1"/>
  </r>
  <r>
    <s v="IFRC"/>
    <s v="Haitian RC"/>
    <m/>
    <s v="Réalisé"/>
    <d v="2016-10-31T00:00:00"/>
    <s v="Distribution NFI"/>
    <s v="Matériaux NFI"/>
    <s v="Seaux"/>
    <m/>
    <s v="Nombre"/>
    <n v="496"/>
    <m/>
    <m/>
    <m/>
    <s v=""/>
    <n v="496"/>
    <s v="Sélection / Priorisation"/>
    <x v="0"/>
    <x v="4"/>
    <s v="All"/>
    <m/>
    <m/>
    <m/>
    <m/>
    <s v="IFR20161031GRLEAL"/>
    <n v="1"/>
    <x v="0"/>
    <x v="4"/>
    <e v="#N/A"/>
    <x v="1"/>
  </r>
  <r>
    <s v="IFRC"/>
    <s v="Haitian RC"/>
    <m/>
    <s v="Réalisé"/>
    <d v="2016-11-04T00:00:00"/>
    <s v="Distribution Abris"/>
    <s v="Matériaux Abris"/>
    <s v="Bâches"/>
    <m/>
    <s v="Nombre"/>
    <n v="823"/>
    <m/>
    <m/>
    <m/>
    <s v=""/>
    <n v="823"/>
    <m/>
    <x v="0"/>
    <x v="66"/>
    <s v="All"/>
    <m/>
    <m/>
    <m/>
    <m/>
    <s v="IFR2016114GRROAL"/>
    <n v="1"/>
    <x v="0"/>
    <x v="46"/>
    <e v="#N/A"/>
    <x v="0"/>
  </r>
  <r>
    <s v="IFRC"/>
    <s v="Haitian RC"/>
    <m/>
    <s v="Réalisé"/>
    <d v="2016-11-12T00:00:00"/>
    <s v="Distribution Abris"/>
    <s v="Matériaux Abris"/>
    <s v="Bâches"/>
    <m/>
    <s v="Nombre"/>
    <n v="1198"/>
    <m/>
    <m/>
    <m/>
    <s v=""/>
    <n v="599"/>
    <m/>
    <x v="0"/>
    <x v="63"/>
    <s v="Centre"/>
    <m/>
    <m/>
    <m/>
    <m/>
    <s v="IFR20161112GRBECE"/>
    <n v="6"/>
    <x v="0"/>
    <x v="43"/>
    <e v="#N/A"/>
    <x v="0"/>
  </r>
  <r>
    <s v="IFRC"/>
    <s v="Haitian RC"/>
    <m/>
    <s v="Réalisé"/>
    <d v="2016-11-12T00:00:00"/>
    <s v="Distribution NFI"/>
    <s v="Matériaux NFI"/>
    <s v="Bidons"/>
    <m/>
    <s v="Nombre"/>
    <n v="1198"/>
    <m/>
    <m/>
    <m/>
    <s v=""/>
    <n v="599"/>
    <s v="Sélection / Priorisation"/>
    <x v="0"/>
    <x v="63"/>
    <s v="Centre"/>
    <m/>
    <m/>
    <m/>
    <m/>
    <s v="IFR20161112GRBECE"/>
    <n v="5"/>
    <x v="0"/>
    <x v="43"/>
    <e v="#N/A"/>
    <x v="1"/>
  </r>
  <r>
    <s v="IFRC"/>
    <s v="Haitian RC"/>
    <m/>
    <s v="Réalisé"/>
    <d v="2016-11-12T00:00:00"/>
    <s v="Distribution Abris"/>
    <s v="Matériaux Abris"/>
    <s v="Kit Abris"/>
    <m/>
    <s v="Nombre"/>
    <n v="599"/>
    <m/>
    <m/>
    <m/>
    <s v=""/>
    <n v="599"/>
    <s v="Sélection / Priorisation"/>
    <x v="0"/>
    <x v="63"/>
    <s v="Centre"/>
    <m/>
    <m/>
    <m/>
    <m/>
    <s v="IFR20161112GRBECE"/>
    <n v="4"/>
    <x v="0"/>
    <x v="43"/>
    <e v="#N/A"/>
    <x v="1"/>
  </r>
  <r>
    <s v="IFRC"/>
    <s v="Haitian RC"/>
    <m/>
    <s v="Réalisé"/>
    <d v="2016-11-12T00:00:00"/>
    <s v="Distribution NFI"/>
    <s v="Matériaux NFI"/>
    <s v="Kit de cuisine"/>
    <m/>
    <s v="Nombre"/>
    <n v="599"/>
    <m/>
    <m/>
    <m/>
    <s v=""/>
    <n v="599"/>
    <s v="Sélection / Priorisation"/>
    <x v="0"/>
    <x v="63"/>
    <s v="Centre"/>
    <m/>
    <m/>
    <m/>
    <m/>
    <s v="IFR20161112GRBECE"/>
    <n v="3"/>
    <x v="0"/>
    <x v="43"/>
    <e v="#N/A"/>
    <x v="1"/>
  </r>
  <r>
    <s v="IFRC"/>
    <s v="Haitian RC"/>
    <m/>
    <s v="Réalisé"/>
    <d v="2016-11-12T00:00:00"/>
    <s v="Distribution NFI"/>
    <s v="Matériaux NFI"/>
    <s v="Moustiquaires"/>
    <m/>
    <s v="Nombre"/>
    <n v="1198"/>
    <m/>
    <m/>
    <m/>
    <s v=""/>
    <n v="599"/>
    <s v="Sélection / Priorisation"/>
    <x v="0"/>
    <x v="63"/>
    <s v="Centre"/>
    <m/>
    <m/>
    <m/>
    <m/>
    <s v="IFR20161112GRBECE"/>
    <n v="2"/>
    <x v="0"/>
    <x v="43"/>
    <e v="#N/A"/>
    <x v="1"/>
  </r>
  <r>
    <s v="IFRC"/>
    <s v="Haitian RC"/>
    <m/>
    <s v="Réalisé"/>
    <d v="2016-11-12T00:00:00"/>
    <s v="Distribution NFI"/>
    <s v="Matériaux NFI"/>
    <s v="Seaux"/>
    <m/>
    <s v="Nombre"/>
    <n v="599"/>
    <m/>
    <m/>
    <m/>
    <s v=""/>
    <n v="599"/>
    <s v="Sélection / Priorisation"/>
    <x v="0"/>
    <x v="63"/>
    <s v="Centre"/>
    <m/>
    <m/>
    <m/>
    <m/>
    <s v="IFR20161112GRBECE"/>
    <n v="1"/>
    <x v="0"/>
    <x v="43"/>
    <e v="#N/A"/>
    <x v="1"/>
  </r>
  <r>
    <s v="IFRC"/>
    <s v="Haitian RC"/>
    <m/>
    <s v="Réalisé"/>
    <d v="2016-11-14T00:00:00"/>
    <s v="Distribution Abris"/>
    <s v="Matériaux Abris"/>
    <s v="Bâches"/>
    <m/>
    <s v="Nombre"/>
    <n v="997"/>
    <m/>
    <m/>
    <m/>
    <s v=""/>
    <n v="997"/>
    <m/>
    <x v="0"/>
    <x v="0"/>
    <s v="Previle"/>
    <m/>
    <m/>
    <m/>
    <m/>
    <s v="IFR20161114GRJEPR"/>
    <n v="1"/>
    <x v="0"/>
    <x v="0"/>
    <e v="#N/A"/>
    <x v="0"/>
  </r>
  <r>
    <s v="IFRC"/>
    <s v="Haitian RC"/>
    <m/>
    <s v="Réalisé"/>
    <d v="2016-11-16T00:00:00"/>
    <s v="Distribution Abris"/>
    <s v="Matériaux Abris"/>
    <s v="Bâches"/>
    <m/>
    <s v="Nombre"/>
    <n v="1196"/>
    <m/>
    <m/>
    <m/>
    <s v=""/>
    <n v="598"/>
    <m/>
    <x v="0"/>
    <x v="65"/>
    <s v="Bernagousse"/>
    <m/>
    <m/>
    <m/>
    <m/>
    <s v="IFR20161116GRPEBE"/>
    <n v="6"/>
    <x v="0"/>
    <x v="45"/>
    <e v="#N/A"/>
    <x v="0"/>
  </r>
  <r>
    <s v="IFRC"/>
    <s v="Haitian RC"/>
    <m/>
    <s v="Réalisé"/>
    <d v="2016-11-16T00:00:00"/>
    <s v="Distribution NFI"/>
    <s v="Matériaux NFI"/>
    <s v="Bidons"/>
    <m/>
    <s v="Nombre"/>
    <n v="1196"/>
    <m/>
    <m/>
    <m/>
    <s v=""/>
    <n v="598"/>
    <s v="Sélection / Priorisation"/>
    <x v="0"/>
    <x v="65"/>
    <s v="Bernagousse"/>
    <m/>
    <m/>
    <m/>
    <m/>
    <s v="IFR20161116GRPEBE"/>
    <n v="5"/>
    <x v="0"/>
    <x v="45"/>
    <e v="#N/A"/>
    <x v="1"/>
  </r>
  <r>
    <s v="IFRC"/>
    <s v="Haitian RC"/>
    <m/>
    <s v="Réalisé"/>
    <d v="2016-11-16T00:00:00"/>
    <s v="Distribution Abris"/>
    <s v="Matériaux Abris"/>
    <s v="Kit Abris"/>
    <m/>
    <s v="Nombre"/>
    <n v="598"/>
    <m/>
    <m/>
    <m/>
    <s v=""/>
    <n v="598"/>
    <s v="Sélection / Priorisation"/>
    <x v="0"/>
    <x v="65"/>
    <s v="Bernagousse"/>
    <m/>
    <m/>
    <m/>
    <m/>
    <s v="IFR20161116GRPEBE"/>
    <n v="4"/>
    <x v="0"/>
    <x v="45"/>
    <e v="#N/A"/>
    <x v="1"/>
  </r>
  <r>
    <s v="IFRC"/>
    <s v="Haitian RC"/>
    <m/>
    <s v="Réalisé"/>
    <d v="2016-11-16T00:00:00"/>
    <s v="Distribution NFI"/>
    <s v="Matériaux NFI"/>
    <s v="Kit de cuisine"/>
    <m/>
    <s v="Nombre"/>
    <n v="598"/>
    <m/>
    <m/>
    <m/>
    <s v=""/>
    <n v="598"/>
    <s v="Sélection / Priorisation"/>
    <x v="0"/>
    <x v="65"/>
    <s v="Bernagousse"/>
    <m/>
    <m/>
    <m/>
    <m/>
    <s v="IFR20161116GRPEBE"/>
    <n v="3"/>
    <x v="0"/>
    <x v="45"/>
    <e v="#N/A"/>
    <x v="1"/>
  </r>
  <r>
    <s v="IFRC"/>
    <s v="Haitian RC"/>
    <m/>
    <s v="Réalisé"/>
    <d v="2016-11-16T00:00:00"/>
    <s v="Distribution NFI"/>
    <s v="Matériaux NFI"/>
    <s v="Moustiquaires"/>
    <m/>
    <s v="Nombre"/>
    <n v="1196"/>
    <m/>
    <m/>
    <m/>
    <s v=""/>
    <n v="598"/>
    <s v="Sélection / Priorisation"/>
    <x v="0"/>
    <x v="65"/>
    <s v="Bernagousse"/>
    <m/>
    <m/>
    <m/>
    <m/>
    <s v="IFR20161116GRPEBE"/>
    <n v="2"/>
    <x v="0"/>
    <x v="45"/>
    <e v="#N/A"/>
    <x v="1"/>
  </r>
  <r>
    <s v="IFRC"/>
    <s v="Haitian RC"/>
    <m/>
    <s v="Réalisé"/>
    <d v="2016-11-16T00:00:00"/>
    <s v="Distribution NFI"/>
    <s v="Matériaux NFI"/>
    <s v="Seaux"/>
    <m/>
    <s v="Nombre"/>
    <n v="598"/>
    <m/>
    <m/>
    <m/>
    <s v=""/>
    <n v="598"/>
    <s v="Sélection / Priorisation"/>
    <x v="0"/>
    <x v="65"/>
    <s v="Bernagousse"/>
    <m/>
    <m/>
    <m/>
    <m/>
    <s v="IFR20161116GRPEBE"/>
    <n v="1"/>
    <x v="0"/>
    <x v="45"/>
    <e v="#N/A"/>
    <x v="1"/>
  </r>
  <r>
    <s v="IFRC"/>
    <s v="Haitian RC"/>
    <m/>
    <s v="Réalisé"/>
    <d v="2016-11-19T00:00:00"/>
    <s v="Distribution NFI"/>
    <s v="Matériaux NFI"/>
    <s v="Aquatabs"/>
    <m/>
    <s v="Nombre"/>
    <n v="3060"/>
    <m/>
    <m/>
    <m/>
    <m/>
    <n v="204"/>
    <s v="Sélection / Priorisation"/>
    <x v="7"/>
    <x v="68"/>
    <m/>
    <m/>
    <m/>
    <m/>
    <m/>
    <s v="IFR20161119ARAN"/>
    <n v="7"/>
    <x v="7"/>
    <x v="47"/>
    <e v="#N/A"/>
    <x v="0"/>
  </r>
  <r>
    <s v="IFRC"/>
    <s v="Haitian RC"/>
    <m/>
    <s v="Réalisé"/>
    <d v="2016-11-19T00:00:00"/>
    <s v="Distribution Abris"/>
    <s v="Matériaux Abris"/>
    <s v="Bâches"/>
    <m/>
    <s v="Nombre"/>
    <n v="204"/>
    <m/>
    <m/>
    <m/>
    <s v=""/>
    <n v="204"/>
    <s v="Sélection / Priorisation"/>
    <x v="7"/>
    <x v="68"/>
    <m/>
    <m/>
    <m/>
    <m/>
    <m/>
    <s v="IFR20161119ARAN"/>
    <n v="6"/>
    <x v="7"/>
    <x v="47"/>
    <e v="#N/A"/>
    <x v="1"/>
  </r>
  <r>
    <s v="IFRC"/>
    <s v="Haitian RC"/>
    <m/>
    <s v="Réalisé"/>
    <d v="2016-11-19T00:00:00"/>
    <s v="Distribution NFI"/>
    <s v="Matériaux NFI"/>
    <s v="Bidons"/>
    <m/>
    <s v="Nombre"/>
    <n v="204"/>
    <m/>
    <m/>
    <m/>
    <s v=""/>
    <n v="204"/>
    <s v="Sélection / Priorisation"/>
    <x v="7"/>
    <x v="68"/>
    <m/>
    <m/>
    <m/>
    <m/>
    <m/>
    <s v="IFR20161119ARAN"/>
    <n v="5"/>
    <x v="7"/>
    <x v="47"/>
    <e v="#N/A"/>
    <x v="1"/>
  </r>
  <r>
    <s v="IFRC"/>
    <s v="Haitian RC"/>
    <m/>
    <s v="Réalisé"/>
    <d v="2016-11-19T00:00:00"/>
    <s v="Distribution NFI"/>
    <s v="Matériaux NFI"/>
    <s v="Couvertures"/>
    <m/>
    <s v="Nombre"/>
    <n v="408"/>
    <m/>
    <m/>
    <m/>
    <m/>
    <n v="204"/>
    <s v="Sélection / Priorisation"/>
    <x v="7"/>
    <x v="68"/>
    <m/>
    <m/>
    <m/>
    <m/>
    <m/>
    <s v="IFR20161119ARAN"/>
    <n v="4"/>
    <x v="7"/>
    <x v="47"/>
    <e v="#N/A"/>
    <x v="1"/>
  </r>
  <r>
    <s v="IFRC"/>
    <s v="Haitian RC"/>
    <m/>
    <s v="Réalisé"/>
    <d v="2016-11-19T00:00:00"/>
    <s v="Distribution Abris"/>
    <s v="Matériaux Abris"/>
    <s v="Kit Abris"/>
    <m/>
    <s v="Nombre"/>
    <n v="204"/>
    <m/>
    <m/>
    <m/>
    <m/>
    <n v="204"/>
    <s v="Sélection / Priorisation"/>
    <x v="7"/>
    <x v="68"/>
    <m/>
    <m/>
    <m/>
    <m/>
    <m/>
    <s v="IFR20161119ARAN"/>
    <n v="3"/>
    <x v="7"/>
    <x v="47"/>
    <e v="#N/A"/>
    <x v="1"/>
  </r>
  <r>
    <s v="IFRC"/>
    <s v="Haitian RC"/>
    <m/>
    <s v="Réalisé"/>
    <d v="2016-11-19T00:00:00"/>
    <s v="Distribution NFI"/>
    <s v="Matériaux NFI"/>
    <s v="Kit de cuisine"/>
    <m/>
    <s v="Nombre"/>
    <n v="204"/>
    <m/>
    <m/>
    <m/>
    <m/>
    <n v="204"/>
    <s v="Sélection / Priorisation"/>
    <x v="7"/>
    <x v="68"/>
    <m/>
    <m/>
    <m/>
    <m/>
    <m/>
    <s v="IFR20161119ARAN"/>
    <n v="2"/>
    <x v="7"/>
    <x v="47"/>
    <e v="#N/A"/>
    <x v="1"/>
  </r>
  <r>
    <s v="IFRC"/>
    <s v="Haitian RC"/>
    <m/>
    <s v="Réalisé"/>
    <d v="2016-11-19T00:00:00"/>
    <s v="Distribution NFI"/>
    <s v="Matériaux NFI"/>
    <s v="Kit d'hygiène"/>
    <m/>
    <s v="Nombre"/>
    <n v="204"/>
    <m/>
    <m/>
    <m/>
    <m/>
    <n v="204"/>
    <s v="Sélection / Priorisation"/>
    <x v="7"/>
    <x v="68"/>
    <m/>
    <m/>
    <m/>
    <m/>
    <m/>
    <s v="IFR20161119ARAN"/>
    <n v="1"/>
    <x v="7"/>
    <x v="47"/>
    <e v="#N/A"/>
    <x v="1"/>
  </r>
  <r>
    <s v="IFRC"/>
    <s v="Haitian RC"/>
    <m/>
    <s v="Réalisé"/>
    <d v="2016-11-24T00:00:00"/>
    <s v="Distribution Abris"/>
    <s v="Matériaux Abris"/>
    <s v="Bâches"/>
    <m/>
    <s v="Nombre"/>
    <n v="391"/>
    <m/>
    <m/>
    <m/>
    <s v=""/>
    <n v="391"/>
    <s v="Sélection / Priorisation"/>
    <x v="0"/>
    <x v="66"/>
    <m/>
    <m/>
    <m/>
    <m/>
    <m/>
    <s v="IFR20161124GRRO"/>
    <n v="5"/>
    <x v="0"/>
    <x v="46"/>
    <e v="#N/A"/>
    <x v="1"/>
  </r>
  <r>
    <s v="IFRC"/>
    <s v="Haitian RC"/>
    <m/>
    <s v="Réalisé"/>
    <d v="2016-11-24T00:00:00"/>
    <s v="Distribution NFI"/>
    <s v="Matériaux NFI"/>
    <s v="Bidons"/>
    <m/>
    <s v="Nombre"/>
    <n v="782"/>
    <m/>
    <m/>
    <m/>
    <s v=""/>
    <n v="391"/>
    <s v="Sélection / Priorisation"/>
    <x v="0"/>
    <x v="66"/>
    <m/>
    <m/>
    <m/>
    <m/>
    <m/>
    <s v="IFR20161124GRRO"/>
    <n v="4"/>
    <x v="0"/>
    <x v="46"/>
    <e v="#N/A"/>
    <x v="1"/>
  </r>
  <r>
    <s v="IFRC"/>
    <s v="Haitian RC"/>
    <m/>
    <s v="Réalisé"/>
    <d v="2016-11-24T00:00:00"/>
    <s v="Distribution NFI"/>
    <s v="Matériaux NFI"/>
    <s v="Kit de cuisine"/>
    <m/>
    <s v="Nombre"/>
    <n v="391"/>
    <m/>
    <m/>
    <m/>
    <m/>
    <n v="391"/>
    <s v="Sélection / Priorisation"/>
    <x v="0"/>
    <x v="66"/>
    <m/>
    <m/>
    <m/>
    <m/>
    <m/>
    <s v="IFR20161124GRRO"/>
    <n v="3"/>
    <x v="0"/>
    <x v="46"/>
    <e v="#N/A"/>
    <x v="1"/>
  </r>
  <r>
    <s v="IFRC"/>
    <s v="Haitian RC"/>
    <m/>
    <s v="Réalisé"/>
    <d v="2016-11-24T00:00:00"/>
    <s v="Distribution NFI"/>
    <s v="Matériaux NFI"/>
    <s v="Moustiquaires"/>
    <m/>
    <s v="Nombre"/>
    <n v="782"/>
    <m/>
    <m/>
    <m/>
    <m/>
    <n v="391"/>
    <s v="Sélection / Priorisation"/>
    <x v="0"/>
    <x v="66"/>
    <m/>
    <m/>
    <m/>
    <m/>
    <m/>
    <s v="IFR20161124GRRO"/>
    <n v="2"/>
    <x v="0"/>
    <x v="46"/>
    <e v="#N/A"/>
    <x v="1"/>
  </r>
  <r>
    <s v="IFRC"/>
    <s v="Haitian RC"/>
    <m/>
    <s v="Réalisé"/>
    <d v="2016-11-24T00:00:00"/>
    <s v="Distribution NFI"/>
    <s v="Matériaux NFI"/>
    <s v="Seaux"/>
    <m/>
    <s v="Nombre"/>
    <n v="391"/>
    <m/>
    <m/>
    <m/>
    <m/>
    <n v="391"/>
    <s v="Sélection / Priorisation"/>
    <x v="0"/>
    <x v="66"/>
    <m/>
    <m/>
    <m/>
    <m/>
    <m/>
    <s v="IFR20161124GRRO"/>
    <n v="1"/>
    <x v="0"/>
    <x v="46"/>
    <e v="#N/A"/>
    <x v="1"/>
  </r>
  <r>
    <s v="IFRC"/>
    <s v="Haitian RC"/>
    <m/>
    <s v="Planifié (financé)"/>
    <d v="2016-11-28T00:00:00"/>
    <s v="Distribution Abris"/>
    <s v="Matériaux Abris"/>
    <s v="Bâches"/>
    <m/>
    <s v="Nombre"/>
    <n v="1200"/>
    <m/>
    <m/>
    <m/>
    <s v=""/>
    <n v="600"/>
    <s v="Sélection / Priorisation"/>
    <x v="0"/>
    <x v="4"/>
    <m/>
    <m/>
    <m/>
    <m/>
    <m/>
    <s v="IFR20161128GRLE"/>
    <n v="5"/>
    <x v="0"/>
    <x v="4"/>
    <e v="#N/A"/>
    <x v="1"/>
  </r>
  <r>
    <s v="IFRC"/>
    <s v="Haitian RC"/>
    <m/>
    <s v="Planifié (financé)"/>
    <d v="2016-11-28T00:00:00"/>
    <s v="Distribution NFI"/>
    <s v="Matériaux NFI"/>
    <s v="Bidons"/>
    <m/>
    <s v="Nombre"/>
    <n v="1200"/>
    <m/>
    <m/>
    <m/>
    <s v=""/>
    <n v="600"/>
    <s v="Sélection / Priorisation"/>
    <x v="0"/>
    <x v="4"/>
    <m/>
    <m/>
    <m/>
    <m/>
    <m/>
    <s v="IFR20161128GRLE"/>
    <n v="4"/>
    <x v="0"/>
    <x v="4"/>
    <e v="#N/A"/>
    <x v="1"/>
  </r>
  <r>
    <s v="IFRC"/>
    <s v="Haitian RC"/>
    <m/>
    <s v="Planifié (financé)"/>
    <d v="2016-11-28T00:00:00"/>
    <s v="Distribution NFI"/>
    <s v="Matériaux NFI"/>
    <s v="Kit de cuisine"/>
    <m/>
    <s v="Nombre"/>
    <n v="600"/>
    <m/>
    <m/>
    <m/>
    <m/>
    <n v="600"/>
    <s v="Sélection / Priorisation"/>
    <x v="0"/>
    <x v="4"/>
    <m/>
    <m/>
    <m/>
    <m/>
    <m/>
    <s v="IFR20161128GRLE"/>
    <n v="3"/>
    <x v="0"/>
    <x v="4"/>
    <e v="#N/A"/>
    <x v="1"/>
  </r>
  <r>
    <s v="IFRC"/>
    <s v="Haitian RC"/>
    <m/>
    <s v="Planifié (financé)"/>
    <d v="2016-11-28T00:00:00"/>
    <s v="Distribution NFI"/>
    <s v="Matériaux NFI"/>
    <s v="Moustiquaires"/>
    <m/>
    <s v="Nombre"/>
    <n v="1200"/>
    <m/>
    <m/>
    <m/>
    <m/>
    <n v="600"/>
    <s v="Sélection / Priorisation"/>
    <x v="0"/>
    <x v="4"/>
    <m/>
    <m/>
    <m/>
    <m/>
    <m/>
    <s v="IFR20161128GRLE"/>
    <n v="2"/>
    <x v="0"/>
    <x v="4"/>
    <e v="#N/A"/>
    <x v="1"/>
  </r>
  <r>
    <s v="IFRC"/>
    <s v="Haitian RC"/>
    <m/>
    <s v="Planifié (financé)"/>
    <d v="2016-11-28T00:00:00"/>
    <s v="Distribution NFI"/>
    <s v="Matériaux NFI"/>
    <s v="Seaux"/>
    <m/>
    <s v="Nombre"/>
    <n v="600"/>
    <m/>
    <m/>
    <m/>
    <m/>
    <n v="600"/>
    <s v="Sélection / Priorisation"/>
    <x v="0"/>
    <x v="4"/>
    <m/>
    <m/>
    <m/>
    <m/>
    <m/>
    <s v="IFR20161128GRLE"/>
    <n v="1"/>
    <x v="0"/>
    <x v="4"/>
    <e v="#N/A"/>
    <x v="1"/>
  </r>
  <r>
    <s v="IFRC"/>
    <s v="Haitian RC"/>
    <m/>
    <s v="Planifié (financé)"/>
    <d v="2016-11-29T00:00:00"/>
    <s v="Distribution Abris"/>
    <s v="Matériaux Abris"/>
    <s v="Bâches"/>
    <m/>
    <s v="Nombre"/>
    <n v="800"/>
    <m/>
    <m/>
    <m/>
    <s v=""/>
    <n v="400"/>
    <s v="Sélection / Priorisation"/>
    <x v="0"/>
    <x v="2"/>
    <m/>
    <m/>
    <m/>
    <m/>
    <m/>
    <s v="IFR20161129GRAN"/>
    <n v="6"/>
    <x v="0"/>
    <x v="2"/>
    <e v="#N/A"/>
    <x v="1"/>
  </r>
  <r>
    <s v="IFRC"/>
    <s v="Haitian RC"/>
    <m/>
    <s v="Planifié (financé)"/>
    <d v="2016-11-29T00:00:00"/>
    <s v="Distribution Abris"/>
    <s v="Matériaux Abris"/>
    <s v="Bâches"/>
    <m/>
    <s v="Nombre"/>
    <n v="600"/>
    <m/>
    <m/>
    <m/>
    <s v=""/>
    <n v="300"/>
    <s v="Sélection / Priorisation"/>
    <x v="0"/>
    <x v="63"/>
    <m/>
    <m/>
    <m/>
    <m/>
    <m/>
    <s v="IFR20161129GRBE"/>
    <n v="5"/>
    <x v="0"/>
    <x v="43"/>
    <e v="#N/A"/>
    <x v="1"/>
  </r>
  <r>
    <s v="IFRC"/>
    <s v="Haitian RC"/>
    <m/>
    <s v="Planifié (financé)"/>
    <d v="2016-11-29T00:00:00"/>
    <s v="Distribution NFI"/>
    <s v="Matériaux NFI"/>
    <s v="Bidons"/>
    <m/>
    <s v="Nombre"/>
    <n v="800"/>
    <m/>
    <m/>
    <m/>
    <s v=""/>
    <n v="400"/>
    <s v="Sélection / Priorisation"/>
    <x v="0"/>
    <x v="2"/>
    <m/>
    <m/>
    <m/>
    <m/>
    <m/>
    <s v="IFR20161129GRAN"/>
    <n v="5"/>
    <x v="0"/>
    <x v="2"/>
    <e v="#N/A"/>
    <x v="1"/>
  </r>
  <r>
    <s v="IFRC"/>
    <s v="Haitian RC"/>
    <m/>
    <s v="Planifié (financé)"/>
    <d v="2016-11-29T00:00:00"/>
    <s v="Distribution NFI"/>
    <s v="Matériaux NFI"/>
    <s v="Bidons"/>
    <m/>
    <s v="Nombre"/>
    <n v="600"/>
    <m/>
    <m/>
    <m/>
    <s v=""/>
    <n v="300"/>
    <s v="Sélection / Priorisation"/>
    <x v="0"/>
    <x v="63"/>
    <m/>
    <m/>
    <m/>
    <m/>
    <m/>
    <s v="IFR20161129GRBE"/>
    <n v="4"/>
    <x v="0"/>
    <x v="43"/>
    <e v="#N/A"/>
    <x v="1"/>
  </r>
  <r>
    <s v="IFRC"/>
    <s v="Haitian RC"/>
    <m/>
    <s v="Planifié (financé)"/>
    <d v="2016-11-29T00:00:00"/>
    <s v="Distribution Abris"/>
    <s v="Matériaux Abris"/>
    <s v="Kit Abris"/>
    <m/>
    <s v="Nombre"/>
    <n v="400"/>
    <m/>
    <m/>
    <m/>
    <m/>
    <n v="400"/>
    <s v="Sélection / Priorisation"/>
    <x v="0"/>
    <x v="2"/>
    <m/>
    <m/>
    <m/>
    <m/>
    <m/>
    <s v="IFR20161129GRAN"/>
    <n v="4"/>
    <x v="0"/>
    <x v="2"/>
    <e v="#N/A"/>
    <x v="1"/>
  </r>
  <r>
    <s v="IFRC"/>
    <s v="Haitian RC"/>
    <m/>
    <s v="Planifié (financé)"/>
    <d v="2016-11-29T00:00:00"/>
    <s v="Distribution Abris"/>
    <s v="Matériaux Abris"/>
    <s v="Kit Abris"/>
    <m/>
    <s v="Nombre"/>
    <n v="400"/>
    <m/>
    <m/>
    <m/>
    <m/>
    <n v="600"/>
    <s v="Sélection / Priorisation"/>
    <x v="0"/>
    <x v="4"/>
    <m/>
    <m/>
    <m/>
    <m/>
    <m/>
    <s v="IFR20161129GRLE"/>
    <n v="1"/>
    <x v="0"/>
    <x v="4"/>
    <e v="#N/A"/>
    <x v="1"/>
  </r>
  <r>
    <s v="IFRC"/>
    <s v="Haitian RC"/>
    <m/>
    <s v="Planifié (financé)"/>
    <d v="2016-11-29T00:00:00"/>
    <s v="Distribution NFI"/>
    <s v="Matériaux NFI"/>
    <s v="Kit de cuisine"/>
    <m/>
    <s v="Nombre"/>
    <n v="400"/>
    <m/>
    <m/>
    <m/>
    <m/>
    <n v="400"/>
    <s v="Sélection / Priorisation"/>
    <x v="0"/>
    <x v="2"/>
    <m/>
    <m/>
    <m/>
    <m/>
    <m/>
    <s v="IFR20161129GRAN"/>
    <n v="3"/>
    <x v="0"/>
    <x v="2"/>
    <e v="#N/A"/>
    <x v="1"/>
  </r>
  <r>
    <s v="IFRC"/>
    <s v="Haitian RC"/>
    <m/>
    <s v="Planifié (financé)"/>
    <d v="2016-11-29T00:00:00"/>
    <s v="Distribution NFI"/>
    <s v="Matériaux NFI"/>
    <s v="Kit de cuisine"/>
    <m/>
    <s v="Nombre"/>
    <n v="300"/>
    <m/>
    <m/>
    <m/>
    <m/>
    <n v="300"/>
    <s v="Sélection / Priorisation"/>
    <x v="0"/>
    <x v="63"/>
    <m/>
    <m/>
    <m/>
    <m/>
    <m/>
    <s v="IFR20161129GRBE"/>
    <n v="3"/>
    <x v="0"/>
    <x v="43"/>
    <e v="#N/A"/>
    <x v="1"/>
  </r>
  <r>
    <s v="IFRC"/>
    <s v="Haitian RC"/>
    <m/>
    <s v="Planifié (financé)"/>
    <d v="2016-11-29T00:00:00"/>
    <s v="Distribution NFI"/>
    <s v="Matériaux NFI"/>
    <s v="Moustiquaires"/>
    <m/>
    <s v="Nombre"/>
    <n v="800"/>
    <m/>
    <m/>
    <m/>
    <m/>
    <n v="400"/>
    <s v="Sélection / Priorisation"/>
    <x v="0"/>
    <x v="2"/>
    <m/>
    <m/>
    <m/>
    <m/>
    <m/>
    <s v="IFR20161129GRAN"/>
    <n v="2"/>
    <x v="0"/>
    <x v="2"/>
    <e v="#N/A"/>
    <x v="1"/>
  </r>
  <r>
    <s v="IFRC"/>
    <s v="Haitian RC"/>
    <m/>
    <s v="Planifié (financé)"/>
    <d v="2016-11-29T00:00:00"/>
    <s v="Distribution NFI"/>
    <s v="Matériaux NFI"/>
    <s v="Moustiquaires"/>
    <m/>
    <s v="Nombre"/>
    <n v="600"/>
    <m/>
    <m/>
    <m/>
    <m/>
    <n v="300"/>
    <s v="Sélection / Priorisation"/>
    <x v="0"/>
    <x v="63"/>
    <m/>
    <m/>
    <m/>
    <m/>
    <m/>
    <s v="IFR20161129GRBE"/>
    <n v="2"/>
    <x v="0"/>
    <x v="43"/>
    <e v="#N/A"/>
    <x v="1"/>
  </r>
  <r>
    <s v="IFRC"/>
    <s v="Haitian RC"/>
    <m/>
    <s v="Planifié (financé)"/>
    <d v="2016-11-29T00:00:00"/>
    <s v="Distribution NFI"/>
    <s v="Matériaux NFI"/>
    <s v="Seaux"/>
    <m/>
    <s v="Nombre"/>
    <n v="400"/>
    <m/>
    <m/>
    <m/>
    <m/>
    <n v="400"/>
    <s v="Sélection / Priorisation"/>
    <x v="0"/>
    <x v="2"/>
    <m/>
    <m/>
    <m/>
    <m/>
    <m/>
    <s v="IFR20161129GRAN"/>
    <n v="1"/>
    <x v="0"/>
    <x v="2"/>
    <e v="#N/A"/>
    <x v="1"/>
  </r>
  <r>
    <s v="IFRC"/>
    <s v="Haitian RC"/>
    <m/>
    <s v="Planifié (financé)"/>
    <d v="2016-11-29T00:00:00"/>
    <s v="Distribution NFI"/>
    <s v="Matériaux NFI"/>
    <s v="Seaux"/>
    <m/>
    <s v="Nombre"/>
    <n v="300"/>
    <m/>
    <m/>
    <m/>
    <m/>
    <n v="300"/>
    <s v="Sélection / Priorisation"/>
    <x v="0"/>
    <x v="63"/>
    <m/>
    <m/>
    <m/>
    <m/>
    <m/>
    <s v="IFR20161129GRBE"/>
    <n v="1"/>
    <x v="0"/>
    <x v="43"/>
    <e v="#N/A"/>
    <x v="1"/>
  </r>
  <r>
    <s v="IFRC"/>
    <s v="Haitian RC"/>
    <m/>
    <s v="Planifié (financé)"/>
    <d v="2016-12-01T00:00:00"/>
    <s v="Distribution Abris"/>
    <s v="Matériaux Abris"/>
    <s v="Bâches"/>
    <m/>
    <s v="Nombre"/>
    <n v="600"/>
    <m/>
    <m/>
    <m/>
    <s v=""/>
    <n v="300"/>
    <s v="Sélection / Priorisation"/>
    <x v="0"/>
    <x v="65"/>
    <m/>
    <m/>
    <m/>
    <m/>
    <m/>
    <s v="IFR2016121GRPE"/>
    <n v="5"/>
    <x v="0"/>
    <x v="45"/>
    <e v="#N/A"/>
    <x v="1"/>
  </r>
  <r>
    <s v="IFRC"/>
    <s v="Haitian RC"/>
    <m/>
    <s v="Planifié (financé)"/>
    <d v="2016-12-01T00:00:00"/>
    <s v="Distribution NFI"/>
    <s v="Matériaux NFI"/>
    <s v="Bidons"/>
    <m/>
    <s v="Nombre"/>
    <n v="600"/>
    <m/>
    <m/>
    <m/>
    <s v=""/>
    <n v="300"/>
    <s v="Sélection / Priorisation"/>
    <x v="0"/>
    <x v="65"/>
    <m/>
    <m/>
    <m/>
    <m/>
    <m/>
    <s v="IFR2016121GRPE"/>
    <n v="4"/>
    <x v="0"/>
    <x v="45"/>
    <e v="#N/A"/>
    <x v="1"/>
  </r>
  <r>
    <s v="IFRC"/>
    <s v="Haitian RC"/>
    <m/>
    <s v="Planifié (financé)"/>
    <d v="2016-12-01T00:00:00"/>
    <s v="Distribution NFI"/>
    <s v="Matériaux NFI"/>
    <s v="Kit de cuisine"/>
    <m/>
    <s v="Nombre"/>
    <n v="300"/>
    <m/>
    <m/>
    <m/>
    <m/>
    <n v="300"/>
    <s v="Sélection / Priorisation"/>
    <x v="0"/>
    <x v="65"/>
    <m/>
    <m/>
    <m/>
    <m/>
    <m/>
    <s v="IFR2016121GRPE"/>
    <n v="3"/>
    <x v="0"/>
    <x v="45"/>
    <e v="#N/A"/>
    <x v="1"/>
  </r>
  <r>
    <s v="IFRC"/>
    <s v="Haitian RC"/>
    <m/>
    <s v="Planifié (financé)"/>
    <d v="2016-12-01T00:00:00"/>
    <s v="Distribution NFI"/>
    <s v="Matériaux NFI"/>
    <s v="Moustiquaires"/>
    <m/>
    <s v="Nombre"/>
    <n v="600"/>
    <m/>
    <m/>
    <m/>
    <m/>
    <n v="300"/>
    <s v="Sélection / Priorisation"/>
    <x v="0"/>
    <x v="65"/>
    <m/>
    <m/>
    <m/>
    <m/>
    <m/>
    <s v="IFR2016121GRPE"/>
    <n v="2"/>
    <x v="0"/>
    <x v="45"/>
    <e v="#N/A"/>
    <x v="1"/>
  </r>
  <r>
    <s v="IFRC"/>
    <s v="Haitian RC"/>
    <m/>
    <s v="Planifié (financé)"/>
    <d v="2016-12-01T00:00:00"/>
    <s v="Distribution NFI"/>
    <s v="Matériaux NFI"/>
    <s v="Seaux"/>
    <m/>
    <s v="Nombre"/>
    <n v="300"/>
    <m/>
    <m/>
    <m/>
    <m/>
    <n v="300"/>
    <s v="Sélection / Priorisation"/>
    <x v="0"/>
    <x v="65"/>
    <m/>
    <m/>
    <m/>
    <m/>
    <m/>
    <s v="IFR2016121GRPE"/>
    <n v="1"/>
    <x v="0"/>
    <x v="45"/>
    <e v="#N/A"/>
    <x v="1"/>
  </r>
  <r>
    <s v="IFRC/Qatar Red Crescent"/>
    <s v="Haitian RC"/>
    <m/>
    <s v="Réalisé"/>
    <d v="2016-11-24T00:00:00"/>
    <s v="Distribution Abris"/>
    <s v="Matériaux Abris"/>
    <s v="Bâches"/>
    <m/>
    <s v="Nombre"/>
    <n v="558"/>
    <m/>
    <m/>
    <m/>
    <m/>
    <n v="558"/>
    <m/>
    <x v="0"/>
    <x v="0"/>
    <m/>
    <s v="Prévilé"/>
    <m/>
    <m/>
    <m/>
    <s v="IFR20161124GRJE"/>
    <n v="6"/>
    <x v="0"/>
    <x v="0"/>
    <e v="#N/A"/>
    <x v="0"/>
  </r>
  <r>
    <s v="IFRC/Qatar Red Crescent"/>
    <s v="Haitian RC"/>
    <m/>
    <s v="Réalisé"/>
    <d v="2016-11-24T00:00:00"/>
    <s v="Distribution NFI"/>
    <s v="Matériaux NFI"/>
    <s v="Bidons"/>
    <m/>
    <s v="Nombre"/>
    <n v="1116"/>
    <m/>
    <m/>
    <m/>
    <m/>
    <n v="558"/>
    <m/>
    <x v="0"/>
    <x v="0"/>
    <m/>
    <s v="Prévilé"/>
    <m/>
    <m/>
    <m/>
    <s v="IFR20161124GRJE"/>
    <n v="5"/>
    <x v="0"/>
    <x v="0"/>
    <e v="#N/A"/>
    <x v="1"/>
  </r>
  <r>
    <s v="IFRC/Qatar Red Crescent"/>
    <s v="Haitian RC"/>
    <m/>
    <s v="Réalisé"/>
    <d v="2016-11-24T00:00:00"/>
    <s v="Distribution NFI"/>
    <s v="Matériaux NFI"/>
    <s v="Kit de cuisine"/>
    <m/>
    <s v="Nombre"/>
    <n v="558"/>
    <m/>
    <m/>
    <m/>
    <m/>
    <n v="558"/>
    <m/>
    <x v="0"/>
    <x v="0"/>
    <m/>
    <s v="Prévilé"/>
    <m/>
    <m/>
    <m/>
    <s v="IFR20161124GRJE"/>
    <n v="4"/>
    <x v="0"/>
    <x v="0"/>
    <e v="#N/A"/>
    <x v="1"/>
  </r>
  <r>
    <s v="IFRC/Qatar Red Crescent"/>
    <s v="Haitian RC"/>
    <m/>
    <s v="Réalisé"/>
    <d v="2016-11-24T00:00:00"/>
    <s v="Distribution NFI"/>
    <s v="Matériaux NFI"/>
    <s v="Kit d'hygiène"/>
    <m/>
    <s v="Nombre"/>
    <n v="558"/>
    <m/>
    <m/>
    <m/>
    <m/>
    <n v="558"/>
    <m/>
    <x v="0"/>
    <x v="0"/>
    <m/>
    <s v="Prévilé"/>
    <m/>
    <m/>
    <m/>
    <s v="IFR20161124GRJE"/>
    <n v="3"/>
    <x v="0"/>
    <x v="0"/>
    <e v="#N/A"/>
    <x v="1"/>
  </r>
  <r>
    <s v="IFRC/Qatar Red Crescent"/>
    <s v="Haitian RC"/>
    <m/>
    <s v="Réalisé"/>
    <d v="2016-11-24T00:00:00"/>
    <s v="Distribution NFI"/>
    <s v="Matériaux NFI"/>
    <s v="Moustiquaires"/>
    <m/>
    <s v="Nombre"/>
    <n v="1116"/>
    <m/>
    <m/>
    <m/>
    <m/>
    <n v="558"/>
    <m/>
    <x v="0"/>
    <x v="0"/>
    <m/>
    <s v="Prévilé"/>
    <m/>
    <m/>
    <m/>
    <s v="IFR20161124GRJE"/>
    <n v="2"/>
    <x v="0"/>
    <x v="0"/>
    <e v="#N/A"/>
    <x v="1"/>
  </r>
  <r>
    <s v="IFRC/Qatar Red Crescent"/>
    <s v="Haitian RC"/>
    <m/>
    <s v="Réalisé"/>
    <d v="2016-11-24T00:00:00"/>
    <s v="Distribution NFI"/>
    <s v="Matériaux NFI"/>
    <s v="Seaux"/>
    <m/>
    <s v="Nombre"/>
    <n v="558"/>
    <m/>
    <m/>
    <m/>
    <m/>
    <n v="558"/>
    <m/>
    <x v="0"/>
    <x v="0"/>
    <m/>
    <s v="Prévilé"/>
    <m/>
    <m/>
    <m/>
    <s v="IFR20161124GRJE"/>
    <n v="1"/>
    <x v="0"/>
    <x v="0"/>
    <e v="#N/A"/>
    <x v="1"/>
  </r>
  <r>
    <s v="IOM"/>
    <m/>
    <s v="OFDA"/>
    <s v="Réalisé"/>
    <m/>
    <s v="Distribution Abris"/>
    <s v="Matériaux Abris"/>
    <s v="Bâches"/>
    <m/>
    <s v="Nombre"/>
    <n v="2577"/>
    <m/>
    <m/>
    <m/>
    <s v=""/>
    <n v="2577"/>
    <m/>
    <x v="0"/>
    <x v="28"/>
    <m/>
    <m/>
    <m/>
    <m/>
    <m/>
    <s v="IOM190010GR"/>
    <n v="2"/>
    <x v="0"/>
    <x v="28"/>
    <e v="#N/A"/>
    <x v="0"/>
  </r>
  <r>
    <s v="IOM"/>
    <m/>
    <s v="OFDA"/>
    <s v="Réalisé"/>
    <m/>
    <s v="Distribution NFI"/>
    <s v="Matériaux NFI"/>
    <s v="Kit de cuisine"/>
    <m/>
    <s v="Nombre"/>
    <n v="1817"/>
    <m/>
    <m/>
    <m/>
    <s v=""/>
    <n v="2577"/>
    <m/>
    <x v="0"/>
    <x v="28"/>
    <m/>
    <m/>
    <m/>
    <m/>
    <m/>
    <s v="IOM190010GR"/>
    <n v="1"/>
    <x v="0"/>
    <x v="28"/>
    <e v="#N/A"/>
    <x v="1"/>
  </r>
  <r>
    <s v="Italian RC"/>
    <s v="Haitian RC"/>
    <m/>
    <s v="Réalisé"/>
    <d v="2016-10-14T00:00:00"/>
    <s v="Distribution NFI"/>
    <s v="Matériaux NFI"/>
    <s v="Aquatabs"/>
    <m/>
    <s v="Nombre"/>
    <n v="7000"/>
    <m/>
    <m/>
    <m/>
    <s v=""/>
    <n v="100"/>
    <s v="Sélection / Priorisation"/>
    <x v="4"/>
    <x v="25"/>
    <m/>
    <m/>
    <m/>
    <m/>
    <m/>
    <s v="ITA20161014OUCR"/>
    <n v="1"/>
    <x v="4"/>
    <x v="25"/>
    <e v="#N/A"/>
    <x v="0"/>
  </r>
  <r>
    <s v="Italian RC"/>
    <s v="Haitian RC"/>
    <m/>
    <s v="Réalisé"/>
    <d v="2016-10-15T00:00:00"/>
    <s v="Distribution NFI"/>
    <s v="Matériaux NFI"/>
    <s v="Aquatabs"/>
    <m/>
    <s v="Nombre"/>
    <n v="3000"/>
    <m/>
    <m/>
    <m/>
    <s v=""/>
    <n v="77"/>
    <s v="Sélection / Priorisation"/>
    <x v="4"/>
    <x v="25"/>
    <m/>
    <m/>
    <m/>
    <m/>
    <m/>
    <s v="ITA20161015OUCR"/>
    <n v="1"/>
    <x v="4"/>
    <x v="25"/>
    <e v="#N/A"/>
    <x v="1"/>
  </r>
  <r>
    <s v="JPHRO"/>
    <s v="Chefs de ménage,membres des organisations locales."/>
    <s v="USAID-OFDA"/>
    <s v="Réalisé"/>
    <d v="2016-12-05T00:00:00"/>
    <s v="Distribution Abris"/>
    <s v="Matériaux Abris"/>
    <s v="Bâches"/>
    <m/>
    <s v="Nombre"/>
    <n v="14"/>
    <m/>
    <n v="43"/>
    <n v="34"/>
    <n v="77"/>
    <n v="14"/>
    <s v="Sélection / Priorisation"/>
    <x v="0"/>
    <x v="0"/>
    <m/>
    <s v="Sainte Hélène"/>
    <s v="Peri urbain"/>
    <s v="Ménage"/>
    <s v="nous avons aussi installé ces bâches pour les familles."/>
    <s v="JPH2016125GRJE"/>
    <n v="1"/>
    <x v="0"/>
    <x v="0"/>
    <e v="#N/A"/>
    <x v="0"/>
  </r>
  <r>
    <s v="JPHRO"/>
    <s v="Chefs de ménage,membres des organisations locales."/>
    <s v="USAID-OFDA"/>
    <s v="Réalisé"/>
    <d v="2016-12-07T00:00:00"/>
    <s v="Distribution Abris"/>
    <s v="Matériaux Abris"/>
    <s v="Bâches"/>
    <m/>
    <s v="Nombre"/>
    <n v="73"/>
    <m/>
    <n v="119"/>
    <n v="142"/>
    <n v="261"/>
    <n v="73"/>
    <s v="Sélection / Priorisation"/>
    <x v="0"/>
    <x v="0"/>
    <m/>
    <s v="Sainte Hélène"/>
    <s v="Peri urbain"/>
    <s v="Quartier"/>
    <s v="nous avons aussi installé ces bâches pour les familles."/>
    <s v="JPH2016127GRJE"/>
    <n v="1"/>
    <x v="0"/>
    <x v="0"/>
    <e v="#N/A"/>
    <x v="1"/>
  </r>
  <r>
    <s v="JPHRO"/>
    <s v="Chefs de ménage,membres des organisations locales."/>
    <s v="USAID-OFDA"/>
    <s v="Réalisé"/>
    <d v="2016-12-07T00:00:00"/>
    <s v="Distribution Abris"/>
    <s v="Matériaux Abris"/>
    <s v="Bâches"/>
    <m/>
    <s v="Nombre"/>
    <n v="95"/>
    <m/>
    <n v="264"/>
    <n v="289"/>
    <n v="553"/>
    <n v="95"/>
    <s v="Sélection / Priorisation"/>
    <x v="0"/>
    <x v="0"/>
    <s v="Marfranc / Grande Ri"/>
    <s v="Gélin"/>
    <s v="Rural"/>
    <s v="Quartier"/>
    <m/>
    <s v="JPH2016127GRJEMA"/>
    <n v="1"/>
    <x v="0"/>
    <x v="0"/>
    <e v="#N/A"/>
    <x v="1"/>
  </r>
  <r>
    <s v="Lutheran World Federation"/>
    <s v="RODEP"/>
    <m/>
    <s v="Réalisé"/>
    <s v="08.10.2016 - 10.10.2016"/>
    <s v="Distribution NFI"/>
    <s v="Matériaux NFI"/>
    <s v="Aquatabs"/>
    <m/>
    <s v="Nombre"/>
    <n v="30"/>
    <m/>
    <m/>
    <m/>
    <s v=""/>
    <m/>
    <m/>
    <x v="4"/>
    <x v="69"/>
    <s v="1e section Icondo"/>
    <m/>
    <m/>
    <m/>
    <m/>
    <e v="#VALUE!"/>
    <n v="26"/>
    <x v="4"/>
    <x v="48"/>
    <e v="#N/A"/>
    <x v="0"/>
  </r>
  <r>
    <s v="Lutheran World Federation"/>
    <s v="RODEP"/>
    <m/>
    <s v="Réalisé"/>
    <s v="08.10.2016 - 10.10.2016"/>
    <s v="Distribution NFI"/>
    <s v="Matériaux NFI"/>
    <s v="Aquatabs"/>
    <m/>
    <s v="Nombre"/>
    <n v="30"/>
    <m/>
    <m/>
    <m/>
    <s v=""/>
    <m/>
    <m/>
    <x v="4"/>
    <x v="69"/>
    <s v="7e section Fauche"/>
    <m/>
    <m/>
    <m/>
    <m/>
    <e v="#VALUE!"/>
    <n v="25"/>
    <x v="4"/>
    <x v="48"/>
    <e v="#N/A"/>
    <x v="1"/>
  </r>
  <r>
    <s v="Lutheran World Federation"/>
    <s v="RODEP"/>
    <m/>
    <s v="Réalisé"/>
    <s v="11.10.2016 - 25.10.2016"/>
    <s v="Distribution NFI"/>
    <s v="Matériaux NFI"/>
    <s v="Aquatabs"/>
    <m/>
    <s v="Nombre"/>
    <n v="400"/>
    <m/>
    <m/>
    <m/>
    <s v=""/>
    <m/>
    <m/>
    <x v="4"/>
    <x v="69"/>
    <s v="10e Palmes"/>
    <m/>
    <m/>
    <m/>
    <m/>
    <e v="#VALUE!"/>
    <n v="24"/>
    <x v="4"/>
    <x v="48"/>
    <e v="#N/A"/>
    <x v="1"/>
  </r>
  <r>
    <s v="Lutheran World Federation"/>
    <s v="RODEP"/>
    <m/>
    <s v="Réalisé"/>
    <s v="11.10.2016 - 25.10.2016"/>
    <s v="Distribution NFI"/>
    <s v="Matériaux NFI"/>
    <s v="Aquatabs"/>
    <m/>
    <s v="Nombre"/>
    <n v="250"/>
    <m/>
    <m/>
    <m/>
    <s v=""/>
    <m/>
    <m/>
    <x v="4"/>
    <x v="69"/>
    <s v="12e Palmes"/>
    <m/>
    <m/>
    <m/>
    <m/>
    <e v="#VALUE!"/>
    <n v="23"/>
    <x v="4"/>
    <x v="48"/>
    <e v="#N/A"/>
    <x v="1"/>
  </r>
  <r>
    <s v="Lutheran World Federation"/>
    <s v="RODEP"/>
    <m/>
    <s v="Réalisé"/>
    <s v="11.10.2016 - 25.10.2016"/>
    <s v="Distribution NFI"/>
    <s v="Matériaux NFI"/>
    <s v="Aquatabs"/>
    <m/>
    <s v="Nombre"/>
    <n v="600"/>
    <m/>
    <m/>
    <m/>
    <s v=""/>
    <m/>
    <m/>
    <x v="4"/>
    <x v="69"/>
    <s v="9e Palmes"/>
    <m/>
    <m/>
    <m/>
    <m/>
    <e v="#VALUE!"/>
    <n v="22"/>
    <x v="4"/>
    <x v="48"/>
    <e v="#N/A"/>
    <x v="1"/>
  </r>
  <r>
    <s v="Lutheran World Federation"/>
    <s v="FNGA"/>
    <m/>
    <s v="Planifié (financé)"/>
    <s v="15.11.2016 - 16.11.2016"/>
    <s v="Distribution NFI"/>
    <s v="Matériaux NFI"/>
    <s v="Aquatabs"/>
    <m/>
    <s v="Nombre"/>
    <n v="200"/>
    <m/>
    <m/>
    <m/>
    <s v=""/>
    <m/>
    <m/>
    <x v="0"/>
    <x v="66"/>
    <s v="2e Fonds Cochon"/>
    <m/>
    <m/>
    <m/>
    <m/>
    <e v="#VALUE!"/>
    <n v="21"/>
    <x v="0"/>
    <x v="46"/>
    <s v="HT08832-02"/>
    <x v="0"/>
  </r>
  <r>
    <s v="Lutheran World Federation"/>
    <s v="FNGA"/>
    <m/>
    <s v="Planifié (financé)"/>
    <s v="15.11.2016 - 16.11.2016"/>
    <s v="Intervention Abris"/>
    <s v="Formation"/>
    <s v="Formation"/>
    <m/>
    <s v=""/>
    <n v="200"/>
    <m/>
    <m/>
    <m/>
    <s v=""/>
    <n v="200"/>
    <s v="Sélection / Priorisation"/>
    <x v="0"/>
    <x v="66"/>
    <s v="2e Fonds Cochon"/>
    <m/>
    <m/>
    <m/>
    <m/>
    <e v="#VALUE!"/>
    <n v="20"/>
    <x v="0"/>
    <x v="46"/>
    <s v="HT08832-02"/>
    <x v="1"/>
  </r>
  <r>
    <s v="Lutheran World Federation"/>
    <s v="FNGA"/>
    <m/>
    <s v="En cours"/>
    <s v="4.11.2016 - 16.11.2016"/>
    <s v="Distribution NFI"/>
    <s v="Matériaux NFI"/>
    <s v="Aquatabs"/>
    <m/>
    <s v="Nombre"/>
    <n v="800"/>
    <m/>
    <m/>
    <m/>
    <s v=""/>
    <m/>
    <m/>
    <x v="0"/>
    <x v="0"/>
    <s v="2ème Haute Voldrogue"/>
    <m/>
    <m/>
    <m/>
    <m/>
    <e v="#VALUE!"/>
    <n v="19"/>
    <x v="0"/>
    <x v="0"/>
    <s v="HT08811-02"/>
    <x v="0"/>
  </r>
  <r>
    <s v="Lutheran World Federation"/>
    <s v="FNGA"/>
    <m/>
    <s v="En cours"/>
    <s v="4.11.2016 - 16.11.2016"/>
    <s v="Intervention Abris"/>
    <s v="Formation"/>
    <s v="Formation"/>
    <m/>
    <s v=""/>
    <n v="800"/>
    <m/>
    <m/>
    <m/>
    <s v=""/>
    <n v="800"/>
    <s v="Sélection / Priorisation"/>
    <x v="0"/>
    <x v="0"/>
    <s v="2ème Haute Voldrogue"/>
    <m/>
    <m/>
    <m/>
    <m/>
    <e v="#VALUE!"/>
    <n v="18"/>
    <x v="0"/>
    <x v="0"/>
    <s v="HT08811-02"/>
    <x v="1"/>
  </r>
  <r>
    <s v="Lutheran World Federation"/>
    <s v="FNGA"/>
    <m/>
    <s v="En cours"/>
    <s v="7.11.2016 - 16.11.2016"/>
    <s v="Intervention Abris"/>
    <s v="Formation"/>
    <s v="Formation"/>
    <m/>
    <s v=""/>
    <n v="600"/>
    <m/>
    <m/>
    <m/>
    <s v=""/>
    <m/>
    <s v="Sélection / Priorisation"/>
    <x v="0"/>
    <x v="0"/>
    <s v="2ème Haute Voldrogue"/>
    <m/>
    <m/>
    <m/>
    <m/>
    <e v="#VALUE!"/>
    <n v="17"/>
    <x v="0"/>
    <x v="0"/>
    <s v="HT08811-02"/>
    <x v="1"/>
  </r>
  <r>
    <s v="Lutheran World Federation"/>
    <s v="FNGA"/>
    <m/>
    <s v="En cours"/>
    <s v="7.11.2016 - 16.11.2016"/>
    <s v="Distribution NFI"/>
    <s v="Matériaux NFI"/>
    <s v="Kit de cuisine"/>
    <m/>
    <s v="Nombre"/>
    <n v="600"/>
    <m/>
    <m/>
    <m/>
    <s v=""/>
    <m/>
    <m/>
    <x v="0"/>
    <x v="0"/>
    <s v="2ème Haute Voldrogue"/>
    <m/>
    <m/>
    <m/>
    <m/>
    <e v="#VALUE!"/>
    <n v="16"/>
    <x v="0"/>
    <x v="0"/>
    <s v="HT08811-02"/>
    <x v="1"/>
  </r>
  <r>
    <s v="MEDAIR"/>
    <m/>
    <s v="OFDA"/>
    <s v="Réalisé"/>
    <d v="2016-10-30T00:00:00"/>
    <s v="Distribution Abris"/>
    <s v="Matériaux Abris"/>
    <s v="Bâches"/>
    <m/>
    <s v="Nombre"/>
    <n v="511"/>
    <m/>
    <m/>
    <m/>
    <s v=""/>
    <n v="511"/>
    <m/>
    <x v="1"/>
    <x v="19"/>
    <s v="Blactote"/>
    <m/>
    <m/>
    <m/>
    <s v="Distribution of rope with tarp. The reason numbers are off, we run out of hygiene kits and mousqito nets."/>
    <s v="MED20161030SUTIBL"/>
    <n v="5"/>
    <x v="1"/>
    <x v="19"/>
    <e v="#N/A"/>
    <x v="0"/>
  </r>
  <r>
    <s v="MEDAIR"/>
    <m/>
    <s v="OFDA"/>
    <s v="Réalisé"/>
    <d v="2016-10-30T00:00:00"/>
    <s v="Distribution NFI"/>
    <s v="Matériaux NFI"/>
    <s v="Moustiquaires"/>
    <m/>
    <s v="Nombre"/>
    <n v="511"/>
    <m/>
    <m/>
    <m/>
    <s v=""/>
    <n v="511"/>
    <s v="Distribution générale"/>
    <x v="1"/>
    <x v="19"/>
    <s v="Blactote"/>
    <m/>
    <m/>
    <m/>
    <s v="Distribution of rope with tarp. The reason numbers are off, we run out of hygiene kits and mousqito nets."/>
    <s v="MED20161030SUTIBL"/>
    <n v="4"/>
    <x v="1"/>
    <x v="19"/>
    <e v="#N/A"/>
    <x v="1"/>
  </r>
  <r>
    <s v="MEDAIR"/>
    <m/>
    <s v="OFDA"/>
    <s v="Réalisé"/>
    <d v="2016-10-30T00:00:00"/>
    <s v="Distribution NFI"/>
    <s v="Matériaux NFI"/>
    <s v="Aquatabs"/>
    <m/>
    <s v="Nombre"/>
    <n v="511"/>
    <m/>
    <m/>
    <m/>
    <s v=""/>
    <n v="511"/>
    <s v="Distribution générale"/>
    <x v="1"/>
    <x v="19"/>
    <s v="Blactote"/>
    <m/>
    <m/>
    <m/>
    <s v="Distribution of rope with tarp. The reason numbers are off, we run out of hygiene kits and mousqito nets."/>
    <s v="MED20161030SUTIBL"/>
    <n v="3"/>
    <x v="1"/>
    <x v="19"/>
    <e v="#N/A"/>
    <x v="1"/>
  </r>
  <r>
    <s v="MEDAIR"/>
    <m/>
    <s v="OFDA"/>
    <s v="Réalisé"/>
    <d v="2016-10-30T00:00:00"/>
    <s v="Distribution NFI"/>
    <s v="Matériaux NFI"/>
    <s v="Kit d'hygiène"/>
    <m/>
    <s v="Nombre"/>
    <n v="511"/>
    <m/>
    <m/>
    <m/>
    <s v=""/>
    <n v="511"/>
    <s v="Distribution générale"/>
    <x v="1"/>
    <x v="19"/>
    <s v="Blactote"/>
    <m/>
    <m/>
    <m/>
    <s v="Distribution of rope with tarp. The reason numbers are off, we run out of hygiene kits and mousqito nets."/>
    <s v="MED20161030SUTIBL"/>
    <n v="2"/>
    <x v="1"/>
    <x v="19"/>
    <e v="#N/A"/>
    <x v="1"/>
  </r>
  <r>
    <s v="MEDAIR"/>
    <m/>
    <s v="OFDA"/>
    <s v="Réalisé"/>
    <d v="2016-10-30T00:00:00"/>
    <s v="Intervention Abris"/>
    <s v="Formation"/>
    <s v="Formation"/>
    <m/>
    <s v="Nombre de personnes"/>
    <n v="511"/>
    <m/>
    <m/>
    <m/>
    <s v=""/>
    <n v="511"/>
    <s v="Sélection / Priorisation"/>
    <x v="1"/>
    <x v="19"/>
    <s v="Blactote"/>
    <m/>
    <m/>
    <m/>
    <s v="Distribution of rope with tarp. The reason numbers are off, we run out of hygiene kits and mousqito nets."/>
    <s v="MED20161030SUTIBL"/>
    <n v="1"/>
    <x v="1"/>
    <x v="19"/>
    <e v="#N/A"/>
    <x v="1"/>
  </r>
  <r>
    <s v="MEDAIR"/>
    <m/>
    <s v="OFDA"/>
    <s v="Réalisé"/>
    <d v="2016-10-31T00:00:00"/>
    <s v="Distribution Abris"/>
    <s v="Matériaux Abris"/>
    <s v="Bâches"/>
    <m/>
    <s v="Nombre"/>
    <n v="694"/>
    <m/>
    <m/>
    <m/>
    <s v=""/>
    <n v="694"/>
    <m/>
    <x v="1"/>
    <x v="19"/>
    <s v="Dalmette"/>
    <m/>
    <m/>
    <m/>
    <s v="Distribution of rope with tarp. The reason numbers are off, we run out of hygiene kits and mousqito nets."/>
    <s v="MED20161031SUTIDA"/>
    <n v="6"/>
    <x v="1"/>
    <x v="19"/>
    <e v="#N/A"/>
    <x v="1"/>
  </r>
  <r>
    <s v="MEDAIR"/>
    <m/>
    <s v="OFDA"/>
    <s v="Réalisé"/>
    <d v="2016-10-31T00:00:00"/>
    <s v="Distribution NFI"/>
    <s v="Matériaux NFI"/>
    <s v="Seaux"/>
    <m/>
    <s v="Nombre"/>
    <n v="667"/>
    <m/>
    <m/>
    <m/>
    <s v=""/>
    <n v="694"/>
    <s v="Distribution générale"/>
    <x v="1"/>
    <x v="19"/>
    <s v="Dalmette"/>
    <m/>
    <m/>
    <m/>
    <s v="Distribution of rope with tarp. The reason numbers are off, we run out of hygiene kits and mousqito nets."/>
    <s v="MED20161031SUTIDA"/>
    <n v="5"/>
    <x v="1"/>
    <x v="19"/>
    <e v="#N/A"/>
    <x v="1"/>
  </r>
  <r>
    <s v="MEDAIR"/>
    <m/>
    <s v="OFDA"/>
    <s v="Réalisé"/>
    <d v="2016-10-31T00:00:00"/>
    <s v="Distribution NFI"/>
    <s v="Matériaux NFI"/>
    <s v="Moustiquaires"/>
    <m/>
    <s v="Nombre"/>
    <n v="667"/>
    <m/>
    <m/>
    <m/>
    <s v=""/>
    <n v="694"/>
    <s v="Distribution générale"/>
    <x v="1"/>
    <x v="19"/>
    <s v="Dalmette"/>
    <m/>
    <m/>
    <m/>
    <s v="Distribution of rope with tarp. The reason numbers are off, we run out of hygiene kits and mousqito nets."/>
    <s v="MED20161031SUTIDA"/>
    <n v="4"/>
    <x v="1"/>
    <x v="19"/>
    <e v="#N/A"/>
    <x v="1"/>
  </r>
  <r>
    <s v="MEDAIR"/>
    <m/>
    <s v="OFDA"/>
    <s v="Réalisé"/>
    <d v="2016-10-31T00:00:00"/>
    <s v="Distribution NFI"/>
    <s v="Matériaux NFI"/>
    <s v="Aquatabs"/>
    <m/>
    <s v="Nombre"/>
    <n v="694"/>
    <m/>
    <m/>
    <m/>
    <s v=""/>
    <n v="694"/>
    <s v="Distribution générale"/>
    <x v="1"/>
    <x v="19"/>
    <s v="Dalmette"/>
    <m/>
    <m/>
    <m/>
    <s v="Distribution of rope with tarp. The reason numbers are off, we run out of hygiene kits and mousqito nets."/>
    <s v="MED20161031SUTIDA"/>
    <n v="3"/>
    <x v="1"/>
    <x v="19"/>
    <e v="#N/A"/>
    <x v="1"/>
  </r>
  <r>
    <s v="MEDAIR"/>
    <m/>
    <s v="OFDA"/>
    <s v="Réalisé"/>
    <d v="2016-10-31T00:00:00"/>
    <s v="Distribution NFI"/>
    <s v="Matériaux NFI"/>
    <s v="Kit d'hygiène"/>
    <m/>
    <s v="Nombre"/>
    <n v="667"/>
    <m/>
    <m/>
    <m/>
    <s v=""/>
    <n v="694"/>
    <s v="Distribution générale"/>
    <x v="1"/>
    <x v="19"/>
    <s v="Dalmette"/>
    <m/>
    <m/>
    <m/>
    <s v="Distribution of rope with tarp. The reason numbers are off, we run out of hygiene kits and mousqito nets."/>
    <s v="MED20161031SUTIDA"/>
    <n v="2"/>
    <x v="1"/>
    <x v="19"/>
    <e v="#N/A"/>
    <x v="1"/>
  </r>
  <r>
    <s v="MEDAIR"/>
    <m/>
    <s v="OFDA"/>
    <s v="Réalisé"/>
    <d v="2016-10-31T00:00:00"/>
    <s v="Intervention Abris"/>
    <s v="Formation"/>
    <s v="Formation"/>
    <m/>
    <s v="Nombre de personnes"/>
    <n v="694"/>
    <m/>
    <m/>
    <m/>
    <s v=""/>
    <n v="694"/>
    <s v="Sélection / Priorisation"/>
    <x v="1"/>
    <x v="19"/>
    <s v="Dalmette"/>
    <m/>
    <m/>
    <m/>
    <s v="Distribution of rope with tarp. The reason numbers are off, we run out of hygiene kits and mousqito nets."/>
    <s v="MED20161031SUTIDA"/>
    <n v="1"/>
    <x v="1"/>
    <x v="19"/>
    <e v="#N/A"/>
    <x v="1"/>
  </r>
  <r>
    <s v="MEDAIR"/>
    <m/>
    <s v="OFDA"/>
    <s v="Réalisé"/>
    <d v="2016-11-12T00:00:00"/>
    <s v="Distribution Abris"/>
    <s v="Matériaux Abris"/>
    <s v="Bâches"/>
    <m/>
    <s v="Nombre"/>
    <n v="250"/>
    <m/>
    <m/>
    <m/>
    <s v=""/>
    <n v="198"/>
    <s v="Distribution générale"/>
    <x v="1"/>
    <x v="19"/>
    <s v="Loby"/>
    <m/>
    <m/>
    <m/>
    <s v="Shelter box: 198, 52 distributed in shools. Remaining were targetted to the most vulnerable in Lager."/>
    <s v="MED20161112SUTILO"/>
    <n v="4"/>
    <x v="1"/>
    <x v="19"/>
    <e v="#N/A"/>
    <x v="1"/>
  </r>
  <r>
    <s v="MEDAIR"/>
    <m/>
    <s v="OFDA"/>
    <s v="Réalisé"/>
    <d v="2016-11-12T00:00:00"/>
    <s v="Distribution NFI"/>
    <s v="Matériaux NFI"/>
    <s v="Aquatabs"/>
    <m/>
    <s v="Nombre"/>
    <n v="52"/>
    <m/>
    <m/>
    <m/>
    <s v=""/>
    <n v="198"/>
    <s v="Sélection / Priorisation"/>
    <x v="1"/>
    <x v="19"/>
    <s v="Loby"/>
    <m/>
    <m/>
    <m/>
    <s v="Shelter box: 198, 52 distributed in shools. Remaining were targetted to the most vulnerable in Lager."/>
    <s v="MED20161112SUTILO"/>
    <n v="3"/>
    <x v="1"/>
    <x v="19"/>
    <e v="#N/A"/>
    <x v="1"/>
  </r>
  <r>
    <s v="MEDAIR"/>
    <m/>
    <s v="OFDA"/>
    <s v="Réalisé"/>
    <d v="2016-11-12T00:00:00"/>
    <s v="Distribution Abris"/>
    <s v="Matériaux Abris"/>
    <s v="Kit Abris"/>
    <m/>
    <s v="Nombre"/>
    <n v="198"/>
    <m/>
    <m/>
    <m/>
    <s v=""/>
    <n v="198"/>
    <s v="Sélection / Priorisation"/>
    <x v="1"/>
    <x v="19"/>
    <s v="Loby"/>
    <m/>
    <m/>
    <m/>
    <s v="Shelter box: 198, 52 distributed in shools. Remaining were targetted to the most vulnerable in Lager."/>
    <s v="MED20161112SUTILO"/>
    <n v="2"/>
    <x v="1"/>
    <x v="19"/>
    <e v="#N/A"/>
    <x v="1"/>
  </r>
  <r>
    <s v="MEDAIR"/>
    <m/>
    <s v="OFDA"/>
    <s v="Réalisé"/>
    <d v="2016-11-12T00:00:00"/>
    <s v="Intervention Abris"/>
    <s v="Formation"/>
    <s v="Formation"/>
    <m/>
    <s v="Nombre de personnes"/>
    <n v="198"/>
    <m/>
    <m/>
    <m/>
    <s v=""/>
    <n v="198"/>
    <s v="Sélection / Priorisation"/>
    <x v="1"/>
    <x v="19"/>
    <s v="Loby"/>
    <m/>
    <m/>
    <m/>
    <s v="Shelter box: 198, 52 distributed in shools. Remaining were targetted to the most vulnerable in Lager."/>
    <s v="MED20161112SUTILO"/>
    <n v="1"/>
    <x v="1"/>
    <x v="19"/>
    <e v="#N/A"/>
    <x v="1"/>
  </r>
  <r>
    <s v="MEDAIR"/>
    <m/>
    <s v="OFDA"/>
    <s v="Réalisé"/>
    <d v="2016-11-16T00:00:00"/>
    <s v="Distribution Abris"/>
    <s v="Matériaux Abris"/>
    <s v="Bâches"/>
    <m/>
    <s v="Nombre"/>
    <n v="334"/>
    <m/>
    <m/>
    <m/>
    <s v=""/>
    <n v="367"/>
    <s v="Distribution générale"/>
    <x v="1"/>
    <x v="19"/>
    <s v="Dalmette"/>
    <m/>
    <m/>
    <m/>
    <s v="Sawyer filters including bucket distributed instead of aquatabs. The reason that numbers are off, people came from different communities to recuperate missing items."/>
    <s v="MED20161116SUTIDA"/>
    <n v="6"/>
    <x v="1"/>
    <x v="19"/>
    <e v="#N/A"/>
    <x v="1"/>
  </r>
  <r>
    <s v="MEDAIR"/>
    <m/>
    <s v="OFDA"/>
    <s v="Réalisé"/>
    <d v="2016-11-16T00:00:00"/>
    <s v="Distribution NFI"/>
    <s v="Matériaux NFI"/>
    <s v="Seaux"/>
    <m/>
    <s v="Nombre"/>
    <n v="367"/>
    <m/>
    <m/>
    <m/>
    <s v=""/>
    <n v="367"/>
    <s v="Distribution générale"/>
    <x v="1"/>
    <x v="19"/>
    <s v="Dalmette"/>
    <m/>
    <m/>
    <m/>
    <s v="Sawyer filters including bucket distributed instead of aquatabs. The reason that numbers are off, people came from different communities to recuperate missing items."/>
    <s v="MED20161116SUTIDA"/>
    <n v="5"/>
    <x v="1"/>
    <x v="19"/>
    <e v="#N/A"/>
    <x v="1"/>
  </r>
  <r>
    <s v="MEDAIR"/>
    <m/>
    <s v="OFDA"/>
    <s v="Réalisé"/>
    <d v="2016-11-16T00:00:00"/>
    <s v="Distribution NFI"/>
    <s v="Matériaux NFI"/>
    <s v="Moustiquaires"/>
    <m/>
    <s v="Nombre"/>
    <n v="367"/>
    <m/>
    <m/>
    <m/>
    <s v=""/>
    <n v="367"/>
    <s v="Distribution générale"/>
    <x v="1"/>
    <x v="19"/>
    <s v="Dalmette"/>
    <m/>
    <m/>
    <m/>
    <s v="Sawyer filters including bucket distributed instead of aquatabs. The reason that numbers are off, people came from different communities to recuperate missing items."/>
    <s v="MED20161116SUTIDA"/>
    <n v="4"/>
    <x v="1"/>
    <x v="19"/>
    <e v="#N/A"/>
    <x v="1"/>
  </r>
  <r>
    <s v="MEDAIR"/>
    <m/>
    <s v="OFDA"/>
    <s v="Réalisé"/>
    <d v="2016-11-16T00:00:00"/>
    <s v="Distribution NFI"/>
    <s v="Matériaux NFI"/>
    <s v="Kit d'hygiène"/>
    <m/>
    <s v="Nombre"/>
    <n v="367"/>
    <m/>
    <m/>
    <m/>
    <s v=""/>
    <n v="367"/>
    <s v="Distribution générale"/>
    <x v="1"/>
    <x v="19"/>
    <s v="Dalmette"/>
    <m/>
    <m/>
    <m/>
    <s v="Sawyer filters including bucket distributed instead of aquatabs. The reason that numbers are off, people came from different communities to recuperate missing items."/>
    <s v="MED20161116SUTIDA"/>
    <n v="3"/>
    <x v="1"/>
    <x v="19"/>
    <e v="#N/A"/>
    <x v="1"/>
  </r>
  <r>
    <s v="MEDAIR"/>
    <m/>
    <s v="OFDA"/>
    <s v="Réalisé"/>
    <d v="2016-11-16T00:00:00"/>
    <s v="Distribution Abris"/>
    <s v="Matériaux Abris"/>
    <s v="Kit Abris"/>
    <s v="Needs to be confirmed"/>
    <s v="Nombre"/>
    <n v="302"/>
    <m/>
    <m/>
    <m/>
    <s v=""/>
    <n v="367"/>
    <s v="Distribution générale"/>
    <x v="1"/>
    <x v="19"/>
    <s v="Dalmette"/>
    <m/>
    <m/>
    <m/>
    <s v="Sawyer filters including bucket distributed instead of aquatabs. The reason that numbers are off, people came from different communities to recuperate missing items."/>
    <s v="MED20161116SUTIDA"/>
    <n v="2"/>
    <x v="1"/>
    <x v="19"/>
    <e v="#N/A"/>
    <x v="1"/>
  </r>
  <r>
    <s v="MEDAIR"/>
    <m/>
    <s v="OFDA"/>
    <s v="Réalisé"/>
    <d v="2016-11-16T00:00:00"/>
    <s v="Intervention Abris"/>
    <s v="Formation"/>
    <s v="Formation"/>
    <m/>
    <s v="Nombre de personnes"/>
    <n v="302"/>
    <m/>
    <m/>
    <m/>
    <s v=""/>
    <n v="302"/>
    <s v="Sélection / Priorisation"/>
    <x v="1"/>
    <x v="19"/>
    <s v="Dalmette"/>
    <m/>
    <m/>
    <m/>
    <s v="Sawyer filters including bucket distributed instead of aquatabs. The reason that numbers are off, people came from different communities to recuperate missing items."/>
    <s v="MED20161116SUTIDA"/>
    <n v="1"/>
    <x v="1"/>
    <x v="19"/>
    <e v="#N/A"/>
    <x v="1"/>
  </r>
  <r>
    <s v="MEDAIR"/>
    <m/>
    <s v="OFDA"/>
    <s v="Réalisé"/>
    <d v="2016-12-01T00:00:00"/>
    <s v="Distribution Abris"/>
    <s v="Matériaux Abris"/>
    <s v="Kit d'outils"/>
    <m/>
    <s v="Nombre"/>
    <n v="520"/>
    <m/>
    <m/>
    <m/>
    <s v=""/>
    <n v="520"/>
    <s v="Distribution générale"/>
    <x v="1"/>
    <x v="19"/>
    <s v="Blactote"/>
    <m/>
    <m/>
    <m/>
    <s v="Sawyer filters including bucket distributed instead of aquatabs and shelter toolkits."/>
    <s v="MED2016121SUTIBL"/>
    <n v="1"/>
    <x v="1"/>
    <x v="19"/>
    <e v="#N/A"/>
    <x v="1"/>
  </r>
  <r>
    <s v="MEDAIR"/>
    <m/>
    <m/>
    <s v="Planifié (financé)"/>
    <m/>
    <s v="Distribution Abris"/>
    <s v="Matériaux Abris"/>
    <s v="Kit Abris"/>
    <m/>
    <s v="Nombre"/>
    <n v="660"/>
    <m/>
    <m/>
    <m/>
    <s v=""/>
    <n v="660"/>
    <m/>
    <x v="1"/>
    <x v="19"/>
    <s v="Dalmette"/>
    <m/>
    <m/>
    <m/>
    <m/>
    <s v="MED190010SUTIDA"/>
    <n v="4"/>
    <x v="1"/>
    <x v="19"/>
    <e v="#N/A"/>
    <x v="1"/>
  </r>
  <r>
    <s v="MEDAIR"/>
    <m/>
    <m/>
    <s v="Planifié (financé)"/>
    <m/>
    <s v="Distribution Abris"/>
    <s v="Matériaux Abris"/>
    <s v="Kit Abris"/>
    <m/>
    <s v="Nombre"/>
    <n v="305"/>
    <m/>
    <m/>
    <m/>
    <s v=""/>
    <n v="305"/>
    <m/>
    <x v="1"/>
    <x v="19"/>
    <s v="Dalmette"/>
    <m/>
    <m/>
    <m/>
    <m/>
    <s v="MED190010SUTIDA"/>
    <n v="3"/>
    <x v="1"/>
    <x v="19"/>
    <e v="#N/A"/>
    <x v="1"/>
  </r>
  <r>
    <s v="MEDAIR"/>
    <m/>
    <m/>
    <s v="Planifié (financé)"/>
    <m/>
    <s v="Intervention Abris"/>
    <s v="Formation"/>
    <s v="Formation"/>
    <m/>
    <s v="Nombre de personnes"/>
    <n v="275"/>
    <m/>
    <m/>
    <m/>
    <s v=""/>
    <n v="275"/>
    <m/>
    <x v="1"/>
    <x v="19"/>
    <s v="Blactote"/>
    <m/>
    <m/>
    <m/>
    <s v="We distributed to those who previously received above. However, the shelter kit was not completed at the time, so we have returned to give the remainder of the kit which includes nails and wire"/>
    <s v="MED190010SUTIBL"/>
    <n v="1"/>
    <x v="1"/>
    <x v="19"/>
    <e v="#N/A"/>
    <x v="1"/>
  </r>
  <r>
    <s v="MEDAIR"/>
    <m/>
    <m/>
    <s v="Planifié (financé)"/>
    <m/>
    <s v="Intervention Abris"/>
    <s v="Formation"/>
    <s v="Formation"/>
    <m/>
    <s v="Nombre de personnes"/>
    <n v="660"/>
    <m/>
    <m/>
    <m/>
    <s v=""/>
    <n v="660"/>
    <m/>
    <x v="1"/>
    <x v="19"/>
    <s v="Dalmette"/>
    <m/>
    <m/>
    <m/>
    <s v="We distributed to those who previously received above. However, the shelter kit was not completed at the time, so we have returned to give the remainder of the kit which includes nails and wire"/>
    <s v="MED190010SUTIDA"/>
    <n v="2"/>
    <x v="1"/>
    <x v="19"/>
    <e v="#N/A"/>
    <x v="1"/>
  </r>
  <r>
    <s v="MEDAIR"/>
    <m/>
    <m/>
    <s v="Planifié (financé)"/>
    <m/>
    <s v="Intervention Abris"/>
    <s v="Formation"/>
    <s v="Formation"/>
    <m/>
    <s v="Nombre de personnes"/>
    <n v="305"/>
    <m/>
    <m/>
    <m/>
    <s v=""/>
    <n v="305"/>
    <m/>
    <x v="1"/>
    <x v="19"/>
    <s v="Dalmette"/>
    <m/>
    <m/>
    <m/>
    <s v="We distributed to those who previously received above. However, the shelter kit was not completed at the time, so we have returned to give the remainder of the kit which includes nails and wire"/>
    <s v="MED190010SUTIDA"/>
    <n v="1"/>
    <x v="1"/>
    <x v="19"/>
    <e v="#N/A"/>
    <x v="1"/>
  </r>
  <r>
    <s v="MEDAIR"/>
    <m/>
    <s v="OFDA"/>
    <s v="Réalisé"/>
    <d v="2016-10-30T00:00:00"/>
    <s v="Distribution Abris"/>
    <s v="Matériaux Abris"/>
    <s v="Autre, à préciser dans &quot;Commentaires&quot;"/>
    <m/>
    <s v="N/A"/>
    <n v="511"/>
    <m/>
    <m/>
    <m/>
    <m/>
    <n v="511"/>
    <s v="Distribution générale"/>
    <x v="1"/>
    <x v="19"/>
    <s v="Blactote"/>
    <m/>
    <m/>
    <m/>
    <s v="Baches, Moustiquaires, Aquatabs, Kit hygienique"/>
    <m/>
    <m/>
    <x v="1"/>
    <x v="19"/>
    <e v="#N/A"/>
    <x v="1"/>
  </r>
  <r>
    <s v="MEDAIR"/>
    <m/>
    <s v="OFDA"/>
    <s v="Réalisé"/>
    <d v="2016-10-31T00:00:00"/>
    <s v="Distribution Abris"/>
    <s v="Matériaux Abris"/>
    <s v="Autre, à préciser dans &quot;Commentaires&quot;"/>
    <m/>
    <s v="N/A"/>
    <n v="694"/>
    <m/>
    <m/>
    <m/>
    <m/>
    <n v="694"/>
    <s v="Distribution générale"/>
    <x v="1"/>
    <x v="19"/>
    <s v="Dalmette"/>
    <m/>
    <m/>
    <m/>
    <s v="Baches, Moustiquaires, Aquatabs, Kit hygienique, seaux"/>
    <m/>
    <m/>
    <x v="1"/>
    <x v="19"/>
    <e v="#N/A"/>
    <x v="1"/>
  </r>
  <r>
    <s v="MEDAIR"/>
    <m/>
    <s v="OFDA"/>
    <s v="Réalisé"/>
    <d v="2016-11-12T00:00:00"/>
    <s v="Distribution Abris"/>
    <s v="Matériaux Abris"/>
    <s v="Autre, à préciser dans &quot;Commentaires&quot;"/>
    <m/>
    <s v="N/A"/>
    <n v="250"/>
    <m/>
    <m/>
    <m/>
    <m/>
    <n v="198"/>
    <s v="Distribution générale"/>
    <x v="1"/>
    <x v="19"/>
    <s v="Loby"/>
    <m/>
    <m/>
    <m/>
    <s v="Baches: 250, Shelter box: 198, Aquatabs: 52. 52 sont distribué dans les écoles et le reste sont distribué aux plus vulnerables dans Lager. Les chiffres sont differents parce que les bénéficiaires sont venu des autres endroits pour récuperer leurs articles manquants. "/>
    <m/>
    <m/>
    <x v="1"/>
    <x v="19"/>
    <e v="#N/A"/>
    <x v="1"/>
  </r>
  <r>
    <s v="MEDAIR"/>
    <m/>
    <s v="OFDA"/>
    <s v="Réalisé"/>
    <d v="2016-11-16T00:00:00"/>
    <s v="Distribution Abris"/>
    <s v="Matériaux Abris"/>
    <s v="Autre, à préciser dans &quot;Commentaires&quot;"/>
    <m/>
    <s v="N/A"/>
    <n v="367"/>
    <m/>
    <m/>
    <m/>
    <m/>
    <n v="367"/>
    <s v="Distribution générale"/>
    <x v="1"/>
    <x v="19"/>
    <s v="Dalmette"/>
    <m/>
    <m/>
    <m/>
    <s v="Baches: 334, Sawyer filter et seaux: 367, Moustiquaires: 367, Kit hygienique: 367, Kit abri: 302. Sawyer filters inclusive seaux sont distribué à la place de aquatabs. Les chiffres sont differents parce que les bénéficiaires sont venu des autres endroits pour récuperer leurs articles manquants. "/>
    <m/>
    <m/>
    <x v="1"/>
    <x v="19"/>
    <e v="#N/A"/>
    <x v="1"/>
  </r>
  <r>
    <s v="MEDAIR"/>
    <m/>
    <s v="OFDA"/>
    <s v="Réalisé"/>
    <d v="2016-12-01T00:00:00"/>
    <s v="Distribution Abris"/>
    <s v="Matériaux Abris"/>
    <s v="Autre, à préciser dans &quot;Commentaires&quot;"/>
    <m/>
    <s v="N/A"/>
    <n v="520"/>
    <m/>
    <m/>
    <m/>
    <m/>
    <n v="520"/>
    <s v="Distribution générale"/>
    <x v="1"/>
    <x v="19"/>
    <s v="Blactote"/>
    <m/>
    <m/>
    <m/>
    <s v="Sawyer filters et seaux sont distribué à la place d'aquatabs et l'outils d'abri."/>
    <m/>
    <m/>
    <x v="1"/>
    <x v="19"/>
    <e v="#N/A"/>
    <x v="1"/>
  </r>
  <r>
    <s v="MEDAIR"/>
    <m/>
    <s v="OFDA"/>
    <s v="Réalisé"/>
    <d v="2016-12-08T00:00:00"/>
    <s v="Distribution Abris"/>
    <s v="Matériaux Abris"/>
    <s v="Autre, à préciser dans &quot;Commentaires&quot;"/>
    <m/>
    <s v="N/A"/>
    <n v="628"/>
    <m/>
    <m/>
    <m/>
    <m/>
    <n v="628"/>
    <s v="Distribution générale"/>
    <x v="1"/>
    <x v="19"/>
    <s v="Dalmette"/>
    <m/>
    <m/>
    <m/>
    <s v="Shelter fixing kits. Sawyer filter."/>
    <m/>
    <m/>
    <x v="1"/>
    <x v="19"/>
    <e v="#N/A"/>
    <x v="1"/>
  </r>
  <r>
    <s v="MEDAIR"/>
    <m/>
    <s v="OFDA"/>
    <s v="Réalisé"/>
    <d v="2016-12-15T00:00:00"/>
    <s v="Distribution Abris"/>
    <s v="Matériaux Abris"/>
    <s v="Autre, à préciser dans &quot;Commentaires&quot;"/>
    <m/>
    <s v="N/A"/>
    <n v="268"/>
    <m/>
    <m/>
    <m/>
    <m/>
    <n v="268"/>
    <s v="Distribution générale"/>
    <x v="1"/>
    <x v="19"/>
    <s v="Loby"/>
    <m/>
    <m/>
    <m/>
    <s v="Shelter kits. Sawyer filter. Hygiene kits. Mosidomes."/>
    <m/>
    <m/>
    <x v="1"/>
    <x v="19"/>
    <e v="#N/A"/>
    <x v="1"/>
  </r>
  <r>
    <s v="MEDAIR"/>
    <m/>
    <s v="OFDA"/>
    <s v="Planifié (financé)"/>
    <d v="2016-12-19T00:00:00"/>
    <s v="Distribution Abris"/>
    <s v="Matériaux Abris"/>
    <s v="Autre, à préciser dans &quot;Commentaires&quot;"/>
    <m/>
    <s v="Nombre"/>
    <n v="524"/>
    <m/>
    <m/>
    <m/>
    <m/>
    <n v="524"/>
    <s v="Distribution générale"/>
    <x v="1"/>
    <x v="19"/>
    <s v="Loby"/>
    <m/>
    <m/>
    <m/>
    <s v="Shelter kits. Sawyer filter. Hygiene kits. Mosidomes."/>
    <m/>
    <m/>
    <x v="1"/>
    <x v="19"/>
    <e v="#N/A"/>
    <x v="1"/>
  </r>
  <r>
    <s v="Mercy Corps"/>
    <m/>
    <s v="World Vision"/>
    <s v="Réalisé"/>
    <d v="2016-10-10T00:00:00"/>
    <s v="Distribution Abris"/>
    <s v="Matériaux Abris"/>
    <s v="Bâches"/>
    <m/>
    <s v="Nombre"/>
    <n v="1"/>
    <m/>
    <m/>
    <m/>
    <s v=""/>
    <n v="200"/>
    <m/>
    <x v="3"/>
    <x v="70"/>
    <m/>
    <m/>
    <m/>
    <m/>
    <m/>
    <s v="MER20161010NIL'"/>
    <n v="4"/>
    <x v="3"/>
    <x v="49"/>
    <e v="#N/A"/>
    <x v="0"/>
  </r>
  <r>
    <s v="Mercy Corps"/>
    <m/>
    <s v="World Vision"/>
    <s v="Réalisé"/>
    <d v="2016-10-10T00:00:00"/>
    <s v="Distribution NFI"/>
    <s v="Matériaux NFI"/>
    <s v="Bidons"/>
    <m/>
    <s v="Nombre"/>
    <n v="2"/>
    <m/>
    <m/>
    <m/>
    <s v=""/>
    <n v="200"/>
    <m/>
    <x v="3"/>
    <x v="70"/>
    <m/>
    <m/>
    <m/>
    <m/>
    <m/>
    <s v="MER20161010NIL'"/>
    <n v="3"/>
    <x v="3"/>
    <x v="49"/>
    <e v="#N/A"/>
    <x v="1"/>
  </r>
  <r>
    <s v="Mercy Corps"/>
    <m/>
    <s v="World Vision"/>
    <s v="Réalisé"/>
    <d v="2016-10-10T00:00:00"/>
    <s v="Distribution NFI"/>
    <s v="Matériaux NFI"/>
    <s v="Couvertures"/>
    <m/>
    <s v="Nombre"/>
    <n v="1"/>
    <m/>
    <m/>
    <m/>
    <s v=""/>
    <n v="200"/>
    <m/>
    <x v="3"/>
    <x v="70"/>
    <m/>
    <m/>
    <m/>
    <m/>
    <m/>
    <s v="MER20161010NIL'"/>
    <n v="2"/>
    <x v="3"/>
    <x v="49"/>
    <e v="#N/A"/>
    <x v="1"/>
  </r>
  <r>
    <s v="Mercy Corps"/>
    <m/>
    <s v="World Vision"/>
    <s v="Réalisé"/>
    <d v="2016-10-10T00:00:00"/>
    <s v="Distribution NFI"/>
    <s v="Matériaux NFI"/>
    <s v="Lampes solaires"/>
    <m/>
    <s v="Nombre"/>
    <n v="1"/>
    <m/>
    <m/>
    <m/>
    <s v=""/>
    <n v="200"/>
    <m/>
    <x v="3"/>
    <x v="70"/>
    <m/>
    <m/>
    <m/>
    <m/>
    <m/>
    <s v="MER20161010NIL'"/>
    <n v="1"/>
    <x v="3"/>
    <x v="49"/>
    <e v="#N/A"/>
    <x v="1"/>
  </r>
  <r>
    <s v="Mercy Corps"/>
    <m/>
    <s v="World Vision"/>
    <s v="Réalisé"/>
    <s v="08-Oct-2016 - 09-Oct-2016"/>
    <s v="Distribution Abris"/>
    <s v="Matériaux Abris"/>
    <s v="Bâches"/>
    <m/>
    <s v="Nombre"/>
    <n v="1"/>
    <m/>
    <m/>
    <m/>
    <s v=""/>
    <n v="200"/>
    <m/>
    <x v="3"/>
    <x v="27"/>
    <m/>
    <m/>
    <m/>
    <m/>
    <m/>
    <e v="#VALUE!"/>
    <n v="15"/>
    <x v="3"/>
    <x v="27"/>
    <e v="#N/A"/>
    <x v="0"/>
  </r>
  <r>
    <s v="Mercy Corps"/>
    <m/>
    <s v="World Vision"/>
    <s v="Réalisé"/>
    <s v="08-Oct-2016 - 09-Oct-2016"/>
    <s v="Distribution NFI"/>
    <s v="Matériaux NFI"/>
    <s v="Bidons"/>
    <m/>
    <s v="Nombre"/>
    <n v="2"/>
    <m/>
    <m/>
    <m/>
    <s v=""/>
    <n v="200"/>
    <m/>
    <x v="3"/>
    <x v="27"/>
    <m/>
    <m/>
    <m/>
    <m/>
    <m/>
    <e v="#VALUE!"/>
    <n v="14"/>
    <x v="3"/>
    <x v="27"/>
    <e v="#N/A"/>
    <x v="1"/>
  </r>
  <r>
    <s v="Mercy Corps"/>
    <m/>
    <s v="World Vision"/>
    <s v="Réalisé"/>
    <s v="08-Oct-2016 - 09-Oct-2016"/>
    <s v="Distribution NFI"/>
    <s v="Matériaux NFI"/>
    <s v="Couvertures"/>
    <m/>
    <s v="Nombre"/>
    <n v="1"/>
    <m/>
    <m/>
    <m/>
    <s v=""/>
    <n v="200"/>
    <m/>
    <x v="3"/>
    <x v="27"/>
    <m/>
    <m/>
    <m/>
    <m/>
    <m/>
    <e v="#VALUE!"/>
    <n v="13"/>
    <x v="3"/>
    <x v="27"/>
    <e v="#N/A"/>
    <x v="1"/>
  </r>
  <r>
    <s v="Mercy Corps"/>
    <m/>
    <s v="World Vision"/>
    <s v="Réalisé"/>
    <s v="08-Oct-2016 - 09-Oct-2016"/>
    <s v="Distribution NFI"/>
    <s v="Matériaux NFI"/>
    <s v="Lampes solaires"/>
    <m/>
    <s v="Nombre"/>
    <n v="1"/>
    <m/>
    <m/>
    <m/>
    <s v=""/>
    <n v="200"/>
    <m/>
    <x v="3"/>
    <x v="27"/>
    <m/>
    <m/>
    <m/>
    <m/>
    <m/>
    <e v="#VALUE!"/>
    <n v="12"/>
    <x v="3"/>
    <x v="27"/>
    <e v="#N/A"/>
    <x v="1"/>
  </r>
  <r>
    <s v="Mercy Corps"/>
    <m/>
    <s v="OFDA"/>
    <s v="Planifié (non financé)"/>
    <m/>
    <s v="Distribution Abris"/>
    <s v="Matériaux Abris"/>
    <s v="Bâches"/>
    <m/>
    <s v="Nombre"/>
    <n v="1"/>
    <m/>
    <m/>
    <m/>
    <s v=""/>
    <n v="750"/>
    <m/>
    <x v="3"/>
    <x v="71"/>
    <m/>
    <m/>
    <m/>
    <m/>
    <s v="750 planned target, pending funding"/>
    <s v="MER190010NIAN"/>
    <n v="9"/>
    <x v="3"/>
    <x v="50"/>
    <e v="#N/A"/>
    <x v="0"/>
  </r>
  <r>
    <s v="Mercy Corps"/>
    <m/>
    <s v="World Vision"/>
    <s v="Planifié (non financé)"/>
    <m/>
    <s v="Distribution Abris"/>
    <s v="Matériaux Abris"/>
    <s v="Bâches"/>
    <m/>
    <s v="Nombre"/>
    <n v="1"/>
    <m/>
    <m/>
    <m/>
    <s v=""/>
    <n v="550"/>
    <m/>
    <x v="3"/>
    <x v="71"/>
    <m/>
    <m/>
    <m/>
    <m/>
    <s v="550 planned target, pending funding"/>
    <s v="MER190010NIAN"/>
    <n v="8"/>
    <x v="3"/>
    <x v="50"/>
    <e v="#N/A"/>
    <x v="1"/>
  </r>
  <r>
    <s v="Mercy Corps"/>
    <m/>
    <s v="World Vision"/>
    <s v="Planifié (financé)"/>
    <m/>
    <s v="Distribution Abris"/>
    <s v="Matériaux Abris"/>
    <s v="Bâches"/>
    <m/>
    <s v="Nombre"/>
    <n v="1"/>
    <m/>
    <m/>
    <m/>
    <s v=""/>
    <n v="500"/>
    <m/>
    <x v="3"/>
    <x v="72"/>
    <m/>
    <m/>
    <m/>
    <m/>
    <s v="500 planned target"/>
    <s v="MER190010NIAR"/>
    <n v="4"/>
    <x v="3"/>
    <x v="51"/>
    <e v="#N/A"/>
    <x v="0"/>
  </r>
  <r>
    <s v="Mercy Corps"/>
    <m/>
    <s v="OFDA"/>
    <s v="Planifié (non financé)"/>
    <m/>
    <s v="Distribution Abris"/>
    <s v="Matériaux Abris"/>
    <s v="Bâches"/>
    <m/>
    <s v="Nombre"/>
    <n v="1"/>
    <m/>
    <m/>
    <m/>
    <s v=""/>
    <n v="750"/>
    <m/>
    <x v="3"/>
    <x v="59"/>
    <m/>
    <m/>
    <m/>
    <m/>
    <s v="750 planned target, pending funding"/>
    <s v="MER190010NIPE"/>
    <n v="9"/>
    <x v="3"/>
    <x v="39"/>
    <e v="#N/A"/>
    <x v="0"/>
  </r>
  <r>
    <s v="Mercy Corps"/>
    <m/>
    <s v="World Vision"/>
    <s v="Planifié (non financé)"/>
    <m/>
    <s v="Distribution Abris"/>
    <s v="Matériaux Abris"/>
    <s v="Bâches"/>
    <m/>
    <s v="Nombre"/>
    <n v="1"/>
    <m/>
    <m/>
    <m/>
    <s v=""/>
    <n v="550"/>
    <m/>
    <x v="3"/>
    <x v="59"/>
    <m/>
    <m/>
    <m/>
    <m/>
    <s v="550 planned target, pending funding"/>
    <s v="MER190010NIPE"/>
    <n v="8"/>
    <x v="3"/>
    <x v="39"/>
    <e v="#N/A"/>
    <x v="1"/>
  </r>
  <r>
    <s v="Mercy Corps"/>
    <m/>
    <s v="World Vision"/>
    <s v="Planifié (financé)"/>
    <m/>
    <s v="Distribution Abris"/>
    <s v="Matériaux Abris"/>
    <s v="Bâches"/>
    <m/>
    <s v="Nombre"/>
    <n v="1"/>
    <m/>
    <m/>
    <m/>
    <s v=""/>
    <n v="500"/>
    <m/>
    <x v="3"/>
    <x v="58"/>
    <m/>
    <m/>
    <m/>
    <m/>
    <s v="500 planned target"/>
    <s v="MER190010NIPL"/>
    <n v="4"/>
    <x v="3"/>
    <x v="38"/>
    <e v="#N/A"/>
    <x v="0"/>
  </r>
  <r>
    <s v="Mercy Corps"/>
    <m/>
    <s v="OFDA"/>
    <s v="Planifié (non financé)"/>
    <m/>
    <s v="Distribution NFI"/>
    <s v="Matériaux NFI"/>
    <s v="Bidons"/>
    <m/>
    <s v="Nombre"/>
    <n v="2"/>
    <m/>
    <m/>
    <m/>
    <s v=""/>
    <n v="750"/>
    <m/>
    <x v="3"/>
    <x v="71"/>
    <m/>
    <m/>
    <m/>
    <m/>
    <s v="750 planned target, pending funding"/>
    <s v="MER190010NIAN"/>
    <n v="7"/>
    <x v="3"/>
    <x v="50"/>
    <e v="#N/A"/>
    <x v="1"/>
  </r>
  <r>
    <s v="Mercy Corps"/>
    <m/>
    <s v="World Vision"/>
    <s v="Planifié (non financé)"/>
    <m/>
    <s v="Distribution NFI"/>
    <s v="Matériaux NFI"/>
    <s v="Bidons"/>
    <m/>
    <s v="Nombre"/>
    <n v="2"/>
    <m/>
    <m/>
    <m/>
    <s v=""/>
    <n v="550"/>
    <m/>
    <x v="3"/>
    <x v="71"/>
    <m/>
    <m/>
    <m/>
    <m/>
    <s v="550 planned target, pending funding"/>
    <s v="MER190010NIAN"/>
    <n v="6"/>
    <x v="3"/>
    <x v="50"/>
    <e v="#N/A"/>
    <x v="1"/>
  </r>
  <r>
    <s v="Mercy Corps"/>
    <m/>
    <s v="World Vision"/>
    <s v="Planifié (financé)"/>
    <m/>
    <s v="Distribution NFI"/>
    <s v="Matériaux NFI"/>
    <s v="Bidons"/>
    <m/>
    <s v="Nombre"/>
    <n v="2"/>
    <m/>
    <m/>
    <m/>
    <s v=""/>
    <n v="500"/>
    <m/>
    <x v="3"/>
    <x v="72"/>
    <m/>
    <m/>
    <m/>
    <m/>
    <s v="500 planned target"/>
    <s v="MER190010NIAR"/>
    <n v="3"/>
    <x v="3"/>
    <x v="51"/>
    <e v="#N/A"/>
    <x v="1"/>
  </r>
  <r>
    <s v="Mercy Corps"/>
    <m/>
    <s v="OFDA"/>
    <s v="Planifié (non financé)"/>
    <m/>
    <s v="Distribution NFI"/>
    <s v="Matériaux NFI"/>
    <s v="Bidons"/>
    <m/>
    <s v="Nombre"/>
    <n v="2"/>
    <m/>
    <m/>
    <m/>
    <s v=""/>
    <n v="750"/>
    <m/>
    <x v="3"/>
    <x v="59"/>
    <m/>
    <m/>
    <m/>
    <m/>
    <s v="750 planned target, pending funding"/>
    <s v="MER190010NIPE"/>
    <n v="7"/>
    <x v="3"/>
    <x v="39"/>
    <e v="#N/A"/>
    <x v="1"/>
  </r>
  <r>
    <s v="Mercy Corps"/>
    <m/>
    <s v="World Vision"/>
    <s v="Planifié (non financé)"/>
    <m/>
    <s v="Distribution NFI"/>
    <s v="Matériaux NFI"/>
    <s v="Bidons"/>
    <m/>
    <s v="Nombre"/>
    <n v="2"/>
    <m/>
    <m/>
    <m/>
    <s v=""/>
    <n v="550"/>
    <m/>
    <x v="3"/>
    <x v="59"/>
    <m/>
    <m/>
    <m/>
    <m/>
    <s v="550 planned target, pending funding"/>
    <s v="MER190010NIPE"/>
    <n v="6"/>
    <x v="3"/>
    <x v="39"/>
    <e v="#N/A"/>
    <x v="1"/>
  </r>
  <r>
    <s v="Mercy Corps"/>
    <m/>
    <s v="World Vision"/>
    <s v="Planifié (financé)"/>
    <m/>
    <s v="Distribution NFI"/>
    <s v="Matériaux NFI"/>
    <s v="Bidons"/>
    <m/>
    <s v="Nombre"/>
    <n v="2"/>
    <m/>
    <m/>
    <m/>
    <s v=""/>
    <n v="500"/>
    <m/>
    <x v="3"/>
    <x v="58"/>
    <m/>
    <m/>
    <m/>
    <m/>
    <s v="500 planned target"/>
    <s v="MER190010NIPL"/>
    <n v="3"/>
    <x v="3"/>
    <x v="38"/>
    <e v="#N/A"/>
    <x v="1"/>
  </r>
  <r>
    <s v="Mercy Corps"/>
    <m/>
    <s v="OFDA"/>
    <s v="Planifié (non financé)"/>
    <m/>
    <s v="Distribution NFI"/>
    <s v="Matériaux NFI"/>
    <s v="Couvertures"/>
    <m/>
    <s v="Nombre"/>
    <n v="1"/>
    <m/>
    <m/>
    <m/>
    <s v=""/>
    <n v="750"/>
    <m/>
    <x v="3"/>
    <x v="71"/>
    <m/>
    <m/>
    <m/>
    <m/>
    <s v="750 planned target, pending funding"/>
    <s v="MER190010NIAN"/>
    <n v="5"/>
    <x v="3"/>
    <x v="50"/>
    <e v="#N/A"/>
    <x v="1"/>
  </r>
  <r>
    <s v="Mercy Corps"/>
    <m/>
    <s v="World Vision"/>
    <s v="Planifié (non financé)"/>
    <m/>
    <s v="Distribution NFI"/>
    <s v="Matériaux NFI"/>
    <s v="Couvertures"/>
    <m/>
    <s v="Nombre"/>
    <n v="1"/>
    <m/>
    <m/>
    <m/>
    <s v=""/>
    <n v="550"/>
    <m/>
    <x v="3"/>
    <x v="71"/>
    <m/>
    <m/>
    <m/>
    <m/>
    <s v="550 planned target, pending funding"/>
    <s v="MER190010NIAN"/>
    <n v="4"/>
    <x v="3"/>
    <x v="50"/>
    <e v="#N/A"/>
    <x v="1"/>
  </r>
  <r>
    <s v="Mercy Corps"/>
    <m/>
    <s v="World Vision"/>
    <s v="Planifié (financé)"/>
    <m/>
    <s v="Distribution NFI"/>
    <s v="Matériaux NFI"/>
    <s v="Couvertures"/>
    <m/>
    <s v="Nombre"/>
    <n v="1"/>
    <m/>
    <m/>
    <m/>
    <s v=""/>
    <n v="500"/>
    <m/>
    <x v="3"/>
    <x v="72"/>
    <m/>
    <m/>
    <m/>
    <m/>
    <s v="500 planned target"/>
    <s v="MER190010NIAR"/>
    <n v="2"/>
    <x v="3"/>
    <x v="51"/>
    <e v="#N/A"/>
    <x v="1"/>
  </r>
  <r>
    <s v="Mercy Corps"/>
    <m/>
    <s v="OFDA"/>
    <s v="Planifié (non financé)"/>
    <m/>
    <s v="Distribution NFI"/>
    <s v="Matériaux NFI"/>
    <s v="Couvertures"/>
    <m/>
    <s v="Nombre"/>
    <n v="1"/>
    <m/>
    <m/>
    <m/>
    <s v=""/>
    <n v="750"/>
    <m/>
    <x v="3"/>
    <x v="59"/>
    <m/>
    <m/>
    <m/>
    <m/>
    <s v="750 planned target, pending funding"/>
    <s v="MER190010NIPE"/>
    <n v="5"/>
    <x v="3"/>
    <x v="39"/>
    <e v="#N/A"/>
    <x v="1"/>
  </r>
  <r>
    <s v="Mercy Corps"/>
    <m/>
    <s v="World Vision"/>
    <s v="Planifié (non financé)"/>
    <m/>
    <s v="Distribution NFI"/>
    <s v="Matériaux NFI"/>
    <s v="Couvertures"/>
    <m/>
    <s v="Nombre"/>
    <n v="1"/>
    <m/>
    <m/>
    <m/>
    <s v=""/>
    <n v="550"/>
    <m/>
    <x v="3"/>
    <x v="59"/>
    <m/>
    <m/>
    <m/>
    <m/>
    <s v="550 planned target, pending funding"/>
    <s v="MER190010NIPE"/>
    <n v="4"/>
    <x v="3"/>
    <x v="39"/>
    <e v="#N/A"/>
    <x v="1"/>
  </r>
  <r>
    <s v="Mercy Corps"/>
    <m/>
    <s v="World Vision"/>
    <s v="Planifié (financé)"/>
    <m/>
    <s v="Distribution NFI"/>
    <s v="Matériaux NFI"/>
    <s v="Couvertures"/>
    <m/>
    <s v="Nombre"/>
    <n v="1"/>
    <m/>
    <m/>
    <m/>
    <s v=""/>
    <n v="500"/>
    <m/>
    <x v="3"/>
    <x v="58"/>
    <m/>
    <m/>
    <m/>
    <m/>
    <s v="500 planned target"/>
    <s v="MER190010NIPL"/>
    <n v="2"/>
    <x v="3"/>
    <x v="38"/>
    <e v="#N/A"/>
    <x v="1"/>
  </r>
  <r>
    <s v="Mercy Corps"/>
    <m/>
    <s v="OFDA"/>
    <s v="Planifié (non financé)"/>
    <m/>
    <s v="Distribution NFI"/>
    <s v="Matériaux NFI"/>
    <s v="Lampes solaires"/>
    <m/>
    <s v="Nombre"/>
    <n v="1"/>
    <m/>
    <m/>
    <m/>
    <s v=""/>
    <n v="750"/>
    <m/>
    <x v="3"/>
    <x v="71"/>
    <m/>
    <m/>
    <m/>
    <m/>
    <s v="750 planned target, pending funding"/>
    <s v="MER190010NIAN"/>
    <n v="3"/>
    <x v="3"/>
    <x v="50"/>
    <e v="#N/A"/>
    <x v="1"/>
  </r>
  <r>
    <s v="Mercy Corps"/>
    <m/>
    <s v="World Vision"/>
    <s v="Planifié (non financé)"/>
    <m/>
    <s v="Distribution NFI"/>
    <s v="Matériaux NFI"/>
    <s v="Lampes solaires"/>
    <m/>
    <s v="Nombre"/>
    <n v="1"/>
    <m/>
    <m/>
    <m/>
    <s v=""/>
    <n v="550"/>
    <m/>
    <x v="3"/>
    <x v="71"/>
    <m/>
    <m/>
    <m/>
    <m/>
    <s v="550 planned target, pending funding"/>
    <s v="MER190010NIAN"/>
    <n v="2"/>
    <x v="3"/>
    <x v="50"/>
    <e v="#N/A"/>
    <x v="1"/>
  </r>
  <r>
    <s v="Mercy Corps"/>
    <m/>
    <s v="World Vision"/>
    <s v="Planifié (financé)"/>
    <m/>
    <s v="Distribution NFI"/>
    <s v="Matériaux NFI"/>
    <s v="Lampes solaires"/>
    <m/>
    <s v="Nombre"/>
    <n v="1"/>
    <m/>
    <m/>
    <m/>
    <s v=""/>
    <n v="500"/>
    <m/>
    <x v="3"/>
    <x v="72"/>
    <m/>
    <m/>
    <m/>
    <m/>
    <s v="500 planned target"/>
    <s v="MER190010NIAR"/>
    <n v="1"/>
    <x v="3"/>
    <x v="51"/>
    <e v="#N/A"/>
    <x v="1"/>
  </r>
  <r>
    <s v="Mercy Corps"/>
    <m/>
    <s v="OFDA"/>
    <s v="Planifié (non financé)"/>
    <m/>
    <s v="Distribution NFI"/>
    <s v="Matériaux NFI"/>
    <s v="Lampes solaires"/>
    <m/>
    <s v="Nombre"/>
    <n v="1"/>
    <m/>
    <m/>
    <m/>
    <s v=""/>
    <n v="750"/>
    <m/>
    <x v="3"/>
    <x v="59"/>
    <m/>
    <m/>
    <m/>
    <m/>
    <s v="750 planned target, pending funding"/>
    <s v="MER190010NIPE"/>
    <n v="3"/>
    <x v="3"/>
    <x v="39"/>
    <e v="#N/A"/>
    <x v="1"/>
  </r>
  <r>
    <s v="Mercy Corps"/>
    <m/>
    <s v="World Vision"/>
    <s v="Planifié (non financé)"/>
    <m/>
    <s v="Distribution NFI"/>
    <s v="Matériaux NFI"/>
    <s v="Lampes solaires"/>
    <m/>
    <s v="Nombre"/>
    <n v="1"/>
    <m/>
    <m/>
    <m/>
    <s v=""/>
    <n v="550"/>
    <m/>
    <x v="3"/>
    <x v="59"/>
    <m/>
    <m/>
    <m/>
    <m/>
    <s v="550 planned target, pending funding"/>
    <s v="MER190010NIPE"/>
    <n v="2"/>
    <x v="3"/>
    <x v="39"/>
    <e v="#N/A"/>
    <x v="1"/>
  </r>
  <r>
    <s v="Mercy Corps"/>
    <m/>
    <s v="World Vision"/>
    <s v="Planifié (financé)"/>
    <m/>
    <s v="Distribution NFI"/>
    <s v="Matériaux NFI"/>
    <s v="Lampes solaires"/>
    <m/>
    <s v="Nombre"/>
    <n v="1"/>
    <m/>
    <m/>
    <m/>
    <s v=""/>
    <n v="500"/>
    <m/>
    <x v="3"/>
    <x v="58"/>
    <m/>
    <m/>
    <m/>
    <m/>
    <s v="500 planned target"/>
    <s v="MER190010NIPL"/>
    <n v="1"/>
    <x v="3"/>
    <x v="38"/>
    <e v="#N/A"/>
    <x v="1"/>
  </r>
  <r>
    <s v="Mercy Corps"/>
    <m/>
    <s v="Mercy Corps"/>
    <s v="Planifié (financé)"/>
    <m/>
    <s v="Distribution Abris"/>
    <s v="Cash en USD"/>
    <s v="Non conditionel "/>
    <m/>
    <s v="Valeur en USD"/>
    <n v="50"/>
    <m/>
    <m/>
    <m/>
    <s v=""/>
    <n v="750"/>
    <m/>
    <x v="3"/>
    <x v="71"/>
    <m/>
    <m/>
    <m/>
    <m/>
    <s v="750 planned target"/>
    <s v="MER190010NIAN"/>
    <n v="1"/>
    <x v="3"/>
    <x v="50"/>
    <e v="#N/A"/>
    <x v="1"/>
  </r>
  <r>
    <s v="Mercy Corps"/>
    <m/>
    <s v="Mercy Corps"/>
    <s v="Planifié (financé)"/>
    <m/>
    <s v="Distribution Abris"/>
    <s v="Cash en USD"/>
    <s v="Non conditionel "/>
    <m/>
    <s v="Valeur en USD"/>
    <n v="50"/>
    <m/>
    <m/>
    <m/>
    <s v=""/>
    <n v="750"/>
    <m/>
    <x v="3"/>
    <x v="59"/>
    <m/>
    <m/>
    <m/>
    <m/>
    <s v="750 planned target"/>
    <s v="MER190010NIPE"/>
    <n v="1"/>
    <x v="3"/>
    <x v="39"/>
    <e v="#N/A"/>
    <x v="1"/>
  </r>
  <r>
    <s v="Mission of Hope"/>
    <m/>
    <s v="OFDA"/>
    <s v="Réalisé"/>
    <m/>
    <s v="Distribution Abris"/>
    <s v="Matériaux Abris"/>
    <s v="Bâches"/>
    <m/>
    <s v="Nombre"/>
    <n v="2639"/>
    <m/>
    <m/>
    <m/>
    <s v=""/>
    <n v="2639"/>
    <m/>
    <x v="1"/>
    <x v="28"/>
    <m/>
    <m/>
    <m/>
    <m/>
    <m/>
    <s v="MIS190010SU"/>
    <n v="1"/>
    <x v="1"/>
    <x v="28"/>
    <e v="#N/A"/>
    <x v="0"/>
  </r>
  <r>
    <s v="Mission of Hope"/>
    <m/>
    <s v="OFDA"/>
    <s v="Réalisé"/>
    <m/>
    <s v="Distribution NFI"/>
    <s v="Matériaux NFI"/>
    <s v="Couvertures"/>
    <m/>
    <s v="Nombre"/>
    <n v="2000"/>
    <m/>
    <m/>
    <m/>
    <s v=""/>
    <n v="7500"/>
    <m/>
    <x v="0"/>
    <x v="28"/>
    <m/>
    <m/>
    <m/>
    <m/>
    <m/>
    <s v="MIS190010GR"/>
    <n v="2"/>
    <x v="0"/>
    <x v="28"/>
    <e v="#N/A"/>
    <x v="1"/>
  </r>
  <r>
    <s v="Mission of Hope"/>
    <m/>
    <s v="OFDA"/>
    <s v="Réalisé"/>
    <m/>
    <s v="Distribution NFI"/>
    <s v="Matériaux NFI"/>
    <s v="Kit de cuisine"/>
    <m/>
    <s v="Nombre"/>
    <n v="5500"/>
    <m/>
    <m/>
    <m/>
    <s v=""/>
    <n v="7500"/>
    <m/>
    <x v="0"/>
    <x v="28"/>
    <m/>
    <m/>
    <m/>
    <m/>
    <m/>
    <s v="MIS190010GR"/>
    <n v="1"/>
    <x v="0"/>
    <x v="28"/>
    <e v="#N/A"/>
    <x v="1"/>
  </r>
  <r>
    <s v="MOFKA"/>
    <m/>
    <s v="IOM"/>
    <s v="Planifié (financé)"/>
    <d v="2016-11-28T00:00:00"/>
    <s v="Distribution NFI"/>
    <s v="Matériaux NFI"/>
    <s v="Couvertures"/>
    <m/>
    <s v="Nombre"/>
    <n v="2500"/>
    <m/>
    <m/>
    <m/>
    <s v=""/>
    <n v="2500"/>
    <m/>
    <x v="3"/>
    <x v="58"/>
    <s v="Plaissance"/>
    <m/>
    <m/>
    <m/>
    <s v="nous allons assitee 2500 familles  ,mais snous avons 3000 autre familles qui ont besoins de ces articles"/>
    <s v="MOF20161128NIPLPL"/>
    <n v="4"/>
    <x v="3"/>
    <x v="38"/>
    <e v="#N/A"/>
    <x v="0"/>
  </r>
  <r>
    <s v="MOFKA"/>
    <m/>
    <s v="IOM"/>
    <s v="Planifié (financé)"/>
    <d v="2016-11-28T00:00:00"/>
    <s v="Distribution NFI"/>
    <s v="Matériaux NFI"/>
    <s v="Kit de cuisine"/>
    <m/>
    <s v="Nombre"/>
    <n v="2500"/>
    <m/>
    <m/>
    <m/>
    <s v=""/>
    <n v="2500"/>
    <m/>
    <x v="3"/>
    <x v="58"/>
    <s v="Plaissance"/>
    <m/>
    <m/>
    <m/>
    <s v="nous allons assitee 2500 familles  ,mais snous avons 3000 autre familles qui ont besoins de ces articles"/>
    <s v="MOF20161128NIPLPL"/>
    <n v="3"/>
    <x v="3"/>
    <x v="38"/>
    <e v="#N/A"/>
    <x v="1"/>
  </r>
  <r>
    <s v="MOFKA"/>
    <m/>
    <s v="IOM"/>
    <s v="Planifié (financé)"/>
    <d v="2016-11-28T00:00:00"/>
    <s v="Distribution NFI"/>
    <s v="Matériaux NFI"/>
    <s v="Kit d'hygiène"/>
    <m/>
    <s v="Nombre"/>
    <n v="2500"/>
    <m/>
    <m/>
    <m/>
    <s v=""/>
    <n v="2500"/>
    <m/>
    <x v="3"/>
    <x v="58"/>
    <s v="Plaissance"/>
    <m/>
    <m/>
    <m/>
    <s v="nous allons assitee 2500 familles  ,mais snous avons 3000 autre familles qui ont besoins de ces articles"/>
    <s v="MOF20161128NIPLPL"/>
    <n v="2"/>
    <x v="3"/>
    <x v="38"/>
    <e v="#N/A"/>
    <x v="1"/>
  </r>
  <r>
    <s v="MOFKA"/>
    <m/>
    <s v="IOM"/>
    <s v="Planifié (financé)"/>
    <d v="2016-11-28T00:00:00"/>
    <s v="Distribution NFI"/>
    <s v="Matériaux NFI"/>
    <s v="Seaux"/>
    <m/>
    <s v="Nombre"/>
    <n v="2500"/>
    <m/>
    <m/>
    <m/>
    <s v=""/>
    <n v="2500"/>
    <m/>
    <x v="3"/>
    <x v="58"/>
    <s v="Plaissance"/>
    <m/>
    <m/>
    <m/>
    <s v="nous allons assitee 2500 familles  ,mais snous avons 3000 autre familles qui ont besoins de ces articles"/>
    <s v="MOF20161128NIPLPL"/>
    <n v="1"/>
    <x v="3"/>
    <x v="38"/>
    <e v="#N/A"/>
    <x v="1"/>
  </r>
  <r>
    <s v="OIH"/>
    <m/>
    <s v="OFDA"/>
    <s v="Réalisé"/>
    <m/>
    <s v="Distribution Abris"/>
    <s v="Matériaux Abris"/>
    <s v="Bâches"/>
    <m/>
    <s v="Nombre"/>
    <n v="1500"/>
    <m/>
    <m/>
    <m/>
    <s v=""/>
    <n v="1500"/>
    <m/>
    <x v="2"/>
    <x v="28"/>
    <m/>
    <m/>
    <m/>
    <m/>
    <m/>
    <s v="OIH190010NO"/>
    <n v="5"/>
    <x v="2"/>
    <x v="28"/>
    <e v="#N/A"/>
    <x v="0"/>
  </r>
  <r>
    <s v="OIH"/>
    <m/>
    <s v="OFDA"/>
    <s v="Réalisé"/>
    <m/>
    <s v="Distribution NFI"/>
    <s v="Matériaux NFI"/>
    <s v="Bidons"/>
    <m/>
    <s v="Nombre"/>
    <n v="500"/>
    <m/>
    <m/>
    <m/>
    <s v=""/>
    <n v="1500"/>
    <m/>
    <x v="2"/>
    <x v="28"/>
    <m/>
    <m/>
    <m/>
    <m/>
    <m/>
    <s v="OIH190010NO"/>
    <n v="4"/>
    <x v="2"/>
    <x v="28"/>
    <e v="#N/A"/>
    <x v="1"/>
  </r>
  <r>
    <s v="OIH"/>
    <m/>
    <s v="OFDA"/>
    <s v="Réalisé"/>
    <m/>
    <s v="Distribution NFI"/>
    <s v="Matériaux NFI"/>
    <s v="Couvertures"/>
    <m/>
    <s v="Nombre"/>
    <n v="1500"/>
    <m/>
    <m/>
    <m/>
    <s v=""/>
    <n v="1500"/>
    <m/>
    <x v="2"/>
    <x v="28"/>
    <m/>
    <m/>
    <m/>
    <m/>
    <m/>
    <s v="OIH190010NO"/>
    <n v="3"/>
    <x v="2"/>
    <x v="28"/>
    <e v="#N/A"/>
    <x v="1"/>
  </r>
  <r>
    <s v="OIH"/>
    <m/>
    <s v="OFDA"/>
    <s v="Réalisé"/>
    <m/>
    <s v="Distribution NFI"/>
    <s v="Matériaux NFI"/>
    <s v="Kit de cuisine"/>
    <m/>
    <s v="Nombre"/>
    <n v="293"/>
    <m/>
    <m/>
    <m/>
    <s v=""/>
    <n v="1500"/>
    <m/>
    <x v="2"/>
    <x v="28"/>
    <m/>
    <m/>
    <m/>
    <m/>
    <m/>
    <s v="OIH190010NO"/>
    <n v="2"/>
    <x v="2"/>
    <x v="28"/>
    <e v="#N/A"/>
    <x v="1"/>
  </r>
  <r>
    <s v="OIH"/>
    <m/>
    <s v="OFDA"/>
    <s v="Réalisé"/>
    <m/>
    <s v="Distribution NFI"/>
    <s v="Matériaux NFI"/>
    <s v="Kit d'hygiène"/>
    <m/>
    <s v="Nombre"/>
    <n v="1500"/>
    <m/>
    <m/>
    <m/>
    <s v=""/>
    <n v="1500"/>
    <m/>
    <x v="2"/>
    <x v="28"/>
    <m/>
    <m/>
    <m/>
    <m/>
    <m/>
    <s v="OIH190010NO"/>
    <n v="1"/>
    <x v="2"/>
    <x v="28"/>
    <e v="#N/A"/>
    <x v="1"/>
  </r>
  <r>
    <s v="Peace Winds Japan"/>
    <m/>
    <s v="People of Japan"/>
    <s v="Planifié (financé)"/>
    <d v="2016-10-27T00:00:00"/>
    <s v="Distribution Abris"/>
    <s v="Matériaux Abris"/>
    <s v="Bâches"/>
    <m/>
    <s v="Nombre"/>
    <n v="500"/>
    <m/>
    <m/>
    <m/>
    <s v=""/>
    <n v="500"/>
    <m/>
    <x v="1"/>
    <x v="8"/>
    <s v="Boury"/>
    <m/>
    <m/>
    <m/>
    <s v="distribute 3000hh with hand soaps, laundry soaps."/>
    <s v="PEA20161027SUTOBO"/>
    <n v="3"/>
    <x v="1"/>
    <x v="8"/>
    <e v="#N/A"/>
    <x v="0"/>
  </r>
  <r>
    <s v="Peace Winds Japan"/>
    <m/>
    <s v="People of Japan"/>
    <s v="Planifié (financé)"/>
    <d v="2016-10-27T00:00:00"/>
    <s v="Distribution NFI"/>
    <s v="Matériaux NFI"/>
    <s v="Couvertures"/>
    <m/>
    <s v="Nombre"/>
    <n v="500"/>
    <m/>
    <m/>
    <m/>
    <s v=""/>
    <n v="500"/>
    <s v="Sélection / Priorisation"/>
    <x v="1"/>
    <x v="8"/>
    <s v="Boury"/>
    <m/>
    <m/>
    <m/>
    <s v="distribute 3000hh with hand soaps, laundry soaps."/>
    <s v="PEA20161027SUTOBO"/>
    <n v="2"/>
    <x v="1"/>
    <x v="8"/>
    <e v="#N/A"/>
    <x v="1"/>
  </r>
  <r>
    <s v="Peace Winds Japan"/>
    <m/>
    <s v="People of Japan"/>
    <s v="Planifié (financé)"/>
    <d v="2016-10-27T00:00:00"/>
    <s v="Distribution Abris"/>
    <s v="Matériaux Abris"/>
    <s v="Kit Abris"/>
    <s v="tarpauline, rope (30m), blanket"/>
    <s v="Nombre"/>
    <n v="500"/>
    <m/>
    <m/>
    <m/>
    <s v=""/>
    <n v="500"/>
    <s v="Sélection / Priorisation"/>
    <x v="1"/>
    <x v="8"/>
    <s v="Boury"/>
    <m/>
    <m/>
    <m/>
    <s v="distribute 3000hh with hand soaps, laundry soaps."/>
    <s v="PEA20161027SUTOBO"/>
    <n v="1"/>
    <x v="1"/>
    <x v="8"/>
    <e v="#N/A"/>
    <x v="1"/>
  </r>
  <r>
    <s v="Peace Winds Japan"/>
    <m/>
    <m/>
    <s v="Planifié (financé)"/>
    <m/>
    <s v="Distribution Abris"/>
    <s v="Matériaux Abris"/>
    <s v="Kit Abris"/>
    <m/>
    <s v="Nombre"/>
    <n v="1700"/>
    <m/>
    <m/>
    <m/>
    <m/>
    <m/>
    <m/>
    <x v="1"/>
    <x v="16"/>
    <s v="2ème Débouchette"/>
    <m/>
    <m/>
    <m/>
    <m/>
    <s v="PEA190010SUST2È"/>
    <n v="1"/>
    <x v="1"/>
    <x v="16"/>
    <s v="HT07722-02"/>
    <x v="0"/>
  </r>
  <r>
    <s v="Samaritan's Purse"/>
    <m/>
    <m/>
    <s v="Réalisé"/>
    <d v="2016-10-07T00:00:00"/>
    <s v="Distribution Abris"/>
    <s v="Matériaux Abris"/>
    <s v="Bâches"/>
    <m/>
    <s v="Nombre"/>
    <n v="17"/>
    <m/>
    <m/>
    <m/>
    <s v=""/>
    <n v="400"/>
    <m/>
    <x v="5"/>
    <x v="28"/>
    <m/>
    <s v="Coastal road"/>
    <m/>
    <m/>
    <m/>
    <s v="SAM2016107"/>
    <n v="1"/>
    <x v="5"/>
    <x v="28"/>
    <e v="#N/A"/>
    <x v="0"/>
  </r>
  <r>
    <s v="Samaritan's Purse"/>
    <m/>
    <m/>
    <s v="Réalisé"/>
    <d v="2016-10-09T00:00:00"/>
    <s v="Distribution Abris"/>
    <s v="Matériaux Abris"/>
    <s v="Bâches"/>
    <m/>
    <s v="Nombre"/>
    <n v="400"/>
    <m/>
    <m/>
    <m/>
    <s v=""/>
    <n v="400"/>
    <m/>
    <x v="1"/>
    <x v="15"/>
    <m/>
    <s v="Mourne Brille"/>
    <m/>
    <m/>
    <m/>
    <s v="SAM2016109SUPO"/>
    <n v="3"/>
    <x v="1"/>
    <x v="15"/>
    <e v="#N/A"/>
    <x v="0"/>
  </r>
  <r>
    <s v="Samaritan's Purse"/>
    <m/>
    <m/>
    <s v="Réalisé"/>
    <d v="2016-10-09T00:00:00"/>
    <s v="Distribution NFI"/>
    <s v="Matériaux NFI"/>
    <s v="Couvertures"/>
    <m/>
    <s v="Nombre"/>
    <n v="800"/>
    <m/>
    <m/>
    <m/>
    <s v=""/>
    <n v="400"/>
    <s v="Distribution générale"/>
    <x v="1"/>
    <x v="15"/>
    <m/>
    <s v="Mourne Brille"/>
    <m/>
    <m/>
    <m/>
    <s v="SAM2016109SUPO"/>
    <n v="2"/>
    <x v="1"/>
    <x v="15"/>
    <e v="#N/A"/>
    <x v="1"/>
  </r>
  <r>
    <s v="Samaritan's Purse"/>
    <m/>
    <m/>
    <s v="Réalisé"/>
    <d v="2016-10-09T00:00:00"/>
    <s v="Distribution NFI"/>
    <s v="Matériaux NFI"/>
    <s v="Kit d'hygiène"/>
    <m/>
    <s v="Nombre"/>
    <n v="400"/>
    <m/>
    <m/>
    <m/>
    <s v=""/>
    <n v="400"/>
    <s v="Distribution générale"/>
    <x v="1"/>
    <x v="15"/>
    <m/>
    <s v="Mourne Brille"/>
    <m/>
    <m/>
    <m/>
    <s v="SAM2016109SUPO"/>
    <n v="1"/>
    <x v="1"/>
    <x v="15"/>
    <e v="#N/A"/>
    <x v="1"/>
  </r>
  <r>
    <s v="Samaritan's Purse"/>
    <m/>
    <m/>
    <s v="Réalisé"/>
    <d v="2016-10-10T00:00:00"/>
    <s v="Distribution Abris"/>
    <s v="Matériaux Abris"/>
    <s v="Bâches"/>
    <m/>
    <s v="Nombre"/>
    <n v="520"/>
    <m/>
    <m/>
    <m/>
    <m/>
    <m/>
    <m/>
    <x v="1"/>
    <x v="1"/>
    <m/>
    <s v="Caracolie 2"/>
    <m/>
    <m/>
    <m/>
    <s v="SAM20161010SULE"/>
    <n v="3"/>
    <x v="1"/>
    <x v="1"/>
    <e v="#N/A"/>
    <x v="0"/>
  </r>
  <r>
    <s v="Samaritan's Purse"/>
    <m/>
    <m/>
    <s v="Réalisé"/>
    <d v="2016-10-10T00:00:00"/>
    <s v="Distribution NFI"/>
    <s v="Matériaux NFI"/>
    <s v="Couvertures"/>
    <m/>
    <s v="Nombre"/>
    <n v="528"/>
    <m/>
    <m/>
    <m/>
    <m/>
    <m/>
    <m/>
    <x v="1"/>
    <x v="1"/>
    <m/>
    <s v="Caracolie 2"/>
    <m/>
    <m/>
    <m/>
    <s v="SAM20161010SULE"/>
    <n v="2"/>
    <x v="1"/>
    <x v="1"/>
    <e v="#N/A"/>
    <x v="1"/>
  </r>
  <r>
    <s v="Samaritan's Purse"/>
    <m/>
    <m/>
    <s v="Réalisé"/>
    <d v="2016-10-10T00:00:00"/>
    <s v="Distribution NFI"/>
    <s v="Matériaux NFI"/>
    <s v="Kit d'hygiène"/>
    <m/>
    <s v="Nombre"/>
    <n v="522"/>
    <m/>
    <m/>
    <m/>
    <m/>
    <m/>
    <m/>
    <x v="1"/>
    <x v="1"/>
    <m/>
    <s v="Caracolie 2"/>
    <m/>
    <m/>
    <m/>
    <s v="SAM20161010SULE"/>
    <n v="1"/>
    <x v="1"/>
    <x v="1"/>
    <e v="#N/A"/>
    <x v="1"/>
  </r>
  <r>
    <s v="Samaritan's Purse"/>
    <m/>
    <m/>
    <s v="Réalisé"/>
    <d v="2016-10-11T00:00:00"/>
    <s v="Distribution Abris"/>
    <s v="Matériaux Abris"/>
    <s v="Bâches"/>
    <m/>
    <s v="Nombre"/>
    <n v="325"/>
    <m/>
    <m/>
    <m/>
    <s v=""/>
    <n v="325"/>
    <m/>
    <x v="0"/>
    <x v="66"/>
    <s v="Les Gommiers"/>
    <m/>
    <m/>
    <m/>
    <m/>
    <s v="SAM20161011GRROLE"/>
    <n v="3"/>
    <x v="0"/>
    <x v="46"/>
    <e v="#N/A"/>
    <x v="0"/>
  </r>
  <r>
    <s v="Samaritan's Purse"/>
    <m/>
    <m/>
    <s v="Réalisé"/>
    <d v="2016-10-11T00:00:00"/>
    <s v="Distribution NFI"/>
    <s v="Matériaux NFI"/>
    <s v="Couvertures"/>
    <m/>
    <s v="Nombre"/>
    <n v="300"/>
    <m/>
    <m/>
    <m/>
    <s v=""/>
    <n v="325"/>
    <s v="Distribution générale"/>
    <x v="0"/>
    <x v="66"/>
    <s v="Les Gommiers"/>
    <m/>
    <m/>
    <m/>
    <m/>
    <s v="SAM20161011GRROLE"/>
    <n v="2"/>
    <x v="0"/>
    <x v="46"/>
    <e v="#N/A"/>
    <x v="1"/>
  </r>
  <r>
    <s v="Samaritan's Purse"/>
    <m/>
    <m/>
    <s v="Réalisé"/>
    <d v="2016-10-11T00:00:00"/>
    <s v="Distribution NFI"/>
    <s v="Matériaux NFI"/>
    <s v="Kit d'hygiène"/>
    <m/>
    <s v="Nombre"/>
    <n v="318"/>
    <m/>
    <m/>
    <m/>
    <s v=""/>
    <n v="325"/>
    <s v="Distribution générale"/>
    <x v="0"/>
    <x v="66"/>
    <s v="Les Gommiers"/>
    <m/>
    <m/>
    <m/>
    <m/>
    <s v="SAM20161011GRROLE"/>
    <n v="1"/>
    <x v="0"/>
    <x v="46"/>
    <e v="#N/A"/>
    <x v="1"/>
  </r>
  <r>
    <s v="Samaritan's Purse"/>
    <m/>
    <m/>
    <s v="Réalisé"/>
    <d v="2016-10-11T00:00:00"/>
    <s v="Distribution Abris"/>
    <s v="Matériaux Abris"/>
    <s v="Bâches"/>
    <m/>
    <s v="Nombre"/>
    <n v="1105"/>
    <m/>
    <m/>
    <m/>
    <s v=""/>
    <n v="1255"/>
    <m/>
    <x v="1"/>
    <x v="15"/>
    <s v="Dumont"/>
    <m/>
    <m/>
    <m/>
    <m/>
    <s v="SAM20161011SUPODU"/>
    <n v="3"/>
    <x v="1"/>
    <x v="15"/>
    <e v="#N/A"/>
    <x v="1"/>
  </r>
  <r>
    <s v="Samaritan's Purse"/>
    <m/>
    <m/>
    <s v="Réalisé"/>
    <d v="2016-10-11T00:00:00"/>
    <s v="Distribution NFI"/>
    <s v="Matériaux NFI"/>
    <s v="Couvertures"/>
    <m/>
    <s v="Nombre"/>
    <n v="1705"/>
    <m/>
    <m/>
    <m/>
    <s v=""/>
    <n v="1255"/>
    <s v="Distribution générale"/>
    <x v="1"/>
    <x v="15"/>
    <s v="Dumont"/>
    <m/>
    <m/>
    <m/>
    <m/>
    <s v="SAM20161011SUPODU"/>
    <n v="2"/>
    <x v="1"/>
    <x v="15"/>
    <e v="#N/A"/>
    <x v="1"/>
  </r>
  <r>
    <s v="Samaritan's Purse"/>
    <m/>
    <m/>
    <s v="Réalisé"/>
    <d v="2016-10-11T00:00:00"/>
    <s v="Distribution NFI"/>
    <s v="Matériaux NFI"/>
    <s v="Kit d'hygiène"/>
    <m/>
    <s v="Nombre"/>
    <n v="1105"/>
    <m/>
    <m/>
    <m/>
    <s v=""/>
    <n v="1255"/>
    <s v="Distribution générale"/>
    <x v="1"/>
    <x v="15"/>
    <s v="Dumont"/>
    <m/>
    <m/>
    <m/>
    <m/>
    <s v="SAM20161011SUPODU"/>
    <n v="1"/>
    <x v="1"/>
    <x v="15"/>
    <e v="#N/A"/>
    <x v="1"/>
  </r>
  <r>
    <s v="Samaritan's Purse"/>
    <m/>
    <m/>
    <s v="Réalisé"/>
    <d v="2016-10-13T00:00:00"/>
    <s v="Distribution Abris"/>
    <s v="Matériaux Abris"/>
    <s v="Bâches"/>
    <m/>
    <s v="Nombre"/>
    <n v="735"/>
    <m/>
    <m/>
    <m/>
    <s v=""/>
    <n v="850"/>
    <m/>
    <x v="1"/>
    <x v="5"/>
    <s v="Beaulieu"/>
    <m/>
    <m/>
    <m/>
    <m/>
    <s v="SAM20161013SUROBE"/>
    <n v="3"/>
    <x v="1"/>
    <x v="5"/>
    <e v="#N/A"/>
    <x v="0"/>
  </r>
  <r>
    <s v="Samaritan's Purse"/>
    <m/>
    <m/>
    <s v="Réalisé"/>
    <d v="2016-10-13T00:00:00"/>
    <s v="Distribution NFI"/>
    <s v="Matériaux NFI"/>
    <s v="Couvertures"/>
    <m/>
    <s v="Nombre"/>
    <n v="300"/>
    <m/>
    <m/>
    <m/>
    <s v=""/>
    <n v="850"/>
    <s v="Distribution générale"/>
    <x v="1"/>
    <x v="5"/>
    <s v="Beaulieu"/>
    <m/>
    <m/>
    <m/>
    <m/>
    <s v="SAM20161013SUROBE"/>
    <n v="2"/>
    <x v="1"/>
    <x v="5"/>
    <e v="#N/A"/>
    <x v="1"/>
  </r>
  <r>
    <s v="Samaritan's Purse"/>
    <m/>
    <m/>
    <s v="Réalisé"/>
    <d v="2016-10-13T00:00:00"/>
    <s v="Distribution NFI"/>
    <s v="Matériaux NFI"/>
    <s v="Kit d'hygiène"/>
    <m/>
    <s v="Nombre"/>
    <n v="300"/>
    <m/>
    <m/>
    <m/>
    <s v=""/>
    <n v="850"/>
    <s v="Distribution générale"/>
    <x v="1"/>
    <x v="5"/>
    <s v="Beaulieu"/>
    <m/>
    <m/>
    <m/>
    <m/>
    <s v="SAM20161013SUROBE"/>
    <n v="1"/>
    <x v="1"/>
    <x v="5"/>
    <e v="#N/A"/>
    <x v="1"/>
  </r>
  <r>
    <s v="Samaritan's Purse"/>
    <m/>
    <m/>
    <s v="Réalisé"/>
    <d v="2016-10-14T00:00:00"/>
    <s v="Distribution NFI"/>
    <s v="Matériaux NFI"/>
    <s v="Couvertures"/>
    <m/>
    <s v="Nombre"/>
    <n v="340"/>
    <m/>
    <m/>
    <m/>
    <s v=""/>
    <n v="636"/>
    <s v="Distribution générale"/>
    <x v="0"/>
    <x v="0"/>
    <s v="Fond Rouge De Torbec"/>
    <m/>
    <m/>
    <m/>
    <m/>
    <s v="SAM20161014GRJEFO"/>
    <n v="2"/>
    <x v="0"/>
    <x v="0"/>
    <e v="#N/A"/>
    <x v="0"/>
  </r>
  <r>
    <s v="Samaritan's Purse"/>
    <m/>
    <m/>
    <s v="Réalisé"/>
    <d v="2016-10-14T00:00:00"/>
    <s v="Distribution NFI"/>
    <s v="Matériaux NFI"/>
    <s v="Kit d'hygiène"/>
    <m/>
    <s v="Nombre"/>
    <n v="340"/>
    <m/>
    <m/>
    <m/>
    <s v=""/>
    <n v="636"/>
    <s v="Distribution générale"/>
    <x v="0"/>
    <x v="0"/>
    <s v="Fond Rouge De Torbec"/>
    <m/>
    <m/>
    <m/>
    <m/>
    <s v="SAM20161014GRJEFO"/>
    <n v="1"/>
    <x v="0"/>
    <x v="0"/>
    <e v="#N/A"/>
    <x v="1"/>
  </r>
  <r>
    <s v="Samaritan's Purse"/>
    <m/>
    <m/>
    <s v="Réalisé"/>
    <d v="2016-10-15T00:00:00"/>
    <s v="Distribution Abris"/>
    <s v="Matériaux Abris"/>
    <s v="Bâches"/>
    <m/>
    <s v="Nombre"/>
    <n v="200"/>
    <m/>
    <m/>
    <m/>
    <s v=""/>
    <n v="200"/>
    <m/>
    <x v="1"/>
    <x v="1"/>
    <s v="Bourdet"/>
    <m/>
    <m/>
    <m/>
    <m/>
    <s v="SAM20161015SULEBO"/>
    <n v="1"/>
    <x v="1"/>
    <x v="1"/>
    <e v="#N/A"/>
    <x v="1"/>
  </r>
  <r>
    <s v="Samaritan's Purse"/>
    <m/>
    <m/>
    <s v="Réalisé"/>
    <d v="2016-10-16T00:00:00"/>
    <s v="Distribution Abris"/>
    <s v="Matériaux Abris"/>
    <s v="Bâches"/>
    <m/>
    <s v="Nombre"/>
    <n v="250"/>
    <m/>
    <m/>
    <m/>
    <s v=""/>
    <n v="250"/>
    <m/>
    <x v="1"/>
    <x v="5"/>
    <s v="Renaudin"/>
    <m/>
    <m/>
    <m/>
    <m/>
    <s v="SAM20161016SURORE"/>
    <n v="1"/>
    <x v="1"/>
    <x v="5"/>
    <e v="#N/A"/>
    <x v="1"/>
  </r>
  <r>
    <s v="Samaritan's Purse"/>
    <m/>
    <m/>
    <s v="Réalisé"/>
    <d v="2016-10-16T00:00:00"/>
    <s v="Distribution Abris"/>
    <s v="Matériaux Abris"/>
    <s v="Bâches"/>
    <m/>
    <s v="Nombre"/>
    <n v="200"/>
    <m/>
    <m/>
    <m/>
    <m/>
    <m/>
    <m/>
    <x v="1"/>
    <x v="5"/>
    <s v="1ère Beaulieu"/>
    <m/>
    <m/>
    <m/>
    <m/>
    <s v="SAM20161016SURO1È"/>
    <n v="1"/>
    <x v="1"/>
    <x v="5"/>
    <s v="HT07743-01"/>
    <x v="1"/>
  </r>
  <r>
    <s v="Samaritan's Purse"/>
    <m/>
    <m/>
    <s v="Réalisé"/>
    <d v="2016-10-16T00:00:00"/>
    <s v="Distribution Abris"/>
    <s v="Matériaux Abris"/>
    <s v="Bâches"/>
    <m/>
    <s v="Nombre"/>
    <n v="106"/>
    <m/>
    <m/>
    <m/>
    <m/>
    <m/>
    <m/>
    <x v="0"/>
    <x v="0"/>
    <m/>
    <s v="Martino"/>
    <m/>
    <m/>
    <m/>
    <s v="SAM20161016GRJE"/>
    <n v="6"/>
    <x v="0"/>
    <x v="0"/>
    <e v="#N/A"/>
    <x v="1"/>
  </r>
  <r>
    <s v="Samaritan's Purse"/>
    <m/>
    <m/>
    <s v="Réalisé"/>
    <d v="2016-10-16T00:00:00"/>
    <s v="Distribution NFI"/>
    <s v="Matériaux NFI"/>
    <s v="Couvertures"/>
    <m/>
    <s v="Nombre"/>
    <n v="106"/>
    <m/>
    <m/>
    <m/>
    <m/>
    <m/>
    <m/>
    <x v="0"/>
    <x v="0"/>
    <m/>
    <s v="Martino"/>
    <m/>
    <m/>
    <m/>
    <s v="SAM20161016GRJE"/>
    <n v="5"/>
    <x v="0"/>
    <x v="0"/>
    <e v="#N/A"/>
    <x v="1"/>
  </r>
  <r>
    <s v="Samaritan's Purse"/>
    <m/>
    <m/>
    <s v="Réalisé"/>
    <d v="2016-10-16T00:00:00"/>
    <s v="Distribution NFI"/>
    <s v="Matériaux NFI"/>
    <s v="Kit d'hygiène"/>
    <m/>
    <s v="Nombre"/>
    <n v="106"/>
    <m/>
    <m/>
    <m/>
    <m/>
    <m/>
    <m/>
    <x v="0"/>
    <x v="0"/>
    <m/>
    <s v="Martino"/>
    <m/>
    <m/>
    <m/>
    <s v="SAM20161016GRJE"/>
    <n v="4"/>
    <x v="0"/>
    <x v="0"/>
    <e v="#N/A"/>
    <x v="1"/>
  </r>
  <r>
    <s v="Samaritan's Purse"/>
    <m/>
    <m/>
    <s v="Réalisé"/>
    <d v="2016-10-16T00:00:00"/>
    <s v="Distribution Abris"/>
    <s v="Matériaux Abris"/>
    <s v="Bâches"/>
    <m/>
    <s v="Nombre"/>
    <n v="50"/>
    <m/>
    <m/>
    <m/>
    <m/>
    <m/>
    <m/>
    <x v="0"/>
    <x v="0"/>
    <m/>
    <s v="El Shaddei"/>
    <m/>
    <m/>
    <m/>
    <s v="SAM20161016GRJE"/>
    <n v="3"/>
    <x v="0"/>
    <x v="0"/>
    <e v="#N/A"/>
    <x v="1"/>
  </r>
  <r>
    <s v="Samaritan's Purse"/>
    <m/>
    <m/>
    <s v="Réalisé"/>
    <d v="2016-10-16T00:00:00"/>
    <s v="Distribution NFI"/>
    <s v="Matériaux NFI"/>
    <s v="Couvertures"/>
    <m/>
    <s v="Nombre"/>
    <n v="50"/>
    <m/>
    <m/>
    <m/>
    <m/>
    <m/>
    <m/>
    <x v="0"/>
    <x v="0"/>
    <m/>
    <s v="El Shaddei"/>
    <m/>
    <m/>
    <m/>
    <s v="SAM20161016GRJE"/>
    <n v="2"/>
    <x v="0"/>
    <x v="0"/>
    <e v="#N/A"/>
    <x v="1"/>
  </r>
  <r>
    <s v="Samaritan's Purse"/>
    <m/>
    <m/>
    <s v="Réalisé"/>
    <d v="2016-10-16T00:00:00"/>
    <s v="Distribution NFI"/>
    <s v="Matériaux NFI"/>
    <s v="Kit d'hygiène"/>
    <m/>
    <s v="Nombre"/>
    <n v="50"/>
    <m/>
    <m/>
    <m/>
    <m/>
    <m/>
    <m/>
    <x v="0"/>
    <x v="0"/>
    <m/>
    <s v="El Shaddei"/>
    <m/>
    <m/>
    <m/>
    <s v="SAM20161016GRJE"/>
    <n v="1"/>
    <x v="0"/>
    <x v="0"/>
    <e v="#N/A"/>
    <x v="1"/>
  </r>
  <r>
    <s v="Samaritan's Purse"/>
    <m/>
    <m/>
    <s v="Réalisé"/>
    <d v="2016-10-16T00:00:00"/>
    <s v="Distribution Abris"/>
    <s v="Matériaux Abris"/>
    <s v="Bâches"/>
    <m/>
    <s v="Nombre"/>
    <n v="350"/>
    <m/>
    <m/>
    <m/>
    <m/>
    <m/>
    <m/>
    <x v="1"/>
    <x v="5"/>
    <m/>
    <m/>
    <m/>
    <m/>
    <m/>
    <s v="SAM20161016SURO"/>
    <n v="1"/>
    <x v="1"/>
    <x v="5"/>
    <e v="#N/A"/>
    <x v="1"/>
  </r>
  <r>
    <s v="Samaritan's Purse"/>
    <m/>
    <m/>
    <s v="Réalisé"/>
    <d v="2016-10-17T00:00:00"/>
    <s v="Distribution Abris"/>
    <s v="Matériaux Abris"/>
    <s v="Bâches"/>
    <m/>
    <s v="Nombre"/>
    <n v="700"/>
    <m/>
    <m/>
    <m/>
    <s v=""/>
    <n v="700"/>
    <m/>
    <x v="1"/>
    <x v="14"/>
    <s v="Des Pas"/>
    <m/>
    <m/>
    <m/>
    <m/>
    <s v="SAM20161017SUCODE"/>
    <n v="1"/>
    <x v="1"/>
    <x v="14"/>
    <e v="#N/A"/>
    <x v="0"/>
  </r>
  <r>
    <s v="Samaritan's Purse"/>
    <m/>
    <m/>
    <s v="Réalisé"/>
    <d v="2016-10-17T00:00:00"/>
    <s v="Distribution Abris"/>
    <s v="Matériaux Abris"/>
    <s v="Bâches"/>
    <m/>
    <s v="Nombre"/>
    <n v="500"/>
    <m/>
    <m/>
    <m/>
    <m/>
    <m/>
    <m/>
    <x v="1"/>
    <x v="1"/>
    <m/>
    <s v="Les Cayes Airport"/>
    <m/>
    <m/>
    <m/>
    <s v="SAM20161017SULE"/>
    <n v="1"/>
    <x v="1"/>
    <x v="1"/>
    <e v="#N/A"/>
    <x v="1"/>
  </r>
  <r>
    <s v="Samaritan's Purse"/>
    <m/>
    <m/>
    <s v="Réalisé"/>
    <d v="2016-10-17T00:00:00"/>
    <s v="Distribution Abris"/>
    <s v="Matériaux Abris"/>
    <s v="Bâches"/>
    <m/>
    <s v="Nombre"/>
    <n v="110"/>
    <m/>
    <m/>
    <m/>
    <m/>
    <m/>
    <m/>
    <x v="0"/>
    <x v="0"/>
    <m/>
    <s v="Claisant"/>
    <m/>
    <m/>
    <m/>
    <s v="SAM20161017GRJE"/>
    <n v="2"/>
    <x v="0"/>
    <x v="0"/>
    <e v="#N/A"/>
    <x v="1"/>
  </r>
  <r>
    <s v="Samaritan's Purse"/>
    <m/>
    <m/>
    <s v="Réalisé"/>
    <d v="2016-10-17T00:00:00"/>
    <s v="Distribution NFI"/>
    <s v="Matériaux NFI"/>
    <s v="Couvertures"/>
    <m/>
    <s v="Nombre"/>
    <n v="110"/>
    <m/>
    <m/>
    <m/>
    <m/>
    <m/>
    <m/>
    <x v="0"/>
    <x v="0"/>
    <m/>
    <s v="Claisant"/>
    <m/>
    <m/>
    <m/>
    <s v="SAM20161017GRJE"/>
    <n v="1"/>
    <x v="0"/>
    <x v="0"/>
    <e v="#N/A"/>
    <x v="1"/>
  </r>
  <r>
    <s v="Samaritan's Purse"/>
    <m/>
    <m/>
    <s v="Réalisé"/>
    <d v="2016-10-18T00:00:00"/>
    <s v="Distribution Abris"/>
    <s v="Matériaux Abris"/>
    <s v="Bâches"/>
    <m/>
    <s v="Nombre"/>
    <n v="1008"/>
    <m/>
    <m/>
    <m/>
    <s v=""/>
    <n v="1008"/>
    <m/>
    <x v="1"/>
    <x v="14"/>
    <s v="Conde"/>
    <m/>
    <m/>
    <m/>
    <m/>
    <s v="SAM20161018SUCOCO"/>
    <n v="1"/>
    <x v="1"/>
    <x v="14"/>
    <e v="#N/A"/>
    <x v="1"/>
  </r>
  <r>
    <s v="Samaritan's Purse"/>
    <m/>
    <m/>
    <s v="Réalisé"/>
    <d v="2016-10-18T00:00:00"/>
    <s v="Distribution Abris"/>
    <s v="Matériaux Abris"/>
    <s v="Bâches"/>
    <m/>
    <s v="Nombre"/>
    <n v="2310"/>
    <m/>
    <m/>
    <m/>
    <s v=""/>
    <n v="2300"/>
    <m/>
    <x v="0"/>
    <x v="73"/>
    <s v="Desormeau (Bonbon)"/>
    <m/>
    <m/>
    <m/>
    <m/>
    <s v="SAM20161018GRBODE"/>
    <n v="3"/>
    <x v="0"/>
    <x v="52"/>
    <e v="#N/A"/>
    <x v="0"/>
  </r>
  <r>
    <s v="Samaritan's Purse"/>
    <m/>
    <m/>
    <s v="Réalisé"/>
    <d v="2016-10-18T00:00:00"/>
    <s v="Distribution NFI"/>
    <s v="Matériaux NFI"/>
    <s v="Couvertures"/>
    <m/>
    <s v="Nombre"/>
    <n v="850"/>
    <m/>
    <m/>
    <m/>
    <s v=""/>
    <n v="2300"/>
    <s v="Distribution générale"/>
    <x v="0"/>
    <x v="73"/>
    <s v="Desormeau (Bonbon)"/>
    <m/>
    <m/>
    <m/>
    <m/>
    <s v="SAM20161018GRBODE"/>
    <n v="2"/>
    <x v="0"/>
    <x v="52"/>
    <e v="#N/A"/>
    <x v="1"/>
  </r>
  <r>
    <s v="Samaritan's Purse"/>
    <m/>
    <m/>
    <s v="Réalisé"/>
    <d v="2016-10-18T00:00:00"/>
    <s v="Distribution NFI"/>
    <s v="Matériaux NFI"/>
    <s v="Kit d'hygiène"/>
    <m/>
    <s v="Nombre"/>
    <n v="850"/>
    <m/>
    <m/>
    <m/>
    <s v=""/>
    <n v="2300"/>
    <s v="Distribution générale"/>
    <x v="0"/>
    <x v="73"/>
    <s v="Desormeau (Bonbon)"/>
    <m/>
    <m/>
    <m/>
    <m/>
    <s v="SAM20161018GRBODE"/>
    <n v="1"/>
    <x v="0"/>
    <x v="52"/>
    <e v="#N/A"/>
    <x v="1"/>
  </r>
  <r>
    <s v="Samaritan's Purse"/>
    <m/>
    <m/>
    <s v="Réalisé"/>
    <d v="2016-10-20T00:00:00"/>
    <s v="Distribution Abris"/>
    <s v="Matériaux Abris"/>
    <s v="Bâches"/>
    <m/>
    <s v="Nombre"/>
    <n v="1403"/>
    <m/>
    <m/>
    <m/>
    <s v=""/>
    <n v="1418"/>
    <m/>
    <x v="1"/>
    <x v="14"/>
    <s v="Quantin"/>
    <m/>
    <m/>
    <m/>
    <m/>
    <s v="SAM20161020SUCOQU"/>
    <n v="1"/>
    <x v="1"/>
    <x v="14"/>
    <e v="#N/A"/>
    <x v="1"/>
  </r>
  <r>
    <s v="Samaritan's Purse"/>
    <m/>
    <m/>
    <s v="Réalisé"/>
    <d v="2016-10-20T00:00:00"/>
    <s v="Distribution NFI"/>
    <s v="Matériaux NFI"/>
    <s v="Kit d'hygiène"/>
    <m/>
    <s v="Nombre"/>
    <n v="80"/>
    <m/>
    <m/>
    <m/>
    <m/>
    <m/>
    <m/>
    <x v="1"/>
    <x v="14"/>
    <s v="6ème Quentin"/>
    <m/>
    <m/>
    <m/>
    <m/>
    <s v="SAM20161020SUCO6È"/>
    <n v="1"/>
    <x v="1"/>
    <x v="14"/>
    <s v="HT07741-03"/>
    <x v="1"/>
  </r>
  <r>
    <s v="Samaritan's Purse"/>
    <m/>
    <m/>
    <s v="Réalisé"/>
    <d v="2016-10-21T00:00:00"/>
    <s v="Distribution Abris"/>
    <s v="Matériaux Abris"/>
    <s v="Bâches"/>
    <m/>
    <s v="Nombre"/>
    <n v="65"/>
    <m/>
    <m/>
    <m/>
    <m/>
    <m/>
    <m/>
    <x v="0"/>
    <x v="0"/>
    <m/>
    <s v="Detrie"/>
    <m/>
    <m/>
    <m/>
    <s v="SAM20161021GRJE"/>
    <n v="4"/>
    <x v="0"/>
    <x v="0"/>
    <e v="#N/A"/>
    <x v="1"/>
  </r>
  <r>
    <s v="Samaritan's Purse"/>
    <m/>
    <m/>
    <s v="Réalisé"/>
    <d v="2016-10-21T00:00:00"/>
    <s v="Distribution Abris"/>
    <s v="Matériaux Abris"/>
    <s v="Bâches"/>
    <m/>
    <s v="Nombre"/>
    <n v="160"/>
    <m/>
    <m/>
    <m/>
    <m/>
    <m/>
    <m/>
    <x v="0"/>
    <x v="0"/>
    <m/>
    <s v="Ravine Sabel"/>
    <m/>
    <m/>
    <m/>
    <s v="SAM20161021GRJE"/>
    <n v="3"/>
    <x v="0"/>
    <x v="0"/>
    <e v="#N/A"/>
    <x v="1"/>
  </r>
  <r>
    <s v="Samaritan's Purse"/>
    <m/>
    <m/>
    <s v="Réalisé"/>
    <d v="2016-10-21T00:00:00"/>
    <s v="Distribution Abris"/>
    <s v="Matériaux Abris"/>
    <s v="Bâches"/>
    <m/>
    <s v="Nombre"/>
    <n v="75"/>
    <m/>
    <m/>
    <m/>
    <m/>
    <m/>
    <m/>
    <x v="0"/>
    <x v="0"/>
    <m/>
    <s v="Carrefour Carton"/>
    <m/>
    <m/>
    <m/>
    <s v="SAM20161021GRJE"/>
    <n v="2"/>
    <x v="0"/>
    <x v="0"/>
    <e v="#N/A"/>
    <x v="1"/>
  </r>
  <r>
    <s v="Samaritan's Purse"/>
    <m/>
    <m/>
    <s v="Réalisé"/>
    <d v="2016-10-21T00:00:00"/>
    <s v="Distribution Abris"/>
    <s v="Matériaux Abris"/>
    <s v="Bâches"/>
    <m/>
    <s v="Nombre"/>
    <n v="137"/>
    <m/>
    <m/>
    <m/>
    <m/>
    <m/>
    <m/>
    <x v="0"/>
    <x v="0"/>
    <m/>
    <s v="Aviation Community"/>
    <m/>
    <m/>
    <m/>
    <s v="SAM20161021GRJE"/>
    <n v="1"/>
    <x v="0"/>
    <x v="0"/>
    <e v="#N/A"/>
    <x v="1"/>
  </r>
  <r>
    <s v="Samaritan's Purse"/>
    <m/>
    <m/>
    <s v="Réalisé"/>
    <d v="2016-10-22T00:00:00"/>
    <s v="Distribution Abris"/>
    <s v="Matériaux Abris"/>
    <s v="Bâches"/>
    <m/>
    <s v="Nombre"/>
    <n v="50"/>
    <m/>
    <m/>
    <m/>
    <m/>
    <m/>
    <m/>
    <x v="1"/>
    <x v="15"/>
    <m/>
    <s v="Kachoukette"/>
    <m/>
    <m/>
    <m/>
    <s v="SAM20161022SUPO"/>
    <n v="1"/>
    <x v="1"/>
    <x v="15"/>
    <e v="#N/A"/>
    <x v="1"/>
  </r>
  <r>
    <s v="Samaritan's Purse"/>
    <m/>
    <m/>
    <s v="Réalisé"/>
    <d v="2016-10-22T00:00:00"/>
    <s v="Distribution Abris"/>
    <s v="Matériaux Abris"/>
    <s v="Bâches"/>
    <m/>
    <s v="Nombre"/>
    <n v="1075"/>
    <m/>
    <m/>
    <m/>
    <s v=""/>
    <n v="1075"/>
    <m/>
    <x v="1"/>
    <x v="9"/>
    <s v="Paricot"/>
    <m/>
    <m/>
    <m/>
    <m/>
    <s v="SAM20161022SUPOPA"/>
    <n v="1"/>
    <x v="1"/>
    <x v="9"/>
    <e v="#N/A"/>
    <x v="0"/>
  </r>
  <r>
    <s v="Samaritan's Purse"/>
    <m/>
    <m/>
    <s v="Réalisé"/>
    <d v="2016-10-23T00:00:00"/>
    <s v="Distribution Abris"/>
    <s v="Matériaux Abris"/>
    <s v="Bâches"/>
    <m/>
    <s v="Nombre"/>
    <n v="200"/>
    <m/>
    <m/>
    <m/>
    <m/>
    <m/>
    <m/>
    <x v="1"/>
    <x v="8"/>
    <m/>
    <s v="Houck"/>
    <m/>
    <m/>
    <m/>
    <s v="SAM20161023SUTO"/>
    <n v="1"/>
    <x v="1"/>
    <x v="8"/>
    <e v="#N/A"/>
    <x v="0"/>
  </r>
  <r>
    <s v="Samaritan's Purse"/>
    <m/>
    <m/>
    <s v="Réalisé"/>
    <d v="2016-10-24T00:00:00"/>
    <s v="Distribution Abris"/>
    <s v="Matériaux Abris"/>
    <s v="Bâches"/>
    <m/>
    <s v="Nombre"/>
    <n v="840"/>
    <m/>
    <m/>
    <m/>
    <m/>
    <m/>
    <m/>
    <x v="1"/>
    <x v="5"/>
    <m/>
    <m/>
    <m/>
    <m/>
    <m/>
    <s v="SAM20161024SURO"/>
    <n v="1"/>
    <x v="1"/>
    <x v="5"/>
    <e v="#N/A"/>
    <x v="1"/>
  </r>
  <r>
    <s v="Samaritan's Purse"/>
    <m/>
    <m/>
    <s v="Réalisé"/>
    <d v="2016-10-26T00:00:00"/>
    <s v="Distribution Abris"/>
    <s v="Matériaux Abris"/>
    <s v="Bâches"/>
    <m/>
    <s v="Nombre"/>
    <n v="630"/>
    <m/>
    <m/>
    <m/>
    <s v=""/>
    <n v="630"/>
    <m/>
    <x v="1"/>
    <x v="74"/>
    <s v="Chantal"/>
    <m/>
    <m/>
    <m/>
    <m/>
    <s v="SAM20161026SULECH"/>
    <n v="1"/>
    <x v="1"/>
    <x v="28"/>
    <e v="#N/A"/>
    <x v="0"/>
  </r>
  <r>
    <s v="Samaritan's Purse"/>
    <m/>
    <m/>
    <s v="Réalisé"/>
    <d v="2016-10-27T00:00:00"/>
    <s v="Distribution Abris"/>
    <s v="Matériaux Abris"/>
    <s v="Bâches"/>
    <m/>
    <s v="Nombre"/>
    <n v="1572"/>
    <m/>
    <m/>
    <m/>
    <s v=""/>
    <n v="1572"/>
    <m/>
    <x v="1"/>
    <x v="1"/>
    <s v="Chardonnières"/>
    <m/>
    <m/>
    <m/>
    <m/>
    <s v="SAM20161027SULECH"/>
    <n v="2"/>
    <x v="1"/>
    <x v="1"/>
    <e v="#N/A"/>
    <x v="1"/>
  </r>
  <r>
    <s v="Samaritan's Purse"/>
    <m/>
    <m/>
    <s v="Réalisé"/>
    <d v="2016-10-27T00:00:00"/>
    <s v="Distribution NFI"/>
    <s v="Matériaux NFI"/>
    <s v="Couvertures"/>
    <m/>
    <s v="Nombre"/>
    <n v="400"/>
    <m/>
    <m/>
    <m/>
    <s v=""/>
    <n v="1572"/>
    <s v="Distribution générale"/>
    <x v="1"/>
    <x v="1"/>
    <s v="Chardonnières"/>
    <m/>
    <m/>
    <m/>
    <m/>
    <s v="SAM20161027SULECH"/>
    <n v="1"/>
    <x v="1"/>
    <x v="1"/>
    <e v="#N/A"/>
    <x v="1"/>
  </r>
  <r>
    <s v="Samaritan's Purse"/>
    <m/>
    <s v="IOM/USAID"/>
    <s v="Réalisé"/>
    <d v="2016-10-28T00:00:00"/>
    <s v="Distribution Abris"/>
    <s v="Matériaux Abris"/>
    <s v="Bâches"/>
    <m/>
    <s v="Nombre"/>
    <n v="49"/>
    <m/>
    <m/>
    <m/>
    <s v=""/>
    <n v="249"/>
    <m/>
    <x v="0"/>
    <x v="0"/>
    <s v="Jeremie"/>
    <m/>
    <m/>
    <m/>
    <m/>
    <s v="SAM20161028GRJEJE"/>
    <n v="3"/>
    <x v="0"/>
    <x v="0"/>
    <e v="#N/A"/>
    <x v="1"/>
  </r>
  <r>
    <s v="Samaritan's Purse"/>
    <m/>
    <m/>
    <s v="Réalisé"/>
    <d v="2016-10-28T00:00:00"/>
    <s v="Distribution Abris"/>
    <s v="Matériaux Abris"/>
    <s v="Bâches"/>
    <m/>
    <s v="Nombre"/>
    <n v="2550"/>
    <m/>
    <m/>
    <m/>
    <s v=""/>
    <n v="2550"/>
    <m/>
    <x v="1"/>
    <x v="74"/>
    <s v="Chardonnières"/>
    <m/>
    <m/>
    <m/>
    <m/>
    <s v="SAM20161028SULECH"/>
    <n v="1"/>
    <x v="1"/>
    <x v="28"/>
    <e v="#N/A"/>
    <x v="1"/>
  </r>
  <r>
    <s v="Samaritan's Purse"/>
    <m/>
    <m/>
    <s v="Réalisé"/>
    <d v="2016-10-28T00:00:00"/>
    <s v="Distribution NFI"/>
    <s v="Matériaux NFI"/>
    <s v="Couvertures"/>
    <m/>
    <s v="Nombre"/>
    <n v="200"/>
    <m/>
    <m/>
    <m/>
    <s v=""/>
    <n v="249"/>
    <s v="Distribution générale"/>
    <x v="0"/>
    <x v="0"/>
    <s v="Jeremie"/>
    <m/>
    <m/>
    <m/>
    <m/>
    <s v="SAM20161028GRJEJE"/>
    <n v="2"/>
    <x v="0"/>
    <x v="0"/>
    <e v="#N/A"/>
    <x v="1"/>
  </r>
  <r>
    <s v="Samaritan's Purse"/>
    <m/>
    <m/>
    <s v="Réalisé"/>
    <d v="2016-10-28T00:00:00"/>
    <s v="Distribution NFI"/>
    <s v="Matériaux NFI"/>
    <s v="Kit d'hygiène"/>
    <m/>
    <s v="Nombre"/>
    <n v="49"/>
    <m/>
    <m/>
    <m/>
    <s v=""/>
    <n v="249"/>
    <s v="Distribution générale"/>
    <x v="0"/>
    <x v="0"/>
    <s v="Jeremie"/>
    <m/>
    <m/>
    <m/>
    <m/>
    <s v="SAM20161028GRJEJE"/>
    <n v="1"/>
    <x v="0"/>
    <x v="0"/>
    <e v="#N/A"/>
    <x v="1"/>
  </r>
  <r>
    <s v="Samaritan's Purse"/>
    <m/>
    <m/>
    <s v="Réalisé"/>
    <d v="2016-10-29T00:00:00"/>
    <s v="Distribution Abris"/>
    <s v="Matériaux Abris"/>
    <s v="Bâches"/>
    <m/>
    <s v="Nombre"/>
    <n v="155"/>
    <m/>
    <m/>
    <m/>
    <s v=""/>
    <n v="155"/>
    <m/>
    <x v="1"/>
    <x v="1"/>
    <s v="Melonniene"/>
    <m/>
    <m/>
    <m/>
    <m/>
    <s v="SAM20161029SULEME"/>
    <n v="1"/>
    <x v="1"/>
    <x v="1"/>
    <e v="#N/A"/>
    <x v="1"/>
  </r>
  <r>
    <s v="Samaritan's Purse"/>
    <m/>
    <m/>
    <s v="Réalisé"/>
    <d v="2016-10-29T00:00:00"/>
    <s v="Distribution Abris"/>
    <s v="Matériaux Abris"/>
    <s v="Bâches"/>
    <m/>
    <s v="Nombre"/>
    <n v="120"/>
    <m/>
    <m/>
    <m/>
    <s v=""/>
    <n v="120"/>
    <m/>
    <x v="1"/>
    <x v="1"/>
    <s v="Ducis"/>
    <m/>
    <m/>
    <m/>
    <m/>
    <s v="SAM20161029SULEDU"/>
    <n v="1"/>
    <x v="1"/>
    <x v="1"/>
    <e v="#N/A"/>
    <x v="1"/>
  </r>
  <r>
    <s v="Samaritan's Purse"/>
    <m/>
    <m/>
    <s v="Réalisé"/>
    <d v="2016-10-29T00:00:00"/>
    <s v="Distribution Abris"/>
    <s v="Matériaux Abris"/>
    <s v="Bâches"/>
    <m/>
    <s v="Nombre"/>
    <n v="180"/>
    <m/>
    <m/>
    <m/>
    <s v=""/>
    <n v="180"/>
    <m/>
    <x v="1"/>
    <x v="1"/>
    <s v="Fon Fred"/>
    <m/>
    <m/>
    <m/>
    <m/>
    <s v="SAM20161029SULEFO"/>
    <n v="1"/>
    <x v="1"/>
    <x v="1"/>
    <e v="#N/A"/>
    <x v="1"/>
  </r>
  <r>
    <s v="Samaritan's Purse"/>
    <m/>
    <m/>
    <s v="Réalisé"/>
    <d v="2016-10-30T00:00:00"/>
    <s v="Distribution Abris"/>
    <s v="Matériaux Abris"/>
    <s v="Bâches"/>
    <m/>
    <s v="Nombre"/>
    <n v="119"/>
    <m/>
    <m/>
    <m/>
    <s v=""/>
    <n v="119"/>
    <m/>
    <x v="1"/>
    <x v="15"/>
    <s v="Scipion"/>
    <m/>
    <m/>
    <m/>
    <m/>
    <s v="SAM20161030SUPOSC"/>
    <n v="2"/>
    <x v="1"/>
    <x v="15"/>
    <e v="#N/A"/>
    <x v="1"/>
  </r>
  <r>
    <s v="Samaritan's Purse"/>
    <m/>
    <m/>
    <s v="Réalisé"/>
    <d v="2016-10-30T00:00:00"/>
    <s v="Distribution Abris"/>
    <s v="Matériaux Abris"/>
    <s v="Bâches"/>
    <m/>
    <s v="Nombre"/>
    <n v="220"/>
    <m/>
    <m/>
    <m/>
    <s v=""/>
    <n v="220"/>
    <m/>
    <x v="1"/>
    <x v="15"/>
    <s v="Saint Helene"/>
    <m/>
    <m/>
    <m/>
    <m/>
    <s v="SAM20161030SUPOSA"/>
    <n v="2"/>
    <x v="1"/>
    <x v="15"/>
    <e v="#N/A"/>
    <x v="1"/>
  </r>
  <r>
    <s v="Samaritan's Purse"/>
    <m/>
    <m/>
    <s v="Réalisé"/>
    <d v="2016-10-30T00:00:00"/>
    <s v="Distribution Abris"/>
    <s v="Matériaux Abris"/>
    <s v="Bâches"/>
    <m/>
    <s v="Nombre"/>
    <n v="100"/>
    <m/>
    <m/>
    <m/>
    <s v=""/>
    <n v="100"/>
    <m/>
    <x v="1"/>
    <x v="15"/>
    <s v="Barbois"/>
    <m/>
    <m/>
    <m/>
    <m/>
    <s v="SAM20161030SUPOBA"/>
    <n v="1"/>
    <x v="1"/>
    <x v="15"/>
    <e v="#N/A"/>
    <x v="1"/>
  </r>
  <r>
    <s v="Samaritan's Purse"/>
    <m/>
    <m/>
    <s v="Réalisé"/>
    <d v="2016-10-30T00:00:00"/>
    <s v="Distribution Abris"/>
    <s v="Matériaux Abris"/>
    <s v="Bâches"/>
    <m/>
    <s v="Nombre"/>
    <n v="1400"/>
    <m/>
    <m/>
    <m/>
    <s v=""/>
    <n v="1400"/>
    <m/>
    <x v="0"/>
    <x v="0"/>
    <s v="Ans Du Clerq"/>
    <m/>
    <m/>
    <m/>
    <m/>
    <s v="SAM20161030GRJEAN"/>
    <n v="1"/>
    <x v="0"/>
    <x v="0"/>
    <e v="#N/A"/>
    <x v="1"/>
  </r>
  <r>
    <s v="Samaritan's Purse"/>
    <m/>
    <m/>
    <s v="Réalisé"/>
    <d v="2016-10-30T00:00:00"/>
    <s v="Distribution NFI"/>
    <s v="Matériaux NFI"/>
    <s v="Kit d'hygiène"/>
    <m/>
    <s v="Nombre"/>
    <n v="100"/>
    <m/>
    <m/>
    <m/>
    <s v=""/>
    <n v="119"/>
    <s v="Distribution générale"/>
    <x v="1"/>
    <x v="15"/>
    <s v="Scipion"/>
    <m/>
    <m/>
    <m/>
    <m/>
    <s v="SAM20161030SUPOSC"/>
    <n v="1"/>
    <x v="1"/>
    <x v="15"/>
    <e v="#N/A"/>
    <x v="1"/>
  </r>
  <r>
    <s v="Samaritan's Purse"/>
    <m/>
    <m/>
    <s v="Réalisé"/>
    <d v="2016-10-30T00:00:00"/>
    <s v="Distribution NFI"/>
    <s v="Matériaux NFI"/>
    <s v="Kit d'hygiène"/>
    <m/>
    <s v="Nombre"/>
    <n v="100"/>
    <m/>
    <m/>
    <m/>
    <s v=""/>
    <n v="220"/>
    <s v="Distribution générale"/>
    <x v="1"/>
    <x v="15"/>
    <s v="Saint Helene"/>
    <m/>
    <m/>
    <m/>
    <m/>
    <s v="SAM20161030SUPOSA"/>
    <n v="1"/>
    <x v="1"/>
    <x v="15"/>
    <e v="#N/A"/>
    <x v="1"/>
  </r>
  <r>
    <s v="Samaritan's Purse"/>
    <m/>
    <m/>
    <s v="Réalisé"/>
    <d v="2016-10-31T00:00:00"/>
    <s v="Distribution Abris"/>
    <s v="Matériaux Abris"/>
    <s v="Bâches"/>
    <m/>
    <s v="Nombre"/>
    <n v="180"/>
    <m/>
    <m/>
    <m/>
    <s v=""/>
    <n v="180"/>
    <m/>
    <x v="1"/>
    <x v="1"/>
    <s v="Chantal"/>
    <m/>
    <m/>
    <m/>
    <m/>
    <s v="SAM20161031SULECH"/>
    <n v="1"/>
    <x v="1"/>
    <x v="1"/>
    <e v="#N/A"/>
    <x v="1"/>
  </r>
  <r>
    <s v="Samaritan's Purse"/>
    <m/>
    <m/>
    <s v="Réalisé"/>
    <d v="2016-10-31T00:00:00"/>
    <s v="Distribution NFI"/>
    <s v="Matériaux NFI"/>
    <s v="Kit d'hygiène"/>
    <m/>
    <s v="Nombre"/>
    <n v="150"/>
    <m/>
    <m/>
    <m/>
    <s v=""/>
    <n v="150"/>
    <s v="Distribution générale"/>
    <x v="1"/>
    <x v="1"/>
    <s v="Cayes"/>
    <m/>
    <m/>
    <m/>
    <m/>
    <s v="SAM20161031SULECA"/>
    <n v="1"/>
    <x v="1"/>
    <x v="1"/>
    <e v="#N/A"/>
    <x v="1"/>
  </r>
  <r>
    <s v="Samaritan's Purse"/>
    <m/>
    <m/>
    <s v="Réalisé"/>
    <d v="2016-10-31T00:00:00"/>
    <s v="Distribution Abris"/>
    <s v="Matériaux Abris"/>
    <s v="Bâches"/>
    <m/>
    <s v="Nombre"/>
    <n v="110"/>
    <m/>
    <m/>
    <m/>
    <m/>
    <m/>
    <m/>
    <x v="1"/>
    <x v="1"/>
    <m/>
    <s v="Colte"/>
    <m/>
    <m/>
    <m/>
    <s v="SAM20161031SULE"/>
    <n v="2"/>
    <x v="1"/>
    <x v="1"/>
    <e v="#N/A"/>
    <x v="1"/>
  </r>
  <r>
    <s v="Samaritan's Purse"/>
    <m/>
    <m/>
    <s v="Réalisé"/>
    <d v="2016-10-31T00:00:00"/>
    <s v="Distribution NFI"/>
    <s v="Matériaux NFI"/>
    <s v="Kit d'hygiène"/>
    <m/>
    <s v="Nombre"/>
    <n v="110"/>
    <m/>
    <m/>
    <m/>
    <m/>
    <m/>
    <m/>
    <x v="1"/>
    <x v="1"/>
    <m/>
    <s v="Colte"/>
    <m/>
    <m/>
    <m/>
    <s v="SAM20161031SULE"/>
    <n v="1"/>
    <x v="1"/>
    <x v="1"/>
    <e v="#N/A"/>
    <x v="1"/>
  </r>
  <r>
    <s v="Samaritan's Purse"/>
    <m/>
    <m/>
    <s v="Réalisé"/>
    <d v="2016-11-02T00:00:00"/>
    <s v="Distribution Abris"/>
    <s v="Matériaux Abris"/>
    <s v="Bâches"/>
    <m/>
    <s v="Nombre"/>
    <n v="100"/>
    <m/>
    <m/>
    <m/>
    <s v=""/>
    <n v="300"/>
    <m/>
    <x v="1"/>
    <x v="1"/>
    <s v="Maniche"/>
    <m/>
    <m/>
    <m/>
    <m/>
    <s v="SAM2016112SULEMA"/>
    <n v="2"/>
    <x v="1"/>
    <x v="1"/>
    <e v="#N/A"/>
    <x v="1"/>
  </r>
  <r>
    <s v="Samaritan's Purse"/>
    <m/>
    <m/>
    <s v="Réalisé"/>
    <d v="2016-11-02T00:00:00"/>
    <s v="Distribution NFI"/>
    <s v="Matériaux NFI"/>
    <s v="Kit d'hygiène"/>
    <m/>
    <s v="Nombre"/>
    <n v="300"/>
    <m/>
    <m/>
    <m/>
    <s v=""/>
    <n v="300"/>
    <s v="Distribution générale"/>
    <x v="1"/>
    <x v="1"/>
    <s v="Maniche"/>
    <m/>
    <m/>
    <m/>
    <m/>
    <s v="SAM2016112SULEMA"/>
    <n v="1"/>
    <x v="1"/>
    <x v="1"/>
    <e v="#N/A"/>
    <x v="1"/>
  </r>
  <r>
    <s v="Samaritan's Purse"/>
    <m/>
    <m/>
    <s v="Réalisé"/>
    <d v="2016-11-02T00:00:00"/>
    <s v="Distribution NFI"/>
    <s v="Matériaux NFI"/>
    <s v="Kit d'hygiène"/>
    <m/>
    <s v="Nombre"/>
    <n v="300"/>
    <m/>
    <m/>
    <m/>
    <s v=""/>
    <n v="300"/>
    <s v="Distribution générale"/>
    <x v="1"/>
    <x v="74"/>
    <s v="Anglais"/>
    <m/>
    <m/>
    <m/>
    <m/>
    <s v="SAM2016112SULEAN"/>
    <n v="1"/>
    <x v="1"/>
    <x v="28"/>
    <e v="#N/A"/>
    <x v="1"/>
  </r>
  <r>
    <s v="Samaritan's Purse"/>
    <m/>
    <m/>
    <s v="Réalisé"/>
    <d v="2016-11-03T00:00:00"/>
    <s v="Distribution Abris"/>
    <s v="Matériaux Abris"/>
    <s v="Bâches"/>
    <m/>
    <s v="Nombre"/>
    <n v="140"/>
    <m/>
    <m/>
    <m/>
    <s v=""/>
    <n v="140"/>
    <m/>
    <x v="1"/>
    <x v="1"/>
    <s v="Cayes"/>
    <m/>
    <m/>
    <m/>
    <m/>
    <s v="SAM2016113SULECA"/>
    <n v="1"/>
    <x v="1"/>
    <x v="1"/>
    <e v="#N/A"/>
    <x v="1"/>
  </r>
  <r>
    <s v="Samaritan's Purse"/>
    <m/>
    <m/>
    <s v="Réalisé"/>
    <d v="2016-11-03T00:00:00"/>
    <s v="Distribution Abris"/>
    <s v="Matériaux Abris"/>
    <s v="Bâches"/>
    <m/>
    <s v="Nombre"/>
    <n v="817"/>
    <m/>
    <m/>
    <m/>
    <m/>
    <m/>
    <m/>
    <x v="0"/>
    <x v="73"/>
    <m/>
    <m/>
    <m/>
    <m/>
    <m/>
    <s v="SAM2016113GRBO"/>
    <n v="1"/>
    <x v="0"/>
    <x v="52"/>
    <e v="#N/A"/>
    <x v="1"/>
  </r>
  <r>
    <s v="Samaritan's Purse"/>
    <m/>
    <m/>
    <s v="Réalisé"/>
    <d v="2016-11-04T00:00:00"/>
    <s v="Distribution Abris"/>
    <s v="Matériaux Abris"/>
    <s v="Bâches"/>
    <m/>
    <s v="Nombre"/>
    <n v="1980"/>
    <m/>
    <m/>
    <m/>
    <s v=""/>
    <n v="1200"/>
    <m/>
    <x v="1"/>
    <x v="11"/>
    <s v="Verone"/>
    <m/>
    <m/>
    <m/>
    <m/>
    <s v="SAM2016114SULEVE"/>
    <n v="1"/>
    <x v="1"/>
    <x v="11"/>
    <e v="#N/A"/>
    <x v="0"/>
  </r>
  <r>
    <s v="Samaritan's Purse"/>
    <m/>
    <m/>
    <s v="Réalisé"/>
    <d v="2016-11-05T00:00:00"/>
    <s v="Distribution Abris"/>
    <s v="Matériaux Abris"/>
    <s v="Bâches"/>
    <m/>
    <s v="Nombre"/>
    <n v="176"/>
    <m/>
    <m/>
    <m/>
    <s v=""/>
    <n v="176"/>
    <m/>
    <x v="1"/>
    <x v="8"/>
    <s v="Bourdet"/>
    <m/>
    <m/>
    <m/>
    <m/>
    <s v="SAM2016115SUTOBO"/>
    <n v="1"/>
    <x v="1"/>
    <x v="8"/>
    <e v="#N/A"/>
    <x v="1"/>
  </r>
  <r>
    <s v="Samaritan's Purse"/>
    <m/>
    <m/>
    <s v="Réalisé"/>
    <d v="2016-11-05T00:00:00"/>
    <s v="Distribution Abris"/>
    <s v="Matériaux Abris"/>
    <s v="Bâches"/>
    <m/>
    <s v="Nombre"/>
    <n v="100"/>
    <m/>
    <m/>
    <m/>
    <s v=""/>
    <n v="100"/>
    <m/>
    <x v="1"/>
    <x v="31"/>
    <s v="Levy Mersan"/>
    <m/>
    <m/>
    <m/>
    <m/>
    <s v="SAM2016115SUCALE"/>
    <n v="1"/>
    <x v="1"/>
    <x v="31"/>
    <e v="#N/A"/>
    <x v="0"/>
  </r>
  <r>
    <s v="Samaritan's Purse"/>
    <m/>
    <m/>
    <s v="Réalisé"/>
    <d v="2016-11-06T00:00:00"/>
    <s v="Distribution Abris"/>
    <s v="Matériaux Abris"/>
    <s v="Bâches"/>
    <m/>
    <s v="Nombre"/>
    <n v="48"/>
    <m/>
    <m/>
    <m/>
    <s v=""/>
    <n v="48"/>
    <m/>
    <x v="1"/>
    <x v="75"/>
    <s v="Boileau"/>
    <m/>
    <m/>
    <m/>
    <m/>
    <s v="SAM2016116SUCABO"/>
    <n v="1"/>
    <x v="1"/>
    <x v="28"/>
    <e v="#N/A"/>
    <x v="0"/>
  </r>
  <r>
    <s v="Samaritan's Purse"/>
    <m/>
    <m/>
    <s v="Réalisé"/>
    <d v="2016-11-13T00:00:00"/>
    <s v="Distribution Abris"/>
    <s v="Matériaux Abris"/>
    <s v="Bâches"/>
    <m/>
    <s v="Nombre"/>
    <n v="2900"/>
    <m/>
    <m/>
    <m/>
    <m/>
    <m/>
    <m/>
    <x v="0"/>
    <x v="76"/>
    <s v="2e Balisiers"/>
    <m/>
    <m/>
    <m/>
    <m/>
    <s v="SAM20161113GRAB2E"/>
    <n v="1"/>
    <x v="0"/>
    <x v="53"/>
    <s v="HT08812-02"/>
    <x v="0"/>
  </r>
  <r>
    <s v="Samaritan's Purse"/>
    <m/>
    <m/>
    <s v="Réalisé"/>
    <d v="2016-11-15T00:00:00"/>
    <s v="Distribution Abris"/>
    <s v="Matériaux Abris"/>
    <s v="Bâches"/>
    <m/>
    <s v="Nombre"/>
    <n v="100"/>
    <m/>
    <m/>
    <m/>
    <m/>
    <m/>
    <m/>
    <x v="0"/>
    <x v="76"/>
    <s v="2e Balisiers"/>
    <m/>
    <m/>
    <m/>
    <m/>
    <s v="SAM20161115GRAB2E"/>
    <n v="1"/>
    <x v="0"/>
    <x v="53"/>
    <s v="HT08812-02"/>
    <x v="1"/>
  </r>
  <r>
    <s v="Samaritan's Purse"/>
    <m/>
    <m/>
    <s v="Réalisé"/>
    <d v="2016-11-15T00:00:00"/>
    <s v="Distribution Abris"/>
    <s v="Matériaux Abris"/>
    <s v="Bâches"/>
    <m/>
    <s v="Nombre"/>
    <n v="500"/>
    <m/>
    <m/>
    <m/>
    <m/>
    <m/>
    <m/>
    <x v="0"/>
    <x v="76"/>
    <s v="3e Danglise"/>
    <m/>
    <m/>
    <m/>
    <m/>
    <s v="SAM20161115GRAB3E"/>
    <n v="1"/>
    <x v="0"/>
    <x v="53"/>
    <s v="HT08812-03"/>
    <x v="1"/>
  </r>
  <r>
    <s v="Samaritan's Purse"/>
    <m/>
    <m/>
    <s v="Réalisé"/>
    <d v="2016-11-15T00:00:00"/>
    <s v="Distribution Abris"/>
    <s v="Matériaux Abris"/>
    <s v="Bâches"/>
    <m/>
    <s v="Nombre"/>
    <n v="550"/>
    <m/>
    <m/>
    <m/>
    <m/>
    <m/>
    <m/>
    <x v="0"/>
    <x v="76"/>
    <s v="4e La Seringue"/>
    <m/>
    <m/>
    <m/>
    <m/>
    <s v="SAM20161115GRAB4E"/>
    <n v="1"/>
    <x v="0"/>
    <x v="53"/>
    <s v="HT08812-04"/>
    <x v="1"/>
  </r>
  <r>
    <s v="Samaritan's Purse"/>
    <m/>
    <m/>
    <s v="Réalisé"/>
    <d v="2016-11-15T00:00:00"/>
    <s v="Distribution Abris"/>
    <s v="Matériaux Abris"/>
    <s v="Bâches"/>
    <m/>
    <s v="Nombre"/>
    <n v="150"/>
    <m/>
    <m/>
    <m/>
    <m/>
    <m/>
    <m/>
    <x v="0"/>
    <x v="76"/>
    <m/>
    <s v="David Willett"/>
    <m/>
    <m/>
    <m/>
    <s v="SAM20161115GRAB"/>
    <n v="1"/>
    <x v="0"/>
    <x v="53"/>
    <e v="#N/A"/>
    <x v="1"/>
  </r>
  <r>
    <s v="Samaritan's Purse"/>
    <m/>
    <s v="OFDA"/>
    <s v="Planifié (financé)"/>
    <d v="2016-12-10T00:00:00"/>
    <s v="Distribution Abris"/>
    <s v="Matériaux Abris"/>
    <s v="Bâches"/>
    <m/>
    <s v="Nombre"/>
    <n v="1500"/>
    <m/>
    <m/>
    <m/>
    <s v=""/>
    <n v="1500"/>
    <s v="Sélection / Priorisation"/>
    <x v="0"/>
    <x v="66"/>
    <s v="Les Gommiers"/>
    <m/>
    <m/>
    <m/>
    <m/>
    <s v="SAM20161210GRROLE"/>
    <n v="4"/>
    <x v="0"/>
    <x v="46"/>
    <e v="#N/A"/>
    <x v="1"/>
  </r>
  <r>
    <s v="Samaritan's Purse"/>
    <m/>
    <s v="OFDA"/>
    <s v="Planifié (financé)"/>
    <d v="2016-12-10T00:00:00"/>
    <s v="Distribution Abris"/>
    <s v="Matériaux Abris"/>
    <s v="Bâches"/>
    <m/>
    <s v="Nombre"/>
    <n v="1250"/>
    <m/>
    <m/>
    <m/>
    <s v=""/>
    <n v="1250"/>
    <s v="Sélection / Priorisation"/>
    <x v="0"/>
    <x v="66"/>
    <s v="Grande Vicent"/>
    <m/>
    <m/>
    <m/>
    <m/>
    <s v="SAM20161210GRROGR"/>
    <n v="4"/>
    <x v="0"/>
    <x v="46"/>
    <e v="#N/A"/>
    <x v="1"/>
  </r>
  <r>
    <s v="Samaritan's Purse"/>
    <m/>
    <s v="OFDA"/>
    <s v="Planifié (financé)"/>
    <d v="2016-12-10T00:00:00"/>
    <s v="Distribution Abris"/>
    <s v="Matériaux Abris"/>
    <s v="Bâches"/>
    <m/>
    <s v="Nombre"/>
    <n v="800"/>
    <m/>
    <m/>
    <m/>
    <s v=""/>
    <n v="800"/>
    <s v="Sélection / Priorisation"/>
    <x v="0"/>
    <x v="29"/>
    <s v="Anote/Tapion"/>
    <m/>
    <m/>
    <m/>
    <m/>
    <s v="SAM20161210GRMOAN"/>
    <n v="4"/>
    <x v="0"/>
    <x v="29"/>
    <e v="#N/A"/>
    <x v="0"/>
  </r>
  <r>
    <s v="Samaritan's Purse"/>
    <m/>
    <s v="OFDA"/>
    <s v="Planifié (financé)"/>
    <d v="2016-12-10T00:00:00"/>
    <s v="Distribution Abris"/>
    <s v="Matériaux Abris"/>
    <s v="Bâches"/>
    <m/>
    <s v="Nombre"/>
    <n v="200"/>
    <m/>
    <m/>
    <m/>
    <s v=""/>
    <n v="200"/>
    <s v="Sélection / Priorisation"/>
    <x v="0"/>
    <x v="29"/>
    <s v="L'Assive/Chaumeau"/>
    <m/>
    <m/>
    <m/>
    <m/>
    <s v="SAM20161210GRMOL'"/>
    <n v="4"/>
    <x v="0"/>
    <x v="29"/>
    <e v="#N/A"/>
    <x v="1"/>
  </r>
  <r>
    <s v="Samaritan's Purse"/>
    <m/>
    <s v="OFDA"/>
    <s v="Planifié (financé)"/>
    <d v="2016-12-10T00:00:00"/>
    <s v="Distribution Abris"/>
    <s v="Matériaux Abris"/>
    <s v="Bâches"/>
    <m/>
    <s v="Nombre"/>
    <n v="300"/>
    <m/>
    <m/>
    <m/>
    <s v=""/>
    <n v="300"/>
    <s v="Sélection / Priorisation"/>
    <x v="0"/>
    <x v="30"/>
    <s v="Dejean"/>
    <m/>
    <m/>
    <m/>
    <m/>
    <s v="SAM20161210GRCHDE"/>
    <n v="4"/>
    <x v="0"/>
    <x v="30"/>
    <e v="#N/A"/>
    <x v="0"/>
  </r>
  <r>
    <s v="Samaritan's Purse"/>
    <m/>
    <s v="OFDA"/>
    <s v="Planifié (financé)"/>
    <d v="2016-12-10T00:00:00"/>
    <s v="Distribution Abris"/>
    <s v="Matériaux Abris"/>
    <s v="Bâches"/>
    <m/>
    <s v="Nombre"/>
    <n v="1050"/>
    <m/>
    <m/>
    <m/>
    <s v=""/>
    <n v="1050"/>
    <s v="Sélection / Priorisation"/>
    <x v="0"/>
    <x v="30"/>
    <s v="Boucan"/>
    <m/>
    <m/>
    <m/>
    <m/>
    <s v="SAM20161210GRCHBO"/>
    <n v="4"/>
    <x v="0"/>
    <x v="30"/>
    <e v="#N/A"/>
    <x v="1"/>
  </r>
  <r>
    <s v="Samaritan's Purse"/>
    <m/>
    <s v="OFDA"/>
    <s v="Planifié (financé)"/>
    <d v="2016-12-10T00:00:00"/>
    <s v="Distribution Abris"/>
    <s v="Matériaux Abris"/>
    <s v="Kit d'outils"/>
    <m/>
    <s v="Nombre"/>
    <n v="300"/>
    <m/>
    <m/>
    <m/>
    <s v=""/>
    <n v="1500"/>
    <s v="Sélection / Priorisation"/>
    <x v="0"/>
    <x v="66"/>
    <s v="Les Gommiers"/>
    <m/>
    <m/>
    <m/>
    <m/>
    <s v="SAM20161210GRROLE"/>
    <n v="3"/>
    <x v="0"/>
    <x v="46"/>
    <e v="#N/A"/>
    <x v="1"/>
  </r>
  <r>
    <s v="Samaritan's Purse"/>
    <m/>
    <s v="OFDA"/>
    <s v="Planifié (financé)"/>
    <d v="2016-12-10T00:00:00"/>
    <s v="Distribution Abris"/>
    <s v="Matériaux Abris"/>
    <s v="Kit d'outils"/>
    <m/>
    <s v="Nombre"/>
    <n v="250"/>
    <m/>
    <m/>
    <m/>
    <s v=""/>
    <n v="1250"/>
    <s v="Sélection / Priorisation"/>
    <x v="0"/>
    <x v="66"/>
    <s v="Grande Vicent"/>
    <m/>
    <m/>
    <m/>
    <m/>
    <s v="SAM20161210GRROGR"/>
    <n v="3"/>
    <x v="0"/>
    <x v="46"/>
    <e v="#N/A"/>
    <x v="1"/>
  </r>
  <r>
    <s v="Samaritan's Purse"/>
    <m/>
    <s v="OFDA"/>
    <s v="Planifié (financé)"/>
    <d v="2016-12-10T00:00:00"/>
    <s v="Distribution Abris"/>
    <s v="Matériaux Abris"/>
    <s v="Kit d'outils"/>
    <m/>
    <s v="Nombre"/>
    <n v="160"/>
    <m/>
    <m/>
    <m/>
    <s v=""/>
    <n v="800"/>
    <s v="Sélection / Priorisation"/>
    <x v="0"/>
    <x v="29"/>
    <s v="Anote/Tapion"/>
    <m/>
    <m/>
    <m/>
    <m/>
    <s v="SAM20161210GRMOAN"/>
    <n v="3"/>
    <x v="0"/>
    <x v="29"/>
    <e v="#N/A"/>
    <x v="1"/>
  </r>
  <r>
    <s v="Samaritan's Purse"/>
    <m/>
    <s v="OFDA"/>
    <s v="Planifié (financé)"/>
    <d v="2016-12-10T00:00:00"/>
    <s v="Distribution Abris"/>
    <s v="Matériaux Abris"/>
    <s v="Kit d'outils"/>
    <m/>
    <s v="Nombre"/>
    <n v="40"/>
    <m/>
    <m/>
    <m/>
    <s v=""/>
    <n v="200"/>
    <s v="Sélection / Priorisation"/>
    <x v="0"/>
    <x v="29"/>
    <s v="L'Assive/Chaumeau"/>
    <m/>
    <m/>
    <m/>
    <m/>
    <s v="SAM20161210GRMOL'"/>
    <n v="3"/>
    <x v="0"/>
    <x v="29"/>
    <e v="#N/A"/>
    <x v="1"/>
  </r>
  <r>
    <s v="Samaritan's Purse"/>
    <m/>
    <s v="OFDA"/>
    <s v="Planifié (financé)"/>
    <d v="2016-12-10T00:00:00"/>
    <s v="Distribution Abris"/>
    <s v="Matériaux Abris"/>
    <s v="Kit d'outils"/>
    <m/>
    <s v="Nombre"/>
    <n v="60"/>
    <m/>
    <m/>
    <m/>
    <s v=""/>
    <n v="300"/>
    <s v="Sélection / Priorisation"/>
    <x v="0"/>
    <x v="30"/>
    <s v="Dejean"/>
    <m/>
    <m/>
    <m/>
    <m/>
    <s v="SAM20161210GRCHDE"/>
    <n v="3"/>
    <x v="0"/>
    <x v="30"/>
    <e v="#N/A"/>
    <x v="1"/>
  </r>
  <r>
    <s v="Samaritan's Purse"/>
    <m/>
    <s v="OFDA"/>
    <s v="Planifié (financé)"/>
    <d v="2016-12-10T00:00:00"/>
    <s v="Distribution Abris"/>
    <s v="Matériaux Abris"/>
    <s v="Kit d'outils"/>
    <m/>
    <s v="Nombre"/>
    <n v="210"/>
    <m/>
    <m/>
    <m/>
    <s v=""/>
    <n v="1050"/>
    <s v="Sélection / Priorisation"/>
    <x v="0"/>
    <x v="30"/>
    <s v="Boucan"/>
    <m/>
    <m/>
    <m/>
    <m/>
    <s v="SAM20161210GRCHBO"/>
    <n v="3"/>
    <x v="0"/>
    <x v="30"/>
    <e v="#N/A"/>
    <x v="1"/>
  </r>
  <r>
    <s v="Samaritan's Purse"/>
    <m/>
    <s v="OFDA"/>
    <s v="Planifié (financé)"/>
    <d v="2016-12-10T00:00:00"/>
    <s v="Distribution Abris"/>
    <s v="Matériaux Abris"/>
    <s v="Kit Abris"/>
    <m/>
    <s v="Nombre"/>
    <n v="1500"/>
    <m/>
    <m/>
    <m/>
    <s v=""/>
    <n v="1500"/>
    <s v="Sélection / Priorisation"/>
    <x v="0"/>
    <x v="66"/>
    <s v="Les Gommiers"/>
    <m/>
    <m/>
    <m/>
    <m/>
    <s v="SAM20161210GRROLE"/>
    <n v="2"/>
    <x v="0"/>
    <x v="46"/>
    <e v="#N/A"/>
    <x v="1"/>
  </r>
  <r>
    <s v="Samaritan's Purse"/>
    <m/>
    <s v="OFDA"/>
    <s v="Planifié (financé)"/>
    <d v="2016-12-10T00:00:00"/>
    <s v="Distribution Abris"/>
    <s v="Matériaux Abris"/>
    <s v="Kit Abris"/>
    <m/>
    <s v="Nombre"/>
    <n v="1250"/>
    <m/>
    <m/>
    <m/>
    <s v=""/>
    <n v="1250"/>
    <s v="Sélection / Priorisation"/>
    <x v="0"/>
    <x v="66"/>
    <s v="Grande Vicent"/>
    <m/>
    <m/>
    <m/>
    <m/>
    <s v="SAM20161210GRROGR"/>
    <n v="2"/>
    <x v="0"/>
    <x v="46"/>
    <e v="#N/A"/>
    <x v="1"/>
  </r>
  <r>
    <s v="Samaritan's Purse"/>
    <m/>
    <s v="OFDA"/>
    <s v="Planifié (financé)"/>
    <d v="2016-12-10T00:00:00"/>
    <s v="Distribution Abris"/>
    <s v="Matériaux Abris"/>
    <s v="Kit Abris"/>
    <m/>
    <s v="Nombre"/>
    <n v="800"/>
    <m/>
    <m/>
    <m/>
    <s v=""/>
    <n v="800"/>
    <s v="Sélection / Priorisation"/>
    <x v="0"/>
    <x v="29"/>
    <s v="Anote/Tapion"/>
    <m/>
    <m/>
    <m/>
    <m/>
    <s v="SAM20161210GRMOAN"/>
    <n v="2"/>
    <x v="0"/>
    <x v="29"/>
    <e v="#N/A"/>
    <x v="1"/>
  </r>
  <r>
    <s v="Samaritan's Purse"/>
    <m/>
    <s v="OFDA"/>
    <s v="Planifié (financé)"/>
    <d v="2016-12-10T00:00:00"/>
    <s v="Distribution Abris"/>
    <s v="Matériaux Abris"/>
    <s v="Kit Abris"/>
    <m/>
    <s v="Nombre"/>
    <n v="200"/>
    <m/>
    <m/>
    <m/>
    <s v=""/>
    <n v="200"/>
    <s v="Sélection / Priorisation"/>
    <x v="0"/>
    <x v="29"/>
    <s v="L'Assive/Chaumeau"/>
    <m/>
    <m/>
    <m/>
    <m/>
    <s v="SAM20161210GRMOL'"/>
    <n v="2"/>
    <x v="0"/>
    <x v="29"/>
    <e v="#N/A"/>
    <x v="1"/>
  </r>
  <r>
    <s v="Samaritan's Purse"/>
    <m/>
    <s v="OFDA"/>
    <s v="Planifié (financé)"/>
    <d v="2016-12-10T00:00:00"/>
    <s v="Distribution Abris"/>
    <s v="Matériaux Abris"/>
    <s v="Kit Abris"/>
    <m/>
    <s v="Nombre"/>
    <n v="300"/>
    <m/>
    <m/>
    <m/>
    <s v=""/>
    <n v="300"/>
    <s v="Sélection / Priorisation"/>
    <x v="0"/>
    <x v="30"/>
    <s v="Dejean"/>
    <m/>
    <m/>
    <m/>
    <m/>
    <s v="SAM20161210GRCHDE"/>
    <n v="2"/>
    <x v="0"/>
    <x v="30"/>
    <e v="#N/A"/>
    <x v="1"/>
  </r>
  <r>
    <s v="Samaritan's Purse"/>
    <m/>
    <s v="OFDA"/>
    <s v="Planifié (financé)"/>
    <d v="2016-12-10T00:00:00"/>
    <s v="Distribution Abris"/>
    <s v="Matériaux Abris"/>
    <s v="Kit Abris"/>
    <m/>
    <s v="Nombre"/>
    <n v="1050"/>
    <m/>
    <m/>
    <m/>
    <s v=""/>
    <n v="1050"/>
    <s v="Sélection / Priorisation"/>
    <x v="0"/>
    <x v="30"/>
    <s v="Boucan"/>
    <m/>
    <m/>
    <m/>
    <m/>
    <s v="SAM20161210GRCHBO"/>
    <n v="2"/>
    <x v="0"/>
    <x v="30"/>
    <e v="#N/A"/>
    <x v="1"/>
  </r>
  <r>
    <s v="Samaritan's Purse"/>
    <m/>
    <s v="OFDA"/>
    <s v="Planifié (financé)"/>
    <d v="2016-12-10T00:00:00"/>
    <s v="Intervention Abris"/>
    <s v="Formation"/>
    <s v="Formation"/>
    <m/>
    <s v="Nombre"/>
    <n v="1500"/>
    <m/>
    <m/>
    <m/>
    <s v=""/>
    <n v="1500"/>
    <s v="Sélection / Priorisation"/>
    <x v="0"/>
    <x v="66"/>
    <s v="Les Gommiers"/>
    <m/>
    <m/>
    <m/>
    <m/>
    <s v="SAM20161210GRROLE"/>
    <n v="1"/>
    <x v="0"/>
    <x v="46"/>
    <e v="#N/A"/>
    <x v="1"/>
  </r>
  <r>
    <s v="Samaritan's Purse"/>
    <m/>
    <s v="OFDA"/>
    <s v="Planifié (financé)"/>
    <d v="2016-12-10T00:00:00"/>
    <s v="Intervention Abris"/>
    <s v="Formation"/>
    <s v="Formation"/>
    <m/>
    <s v="Nombre"/>
    <n v="1250"/>
    <m/>
    <m/>
    <m/>
    <s v=""/>
    <n v="1250"/>
    <s v="Sélection / Priorisation"/>
    <x v="0"/>
    <x v="66"/>
    <s v="Grande Vicent"/>
    <m/>
    <m/>
    <m/>
    <m/>
    <s v="SAM20161210GRROGR"/>
    <n v="1"/>
    <x v="0"/>
    <x v="46"/>
    <e v="#N/A"/>
    <x v="1"/>
  </r>
  <r>
    <s v="Samaritan's Purse"/>
    <m/>
    <s v="OFDA"/>
    <s v="Planifié (financé)"/>
    <d v="2016-12-10T00:00:00"/>
    <s v="Intervention Abris"/>
    <s v="Formation"/>
    <s v="Formation"/>
    <m/>
    <s v="Nombre"/>
    <n v="800"/>
    <m/>
    <m/>
    <m/>
    <s v=""/>
    <n v="800"/>
    <s v="Sélection / Priorisation"/>
    <x v="0"/>
    <x v="29"/>
    <s v="Anote/Tapion"/>
    <m/>
    <m/>
    <m/>
    <m/>
    <s v="SAM20161210GRMOAN"/>
    <n v="1"/>
    <x v="0"/>
    <x v="29"/>
    <e v="#N/A"/>
    <x v="1"/>
  </r>
  <r>
    <s v="Samaritan's Purse"/>
    <m/>
    <s v="OFDA"/>
    <s v="Planifié (financé)"/>
    <d v="2016-12-10T00:00:00"/>
    <s v="Intervention Abris"/>
    <s v="Formation"/>
    <s v="Formation"/>
    <m/>
    <s v="Nombre"/>
    <n v="200"/>
    <m/>
    <m/>
    <m/>
    <s v=""/>
    <n v="200"/>
    <s v="Sélection / Priorisation"/>
    <x v="0"/>
    <x v="29"/>
    <s v="L'Assive/Chaumeau"/>
    <m/>
    <m/>
    <m/>
    <m/>
    <s v="SAM20161210GRMOL'"/>
    <n v="1"/>
    <x v="0"/>
    <x v="29"/>
    <e v="#N/A"/>
    <x v="1"/>
  </r>
  <r>
    <s v="Samaritan's Purse"/>
    <m/>
    <s v="OFDA"/>
    <s v="Planifié (financé)"/>
    <d v="2016-12-10T00:00:00"/>
    <s v="Intervention Abris"/>
    <s v="Formation"/>
    <s v="Formation"/>
    <m/>
    <s v="Nombre"/>
    <n v="300"/>
    <m/>
    <m/>
    <m/>
    <s v=""/>
    <n v="300"/>
    <s v="Sélection / Priorisation"/>
    <x v="0"/>
    <x v="30"/>
    <s v="Dejean"/>
    <m/>
    <m/>
    <m/>
    <m/>
    <s v="SAM20161210GRCHDE"/>
    <n v="1"/>
    <x v="0"/>
    <x v="30"/>
    <e v="#N/A"/>
    <x v="1"/>
  </r>
  <r>
    <s v="Samaritan's Purse"/>
    <m/>
    <s v="OFDA"/>
    <s v="Planifié (financé)"/>
    <d v="2016-12-10T00:00:00"/>
    <s v="Intervention Abris"/>
    <s v="Formation"/>
    <s v="Formation"/>
    <m/>
    <s v="Nombre"/>
    <n v="1050"/>
    <m/>
    <m/>
    <m/>
    <s v=""/>
    <n v="1050"/>
    <s v="Sélection / Priorisation"/>
    <x v="0"/>
    <x v="30"/>
    <s v="Boucan"/>
    <m/>
    <m/>
    <m/>
    <m/>
    <s v="SAM20161210GRCHBO"/>
    <n v="1"/>
    <x v="0"/>
    <x v="30"/>
    <e v="#N/A"/>
    <x v="1"/>
  </r>
  <r>
    <s v="Samaritan's Purse"/>
    <m/>
    <m/>
    <s v="Réalisé"/>
    <d v="2017-10-17T00:00:00"/>
    <s v="Distribution NFI"/>
    <s v="Matériaux NFI"/>
    <s v="Kit d'hygiène"/>
    <m/>
    <s v="Nombre"/>
    <n v="110"/>
    <m/>
    <m/>
    <m/>
    <m/>
    <m/>
    <m/>
    <x v="0"/>
    <x v="0"/>
    <m/>
    <s v="Claisant"/>
    <m/>
    <m/>
    <m/>
    <s v="SAM20171017GRJE"/>
    <n v="4"/>
    <x v="0"/>
    <x v="0"/>
    <e v="#N/A"/>
    <x v="1"/>
  </r>
  <r>
    <s v="Samaritan's Purse"/>
    <m/>
    <m/>
    <s v="Réalisé"/>
    <d v="2017-10-17T00:00:00"/>
    <s v="Distribution Abris"/>
    <s v="Matériaux Abris"/>
    <s v="Bâches"/>
    <m/>
    <s v="Nombre"/>
    <n v="40"/>
    <m/>
    <m/>
    <m/>
    <m/>
    <m/>
    <m/>
    <x v="0"/>
    <x v="0"/>
    <m/>
    <s v="near El Shaddei"/>
    <m/>
    <m/>
    <m/>
    <s v="SAM20171017GRJE"/>
    <n v="3"/>
    <x v="0"/>
    <x v="0"/>
    <e v="#N/A"/>
    <x v="1"/>
  </r>
  <r>
    <s v="Samaritan's Purse"/>
    <m/>
    <m/>
    <s v="Réalisé"/>
    <d v="2017-10-17T00:00:00"/>
    <s v="Distribution NFI"/>
    <s v="Matériaux NFI"/>
    <s v="Couvertures"/>
    <m/>
    <s v="Nombre"/>
    <n v="40"/>
    <m/>
    <m/>
    <m/>
    <m/>
    <m/>
    <m/>
    <x v="0"/>
    <x v="0"/>
    <m/>
    <s v="near El Shaddei"/>
    <m/>
    <m/>
    <m/>
    <s v="SAM20171017GRJE"/>
    <n v="2"/>
    <x v="0"/>
    <x v="0"/>
    <e v="#N/A"/>
    <x v="1"/>
  </r>
  <r>
    <s v="Samaritan's Purse"/>
    <m/>
    <m/>
    <s v="Réalisé"/>
    <d v="2017-10-17T00:00:00"/>
    <s v="Distribution NFI"/>
    <s v="Matériaux NFI"/>
    <s v="Kit d'hygiène"/>
    <m/>
    <s v="Nombre"/>
    <n v="40"/>
    <m/>
    <m/>
    <m/>
    <m/>
    <m/>
    <m/>
    <x v="0"/>
    <x v="0"/>
    <m/>
    <s v="near El Shaddei"/>
    <m/>
    <m/>
    <m/>
    <s v="SAM20171017GRJE"/>
    <n v="1"/>
    <x v="0"/>
    <x v="0"/>
    <e v="#N/A"/>
    <x v="1"/>
  </r>
  <r>
    <s v="Save the Children International"/>
    <m/>
    <s v="OFDA"/>
    <s v="Réalisé"/>
    <d v="2016-10-29T00:00:00"/>
    <s v="Distribution Abris"/>
    <s v="Matériaux Abris"/>
    <s v="Kit Abris"/>
    <s v="bache 4*6, 1 corde"/>
    <s v="Nombre"/>
    <n v="200"/>
    <n v="1000"/>
    <m/>
    <m/>
    <n v="1400"/>
    <n v="200"/>
    <s v="Distribution générale"/>
    <x v="0"/>
    <x v="63"/>
    <s v="Beaumont"/>
    <s v="Dumois"/>
    <s v="Rural"/>
    <s v="Ménage"/>
    <s v="Chaque bache avec 20 metres de corde et guide technique"/>
    <s v="SAV20161029GRBEBE"/>
    <n v="1"/>
    <x v="0"/>
    <x v="43"/>
    <e v="#N/A"/>
    <x v="0"/>
  </r>
  <r>
    <s v="Save the Children International"/>
    <m/>
    <s v="OFDA"/>
    <s v="Réalisé"/>
    <d v="2016-10-31T00:00:00"/>
    <s v="Distribution Abris"/>
    <s v="Matériaux Abris"/>
    <s v="Kit Abris"/>
    <s v="bache 4*6, 1 corde"/>
    <s v="Nombre"/>
    <n v="300"/>
    <n v="1500"/>
    <m/>
    <m/>
    <n v="2100"/>
    <n v="300"/>
    <s v="Distribution générale"/>
    <x v="0"/>
    <x v="63"/>
    <s v="Beaumont"/>
    <s v="Au centre"/>
    <s v="Rural"/>
    <s v="Ménage"/>
    <s v="Chaque bache avec 20 metres de corde et guide technique"/>
    <s v="SAV20161031GRBEBE"/>
    <n v="1"/>
    <x v="0"/>
    <x v="43"/>
    <e v="#N/A"/>
    <x v="1"/>
  </r>
  <r>
    <s v="Save the Children International"/>
    <m/>
    <s v="OFDA"/>
    <s v="Réalisé"/>
    <d v="2016-11-01T00:00:00"/>
    <s v="Distribution Abris"/>
    <s v="Matériaux Abris"/>
    <s v="Kit Abris"/>
    <s v="bache 4*6, 1 corde"/>
    <s v="Nombre"/>
    <n v="300"/>
    <n v="1500"/>
    <m/>
    <m/>
    <n v="2100"/>
    <n v="300"/>
    <s v="Distribution générale"/>
    <x v="0"/>
    <x v="63"/>
    <s v="Beaumont"/>
    <s v="Cassanette"/>
    <s v="Peri urbain"/>
    <s v="Ménage"/>
    <s v="Chaque bache avec 20 metres de corde et guide technique"/>
    <s v="SAV2016111GRBEBE"/>
    <n v="1"/>
    <x v="0"/>
    <x v="43"/>
    <e v="#N/A"/>
    <x v="1"/>
  </r>
  <r>
    <s v="Save the Children International"/>
    <m/>
    <s v="OFDA"/>
    <s v="Réalisé"/>
    <d v="2016-11-02T00:00:00"/>
    <s v="Distribution Abris"/>
    <s v="Matériaux Abris"/>
    <s v="Kit Abris"/>
    <s v="bache 4*6, 1 corde"/>
    <s v="Nombre"/>
    <n v="450"/>
    <n v="2250"/>
    <m/>
    <m/>
    <n v="3150"/>
    <n v="450"/>
    <s v="Distribution générale"/>
    <x v="0"/>
    <x v="63"/>
    <s v="Mouline"/>
    <s v="Garnier"/>
    <s v="Rural"/>
    <s v="Ménage"/>
    <s v="Chaque bache avec 20 metres de corde et guide technique"/>
    <s v="SAV2016112GRBEMO"/>
    <n v="1"/>
    <x v="0"/>
    <x v="43"/>
    <e v="#N/A"/>
    <x v="1"/>
  </r>
  <r>
    <s v="Save the Children International"/>
    <m/>
    <s v="OFDA"/>
    <s v="Réalisé"/>
    <d v="2016-11-04T00:00:00"/>
    <s v="Distribution Abris"/>
    <s v="Matériaux Abris"/>
    <s v="Kit Abris"/>
    <s v="bache 4*6, 1 corde"/>
    <s v="Nombre"/>
    <n v="300"/>
    <n v="1500"/>
    <m/>
    <m/>
    <n v="2100"/>
    <n v="300"/>
    <s v="Distribution générale"/>
    <x v="0"/>
    <x v="63"/>
    <s v="Mouline"/>
    <s v="Mouline"/>
    <s v="Rural"/>
    <s v="Ménage"/>
    <s v="Chaque bache avec 20 metres de corde et guide technique"/>
    <s v="SAV2016114GRBEMO"/>
    <n v="1"/>
    <x v="0"/>
    <x v="43"/>
    <e v="#N/A"/>
    <x v="1"/>
  </r>
  <r>
    <s v="Save the Children International"/>
    <m/>
    <s v="OFDA"/>
    <s v="Réalisé"/>
    <d v="2016-11-05T00:00:00"/>
    <s v="Distribution Abris"/>
    <s v="Matériaux Abris"/>
    <s v="Kit Abris"/>
    <s v="bache 4*6, 1 corde"/>
    <s v="Nombre"/>
    <n v="150"/>
    <n v="750"/>
    <m/>
    <m/>
    <n v="1050"/>
    <n v="150"/>
    <s v="Distribution générale"/>
    <x v="0"/>
    <x v="63"/>
    <s v="Beaumont"/>
    <s v="Fond Deron"/>
    <s v="Rural"/>
    <s v="Quartier"/>
    <s v="Chaque bache avec 20 metres de corde et guide technique"/>
    <s v="SAV2016115GRBEBE"/>
    <n v="1"/>
    <x v="0"/>
    <x v="43"/>
    <e v="#N/A"/>
    <x v="1"/>
  </r>
  <r>
    <s v="Save the Children International"/>
    <m/>
    <s v="OFDA"/>
    <s v="Réalisé"/>
    <d v="2016-11-14T00:00:00"/>
    <s v="Distribution Abris"/>
    <s v="Matériaux Abris"/>
    <s v="Kit Abris"/>
    <s v="bache 4*6, 1 corde"/>
    <s v="Nombre"/>
    <n v="550"/>
    <n v="2750"/>
    <m/>
    <m/>
    <n v="3850"/>
    <n v="550"/>
    <s v="Distribution générale"/>
    <x v="1"/>
    <x v="8"/>
    <s v="Berreault"/>
    <s v="Ferme Le Blanc"/>
    <s v="Rural"/>
    <s v="Ménage"/>
    <s v="Chaque bache avec 20 metres de corde et guide technique"/>
    <s v="SAV20161114SUTOBE"/>
    <n v="1"/>
    <x v="1"/>
    <x v="8"/>
    <e v="#N/A"/>
    <x v="0"/>
  </r>
  <r>
    <s v="Save the Children International"/>
    <m/>
    <s v="OFDA"/>
    <s v="Réalisé"/>
    <d v="2016-11-24T00:00:00"/>
    <s v="Distribution Abris"/>
    <s v="Matériaux Abris"/>
    <s v="Kit Abris"/>
    <s v="bache 4*6, 1 corde"/>
    <s v="Nombre"/>
    <n v="210"/>
    <n v="1050"/>
    <m/>
    <m/>
    <n v="1470"/>
    <n v="210"/>
    <s v="Distribution générale"/>
    <x v="1"/>
    <x v="8"/>
    <s v="Berreault"/>
    <s v="Pean"/>
    <s v="Rural"/>
    <s v="Ménage"/>
    <s v="Chaque bache avec 20 metres de corde et guide technique"/>
    <s v="SAV20161124SUTOBE"/>
    <n v="2"/>
    <x v="1"/>
    <x v="8"/>
    <e v="#N/A"/>
    <x v="1"/>
  </r>
  <r>
    <s v="Save the Children International"/>
    <m/>
    <s v="OFDA"/>
    <s v="Réalisé"/>
    <d v="2016-11-24T00:00:00"/>
    <s v="Distribution Abris"/>
    <s v="Matériaux Abris"/>
    <s v="Kit Abris"/>
    <s v="bache 4*6, 1 corde"/>
    <s v="Nombre"/>
    <n v="250"/>
    <n v="1250"/>
    <m/>
    <m/>
    <n v="1750"/>
    <n v="250"/>
    <s v="Distribution générale"/>
    <x v="1"/>
    <x v="8"/>
    <s v="Berreault"/>
    <s v="Proux"/>
    <s v="Rural"/>
    <s v="Ménage"/>
    <s v="Chaque bache avec 20 metres de corde et guide technique"/>
    <s v="SAV20161124SUTOBE"/>
    <n v="1"/>
    <x v="1"/>
    <x v="8"/>
    <e v="#N/A"/>
    <x v="1"/>
  </r>
  <r>
    <s v="Save the Children International"/>
    <m/>
    <s v="OFDA"/>
    <s v="Réalisé"/>
    <d v="2016-11-26T00:00:00"/>
    <s v="Distribution Abris"/>
    <s v="Matériaux Abris"/>
    <s v="Kit Abris"/>
    <s v="bache 4*6, 1 corde"/>
    <s v="Nombre"/>
    <n v="644"/>
    <n v="3220"/>
    <m/>
    <m/>
    <n v="4508"/>
    <n v="644"/>
    <s v="Distribution générale"/>
    <x v="1"/>
    <x v="31"/>
    <s v="Tibi Daveza"/>
    <s v="Tiby-Rhe"/>
    <s v="Rural"/>
    <s v="Ménage"/>
    <s v="Chaque bache avec 20 metres de corde et guide technique"/>
    <s v="SAV20161126SUCATI"/>
    <n v="1"/>
    <x v="1"/>
    <x v="31"/>
    <e v="#N/A"/>
    <x v="0"/>
  </r>
  <r>
    <s v="Save the Children International"/>
    <m/>
    <s v="OFDA"/>
    <s v="Planifié (financé)"/>
    <d v="2016-12-14T00:00:00"/>
    <s v="Intervention Abris"/>
    <s v="Autre"/>
    <s v="Autre"/>
    <s v="Recovery Support"/>
    <s v="N/A"/>
    <n v="2200"/>
    <m/>
    <m/>
    <m/>
    <m/>
    <n v="2200"/>
    <s v="Sélection / Priorisation"/>
    <x v="5"/>
    <x v="28"/>
    <m/>
    <m/>
    <s v="Rural"/>
    <s v="Ménage"/>
    <s v="TBD between Beaumont in GA, and Torbek and Camp Perrin in Sud. "/>
    <s v="SAV20161214"/>
    <n v="1"/>
    <x v="5"/>
    <x v="28"/>
    <e v="#N/A"/>
    <x v="0"/>
  </r>
  <r>
    <s v="Save the Children International"/>
    <m/>
    <s v="OFDA"/>
    <s v="Planifié (financé)"/>
    <m/>
    <s v="Distribution Abris"/>
    <s v="Cash en USD"/>
    <s v="Conditionel "/>
    <m/>
    <s v="Valeur en USD"/>
    <n v="550"/>
    <m/>
    <m/>
    <m/>
    <m/>
    <n v="550"/>
    <s v="Sélection / Priorisation"/>
    <x v="5"/>
    <x v="28"/>
    <m/>
    <m/>
    <s v="Rural"/>
    <s v="Ménage"/>
    <s v="TBD between Beaumont in GA, and Torbek and Camp Perrin in Sud. "/>
    <s v="SAV190010"/>
    <n v="2"/>
    <x v="5"/>
    <x v="28"/>
    <e v="#N/A"/>
    <x v="1"/>
  </r>
  <r>
    <s v="Save the Children International"/>
    <m/>
    <s v="OFDA"/>
    <s v="Planifié (financé)"/>
    <m/>
    <s v="Intervention Abris"/>
    <s v="Communication avec les communautés (CwC)"/>
    <s v="IEC"/>
    <m/>
    <s v="Nombre de campagne"/>
    <m/>
    <m/>
    <m/>
    <m/>
    <s v=""/>
    <n v="4400"/>
    <s v="Distribution générale"/>
    <x v="5"/>
    <x v="28"/>
    <m/>
    <m/>
    <s v="Rural"/>
    <s v="Ménage"/>
    <s v="In Beaumont in GA, and Torbek and Camp Perrin in Sud. "/>
    <s v="SAV190010"/>
    <n v="1"/>
    <x v="5"/>
    <x v="28"/>
    <e v="#N/A"/>
    <x v="1"/>
  </r>
  <r>
    <s v="SDC"/>
    <m/>
    <m/>
    <m/>
    <d v="2016-10-11T00:00:00"/>
    <s v="Distribution NFI"/>
    <s v="Matériaux NFI"/>
    <s v="Kit d'hygiène"/>
    <m/>
    <s v="Nombre"/>
    <s v="1’000"/>
    <m/>
    <m/>
    <m/>
    <s v=""/>
    <m/>
    <m/>
    <x v="1"/>
    <x v="9"/>
    <m/>
    <m/>
    <m/>
    <m/>
    <m/>
    <s v="SDC20161011SUPO"/>
    <n v="1"/>
    <x v="1"/>
    <x v="9"/>
    <e v="#N/A"/>
    <x v="0"/>
  </r>
  <r>
    <s v="SDC"/>
    <m/>
    <m/>
    <m/>
    <d v="2016-11-05T00:00:00"/>
    <s v="Distribution Abris"/>
    <s v="Matériaux Abris"/>
    <s v="Kit Abris"/>
    <m/>
    <s v="Nombre"/>
    <n v="640"/>
    <m/>
    <m/>
    <m/>
    <s v=""/>
    <m/>
    <m/>
    <x v="1"/>
    <x v="14"/>
    <m/>
    <m/>
    <m/>
    <m/>
    <m/>
    <s v="SDC2016115SUCO"/>
    <n v="1"/>
    <x v="1"/>
    <x v="14"/>
    <e v="#N/A"/>
    <x v="0"/>
  </r>
  <r>
    <s v="SDC"/>
    <m/>
    <m/>
    <m/>
    <d v="2016-11-05T00:00:00"/>
    <s v="Distribution Abris"/>
    <s v="Matériaux Abris"/>
    <s v="Kit Abris"/>
    <m/>
    <s v="Nombre"/>
    <n v="640"/>
    <m/>
    <m/>
    <m/>
    <s v=""/>
    <m/>
    <m/>
    <x v="1"/>
    <x v="11"/>
    <m/>
    <m/>
    <m/>
    <m/>
    <m/>
    <s v="SDC2016115SULE"/>
    <n v="1"/>
    <x v="1"/>
    <x v="11"/>
    <e v="#N/A"/>
    <x v="0"/>
  </r>
  <r>
    <s v="SDC"/>
    <m/>
    <m/>
    <m/>
    <d v="2016-11-05T00:00:00"/>
    <s v="Distribution Abris"/>
    <s v="Matériaux Abris"/>
    <s v="Kit Abris"/>
    <m/>
    <s v="Nombre"/>
    <n v="650"/>
    <m/>
    <m/>
    <m/>
    <s v=""/>
    <m/>
    <m/>
    <x v="1"/>
    <x v="5"/>
    <m/>
    <m/>
    <m/>
    <m/>
    <m/>
    <s v="SDC2016115SURO"/>
    <n v="1"/>
    <x v="1"/>
    <x v="5"/>
    <e v="#N/A"/>
    <x v="0"/>
  </r>
  <r>
    <s v="SDC"/>
    <m/>
    <m/>
    <m/>
    <d v="2016-11-07T00:00:00"/>
    <s v="Distribution Abris"/>
    <s v="Matériaux Abris"/>
    <s v="Kit Abris"/>
    <m/>
    <s v="Nombre"/>
    <n v="640"/>
    <m/>
    <m/>
    <m/>
    <s v=""/>
    <m/>
    <m/>
    <x v="1"/>
    <x v="18"/>
    <m/>
    <m/>
    <m/>
    <m/>
    <m/>
    <s v="SDC2016117SUCH"/>
    <n v="1"/>
    <x v="1"/>
    <x v="18"/>
    <e v="#N/A"/>
    <x v="0"/>
  </r>
  <r>
    <s v="SDC"/>
    <m/>
    <m/>
    <m/>
    <d v="2016-11-07T00:00:00"/>
    <s v="Distribution Abris"/>
    <s v="Matériaux Abris"/>
    <s v="Kit Abris"/>
    <m/>
    <s v="Nombre"/>
    <n v="800"/>
    <m/>
    <m/>
    <m/>
    <s v=""/>
    <m/>
    <m/>
    <x v="1"/>
    <x v="18"/>
    <s v="Dejoie"/>
    <m/>
    <m/>
    <m/>
    <m/>
    <s v="SDC2016117SUCHDE"/>
    <n v="1"/>
    <x v="1"/>
    <x v="18"/>
    <e v="#N/A"/>
    <x v="1"/>
  </r>
  <r>
    <s v="SDC"/>
    <m/>
    <m/>
    <m/>
    <d v="2016-11-07T00:00:00"/>
    <s v="Distribution Abris"/>
    <s v="Matériaux Abris"/>
    <s v="Kit Abris"/>
    <m/>
    <s v="Nombre"/>
    <n v="800"/>
    <m/>
    <m/>
    <m/>
    <s v=""/>
    <m/>
    <m/>
    <x v="1"/>
    <x v="18"/>
    <s v="Rendel"/>
    <m/>
    <m/>
    <m/>
    <m/>
    <s v="SDC2016117SUCHRE"/>
    <n v="1"/>
    <x v="1"/>
    <x v="18"/>
    <e v="#N/A"/>
    <x v="1"/>
  </r>
  <r>
    <s v="SDC"/>
    <m/>
    <m/>
    <m/>
    <d v="2016-11-07T00:00:00"/>
    <s v="Distribution Abris"/>
    <s v="Matériaux Abris"/>
    <s v="Kit Abris"/>
    <m/>
    <s v="Nombre"/>
    <n v="400"/>
    <m/>
    <m/>
    <m/>
    <s v=""/>
    <m/>
    <m/>
    <x v="1"/>
    <x v="9"/>
    <s v="Balais"/>
    <m/>
    <m/>
    <m/>
    <m/>
    <s v="SDC2016117SUPOBA"/>
    <n v="1"/>
    <x v="1"/>
    <x v="9"/>
    <e v="#N/A"/>
    <x v="1"/>
  </r>
  <r>
    <s v="SDC"/>
    <m/>
    <m/>
    <m/>
    <d v="2016-11-07T00:00:00"/>
    <s v="Distribution Abris"/>
    <s v="Matériaux Abris"/>
    <s v="Kit Abris"/>
    <m/>
    <s v="Nombre"/>
    <n v="400"/>
    <m/>
    <m/>
    <m/>
    <s v=""/>
    <m/>
    <m/>
    <x v="1"/>
    <x v="9"/>
    <s v="Paricot"/>
    <m/>
    <m/>
    <m/>
    <m/>
    <s v="SDC2016117SUPOPA"/>
    <n v="1"/>
    <x v="1"/>
    <x v="9"/>
    <e v="#N/A"/>
    <x v="1"/>
  </r>
  <r>
    <s v="SDC"/>
    <m/>
    <m/>
    <m/>
    <s v="22.-25.10, 12.11.16"/>
    <s v="Distribution Abris"/>
    <s v="Matériaux Abris"/>
    <s v="Kit Abris"/>
    <m/>
    <s v="Nombre"/>
    <n v="5900"/>
    <m/>
    <m/>
    <m/>
    <s v=""/>
    <m/>
    <m/>
    <x v="1"/>
    <x v="15"/>
    <m/>
    <m/>
    <m/>
    <m/>
    <m/>
    <e v="#VALUE!"/>
    <n v="11"/>
    <x v="1"/>
    <x v="15"/>
    <e v="#N/A"/>
    <x v="0"/>
  </r>
  <r>
    <s v="SDC"/>
    <m/>
    <m/>
    <m/>
    <s v="29.10., 07.11.16"/>
    <s v="Distribution Abris"/>
    <s v="Matériaux Abris"/>
    <s v="Kit Abris"/>
    <m/>
    <s v="Nombre"/>
    <n v="640"/>
    <m/>
    <m/>
    <m/>
    <s v=""/>
    <m/>
    <m/>
    <x v="1"/>
    <x v="9"/>
    <m/>
    <m/>
    <m/>
    <m/>
    <m/>
    <e v="#VALUE!"/>
    <n v="10"/>
    <x v="1"/>
    <x v="9"/>
    <e v="#N/A"/>
    <x v="1"/>
  </r>
  <r>
    <s v="ShelterBox"/>
    <s v="410 Bridge - La Croix"/>
    <m/>
    <s v="Réalisé"/>
    <d v="2016-11-23T00:00:00"/>
    <s v="Distribution NFI"/>
    <s v="Matériaux NFI"/>
    <s v="Moustiquaires"/>
    <s v="2 per HH"/>
    <s v="Nombre"/>
    <n v="200"/>
    <m/>
    <m/>
    <m/>
    <s v=""/>
    <n v="100"/>
    <s v="Sélection / Priorisation"/>
    <x v="1"/>
    <x v="1"/>
    <s v="Bourdet"/>
    <m/>
    <m/>
    <m/>
    <s v="Distributed in conjunction with Shelterkits and other NFI"/>
    <s v="SHE20161123SULEBO"/>
    <n v="5"/>
    <x v="1"/>
    <x v="1"/>
    <e v="#N/A"/>
    <x v="0"/>
  </r>
  <r>
    <s v="ShelterBox"/>
    <s v="410 Bridge - La Croix"/>
    <m/>
    <s v="Réalisé"/>
    <d v="2016-11-23T00:00:00"/>
    <s v="Distribution NFI"/>
    <s v="Matériaux NFI"/>
    <s v="Lampes solaires"/>
    <s v="2 per HH"/>
    <s v="Nombre"/>
    <n v="200"/>
    <m/>
    <m/>
    <m/>
    <s v=""/>
    <n v="100"/>
    <s v="Sélection / Priorisation"/>
    <x v="1"/>
    <x v="1"/>
    <s v="Bourdet"/>
    <m/>
    <m/>
    <m/>
    <s v="Distributed in conjunction with Shelterkits and other NFI"/>
    <s v="SHE20161123SULEBO"/>
    <n v="4"/>
    <x v="1"/>
    <x v="1"/>
    <e v="#N/A"/>
    <x v="1"/>
  </r>
  <r>
    <s v="ShelterBox"/>
    <s v="410 Bridge - La Croix"/>
    <m/>
    <s v="Réalisé"/>
    <d v="2016-11-23T00:00:00"/>
    <s v="Distribution NFI"/>
    <s v="Matériaux NFI"/>
    <s v="Bidons"/>
    <s v="1 per HH"/>
    <s v="Nombre"/>
    <n v="100"/>
    <m/>
    <m/>
    <m/>
    <s v=""/>
    <n v="100"/>
    <s v="Sélection / Priorisation"/>
    <x v="1"/>
    <x v="1"/>
    <s v="Bourdet"/>
    <m/>
    <m/>
    <m/>
    <s v="Distributed in conjunction with Shelterkits and other NFI"/>
    <s v="SHE20161123SULEBO"/>
    <n v="3"/>
    <x v="1"/>
    <x v="1"/>
    <e v="#N/A"/>
    <x v="1"/>
  </r>
  <r>
    <s v="ShelterBox"/>
    <s v="410 Bridge - La Croix"/>
    <m/>
    <s v="Réalisé"/>
    <d v="2016-11-23T00:00:00"/>
    <s v="Distribution NFI"/>
    <s v="Matériaux NFI"/>
    <s v="Aquatabs"/>
    <s v="1 per HH"/>
    <s v="Nombre"/>
    <n v="100"/>
    <m/>
    <m/>
    <m/>
    <s v=""/>
    <n v="100"/>
    <s v="Sélection / Priorisation"/>
    <x v="1"/>
    <x v="1"/>
    <s v="Bourdet"/>
    <m/>
    <m/>
    <m/>
    <s v="Thirst Aid Station' Distributed in conjunction with Shelterkits and other NFI"/>
    <s v="SHE20161123SULEBO"/>
    <n v="2"/>
    <x v="1"/>
    <x v="1"/>
    <e v="#N/A"/>
    <x v="1"/>
  </r>
  <r>
    <s v="ShelterBox"/>
    <s v="410 Bridge - La Croix"/>
    <m/>
    <s v="Réalisé"/>
    <d v="2016-11-23T00:00:00"/>
    <s v="Distribution Abris"/>
    <s v="Matériaux Abris"/>
    <s v="Kit Abris"/>
    <s v="1 per HH"/>
    <s v="Nombre"/>
    <n v="100"/>
    <m/>
    <m/>
    <m/>
    <s v=""/>
    <n v="100"/>
    <s v="Sélection / Priorisation"/>
    <x v="1"/>
    <x v="1"/>
    <s v="Bourdet"/>
    <m/>
    <m/>
    <m/>
    <s v="Distributed in conjunction with NFI kits of solar lights, water filter, water container and mosquito nets"/>
    <s v="SHE20161123SULEBO"/>
    <n v="1"/>
    <x v="1"/>
    <x v="1"/>
    <e v="#N/A"/>
    <x v="1"/>
  </r>
  <r>
    <s v="ShelterBox"/>
    <s v="410 Bridge  - Maniche"/>
    <m/>
    <s v="Réalisé"/>
    <d v="2016-11-25T00:00:00"/>
    <s v="Distribution NFI"/>
    <s v="Matériaux NFI"/>
    <s v="Moustiquaires"/>
    <s v="2 per HH"/>
    <s v="Nombre"/>
    <n v="200"/>
    <m/>
    <m/>
    <m/>
    <n v="560"/>
    <n v="100"/>
    <s v="Sélection / Priorisation"/>
    <x v="1"/>
    <x v="6"/>
    <s v="Maniche"/>
    <s v="Maniche"/>
    <s v="Peri urbain"/>
    <m/>
    <s v="Distributed in conjunction with Shelterkits and other NFI"/>
    <s v="SHE20161125SUMAMA"/>
    <n v="5"/>
    <x v="1"/>
    <x v="6"/>
    <e v="#N/A"/>
    <x v="0"/>
  </r>
  <r>
    <s v="ShelterBox"/>
    <s v="410 Bridge"/>
    <m/>
    <s v="Réalisé"/>
    <d v="2016-11-25T00:00:00"/>
    <s v="Distribution NFI"/>
    <s v="Matériaux NFI"/>
    <s v="Lampes solaires"/>
    <s v="2 per HH"/>
    <s v="Nombre"/>
    <n v="200"/>
    <m/>
    <m/>
    <m/>
    <n v="560"/>
    <n v="100"/>
    <s v="Sélection / Priorisation"/>
    <x v="1"/>
    <x v="6"/>
    <s v="Maniche"/>
    <s v="Maniche"/>
    <s v="Peri urbain"/>
    <m/>
    <s v="Distributed in conjunction with Shelterkits and other NFI"/>
    <s v="SHE20161125SUMAMA"/>
    <n v="4"/>
    <x v="1"/>
    <x v="6"/>
    <e v="#N/A"/>
    <x v="1"/>
  </r>
  <r>
    <s v="ShelterBox"/>
    <s v="412 Bridge"/>
    <m/>
    <s v="Réalisé"/>
    <d v="2016-11-25T00:00:00"/>
    <s v="Distribution NFI"/>
    <s v="Matériaux NFI"/>
    <s v="Bidons"/>
    <s v="1 per HH"/>
    <s v="Nombre"/>
    <n v="100"/>
    <m/>
    <m/>
    <m/>
    <n v="560"/>
    <n v="100"/>
    <s v="Sélection / Priorisation"/>
    <x v="1"/>
    <x v="6"/>
    <s v="Maniche"/>
    <s v="Maniche"/>
    <s v="Peri urbain"/>
    <m/>
    <s v="Distributed in conjunction with Shelterkits and other NFI"/>
    <s v="SHE20161125SUMAMA"/>
    <n v="3"/>
    <x v="1"/>
    <x v="6"/>
    <e v="#N/A"/>
    <x v="1"/>
  </r>
  <r>
    <s v="ShelterBox"/>
    <s v="413 Bridge"/>
    <m/>
    <s v="Réalisé"/>
    <d v="2016-11-25T00:00:00"/>
    <s v="Distribution NFI"/>
    <s v="Matériaux NFI"/>
    <s v="Aquatabs"/>
    <s v="1 per HH"/>
    <s v="Nombre"/>
    <n v="100"/>
    <m/>
    <m/>
    <m/>
    <n v="560"/>
    <n v="100"/>
    <s v="Sélection / Priorisation"/>
    <x v="1"/>
    <x v="6"/>
    <s v="Maniche"/>
    <s v="Maniche"/>
    <s v="Peri urbain"/>
    <m/>
    <s v="Thirst Aid Station' Distributed in conjunction with Shelterkits and other NFI"/>
    <s v="SHE20161125SUMAMA"/>
    <n v="2"/>
    <x v="1"/>
    <x v="6"/>
    <e v="#N/A"/>
    <x v="1"/>
  </r>
  <r>
    <s v="ShelterBox"/>
    <s v="414 Bridge"/>
    <m/>
    <s v="Réalisé"/>
    <d v="2016-11-25T00:00:00"/>
    <s v="Distribution Abris"/>
    <s v="Matériaux Abris"/>
    <s v="Kit Abris"/>
    <s v="1 per HH"/>
    <s v="Nombre"/>
    <n v="100"/>
    <m/>
    <m/>
    <m/>
    <n v="560"/>
    <n v="100"/>
    <s v="Sélection / Priorisation"/>
    <x v="1"/>
    <x v="6"/>
    <s v="Maniche"/>
    <s v="Maniche"/>
    <s v="Peri urbain"/>
    <m/>
    <s v="Distributed in conjunction with NFI kits of solar lights, water filter, water container and mosquito nets"/>
    <s v="SHE20161125SUMAMA"/>
    <n v="1"/>
    <x v="1"/>
    <x v="6"/>
    <e v="#N/A"/>
    <x v="1"/>
  </r>
  <r>
    <s v="ShelterBox"/>
    <s v="Haven"/>
    <m/>
    <s v="Réalisé"/>
    <d v="2016-11-25T00:00:00"/>
    <s v="Distribution NFI"/>
    <s v="Matériaux NFI"/>
    <s v="Kit de cuisine"/>
    <s v="1 per HH"/>
    <s v="Nombre"/>
    <n v="75"/>
    <m/>
    <m/>
    <m/>
    <s v=""/>
    <n v="75"/>
    <s v="Sélection / Priorisation"/>
    <x v="1"/>
    <x v="77"/>
    <m/>
    <m/>
    <s v="Rural"/>
    <m/>
    <m/>
    <s v="SHE20161125SUIL"/>
    <n v="7"/>
    <x v="1"/>
    <x v="54"/>
    <e v="#N/A"/>
    <x v="0"/>
  </r>
  <r>
    <s v="ShelterBox"/>
    <s v="Haven"/>
    <m/>
    <s v="Réalisé"/>
    <d v="2016-11-25T00:00:00"/>
    <s v="Distribution NFI"/>
    <s v="Matériaux NFI"/>
    <s v="Couvertures"/>
    <s v="5 per HH"/>
    <s v="Nombre"/>
    <n v="375"/>
    <m/>
    <m/>
    <m/>
    <s v=""/>
    <n v="75"/>
    <s v="Sélection / Priorisation"/>
    <x v="1"/>
    <x v="77"/>
    <m/>
    <m/>
    <s v="Rural"/>
    <m/>
    <m/>
    <s v="SHE20161125SUIL"/>
    <n v="6"/>
    <x v="1"/>
    <x v="54"/>
    <e v="#N/A"/>
    <x v="1"/>
  </r>
  <r>
    <s v="ShelterBox"/>
    <s v="Haven"/>
    <m/>
    <s v="Réalisé"/>
    <d v="2016-11-25T00:00:00"/>
    <s v="Distribution NFI"/>
    <s v="Matériaux NFI"/>
    <s v="Lampes solaires"/>
    <s v="2 per HH"/>
    <s v="Nombre"/>
    <n v="150"/>
    <m/>
    <m/>
    <m/>
    <s v=""/>
    <n v="75"/>
    <s v="Sélection / Priorisation"/>
    <x v="1"/>
    <x v="77"/>
    <m/>
    <m/>
    <s v="Rural"/>
    <m/>
    <m/>
    <s v="SHE20161125SUIL"/>
    <n v="5"/>
    <x v="1"/>
    <x v="54"/>
    <e v="#N/A"/>
    <x v="1"/>
  </r>
  <r>
    <s v="ShelterBox"/>
    <s v="Haven"/>
    <m/>
    <s v="Réalisé"/>
    <d v="2016-11-25T00:00:00"/>
    <s v="Distribution NFI"/>
    <s v="Matériaux NFI"/>
    <s v="Autre, à préciser dans &quot;Commentaires&quot;"/>
    <m/>
    <s v="N/A"/>
    <n v="75"/>
    <m/>
    <m/>
    <m/>
    <s v=""/>
    <n v="75"/>
    <s v="Sélection / Priorisation"/>
    <x v="1"/>
    <x v="77"/>
    <m/>
    <m/>
    <s v="Rural"/>
    <m/>
    <s v="Basic tool kit"/>
    <s v="SHE20161125SUIL"/>
    <n v="4"/>
    <x v="1"/>
    <x v="54"/>
    <e v="#N/A"/>
    <x v="1"/>
  </r>
  <r>
    <s v="ShelterBox"/>
    <s v="Haven"/>
    <m/>
    <s v="Réalisé"/>
    <d v="2016-11-25T00:00:00"/>
    <s v="Distribution NFI"/>
    <s v="Matériaux NFI"/>
    <s v="Moustiquaires"/>
    <s v="2 per HH"/>
    <s v="Nombre"/>
    <n v="150"/>
    <m/>
    <m/>
    <m/>
    <s v=""/>
    <n v="75"/>
    <s v="Sélection / Priorisation"/>
    <x v="1"/>
    <x v="77"/>
    <m/>
    <m/>
    <s v="Rural"/>
    <m/>
    <m/>
    <s v="SHE20161125SUIL"/>
    <n v="3"/>
    <x v="1"/>
    <x v="54"/>
    <e v="#N/A"/>
    <x v="1"/>
  </r>
  <r>
    <s v="ShelterBox"/>
    <s v="Haven"/>
    <m/>
    <s v="Réalisé"/>
    <d v="2016-11-25T00:00:00"/>
    <s v="Distribution NFI"/>
    <s v="Matériaux NFI"/>
    <s v="Bidons"/>
    <s v="1 per HH"/>
    <s v="Nombre"/>
    <n v="75"/>
    <m/>
    <m/>
    <m/>
    <s v=""/>
    <n v="75"/>
    <s v="Sélection / Priorisation"/>
    <x v="1"/>
    <x v="77"/>
    <m/>
    <m/>
    <s v="Rural"/>
    <m/>
    <m/>
    <s v="SHE20161125SUIL"/>
    <n v="2"/>
    <x v="1"/>
    <x v="54"/>
    <e v="#N/A"/>
    <x v="1"/>
  </r>
  <r>
    <s v="ShelterBox"/>
    <s v="Haven"/>
    <m/>
    <s v="Planifié (financé)"/>
    <d v="2016-11-25T00:00:00"/>
    <s v="Distribution NFI"/>
    <s v="Matériaux NFI"/>
    <s v="Tapis de sol"/>
    <s v="2 per HH"/>
    <s v="Nombre"/>
    <n v="150"/>
    <m/>
    <m/>
    <m/>
    <s v=""/>
    <n v="75"/>
    <s v="Sélection / Priorisation"/>
    <x v="1"/>
    <x v="77"/>
    <m/>
    <m/>
    <s v="Rural"/>
    <m/>
    <m/>
    <s v="SHE20161125SUIL"/>
    <n v="1"/>
    <x v="1"/>
    <x v="54"/>
    <e v="#N/A"/>
    <x v="1"/>
  </r>
  <r>
    <s v="ShelterBox"/>
    <s v="Haven"/>
    <m/>
    <s v="En cours"/>
    <d v="2016-12-02T00:00:00"/>
    <s v="Distribution NFI"/>
    <s v="Matériaux NFI"/>
    <s v="Moustiquaires"/>
    <s v="2 per HH"/>
    <s v="Nombre"/>
    <n v="628"/>
    <m/>
    <m/>
    <m/>
    <s v=""/>
    <n v="314"/>
    <s v="Sélection / Priorisation"/>
    <x v="1"/>
    <x v="77"/>
    <s v="Ile A Vache"/>
    <m/>
    <s v="Rural"/>
    <m/>
    <s v="Distributed in conjunction with Shelterkits and other NFI"/>
    <s v="SHE2016122SUILIL"/>
    <n v="4"/>
    <x v="1"/>
    <x v="54"/>
    <e v="#N/A"/>
    <x v="1"/>
  </r>
  <r>
    <s v="ShelterBox"/>
    <s v="Haven"/>
    <m/>
    <s v="En cours"/>
    <d v="2016-12-02T00:00:00"/>
    <s v="Distribution NFI"/>
    <s v="Matériaux NFI"/>
    <s v="Lampes solaires"/>
    <s v="2 per HH"/>
    <s v="Nombre"/>
    <n v="628"/>
    <m/>
    <m/>
    <m/>
    <s v=""/>
    <n v="314"/>
    <s v="Sélection / Priorisation"/>
    <x v="1"/>
    <x v="77"/>
    <s v="Ile A Vache"/>
    <m/>
    <s v="Rural"/>
    <m/>
    <s v="Distributed in conjunction with Shelterkits and other NFI"/>
    <s v="SHE2016122SUILIL"/>
    <n v="3"/>
    <x v="1"/>
    <x v="54"/>
    <e v="#N/A"/>
    <x v="1"/>
  </r>
  <r>
    <s v="ShelterBox"/>
    <s v="Haven"/>
    <m/>
    <s v="En cours"/>
    <d v="2016-12-02T00:00:00"/>
    <s v="Distribution NFI"/>
    <s v="Matériaux NFI"/>
    <s v="Bidons"/>
    <s v="1 per HH"/>
    <s v="Nombre"/>
    <n v="314"/>
    <m/>
    <m/>
    <m/>
    <s v=""/>
    <n v="314"/>
    <s v="Sélection / Priorisation"/>
    <x v="1"/>
    <x v="77"/>
    <s v="Ile A Vache"/>
    <m/>
    <s v="Rural"/>
    <m/>
    <s v="Distributed in conjunction with Shelterkits and other NFI"/>
    <s v="SHE2016122SUILIL"/>
    <n v="2"/>
    <x v="1"/>
    <x v="54"/>
    <e v="#N/A"/>
    <x v="1"/>
  </r>
  <r>
    <s v="ShelterBox"/>
    <s v="Haven"/>
    <m/>
    <s v="En cours"/>
    <d v="2016-12-02T00:00:00"/>
    <s v="Distribution NFI"/>
    <s v="Matériaux NFI"/>
    <s v="Aquatabs"/>
    <s v="1 per HH"/>
    <s v="Nombre"/>
    <n v="314"/>
    <m/>
    <m/>
    <m/>
    <s v=""/>
    <n v="314"/>
    <s v="Sélection / Priorisation"/>
    <x v="1"/>
    <x v="77"/>
    <s v="Ile A Vache"/>
    <m/>
    <s v="Rural"/>
    <m/>
    <s v="Thirst Aid Station' Distributed in conjunction with Shelterkits and other NFI"/>
    <s v="SHE2016122SUILIL"/>
    <n v="1"/>
    <x v="1"/>
    <x v="54"/>
    <e v="#N/A"/>
    <x v="1"/>
  </r>
  <r>
    <s v="ShelterBox"/>
    <s v="(BSEIPH) Bureau du Secrétaire d’Etat à l’Intégration des Personnes Handicapées"/>
    <m/>
    <s v="En cours"/>
    <d v="2016-12-02T00:00:00"/>
    <s v="Distribution NFI"/>
    <s v="Matériaux NFI"/>
    <s v="Moustiquaires"/>
    <s v="2 per HH"/>
    <s v="Nombre"/>
    <n v="308"/>
    <m/>
    <m/>
    <m/>
    <s v=""/>
    <n v="154"/>
    <s v="Sélection / Priorisation"/>
    <x v="1"/>
    <x v="1"/>
    <s v="Bourdet"/>
    <m/>
    <s v="Peri urbain"/>
    <m/>
    <s v="Distributed in conjunction with Shelterkits and other NFI"/>
    <s v="SHE2016122SULEBO"/>
    <n v="8"/>
    <x v="1"/>
    <x v="1"/>
    <e v="#N/A"/>
    <x v="1"/>
  </r>
  <r>
    <s v="ShelterBox"/>
    <s v="(BSEIPH) Bureau du Secrétaire d’Etat à l’Intégration des Personnes Handicapées"/>
    <m/>
    <s v="En cours"/>
    <d v="2016-12-02T00:00:00"/>
    <s v="Distribution NFI"/>
    <s v="Matériaux NFI"/>
    <s v="Lampes solaires"/>
    <s v="2 per HH"/>
    <s v="Nombre"/>
    <n v="308"/>
    <m/>
    <m/>
    <m/>
    <s v=""/>
    <n v="154"/>
    <s v="Sélection / Priorisation"/>
    <x v="1"/>
    <x v="1"/>
    <s v="Bourdet"/>
    <m/>
    <s v="Peri urbain"/>
    <m/>
    <s v="Distributed in conjunction with Shelterkits and other NFI"/>
    <s v="SHE2016122SULEBO"/>
    <n v="7"/>
    <x v="1"/>
    <x v="1"/>
    <e v="#N/A"/>
    <x v="1"/>
  </r>
  <r>
    <s v="ShelterBox"/>
    <s v="(BSEIPH) Bureau du Secrétaire d’Etat à l’Intégration des Personnes Handicapées"/>
    <m/>
    <s v="En cours"/>
    <d v="2016-12-02T00:00:00"/>
    <s v="Distribution NFI"/>
    <s v="Matériaux NFI"/>
    <s v="Bidons"/>
    <s v="1 per HH"/>
    <s v="Nombre"/>
    <n v="154"/>
    <m/>
    <m/>
    <m/>
    <s v=""/>
    <n v="154"/>
    <s v="Sélection / Priorisation"/>
    <x v="1"/>
    <x v="1"/>
    <s v="Bourdet"/>
    <m/>
    <s v="Peri urbain"/>
    <m/>
    <s v="Distributed in conjunction with Shelterkits and other NFI"/>
    <s v="SHE2016122SULEBO"/>
    <n v="6"/>
    <x v="1"/>
    <x v="1"/>
    <e v="#N/A"/>
    <x v="1"/>
  </r>
  <r>
    <s v="ShelterBox"/>
    <s v="(BSEIPH) Bureau du Secrétaire d’Etat à l’Intégration des Personnes Handicapées"/>
    <m/>
    <s v="En cours"/>
    <d v="2016-12-02T00:00:00"/>
    <s v="Distribution NFI"/>
    <s v="Matériaux NFI"/>
    <s v="Aquatabs"/>
    <s v="1 per HH"/>
    <s v="Nombre"/>
    <n v="154"/>
    <m/>
    <m/>
    <m/>
    <s v=""/>
    <n v="154"/>
    <s v="Sélection / Priorisation"/>
    <x v="1"/>
    <x v="1"/>
    <s v="Bourdet"/>
    <m/>
    <s v="Peri urbain"/>
    <m/>
    <s v="Thirst Aid Station' Distributed in conjunction with Shelterkits and other NFI"/>
    <s v="SHE2016122SULEBO"/>
    <n v="5"/>
    <x v="1"/>
    <x v="1"/>
    <e v="#N/A"/>
    <x v="1"/>
  </r>
  <r>
    <s v="ShelterBox"/>
    <s v="Rotary Clube Les Cayes"/>
    <m/>
    <s v="En cours"/>
    <d v="2016-12-02T00:00:00"/>
    <s v="Distribution NFI"/>
    <s v="Matériaux NFI"/>
    <s v="Moustiquaires"/>
    <s v="2 per HH"/>
    <s v="Nombre"/>
    <n v="600"/>
    <m/>
    <m/>
    <m/>
    <s v=""/>
    <n v="300"/>
    <s v="Sélection / Priorisation"/>
    <x v="1"/>
    <x v="1"/>
    <s v="Bourdet"/>
    <m/>
    <s v="Urbain"/>
    <m/>
    <s v="Distributed in conjunction with Shelterkits and other NFI"/>
    <s v="SHE2016122SULEBO"/>
    <n v="4"/>
    <x v="1"/>
    <x v="1"/>
    <e v="#N/A"/>
    <x v="1"/>
  </r>
  <r>
    <s v="ShelterBox"/>
    <s v="Rotary Clube Les Cayes"/>
    <m/>
    <s v="En cours"/>
    <d v="2016-12-02T00:00:00"/>
    <s v="Distribution NFI"/>
    <s v="Matériaux NFI"/>
    <s v="Lampes solaires"/>
    <s v="2 per HH"/>
    <s v="Nombre"/>
    <n v="600"/>
    <m/>
    <m/>
    <m/>
    <s v=""/>
    <n v="300"/>
    <s v="Sélection / Priorisation"/>
    <x v="1"/>
    <x v="1"/>
    <s v="Bourdet"/>
    <m/>
    <s v="Urbain"/>
    <m/>
    <s v="Distributed in conjunction with Shelterkits and other NFI"/>
    <s v="SHE2016122SULEBO"/>
    <n v="3"/>
    <x v="1"/>
    <x v="1"/>
    <e v="#N/A"/>
    <x v="1"/>
  </r>
  <r>
    <s v="ShelterBox"/>
    <s v="Rotary Clube Les Cayes"/>
    <m/>
    <s v="En cours"/>
    <d v="2016-12-02T00:00:00"/>
    <s v="Distribution NFI"/>
    <s v="Matériaux NFI"/>
    <s v="Bidons"/>
    <s v="1 per HH"/>
    <s v="Nombre"/>
    <n v="300"/>
    <m/>
    <m/>
    <m/>
    <s v=""/>
    <n v="300"/>
    <s v="Sélection / Priorisation"/>
    <x v="1"/>
    <x v="1"/>
    <s v="Bourdet"/>
    <m/>
    <s v="Urbain"/>
    <m/>
    <s v="Distributed in conjunction with Shelterkits and other NFI"/>
    <s v="SHE2016122SULEBO"/>
    <n v="2"/>
    <x v="1"/>
    <x v="1"/>
    <e v="#N/A"/>
    <x v="1"/>
  </r>
  <r>
    <s v="ShelterBox"/>
    <s v="Rotary Clube Les Cayes"/>
    <m/>
    <s v="En cours"/>
    <d v="2016-12-02T00:00:00"/>
    <s v="Distribution NFI"/>
    <s v="Matériaux NFI"/>
    <s v="Aquatabs"/>
    <s v="1 per HH"/>
    <s v="Nombre"/>
    <n v="300"/>
    <m/>
    <m/>
    <m/>
    <s v=""/>
    <n v="300"/>
    <s v="Sélection / Priorisation"/>
    <x v="1"/>
    <x v="1"/>
    <s v="Bourdet"/>
    <m/>
    <s v="Urbain"/>
    <m/>
    <s v="Thirst Aid Station' Distributed in conjunction with Shelterkits and other NFI"/>
    <s v="SHE2016122SULEBO"/>
    <n v="1"/>
    <x v="1"/>
    <x v="1"/>
    <e v="#N/A"/>
    <x v="1"/>
  </r>
  <r>
    <s v="ShelterBox"/>
    <s v="Handicap International"/>
    <m/>
    <s v="Planifié (financé)"/>
    <d v="2016-12-06T00:00:00"/>
    <s v="Distribution NFI"/>
    <s v="Matériaux NFI"/>
    <s v="Moustiquaires"/>
    <s v="2 per HH"/>
    <s v="Nombre"/>
    <n v="1000"/>
    <m/>
    <m/>
    <m/>
    <s v=""/>
    <n v="500"/>
    <s v="Sélection / Priorisation"/>
    <x v="3"/>
    <x v="71"/>
    <m/>
    <s v="Not yet confirmed"/>
    <s v="Rural"/>
    <m/>
    <s v="Distributed in conjunction with Shelterkits and other NFI"/>
    <s v="SHE2016126NIAN"/>
    <n v="5"/>
    <x v="3"/>
    <x v="50"/>
    <e v="#N/A"/>
    <x v="0"/>
  </r>
  <r>
    <s v="ShelterBox"/>
    <s v="Handicap International"/>
    <m/>
    <s v="Planifié (financé)"/>
    <d v="2016-12-06T00:00:00"/>
    <s v="Distribution NFI"/>
    <s v="Matériaux NFI"/>
    <s v="Lampes solaires"/>
    <s v="2 per HH"/>
    <s v="Nombre"/>
    <n v="1000"/>
    <m/>
    <m/>
    <m/>
    <s v=""/>
    <n v="500"/>
    <s v="Sélection / Priorisation"/>
    <x v="3"/>
    <x v="71"/>
    <m/>
    <s v="Not yet confirmed"/>
    <s v="Rural"/>
    <m/>
    <s v="Distributed in conjunction with Shelterkits and other NFI"/>
    <s v="SHE2016126NIAN"/>
    <n v="4"/>
    <x v="3"/>
    <x v="50"/>
    <e v="#N/A"/>
    <x v="1"/>
  </r>
  <r>
    <s v="ShelterBox"/>
    <s v="Handicap International"/>
    <m/>
    <s v="Planifié (financé)"/>
    <d v="2016-12-06T00:00:00"/>
    <s v="Distribution NFI"/>
    <s v="Matériaux NFI"/>
    <s v="Bidons"/>
    <s v="1 per HH"/>
    <s v="Nombre"/>
    <n v="500"/>
    <m/>
    <m/>
    <m/>
    <s v=""/>
    <n v="500"/>
    <s v="Sélection / Priorisation"/>
    <x v="3"/>
    <x v="71"/>
    <m/>
    <s v="Not yet confirmed"/>
    <s v="Rural"/>
    <m/>
    <s v="Distributed in conjunction with Shelterkits and other NFI"/>
    <s v="SHE2016126NIAN"/>
    <n v="3"/>
    <x v="3"/>
    <x v="50"/>
    <e v="#N/A"/>
    <x v="1"/>
  </r>
  <r>
    <s v="ShelterBox"/>
    <s v="Handicap International"/>
    <m/>
    <s v="Planifié (financé)"/>
    <d v="2016-12-06T00:00:00"/>
    <s v="Distribution NFI"/>
    <s v="Matériaux NFI"/>
    <s v="Aquatabs"/>
    <s v="1 per HH"/>
    <s v="Nombre"/>
    <n v="500"/>
    <m/>
    <m/>
    <m/>
    <s v=""/>
    <n v="500"/>
    <s v="Sélection / Priorisation"/>
    <x v="3"/>
    <x v="71"/>
    <m/>
    <s v="Not yet confirmed"/>
    <s v="Rural"/>
    <m/>
    <s v="Thirst Aid Station' Distributed in conjunction with Shelterkits and other NFI"/>
    <s v="SHE2016126NIAN"/>
    <n v="2"/>
    <x v="3"/>
    <x v="50"/>
    <e v="#N/A"/>
    <x v="1"/>
  </r>
  <r>
    <s v="ShelterBox"/>
    <s v="Handicap International"/>
    <m/>
    <s v="Planifié (financé)"/>
    <d v="2016-12-06T00:00:00"/>
    <s v="Distribution Abris"/>
    <s v="Matériaux Abris"/>
    <s v="Kit Abris"/>
    <s v="1 per HH"/>
    <s v="Nombre"/>
    <n v="500"/>
    <m/>
    <m/>
    <m/>
    <s v=""/>
    <n v="500"/>
    <s v="Sélection / Priorisation"/>
    <x v="3"/>
    <x v="71"/>
    <m/>
    <s v="Not yet confirmed"/>
    <s v="Rural"/>
    <m/>
    <s v="Distributed in conjunction with NFI kits of solar lights, water filter, water container and mosquito nets"/>
    <s v="SHE2016126NIAN"/>
    <n v="1"/>
    <x v="3"/>
    <x v="50"/>
    <e v="#N/A"/>
    <x v="1"/>
  </r>
  <r>
    <s v="ShelterBox"/>
    <s v="Handicap International"/>
    <m/>
    <s v="Planifié (financé)"/>
    <d v="2016-12-06T00:00:00"/>
    <s v="Distribution NFI"/>
    <s v="Matériaux NFI"/>
    <s v="Moustiquaires"/>
    <s v="2 per HH"/>
    <s v="Nombre"/>
    <n v="1000"/>
    <m/>
    <m/>
    <m/>
    <s v=""/>
    <n v="500"/>
    <s v="Sélection / Priorisation"/>
    <x v="3"/>
    <x v="70"/>
    <m/>
    <s v="Not yet confirmed"/>
    <s v="Rural"/>
    <m/>
    <s v="Distributed in conjunction with Shelterkits and other NFI"/>
    <s v="SHE2016126NIL'"/>
    <n v="5"/>
    <x v="3"/>
    <x v="49"/>
    <e v="#N/A"/>
    <x v="0"/>
  </r>
  <r>
    <s v="ShelterBox"/>
    <s v="Handicap International"/>
    <m/>
    <s v="Planifié (financé)"/>
    <d v="2016-12-06T00:00:00"/>
    <s v="Distribution NFI"/>
    <s v="Matériaux NFI"/>
    <s v="Lampes solaires"/>
    <s v="2 per HH"/>
    <s v="Nombre"/>
    <n v="1000"/>
    <m/>
    <m/>
    <m/>
    <s v=""/>
    <n v="500"/>
    <s v="Sélection / Priorisation"/>
    <x v="3"/>
    <x v="70"/>
    <m/>
    <s v="Not yet confirmed"/>
    <s v="Rural"/>
    <m/>
    <s v="Distributed in conjunction with Shelterkits and other NFI"/>
    <s v="SHE2016126NIL'"/>
    <n v="4"/>
    <x v="3"/>
    <x v="49"/>
    <e v="#N/A"/>
    <x v="1"/>
  </r>
  <r>
    <s v="ShelterBox"/>
    <s v="Handicap International"/>
    <m/>
    <s v="Planifié (financé)"/>
    <d v="2016-12-06T00:00:00"/>
    <s v="Distribution NFI"/>
    <s v="Matériaux NFI"/>
    <s v="Bidons"/>
    <s v="1 per HH"/>
    <s v="Nombre"/>
    <n v="500"/>
    <m/>
    <m/>
    <m/>
    <s v=""/>
    <n v="500"/>
    <s v="Sélection / Priorisation"/>
    <x v="3"/>
    <x v="70"/>
    <m/>
    <s v="Not yet confirmed"/>
    <s v="Rural"/>
    <m/>
    <s v="Distributed in conjunction with Shelterkits and other NFI"/>
    <s v="SHE2016126NIL'"/>
    <n v="3"/>
    <x v="3"/>
    <x v="49"/>
    <e v="#N/A"/>
    <x v="1"/>
  </r>
  <r>
    <s v="ShelterBox"/>
    <s v="Handicap International"/>
    <m/>
    <s v="Planifié (financé)"/>
    <d v="2016-12-06T00:00:00"/>
    <s v="Distribution NFI"/>
    <s v="Matériaux NFI"/>
    <s v="Aquatabs"/>
    <s v="1 per HH"/>
    <s v="Nombre"/>
    <n v="500"/>
    <m/>
    <m/>
    <m/>
    <s v=""/>
    <n v="500"/>
    <s v="Sélection / Priorisation"/>
    <x v="3"/>
    <x v="70"/>
    <m/>
    <s v="Not yet confirmed"/>
    <s v="Rural"/>
    <m/>
    <s v="Thirst Aid Station' Distributed in conjunction with Shelterkits and other NFI"/>
    <s v="SHE2016126NIL'"/>
    <n v="2"/>
    <x v="3"/>
    <x v="49"/>
    <e v="#N/A"/>
    <x v="1"/>
  </r>
  <r>
    <s v="ShelterBox"/>
    <s v="Handicap International"/>
    <m/>
    <s v="Planifié (financé)"/>
    <d v="2016-12-06T00:00:00"/>
    <s v="Distribution Abris"/>
    <s v="Matériaux Abris"/>
    <s v="Kit Abris"/>
    <s v="1 per HH"/>
    <s v="Nombre"/>
    <n v="500"/>
    <m/>
    <m/>
    <m/>
    <s v=""/>
    <n v="500"/>
    <s v="Sélection / Priorisation"/>
    <x v="3"/>
    <x v="70"/>
    <m/>
    <s v="Not yet confirmed"/>
    <s v="Rural"/>
    <m/>
    <s v="Distributed in conjunction with NFI kits of solar lights, water filter, water container and mosquito nets"/>
    <s v="SHE2016126NIL'"/>
    <n v="1"/>
    <x v="3"/>
    <x v="49"/>
    <e v="#N/A"/>
    <x v="1"/>
  </r>
  <r>
    <s v="ShelterBox"/>
    <s v="Haven"/>
    <m/>
    <s v="Planifié (financé)"/>
    <d v="2016-12-09T00:00:00"/>
    <s v="Distribution Abris"/>
    <s v="Matériaux Abris"/>
    <s v="Kit Abris"/>
    <s v="1 per HH"/>
    <s v="Nombre"/>
    <n v="314"/>
    <m/>
    <m/>
    <m/>
    <s v=""/>
    <n v="314"/>
    <s v="Sélection / Priorisation"/>
    <x v="1"/>
    <x v="77"/>
    <s v="Ile A Vache"/>
    <m/>
    <s v="Rural"/>
    <m/>
    <s v="Distributed in conjunction with NFI kits of solar lights, water filter, water container and mosquito nets"/>
    <s v="SHE2016129SUILIL"/>
    <n v="1"/>
    <x v="1"/>
    <x v="54"/>
    <e v="#N/A"/>
    <x v="1"/>
  </r>
  <r>
    <s v="ShelterBox"/>
    <s v="(BSEIPH) Bureau du Secrétaire d’Etat à l’Intégration des Personnes Handicapées"/>
    <m/>
    <s v="Planifié (financé)"/>
    <d v="2016-12-09T00:00:00"/>
    <s v="Distribution Abris"/>
    <s v="Matériaux Abris"/>
    <s v="Kit Abris"/>
    <s v="1 per HH"/>
    <s v="Nombre"/>
    <n v="154"/>
    <m/>
    <m/>
    <m/>
    <s v=""/>
    <n v="154"/>
    <s v="Sélection / Priorisation"/>
    <x v="1"/>
    <x v="1"/>
    <s v="Bourdet"/>
    <m/>
    <s v="Peri urbain"/>
    <m/>
    <s v="Distributed in conjunction with NFI kits of solar lights, water filter, water container and mosquito nets"/>
    <s v="SHE2016129SULEBO"/>
    <n v="2"/>
    <x v="1"/>
    <x v="1"/>
    <e v="#N/A"/>
    <x v="1"/>
  </r>
  <r>
    <s v="ShelterBox"/>
    <s v="Rotary Clube Les Cayes"/>
    <m/>
    <s v="Planifié (financé)"/>
    <d v="2016-12-09T00:00:00"/>
    <s v="Distribution Abris"/>
    <s v="Matériaux Abris"/>
    <s v="Kit Abris"/>
    <s v="1 per HH"/>
    <s v="Nombre"/>
    <n v="300"/>
    <m/>
    <m/>
    <m/>
    <s v=""/>
    <n v="300"/>
    <s v="Sélection / Priorisation"/>
    <x v="1"/>
    <x v="1"/>
    <s v="Bourdet"/>
    <m/>
    <s v="Urbain"/>
    <m/>
    <s v="Distributed in conjunction with NFI kits of solar lights, water filter, water container and mosquito nets"/>
    <s v="SHE2016129SULEBO"/>
    <n v="1"/>
    <x v="1"/>
    <x v="1"/>
    <e v="#N/A"/>
    <x v="1"/>
  </r>
  <r>
    <s v="ShelterBox"/>
    <s v="410 Bridge - Morency"/>
    <m/>
    <s v="Planifié (financé)"/>
    <d v="2016-12-12T00:00:00"/>
    <s v="Distribution NFI"/>
    <s v="Matériaux NFI"/>
    <s v="Moustiquaires"/>
    <s v="2 per HH"/>
    <s v="Nombre"/>
    <n v="600"/>
    <m/>
    <m/>
    <m/>
    <s v=""/>
    <n v="300"/>
    <s v="Sélection / Priorisation"/>
    <x v="1"/>
    <x v="1"/>
    <s v="Doulmier"/>
    <s v="Morency"/>
    <m/>
    <m/>
    <s v="Distributed in conjunction with Shelterkits and other NFI"/>
    <s v="SHE20161212SULEDO"/>
    <n v="5"/>
    <x v="1"/>
    <x v="1"/>
    <e v="#N/A"/>
    <x v="1"/>
  </r>
  <r>
    <s v="ShelterBox"/>
    <s v="411 Bridge"/>
    <m/>
    <s v="Planifié (financé)"/>
    <d v="2016-12-12T00:00:00"/>
    <s v="Distribution NFI"/>
    <s v="Matériaux NFI"/>
    <s v="Lampes solaires"/>
    <s v="2 per HH"/>
    <s v="Nombre"/>
    <n v="600"/>
    <m/>
    <m/>
    <m/>
    <s v=""/>
    <n v="300"/>
    <s v="Sélection / Priorisation"/>
    <x v="1"/>
    <x v="1"/>
    <s v="Doulmier"/>
    <s v="Morency"/>
    <m/>
    <m/>
    <s v="Distributed in conjunction with Shelterkits and other NFI"/>
    <s v="SHE20161212SULEDO"/>
    <n v="4"/>
    <x v="1"/>
    <x v="1"/>
    <e v="#N/A"/>
    <x v="1"/>
  </r>
  <r>
    <s v="ShelterBox"/>
    <s v="412 Bridge"/>
    <m/>
    <s v="Planifié (financé)"/>
    <d v="2016-12-12T00:00:00"/>
    <s v="Distribution NFI"/>
    <s v="Matériaux NFI"/>
    <s v="Bidons"/>
    <s v="1 per HH"/>
    <s v="Nombre"/>
    <n v="300"/>
    <m/>
    <m/>
    <m/>
    <s v=""/>
    <n v="300"/>
    <s v="Sélection / Priorisation"/>
    <x v="1"/>
    <x v="1"/>
    <s v="Doulmier"/>
    <s v="Morency"/>
    <m/>
    <m/>
    <s v="Distributed in conjunction with Shelterkits and other NFI"/>
    <s v="SHE20161212SULEDO"/>
    <n v="3"/>
    <x v="1"/>
    <x v="1"/>
    <e v="#N/A"/>
    <x v="1"/>
  </r>
  <r>
    <s v="ShelterBox"/>
    <s v="413 Bridge"/>
    <m/>
    <s v="Planifié (financé)"/>
    <d v="2016-12-12T00:00:00"/>
    <s v="Distribution NFI"/>
    <s v="Matériaux NFI"/>
    <s v="Aquatabs"/>
    <s v="1 per HH"/>
    <s v="Nombre"/>
    <n v="300"/>
    <m/>
    <m/>
    <m/>
    <s v=""/>
    <n v="300"/>
    <s v="Sélection / Priorisation"/>
    <x v="1"/>
    <x v="1"/>
    <s v="Doulmier"/>
    <s v="Morency"/>
    <m/>
    <m/>
    <s v="Thirst Aid Station' Distributed in conjunction with Shelterkits and other NFI"/>
    <s v="SHE20161212SULEDO"/>
    <n v="2"/>
    <x v="1"/>
    <x v="1"/>
    <e v="#N/A"/>
    <x v="1"/>
  </r>
  <r>
    <s v="ShelterBox"/>
    <s v="414 Bridge"/>
    <m/>
    <s v="Planifié (financé)"/>
    <d v="2016-12-12T00:00:00"/>
    <s v="Distribution Abris"/>
    <s v="Matériaux Abris"/>
    <s v="Kit Abris"/>
    <s v="1 per HH"/>
    <s v="Nombre"/>
    <n v="300"/>
    <m/>
    <m/>
    <m/>
    <s v=""/>
    <n v="300"/>
    <s v="Sélection / Priorisation"/>
    <x v="1"/>
    <x v="1"/>
    <s v="Doulmier"/>
    <s v="Morency"/>
    <m/>
    <m/>
    <s v="Distributed in conjunction with NFI kits of solar lights, water filter, water container and mosquito nets"/>
    <s v="SHE20161212SULEDO"/>
    <n v="1"/>
    <x v="1"/>
    <x v="1"/>
    <e v="#N/A"/>
    <x v="1"/>
  </r>
  <r>
    <s v="ShelterBox"/>
    <s v="410 Bridge - Calapa"/>
    <m/>
    <s v="Planifié (financé)"/>
    <d v="2016-12-12T00:00:00"/>
    <s v="Distribution NFI"/>
    <s v="Matériaux NFI"/>
    <s v="Moustiquaires"/>
    <s v="2 per HH"/>
    <s v="Nombre"/>
    <n v="300"/>
    <m/>
    <m/>
    <m/>
    <s v=""/>
    <n v="150"/>
    <s v="Sélection / Priorisation"/>
    <x v="1"/>
    <x v="18"/>
    <s v="Bony"/>
    <s v="Calapa"/>
    <m/>
    <m/>
    <s v="Distributed in conjunction with Shelterkits and other NFI"/>
    <s v="SHE20161212SUCHBO"/>
    <n v="5"/>
    <x v="1"/>
    <x v="18"/>
    <e v="#N/A"/>
    <x v="0"/>
  </r>
  <r>
    <s v="ShelterBox"/>
    <s v="410 Bridge"/>
    <m/>
    <s v="Planifié (financé)"/>
    <d v="2016-12-12T00:00:00"/>
    <s v="Distribution NFI"/>
    <s v="Matériaux NFI"/>
    <s v="Lampes solaires"/>
    <s v="2 per HH"/>
    <s v="Nombre"/>
    <n v="300"/>
    <m/>
    <m/>
    <m/>
    <s v=""/>
    <n v="150"/>
    <s v="Sélection / Priorisation"/>
    <x v="1"/>
    <x v="18"/>
    <s v="Bony"/>
    <s v="Calapa"/>
    <m/>
    <m/>
    <s v="Distributed in conjunction with Shelterkits and other NFI"/>
    <s v="SHE20161212SUCHBO"/>
    <n v="4"/>
    <x v="1"/>
    <x v="18"/>
    <e v="#N/A"/>
    <x v="1"/>
  </r>
  <r>
    <s v="ShelterBox"/>
    <s v="410 Bridge"/>
    <m/>
    <s v="Planifié (financé)"/>
    <d v="2016-12-12T00:00:00"/>
    <s v="Distribution NFI"/>
    <s v="Matériaux NFI"/>
    <s v="Bidons"/>
    <s v="1 per HH"/>
    <s v="Nombre"/>
    <n v="150"/>
    <m/>
    <m/>
    <m/>
    <s v=""/>
    <n v="150"/>
    <s v="Sélection / Priorisation"/>
    <x v="1"/>
    <x v="18"/>
    <s v="Bony"/>
    <s v="Calapa"/>
    <m/>
    <m/>
    <s v="Distributed in conjunction with Shelterkits and other NFI"/>
    <s v="SHE20161212SUCHBO"/>
    <n v="3"/>
    <x v="1"/>
    <x v="18"/>
    <e v="#N/A"/>
    <x v="1"/>
  </r>
  <r>
    <s v="ShelterBox"/>
    <s v="410 Bridge"/>
    <m/>
    <s v="Planifié (financé)"/>
    <d v="2016-12-12T00:00:00"/>
    <s v="Distribution NFI"/>
    <s v="Matériaux NFI"/>
    <s v="Aquatabs"/>
    <s v="1 per HH"/>
    <s v="Nombre"/>
    <n v="150"/>
    <m/>
    <m/>
    <m/>
    <s v=""/>
    <n v="150"/>
    <s v="Sélection / Priorisation"/>
    <x v="1"/>
    <x v="18"/>
    <s v="Bony"/>
    <s v="Calapa"/>
    <m/>
    <m/>
    <s v="Thirst Aid Station' Distributed in conjunction with Shelterkits and other NFI"/>
    <s v="SHE20161212SUCHBO"/>
    <n v="2"/>
    <x v="1"/>
    <x v="18"/>
    <e v="#N/A"/>
    <x v="1"/>
  </r>
  <r>
    <s v="ShelterBox"/>
    <s v="410 Bridge"/>
    <m/>
    <s v="Planifié (financé)"/>
    <d v="2016-12-12T00:00:00"/>
    <s v="Distribution Abris"/>
    <s v="Matériaux Abris"/>
    <s v="Kit Abris"/>
    <s v="1 per HH"/>
    <s v="Nombre"/>
    <n v="150"/>
    <m/>
    <m/>
    <m/>
    <s v=""/>
    <n v="150"/>
    <s v="Sélection / Priorisation"/>
    <x v="1"/>
    <x v="18"/>
    <s v="Bony"/>
    <s v="Calapa"/>
    <m/>
    <m/>
    <s v="Distributed in conjunction with NFI kits of solar lights, water filter, water container and mosquito nets"/>
    <s v="SHE20161212SUCHBO"/>
    <n v="1"/>
    <x v="1"/>
    <x v="18"/>
    <e v="#N/A"/>
    <x v="1"/>
  </r>
  <r>
    <s v="ShelterBox"/>
    <s v="410 Bridge - Lebeye"/>
    <m/>
    <s v="Planifié (financé)"/>
    <d v="2016-12-15T00:00:00"/>
    <s v="Distribution NFI"/>
    <s v="Matériaux NFI"/>
    <s v="Moustiquaires"/>
    <s v="2 per HH"/>
    <s v="Nombre"/>
    <n v="100"/>
    <m/>
    <m/>
    <m/>
    <s v=""/>
    <n v="50"/>
    <s v="Sélection / Priorisation"/>
    <x v="1"/>
    <x v="18"/>
    <s v="Dejoie"/>
    <s v="Lebeye"/>
    <m/>
    <m/>
    <s v="Distributed in conjunction with Shelterkits and other NFI"/>
    <s v="SHE20161215SUCHDE"/>
    <n v="5"/>
    <x v="1"/>
    <x v="18"/>
    <e v="#N/A"/>
    <x v="1"/>
  </r>
  <r>
    <s v="ShelterBox"/>
    <s v="410 Bridge"/>
    <m/>
    <s v="Planifié (financé)"/>
    <d v="2016-12-15T00:00:00"/>
    <s v="Distribution NFI"/>
    <s v="Matériaux NFI"/>
    <s v="Lampes solaires"/>
    <s v="2 per HH"/>
    <s v="Nombre"/>
    <n v="100"/>
    <m/>
    <m/>
    <m/>
    <s v=""/>
    <n v="50"/>
    <s v="Sélection / Priorisation"/>
    <x v="1"/>
    <x v="18"/>
    <s v="Dejoie"/>
    <s v="Lebeye"/>
    <m/>
    <m/>
    <s v="Distributed in conjunction with Shelterkits and other NFI"/>
    <s v="SHE20161215SUCHDE"/>
    <n v="4"/>
    <x v="1"/>
    <x v="18"/>
    <e v="#N/A"/>
    <x v="1"/>
  </r>
  <r>
    <s v="ShelterBox"/>
    <s v="410 Bridge"/>
    <m/>
    <s v="Planifié (financé)"/>
    <d v="2016-12-15T00:00:00"/>
    <s v="Distribution NFI"/>
    <s v="Matériaux NFI"/>
    <s v="Bidons"/>
    <s v="1 per HH"/>
    <s v="Nombre"/>
    <n v="50"/>
    <m/>
    <m/>
    <m/>
    <s v=""/>
    <n v="50"/>
    <s v="Sélection / Priorisation"/>
    <x v="1"/>
    <x v="18"/>
    <s v="Dejoie"/>
    <s v="Lebeye"/>
    <m/>
    <m/>
    <s v="Distributed in conjunction with Shelterkits and other NFI"/>
    <s v="SHE20161215SUCHDE"/>
    <n v="3"/>
    <x v="1"/>
    <x v="18"/>
    <e v="#N/A"/>
    <x v="1"/>
  </r>
  <r>
    <s v="ShelterBox"/>
    <s v="410 Bridge"/>
    <m/>
    <s v="Planifié (financé)"/>
    <d v="2016-12-15T00:00:00"/>
    <s v="Distribution NFI"/>
    <s v="Matériaux NFI"/>
    <s v="Aquatabs"/>
    <s v="1 per HH"/>
    <s v="Nombre"/>
    <n v="50"/>
    <m/>
    <m/>
    <m/>
    <s v=""/>
    <n v="50"/>
    <s v="Sélection / Priorisation"/>
    <x v="1"/>
    <x v="18"/>
    <s v="Dejoie"/>
    <s v="Lebeye"/>
    <m/>
    <m/>
    <s v="Thirst Aid Station' Distributed in conjunction with Shelterkits and other NFI"/>
    <s v="SHE20161215SUCHDE"/>
    <n v="2"/>
    <x v="1"/>
    <x v="18"/>
    <e v="#N/A"/>
    <x v="1"/>
  </r>
  <r>
    <s v="ShelterBox"/>
    <s v="410 Bridge"/>
    <m/>
    <s v="Planifié (financé)"/>
    <d v="2016-12-15T00:00:00"/>
    <s v="Distribution Abris"/>
    <s v="Matériaux Abris"/>
    <s v="Kit Abris"/>
    <s v="1 per HH"/>
    <s v="Nombre"/>
    <n v="50"/>
    <m/>
    <m/>
    <m/>
    <s v=""/>
    <n v="50"/>
    <s v="Sélection / Priorisation"/>
    <x v="1"/>
    <x v="18"/>
    <s v="Dejoie"/>
    <s v="Lebeye"/>
    <m/>
    <m/>
    <s v="Distributed in conjunction with NFI kits of solar lights, water filter, water container and mosquito nets"/>
    <s v="SHE20161215SUCHDE"/>
    <n v="1"/>
    <x v="1"/>
    <x v="18"/>
    <e v="#N/A"/>
    <x v="1"/>
  </r>
  <r>
    <s v="ShelterBox"/>
    <s v="410 Bridge - Bousquet"/>
    <m/>
    <s v="Planifié (financé)"/>
    <d v="2016-12-20T00:00:00"/>
    <s v="Distribution NFI"/>
    <s v="Matériaux NFI"/>
    <s v="Moustiquaires"/>
    <s v="2 per HH"/>
    <s v="Nombre"/>
    <n v="200"/>
    <m/>
    <m/>
    <m/>
    <s v=""/>
    <n v="100"/>
    <s v="Sélection / Priorisation"/>
    <x v="1"/>
    <x v="18"/>
    <s v="Dejoie"/>
    <s v="Bousquet"/>
    <m/>
    <m/>
    <s v="Distributed in conjunction with Shelterkits and other NFI"/>
    <s v="SHE20161220SUCHDE"/>
    <n v="5"/>
    <x v="1"/>
    <x v="18"/>
    <e v="#N/A"/>
    <x v="1"/>
  </r>
  <r>
    <s v="ShelterBox"/>
    <s v="410 Bridge"/>
    <m/>
    <s v="Planifié (financé)"/>
    <d v="2016-12-20T00:00:00"/>
    <s v="Distribution NFI"/>
    <s v="Matériaux NFI"/>
    <s v="Lampes solaires"/>
    <s v="2 per HH"/>
    <s v="Nombre"/>
    <n v="200"/>
    <m/>
    <m/>
    <m/>
    <s v=""/>
    <n v="100"/>
    <s v="Sélection / Priorisation"/>
    <x v="1"/>
    <x v="18"/>
    <s v="Dejoie"/>
    <s v="Bousquet"/>
    <m/>
    <m/>
    <s v="Distributed in conjunction with Shelterkits and other NFI"/>
    <s v="SHE20161220SUCHDE"/>
    <n v="4"/>
    <x v="1"/>
    <x v="18"/>
    <e v="#N/A"/>
    <x v="1"/>
  </r>
  <r>
    <s v="ShelterBox"/>
    <s v="410 Bridge"/>
    <m/>
    <s v="Planifié (financé)"/>
    <d v="2016-12-20T00:00:00"/>
    <s v="Distribution NFI"/>
    <s v="Matériaux NFI"/>
    <s v="Bidons"/>
    <s v="1 per HH"/>
    <s v="Nombre"/>
    <n v="100"/>
    <m/>
    <m/>
    <m/>
    <s v=""/>
    <n v="100"/>
    <s v="Sélection / Priorisation"/>
    <x v="1"/>
    <x v="18"/>
    <s v="Dejoie"/>
    <s v="Bousquet"/>
    <m/>
    <m/>
    <s v="Distributed in conjunction with Shelterkits and other NFI"/>
    <s v="SHE20161220SUCHDE"/>
    <n v="3"/>
    <x v="1"/>
    <x v="18"/>
    <e v="#N/A"/>
    <x v="1"/>
  </r>
  <r>
    <s v="ShelterBox"/>
    <s v="410 Bridge"/>
    <m/>
    <s v="Planifié (financé)"/>
    <d v="2016-12-20T00:00:00"/>
    <s v="Distribution NFI"/>
    <s v="Matériaux NFI"/>
    <s v="Aquatabs"/>
    <s v="1 per HH"/>
    <s v="Nombre"/>
    <n v="100"/>
    <m/>
    <m/>
    <m/>
    <s v=""/>
    <n v="100"/>
    <s v="Sélection / Priorisation"/>
    <x v="1"/>
    <x v="18"/>
    <s v="Dejoie"/>
    <s v="Bousquet"/>
    <m/>
    <m/>
    <s v="Thirst Aid Station' Distributed in conjunction with Shelterkits and other NFI"/>
    <s v="SHE20161220SUCHDE"/>
    <n v="2"/>
    <x v="1"/>
    <x v="18"/>
    <e v="#N/A"/>
    <x v="1"/>
  </r>
  <r>
    <s v="ShelterBox"/>
    <s v="410 Bridge"/>
    <m/>
    <s v="Planifié (financé)"/>
    <d v="2016-12-20T00:00:00"/>
    <s v="Distribution Abris"/>
    <s v="Matériaux Abris"/>
    <s v="Kit Abris"/>
    <s v="1 per HH"/>
    <s v="Nombre"/>
    <n v="100"/>
    <m/>
    <m/>
    <m/>
    <s v=""/>
    <n v="100"/>
    <s v="Sélection / Priorisation"/>
    <x v="1"/>
    <x v="18"/>
    <s v="Dejoie"/>
    <s v="Bousquet"/>
    <m/>
    <m/>
    <s v="Distributed in conjunction with NFI kits of solar lights, water filter, water container and mosquito nets"/>
    <s v="SHE20161220SUCHDE"/>
    <n v="1"/>
    <x v="1"/>
    <x v="18"/>
    <e v="#N/A"/>
    <x v="1"/>
  </r>
  <r>
    <s v="ShelterBox"/>
    <s v="410 Bridge - Figuier"/>
    <m/>
    <s v="Planifié (financé)"/>
    <d v="2016-12-24T00:00:00"/>
    <s v="Distribution NFI"/>
    <s v="Matériaux NFI"/>
    <s v="Moustiquaires"/>
    <s v="2 per HH"/>
    <s v="Nombre"/>
    <n v="800"/>
    <m/>
    <m/>
    <m/>
    <s v=""/>
    <n v="400"/>
    <s v="Sélection / Priorisation"/>
    <x v="1"/>
    <x v="9"/>
    <s v="Paricot"/>
    <s v="Figueir"/>
    <m/>
    <m/>
    <s v="Distributed in conjunction with Shelterkits and other NFI"/>
    <s v="SHE20161224SUPOPA"/>
    <n v="5"/>
    <x v="1"/>
    <x v="9"/>
    <e v="#N/A"/>
    <x v="0"/>
  </r>
  <r>
    <s v="ShelterBox"/>
    <s v="410 Bridge"/>
    <m/>
    <s v="Planifié (financé)"/>
    <d v="2016-12-24T00:00:00"/>
    <s v="Distribution NFI"/>
    <s v="Matériaux NFI"/>
    <s v="Lampes solaires"/>
    <s v="2 per HH"/>
    <s v="Nombre"/>
    <n v="800"/>
    <m/>
    <m/>
    <m/>
    <s v=""/>
    <n v="400"/>
    <s v="Sélection / Priorisation"/>
    <x v="1"/>
    <x v="9"/>
    <s v="Paricot"/>
    <s v="Figueir"/>
    <m/>
    <m/>
    <s v="Distributed in conjunction with Shelterkits and other NFI"/>
    <s v="SHE20161224SUPOPA"/>
    <n v="4"/>
    <x v="1"/>
    <x v="9"/>
    <e v="#N/A"/>
    <x v="1"/>
  </r>
  <r>
    <s v="ShelterBox"/>
    <s v="410 Bridge"/>
    <m/>
    <s v="Planifié (financé)"/>
    <d v="2016-12-24T00:00:00"/>
    <s v="Distribution NFI"/>
    <s v="Matériaux NFI"/>
    <s v="Bidons"/>
    <s v="1 per HH"/>
    <s v="Nombre"/>
    <n v="400"/>
    <m/>
    <m/>
    <m/>
    <s v=""/>
    <n v="400"/>
    <s v="Sélection / Priorisation"/>
    <x v="1"/>
    <x v="9"/>
    <s v="Paricot"/>
    <s v="Figueir"/>
    <m/>
    <m/>
    <s v="Distributed in conjunction with Shelterkits and other NFI"/>
    <s v="SHE20161224SUPOPA"/>
    <n v="3"/>
    <x v="1"/>
    <x v="9"/>
    <e v="#N/A"/>
    <x v="1"/>
  </r>
  <r>
    <s v="ShelterBox"/>
    <s v="410 Bridge"/>
    <m/>
    <s v="Planifié (financé)"/>
    <d v="2016-12-24T00:00:00"/>
    <s v="Distribution NFI"/>
    <s v="Matériaux NFI"/>
    <s v="Aquatabs"/>
    <s v="1 per HH"/>
    <s v="Nombre"/>
    <n v="400"/>
    <m/>
    <m/>
    <m/>
    <s v=""/>
    <n v="400"/>
    <s v="Sélection / Priorisation"/>
    <x v="1"/>
    <x v="9"/>
    <s v="Paricot"/>
    <s v="Figueir"/>
    <m/>
    <m/>
    <s v="Thirst Aid Station' Distributed in conjunction with Shelterkits and other NFI"/>
    <s v="SHE20161224SUPOPA"/>
    <n v="2"/>
    <x v="1"/>
    <x v="9"/>
    <e v="#N/A"/>
    <x v="1"/>
  </r>
  <r>
    <s v="ShelterBox"/>
    <s v="410 Bridge"/>
    <m/>
    <s v="Planifié (financé)"/>
    <d v="2016-12-24T00:00:00"/>
    <s v="Distribution Abris"/>
    <s v="Matériaux Abris"/>
    <s v="Kit Abris"/>
    <s v="1 per HH"/>
    <s v="Nombre"/>
    <n v="400"/>
    <m/>
    <m/>
    <m/>
    <s v=""/>
    <n v="400"/>
    <s v="Sélection / Priorisation"/>
    <x v="1"/>
    <x v="9"/>
    <s v="Paricot"/>
    <s v="Figueir"/>
    <m/>
    <m/>
    <s v="Distributed in conjunction with NFI kits of solar lights, water filter, water container and mosquito nets"/>
    <s v="SHE20161224SUPOPA"/>
    <n v="1"/>
    <x v="1"/>
    <x v="9"/>
    <e v="#N/A"/>
    <x v="1"/>
  </r>
  <r>
    <s v="ShelterBox"/>
    <s v="410 Bridge -Grande Passe"/>
    <m/>
    <s v="Planifié (financé)"/>
    <d v="2017-01-15T00:00:00"/>
    <s v="Distribution NFI"/>
    <s v="Matériaux NFI"/>
    <s v="Moustiquaires"/>
    <s v="2 per HH"/>
    <s v="Nombre"/>
    <n v="800"/>
    <m/>
    <m/>
    <m/>
    <s v=""/>
    <n v="400"/>
    <s v="Sélection / Priorisation"/>
    <x v="1"/>
    <x v="9"/>
    <s v="Paricot"/>
    <s v="Grande Passe"/>
    <m/>
    <m/>
    <s v="Distributed in conjunction with Shelterkits and other NFI"/>
    <s v="SHE2017115SUPOPA"/>
    <n v="5"/>
    <x v="1"/>
    <x v="9"/>
    <e v="#N/A"/>
    <x v="1"/>
  </r>
  <r>
    <s v="ShelterBox"/>
    <s v="410 Bridge"/>
    <m/>
    <s v="Planifié (financé)"/>
    <d v="2017-01-15T00:00:00"/>
    <s v="Distribution NFI"/>
    <s v="Matériaux NFI"/>
    <s v="Lampes solaires"/>
    <s v="2 per HH"/>
    <s v="Nombre"/>
    <n v="800"/>
    <m/>
    <m/>
    <m/>
    <s v=""/>
    <n v="400"/>
    <s v="Sélection / Priorisation"/>
    <x v="1"/>
    <x v="9"/>
    <s v="Paricot"/>
    <s v="Grande Passe"/>
    <m/>
    <m/>
    <s v="Distributed in conjunction with Shelterkits and other NFI"/>
    <s v="SHE2017115SUPOPA"/>
    <n v="4"/>
    <x v="1"/>
    <x v="9"/>
    <e v="#N/A"/>
    <x v="1"/>
  </r>
  <r>
    <s v="ShelterBox"/>
    <s v="410 Bridge"/>
    <m/>
    <s v="Planifié (financé)"/>
    <d v="2017-01-15T00:00:00"/>
    <s v="Distribution NFI"/>
    <s v="Matériaux NFI"/>
    <s v="Bidons"/>
    <s v="1 per HH"/>
    <s v="Nombre"/>
    <n v="400"/>
    <m/>
    <m/>
    <m/>
    <s v=""/>
    <n v="400"/>
    <s v="Sélection / Priorisation"/>
    <x v="1"/>
    <x v="9"/>
    <s v="Paricot"/>
    <s v="Grande Passe"/>
    <m/>
    <m/>
    <s v="Distributed in conjunction with Shelterkits and other NFI"/>
    <s v="SHE2017115SUPOPA"/>
    <n v="3"/>
    <x v="1"/>
    <x v="9"/>
    <e v="#N/A"/>
    <x v="1"/>
  </r>
  <r>
    <s v="ShelterBox"/>
    <s v="410 Bridge"/>
    <m/>
    <s v="Planifié (financé)"/>
    <d v="2017-01-15T00:00:00"/>
    <s v="Distribution NFI"/>
    <s v="Matériaux NFI"/>
    <s v="Aquatabs"/>
    <s v="1 per HH"/>
    <s v="Nombre"/>
    <n v="400"/>
    <m/>
    <m/>
    <m/>
    <s v=""/>
    <n v="400"/>
    <s v="Sélection / Priorisation"/>
    <x v="1"/>
    <x v="9"/>
    <s v="Paricot"/>
    <s v="Grande Passe"/>
    <m/>
    <m/>
    <s v="Thirst Aid Station' Distributed in conjunction with Shelterkits and other NFI"/>
    <s v="SHE2017115SUPOPA"/>
    <n v="2"/>
    <x v="1"/>
    <x v="9"/>
    <e v="#N/A"/>
    <x v="1"/>
  </r>
  <r>
    <s v="ShelterBox"/>
    <s v="410 Bridge"/>
    <m/>
    <s v="Planifié (financé)"/>
    <d v="2017-01-15T00:00:00"/>
    <s v="Distribution Abris"/>
    <s v="Matériaux Abris"/>
    <s v="Kit Abris"/>
    <s v="1 per HH"/>
    <s v="Nombre"/>
    <n v="400"/>
    <m/>
    <m/>
    <m/>
    <s v=""/>
    <n v="400"/>
    <s v="Sélection / Priorisation"/>
    <x v="1"/>
    <x v="9"/>
    <s v="Paricot"/>
    <s v="Grande Passe"/>
    <m/>
    <m/>
    <s v="Distributed in conjunction with NFI kits of solar lights, water filter, water container and mosquito nets"/>
    <s v="SHE2017115SUPOPA"/>
    <n v="1"/>
    <x v="1"/>
    <x v="9"/>
    <e v="#N/A"/>
    <x v="1"/>
  </r>
  <r>
    <s v="ShelterBox"/>
    <s v="410 Bridge - Awgo Mango"/>
    <m/>
    <s v="Planifié (financé)"/>
    <d v="2017-01-20T00:00:00"/>
    <s v="Distribution NFI"/>
    <s v="Matériaux NFI"/>
    <s v="Moustiquaires"/>
    <s v="2 per HH"/>
    <s v="Nombre"/>
    <n v="800"/>
    <m/>
    <m/>
    <m/>
    <s v=""/>
    <n v="400"/>
    <s v="Sélection / Priorisation"/>
    <x v="1"/>
    <x v="9"/>
    <m/>
    <s v="Awgo Mango"/>
    <m/>
    <m/>
    <s v="Distributed in conjunction with Shelterkits and other NFI"/>
    <s v="SHE2017120SUPO"/>
    <n v="5"/>
    <x v="1"/>
    <x v="9"/>
    <e v="#N/A"/>
    <x v="1"/>
  </r>
  <r>
    <s v="ShelterBox"/>
    <s v="410 Bridge"/>
    <m/>
    <s v="Planifié (financé)"/>
    <d v="2017-01-20T00:00:00"/>
    <s v="Distribution NFI"/>
    <s v="Matériaux NFI"/>
    <s v="Lampes solaires"/>
    <s v="2 per HH"/>
    <s v="Nombre"/>
    <n v="800"/>
    <m/>
    <m/>
    <m/>
    <s v=""/>
    <n v="400"/>
    <s v="Sélection / Priorisation"/>
    <x v="1"/>
    <x v="9"/>
    <m/>
    <s v="Awgo Mango"/>
    <m/>
    <m/>
    <s v="Distributed in conjunction with Shelterkits and other NFI"/>
    <s v="SHE2017120SUPO"/>
    <n v="4"/>
    <x v="1"/>
    <x v="9"/>
    <e v="#N/A"/>
    <x v="1"/>
  </r>
  <r>
    <s v="ShelterBox"/>
    <s v="410 Bridge"/>
    <m/>
    <s v="Planifié (financé)"/>
    <d v="2017-01-20T00:00:00"/>
    <s v="Distribution NFI"/>
    <s v="Matériaux NFI"/>
    <s v="Bidons"/>
    <s v="1 per HH"/>
    <s v="Nombre"/>
    <n v="400"/>
    <m/>
    <m/>
    <m/>
    <s v=""/>
    <n v="400"/>
    <s v="Sélection / Priorisation"/>
    <x v="1"/>
    <x v="9"/>
    <m/>
    <s v="Awgo Mango"/>
    <m/>
    <m/>
    <s v="Distributed in conjunction with Shelterkits and other NFI"/>
    <s v="SHE2017120SUPO"/>
    <n v="3"/>
    <x v="1"/>
    <x v="9"/>
    <e v="#N/A"/>
    <x v="1"/>
  </r>
  <r>
    <s v="ShelterBox"/>
    <s v="410 Bridge"/>
    <m/>
    <s v="Planifié (financé)"/>
    <d v="2017-01-20T00:00:00"/>
    <s v="Distribution NFI"/>
    <s v="Matériaux NFI"/>
    <s v="Aquatabs"/>
    <s v="1 per HH"/>
    <s v="Nombre"/>
    <n v="400"/>
    <m/>
    <m/>
    <m/>
    <s v=""/>
    <n v="400"/>
    <s v="Sélection / Priorisation"/>
    <x v="1"/>
    <x v="9"/>
    <m/>
    <s v="Awgo Mango"/>
    <m/>
    <m/>
    <s v="Thirst Aid Station' Distributed in conjunction with Shelterkits and other NFI"/>
    <s v="SHE2017120SUPO"/>
    <n v="2"/>
    <x v="1"/>
    <x v="9"/>
    <e v="#N/A"/>
    <x v="1"/>
  </r>
  <r>
    <s v="ShelterBox"/>
    <s v="410 Bridge"/>
    <m/>
    <s v="Planifié (financé)"/>
    <d v="2017-01-20T00:00:00"/>
    <s v="Distribution Abris"/>
    <s v="Matériaux Abris"/>
    <s v="Kit Abris"/>
    <s v="1 per HH"/>
    <s v="Nombre"/>
    <n v="400"/>
    <m/>
    <m/>
    <m/>
    <s v=""/>
    <n v="400"/>
    <s v="Sélection / Priorisation"/>
    <x v="1"/>
    <x v="9"/>
    <m/>
    <s v="Awgo Mango"/>
    <m/>
    <m/>
    <s v="Distributed in conjunction with NFI kits of solar lights, water filter, water container and mosquito nets"/>
    <s v="SHE2017120SUPO"/>
    <n v="1"/>
    <x v="1"/>
    <x v="9"/>
    <e v="#N/A"/>
    <x v="1"/>
  </r>
  <r>
    <s v="Terre des Hommes"/>
    <m/>
    <s v="Unicef et Chaine du Bonheur"/>
    <s v="Planifié (financé)"/>
    <s v="Semaine du 2 ou du 9 janvier"/>
    <s v="Distribution Abris"/>
    <s v="Matériaux Abris"/>
    <s v="Kit Abris"/>
    <s v="tôles, bois, clous, kit outils"/>
    <s v="Nombre"/>
    <n v="400"/>
    <m/>
    <m/>
    <m/>
    <m/>
    <m/>
    <m/>
    <x v="1"/>
    <x v="5"/>
    <s v="1ère Beaulieu"/>
    <s v="et centre ville"/>
    <m/>
    <m/>
    <m/>
    <e v="#VALUE!"/>
    <n v="9"/>
    <x v="1"/>
    <x v="5"/>
    <s v="HT07743-01"/>
    <x v="0"/>
  </r>
  <r>
    <s v="Terre des Hommes"/>
    <m/>
    <m/>
    <s v="Réalisé"/>
    <m/>
    <s v="Distribution NFI"/>
    <s v="Matériaux NFI"/>
    <s v="Kit de cuisine"/>
    <m/>
    <s v="Nombre"/>
    <n v="500"/>
    <m/>
    <m/>
    <m/>
    <s v=""/>
    <n v="500"/>
    <m/>
    <x v="1"/>
    <x v="1"/>
    <m/>
    <m/>
    <m/>
    <m/>
    <m/>
    <s v="TER190010SULE"/>
    <n v="2"/>
    <x v="1"/>
    <x v="1"/>
    <e v="#N/A"/>
    <x v="0"/>
  </r>
  <r>
    <s v="Terre des Hommes"/>
    <m/>
    <m/>
    <s v="Réalisé"/>
    <m/>
    <s v="Distribution NFI"/>
    <s v="Matériaux NFI"/>
    <s v="Kit d'hygiène"/>
    <m/>
    <s v="Nombre"/>
    <n v="500"/>
    <m/>
    <m/>
    <m/>
    <s v=""/>
    <n v="500"/>
    <m/>
    <x v="1"/>
    <x v="1"/>
    <m/>
    <m/>
    <m/>
    <m/>
    <m/>
    <s v="TER190010SULE"/>
    <n v="1"/>
    <x v="1"/>
    <x v="1"/>
    <e v="#N/A"/>
    <x v="1"/>
  </r>
  <r>
    <s v="Terre des Hommes"/>
    <m/>
    <m/>
    <s v="Réalisé"/>
    <m/>
    <s v="Distribution NFI"/>
    <s v="Matériaux NFI"/>
    <s v="Kit d'hygiène"/>
    <m/>
    <s v="Nombre"/>
    <n v="500"/>
    <m/>
    <m/>
    <m/>
    <s v=""/>
    <n v="500"/>
    <m/>
    <x v="1"/>
    <x v="9"/>
    <m/>
    <m/>
    <m/>
    <m/>
    <m/>
    <s v="TER190010SUPO"/>
    <n v="1"/>
    <x v="1"/>
    <x v="9"/>
    <e v="#N/A"/>
    <x v="0"/>
  </r>
  <r>
    <s v="Terre des Hommes"/>
    <m/>
    <m/>
    <s v="Réalisé"/>
    <m/>
    <s v="Distribution NFI"/>
    <s v="Matériaux NFI"/>
    <s v="Kit d'hygiène"/>
    <m/>
    <s v="Nombre"/>
    <n v="500"/>
    <m/>
    <m/>
    <m/>
    <s v=""/>
    <n v="500"/>
    <m/>
    <x v="1"/>
    <x v="5"/>
    <m/>
    <m/>
    <m/>
    <m/>
    <m/>
    <s v="TER190010SURO"/>
    <n v="1"/>
    <x v="1"/>
    <x v="5"/>
    <e v="#N/A"/>
    <x v="1"/>
  </r>
  <r>
    <s v="UCLBP"/>
    <m/>
    <s v="OFDA"/>
    <s v="Réalisé"/>
    <m/>
    <s v="Distribution Abris"/>
    <s v="Matériaux Abris"/>
    <s v="Bâches"/>
    <m/>
    <s v="Nombre"/>
    <n v="20"/>
    <m/>
    <m/>
    <m/>
    <s v=""/>
    <m/>
    <m/>
    <x v="3"/>
    <x v="28"/>
    <m/>
    <m/>
    <m/>
    <m/>
    <m/>
    <s v="UCL190010NI"/>
    <n v="5"/>
    <x v="3"/>
    <x v="28"/>
    <e v="#N/A"/>
    <x v="0"/>
  </r>
  <r>
    <s v="UCLBP"/>
    <m/>
    <s v="OFDA"/>
    <s v="Réalisé"/>
    <m/>
    <s v="Distribution Abris"/>
    <s v="Matériaux Abris"/>
    <s v="Bâches"/>
    <m/>
    <s v="Nombre"/>
    <n v="20"/>
    <m/>
    <m/>
    <m/>
    <s v=""/>
    <m/>
    <m/>
    <x v="1"/>
    <x v="28"/>
    <m/>
    <m/>
    <m/>
    <m/>
    <m/>
    <s v="UCL190010SU"/>
    <n v="5"/>
    <x v="1"/>
    <x v="28"/>
    <e v="#N/A"/>
    <x v="1"/>
  </r>
  <r>
    <s v="UCLBP"/>
    <m/>
    <s v="OFDA"/>
    <s v="Réalisé"/>
    <m/>
    <s v="Distribution NFI"/>
    <s v="Matériaux NFI"/>
    <s v="Bidons"/>
    <m/>
    <s v="Nombre"/>
    <n v="20"/>
    <m/>
    <m/>
    <m/>
    <s v=""/>
    <m/>
    <m/>
    <x v="3"/>
    <x v="28"/>
    <m/>
    <m/>
    <m/>
    <m/>
    <m/>
    <s v="UCL190010NI"/>
    <n v="4"/>
    <x v="3"/>
    <x v="28"/>
    <e v="#N/A"/>
    <x v="1"/>
  </r>
  <r>
    <s v="UCLBP"/>
    <m/>
    <s v="OFDA"/>
    <s v="Réalisé"/>
    <m/>
    <s v="Distribution NFI"/>
    <s v="Matériaux NFI"/>
    <s v="Bidons"/>
    <m/>
    <s v="Nombre"/>
    <n v="20"/>
    <m/>
    <m/>
    <m/>
    <s v=""/>
    <m/>
    <m/>
    <x v="1"/>
    <x v="28"/>
    <m/>
    <m/>
    <m/>
    <m/>
    <m/>
    <s v="UCL190010SU"/>
    <n v="4"/>
    <x v="1"/>
    <x v="28"/>
    <e v="#N/A"/>
    <x v="1"/>
  </r>
  <r>
    <s v="UCLBP"/>
    <m/>
    <s v="OFDA"/>
    <s v="Réalisé"/>
    <m/>
    <s v="Distribution NFI"/>
    <s v="Matériaux NFI"/>
    <s v="Couvertures"/>
    <m/>
    <s v="Nombre"/>
    <n v="20"/>
    <m/>
    <m/>
    <m/>
    <s v=""/>
    <m/>
    <m/>
    <x v="3"/>
    <x v="28"/>
    <m/>
    <m/>
    <m/>
    <m/>
    <m/>
    <s v="UCL190010NI"/>
    <n v="3"/>
    <x v="3"/>
    <x v="28"/>
    <e v="#N/A"/>
    <x v="1"/>
  </r>
  <r>
    <s v="UCLBP"/>
    <m/>
    <s v="OFDA"/>
    <s v="Réalisé"/>
    <m/>
    <s v="Distribution NFI"/>
    <s v="Matériaux NFI"/>
    <s v="Couvertures"/>
    <m/>
    <s v="Nombre"/>
    <n v="20"/>
    <m/>
    <m/>
    <m/>
    <s v=""/>
    <m/>
    <m/>
    <x v="1"/>
    <x v="28"/>
    <m/>
    <m/>
    <m/>
    <m/>
    <m/>
    <s v="UCL190010SU"/>
    <n v="3"/>
    <x v="1"/>
    <x v="28"/>
    <e v="#N/A"/>
    <x v="1"/>
  </r>
  <r>
    <s v="UCLBP"/>
    <m/>
    <s v="OFDA"/>
    <s v="Réalisé"/>
    <m/>
    <s v="Distribution NFI"/>
    <s v="Matériaux NFI"/>
    <s v="Kit de cuisine"/>
    <m/>
    <s v="Nombre"/>
    <n v="20"/>
    <m/>
    <m/>
    <m/>
    <s v=""/>
    <m/>
    <m/>
    <x v="3"/>
    <x v="28"/>
    <m/>
    <m/>
    <m/>
    <m/>
    <m/>
    <s v="UCL190010NI"/>
    <n v="2"/>
    <x v="3"/>
    <x v="28"/>
    <e v="#N/A"/>
    <x v="1"/>
  </r>
  <r>
    <s v="UCLBP"/>
    <m/>
    <s v="OFDA"/>
    <s v="Réalisé"/>
    <m/>
    <s v="Distribution NFI"/>
    <s v="Matériaux NFI"/>
    <s v="Kit de cuisine"/>
    <m/>
    <s v="Nombre"/>
    <n v="20"/>
    <m/>
    <m/>
    <m/>
    <s v=""/>
    <m/>
    <m/>
    <x v="1"/>
    <x v="28"/>
    <m/>
    <m/>
    <m/>
    <m/>
    <m/>
    <s v="UCL190010SU"/>
    <n v="2"/>
    <x v="1"/>
    <x v="28"/>
    <e v="#N/A"/>
    <x v="1"/>
  </r>
  <r>
    <s v="UCLBP"/>
    <m/>
    <s v="OFDA"/>
    <s v="Réalisé"/>
    <m/>
    <s v="Distribution NFI"/>
    <s v="Matériaux NFI"/>
    <s v="Kit d'hygiène"/>
    <m/>
    <s v="Nombre"/>
    <n v="20"/>
    <m/>
    <m/>
    <m/>
    <s v=""/>
    <m/>
    <m/>
    <x v="3"/>
    <x v="28"/>
    <m/>
    <m/>
    <m/>
    <m/>
    <m/>
    <s v="UCL190010NI"/>
    <n v="1"/>
    <x v="3"/>
    <x v="28"/>
    <e v="#N/A"/>
    <x v="1"/>
  </r>
  <r>
    <s v="UCLBP"/>
    <m/>
    <s v="OFDA"/>
    <s v="Réalisé"/>
    <m/>
    <s v="Distribution NFI"/>
    <s v="Matériaux NFI"/>
    <s v="Kit d'hygiène"/>
    <m/>
    <s v="Nombre"/>
    <n v="20"/>
    <m/>
    <m/>
    <m/>
    <s v=""/>
    <m/>
    <m/>
    <x v="1"/>
    <x v="28"/>
    <m/>
    <m/>
    <m/>
    <m/>
    <m/>
    <s v="UCL190010SU"/>
    <n v="1"/>
    <x v="1"/>
    <x v="28"/>
    <e v="#N/A"/>
    <x v="1"/>
  </r>
  <r>
    <s v="Vistion Forward"/>
    <m/>
    <s v="OFDA"/>
    <s v="Réalisé"/>
    <m/>
    <s v="Distribution Abris"/>
    <s v="Matériaux Abris"/>
    <s v="Bâches"/>
    <m/>
    <s v="Nombre"/>
    <n v="50"/>
    <m/>
    <m/>
    <m/>
    <s v=""/>
    <n v="200"/>
    <m/>
    <x v="5"/>
    <x v="28"/>
    <m/>
    <m/>
    <m/>
    <m/>
    <m/>
    <s v="VIS190010"/>
    <n v="3"/>
    <x v="5"/>
    <x v="28"/>
    <e v="#N/A"/>
    <x v="0"/>
  </r>
  <r>
    <s v="Vistion Forward"/>
    <m/>
    <s v="OFDA"/>
    <s v="Réalisé"/>
    <m/>
    <s v="Distribution NFI"/>
    <s v="Matériaux NFI"/>
    <s v="Kit de cuisine"/>
    <m/>
    <s v="Nombre"/>
    <n v="200"/>
    <m/>
    <m/>
    <m/>
    <s v=""/>
    <n v="200"/>
    <m/>
    <x v="5"/>
    <x v="28"/>
    <m/>
    <m/>
    <m/>
    <m/>
    <m/>
    <s v="VIS190010"/>
    <n v="2"/>
    <x v="5"/>
    <x v="28"/>
    <e v="#N/A"/>
    <x v="1"/>
  </r>
  <r>
    <s v="Vistion Forward"/>
    <m/>
    <s v="OFDA"/>
    <s v="Réalisé"/>
    <m/>
    <s v="Distribution NFI"/>
    <s v="Matériaux NFI"/>
    <s v="Kit d'hygiène"/>
    <m/>
    <s v="Nombre"/>
    <n v="200"/>
    <m/>
    <m/>
    <m/>
    <s v=""/>
    <n v="200"/>
    <m/>
    <x v="5"/>
    <x v="28"/>
    <m/>
    <m/>
    <m/>
    <m/>
    <m/>
    <s v="VIS190010"/>
    <n v="1"/>
    <x v="5"/>
    <x v="28"/>
    <e v="#N/A"/>
    <x v="1"/>
  </r>
  <r>
    <s v="World Concern"/>
    <m/>
    <s v="Tearfund"/>
    <s v="Réalisé"/>
    <d v="2016-10-05T00:00:00"/>
    <s v="Distribution NFI"/>
    <s v="Matériaux NFI"/>
    <s v="Kit de cuisine"/>
    <s v="Kits de cuisine"/>
    <s v="Nombre"/>
    <n v="34"/>
    <m/>
    <m/>
    <m/>
    <m/>
    <n v="34"/>
    <s v="Sélection / Priorisation"/>
    <x v="6"/>
    <x v="78"/>
    <s v="Bois D'Orme"/>
    <m/>
    <s v="Rural"/>
    <s v="Ménage"/>
    <m/>
    <s v="WOR2016105SUANBO"/>
    <n v="4"/>
    <x v="6"/>
    <x v="55"/>
    <e v="#N/A"/>
    <x v="0"/>
  </r>
  <r>
    <s v="World Concern"/>
    <m/>
    <s v="Tearfund"/>
    <s v="Réalisé"/>
    <d v="2016-10-05T00:00:00"/>
    <s v="Distribution NFI"/>
    <s v="Matériaux NFI"/>
    <s v="Kit d'hygiène"/>
    <s v="kits d'hygiene"/>
    <s v="Nombre"/>
    <n v="26"/>
    <m/>
    <m/>
    <m/>
    <s v=""/>
    <n v="26"/>
    <s v="Sélection / Priorisation"/>
    <x v="6"/>
    <x v="78"/>
    <s v="Bois D'Orme"/>
    <m/>
    <s v="Rural"/>
    <s v="Ménage"/>
    <m/>
    <s v="WOR2016105SUANBO"/>
    <n v="3"/>
    <x v="6"/>
    <x v="55"/>
    <e v="#N/A"/>
    <x v="1"/>
  </r>
  <r>
    <s v="World Concern"/>
    <m/>
    <s v="Tearfund"/>
    <s v="Réalisé"/>
    <d v="2016-10-05T00:00:00"/>
    <s v="Distribution NFI"/>
    <s v="Matériaux NFI"/>
    <s v="Autre, à préciser dans &quot;Commentaires&quot;"/>
    <s v="Matelas"/>
    <s v="N/A"/>
    <n v="18"/>
    <m/>
    <m/>
    <m/>
    <s v=""/>
    <n v="18"/>
    <s v="Sélection / Priorisation"/>
    <x v="6"/>
    <x v="78"/>
    <s v="Bois D'Orme"/>
    <m/>
    <s v="Rural"/>
    <s v="Ménage"/>
    <m/>
    <s v="WOR2016105SUANBO"/>
    <n v="2"/>
    <x v="6"/>
    <x v="55"/>
    <e v="#N/A"/>
    <x v="1"/>
  </r>
  <r>
    <s v="World Concern"/>
    <m/>
    <s v="Tearfund"/>
    <s v="Réalisé"/>
    <d v="2016-10-05T00:00:00"/>
    <s v="Distribution NFI"/>
    <s v="Matériaux NFI"/>
    <s v="Couvertures"/>
    <s v="Prelats"/>
    <s v="Nombre"/>
    <n v="22"/>
    <m/>
    <m/>
    <m/>
    <s v=""/>
    <n v="22"/>
    <s v="Sélection / Priorisation"/>
    <x v="6"/>
    <x v="78"/>
    <s v="Bois D'Orme"/>
    <m/>
    <s v="Rural"/>
    <s v="Ménage"/>
    <m/>
    <s v="WOR2016105SUANBO"/>
    <n v="1"/>
    <x v="6"/>
    <x v="55"/>
    <e v="#N/A"/>
    <x v="1"/>
  </r>
  <r>
    <s v="World Concern"/>
    <m/>
    <s v="Tearfund"/>
    <s v="Réalisé"/>
    <d v="2016-10-06T00:00:00"/>
    <s v="Distribution NFI"/>
    <s v="Matériaux NFI"/>
    <s v="Kit de cuisine"/>
    <s v="Kits de cuisine"/>
    <s v="Nombre"/>
    <n v="40"/>
    <m/>
    <m/>
    <m/>
    <s v=""/>
    <n v="40"/>
    <s v="Sélection / Priorisation"/>
    <x v="6"/>
    <x v="79"/>
    <s v="Thiotte"/>
    <m/>
    <s v="Peri urbain"/>
    <s v="Ménage"/>
    <m/>
    <s v="WOR2016106SUTHTH"/>
    <n v="4"/>
    <x v="6"/>
    <x v="56"/>
    <e v="#N/A"/>
    <x v="0"/>
  </r>
  <r>
    <s v="World Concern"/>
    <m/>
    <s v="Tearfund"/>
    <s v="Réalisé"/>
    <d v="2016-10-06T00:00:00"/>
    <s v="Distribution NFI"/>
    <s v="Matériaux NFI"/>
    <s v="Kit d'hygiène"/>
    <s v="Kites d'hygiene"/>
    <s v="Nombre"/>
    <n v="50"/>
    <m/>
    <m/>
    <m/>
    <s v=""/>
    <n v="50"/>
    <s v="Sélection / Priorisation"/>
    <x v="6"/>
    <x v="79"/>
    <s v="Thiotte"/>
    <m/>
    <s v="Peri urbain"/>
    <s v="Ménage"/>
    <m/>
    <s v="WOR2016106SUTHTH"/>
    <n v="3"/>
    <x v="6"/>
    <x v="56"/>
    <e v="#N/A"/>
    <x v="1"/>
  </r>
  <r>
    <s v="World Concern"/>
    <m/>
    <s v="Tearfund"/>
    <s v="Réalisé"/>
    <d v="2016-10-06T00:00:00"/>
    <s v="Distribution NFI"/>
    <s v="Matériaux NFI"/>
    <s v="Couvertures"/>
    <s v="Prelats"/>
    <s v="Nombre"/>
    <n v="26"/>
    <m/>
    <m/>
    <m/>
    <s v=""/>
    <n v="26"/>
    <s v="Sélection / Priorisation"/>
    <x v="6"/>
    <x v="79"/>
    <s v="Thiotte"/>
    <m/>
    <s v="Peri urbain"/>
    <s v="Ménage"/>
    <m/>
    <s v="WOR2016106SUTHTH"/>
    <n v="2"/>
    <x v="6"/>
    <x v="56"/>
    <e v="#N/A"/>
    <x v="1"/>
  </r>
  <r>
    <s v="World Concern"/>
    <m/>
    <s v="Tearfund"/>
    <s v="Réalisé"/>
    <d v="2016-10-06T00:00:00"/>
    <s v="Distribution NFI"/>
    <s v="Matériaux NFI"/>
    <s v="Autre, à préciser dans &quot;Commentaires&quot;"/>
    <s v="Matelas"/>
    <s v="N/A"/>
    <n v="15"/>
    <m/>
    <m/>
    <m/>
    <s v=""/>
    <n v="15"/>
    <s v="Sélection / Priorisation"/>
    <x v="6"/>
    <x v="79"/>
    <s v="Thiotte"/>
    <m/>
    <s v="Peri urbain"/>
    <s v="Ménage"/>
    <m/>
    <s v="WOR2016106SUTHTH"/>
    <n v="1"/>
    <x v="6"/>
    <x v="56"/>
    <e v="#N/A"/>
    <x v="1"/>
  </r>
  <r>
    <s v="World Concern"/>
    <m/>
    <s v="Tearfund"/>
    <s v="Réalisé"/>
    <d v="2016-11-25T00:00:00"/>
    <s v="Distribution Abris"/>
    <s v="Cash en HTG"/>
    <s v="Non conditionel"/>
    <s v="Cash"/>
    <s v="Valeur en HTG"/>
    <n v="61"/>
    <m/>
    <m/>
    <m/>
    <s v=""/>
    <n v="61"/>
    <s v="Sélection / Priorisation"/>
    <x v="6"/>
    <x v="78"/>
    <s v="Bois D'Orme"/>
    <m/>
    <s v="Rural"/>
    <s v="Ménage"/>
    <m/>
    <s v="WOR20161125SUANBO"/>
    <n v="1"/>
    <x v="6"/>
    <x v="55"/>
    <e v="#N/A"/>
    <x v="1"/>
  </r>
  <r>
    <s v="World Concern"/>
    <m/>
    <s v="Tearfund"/>
    <s v="Réalisé"/>
    <d v="2016-11-25T00:00:00"/>
    <s v="Distribution Abris"/>
    <s v="Cash en HTG"/>
    <s v="Non conditionel"/>
    <s v="Cash"/>
    <s v="Valeur en HTG"/>
    <n v="84"/>
    <m/>
    <m/>
    <m/>
    <s v=""/>
    <n v="84"/>
    <s v="Sélection / Priorisation"/>
    <x v="6"/>
    <x v="79"/>
    <s v="Thiotte"/>
    <m/>
    <s v="Urbain"/>
    <s v="Ménage"/>
    <m/>
    <s v="WOR20161125SUTHTH"/>
    <n v="1"/>
    <x v="6"/>
    <x v="56"/>
    <e v="#N/A"/>
    <x v="1"/>
  </r>
  <r>
    <s v="World Concern"/>
    <m/>
    <s v="Tearfund"/>
    <s v="Réalisé"/>
    <d v="2016-11-26T00:00:00"/>
    <s v="Distribution Abris"/>
    <s v="Cash en HTG"/>
    <s v="Non conditionel"/>
    <s v="Cash"/>
    <s v="Valeur en HTG"/>
    <n v="77"/>
    <m/>
    <m/>
    <m/>
    <s v=""/>
    <n v="77"/>
    <s v="Sélection / Priorisation"/>
    <x v="6"/>
    <x v="80"/>
    <s v="Mapou"/>
    <m/>
    <s v="Rural"/>
    <s v="Ménage"/>
    <m/>
    <s v="WOR20161126SUBEMA"/>
    <n v="1"/>
    <x v="6"/>
    <x v="57"/>
    <e v="#N/A"/>
    <x v="0"/>
  </r>
  <r>
    <s v="World Concern"/>
    <m/>
    <s v="Tearfund"/>
    <s v="Réalisé"/>
    <d v="2016-12-01T00:00:00"/>
    <s v="Distribution Abris"/>
    <s v="Cash en HTG"/>
    <s v="Non conditionel"/>
    <s v="Cash"/>
    <s v="Valeur en HTG"/>
    <n v="50"/>
    <m/>
    <m/>
    <m/>
    <s v=""/>
    <n v="50"/>
    <s v="Sélection / Priorisation"/>
    <x v="6"/>
    <x v="81"/>
    <s v="Marbial"/>
    <m/>
    <s v="Rural"/>
    <s v="Ménage"/>
    <m/>
    <s v="WOR2016121SUJAMA"/>
    <n v="1"/>
    <x v="6"/>
    <x v="58"/>
    <e v="#N/A"/>
    <x v="0"/>
  </r>
  <r>
    <s v="World Concern"/>
    <m/>
    <s v="Tearfund"/>
    <s v="Réalisé"/>
    <d v="2016-12-01T00:00:00"/>
    <s v="Distribution Abris"/>
    <s v="Cash en HTG"/>
    <s v="Non conditionel"/>
    <s v="Cash"/>
    <s v="Valeur en HTG"/>
    <n v="47"/>
    <m/>
    <m/>
    <m/>
    <s v=""/>
    <n v="47"/>
    <s v="Sélection / Priorisation"/>
    <x v="6"/>
    <x v="82"/>
    <s v="Savane Dubois"/>
    <m/>
    <s v="Rural"/>
    <s v="Ménage"/>
    <m/>
    <s v="WOR2016121SUMASA"/>
    <n v="1"/>
    <x v="6"/>
    <x v="59"/>
    <e v="#N/A"/>
    <x v="0"/>
  </r>
  <r>
    <s v="World Concern"/>
    <m/>
    <s v="Tearfund"/>
    <s v="Réalisé"/>
    <d v="2016-12-01T00:00:00"/>
    <s v="Distribution Abris"/>
    <s v="Cash en HTG"/>
    <s v="Non conditionel"/>
    <s v="Cash"/>
    <s v="Valeur en HTG"/>
    <n v="44"/>
    <m/>
    <m/>
    <m/>
    <s v=""/>
    <n v="44"/>
    <s v="Sélection / Priorisation"/>
    <x v="6"/>
    <x v="60"/>
    <s v="Gaillard"/>
    <m/>
    <s v="Rural"/>
    <s v="Ménage"/>
    <m/>
    <s v="WOR2016121SUCAGA"/>
    <n v="1"/>
    <x v="6"/>
    <x v="40"/>
    <e v="#N/A"/>
    <x v="0"/>
  </r>
  <r>
    <s v="World Concern"/>
    <m/>
    <s v="Tearfund"/>
    <s v="Réalisé"/>
    <d v="2016-12-01T00:00:00"/>
    <s v="Distribution Abris"/>
    <s v="Cash en HTG"/>
    <s v="Non conditionel"/>
    <s v="Cash"/>
    <s v="Valeur en HTG"/>
    <n v="34"/>
    <m/>
    <m/>
    <m/>
    <s v=""/>
    <n v="34"/>
    <s v="Sélection / Priorisation"/>
    <x v="6"/>
    <x v="82"/>
    <s v="Macary"/>
    <m/>
    <s v="Rural"/>
    <s v="Ménage"/>
    <m/>
    <s v="WOR2016121SUMAMA"/>
    <n v="1"/>
    <x v="6"/>
    <x v="59"/>
    <e v="#N/A"/>
    <x v="1"/>
  </r>
  <r>
    <s v="World Concern"/>
    <m/>
    <s v="Tearfund"/>
    <s v="Réalisé"/>
    <d v="2016-12-03T00:00:00"/>
    <s v="Distribution Abris"/>
    <s v="Cash en HTG"/>
    <s v="Non conditionel"/>
    <s v="Cash"/>
    <s v="Valeur en HTG"/>
    <n v="20"/>
    <m/>
    <m/>
    <m/>
    <s v=""/>
    <n v="20"/>
    <s v="Sélection / Priorisation"/>
    <x v="6"/>
    <x v="80"/>
    <s v="Bais D'Orange"/>
    <m/>
    <s v="Rural"/>
    <s v="Ménage"/>
    <m/>
    <s v="WOR2016123SUBEBA"/>
    <n v="1"/>
    <x v="6"/>
    <x v="57"/>
    <e v="#N/A"/>
    <x v="1"/>
  </r>
  <r>
    <s v="World Concern"/>
    <m/>
    <s v="Tearfund"/>
    <s v="Réalisé"/>
    <d v="2016-12-03T00:00:00"/>
    <s v="Distribution Abris"/>
    <s v="Cash en HTG"/>
    <s v="Non conditionel"/>
    <s v="Cash"/>
    <s v="Valeur en HTG"/>
    <n v="80"/>
    <m/>
    <m/>
    <m/>
    <s v=""/>
    <n v="80"/>
    <s v="Sélection / Priorisation"/>
    <x v="6"/>
    <x v="80"/>
    <s v="Belair"/>
    <m/>
    <s v="Peri urbain"/>
    <s v="Ménage"/>
    <m/>
    <s v="WOR2016123SUBEBE"/>
    <n v="1"/>
    <x v="6"/>
    <x v="57"/>
    <e v="#N/A"/>
    <x v="1"/>
  </r>
  <r>
    <s v="World Concern"/>
    <m/>
    <s v="OFDA"/>
    <s v="En cours"/>
    <s v="Nov 2016 - Jan 2017"/>
    <s v="Distribution Abris"/>
    <s v="Matériaux Abris"/>
    <s v="Kit Abris"/>
    <s v="Shelter kit: rope, 50m, 4mm; 1.5&quot; nails, 1/2 kg.; 3&quot; nails, 1/2 kg; roofing umbrella nails, ½ kg, tarp"/>
    <s v="Nombre"/>
    <n v="1000"/>
    <m/>
    <m/>
    <m/>
    <s v=""/>
    <n v="1000"/>
    <s v="Sélection / Priorisation"/>
    <x v="1"/>
    <x v="16"/>
    <s v="Debouchette"/>
    <m/>
    <s v="Rural"/>
    <s v="Ménage"/>
    <m/>
    <e v="#VALUE!"/>
    <n v="8"/>
    <x v="1"/>
    <x v="16"/>
    <e v="#N/A"/>
    <x v="0"/>
  </r>
  <r>
    <s v="World Concern"/>
    <m/>
    <s v="OFDA"/>
    <s v="En cours"/>
    <s v="Nov 2016 - Jan 2017"/>
    <s v="Distribution Abris"/>
    <s v="Matériaux Abris"/>
    <s v="Kit Abris"/>
    <s v="Shelter kit: rope, 50m, 4mm; 1.5&quot; nails, 1/2 kg.; 3&quot; nails, 1/2 kg; roofing umbrella nails, ½ kg, tarp"/>
    <s v="Nombre"/>
    <n v="1000"/>
    <m/>
    <m/>
    <m/>
    <m/>
    <n v="1000"/>
    <s v="Sélection / Priorisation"/>
    <x v="1"/>
    <x v="16"/>
    <s v="Tapion"/>
    <m/>
    <s v="Rural"/>
    <s v="Ménage"/>
    <m/>
    <e v="#VALUE!"/>
    <n v="7"/>
    <x v="1"/>
    <x v="16"/>
    <e v="#N/A"/>
    <x v="1"/>
  </r>
  <r>
    <s v="World Concern"/>
    <m/>
    <s v="OFDA"/>
    <s v="En cours"/>
    <s v="Nov 2016 - Jan 2017"/>
    <s v="Distribution Abris"/>
    <s v="Matériaux Abris"/>
    <s v="Kit Abris"/>
    <s v="Shelter kit: rope, 50m, 4mm; 1.5&quot; nails, 1/2 kg.; 3&quot; nails, 1/2 kg; roofing umbrella nails, ½ kg, tarp"/>
    <s v="Nombre"/>
    <n v="1000"/>
    <m/>
    <m/>
    <m/>
    <m/>
    <n v="1000"/>
    <s v="Sélection / Priorisation"/>
    <x v="1"/>
    <x v="16"/>
    <s v="Trichet"/>
    <m/>
    <s v="Rural"/>
    <s v="Ménage"/>
    <m/>
    <e v="#VALUE!"/>
    <n v="6"/>
    <x v="1"/>
    <x v="16"/>
    <e v="#N/A"/>
    <x v="1"/>
  </r>
  <r>
    <s v="World Concern"/>
    <m/>
    <s v="OFDA"/>
    <s v="En cours"/>
    <s v="Nov 2016 - Jan 2017"/>
    <s v="Distribution Abris"/>
    <s v="Matériaux Abris"/>
    <s v="Kit d'outils"/>
    <s v="Shelter kit: rope, 50m, 4mm; 1.5&quot; nails, 1/2 kg.; 3&quot; nails, 1/2 kg; roofing umbrella nails, ½ kg, tarp"/>
    <s v="Nombre"/>
    <n v="1000"/>
    <m/>
    <m/>
    <m/>
    <m/>
    <n v="1000"/>
    <s v="Sélection / Priorisation"/>
    <x v="1"/>
    <x v="16"/>
    <s v="Debouchette"/>
    <m/>
    <s v="Rural"/>
    <s v="Ménage"/>
    <m/>
    <e v="#VALUE!"/>
    <n v="5"/>
    <x v="1"/>
    <x v="16"/>
    <e v="#N/A"/>
    <x v="1"/>
  </r>
  <r>
    <s v="World Concern"/>
    <m/>
    <s v="OFDA"/>
    <s v="En cours"/>
    <s v="Nov 2016 - Jan 2017"/>
    <s v="Distribution Abris"/>
    <s v="Matériaux Abris"/>
    <s v="Kit d'outils"/>
    <s v="Shelter kit: rope, 50m, 4mm; 1.5&quot; nails, 1/2 kg.; 3&quot; nails, 1/2 kg; roofing umbrella nails, ½ kg, tarp"/>
    <s v="Nombre"/>
    <n v="1000"/>
    <m/>
    <m/>
    <m/>
    <m/>
    <n v="1000"/>
    <s v="Sélection / Priorisation"/>
    <x v="1"/>
    <x v="16"/>
    <s v="Tapion"/>
    <m/>
    <s v="Rural"/>
    <s v="Ménage"/>
    <m/>
    <e v="#VALUE!"/>
    <n v="4"/>
    <x v="1"/>
    <x v="16"/>
    <e v="#N/A"/>
    <x v="1"/>
  </r>
  <r>
    <s v="World Concern"/>
    <m/>
    <s v="OFDA"/>
    <s v="En cours"/>
    <s v="Nov 2016 - Jan 2017"/>
    <s v="Distribution Abris"/>
    <s v="Matériaux Abris"/>
    <s v="Kit d'outils"/>
    <s v="Shelter kit: rope, 50m, 4mm; 1.5&quot; nails, 1/2 kg.; 3&quot; nails, 1/2 kg; roofing umbrella nails, ½ kg, tarp"/>
    <s v="Nombre"/>
    <n v="1000"/>
    <m/>
    <m/>
    <m/>
    <m/>
    <n v="1000"/>
    <s v="Sélection / Priorisation"/>
    <x v="1"/>
    <x v="16"/>
    <s v="Trichet"/>
    <m/>
    <s v="Rural"/>
    <s v="Ménage"/>
    <m/>
    <e v="#VALUE!"/>
    <n v="3"/>
    <x v="1"/>
    <x v="16"/>
    <e v="#N/A"/>
    <x v="1"/>
  </r>
  <r>
    <s v="World Renew"/>
    <s v="pcH"/>
    <m/>
    <s v="En cours"/>
    <s v="14-Oct-2016 - 15-Nov-2016"/>
    <s v="Distribution Abris"/>
    <s v="Matériaux Abris"/>
    <s v="Bâches"/>
    <m/>
    <s v="Nombre"/>
    <n v="400"/>
    <m/>
    <m/>
    <m/>
    <s v=""/>
    <n v="400"/>
    <s v="Sélection / Priorisation"/>
    <x v="0"/>
    <x v="65"/>
    <s v="Duchity"/>
    <m/>
    <m/>
    <m/>
    <m/>
    <e v="#VALUE!"/>
    <n v="2"/>
    <x v="0"/>
    <x v="45"/>
    <e v="#N/A"/>
    <x v="0"/>
  </r>
  <r>
    <s v="World Renew"/>
    <s v="pcH"/>
    <m/>
    <s v="En cours"/>
    <s v="14-Oct-2016 - 15-Nov-2016"/>
    <s v="Distribution Abris"/>
    <s v="Cash en USD"/>
    <s v="Non conditionel "/>
    <m/>
    <s v="Valeur en USD"/>
    <n v="50"/>
    <m/>
    <m/>
    <m/>
    <s v=""/>
    <n v="400"/>
    <s v="Sélection / Priorisation"/>
    <x v="0"/>
    <x v="65"/>
    <s v="Duchity"/>
    <m/>
    <m/>
    <m/>
    <m/>
    <e v="#VALUE!"/>
    <n v="1"/>
    <x v="0"/>
    <x v="45"/>
    <e v="#N/A"/>
    <x v="1"/>
  </r>
  <r>
    <s v="World Vision International"/>
    <m/>
    <m/>
    <s v="Réalisé"/>
    <d v="2016-10-01T00:00:00"/>
    <s v="Distribution NFI"/>
    <s v="Matériaux NFI"/>
    <s v="Bidons"/>
    <m/>
    <s v="Nombre"/>
    <n v="32"/>
    <m/>
    <m/>
    <m/>
    <s v=""/>
    <n v="32"/>
    <s v="Sélection / Priorisation"/>
    <x v="4"/>
    <x v="33"/>
    <s v="Palma"/>
    <m/>
    <m/>
    <m/>
    <m/>
    <s v="WOR2016101OUANPA"/>
    <n v="2"/>
    <x v="4"/>
    <x v="33"/>
    <e v="#N/A"/>
    <x v="0"/>
  </r>
  <r>
    <s v="World Vision International"/>
    <m/>
    <m/>
    <s v="Réalisé"/>
    <d v="2016-10-01T00:00:00"/>
    <s v="Distribution NFI"/>
    <s v="Matériaux NFI"/>
    <s v="Couvertures"/>
    <m/>
    <s v="Nombre"/>
    <n v="32"/>
    <m/>
    <m/>
    <m/>
    <s v=""/>
    <n v="32"/>
    <s v="Sélection / Priorisation"/>
    <x v="4"/>
    <x v="33"/>
    <s v="Palma"/>
    <m/>
    <m/>
    <m/>
    <m/>
    <s v="WOR2016101OUANPA"/>
    <n v="1"/>
    <x v="4"/>
    <x v="33"/>
    <e v="#N/A"/>
    <x v="1"/>
  </r>
  <r>
    <s v="World Vision International"/>
    <m/>
    <m/>
    <s v="Réalisé"/>
    <d v="2016-10-04T00:00:00"/>
    <s v="Distribution NFI"/>
    <s v="Matériaux NFI"/>
    <s v="Bidons"/>
    <m/>
    <s v="Nombre"/>
    <n v="114"/>
    <m/>
    <m/>
    <m/>
    <s v=""/>
    <n v="114"/>
    <s v="Sélection / Priorisation"/>
    <x v="4"/>
    <x v="83"/>
    <s v="Montagne Noire"/>
    <m/>
    <m/>
    <m/>
    <m/>
    <s v="WOR2016104OUPEMO"/>
    <n v="3"/>
    <x v="4"/>
    <x v="60"/>
    <e v="#N/A"/>
    <x v="0"/>
  </r>
  <r>
    <s v="World Vision International"/>
    <m/>
    <m/>
    <s v="Réalisé"/>
    <d v="2016-10-04T00:00:00"/>
    <s v="Distribution NFI"/>
    <s v="Matériaux NFI"/>
    <s v="Couvertures"/>
    <m/>
    <s v="Nombre"/>
    <n v="114"/>
    <m/>
    <m/>
    <m/>
    <s v=""/>
    <n v="114"/>
    <s v="Sélection / Priorisation"/>
    <x v="4"/>
    <x v="83"/>
    <s v="Montagne Noire"/>
    <m/>
    <m/>
    <m/>
    <m/>
    <s v="WOR2016104OUPEMO"/>
    <n v="2"/>
    <x v="4"/>
    <x v="60"/>
    <e v="#N/A"/>
    <x v="1"/>
  </r>
  <r>
    <s v="World Vision International"/>
    <m/>
    <m/>
    <s v="Réalisé"/>
    <d v="2016-10-04T00:00:00"/>
    <s v="Distribution NFI"/>
    <s v="Matériaux NFI"/>
    <s v="Kit d'hygiène"/>
    <m/>
    <s v="Nombre"/>
    <n v="35"/>
    <m/>
    <m/>
    <m/>
    <s v=""/>
    <n v="114"/>
    <s v="Sélection / Priorisation"/>
    <x v="4"/>
    <x v="83"/>
    <s v="Montagne Noire"/>
    <m/>
    <m/>
    <m/>
    <m/>
    <s v="WOR2016104OUPEMO"/>
    <n v="1"/>
    <x v="4"/>
    <x v="60"/>
    <e v="#N/A"/>
    <x v="1"/>
  </r>
  <r>
    <s v="World Vision International"/>
    <m/>
    <m/>
    <s v="Réalisé"/>
    <d v="2016-10-07T00:00:00"/>
    <s v="Distribution Abris"/>
    <s v="Matériaux Abris"/>
    <s v="Bâches"/>
    <m/>
    <s v="Nombre"/>
    <n v="128"/>
    <m/>
    <m/>
    <m/>
    <s v=""/>
    <n v="128"/>
    <m/>
    <x v="4"/>
    <x v="84"/>
    <s v="Soucailles"/>
    <m/>
    <m/>
    <m/>
    <m/>
    <s v="WOR2016107OUKESO"/>
    <n v="4"/>
    <x v="4"/>
    <x v="61"/>
    <e v="#N/A"/>
    <x v="0"/>
  </r>
  <r>
    <s v="World Vision International"/>
    <m/>
    <m/>
    <s v="Réalisé"/>
    <d v="2016-10-07T00:00:00"/>
    <s v="Distribution NFI"/>
    <s v="Matériaux NFI"/>
    <s v="Bidons"/>
    <m/>
    <s v="Nombre"/>
    <n v="128"/>
    <m/>
    <m/>
    <m/>
    <s v=""/>
    <n v="128"/>
    <s v="Sélection / Priorisation"/>
    <x v="4"/>
    <x v="84"/>
    <s v="Soucailles"/>
    <m/>
    <m/>
    <m/>
    <m/>
    <s v="WOR2016107OUKESO"/>
    <n v="3"/>
    <x v="4"/>
    <x v="61"/>
    <e v="#N/A"/>
    <x v="1"/>
  </r>
  <r>
    <s v="World Vision International"/>
    <m/>
    <m/>
    <s v="Réalisé"/>
    <d v="2016-10-07T00:00:00"/>
    <s v="Distribution NFI"/>
    <s v="Matériaux NFI"/>
    <s v="Couvertures"/>
    <m/>
    <s v="Nombre"/>
    <n v="128"/>
    <m/>
    <m/>
    <m/>
    <s v=""/>
    <n v="128"/>
    <s v="Sélection / Priorisation"/>
    <x v="4"/>
    <x v="84"/>
    <s v="Soucailles"/>
    <m/>
    <m/>
    <m/>
    <m/>
    <s v="WOR2016107OUKESO"/>
    <n v="2"/>
    <x v="4"/>
    <x v="61"/>
    <e v="#N/A"/>
    <x v="1"/>
  </r>
  <r>
    <s v="World Vision International"/>
    <m/>
    <m/>
    <s v="Réalisé"/>
    <d v="2016-10-07T00:00:00"/>
    <s v="Distribution NFI"/>
    <s v="Matériaux NFI"/>
    <s v="Kit d'hygiène"/>
    <m/>
    <s v="Nombre"/>
    <n v="128"/>
    <m/>
    <m/>
    <m/>
    <s v=""/>
    <n v="128"/>
    <s v="Sélection / Priorisation"/>
    <x v="4"/>
    <x v="84"/>
    <s v="Soucailles"/>
    <m/>
    <m/>
    <m/>
    <m/>
    <s v="WOR2016107OUKESO"/>
    <n v="1"/>
    <x v="4"/>
    <x v="61"/>
    <e v="#N/A"/>
    <x v="1"/>
  </r>
  <r>
    <s v="World Vision International"/>
    <s v="Mercy Corps"/>
    <m/>
    <s v="Réalisé"/>
    <d v="2016-10-08T00:00:00"/>
    <s v="Distribution Abris"/>
    <s v="Matériaux Abris"/>
    <s v="Bâches"/>
    <m/>
    <s v="Nombre"/>
    <n v="150"/>
    <m/>
    <m/>
    <m/>
    <s v=""/>
    <n v="150"/>
    <m/>
    <x v="3"/>
    <x v="27"/>
    <s v="Fonds Des Negres"/>
    <m/>
    <m/>
    <m/>
    <m/>
    <s v="WOR2016108NIFOFO"/>
    <n v="5"/>
    <x v="3"/>
    <x v="27"/>
    <e v="#N/A"/>
    <x v="0"/>
  </r>
  <r>
    <s v="World Vision International"/>
    <m/>
    <m/>
    <s v="Réalisé"/>
    <d v="2016-10-08T00:00:00"/>
    <s v="Distribution Abris"/>
    <s v="Matériaux Abris"/>
    <s v="Bâches"/>
    <m/>
    <s v="Nombre"/>
    <n v="300"/>
    <m/>
    <m/>
    <m/>
    <s v=""/>
    <n v="300"/>
    <m/>
    <x v="3"/>
    <x v="24"/>
    <s v="Chalon"/>
    <m/>
    <m/>
    <m/>
    <m/>
    <s v="WOR2016108NIMICH"/>
    <n v="5"/>
    <x v="3"/>
    <x v="24"/>
    <e v="#N/A"/>
    <x v="0"/>
  </r>
  <r>
    <s v="World Vision International"/>
    <s v="Mercy Corps"/>
    <m/>
    <s v="Réalisé"/>
    <d v="2016-10-08T00:00:00"/>
    <s v="Distribution NFI"/>
    <s v="Matériaux NFI"/>
    <s v="Bidons"/>
    <m/>
    <s v="Nombre"/>
    <n v="150"/>
    <m/>
    <m/>
    <m/>
    <s v=""/>
    <n v="150"/>
    <s v="Sélection / Priorisation"/>
    <x v="3"/>
    <x v="27"/>
    <s v="Fonds Des Negres"/>
    <m/>
    <m/>
    <m/>
    <m/>
    <s v="WOR2016108NIFOFO"/>
    <n v="4"/>
    <x v="3"/>
    <x v="27"/>
    <e v="#N/A"/>
    <x v="1"/>
  </r>
  <r>
    <s v="World Vision International"/>
    <m/>
    <m/>
    <s v="Réalisé"/>
    <d v="2016-10-08T00:00:00"/>
    <s v="Distribution NFI"/>
    <s v="Matériaux NFI"/>
    <s v="Bidons"/>
    <m/>
    <s v="Nombre"/>
    <n v="300"/>
    <m/>
    <m/>
    <m/>
    <s v=""/>
    <n v="300"/>
    <s v="Sélection / Priorisation"/>
    <x v="3"/>
    <x v="24"/>
    <s v="Chalon"/>
    <m/>
    <m/>
    <m/>
    <m/>
    <s v="WOR2016108NIMICH"/>
    <n v="4"/>
    <x v="3"/>
    <x v="24"/>
    <e v="#N/A"/>
    <x v="1"/>
  </r>
  <r>
    <s v="World Vision International"/>
    <s v="Mercy Corps"/>
    <m/>
    <s v="Réalisé"/>
    <d v="2016-10-08T00:00:00"/>
    <s v="Distribution NFI"/>
    <s v="Matériaux NFI"/>
    <s v="Couvertures"/>
    <m/>
    <s v="Nombre"/>
    <n v="150"/>
    <m/>
    <m/>
    <m/>
    <s v=""/>
    <n v="150"/>
    <s v="Sélection / Priorisation"/>
    <x v="3"/>
    <x v="27"/>
    <s v="Fonds Des Negres"/>
    <m/>
    <m/>
    <m/>
    <m/>
    <s v="WOR2016108NIFOFO"/>
    <n v="3"/>
    <x v="3"/>
    <x v="27"/>
    <e v="#N/A"/>
    <x v="1"/>
  </r>
  <r>
    <s v="World Vision International"/>
    <m/>
    <m/>
    <s v="Réalisé"/>
    <d v="2016-10-08T00:00:00"/>
    <s v="Distribution NFI"/>
    <s v="Matériaux NFI"/>
    <s v="Couvertures"/>
    <m/>
    <s v="Nombre"/>
    <n v="300"/>
    <m/>
    <m/>
    <m/>
    <s v=""/>
    <n v="300"/>
    <s v="Sélection / Priorisation"/>
    <x v="3"/>
    <x v="24"/>
    <s v="Chalon"/>
    <m/>
    <m/>
    <m/>
    <m/>
    <s v="WOR2016108NIMICH"/>
    <n v="3"/>
    <x v="3"/>
    <x v="24"/>
    <e v="#N/A"/>
    <x v="1"/>
  </r>
  <r>
    <s v="World Vision International"/>
    <s v="Mercy Corps"/>
    <m/>
    <s v="Réalisé"/>
    <d v="2016-10-08T00:00:00"/>
    <s v="Distribution NFI"/>
    <s v="Matériaux NFI"/>
    <s v="Lampes solaires"/>
    <m/>
    <s v="Nombre"/>
    <n v="150"/>
    <m/>
    <m/>
    <m/>
    <s v=""/>
    <n v="150"/>
    <s v="Sélection / Priorisation"/>
    <x v="3"/>
    <x v="27"/>
    <s v="Fonds Des Negres"/>
    <m/>
    <m/>
    <m/>
    <m/>
    <s v="WOR2016108NIFOFO"/>
    <n v="2"/>
    <x v="3"/>
    <x v="27"/>
    <e v="#N/A"/>
    <x v="1"/>
  </r>
  <r>
    <s v="World Vision International"/>
    <m/>
    <m/>
    <s v="Réalisé"/>
    <d v="2016-10-08T00:00:00"/>
    <s v="Distribution NFI"/>
    <s v="Matériaux NFI"/>
    <s v="Lampes solaires"/>
    <m/>
    <s v="Nombre"/>
    <n v="300"/>
    <m/>
    <m/>
    <m/>
    <s v=""/>
    <n v="300"/>
    <s v="Sélection / Priorisation"/>
    <x v="3"/>
    <x v="24"/>
    <s v="Chalon"/>
    <m/>
    <m/>
    <m/>
    <m/>
    <s v="WOR2016108NIMICH"/>
    <n v="2"/>
    <x v="3"/>
    <x v="24"/>
    <e v="#N/A"/>
    <x v="1"/>
  </r>
  <r>
    <s v="World Vision International"/>
    <s v="Mercy Corps"/>
    <m/>
    <s v="Réalisé"/>
    <d v="2016-10-08T00:00:00"/>
    <s v="Distribution NFI"/>
    <s v="Matériaux NFI"/>
    <s v="Moustiquaires"/>
    <m/>
    <s v="Nombre"/>
    <n v="150"/>
    <m/>
    <m/>
    <m/>
    <s v=""/>
    <n v="150"/>
    <s v="Sélection / Priorisation"/>
    <x v="3"/>
    <x v="27"/>
    <s v="Fonds Des Negres"/>
    <m/>
    <m/>
    <m/>
    <m/>
    <s v="WOR2016108NIFOFO"/>
    <n v="1"/>
    <x v="3"/>
    <x v="27"/>
    <e v="#N/A"/>
    <x v="1"/>
  </r>
  <r>
    <s v="World Vision International"/>
    <m/>
    <m/>
    <s v="Réalisé"/>
    <d v="2016-10-08T00:00:00"/>
    <s v="Distribution NFI"/>
    <s v="Matériaux NFI"/>
    <s v="Moustiquaires"/>
    <m/>
    <s v="Nombre"/>
    <n v="300"/>
    <m/>
    <m/>
    <m/>
    <s v=""/>
    <n v="300"/>
    <s v="Sélection / Priorisation"/>
    <x v="3"/>
    <x v="24"/>
    <s v="Chalon"/>
    <m/>
    <m/>
    <m/>
    <m/>
    <s v="WOR2016108NIMICH"/>
    <n v="1"/>
    <x v="3"/>
    <x v="24"/>
    <e v="#N/A"/>
    <x v="1"/>
  </r>
  <r>
    <s v="World Vision International"/>
    <s v="Mercy Corps"/>
    <m/>
    <s v="Réalisé"/>
    <d v="2016-10-09T00:00:00"/>
    <s v="Distribution Abris"/>
    <s v="Matériaux Abris"/>
    <s v="Bâches"/>
    <m/>
    <s v="Nombre"/>
    <n v="400"/>
    <m/>
    <m/>
    <m/>
    <s v=""/>
    <n v="400"/>
    <m/>
    <x v="3"/>
    <x v="27"/>
    <s v="Fonds Des Negres"/>
    <m/>
    <m/>
    <m/>
    <m/>
    <s v="WOR2016109NIFOFO"/>
    <n v="5"/>
    <x v="3"/>
    <x v="27"/>
    <e v="#N/A"/>
    <x v="1"/>
  </r>
  <r>
    <s v="World Vision International"/>
    <m/>
    <m/>
    <s v="Réalisé"/>
    <d v="2016-10-09T00:00:00"/>
    <s v="Distribution Abris"/>
    <s v="Matériaux Abris"/>
    <s v="Bâches"/>
    <m/>
    <s v="Nombre"/>
    <n v="156"/>
    <m/>
    <m/>
    <m/>
    <s v=""/>
    <n v="156"/>
    <m/>
    <x v="3"/>
    <x v="85"/>
    <s v="Sillegue"/>
    <m/>
    <m/>
    <m/>
    <m/>
    <s v="WOR2016109NIPESI"/>
    <n v="3"/>
    <x v="3"/>
    <x v="62"/>
    <e v="#N/A"/>
    <x v="0"/>
  </r>
  <r>
    <s v="World Vision International"/>
    <m/>
    <m/>
    <s v="Réalisé"/>
    <d v="2016-10-09T00:00:00"/>
    <s v="Distribution Abris"/>
    <s v="Matériaux Abris"/>
    <s v="Bâches"/>
    <m/>
    <s v="Nombre"/>
    <n v="134"/>
    <m/>
    <m/>
    <m/>
    <s v=""/>
    <n v="134"/>
    <m/>
    <x v="4"/>
    <x v="84"/>
    <s v="Belle Fontaine"/>
    <m/>
    <m/>
    <m/>
    <m/>
    <s v="WOR2016109OUKEBE"/>
    <n v="3"/>
    <x v="4"/>
    <x v="61"/>
    <e v="#N/A"/>
    <x v="1"/>
  </r>
  <r>
    <s v="World Vision International"/>
    <m/>
    <m/>
    <s v="Réalisé"/>
    <d v="2016-10-09T00:00:00"/>
    <s v="Distribution Abris"/>
    <s v="Matériaux Abris"/>
    <s v="Bâches"/>
    <m/>
    <s v="Nombre"/>
    <n v="250"/>
    <m/>
    <m/>
    <m/>
    <s v=""/>
    <n v="250"/>
    <m/>
    <x v="4"/>
    <x v="84"/>
    <s v="Bongars"/>
    <m/>
    <m/>
    <m/>
    <m/>
    <s v="WOR2016109OUKEBO"/>
    <n v="3"/>
    <x v="4"/>
    <x v="61"/>
    <e v="#N/A"/>
    <x v="1"/>
  </r>
  <r>
    <s v="World Vision International"/>
    <m/>
    <m/>
    <s v="Réalisé"/>
    <d v="2016-10-09T00:00:00"/>
    <s v="Distribution Abris"/>
    <s v="Matériaux Abris"/>
    <s v="Bâches"/>
    <m/>
    <s v="Nombre"/>
    <n v="145"/>
    <m/>
    <m/>
    <m/>
    <s v=""/>
    <n v="145"/>
    <m/>
    <x v="4"/>
    <x v="34"/>
    <s v="Trou Louis"/>
    <m/>
    <m/>
    <m/>
    <m/>
    <s v="WOR2016109OUPOTR"/>
    <n v="4"/>
    <x v="4"/>
    <x v="34"/>
    <e v="#N/A"/>
    <x v="0"/>
  </r>
  <r>
    <s v="World Vision International"/>
    <s v="OFATMA"/>
    <m/>
    <s v="Réalisé"/>
    <d v="2016-10-09T00:00:00"/>
    <s v="Distribution Abris"/>
    <s v="Matériaux Abris"/>
    <s v="Bâches"/>
    <m/>
    <s v="Nombre"/>
    <n v="50"/>
    <m/>
    <m/>
    <m/>
    <s v=""/>
    <n v="50"/>
    <m/>
    <x v="1"/>
    <x v="1"/>
    <s v="Bourdet"/>
    <m/>
    <m/>
    <m/>
    <m/>
    <s v="WOR2016109SULEBO"/>
    <n v="5"/>
    <x v="1"/>
    <x v="1"/>
    <e v="#N/A"/>
    <x v="0"/>
  </r>
  <r>
    <s v="World Vision International"/>
    <s v="Mercy Corps"/>
    <m/>
    <s v="Réalisé"/>
    <d v="2016-10-09T00:00:00"/>
    <s v="Distribution NFI"/>
    <s v="Matériaux NFI"/>
    <s v="Bidons"/>
    <m/>
    <s v="Nombre"/>
    <n v="400"/>
    <m/>
    <m/>
    <m/>
    <s v=""/>
    <n v="400"/>
    <s v="Sélection / Priorisation"/>
    <x v="3"/>
    <x v="27"/>
    <s v="Fonds Des Negres"/>
    <m/>
    <m/>
    <m/>
    <m/>
    <s v="WOR2016109NIFOFO"/>
    <n v="4"/>
    <x v="3"/>
    <x v="27"/>
    <e v="#N/A"/>
    <x v="1"/>
  </r>
  <r>
    <s v="World Vision International"/>
    <m/>
    <m/>
    <s v="Réalisé"/>
    <d v="2016-10-09T00:00:00"/>
    <s v="Distribution NFI"/>
    <s v="Matériaux NFI"/>
    <s v="Bidons"/>
    <m/>
    <s v="Nombre"/>
    <n v="156"/>
    <m/>
    <m/>
    <m/>
    <s v=""/>
    <n v="156"/>
    <s v="Sélection / Priorisation"/>
    <x v="3"/>
    <x v="85"/>
    <s v="Sillegue"/>
    <m/>
    <m/>
    <m/>
    <m/>
    <s v="WOR2016109NIPESI"/>
    <n v="2"/>
    <x v="3"/>
    <x v="62"/>
    <e v="#N/A"/>
    <x v="1"/>
  </r>
  <r>
    <s v="World Vision International"/>
    <m/>
    <m/>
    <s v="Réalisé"/>
    <d v="2016-10-09T00:00:00"/>
    <s v="Distribution NFI"/>
    <s v="Matériaux NFI"/>
    <s v="Bidons"/>
    <m/>
    <s v="Nombre"/>
    <n v="134"/>
    <m/>
    <m/>
    <m/>
    <s v=""/>
    <n v="134"/>
    <s v="Sélection / Priorisation"/>
    <x v="4"/>
    <x v="84"/>
    <s v="Belle Fontaine"/>
    <m/>
    <m/>
    <m/>
    <m/>
    <s v="WOR2016109OUKEBE"/>
    <n v="2"/>
    <x v="4"/>
    <x v="61"/>
    <e v="#N/A"/>
    <x v="1"/>
  </r>
  <r>
    <s v="World Vision International"/>
    <m/>
    <m/>
    <s v="Réalisé"/>
    <d v="2016-10-09T00:00:00"/>
    <s v="Distribution NFI"/>
    <s v="Matériaux NFI"/>
    <s v="Bidons"/>
    <m/>
    <s v="Nombre"/>
    <n v="250"/>
    <m/>
    <m/>
    <m/>
    <s v=""/>
    <n v="250"/>
    <s v="Sélection / Priorisation"/>
    <x v="4"/>
    <x v="84"/>
    <s v="Bongars"/>
    <m/>
    <m/>
    <m/>
    <m/>
    <s v="WOR2016109OUKEBO"/>
    <n v="2"/>
    <x v="4"/>
    <x v="61"/>
    <e v="#N/A"/>
    <x v="1"/>
  </r>
  <r>
    <s v="World Vision International"/>
    <m/>
    <m/>
    <s v="Réalisé"/>
    <d v="2016-10-09T00:00:00"/>
    <s v="Distribution NFI"/>
    <s v="Matériaux NFI"/>
    <s v="Bidons"/>
    <m/>
    <s v="Nombre"/>
    <n v="145"/>
    <m/>
    <m/>
    <m/>
    <s v=""/>
    <n v="145"/>
    <s v="Sélection / Priorisation"/>
    <x v="4"/>
    <x v="34"/>
    <s v="Trou Louis"/>
    <m/>
    <m/>
    <m/>
    <m/>
    <s v="WOR2016109OUPOTR"/>
    <n v="3"/>
    <x v="4"/>
    <x v="34"/>
    <e v="#N/A"/>
    <x v="1"/>
  </r>
  <r>
    <s v="World Vision International"/>
    <s v="OFATMA"/>
    <m/>
    <s v="Réalisé"/>
    <d v="2016-10-09T00:00:00"/>
    <s v="Distribution NFI"/>
    <s v="Matériaux NFI"/>
    <s v="Bidons"/>
    <m/>
    <s v="Nombre"/>
    <n v="50"/>
    <m/>
    <m/>
    <m/>
    <s v=""/>
    <n v="50"/>
    <s v="Sélection / Priorisation"/>
    <x v="1"/>
    <x v="1"/>
    <s v="Bourdet"/>
    <m/>
    <m/>
    <m/>
    <m/>
    <s v="WOR2016109SULEBO"/>
    <n v="4"/>
    <x v="1"/>
    <x v="1"/>
    <e v="#N/A"/>
    <x v="1"/>
  </r>
  <r>
    <s v="World Vision International"/>
    <s v="Mercy Corps"/>
    <m/>
    <s v="Réalisé"/>
    <d v="2016-10-09T00:00:00"/>
    <s v="Distribution NFI"/>
    <s v="Matériaux NFI"/>
    <s v="Couvertures"/>
    <m/>
    <s v="Nombre"/>
    <n v="400"/>
    <m/>
    <m/>
    <m/>
    <s v=""/>
    <n v="400"/>
    <s v="Sélection / Priorisation"/>
    <x v="3"/>
    <x v="27"/>
    <s v="Fonds Des Negres"/>
    <m/>
    <m/>
    <m/>
    <m/>
    <s v="WOR2016109NIFOFO"/>
    <n v="3"/>
    <x v="3"/>
    <x v="27"/>
    <e v="#N/A"/>
    <x v="1"/>
  </r>
  <r>
    <s v="World Vision International"/>
    <m/>
    <m/>
    <s v="Réalisé"/>
    <d v="2016-10-09T00:00:00"/>
    <s v="Distribution NFI"/>
    <s v="Matériaux NFI"/>
    <s v="Couvertures"/>
    <m/>
    <s v="Nombre"/>
    <n v="156"/>
    <m/>
    <m/>
    <m/>
    <s v=""/>
    <n v="156"/>
    <s v="Sélection / Priorisation"/>
    <x v="3"/>
    <x v="85"/>
    <s v="Sillegue"/>
    <m/>
    <m/>
    <m/>
    <m/>
    <s v="WOR2016109NIPESI"/>
    <n v="1"/>
    <x v="3"/>
    <x v="62"/>
    <e v="#N/A"/>
    <x v="1"/>
  </r>
  <r>
    <s v="World Vision International"/>
    <m/>
    <m/>
    <s v="Réalisé"/>
    <d v="2016-10-09T00:00:00"/>
    <s v="Distribution NFI"/>
    <s v="Matériaux NFI"/>
    <s v="Couvertures"/>
    <m/>
    <s v="Nombre"/>
    <n v="134"/>
    <m/>
    <m/>
    <m/>
    <s v=""/>
    <n v="134"/>
    <s v="Sélection / Priorisation"/>
    <x v="4"/>
    <x v="84"/>
    <s v="Belle Fontaine"/>
    <m/>
    <m/>
    <m/>
    <m/>
    <s v="WOR2016109OUKEBE"/>
    <n v="1"/>
    <x v="4"/>
    <x v="61"/>
    <e v="#N/A"/>
    <x v="1"/>
  </r>
  <r>
    <s v="World Vision International"/>
    <m/>
    <m/>
    <s v="Réalisé"/>
    <d v="2016-10-09T00:00:00"/>
    <s v="Distribution NFI"/>
    <s v="Matériaux NFI"/>
    <s v="Couvertures"/>
    <m/>
    <s v="Nombre"/>
    <n v="250"/>
    <m/>
    <m/>
    <m/>
    <s v=""/>
    <n v="250"/>
    <s v="Sélection / Priorisation"/>
    <x v="4"/>
    <x v="84"/>
    <s v="Bongars"/>
    <m/>
    <m/>
    <m/>
    <m/>
    <s v="WOR2016109OUKEBO"/>
    <n v="1"/>
    <x v="4"/>
    <x v="61"/>
    <e v="#N/A"/>
    <x v="1"/>
  </r>
  <r>
    <s v="World Vision International"/>
    <m/>
    <m/>
    <s v="Réalisé"/>
    <d v="2016-10-09T00:00:00"/>
    <s v="Distribution NFI"/>
    <s v="Matériaux NFI"/>
    <s v="Couvertures"/>
    <m/>
    <s v="Nombre"/>
    <n v="145"/>
    <m/>
    <m/>
    <m/>
    <s v=""/>
    <n v="145"/>
    <s v="Sélection / Priorisation"/>
    <x v="4"/>
    <x v="34"/>
    <s v="Trou Louis"/>
    <m/>
    <m/>
    <m/>
    <m/>
    <s v="WOR2016109OUPOTR"/>
    <n v="2"/>
    <x v="4"/>
    <x v="34"/>
    <e v="#N/A"/>
    <x v="1"/>
  </r>
  <r>
    <s v="World Vision International"/>
    <s v="OFATMA"/>
    <m/>
    <s v="Réalisé"/>
    <d v="2016-10-09T00:00:00"/>
    <s v="Distribution NFI"/>
    <s v="Matériaux NFI"/>
    <s v="Couvertures"/>
    <m/>
    <s v="Nombre"/>
    <n v="50"/>
    <m/>
    <m/>
    <m/>
    <s v=""/>
    <n v="50"/>
    <s v="Sélection / Priorisation"/>
    <x v="1"/>
    <x v="1"/>
    <s v="Bourdet"/>
    <m/>
    <m/>
    <m/>
    <m/>
    <s v="WOR2016109SULEBO"/>
    <n v="3"/>
    <x v="1"/>
    <x v="1"/>
    <e v="#N/A"/>
    <x v="1"/>
  </r>
  <r>
    <s v="World Vision International"/>
    <m/>
    <m/>
    <s v="Réalisé"/>
    <d v="2016-10-09T00:00:00"/>
    <s v="Distribution NFI"/>
    <s v="Matériaux NFI"/>
    <s v="Kit de cuisine"/>
    <m/>
    <s v="Nombre"/>
    <n v="145"/>
    <m/>
    <m/>
    <m/>
    <s v=""/>
    <n v="145"/>
    <s v="Sélection / Priorisation"/>
    <x v="4"/>
    <x v="34"/>
    <s v="Trou Louis"/>
    <m/>
    <m/>
    <m/>
    <m/>
    <s v="WOR2016109OUPOTR"/>
    <n v="1"/>
    <x v="4"/>
    <x v="34"/>
    <e v="#N/A"/>
    <x v="1"/>
  </r>
  <r>
    <s v="World Vision International"/>
    <s v="Mercy Corps"/>
    <m/>
    <s v="Réalisé"/>
    <d v="2016-10-09T00:00:00"/>
    <s v="Distribution NFI"/>
    <s v="Matériaux NFI"/>
    <s v="Lampes solaires"/>
    <m/>
    <s v="Nombre"/>
    <n v="400"/>
    <m/>
    <m/>
    <m/>
    <s v=""/>
    <n v="400"/>
    <s v="Sélection / Priorisation"/>
    <x v="3"/>
    <x v="27"/>
    <s v="Fonds Des Negres"/>
    <m/>
    <m/>
    <m/>
    <m/>
    <s v="WOR2016109NIFOFO"/>
    <n v="2"/>
    <x v="3"/>
    <x v="27"/>
    <e v="#N/A"/>
    <x v="1"/>
  </r>
  <r>
    <s v="World Vision International"/>
    <s v="OFATMA"/>
    <m/>
    <s v="Réalisé"/>
    <d v="2016-10-09T00:00:00"/>
    <s v="Distribution NFI"/>
    <s v="Matériaux NFI"/>
    <s v="Lampes solaires"/>
    <m/>
    <s v="Nombre"/>
    <n v="50"/>
    <m/>
    <m/>
    <m/>
    <s v=""/>
    <n v="50"/>
    <s v="Sélection / Priorisation"/>
    <x v="1"/>
    <x v="1"/>
    <s v="Bourdet"/>
    <m/>
    <m/>
    <m/>
    <m/>
    <s v="WOR2016109SULEBO"/>
    <n v="2"/>
    <x v="1"/>
    <x v="1"/>
    <e v="#N/A"/>
    <x v="1"/>
  </r>
  <r>
    <s v="World Vision International"/>
    <s v="Mercy Corps"/>
    <m/>
    <s v="Réalisé"/>
    <d v="2016-10-09T00:00:00"/>
    <s v="Distribution NFI"/>
    <s v="Matériaux NFI"/>
    <s v="Moustiquaires"/>
    <m/>
    <s v="Nombre"/>
    <n v="400"/>
    <m/>
    <m/>
    <m/>
    <s v=""/>
    <n v="400"/>
    <s v="Sélection / Priorisation"/>
    <x v="3"/>
    <x v="27"/>
    <s v="Fonds Des Negres"/>
    <m/>
    <m/>
    <m/>
    <m/>
    <s v="WOR2016109NIFOFO"/>
    <n v="1"/>
    <x v="3"/>
    <x v="27"/>
    <e v="#N/A"/>
    <x v="1"/>
  </r>
  <r>
    <s v="World Vision International"/>
    <s v="OFATMA"/>
    <m/>
    <s v="Réalisé"/>
    <d v="2016-10-09T00:00:00"/>
    <s v="Distribution NFI"/>
    <s v="Matériaux NFI"/>
    <s v="Moustiquaires"/>
    <m/>
    <s v="Nombre"/>
    <n v="50"/>
    <m/>
    <m/>
    <m/>
    <s v=""/>
    <n v="50"/>
    <s v="Sélection / Priorisation"/>
    <x v="1"/>
    <x v="1"/>
    <s v="Bourdet"/>
    <m/>
    <m/>
    <m/>
    <m/>
    <s v="WOR2016109SULEBO"/>
    <n v="1"/>
    <x v="1"/>
    <x v="1"/>
    <e v="#N/A"/>
    <x v="1"/>
  </r>
  <r>
    <s v="World Vision International"/>
    <m/>
    <m/>
    <s v="Réalisé"/>
    <d v="2016-10-10T00:00:00"/>
    <s v="Distribution Abris"/>
    <s v="Matériaux Abris"/>
    <s v="Bâches"/>
    <m/>
    <s v="Nombre"/>
    <n v="250"/>
    <m/>
    <m/>
    <m/>
    <s v=""/>
    <n v="250"/>
    <m/>
    <x v="4"/>
    <x v="34"/>
    <s v="Gros Mangle"/>
    <m/>
    <m/>
    <m/>
    <m/>
    <s v="WOR20161010OUPOGR"/>
    <n v="3"/>
    <x v="4"/>
    <x v="34"/>
    <e v="#N/A"/>
    <x v="1"/>
  </r>
  <r>
    <s v="World Vision International"/>
    <m/>
    <m/>
    <s v="Réalisé"/>
    <d v="2016-10-10T00:00:00"/>
    <s v="Distribution Abris"/>
    <s v="Matériaux Abris"/>
    <s v="Bâches"/>
    <m/>
    <s v="Nombre"/>
    <n v="200"/>
    <m/>
    <m/>
    <m/>
    <s v=""/>
    <n v="200"/>
    <m/>
    <x v="4"/>
    <x v="34"/>
    <s v="La Source"/>
    <m/>
    <m/>
    <m/>
    <m/>
    <s v="WOR20161010OUPOLA"/>
    <n v="3"/>
    <x v="4"/>
    <x v="34"/>
    <e v="#N/A"/>
    <x v="1"/>
  </r>
  <r>
    <s v="World Vision International"/>
    <m/>
    <m/>
    <s v="Réalisé"/>
    <d v="2016-10-10T00:00:00"/>
    <s v="Distribution Abris"/>
    <s v="Matériaux Abris"/>
    <s v="Bâches"/>
    <m/>
    <s v="Nombre"/>
    <n v="250"/>
    <m/>
    <m/>
    <m/>
    <s v=""/>
    <n v="250"/>
    <m/>
    <x v="4"/>
    <x v="34"/>
    <s v="Trou Louis"/>
    <m/>
    <m/>
    <m/>
    <m/>
    <s v="WOR20161010OUPOTR"/>
    <n v="3"/>
    <x v="4"/>
    <x v="34"/>
    <e v="#N/A"/>
    <x v="1"/>
  </r>
  <r>
    <s v="World Vision International"/>
    <m/>
    <m/>
    <s v="Réalisé"/>
    <d v="2016-10-10T00:00:00"/>
    <s v="Distribution NFI"/>
    <s v="Matériaux NFI"/>
    <s v="Bidons"/>
    <m/>
    <s v="Nombre"/>
    <n v="250"/>
    <m/>
    <m/>
    <m/>
    <s v=""/>
    <n v="250"/>
    <s v="Sélection / Priorisation"/>
    <x v="4"/>
    <x v="34"/>
    <s v="Gros Mangle"/>
    <m/>
    <m/>
    <m/>
    <m/>
    <s v="WOR20161010OUPOGR"/>
    <n v="2"/>
    <x v="4"/>
    <x v="34"/>
    <e v="#N/A"/>
    <x v="1"/>
  </r>
  <r>
    <s v="World Vision International"/>
    <m/>
    <m/>
    <s v="Réalisé"/>
    <d v="2016-10-10T00:00:00"/>
    <s v="Distribution NFI"/>
    <s v="Matériaux NFI"/>
    <s v="Bidons"/>
    <m/>
    <s v="Nombre"/>
    <n v="200"/>
    <m/>
    <m/>
    <m/>
    <s v=""/>
    <n v="200"/>
    <s v="Sélection / Priorisation"/>
    <x v="4"/>
    <x v="34"/>
    <s v="La Source"/>
    <m/>
    <m/>
    <m/>
    <m/>
    <s v="WOR20161010OUPOLA"/>
    <n v="2"/>
    <x v="4"/>
    <x v="34"/>
    <e v="#N/A"/>
    <x v="1"/>
  </r>
  <r>
    <s v="World Vision International"/>
    <m/>
    <m/>
    <s v="Réalisé"/>
    <d v="2016-10-10T00:00:00"/>
    <s v="Distribution NFI"/>
    <s v="Matériaux NFI"/>
    <s v="Bidons"/>
    <m/>
    <s v="Nombre"/>
    <n v="250"/>
    <m/>
    <m/>
    <m/>
    <s v=""/>
    <n v="250"/>
    <s v="Sélection / Priorisation"/>
    <x v="4"/>
    <x v="34"/>
    <s v="Trou Louis"/>
    <m/>
    <m/>
    <m/>
    <m/>
    <s v="WOR20161010OUPOTR"/>
    <n v="2"/>
    <x v="4"/>
    <x v="34"/>
    <e v="#N/A"/>
    <x v="1"/>
  </r>
  <r>
    <s v="World Vision International"/>
    <m/>
    <m/>
    <s v="Réalisé"/>
    <d v="2016-10-10T00:00:00"/>
    <s v="Distribution NFI"/>
    <s v="Matériaux NFI"/>
    <s v="Couvertures"/>
    <m/>
    <s v="Nombre"/>
    <n v="250"/>
    <m/>
    <m/>
    <m/>
    <s v=""/>
    <n v="250"/>
    <s v="Sélection / Priorisation"/>
    <x v="4"/>
    <x v="34"/>
    <s v="Gros Mangle"/>
    <m/>
    <m/>
    <m/>
    <m/>
    <s v="WOR20161010OUPOGR"/>
    <n v="1"/>
    <x v="4"/>
    <x v="34"/>
    <e v="#N/A"/>
    <x v="1"/>
  </r>
  <r>
    <s v="World Vision International"/>
    <m/>
    <m/>
    <s v="Réalisé"/>
    <d v="2016-10-10T00:00:00"/>
    <s v="Distribution NFI"/>
    <s v="Matériaux NFI"/>
    <s v="Couvertures"/>
    <m/>
    <s v="Nombre"/>
    <n v="200"/>
    <m/>
    <m/>
    <m/>
    <s v=""/>
    <n v="200"/>
    <s v="Sélection / Priorisation"/>
    <x v="4"/>
    <x v="34"/>
    <s v="La Source"/>
    <m/>
    <m/>
    <m/>
    <m/>
    <s v="WOR20161010OUPOLA"/>
    <n v="1"/>
    <x v="4"/>
    <x v="34"/>
    <e v="#N/A"/>
    <x v="1"/>
  </r>
  <r>
    <s v="World Vision International"/>
    <m/>
    <m/>
    <s v="Réalisé"/>
    <d v="2016-10-10T00:00:00"/>
    <s v="Distribution NFI"/>
    <s v="Matériaux NFI"/>
    <s v="Couvertures"/>
    <m/>
    <s v="Nombre"/>
    <n v="250"/>
    <m/>
    <m/>
    <m/>
    <s v=""/>
    <n v="250"/>
    <s v="Sélection / Priorisation"/>
    <x v="4"/>
    <x v="34"/>
    <s v="Trou Louis"/>
    <m/>
    <m/>
    <m/>
    <m/>
    <s v="WOR20161010OUPOTR"/>
    <n v="1"/>
    <x v="4"/>
    <x v="34"/>
    <e v="#N/A"/>
    <x v="1"/>
  </r>
  <r>
    <s v="World Vision International"/>
    <s v="Concern Worldwide"/>
    <m/>
    <s v="Réalisé"/>
    <d v="2016-10-11T00:00:00"/>
    <s v="Distribution Abris"/>
    <s v="Matériaux Abris"/>
    <s v="Bâches"/>
    <m/>
    <s v="Nombre"/>
    <n v="285"/>
    <m/>
    <m/>
    <m/>
    <s v=""/>
    <n v="285"/>
    <m/>
    <x v="4"/>
    <x v="34"/>
    <s v="Grand Vide"/>
    <m/>
    <m/>
    <m/>
    <m/>
    <s v="WOR20161011OUPOGR"/>
    <n v="7"/>
    <x v="4"/>
    <x v="34"/>
    <e v="#N/A"/>
    <x v="1"/>
  </r>
  <r>
    <s v="World Vision International"/>
    <m/>
    <m/>
    <s v="Réalisé"/>
    <d v="2016-10-11T00:00:00"/>
    <s v="Distribution Abris"/>
    <s v="Matériaux Abris"/>
    <s v="Bâches"/>
    <m/>
    <s v="Nombre"/>
    <n v="300"/>
    <m/>
    <m/>
    <m/>
    <s v=""/>
    <n v="300"/>
    <m/>
    <x v="4"/>
    <x v="34"/>
    <s v="La Source"/>
    <m/>
    <m/>
    <m/>
    <m/>
    <s v="WOR20161011OUPOLA"/>
    <n v="5"/>
    <x v="4"/>
    <x v="34"/>
    <e v="#N/A"/>
    <x v="1"/>
  </r>
  <r>
    <s v="World Vision International"/>
    <s v="Fondation Digicel"/>
    <m/>
    <s v="Réalisé"/>
    <d v="2016-10-11T00:00:00"/>
    <s v="Distribution Abris"/>
    <s v="Matériaux Abris"/>
    <s v="Bâches"/>
    <m/>
    <s v="Nombre"/>
    <n v="120"/>
    <m/>
    <m/>
    <m/>
    <s v=""/>
    <n v="120"/>
    <m/>
    <x v="1"/>
    <x v="77"/>
    <s v="Ile A Vache"/>
    <m/>
    <m/>
    <m/>
    <m/>
    <s v="WOR20161011SUILIL"/>
    <n v="1"/>
    <x v="1"/>
    <x v="54"/>
    <e v="#N/A"/>
    <x v="0"/>
  </r>
  <r>
    <s v="World Vision International"/>
    <m/>
    <m/>
    <s v="Réalisé"/>
    <d v="2016-10-11T00:00:00"/>
    <s v="Distribution Abris"/>
    <s v="Matériaux Abris"/>
    <s v="Bâches"/>
    <m/>
    <s v="Nombre"/>
    <n v="437"/>
    <m/>
    <m/>
    <m/>
    <s v=""/>
    <n v="437"/>
    <m/>
    <x v="1"/>
    <x v="86"/>
    <s v="Baie Dumerle"/>
    <m/>
    <m/>
    <m/>
    <m/>
    <s v="WOR20161011SUSTBA"/>
    <n v="4"/>
    <x v="1"/>
    <x v="63"/>
    <e v="#N/A"/>
    <x v="0"/>
  </r>
  <r>
    <s v="World Vision International"/>
    <s v="Concern Worldwide"/>
    <m/>
    <s v="Réalisé"/>
    <d v="2016-10-11T00:00:00"/>
    <s v="Distribution NFI"/>
    <s v="Matériaux NFI"/>
    <s v="Bidons"/>
    <m/>
    <s v="Nombre"/>
    <n v="285"/>
    <m/>
    <m/>
    <m/>
    <s v=""/>
    <n v="285"/>
    <s v="Sélection / Priorisation"/>
    <x v="4"/>
    <x v="34"/>
    <s v="Grand Vide"/>
    <m/>
    <m/>
    <m/>
    <m/>
    <s v="WOR20161011OUPOGR"/>
    <n v="6"/>
    <x v="4"/>
    <x v="34"/>
    <e v="#N/A"/>
    <x v="1"/>
  </r>
  <r>
    <s v="World Vision International"/>
    <m/>
    <m/>
    <s v="Réalisé"/>
    <d v="2016-10-11T00:00:00"/>
    <s v="Distribution NFI"/>
    <s v="Matériaux NFI"/>
    <s v="Bidons"/>
    <m/>
    <s v="Nombre"/>
    <n v="300"/>
    <m/>
    <m/>
    <m/>
    <s v=""/>
    <n v="300"/>
    <s v="Sélection / Priorisation"/>
    <x v="4"/>
    <x v="34"/>
    <s v="La Source"/>
    <m/>
    <m/>
    <m/>
    <m/>
    <s v="WOR20161011OUPOLA"/>
    <n v="4"/>
    <x v="4"/>
    <x v="34"/>
    <e v="#N/A"/>
    <x v="1"/>
  </r>
  <r>
    <s v="World Vision International"/>
    <s v="Concern Worldwide"/>
    <m/>
    <s v="Réalisé"/>
    <d v="2016-10-11T00:00:00"/>
    <s v="Distribution NFI"/>
    <s v="Matériaux NFI"/>
    <s v="Couvertures"/>
    <m/>
    <s v="Nombre"/>
    <n v="285"/>
    <m/>
    <m/>
    <m/>
    <s v=""/>
    <n v="285"/>
    <s v="Sélection / Priorisation"/>
    <x v="4"/>
    <x v="34"/>
    <s v="Grand Vide"/>
    <m/>
    <m/>
    <m/>
    <m/>
    <s v="WOR20161011OUPOGR"/>
    <n v="5"/>
    <x v="4"/>
    <x v="34"/>
    <e v="#N/A"/>
    <x v="1"/>
  </r>
  <r>
    <s v="World Vision International"/>
    <m/>
    <m/>
    <s v="Réalisé"/>
    <d v="2016-10-11T00:00:00"/>
    <s v="Distribution NFI"/>
    <s v="Matériaux NFI"/>
    <s v="Couvertures"/>
    <m/>
    <s v="Nombre"/>
    <n v="300"/>
    <m/>
    <m/>
    <m/>
    <s v=""/>
    <n v="300"/>
    <s v="Sélection / Priorisation"/>
    <x v="4"/>
    <x v="34"/>
    <s v="La Source"/>
    <m/>
    <m/>
    <m/>
    <m/>
    <s v="WOR20161011OUPOLA"/>
    <n v="3"/>
    <x v="4"/>
    <x v="34"/>
    <e v="#N/A"/>
    <x v="1"/>
  </r>
  <r>
    <s v="World Vision International"/>
    <m/>
    <m/>
    <s v="Réalisé"/>
    <d v="2016-10-11T00:00:00"/>
    <s v="Distribution NFI"/>
    <s v="Matériaux NFI"/>
    <s v="Couvertures"/>
    <m/>
    <s v="Nombre"/>
    <n v="437"/>
    <m/>
    <m/>
    <m/>
    <s v=""/>
    <n v="437"/>
    <s v="Sélection / Priorisation"/>
    <x v="1"/>
    <x v="86"/>
    <s v="Baie Dumerle"/>
    <m/>
    <m/>
    <m/>
    <m/>
    <s v="WOR20161011SUSTBA"/>
    <n v="3"/>
    <x v="1"/>
    <x v="63"/>
    <e v="#N/A"/>
    <x v="1"/>
  </r>
  <r>
    <s v="World Vision International"/>
    <s v="Concern Worldwide"/>
    <m/>
    <s v="Réalisé"/>
    <d v="2016-10-11T00:00:00"/>
    <s v="Distribution NFI"/>
    <s v="Matériaux NFI"/>
    <s v="Kit d'hygiène"/>
    <m/>
    <s v="Nombre"/>
    <n v="285"/>
    <m/>
    <m/>
    <m/>
    <s v=""/>
    <n v="285"/>
    <s v="Sélection / Priorisation"/>
    <x v="4"/>
    <x v="34"/>
    <s v="Grand Vide"/>
    <m/>
    <m/>
    <m/>
    <m/>
    <s v="WOR20161011OUPOGR"/>
    <n v="4"/>
    <x v="4"/>
    <x v="34"/>
    <e v="#N/A"/>
    <x v="1"/>
  </r>
  <r>
    <s v="World Vision International"/>
    <s v="Concern Worldwide"/>
    <m/>
    <s v="Réalisé"/>
    <d v="2016-10-11T00:00:00"/>
    <s v="Distribution NFI"/>
    <s v="Matériaux NFI"/>
    <s v="Aquatabs"/>
    <m/>
    <s v="Nombre"/>
    <n v="285"/>
    <m/>
    <m/>
    <m/>
    <m/>
    <n v="285"/>
    <s v="Sélection / Priorisation"/>
    <x v="4"/>
    <x v="34"/>
    <s v="Grand Vide"/>
    <m/>
    <m/>
    <m/>
    <m/>
    <s v="WOR20161011OUPOGR"/>
    <n v="3"/>
    <x v="4"/>
    <x v="34"/>
    <e v="#N/A"/>
    <x v="1"/>
  </r>
  <r>
    <s v="World Vision International"/>
    <s v="Concern Worldwide"/>
    <m/>
    <s v="Réalisé"/>
    <d v="2016-10-11T00:00:00"/>
    <s v="Distribution NFI"/>
    <s v="Matériaux NFI"/>
    <s v="Lampes solaires"/>
    <m/>
    <s v="Nombre"/>
    <n v="285"/>
    <m/>
    <m/>
    <m/>
    <s v=""/>
    <n v="285"/>
    <s v="Sélection / Priorisation"/>
    <x v="4"/>
    <x v="34"/>
    <s v="Grand Vide"/>
    <m/>
    <m/>
    <m/>
    <m/>
    <s v="WOR20161011OUPOGR"/>
    <n v="2"/>
    <x v="4"/>
    <x v="34"/>
    <e v="#N/A"/>
    <x v="1"/>
  </r>
  <r>
    <s v="World Vision International"/>
    <m/>
    <m/>
    <s v="Réalisé"/>
    <d v="2016-10-11T00:00:00"/>
    <s v="Distribution NFI"/>
    <s v="Matériaux NFI"/>
    <s v="Lampes solaires"/>
    <m/>
    <s v="Nombre"/>
    <n v="300"/>
    <m/>
    <m/>
    <m/>
    <s v=""/>
    <n v="300"/>
    <s v="Sélection / Priorisation"/>
    <x v="4"/>
    <x v="34"/>
    <s v="La Source"/>
    <m/>
    <m/>
    <m/>
    <m/>
    <s v="WOR20161011OUPOLA"/>
    <n v="2"/>
    <x v="4"/>
    <x v="34"/>
    <e v="#N/A"/>
    <x v="1"/>
  </r>
  <r>
    <s v="World Vision International"/>
    <m/>
    <m/>
    <s v="Réalisé"/>
    <d v="2016-10-11T00:00:00"/>
    <s v="Distribution NFI"/>
    <s v="Matériaux NFI"/>
    <s v="Lampes solaires"/>
    <m/>
    <s v="Nombre"/>
    <n v="437"/>
    <m/>
    <m/>
    <m/>
    <s v=""/>
    <n v="437"/>
    <s v="Sélection / Priorisation"/>
    <x v="1"/>
    <x v="86"/>
    <s v="Baie Dumerle"/>
    <m/>
    <m/>
    <m/>
    <m/>
    <s v="WOR20161011SUSTBA"/>
    <n v="2"/>
    <x v="1"/>
    <x v="63"/>
    <e v="#N/A"/>
    <x v="1"/>
  </r>
  <r>
    <s v="World Vision International"/>
    <s v="Concern Worldwide"/>
    <m/>
    <s v="Réalisé"/>
    <d v="2016-10-11T00:00:00"/>
    <s v="Distribution NFI"/>
    <s v="Matériaux NFI"/>
    <s v="Moustiquaires"/>
    <m/>
    <s v="Nombre"/>
    <n v="285"/>
    <m/>
    <m/>
    <m/>
    <s v=""/>
    <n v="285"/>
    <s v="Sélection / Priorisation"/>
    <x v="4"/>
    <x v="34"/>
    <s v="Grand Vide"/>
    <m/>
    <m/>
    <m/>
    <m/>
    <s v="WOR20161011OUPOGR"/>
    <n v="1"/>
    <x v="4"/>
    <x v="34"/>
    <e v="#N/A"/>
    <x v="1"/>
  </r>
  <r>
    <s v="World Vision International"/>
    <m/>
    <m/>
    <s v="Réalisé"/>
    <d v="2016-10-11T00:00:00"/>
    <s v="Distribution NFI"/>
    <s v="Matériaux NFI"/>
    <s v="Moustiquaires"/>
    <m/>
    <s v="Nombre"/>
    <n v="300"/>
    <m/>
    <m/>
    <m/>
    <s v=""/>
    <n v="300"/>
    <s v="Sélection / Priorisation"/>
    <x v="4"/>
    <x v="34"/>
    <s v="La Source"/>
    <m/>
    <m/>
    <m/>
    <m/>
    <s v="WOR20161011OUPOLA"/>
    <n v="1"/>
    <x v="4"/>
    <x v="34"/>
    <e v="#N/A"/>
    <x v="1"/>
  </r>
  <r>
    <s v="World Vision International"/>
    <m/>
    <m/>
    <s v="Réalisé"/>
    <d v="2016-10-11T00:00:00"/>
    <s v="Distribution NFI"/>
    <s v="Matériaux NFI"/>
    <s v="Moustiquaires"/>
    <m/>
    <s v="Nombre"/>
    <n v="437"/>
    <m/>
    <m/>
    <m/>
    <s v=""/>
    <n v="437"/>
    <s v="Sélection / Priorisation"/>
    <x v="1"/>
    <x v="86"/>
    <s v="Baie Dumerle"/>
    <m/>
    <m/>
    <m/>
    <m/>
    <s v="WOR20161011SUSTBA"/>
    <n v="1"/>
    <x v="1"/>
    <x v="63"/>
    <e v="#N/A"/>
    <x v="1"/>
  </r>
  <r>
    <s v="World Vision International"/>
    <m/>
    <m/>
    <s v="Réalisé"/>
    <d v="2016-10-12T00:00:00"/>
    <s v="Distribution Abris"/>
    <s v="Matériaux Abris"/>
    <s v="Bâches"/>
    <m/>
    <s v="Nombre"/>
    <n v="310"/>
    <m/>
    <m/>
    <m/>
    <s v=""/>
    <n v="310"/>
    <m/>
    <x v="4"/>
    <x v="34"/>
    <s v="Trou Louis"/>
    <m/>
    <m/>
    <m/>
    <m/>
    <s v="WOR20161012OUPOTR"/>
    <n v="3"/>
    <x v="4"/>
    <x v="34"/>
    <e v="#N/A"/>
    <x v="1"/>
  </r>
  <r>
    <s v="World Vision International"/>
    <m/>
    <m/>
    <s v="Réalisé"/>
    <d v="2016-10-12T00:00:00"/>
    <s v="Distribution NFI"/>
    <s v="Matériaux NFI"/>
    <s v="Bidons"/>
    <m/>
    <s v="Nombre"/>
    <n v="310"/>
    <m/>
    <m/>
    <m/>
    <s v=""/>
    <n v="310"/>
    <s v="Sélection / Priorisation"/>
    <x v="4"/>
    <x v="34"/>
    <s v="Trou Louis"/>
    <m/>
    <m/>
    <m/>
    <m/>
    <s v="WOR20161012OUPOTR"/>
    <n v="2"/>
    <x v="4"/>
    <x v="34"/>
    <e v="#N/A"/>
    <x v="1"/>
  </r>
  <r>
    <s v="World Vision International"/>
    <m/>
    <m/>
    <s v="Réalisé"/>
    <d v="2016-10-12T00:00:00"/>
    <s v="Distribution NFI"/>
    <s v="Matériaux NFI"/>
    <s v="Couvertures"/>
    <m/>
    <s v="Nombre"/>
    <n v="310"/>
    <m/>
    <m/>
    <m/>
    <s v=""/>
    <n v="310"/>
    <s v="Sélection / Priorisation"/>
    <x v="4"/>
    <x v="34"/>
    <s v="Trou Louis"/>
    <m/>
    <m/>
    <m/>
    <m/>
    <s v="WOR20161012OUPOTR"/>
    <n v="1"/>
    <x v="4"/>
    <x v="34"/>
    <e v="#N/A"/>
    <x v="1"/>
  </r>
  <r>
    <s v="World Vision International"/>
    <m/>
    <m/>
    <s v="Réalisé"/>
    <d v="2016-10-13T00:00:00"/>
    <s v="Distribution Abris"/>
    <s v="Matériaux Abris"/>
    <s v="Bâches"/>
    <m/>
    <s v="Nombre"/>
    <n v="297"/>
    <m/>
    <m/>
    <m/>
    <s v=""/>
    <n v="297"/>
    <m/>
    <x v="3"/>
    <x v="26"/>
    <s v="Salagnac"/>
    <m/>
    <m/>
    <m/>
    <m/>
    <s v="WOR20161013NIPASA"/>
    <n v="4"/>
    <x v="3"/>
    <x v="26"/>
    <e v="#N/A"/>
    <x v="0"/>
  </r>
  <r>
    <s v="World Vision International"/>
    <m/>
    <m/>
    <s v="Réalisé"/>
    <d v="2016-10-13T00:00:00"/>
    <s v="Distribution Abris"/>
    <s v="Matériaux Abris"/>
    <s v="Bâches"/>
    <m/>
    <s v="Nombre"/>
    <n v="165"/>
    <m/>
    <m/>
    <m/>
    <s v=""/>
    <n v="165"/>
    <m/>
    <x v="4"/>
    <x v="33"/>
    <s v="Grande Source"/>
    <m/>
    <m/>
    <m/>
    <m/>
    <s v="WOR20161013OUANGR"/>
    <n v="3"/>
    <x v="4"/>
    <x v="33"/>
    <e v="#N/A"/>
    <x v="1"/>
  </r>
  <r>
    <s v="World Vision International"/>
    <m/>
    <m/>
    <s v="Réalisé"/>
    <d v="2016-10-13T00:00:00"/>
    <s v="Distribution Abris"/>
    <s v="Matériaux Abris"/>
    <s v="Bâches"/>
    <m/>
    <s v="Nombre"/>
    <n v="166"/>
    <m/>
    <m/>
    <m/>
    <s v=""/>
    <n v="166"/>
    <m/>
    <x v="4"/>
    <x v="33"/>
    <s v="Petite Source"/>
    <m/>
    <m/>
    <m/>
    <m/>
    <s v="WOR20161013OUANPE"/>
    <n v="3"/>
    <x v="4"/>
    <x v="33"/>
    <e v="#N/A"/>
    <x v="1"/>
  </r>
  <r>
    <s v="World Vision International"/>
    <m/>
    <m/>
    <s v="Réalisé"/>
    <d v="2016-10-13T00:00:00"/>
    <s v="Distribution Abris"/>
    <s v="Matériaux Abris"/>
    <s v="Bâches"/>
    <m/>
    <s v="Nombre"/>
    <n v="250"/>
    <m/>
    <m/>
    <m/>
    <s v=""/>
    <n v="250"/>
    <m/>
    <x v="4"/>
    <x v="84"/>
    <s v="Soucailles"/>
    <m/>
    <m/>
    <m/>
    <m/>
    <s v="WOR20161013OUKESO"/>
    <n v="4"/>
    <x v="4"/>
    <x v="61"/>
    <e v="#N/A"/>
    <x v="1"/>
  </r>
  <r>
    <s v="World Vision International"/>
    <m/>
    <m/>
    <s v="Réalisé"/>
    <d v="2016-10-13T00:00:00"/>
    <s v="Distribution NFI"/>
    <s v="Matériaux NFI"/>
    <s v="Bidons"/>
    <m/>
    <s v="Nombre"/>
    <n v="297"/>
    <m/>
    <m/>
    <m/>
    <s v=""/>
    <n v="297"/>
    <s v="Sélection / Priorisation"/>
    <x v="3"/>
    <x v="26"/>
    <s v="Salagnac"/>
    <m/>
    <m/>
    <m/>
    <m/>
    <s v="WOR20161013NIPASA"/>
    <n v="3"/>
    <x v="3"/>
    <x v="26"/>
    <e v="#N/A"/>
    <x v="1"/>
  </r>
  <r>
    <s v="World Vision International"/>
    <m/>
    <m/>
    <s v="Réalisé"/>
    <d v="2016-10-13T00:00:00"/>
    <s v="Distribution NFI"/>
    <s v="Matériaux NFI"/>
    <s v="Bidons"/>
    <m/>
    <s v="Nombre"/>
    <n v="165"/>
    <m/>
    <m/>
    <m/>
    <s v=""/>
    <n v="165"/>
    <s v="Sélection / Priorisation"/>
    <x v="4"/>
    <x v="33"/>
    <s v="Grande Source"/>
    <m/>
    <m/>
    <m/>
    <m/>
    <s v="WOR20161013OUANGR"/>
    <n v="2"/>
    <x v="4"/>
    <x v="33"/>
    <e v="#N/A"/>
    <x v="1"/>
  </r>
  <r>
    <s v="World Vision International"/>
    <m/>
    <m/>
    <s v="Réalisé"/>
    <d v="2016-10-13T00:00:00"/>
    <s v="Distribution NFI"/>
    <s v="Matériaux NFI"/>
    <s v="Bidons"/>
    <m/>
    <s v="Nombre"/>
    <n v="166"/>
    <m/>
    <m/>
    <m/>
    <s v=""/>
    <n v="166"/>
    <s v="Sélection / Priorisation"/>
    <x v="4"/>
    <x v="33"/>
    <s v="Petite Source"/>
    <m/>
    <m/>
    <m/>
    <m/>
    <s v="WOR20161013OUANPE"/>
    <n v="2"/>
    <x v="4"/>
    <x v="33"/>
    <e v="#N/A"/>
    <x v="1"/>
  </r>
  <r>
    <s v="World Vision International"/>
    <m/>
    <m/>
    <s v="Réalisé"/>
    <d v="2016-10-13T00:00:00"/>
    <s v="Distribution NFI"/>
    <s v="Matériaux NFI"/>
    <s v="Bidons"/>
    <m/>
    <s v="Nombre"/>
    <n v="250"/>
    <m/>
    <m/>
    <m/>
    <s v=""/>
    <n v="250"/>
    <s v="Sélection / Priorisation"/>
    <x v="4"/>
    <x v="84"/>
    <s v="Soucailles"/>
    <m/>
    <m/>
    <m/>
    <m/>
    <s v="WOR20161013OUKESO"/>
    <n v="3"/>
    <x v="4"/>
    <x v="61"/>
    <e v="#N/A"/>
    <x v="1"/>
  </r>
  <r>
    <s v="World Vision International"/>
    <m/>
    <m/>
    <s v="Réalisé"/>
    <d v="2016-10-13T00:00:00"/>
    <s v="Distribution NFI"/>
    <s v="Matériaux NFI"/>
    <s v="Couvertures"/>
    <m/>
    <s v="Nombre"/>
    <n v="297"/>
    <m/>
    <m/>
    <m/>
    <s v=""/>
    <n v="297"/>
    <s v="Sélection / Priorisation"/>
    <x v="3"/>
    <x v="26"/>
    <s v="Salagnac"/>
    <m/>
    <m/>
    <m/>
    <m/>
    <s v="WOR20161013NIPASA"/>
    <n v="2"/>
    <x v="3"/>
    <x v="26"/>
    <e v="#N/A"/>
    <x v="1"/>
  </r>
  <r>
    <s v="World Vision International"/>
    <m/>
    <m/>
    <s v="Réalisé"/>
    <d v="2016-10-13T00:00:00"/>
    <s v="Distribution NFI"/>
    <s v="Matériaux NFI"/>
    <s v="Couvertures"/>
    <m/>
    <s v="Nombre"/>
    <n v="165"/>
    <m/>
    <m/>
    <m/>
    <s v=""/>
    <n v="165"/>
    <s v="Sélection / Priorisation"/>
    <x v="4"/>
    <x v="33"/>
    <s v="Grande Source"/>
    <m/>
    <m/>
    <m/>
    <m/>
    <s v="WOR20161013OUANGR"/>
    <n v="1"/>
    <x v="4"/>
    <x v="33"/>
    <e v="#N/A"/>
    <x v="1"/>
  </r>
  <r>
    <s v="World Vision International"/>
    <m/>
    <m/>
    <s v="Réalisé"/>
    <d v="2016-10-13T00:00:00"/>
    <s v="Distribution NFI"/>
    <s v="Matériaux NFI"/>
    <s v="Couvertures"/>
    <m/>
    <s v="Nombre"/>
    <n v="166"/>
    <m/>
    <m/>
    <m/>
    <s v=""/>
    <n v="166"/>
    <s v="Sélection / Priorisation"/>
    <x v="4"/>
    <x v="33"/>
    <s v="Petite Source"/>
    <m/>
    <m/>
    <m/>
    <m/>
    <s v="WOR20161013OUANPE"/>
    <n v="1"/>
    <x v="4"/>
    <x v="33"/>
    <e v="#N/A"/>
    <x v="1"/>
  </r>
  <r>
    <s v="World Vision International"/>
    <m/>
    <m/>
    <s v="Réalisé"/>
    <d v="2016-10-13T00:00:00"/>
    <s v="Distribution NFI"/>
    <s v="Matériaux NFI"/>
    <s v="Couvertures"/>
    <m/>
    <s v="Nombre"/>
    <n v="250"/>
    <m/>
    <m/>
    <m/>
    <s v=""/>
    <n v="250"/>
    <s v="Sélection / Priorisation"/>
    <x v="4"/>
    <x v="84"/>
    <s v="Soucailles"/>
    <m/>
    <m/>
    <m/>
    <m/>
    <s v="WOR20161013OUKESO"/>
    <n v="2"/>
    <x v="4"/>
    <x v="61"/>
    <e v="#N/A"/>
    <x v="1"/>
  </r>
  <r>
    <s v="World Vision International"/>
    <m/>
    <m/>
    <s v="Réalisé"/>
    <d v="2016-10-13T00:00:00"/>
    <s v="Distribution NFI"/>
    <s v="Matériaux NFI"/>
    <s v="Lampes solaires"/>
    <m/>
    <s v="Nombre"/>
    <n v="297"/>
    <m/>
    <m/>
    <m/>
    <s v=""/>
    <n v="297"/>
    <s v="Sélection / Priorisation"/>
    <x v="3"/>
    <x v="26"/>
    <s v="Salagnac"/>
    <m/>
    <m/>
    <m/>
    <m/>
    <s v="WOR20161013NIPASA"/>
    <n v="1"/>
    <x v="3"/>
    <x v="26"/>
    <e v="#N/A"/>
    <x v="1"/>
  </r>
  <r>
    <s v="World Vision International"/>
    <m/>
    <m/>
    <s v="Réalisé"/>
    <d v="2016-10-13T00:00:00"/>
    <s v="Distribution NFI"/>
    <s v="Matériaux NFI"/>
    <s v="Moustiquaires"/>
    <m/>
    <s v="Nombre"/>
    <n v="250"/>
    <m/>
    <m/>
    <m/>
    <s v=""/>
    <n v="250"/>
    <s v="Sélection / Priorisation"/>
    <x v="4"/>
    <x v="84"/>
    <s v="Soucailles"/>
    <m/>
    <m/>
    <m/>
    <m/>
    <s v="WOR20161013OUKESO"/>
    <n v="1"/>
    <x v="4"/>
    <x v="61"/>
    <e v="#N/A"/>
    <x v="1"/>
  </r>
  <r>
    <s v="World Vision International"/>
    <m/>
    <m/>
    <s v="Réalisé"/>
    <d v="2016-10-14T00:00:00"/>
    <s v="Distribution Abris"/>
    <s v="Matériaux Abris"/>
    <s v="Bâches"/>
    <m/>
    <s v="Nombre"/>
    <n v="410"/>
    <m/>
    <m/>
    <m/>
    <s v=""/>
    <n v="420"/>
    <m/>
    <x v="3"/>
    <x v="59"/>
    <s v="Tiby"/>
    <m/>
    <m/>
    <m/>
    <m/>
    <s v="WOR20161014NIPETI"/>
    <n v="4"/>
    <x v="3"/>
    <x v="39"/>
    <e v="#N/A"/>
    <x v="0"/>
  </r>
  <r>
    <s v="World Vision International"/>
    <s v="Concern Worldwide"/>
    <m/>
    <s v="Réalisé"/>
    <d v="2016-10-14T00:00:00"/>
    <s v="Distribution Abris"/>
    <s v="Matériaux Abris"/>
    <s v="Bâches"/>
    <m/>
    <s v="Nombre"/>
    <n v="150"/>
    <m/>
    <m/>
    <m/>
    <s v=""/>
    <n v="150"/>
    <m/>
    <x v="4"/>
    <x v="33"/>
    <s v="Petite Source"/>
    <m/>
    <m/>
    <m/>
    <m/>
    <s v="WOR20161014OUANPE"/>
    <n v="5"/>
    <x v="4"/>
    <x v="33"/>
    <e v="#N/A"/>
    <x v="1"/>
  </r>
  <r>
    <s v="World Vision International"/>
    <m/>
    <m/>
    <s v="Réalisé"/>
    <d v="2016-10-14T00:00:00"/>
    <s v="Distribution NFI"/>
    <s v="Matériaux NFI"/>
    <s v="Bidons"/>
    <m/>
    <s v="Nombre"/>
    <n v="420"/>
    <m/>
    <m/>
    <m/>
    <s v=""/>
    <n v="420"/>
    <s v="Sélection / Priorisation"/>
    <x v="3"/>
    <x v="59"/>
    <s v="Tiby"/>
    <m/>
    <m/>
    <m/>
    <m/>
    <s v="WOR20161014NIPETI"/>
    <n v="3"/>
    <x v="3"/>
    <x v="39"/>
    <e v="#N/A"/>
    <x v="1"/>
  </r>
  <r>
    <s v="World Vision International"/>
    <s v="Concern Worldwide"/>
    <m/>
    <s v="Réalisé"/>
    <d v="2016-10-14T00:00:00"/>
    <s v="Distribution NFI"/>
    <s v="Matériaux NFI"/>
    <s v="Bidons"/>
    <m/>
    <s v="Nombre"/>
    <n v="150"/>
    <m/>
    <m/>
    <m/>
    <s v=""/>
    <n v="150"/>
    <s v="Sélection / Priorisation"/>
    <x v="4"/>
    <x v="33"/>
    <s v="Petite Source"/>
    <m/>
    <m/>
    <m/>
    <m/>
    <s v="WOR20161014OUANPE"/>
    <n v="4"/>
    <x v="4"/>
    <x v="33"/>
    <e v="#N/A"/>
    <x v="1"/>
  </r>
  <r>
    <s v="World Vision International"/>
    <m/>
    <m/>
    <s v="Réalisé"/>
    <d v="2016-10-14T00:00:00"/>
    <s v="Distribution NFI"/>
    <s v="Matériaux NFI"/>
    <s v="Couvertures"/>
    <m/>
    <s v="Nombre"/>
    <n v="420"/>
    <m/>
    <m/>
    <m/>
    <s v=""/>
    <n v="420"/>
    <s v="Sélection / Priorisation"/>
    <x v="3"/>
    <x v="59"/>
    <s v="Tiby"/>
    <m/>
    <m/>
    <m/>
    <m/>
    <s v="WOR20161014NIPETI"/>
    <n v="2"/>
    <x v="3"/>
    <x v="39"/>
    <e v="#N/A"/>
    <x v="1"/>
  </r>
  <r>
    <s v="World Vision International"/>
    <s v="Concern Worldwide"/>
    <m/>
    <s v="Réalisé"/>
    <d v="2016-10-14T00:00:00"/>
    <s v="Distribution NFI"/>
    <s v="Matériaux NFI"/>
    <s v="Couvertures"/>
    <m/>
    <s v="Nombre"/>
    <n v="150"/>
    <m/>
    <m/>
    <m/>
    <s v=""/>
    <n v="150"/>
    <s v="Sélection / Priorisation"/>
    <x v="4"/>
    <x v="33"/>
    <s v="Petite Source"/>
    <m/>
    <m/>
    <m/>
    <m/>
    <s v="WOR20161014OUANPE"/>
    <n v="3"/>
    <x v="4"/>
    <x v="33"/>
    <e v="#N/A"/>
    <x v="1"/>
  </r>
  <r>
    <s v="World Vision International"/>
    <s v="Concern Worldwide"/>
    <m/>
    <s v="Réalisé"/>
    <d v="2016-10-14T00:00:00"/>
    <s v="Distribution NFI"/>
    <s v="Matériaux NFI"/>
    <s v="Kit d'hygiène"/>
    <m/>
    <s v="Nombre"/>
    <n v="150"/>
    <m/>
    <m/>
    <m/>
    <s v=""/>
    <n v="150"/>
    <s v="Sélection / Priorisation"/>
    <x v="4"/>
    <x v="33"/>
    <s v="Petite Source"/>
    <m/>
    <m/>
    <m/>
    <m/>
    <s v="WOR20161014OUANPE"/>
    <n v="2"/>
    <x v="4"/>
    <x v="33"/>
    <e v="#N/A"/>
    <x v="1"/>
  </r>
  <r>
    <s v="World Vision International"/>
    <s v="Concern Worldwide"/>
    <m/>
    <s v="Réalisé"/>
    <d v="2016-10-14T00:00:00"/>
    <s v="Distribution NFI"/>
    <s v="Matériaux NFI"/>
    <s v="Aquatabs"/>
    <m/>
    <s v="Nombre"/>
    <n v="150"/>
    <m/>
    <m/>
    <m/>
    <m/>
    <n v="150"/>
    <s v="Sélection / Priorisation"/>
    <x v="4"/>
    <x v="33"/>
    <s v="Petite Source"/>
    <m/>
    <m/>
    <m/>
    <m/>
    <s v="WOR20161014OUANPE"/>
    <n v="1"/>
    <x v="4"/>
    <x v="33"/>
    <e v="#N/A"/>
    <x v="1"/>
  </r>
  <r>
    <s v="World Vision International"/>
    <m/>
    <m/>
    <s v="Réalisé"/>
    <d v="2016-10-14T00:00:00"/>
    <s v="Distribution NFI"/>
    <s v="Matériaux NFI"/>
    <s v="Lampes solaires"/>
    <m/>
    <s v="Nombre"/>
    <n v="420"/>
    <m/>
    <m/>
    <m/>
    <s v=""/>
    <n v="420"/>
    <s v="Sélection / Priorisation"/>
    <x v="3"/>
    <x v="59"/>
    <s v="Tiby"/>
    <m/>
    <m/>
    <m/>
    <m/>
    <s v="WOR20161014NIPETI"/>
    <n v="1"/>
    <x v="3"/>
    <x v="39"/>
    <e v="#N/A"/>
    <x v="1"/>
  </r>
  <r>
    <s v="World Vision International"/>
    <m/>
    <m/>
    <s v="Réalisé"/>
    <d v="2016-10-15T00:00:00"/>
    <s v="Distribution Abris"/>
    <s v="Matériaux Abris"/>
    <s v="Bâches"/>
    <m/>
    <s v="Nombre"/>
    <n v="100"/>
    <m/>
    <m/>
    <m/>
    <s v=""/>
    <n v="100"/>
    <m/>
    <x v="4"/>
    <x v="33"/>
    <s v="Petite Source"/>
    <m/>
    <m/>
    <m/>
    <m/>
    <s v="WOR20161015OUANPE"/>
    <n v="3"/>
    <x v="4"/>
    <x v="33"/>
    <e v="#N/A"/>
    <x v="1"/>
  </r>
  <r>
    <s v="World Vision International"/>
    <m/>
    <m/>
    <s v="Réalisé"/>
    <d v="2016-10-15T00:00:00"/>
    <s v="Distribution NFI"/>
    <s v="Matériaux NFI"/>
    <s v="Bidons"/>
    <m/>
    <s v="Nombre"/>
    <n v="100"/>
    <m/>
    <m/>
    <m/>
    <s v=""/>
    <n v="100"/>
    <s v="Sélection / Priorisation"/>
    <x v="4"/>
    <x v="33"/>
    <s v="Petite Source"/>
    <m/>
    <m/>
    <m/>
    <m/>
    <s v="WOR20161015OUANPE"/>
    <n v="2"/>
    <x v="4"/>
    <x v="33"/>
    <e v="#N/A"/>
    <x v="1"/>
  </r>
  <r>
    <s v="World Vision International"/>
    <m/>
    <m/>
    <s v="Réalisé"/>
    <d v="2016-10-15T00:00:00"/>
    <s v="Distribution NFI"/>
    <s v="Matériaux NFI"/>
    <s v="Couvertures"/>
    <m/>
    <s v="Nombre"/>
    <n v="100"/>
    <m/>
    <m/>
    <m/>
    <s v=""/>
    <n v="100"/>
    <s v="Sélection / Priorisation"/>
    <x v="4"/>
    <x v="33"/>
    <s v="Petite Source"/>
    <m/>
    <m/>
    <m/>
    <m/>
    <s v="WOR20161015OUANPE"/>
    <n v="1"/>
    <x v="4"/>
    <x v="33"/>
    <e v="#N/A"/>
    <x v="1"/>
  </r>
  <r>
    <s v="World Vision International"/>
    <m/>
    <m/>
    <s v="Réalisé"/>
    <d v="2016-10-17T00:00:00"/>
    <s v="Distribution Abris"/>
    <s v="Matériaux Abris"/>
    <s v="Bâches"/>
    <m/>
    <s v="Nombre"/>
    <n v="150"/>
    <m/>
    <m/>
    <m/>
    <s v=""/>
    <n v="150"/>
    <m/>
    <x v="4"/>
    <x v="33"/>
    <s v="Grande Source"/>
    <m/>
    <m/>
    <m/>
    <m/>
    <s v="WOR20161017OUANGR"/>
    <n v="3"/>
    <x v="4"/>
    <x v="33"/>
    <e v="#N/A"/>
    <x v="1"/>
  </r>
  <r>
    <s v="World Vision International"/>
    <m/>
    <m/>
    <s v="Réalisé"/>
    <d v="2016-10-17T00:00:00"/>
    <s v="Distribution NFI"/>
    <s v="Matériaux NFI"/>
    <s v="Bidons"/>
    <m/>
    <s v="Nombre"/>
    <n v="150"/>
    <m/>
    <m/>
    <m/>
    <s v=""/>
    <n v="150"/>
    <s v="Sélection / Priorisation"/>
    <x v="4"/>
    <x v="33"/>
    <s v="Grande Source"/>
    <m/>
    <m/>
    <m/>
    <m/>
    <s v="WOR20161017OUANGR"/>
    <n v="2"/>
    <x v="4"/>
    <x v="33"/>
    <e v="#N/A"/>
    <x v="1"/>
  </r>
  <r>
    <s v="World Vision International"/>
    <m/>
    <m/>
    <s v="Réalisé"/>
    <d v="2016-10-17T00:00:00"/>
    <s v="Distribution NFI"/>
    <s v="Matériaux NFI"/>
    <s v="Couvertures"/>
    <m/>
    <s v="Nombre"/>
    <n v="150"/>
    <m/>
    <m/>
    <m/>
    <s v=""/>
    <n v="150"/>
    <s v="Sélection / Priorisation"/>
    <x v="4"/>
    <x v="33"/>
    <s v="Grande Source"/>
    <m/>
    <m/>
    <m/>
    <m/>
    <s v="WOR20161017OUANGR"/>
    <n v="1"/>
    <x v="4"/>
    <x v="33"/>
    <e v="#N/A"/>
    <x v="1"/>
  </r>
  <r>
    <s v="World Vision International"/>
    <m/>
    <m/>
    <s v="Réalisé"/>
    <d v="2016-10-17T00:00:00"/>
    <s v="Intervention Abris"/>
    <s v="Formation"/>
    <s v="Formation"/>
    <m/>
    <s v="Nombre de personnes"/>
    <n v="479"/>
    <m/>
    <m/>
    <m/>
    <m/>
    <n v="479"/>
    <s v="Sélection / Priorisation"/>
    <x v="3"/>
    <x v="85"/>
    <s v="Fonds De Lianes"/>
    <s v="Dupuy"/>
    <m/>
    <m/>
    <m/>
    <s v="WOR20161017NIPEFO"/>
    <n v="1"/>
    <x v="3"/>
    <x v="62"/>
    <e v="#N/A"/>
    <x v="1"/>
  </r>
  <r>
    <s v="World Vision International"/>
    <m/>
    <m/>
    <s v="Réalisé"/>
    <d v="2016-10-18T00:00:00"/>
    <s v="Distribution Abris"/>
    <s v="Matériaux Abris"/>
    <s v="Bâches"/>
    <m/>
    <s v="Nombre"/>
    <n v="200"/>
    <m/>
    <m/>
    <m/>
    <s v=""/>
    <n v="200"/>
    <m/>
    <x v="4"/>
    <x v="33"/>
    <s v="Grand Lagon"/>
    <m/>
    <m/>
    <m/>
    <m/>
    <s v="WOR20161018OUANGR"/>
    <n v="3"/>
    <x v="4"/>
    <x v="33"/>
    <e v="#N/A"/>
    <x v="1"/>
  </r>
  <r>
    <s v="World Vision International"/>
    <m/>
    <m/>
    <s v="Réalisé"/>
    <d v="2016-10-18T00:00:00"/>
    <s v="Distribution NFI"/>
    <s v="Matériaux NFI"/>
    <s v="Bidons"/>
    <m/>
    <s v="Nombre"/>
    <n v="200"/>
    <m/>
    <m/>
    <m/>
    <s v=""/>
    <n v="200"/>
    <s v="Sélection / Priorisation"/>
    <x v="4"/>
    <x v="33"/>
    <s v="Grand Lagon"/>
    <m/>
    <m/>
    <m/>
    <m/>
    <s v="WOR20161018OUANGR"/>
    <n v="2"/>
    <x v="4"/>
    <x v="33"/>
    <e v="#N/A"/>
    <x v="1"/>
  </r>
  <r>
    <s v="World Vision International"/>
    <m/>
    <m/>
    <s v="Réalisé"/>
    <d v="2016-10-18T00:00:00"/>
    <s v="Distribution NFI"/>
    <s v="Matériaux NFI"/>
    <s v="Couvertures"/>
    <m/>
    <s v="Nombre"/>
    <n v="200"/>
    <m/>
    <m/>
    <m/>
    <s v=""/>
    <n v="200"/>
    <s v="Sélection / Priorisation"/>
    <x v="4"/>
    <x v="33"/>
    <s v="Grand Lagon"/>
    <m/>
    <m/>
    <m/>
    <m/>
    <s v="WOR20161018OUANGR"/>
    <n v="1"/>
    <x v="4"/>
    <x v="33"/>
    <e v="#N/A"/>
    <x v="1"/>
  </r>
  <r>
    <s v="World Vision International"/>
    <m/>
    <m/>
    <s v="Réalisé"/>
    <d v="2016-10-19T00:00:00"/>
    <s v="Distribution Abris"/>
    <s v="Matériaux Abris"/>
    <s v="Bâches"/>
    <m/>
    <s v="Nombre"/>
    <n v="150"/>
    <m/>
    <m/>
    <m/>
    <s v=""/>
    <n v="150"/>
    <m/>
    <x v="4"/>
    <x v="34"/>
    <s v="Pointe A Raquette"/>
    <m/>
    <m/>
    <m/>
    <m/>
    <s v="WOR20161019OUPOPO"/>
    <n v="3"/>
    <x v="4"/>
    <x v="34"/>
    <e v="#N/A"/>
    <x v="1"/>
  </r>
  <r>
    <s v="World Vision International"/>
    <m/>
    <m/>
    <s v="Réalisé"/>
    <d v="2016-10-19T00:00:00"/>
    <s v="Distribution NFI"/>
    <s v="Matériaux NFI"/>
    <s v="Bidons"/>
    <m/>
    <s v="Nombre"/>
    <n v="300"/>
    <m/>
    <m/>
    <m/>
    <s v=""/>
    <n v="300"/>
    <s v="Sélection / Priorisation"/>
    <x v="3"/>
    <x v="59"/>
    <s v="Tiby"/>
    <m/>
    <m/>
    <m/>
    <m/>
    <s v="WOR20161019NIPETI"/>
    <n v="2"/>
    <x v="3"/>
    <x v="39"/>
    <e v="#N/A"/>
    <x v="1"/>
  </r>
  <r>
    <s v="World Vision International"/>
    <m/>
    <m/>
    <s v="Réalisé"/>
    <d v="2016-10-19T00:00:00"/>
    <s v="Distribution NFI"/>
    <s v="Matériaux NFI"/>
    <s v="Bidons"/>
    <m/>
    <s v="Nombre"/>
    <n v="150"/>
    <m/>
    <m/>
    <m/>
    <s v=""/>
    <n v="150"/>
    <s v="Sélection / Priorisation"/>
    <x v="4"/>
    <x v="34"/>
    <s v="Pointe A Raquette"/>
    <m/>
    <m/>
    <m/>
    <m/>
    <s v="WOR20161019OUPOPO"/>
    <n v="2"/>
    <x v="4"/>
    <x v="34"/>
    <e v="#N/A"/>
    <x v="1"/>
  </r>
  <r>
    <s v="World Vision International"/>
    <m/>
    <m/>
    <s v="Réalisé"/>
    <d v="2016-10-19T00:00:00"/>
    <s v="Distribution NFI"/>
    <s v="Matériaux NFI"/>
    <s v="Couvertures"/>
    <m/>
    <s v="Nombre"/>
    <n v="300"/>
    <m/>
    <m/>
    <m/>
    <s v=""/>
    <n v="300"/>
    <s v="Sélection / Priorisation"/>
    <x v="3"/>
    <x v="59"/>
    <s v="Tiby"/>
    <m/>
    <m/>
    <m/>
    <m/>
    <s v="WOR20161019NIPETI"/>
    <n v="1"/>
    <x v="3"/>
    <x v="39"/>
    <e v="#N/A"/>
    <x v="1"/>
  </r>
  <r>
    <s v="World Vision International"/>
    <m/>
    <m/>
    <s v="Réalisé"/>
    <d v="2016-10-19T00:00:00"/>
    <s v="Distribution NFI"/>
    <s v="Matériaux NFI"/>
    <s v="Couvertures"/>
    <m/>
    <s v="Nombre"/>
    <n v="150"/>
    <m/>
    <m/>
    <m/>
    <s v=""/>
    <n v="150"/>
    <s v="Sélection / Priorisation"/>
    <x v="4"/>
    <x v="34"/>
    <s v="Pointe A Raquette"/>
    <m/>
    <m/>
    <m/>
    <m/>
    <s v="WOR20161019OUPOPO"/>
    <n v="1"/>
    <x v="4"/>
    <x v="34"/>
    <e v="#N/A"/>
    <x v="1"/>
  </r>
  <r>
    <s v="World Vision International"/>
    <m/>
    <m/>
    <s v="Réalisé"/>
    <d v="2016-10-21T00:00:00"/>
    <s v="Distribution Abris"/>
    <s v="Matériaux Abris"/>
    <s v="Bâches"/>
    <m/>
    <s v="Nombre"/>
    <n v="150"/>
    <m/>
    <m/>
    <m/>
    <s v=""/>
    <n v="150"/>
    <m/>
    <x v="4"/>
    <x v="34"/>
    <s v="Pointe A Raquette"/>
    <m/>
    <m/>
    <m/>
    <m/>
    <s v="WOR20161021OUPOPO"/>
    <n v="3"/>
    <x v="4"/>
    <x v="34"/>
    <e v="#N/A"/>
    <x v="1"/>
  </r>
  <r>
    <s v="World Vision International"/>
    <m/>
    <m/>
    <s v="Réalisé"/>
    <d v="2016-10-21T00:00:00"/>
    <s v="Distribution NFI"/>
    <s v="Matériaux NFI"/>
    <s v="Bidons"/>
    <m/>
    <s v="Nombre"/>
    <n v="150"/>
    <m/>
    <m/>
    <m/>
    <s v=""/>
    <n v="150"/>
    <s v="Sélection / Priorisation"/>
    <x v="4"/>
    <x v="34"/>
    <s v="Pointe A Raquette"/>
    <m/>
    <m/>
    <m/>
    <m/>
    <s v="WOR20161021OUPOPO"/>
    <n v="2"/>
    <x v="4"/>
    <x v="34"/>
    <e v="#N/A"/>
    <x v="1"/>
  </r>
  <r>
    <s v="World Vision International"/>
    <m/>
    <m/>
    <s v="Réalisé"/>
    <d v="2016-10-21T00:00:00"/>
    <s v="Distribution NFI"/>
    <s v="Matériaux NFI"/>
    <s v="Couvertures"/>
    <m/>
    <s v="Nombre"/>
    <n v="150"/>
    <m/>
    <m/>
    <m/>
    <s v=""/>
    <n v="150"/>
    <s v="Sélection / Priorisation"/>
    <x v="4"/>
    <x v="34"/>
    <s v="Pointe A Raquette"/>
    <m/>
    <m/>
    <m/>
    <m/>
    <s v="WOR20161021OUPOPO"/>
    <n v="1"/>
    <x v="4"/>
    <x v="34"/>
    <e v="#N/A"/>
    <x v="1"/>
  </r>
  <r>
    <s v="World Vision International"/>
    <m/>
    <m/>
    <s v="Réalisé"/>
    <d v="2016-10-21T00:00:00"/>
    <s v="Intervention Abris"/>
    <s v="Formation"/>
    <s v="Formation"/>
    <m/>
    <s v="Nombre de personnes"/>
    <n v="79"/>
    <m/>
    <m/>
    <m/>
    <m/>
    <n v="79"/>
    <s v="Sélection / Priorisation"/>
    <x v="3"/>
    <x v="85"/>
    <s v="Fonds De Lianes"/>
    <s v="Quetant"/>
    <m/>
    <m/>
    <m/>
    <s v="WOR20161021NIPEFO"/>
    <n v="1"/>
    <x v="3"/>
    <x v="62"/>
    <e v="#N/A"/>
    <x v="1"/>
  </r>
  <r>
    <s v="World Vision International"/>
    <m/>
    <m/>
    <s v="Réalisé"/>
    <d v="2016-10-22T00:00:00"/>
    <s v="Distribution Abris"/>
    <s v="Matériaux Abris"/>
    <s v="Bâches"/>
    <m/>
    <s v="Nombre"/>
    <n v="206"/>
    <m/>
    <m/>
    <m/>
    <s v=""/>
    <n v="206"/>
    <m/>
    <x v="4"/>
    <x v="84"/>
    <s v="Nouvelle Tourraine"/>
    <m/>
    <m/>
    <m/>
    <m/>
    <s v="WOR20161022OUKENO"/>
    <n v="5"/>
    <x v="4"/>
    <x v="61"/>
    <e v="#N/A"/>
    <x v="1"/>
  </r>
  <r>
    <s v="World Vision International"/>
    <m/>
    <m/>
    <s v="Réalisé"/>
    <d v="2016-10-22T00:00:00"/>
    <s v="Distribution NFI"/>
    <s v="Matériaux NFI"/>
    <s v="Bidons"/>
    <m/>
    <s v="Nombre"/>
    <n v="412"/>
    <m/>
    <m/>
    <m/>
    <s v=""/>
    <n v="206"/>
    <s v="Sélection / Priorisation"/>
    <x v="4"/>
    <x v="84"/>
    <s v="Nouvelle Tourraine"/>
    <m/>
    <m/>
    <m/>
    <m/>
    <s v="WOR20161022OUKENO"/>
    <n v="4"/>
    <x v="4"/>
    <x v="61"/>
    <e v="#N/A"/>
    <x v="1"/>
  </r>
  <r>
    <s v="World Vision International"/>
    <m/>
    <m/>
    <s v="Réalisé"/>
    <d v="2016-10-22T00:00:00"/>
    <s v="Distribution NFI"/>
    <s v="Matériaux NFI"/>
    <s v="Couvertures"/>
    <m/>
    <s v="Nombre"/>
    <n v="412"/>
    <m/>
    <m/>
    <m/>
    <s v=""/>
    <n v="206"/>
    <s v="Sélection / Priorisation"/>
    <x v="4"/>
    <x v="84"/>
    <s v="Nouvelle Tourraine"/>
    <m/>
    <m/>
    <m/>
    <m/>
    <s v="WOR20161022OUKENO"/>
    <n v="3"/>
    <x v="4"/>
    <x v="61"/>
    <e v="#N/A"/>
    <x v="1"/>
  </r>
  <r>
    <s v="World Vision International"/>
    <m/>
    <m/>
    <s v="Réalisé"/>
    <d v="2016-10-22T00:00:00"/>
    <s v="Distribution NFI"/>
    <s v="Matériaux NFI"/>
    <s v="Kit d'hygiène"/>
    <m/>
    <s v="Nombre"/>
    <n v="206"/>
    <m/>
    <m/>
    <m/>
    <s v=""/>
    <n v="206"/>
    <s v="Sélection / Priorisation"/>
    <x v="4"/>
    <x v="84"/>
    <s v="Nouvelle Tourraine"/>
    <m/>
    <m/>
    <m/>
    <m/>
    <s v="WOR20161022OUKENO"/>
    <n v="2"/>
    <x v="4"/>
    <x v="61"/>
    <e v="#N/A"/>
    <x v="1"/>
  </r>
  <r>
    <s v="World Vision International"/>
    <m/>
    <m/>
    <s v="Réalisé"/>
    <d v="2016-10-22T00:00:00"/>
    <s v="Distribution NFI"/>
    <s v="Matériaux NFI"/>
    <s v="Moustiquaires"/>
    <m/>
    <s v="Nombre"/>
    <n v="206"/>
    <m/>
    <m/>
    <m/>
    <s v=""/>
    <n v="206"/>
    <s v="Sélection / Priorisation"/>
    <x v="4"/>
    <x v="84"/>
    <s v="Nouvelle Tourraine"/>
    <m/>
    <m/>
    <m/>
    <m/>
    <s v="WOR20161022OUKENO"/>
    <n v="1"/>
    <x v="4"/>
    <x v="61"/>
    <e v="#N/A"/>
    <x v="1"/>
  </r>
  <r>
    <s v="World Vision International"/>
    <s v="Fondation Digicel"/>
    <m/>
    <s v="Réalisé"/>
    <d v="2016-10-24T00:00:00"/>
    <s v="Distribution Abris"/>
    <s v="Matériaux Abris"/>
    <s v="Bâches"/>
    <m/>
    <s v="Nombre"/>
    <n v="250"/>
    <m/>
    <m/>
    <m/>
    <s v=""/>
    <n v="288"/>
    <m/>
    <x v="0"/>
    <x v="0"/>
    <s v="Marfranc / Grande Ri"/>
    <m/>
    <m/>
    <m/>
    <s v="With Fondation Digicel"/>
    <s v="WOR20161024GRJEMA"/>
    <n v="3"/>
    <x v="0"/>
    <x v="0"/>
    <e v="#N/A"/>
    <x v="0"/>
  </r>
  <r>
    <s v="World Vision International"/>
    <s v="Fondation Digicel"/>
    <m/>
    <s v="Réalisé"/>
    <d v="2016-10-24T00:00:00"/>
    <s v="Distribution NFI"/>
    <s v="Matériaux NFI"/>
    <s v="Bidons"/>
    <m/>
    <s v="Nombre"/>
    <n v="270"/>
    <m/>
    <m/>
    <m/>
    <s v=""/>
    <n v="288"/>
    <s v="Sélection / Priorisation"/>
    <x v="0"/>
    <x v="0"/>
    <s v="Marfranc / Grande Ri"/>
    <m/>
    <m/>
    <m/>
    <s v="With Fondation Digicel"/>
    <s v="WOR20161024GRJEMA"/>
    <n v="2"/>
    <x v="0"/>
    <x v="0"/>
    <e v="#N/A"/>
    <x v="1"/>
  </r>
  <r>
    <s v="World Vision International"/>
    <m/>
    <m/>
    <s v="Réalisé"/>
    <d v="2016-10-24T00:00:00"/>
    <s v="Distribution NFI"/>
    <s v="Matériaux NFI"/>
    <s v="Bidons"/>
    <m/>
    <s v="Nombre"/>
    <n v="90"/>
    <m/>
    <m/>
    <m/>
    <s v=""/>
    <n v="90"/>
    <s v="Sélection / Priorisation"/>
    <x v="4"/>
    <x v="34"/>
    <s v="Trou Louis"/>
    <m/>
    <m/>
    <m/>
    <m/>
    <s v="WOR20161024OUPOTR"/>
    <n v="1"/>
    <x v="4"/>
    <x v="34"/>
    <e v="#N/A"/>
    <x v="1"/>
  </r>
  <r>
    <s v="World Vision International"/>
    <s v="Fondation Digicel"/>
    <m/>
    <s v="Réalisé"/>
    <d v="2016-10-24T00:00:00"/>
    <s v="Distribution NFI"/>
    <s v="Matériaux NFI"/>
    <s v="Couvertures"/>
    <m/>
    <s v="Nombre"/>
    <n v="270"/>
    <m/>
    <m/>
    <m/>
    <s v=""/>
    <n v="288"/>
    <s v="Sélection / Priorisation"/>
    <x v="0"/>
    <x v="0"/>
    <s v="Marfranc / Grande Ri"/>
    <m/>
    <m/>
    <m/>
    <s v="With Fondation Digicel"/>
    <s v="WOR20161024GRJEMA"/>
    <n v="1"/>
    <x v="0"/>
    <x v="0"/>
    <e v="#N/A"/>
    <x v="1"/>
  </r>
  <r>
    <s v="World Vision International"/>
    <s v="Fondation Digicel"/>
    <m/>
    <s v="Réalisé"/>
    <d v="2016-10-25T00:00:00"/>
    <s v="Distribution Abris"/>
    <s v="Matériaux Abris"/>
    <s v="Bâches"/>
    <m/>
    <s v="Nombre"/>
    <n v="250"/>
    <m/>
    <m/>
    <m/>
    <s v=""/>
    <n v="288"/>
    <m/>
    <x v="0"/>
    <x v="3"/>
    <s v="Bariadelle"/>
    <m/>
    <m/>
    <m/>
    <s v="With Fondation Digicel"/>
    <s v="WOR20161025GRDABA"/>
    <n v="3"/>
    <x v="0"/>
    <x v="3"/>
    <e v="#N/A"/>
    <x v="0"/>
  </r>
  <r>
    <s v="World Vision International"/>
    <m/>
    <m/>
    <s v="Réalisé"/>
    <d v="2016-10-25T00:00:00"/>
    <s v="Distribution Abris"/>
    <s v="Matériaux Abris"/>
    <s v="Bâches"/>
    <m/>
    <s v="Nombre"/>
    <n v="250"/>
    <m/>
    <m/>
    <m/>
    <s v=""/>
    <n v="250"/>
    <m/>
    <x v="3"/>
    <x v="85"/>
    <s v="Fonds De Lianes"/>
    <m/>
    <m/>
    <m/>
    <m/>
    <s v="WOR20161025NIPEFO"/>
    <n v="4"/>
    <x v="3"/>
    <x v="62"/>
    <e v="#N/A"/>
    <x v="1"/>
  </r>
  <r>
    <s v="World Vision International"/>
    <s v="Fondation Digicel"/>
    <m/>
    <s v="Réalisé"/>
    <d v="2016-10-25T00:00:00"/>
    <s v="Distribution NFI"/>
    <s v="Matériaux NFI"/>
    <s v="Bidons"/>
    <m/>
    <s v="Nombre"/>
    <n v="270"/>
    <m/>
    <m/>
    <m/>
    <s v=""/>
    <n v="288"/>
    <s v="Sélection / Priorisation"/>
    <x v="0"/>
    <x v="3"/>
    <s v="Bariadelle"/>
    <m/>
    <m/>
    <m/>
    <s v="With Fondation Digicel"/>
    <s v="WOR20161025GRDABA"/>
    <n v="2"/>
    <x v="0"/>
    <x v="3"/>
    <e v="#N/A"/>
    <x v="1"/>
  </r>
  <r>
    <s v="World Vision International"/>
    <s v="Fondation Digicel"/>
    <m/>
    <s v="Réalisé"/>
    <d v="2016-10-25T00:00:00"/>
    <s v="Distribution NFI"/>
    <s v="Matériaux NFI"/>
    <s v="Couvertures"/>
    <m/>
    <s v="Nombre"/>
    <n v="270"/>
    <m/>
    <m/>
    <m/>
    <s v=""/>
    <n v="288"/>
    <s v="Sélection / Priorisation"/>
    <x v="0"/>
    <x v="3"/>
    <s v="Bariadelle"/>
    <m/>
    <m/>
    <m/>
    <s v="With Fondation Digicel"/>
    <s v="WOR20161025GRDABA"/>
    <n v="1"/>
    <x v="0"/>
    <x v="3"/>
    <e v="#N/A"/>
    <x v="1"/>
  </r>
  <r>
    <s v="World Vision International"/>
    <m/>
    <m/>
    <s v="Réalisé"/>
    <d v="2016-10-25T00:00:00"/>
    <s v="Distribution NFI"/>
    <s v="Matériaux NFI"/>
    <s v="Couvertures"/>
    <m/>
    <s v="Nombre"/>
    <n v="500"/>
    <m/>
    <m/>
    <m/>
    <s v=""/>
    <n v="250"/>
    <s v="Sélection / Priorisation"/>
    <x v="3"/>
    <x v="85"/>
    <s v="Fonds De Lianes"/>
    <m/>
    <m/>
    <m/>
    <m/>
    <s v="WOR20161025NIPEFO"/>
    <n v="3"/>
    <x v="3"/>
    <x v="62"/>
    <e v="#N/A"/>
    <x v="1"/>
  </r>
  <r>
    <s v="World Vision International"/>
    <m/>
    <m/>
    <s v="Réalisé"/>
    <d v="2016-10-25T00:00:00"/>
    <s v="Distribution NFI"/>
    <s v="Matériaux NFI"/>
    <s v="Kit d'hygiène"/>
    <m/>
    <s v="Nombre"/>
    <n v="250"/>
    <m/>
    <m/>
    <m/>
    <s v=""/>
    <n v="250"/>
    <s v="Sélection / Priorisation"/>
    <x v="3"/>
    <x v="85"/>
    <s v="Fonds De Lianes"/>
    <m/>
    <m/>
    <m/>
    <m/>
    <s v="WOR20161025NIPEFO"/>
    <n v="2"/>
    <x v="3"/>
    <x v="62"/>
    <e v="#N/A"/>
    <x v="1"/>
  </r>
  <r>
    <s v="World Vision International"/>
    <m/>
    <m/>
    <s v="Réalisé"/>
    <d v="2016-10-25T00:00:00"/>
    <s v="Distribution NFI"/>
    <s v="Matériaux NFI"/>
    <s v="Moustiquaires"/>
    <m/>
    <s v="Nombre"/>
    <n v="500"/>
    <m/>
    <m/>
    <m/>
    <s v=""/>
    <n v="250"/>
    <s v="Sélection / Priorisation"/>
    <x v="3"/>
    <x v="85"/>
    <s v="Fonds De Lianes"/>
    <m/>
    <m/>
    <m/>
    <m/>
    <s v="WOR20161025NIPEFO"/>
    <n v="1"/>
    <x v="3"/>
    <x v="62"/>
    <e v="#N/A"/>
    <x v="1"/>
  </r>
  <r>
    <s v="World Vision International"/>
    <s v="Fondation Digicel"/>
    <m/>
    <s v="Réalisé"/>
    <d v="2016-10-26T00:00:00"/>
    <s v="Distribution Abris"/>
    <s v="Matériaux Abris"/>
    <s v="Bâches"/>
    <m/>
    <s v="Nombre"/>
    <n v="250"/>
    <m/>
    <m/>
    <m/>
    <s v=""/>
    <n v="288"/>
    <m/>
    <x v="0"/>
    <x v="2"/>
    <s v="Grandoit"/>
    <m/>
    <m/>
    <m/>
    <s v="With Fondation Digicel"/>
    <s v="WOR20161026GRANGR"/>
    <n v="3"/>
    <x v="0"/>
    <x v="2"/>
    <e v="#N/A"/>
    <x v="0"/>
  </r>
  <r>
    <s v="World Vision International"/>
    <m/>
    <m/>
    <s v="Réalisé"/>
    <d v="2016-10-26T00:00:00"/>
    <s v="Distribution Abris"/>
    <s v="Matériaux Abris"/>
    <s v="Bâches"/>
    <m/>
    <s v="Nombre"/>
    <n v="300"/>
    <m/>
    <m/>
    <m/>
    <s v=""/>
    <n v="300"/>
    <m/>
    <x v="3"/>
    <x v="26"/>
    <s v="Salagnac"/>
    <m/>
    <m/>
    <m/>
    <m/>
    <s v="WOR20161026NIPASA"/>
    <n v="5"/>
    <x v="3"/>
    <x v="26"/>
    <e v="#N/A"/>
    <x v="1"/>
  </r>
  <r>
    <s v="World Vision International"/>
    <s v="Fondation Digicel"/>
    <m/>
    <s v="Réalisé"/>
    <d v="2016-10-26T00:00:00"/>
    <s v="Distribution NFI"/>
    <s v="Matériaux NFI"/>
    <s v="Bidons"/>
    <m/>
    <s v="Nombre"/>
    <n v="270"/>
    <m/>
    <m/>
    <m/>
    <s v=""/>
    <n v="288"/>
    <s v="Sélection / Priorisation"/>
    <x v="0"/>
    <x v="2"/>
    <s v="Grandoit"/>
    <m/>
    <m/>
    <m/>
    <s v="With Fondation Digicel"/>
    <s v="WOR20161026GRANGR"/>
    <n v="2"/>
    <x v="0"/>
    <x v="2"/>
    <e v="#N/A"/>
    <x v="1"/>
  </r>
  <r>
    <s v="World Vision International"/>
    <s v="Fondation Digicel"/>
    <m/>
    <s v="Réalisé"/>
    <d v="2016-10-26T00:00:00"/>
    <s v="Distribution NFI"/>
    <s v="Matériaux NFI"/>
    <s v="Couvertures"/>
    <m/>
    <s v="Nombre"/>
    <n v="270"/>
    <m/>
    <m/>
    <m/>
    <s v=""/>
    <n v="288"/>
    <s v="Sélection / Priorisation"/>
    <x v="0"/>
    <x v="2"/>
    <s v="Grandoit"/>
    <m/>
    <m/>
    <m/>
    <s v="With Fondation Digicel"/>
    <s v="WOR20161026GRANGR"/>
    <n v="1"/>
    <x v="0"/>
    <x v="2"/>
    <e v="#N/A"/>
    <x v="1"/>
  </r>
  <r>
    <s v="World Vision International"/>
    <m/>
    <m/>
    <s v="Réalisé"/>
    <d v="2016-10-26T00:00:00"/>
    <s v="Distribution NFI"/>
    <s v="Matériaux NFI"/>
    <s v="Couvertures"/>
    <m/>
    <s v="Nombre"/>
    <n v="600"/>
    <m/>
    <m/>
    <m/>
    <s v=""/>
    <n v="300"/>
    <s v="Sélection / Priorisation"/>
    <x v="3"/>
    <x v="26"/>
    <s v="Salagnac"/>
    <m/>
    <m/>
    <m/>
    <m/>
    <s v="WOR20161026NIPASA"/>
    <n v="4"/>
    <x v="3"/>
    <x v="26"/>
    <e v="#N/A"/>
    <x v="1"/>
  </r>
  <r>
    <s v="World Vision International"/>
    <m/>
    <m/>
    <s v="Réalisé"/>
    <d v="2016-10-26T00:00:00"/>
    <s v="Distribution NFI"/>
    <s v="Matériaux NFI"/>
    <s v="Kit d'hygiène"/>
    <m/>
    <s v="Nombre"/>
    <n v="300"/>
    <m/>
    <m/>
    <m/>
    <s v=""/>
    <n v="300"/>
    <s v="Sélection / Priorisation"/>
    <x v="3"/>
    <x v="26"/>
    <s v="Salagnac"/>
    <m/>
    <m/>
    <m/>
    <m/>
    <s v="WOR20161026NIPASA"/>
    <n v="3"/>
    <x v="3"/>
    <x v="26"/>
    <e v="#N/A"/>
    <x v="1"/>
  </r>
  <r>
    <s v="World Vision International"/>
    <m/>
    <m/>
    <s v="Réalisé"/>
    <d v="2016-10-26T00:00:00"/>
    <s v="Distribution NFI"/>
    <s v="Matériaux NFI"/>
    <s v="Moustiquaires"/>
    <m/>
    <s v="Nombre"/>
    <n v="600"/>
    <m/>
    <m/>
    <m/>
    <s v=""/>
    <n v="300"/>
    <s v="Sélection / Priorisation"/>
    <x v="3"/>
    <x v="26"/>
    <s v="Salagnac"/>
    <m/>
    <m/>
    <m/>
    <m/>
    <s v="WOR20161026NIPASA"/>
    <n v="2"/>
    <x v="3"/>
    <x v="26"/>
    <e v="#N/A"/>
    <x v="1"/>
  </r>
  <r>
    <s v="World Vision International"/>
    <m/>
    <m/>
    <s v="Réalisé"/>
    <d v="2016-10-26T00:00:00"/>
    <s v="Distribution NFI"/>
    <s v="Matériaux NFI"/>
    <s v="Seaux"/>
    <m/>
    <s v="Nombre"/>
    <n v="300"/>
    <m/>
    <m/>
    <m/>
    <s v=""/>
    <n v="300"/>
    <s v="Sélection / Priorisation"/>
    <x v="3"/>
    <x v="26"/>
    <s v="Salagnac"/>
    <m/>
    <m/>
    <m/>
    <m/>
    <s v="WOR20161026NIPASA"/>
    <n v="1"/>
    <x v="3"/>
    <x v="26"/>
    <e v="#N/A"/>
    <x v="1"/>
  </r>
  <r>
    <s v="World Vision International"/>
    <s v="Fondation Digicel"/>
    <m/>
    <s v="Réalisé"/>
    <d v="2016-10-28T00:00:00"/>
    <s v="Distribution Abris"/>
    <s v="Matériaux Abris"/>
    <s v="Bâches"/>
    <m/>
    <s v="Nombre"/>
    <n v="250"/>
    <m/>
    <m/>
    <m/>
    <s v=""/>
    <n v="288"/>
    <m/>
    <x v="0"/>
    <x v="63"/>
    <s v="Beaumont"/>
    <m/>
    <m/>
    <m/>
    <s v="With Fondation Digicel"/>
    <s v="WOR20161028GRBEBE"/>
    <n v="3"/>
    <x v="0"/>
    <x v="43"/>
    <e v="#N/A"/>
    <x v="0"/>
  </r>
  <r>
    <s v="World Vision International"/>
    <s v="Fondation Digicel"/>
    <m/>
    <s v="Réalisé"/>
    <d v="2016-10-28T00:00:00"/>
    <s v="Distribution NFI"/>
    <s v="Matériaux NFI"/>
    <s v="Bidons"/>
    <m/>
    <s v="Nombre"/>
    <n v="270"/>
    <m/>
    <m/>
    <m/>
    <s v=""/>
    <n v="288"/>
    <s v="Sélection / Priorisation"/>
    <x v="0"/>
    <x v="63"/>
    <s v="Beaumont"/>
    <m/>
    <m/>
    <m/>
    <s v="With Fondation Digicel"/>
    <s v="WOR20161028GRBEBE"/>
    <n v="2"/>
    <x v="0"/>
    <x v="43"/>
    <e v="#N/A"/>
    <x v="1"/>
  </r>
  <r>
    <s v="World Vision International"/>
    <s v="Fondation Digicel"/>
    <m/>
    <s v="Réalisé"/>
    <d v="2016-10-28T00:00:00"/>
    <s v="Distribution NFI"/>
    <s v="Matériaux NFI"/>
    <s v="Couvertures"/>
    <m/>
    <s v="Nombre"/>
    <n v="270"/>
    <m/>
    <m/>
    <m/>
    <s v=""/>
    <n v="288"/>
    <s v="Sélection / Priorisation"/>
    <x v="0"/>
    <x v="63"/>
    <s v="Beaumont"/>
    <m/>
    <m/>
    <m/>
    <s v="With Fondation Digicel"/>
    <s v="WOR20161028GRBEBE"/>
    <n v="1"/>
    <x v="0"/>
    <x v="43"/>
    <e v="#N/A"/>
    <x v="1"/>
  </r>
  <r>
    <s v="World Vision International"/>
    <m/>
    <m/>
    <s v="Réalisé"/>
    <d v="2016-10-28T00:00:00"/>
    <s v="Intervention Abris"/>
    <s v="Formation"/>
    <s v="Formation"/>
    <m/>
    <s v="Nombre de personnes"/>
    <n v="467"/>
    <m/>
    <m/>
    <m/>
    <m/>
    <n v="467"/>
    <s v="Sélection / Priorisation"/>
    <x v="3"/>
    <x v="24"/>
    <s v="Chalon"/>
    <s v="Dufour"/>
    <m/>
    <m/>
    <m/>
    <s v="WOR20161028NIMICH"/>
    <n v="1"/>
    <x v="3"/>
    <x v="24"/>
    <e v="#N/A"/>
    <x v="1"/>
  </r>
  <r>
    <s v="World Vision International"/>
    <m/>
    <m/>
    <s v="Réalisé"/>
    <d v="2016-10-29T00:00:00"/>
    <s v="Distribution Abris"/>
    <s v="Matériaux Abris"/>
    <s v="Bâches"/>
    <m/>
    <s v="Nombre"/>
    <n v="150"/>
    <m/>
    <m/>
    <m/>
    <s v=""/>
    <n v="150"/>
    <m/>
    <x v="3"/>
    <x v="24"/>
    <s v="Chalon"/>
    <m/>
    <m/>
    <m/>
    <m/>
    <s v="WOR20161029NIMICH"/>
    <n v="4"/>
    <x v="3"/>
    <x v="24"/>
    <e v="#N/A"/>
    <x v="1"/>
  </r>
  <r>
    <s v="World Vision International"/>
    <m/>
    <m/>
    <s v="Réalisé"/>
    <d v="2016-10-29T00:00:00"/>
    <s v="Distribution NFI"/>
    <s v="Matériaux NFI"/>
    <s v="Couvertures"/>
    <m/>
    <s v="Nombre"/>
    <n v="300"/>
    <m/>
    <m/>
    <m/>
    <s v=""/>
    <n v="150"/>
    <s v="Sélection / Priorisation"/>
    <x v="3"/>
    <x v="24"/>
    <s v="Chalon"/>
    <m/>
    <m/>
    <m/>
    <m/>
    <s v="WOR20161029NIMICH"/>
    <n v="3"/>
    <x v="3"/>
    <x v="24"/>
    <e v="#N/A"/>
    <x v="1"/>
  </r>
  <r>
    <s v="World Vision International"/>
    <m/>
    <m/>
    <s v="Réalisé"/>
    <d v="2016-10-29T00:00:00"/>
    <s v="Distribution NFI"/>
    <s v="Matériaux NFI"/>
    <s v="Kit d'hygiène"/>
    <m/>
    <s v="Nombre"/>
    <n v="150"/>
    <m/>
    <m/>
    <m/>
    <s v=""/>
    <n v="150"/>
    <s v="Sélection / Priorisation"/>
    <x v="3"/>
    <x v="24"/>
    <s v="Chalon"/>
    <m/>
    <m/>
    <m/>
    <m/>
    <s v="WOR20161029NIMICH"/>
    <n v="2"/>
    <x v="3"/>
    <x v="24"/>
    <e v="#N/A"/>
    <x v="1"/>
  </r>
  <r>
    <s v="World Vision International"/>
    <m/>
    <m/>
    <s v="Réalisé"/>
    <d v="2016-10-29T00:00:00"/>
    <s v="Distribution NFI"/>
    <s v="Matériaux NFI"/>
    <s v="Moustiquaires"/>
    <m/>
    <s v="Nombre"/>
    <n v="300"/>
    <m/>
    <m/>
    <m/>
    <s v=""/>
    <n v="150"/>
    <s v="Sélection / Priorisation"/>
    <x v="3"/>
    <x v="24"/>
    <s v="Chalon"/>
    <m/>
    <m/>
    <m/>
    <m/>
    <s v="WOR20161029NIMICH"/>
    <n v="1"/>
    <x v="3"/>
    <x v="24"/>
    <e v="#N/A"/>
    <x v="1"/>
  </r>
  <r>
    <s v="World Vision International"/>
    <m/>
    <m/>
    <s v="Réalisé"/>
    <d v="2016-10-30T00:00:00"/>
    <s v="Distribution NFI"/>
    <s v="Matériaux NFI"/>
    <s v="Aquatabs"/>
    <m/>
    <s v="Nombre"/>
    <n v="6180"/>
    <m/>
    <m/>
    <m/>
    <s v=""/>
    <n v="103"/>
    <s v="Sélection / Priorisation"/>
    <x v="4"/>
    <x v="34"/>
    <s v="Trou Louis"/>
    <m/>
    <m/>
    <m/>
    <m/>
    <s v="WOR20161030OUPOTR"/>
    <n v="3"/>
    <x v="4"/>
    <x v="34"/>
    <e v="#N/A"/>
    <x v="1"/>
  </r>
  <r>
    <s v="World Vision International"/>
    <m/>
    <m/>
    <s v="Réalisé"/>
    <d v="2016-10-30T00:00:00"/>
    <s v="Intervention Abris"/>
    <s v="Formation"/>
    <s v="Formation"/>
    <m/>
    <s v="Nombre de personnes"/>
    <n v="135"/>
    <m/>
    <m/>
    <m/>
    <s v=""/>
    <n v="135"/>
    <s v="Sélection / Priorisation"/>
    <x v="4"/>
    <x v="84"/>
    <s v="Nouvelle Tourraine"/>
    <m/>
    <m/>
    <m/>
    <m/>
    <s v="WOR20161030OUKENO"/>
    <n v="1"/>
    <x v="4"/>
    <x v="61"/>
    <e v="#N/A"/>
    <x v="1"/>
  </r>
  <r>
    <s v="World Vision International"/>
    <m/>
    <m/>
    <s v="Réalisé"/>
    <d v="2016-10-30T00:00:00"/>
    <s v="Distribution Abris"/>
    <s v="Cash en USD"/>
    <s v="Non conditionel "/>
    <m/>
    <s v="Valeur en USD"/>
    <n v="50"/>
    <m/>
    <m/>
    <m/>
    <s v=""/>
    <n v="401"/>
    <m/>
    <x v="4"/>
    <x v="33"/>
    <s v="Grand Lagon"/>
    <m/>
    <m/>
    <m/>
    <s v="EFSP"/>
    <s v="WOR20161030OUANGR"/>
    <n v="4"/>
    <x v="4"/>
    <x v="33"/>
    <e v="#N/A"/>
    <x v="1"/>
  </r>
  <r>
    <s v="World Vision International"/>
    <s v="Care"/>
    <m/>
    <s v="Réalisé"/>
    <d v="2016-10-30T00:00:00"/>
    <s v="Distribution Abris"/>
    <s v="Cash en USD"/>
    <s v="Conditionel "/>
    <m/>
    <s v="Valeur en USD"/>
    <n v="25"/>
    <m/>
    <m/>
    <m/>
    <s v=""/>
    <n v="109"/>
    <m/>
    <x v="4"/>
    <x v="33"/>
    <s v="Grand Lagon"/>
    <m/>
    <m/>
    <m/>
    <m/>
    <s v="WOR20161030OUANGR"/>
    <n v="3"/>
    <x v="4"/>
    <x v="33"/>
    <e v="#N/A"/>
    <x v="1"/>
  </r>
  <r>
    <s v="World Vision International"/>
    <m/>
    <m/>
    <s v="Réalisé"/>
    <d v="2016-10-30T00:00:00"/>
    <s v="Distribution Abris"/>
    <s v="Cash en USD"/>
    <s v="Non conditionel "/>
    <m/>
    <s v="Valeur en USD"/>
    <n v="50"/>
    <m/>
    <m/>
    <m/>
    <s v=""/>
    <n v="378"/>
    <m/>
    <x v="4"/>
    <x v="33"/>
    <s v="Grande source"/>
    <m/>
    <m/>
    <m/>
    <s v="EFSP"/>
    <s v="WOR20161030OUANGR"/>
    <n v="2"/>
    <x v="4"/>
    <x v="33"/>
    <e v="#N/A"/>
    <x v="1"/>
  </r>
  <r>
    <s v="World Vision International"/>
    <s v="Care"/>
    <m/>
    <s v="Réalisé"/>
    <d v="2016-10-30T00:00:00"/>
    <s v="Distribution Abris"/>
    <s v="Cash en USD"/>
    <s v="Conditionel "/>
    <m/>
    <s v="Valeur en USD"/>
    <n v="25"/>
    <m/>
    <m/>
    <m/>
    <s v=""/>
    <n v="165"/>
    <m/>
    <x v="4"/>
    <x v="33"/>
    <s v="Grande Source"/>
    <m/>
    <m/>
    <m/>
    <m/>
    <s v="WOR20161030OUANGR"/>
    <n v="1"/>
    <x v="4"/>
    <x v="33"/>
    <e v="#N/A"/>
    <x v="1"/>
  </r>
  <r>
    <s v="World Vision International"/>
    <m/>
    <m/>
    <s v="Réalisé"/>
    <d v="2016-10-30T00:00:00"/>
    <s v="Distribution Abris"/>
    <s v="Cash en USD"/>
    <s v="Non conditionel "/>
    <m/>
    <s v="Valeur en USD"/>
    <n v="50"/>
    <m/>
    <m/>
    <m/>
    <s v=""/>
    <n v="1150"/>
    <m/>
    <x v="4"/>
    <x v="33"/>
    <s v="Palma"/>
    <m/>
    <m/>
    <m/>
    <s v="EFSP"/>
    <s v="WOR20161030OUANPA"/>
    <n v="2"/>
    <x v="4"/>
    <x v="33"/>
    <e v="#N/A"/>
    <x v="1"/>
  </r>
  <r>
    <s v="World Vision International"/>
    <s v="Care"/>
    <m/>
    <s v="Réalisé"/>
    <d v="2016-10-30T00:00:00"/>
    <s v="Distribution Abris"/>
    <s v="Cash en USD"/>
    <s v="Conditionel "/>
    <m/>
    <s v="Valeur en USD"/>
    <n v="25"/>
    <m/>
    <m/>
    <m/>
    <s v=""/>
    <n v="500"/>
    <m/>
    <x v="4"/>
    <x v="33"/>
    <s v="Palma"/>
    <m/>
    <m/>
    <m/>
    <m/>
    <s v="WOR20161030OUANPA"/>
    <n v="1"/>
    <x v="4"/>
    <x v="33"/>
    <e v="#N/A"/>
    <x v="1"/>
  </r>
  <r>
    <s v="World Vision International"/>
    <m/>
    <m/>
    <s v="Réalisé"/>
    <d v="2016-10-30T00:00:00"/>
    <s v="Distribution Abris"/>
    <s v="Cash en USD"/>
    <s v="Non conditionel "/>
    <m/>
    <s v="Valeur en USD"/>
    <n v="50"/>
    <m/>
    <m/>
    <m/>
    <s v=""/>
    <n v="110"/>
    <m/>
    <x v="4"/>
    <x v="33"/>
    <s v="Petite Anse"/>
    <m/>
    <m/>
    <m/>
    <s v="EFSP"/>
    <s v="WOR20161030OUANPE"/>
    <n v="4"/>
    <x v="4"/>
    <x v="33"/>
    <e v="#N/A"/>
    <x v="1"/>
  </r>
  <r>
    <s v="World Vision International"/>
    <s v="Care"/>
    <m/>
    <s v="Réalisé"/>
    <d v="2016-10-30T00:00:00"/>
    <s v="Distribution Abris"/>
    <s v="Cash en USD"/>
    <s v="Conditionel "/>
    <m/>
    <s v="Valeur en USD"/>
    <n v="25"/>
    <m/>
    <m/>
    <m/>
    <s v=""/>
    <n v="74"/>
    <m/>
    <x v="4"/>
    <x v="33"/>
    <s v="Petite Anse"/>
    <m/>
    <m/>
    <m/>
    <m/>
    <s v="WOR20161030OUANPE"/>
    <n v="3"/>
    <x v="4"/>
    <x v="33"/>
    <e v="#N/A"/>
    <x v="1"/>
  </r>
  <r>
    <s v="World Vision International"/>
    <m/>
    <m/>
    <s v="Réalisé"/>
    <d v="2016-10-30T00:00:00"/>
    <s v="Distribution Abris"/>
    <s v="Cash en USD"/>
    <s v="Non conditionel "/>
    <m/>
    <s v="Valeur en USD"/>
    <n v="50"/>
    <m/>
    <m/>
    <m/>
    <s v=""/>
    <n v="907"/>
    <m/>
    <x v="4"/>
    <x v="33"/>
    <s v="Petite Source"/>
    <m/>
    <m/>
    <m/>
    <s v="EFSP"/>
    <s v="WOR20161030OUANPE"/>
    <n v="2"/>
    <x v="4"/>
    <x v="33"/>
    <e v="#N/A"/>
    <x v="1"/>
  </r>
  <r>
    <s v="World Vision International"/>
    <s v="Care"/>
    <m/>
    <s v="Réalisé"/>
    <d v="2016-10-30T00:00:00"/>
    <s v="Distribution Abris"/>
    <s v="Cash en USD"/>
    <s v="Conditionel "/>
    <m/>
    <s v="Valeur en USD"/>
    <n v="25"/>
    <m/>
    <m/>
    <m/>
    <s v=""/>
    <n v="116"/>
    <m/>
    <x v="4"/>
    <x v="33"/>
    <s v="Petite Source"/>
    <m/>
    <m/>
    <m/>
    <m/>
    <s v="WOR20161030OUANPE"/>
    <n v="1"/>
    <x v="4"/>
    <x v="33"/>
    <e v="#N/A"/>
    <x v="1"/>
  </r>
  <r>
    <s v="World Vision International"/>
    <m/>
    <m/>
    <s v="Réalisé"/>
    <d v="2016-10-30T00:00:00"/>
    <s v="Distribution Abris"/>
    <s v="Cash en USD"/>
    <s v="Non conditionel "/>
    <m/>
    <s v="Valeur en USD"/>
    <n v="50"/>
    <m/>
    <m/>
    <m/>
    <s v=""/>
    <n v="176"/>
    <m/>
    <x v="4"/>
    <x v="33"/>
    <s v="Picmy"/>
    <m/>
    <m/>
    <m/>
    <s v="EFSP"/>
    <s v="WOR20161030OUANPI"/>
    <n v="2"/>
    <x v="4"/>
    <x v="33"/>
    <e v="#N/A"/>
    <x v="1"/>
  </r>
  <r>
    <s v="World Vision International"/>
    <s v="Care"/>
    <m/>
    <s v="Réalisé"/>
    <d v="2016-10-30T00:00:00"/>
    <s v="Distribution Abris"/>
    <s v="Cash en USD"/>
    <s v="Conditionel "/>
    <m/>
    <s v="Valeur en USD"/>
    <n v="25"/>
    <m/>
    <m/>
    <m/>
    <s v=""/>
    <n v="44"/>
    <m/>
    <x v="4"/>
    <x v="33"/>
    <s v="Picmy"/>
    <m/>
    <m/>
    <m/>
    <m/>
    <s v="WOR20161030OUANPI"/>
    <n v="1"/>
    <x v="4"/>
    <x v="33"/>
    <e v="#N/A"/>
    <x v="1"/>
  </r>
  <r>
    <s v="World Vision International"/>
    <m/>
    <m/>
    <s v="Réalisé"/>
    <d v="2016-10-30T00:00:00"/>
    <s v="Distribution Abris"/>
    <s v="Cash en USD"/>
    <s v="Non conditionel "/>
    <m/>
    <s v="Valeur en USD"/>
    <n v="50"/>
    <m/>
    <m/>
    <m/>
    <s v=""/>
    <n v="403"/>
    <m/>
    <x v="4"/>
    <x v="34"/>
    <s v="Grand Vide"/>
    <m/>
    <m/>
    <m/>
    <s v="EFSP"/>
    <s v="WOR20161030OUPOGR"/>
    <n v="4"/>
    <x v="4"/>
    <x v="34"/>
    <e v="#N/A"/>
    <x v="1"/>
  </r>
  <r>
    <s v="World Vision International"/>
    <s v="Care"/>
    <m/>
    <s v="Réalisé"/>
    <d v="2016-10-30T00:00:00"/>
    <s v="Distribution Abris"/>
    <s v="Cash en USD"/>
    <s v="Conditionel "/>
    <m/>
    <s v="Valeur en USD"/>
    <n v="25"/>
    <m/>
    <m/>
    <m/>
    <s v=""/>
    <n v="112"/>
    <m/>
    <x v="4"/>
    <x v="34"/>
    <s v="Grand Vide"/>
    <m/>
    <m/>
    <m/>
    <m/>
    <s v="WOR20161030OUPOGR"/>
    <n v="3"/>
    <x v="4"/>
    <x v="34"/>
    <e v="#N/A"/>
    <x v="1"/>
  </r>
  <r>
    <s v="World Vision International"/>
    <s v="Care"/>
    <m/>
    <s v="Réalisé"/>
    <d v="2016-10-30T00:00:00"/>
    <s v="Distribution Abris"/>
    <s v="Cash en USD"/>
    <s v="Non conditionel "/>
    <m/>
    <s v="Valeur en USD"/>
    <n v="50"/>
    <m/>
    <m/>
    <m/>
    <s v=""/>
    <n v="127"/>
    <m/>
    <x v="4"/>
    <x v="34"/>
    <s v="Gros Mangle"/>
    <m/>
    <m/>
    <m/>
    <s v="EFSP"/>
    <s v="WOR20161030OUPOGR"/>
    <n v="2"/>
    <x v="4"/>
    <x v="34"/>
    <e v="#N/A"/>
    <x v="1"/>
  </r>
  <r>
    <s v="World Vision International"/>
    <s v="Care"/>
    <m/>
    <s v="Réalisé"/>
    <d v="2016-10-30T00:00:00"/>
    <s v="Distribution Abris"/>
    <s v="Cash en USD"/>
    <s v="Conditionel "/>
    <m/>
    <s v="Valeur en USD"/>
    <n v="25"/>
    <m/>
    <m/>
    <m/>
    <s v=""/>
    <n v="66"/>
    <m/>
    <x v="4"/>
    <x v="34"/>
    <s v="Gros Mangle"/>
    <m/>
    <m/>
    <m/>
    <m/>
    <s v="WOR20161030OUPOGR"/>
    <n v="1"/>
    <x v="4"/>
    <x v="34"/>
    <e v="#N/A"/>
    <x v="1"/>
  </r>
  <r>
    <s v="World Vision International"/>
    <m/>
    <m/>
    <s v="Réalisé"/>
    <d v="2016-10-30T00:00:00"/>
    <s v="Distribution Abris"/>
    <s v="Cash en USD"/>
    <s v="Non conditionel "/>
    <m/>
    <s v="Valeur en USD"/>
    <n v="50"/>
    <m/>
    <m/>
    <m/>
    <s v=""/>
    <n v="229"/>
    <m/>
    <x v="4"/>
    <x v="34"/>
    <s v="La Source"/>
    <m/>
    <m/>
    <m/>
    <s v="EFSP"/>
    <s v="WOR20161030OUPOLA"/>
    <n v="2"/>
    <x v="4"/>
    <x v="34"/>
    <e v="#N/A"/>
    <x v="1"/>
  </r>
  <r>
    <s v="World Vision International"/>
    <s v="Care"/>
    <m/>
    <s v="Réalisé"/>
    <d v="2016-10-30T00:00:00"/>
    <s v="Distribution Abris"/>
    <s v="Cash en USD"/>
    <s v="Conditionel "/>
    <m/>
    <s v="Valeur en USD"/>
    <n v="25"/>
    <m/>
    <m/>
    <m/>
    <s v=""/>
    <n v="82"/>
    <m/>
    <x v="4"/>
    <x v="34"/>
    <s v="La Source"/>
    <m/>
    <m/>
    <m/>
    <m/>
    <s v="WOR20161030OUPOLA"/>
    <n v="1"/>
    <x v="4"/>
    <x v="34"/>
    <e v="#N/A"/>
    <x v="1"/>
  </r>
  <r>
    <s v="World Vision International"/>
    <m/>
    <m/>
    <s v="Réalisé"/>
    <d v="2016-10-30T00:00:00"/>
    <s v="Distribution Abris"/>
    <s v="Cash en USD"/>
    <s v="Non conditionel "/>
    <m/>
    <s v="Valeur en USD"/>
    <n v="50"/>
    <m/>
    <m/>
    <m/>
    <s v=""/>
    <n v="857"/>
    <m/>
    <x v="4"/>
    <x v="34"/>
    <s v="Pointe A Raquette"/>
    <m/>
    <m/>
    <m/>
    <s v="EFSP"/>
    <s v="WOR20161030OUPOPO"/>
    <n v="2"/>
    <x v="4"/>
    <x v="34"/>
    <e v="#N/A"/>
    <x v="1"/>
  </r>
  <r>
    <s v="World Vision International"/>
    <s v="Care"/>
    <m/>
    <s v="Réalisé"/>
    <d v="2016-10-30T00:00:00"/>
    <s v="Distribution Abris"/>
    <s v="Cash en USD"/>
    <s v="Conditionel "/>
    <m/>
    <s v="Valeur en USD"/>
    <n v="25"/>
    <m/>
    <m/>
    <m/>
    <s v=""/>
    <n v="198"/>
    <m/>
    <x v="4"/>
    <x v="34"/>
    <s v="Pointe a Raquette"/>
    <m/>
    <m/>
    <m/>
    <m/>
    <s v="WOR20161030OUPOPO"/>
    <n v="1"/>
    <x v="4"/>
    <x v="34"/>
    <e v="#N/A"/>
    <x v="1"/>
  </r>
  <r>
    <s v="World Vision International"/>
    <m/>
    <m/>
    <s v="Réalisé"/>
    <d v="2016-10-30T00:00:00"/>
    <s v="Distribution Abris"/>
    <s v="Cash en USD"/>
    <s v="Non conditionel "/>
    <m/>
    <s v="Valeur en USD"/>
    <n v="50"/>
    <m/>
    <m/>
    <m/>
    <s v=""/>
    <n v="656"/>
    <m/>
    <x v="4"/>
    <x v="34"/>
    <s v="Trou Louis"/>
    <m/>
    <m/>
    <m/>
    <s v="EFSP"/>
    <s v="WOR20161030OUPOTR"/>
    <n v="2"/>
    <x v="4"/>
    <x v="34"/>
    <e v="#N/A"/>
    <x v="1"/>
  </r>
  <r>
    <s v="World Vision International"/>
    <s v="Care"/>
    <m/>
    <s v="Réalisé"/>
    <d v="2016-10-30T00:00:00"/>
    <s v="Distribution Abris"/>
    <s v="Cash en USD"/>
    <s v="Conditionel "/>
    <m/>
    <s v="Valeur en USD"/>
    <n v="25"/>
    <m/>
    <m/>
    <m/>
    <s v=""/>
    <n v="180"/>
    <m/>
    <x v="4"/>
    <x v="34"/>
    <s v="Trou Louis"/>
    <m/>
    <m/>
    <m/>
    <m/>
    <s v="WOR20161030OUPOTR"/>
    <n v="1"/>
    <x v="4"/>
    <x v="34"/>
    <e v="#N/A"/>
    <x v="1"/>
  </r>
  <r>
    <s v="World Vision International"/>
    <m/>
    <m/>
    <s v="Réalisé"/>
    <d v="2016-11-02T00:00:00"/>
    <s v="Distribution Abris"/>
    <s v="Matériaux Abris"/>
    <s v="Bâches"/>
    <m/>
    <s v="Nombre"/>
    <n v="50"/>
    <m/>
    <m/>
    <m/>
    <s v=""/>
    <m/>
    <m/>
    <x v="3"/>
    <x v="24"/>
    <s v="Chalon"/>
    <m/>
    <m/>
    <m/>
    <s v="COUD"/>
    <s v="WOR2016112NIMICH"/>
    <n v="1"/>
    <x v="3"/>
    <x v="24"/>
    <e v="#N/A"/>
    <x v="1"/>
  </r>
  <r>
    <s v="World Vision International"/>
    <m/>
    <m/>
    <s v="Réalisé"/>
    <d v="2016-11-03T00:00:00"/>
    <s v="Distribution Abris"/>
    <s v="Matériaux Abris"/>
    <s v="Bâches"/>
    <m/>
    <s v="Nombre"/>
    <n v="300"/>
    <m/>
    <m/>
    <m/>
    <s v=""/>
    <n v="300"/>
    <m/>
    <x v="3"/>
    <x v="59"/>
    <s v="Raymond"/>
    <m/>
    <m/>
    <m/>
    <m/>
    <s v="WOR2016113NIPERA"/>
    <n v="4"/>
    <x v="3"/>
    <x v="39"/>
    <e v="#N/A"/>
    <x v="1"/>
  </r>
  <r>
    <s v="World Vision International"/>
    <m/>
    <m/>
    <s v="Réalisé"/>
    <d v="2016-11-03T00:00:00"/>
    <s v="Distribution NFI"/>
    <s v="Matériaux NFI"/>
    <s v="Couvertures"/>
    <m/>
    <s v="Nombre"/>
    <n v="600"/>
    <m/>
    <m/>
    <m/>
    <s v=""/>
    <n v="300"/>
    <s v="Sélection / Priorisation"/>
    <x v="3"/>
    <x v="59"/>
    <s v="Raymond"/>
    <m/>
    <m/>
    <m/>
    <m/>
    <s v="WOR2016113NIPERA"/>
    <n v="3"/>
    <x v="3"/>
    <x v="39"/>
    <e v="#N/A"/>
    <x v="1"/>
  </r>
  <r>
    <s v="World Vision International"/>
    <m/>
    <m/>
    <s v="Réalisé"/>
    <d v="2016-11-03T00:00:00"/>
    <s v="Distribution NFI"/>
    <s v="Matériaux NFI"/>
    <s v="Kit d'hygiène"/>
    <m/>
    <s v="Nombre"/>
    <n v="300"/>
    <m/>
    <m/>
    <m/>
    <s v=""/>
    <n v="300"/>
    <s v="Sélection / Priorisation"/>
    <x v="3"/>
    <x v="59"/>
    <s v="Raymond"/>
    <m/>
    <m/>
    <m/>
    <m/>
    <s v="WOR2016113NIPERA"/>
    <n v="2"/>
    <x v="3"/>
    <x v="39"/>
    <e v="#N/A"/>
    <x v="1"/>
  </r>
  <r>
    <s v="World Vision International"/>
    <m/>
    <m/>
    <s v="Réalisé"/>
    <d v="2016-11-03T00:00:00"/>
    <s v="Distribution NFI"/>
    <s v="Matériaux NFI"/>
    <s v="Moustiquaires"/>
    <m/>
    <s v="Nombre"/>
    <n v="600"/>
    <m/>
    <m/>
    <m/>
    <s v=""/>
    <n v="300"/>
    <s v="Sélection / Priorisation"/>
    <x v="3"/>
    <x v="59"/>
    <s v="Raymond"/>
    <m/>
    <m/>
    <m/>
    <m/>
    <s v="WOR2016113NIPERA"/>
    <n v="1"/>
    <x v="3"/>
    <x v="39"/>
    <e v="#N/A"/>
    <x v="1"/>
  </r>
  <r>
    <s v="World Vision International"/>
    <m/>
    <m/>
    <s v="Réalisé"/>
    <d v="2016-11-04T00:00:00"/>
    <s v="Distribution Abris"/>
    <s v="Matériaux Abris"/>
    <s v="Bâches"/>
    <m/>
    <s v="Nombre"/>
    <n v="300"/>
    <m/>
    <m/>
    <m/>
    <s v=""/>
    <n v="300"/>
    <m/>
    <x v="3"/>
    <x v="26"/>
    <s v="Bouzi"/>
    <m/>
    <m/>
    <m/>
    <m/>
    <s v="WOR2016114NIPABO"/>
    <n v="4"/>
    <x v="3"/>
    <x v="26"/>
    <e v="#N/A"/>
    <x v="1"/>
  </r>
  <r>
    <s v="World Vision International"/>
    <m/>
    <m/>
    <s v="Réalisé"/>
    <d v="2016-11-04T00:00:00"/>
    <s v="Distribution NFI"/>
    <s v="Matériaux NFI"/>
    <s v="Couvertures"/>
    <m/>
    <s v="Nombre"/>
    <n v="600"/>
    <m/>
    <m/>
    <m/>
    <s v=""/>
    <n v="300"/>
    <s v="Sélection / Priorisation"/>
    <x v="3"/>
    <x v="26"/>
    <s v="Bouzi"/>
    <m/>
    <m/>
    <m/>
    <m/>
    <s v="WOR2016114NIPABO"/>
    <n v="3"/>
    <x v="3"/>
    <x v="26"/>
    <e v="#N/A"/>
    <x v="1"/>
  </r>
  <r>
    <s v="World Vision International"/>
    <m/>
    <m/>
    <s v="Réalisé"/>
    <d v="2016-11-04T00:00:00"/>
    <s v="Distribution NFI"/>
    <s v="Matériaux NFI"/>
    <s v="Kit d'hygiène"/>
    <m/>
    <s v="Nombre"/>
    <n v="300"/>
    <m/>
    <m/>
    <m/>
    <s v=""/>
    <n v="300"/>
    <s v="Sélection / Priorisation"/>
    <x v="3"/>
    <x v="26"/>
    <s v="Bouzi"/>
    <m/>
    <m/>
    <m/>
    <m/>
    <s v="WOR2016114NIPABO"/>
    <n v="2"/>
    <x v="3"/>
    <x v="26"/>
    <e v="#N/A"/>
    <x v="1"/>
  </r>
  <r>
    <s v="World Vision International"/>
    <m/>
    <m/>
    <s v="Réalisé"/>
    <d v="2016-11-04T00:00:00"/>
    <s v="Distribution NFI"/>
    <s v="Matériaux NFI"/>
    <s v="Moustiquaires"/>
    <m/>
    <s v="Nombre"/>
    <n v="600"/>
    <m/>
    <m/>
    <m/>
    <s v=""/>
    <n v="300"/>
    <s v="Sélection / Priorisation"/>
    <x v="3"/>
    <x v="26"/>
    <s v="Bouzi"/>
    <m/>
    <m/>
    <m/>
    <m/>
    <s v="WOR2016114NIPABO"/>
    <n v="1"/>
    <x v="3"/>
    <x v="26"/>
    <e v="#N/A"/>
    <x v="1"/>
  </r>
  <r>
    <s v="World Vision International"/>
    <m/>
    <m/>
    <s v="Réalisé"/>
    <d v="2016-11-05T00:00:00"/>
    <s v="Distribution Abris"/>
    <s v="Matériaux Abris"/>
    <s v="Bâches"/>
    <m/>
    <s v="Nombre"/>
    <n v="150"/>
    <m/>
    <m/>
    <m/>
    <s v=""/>
    <n v="150"/>
    <m/>
    <x v="3"/>
    <x v="85"/>
    <s v="Bezin"/>
    <m/>
    <m/>
    <m/>
    <m/>
    <s v="WOR2016115NIPEBE"/>
    <n v="4"/>
    <x v="3"/>
    <x v="62"/>
    <e v="#N/A"/>
    <x v="1"/>
  </r>
  <r>
    <s v="World Vision International"/>
    <m/>
    <m/>
    <s v="Réalisé"/>
    <d v="2016-11-05T00:00:00"/>
    <s v="Distribution NFI"/>
    <s v="Matériaux NFI"/>
    <s v="Couvertures"/>
    <m/>
    <s v="Nombre"/>
    <n v="300"/>
    <m/>
    <m/>
    <m/>
    <s v=""/>
    <n v="150"/>
    <s v="Sélection / Priorisation"/>
    <x v="3"/>
    <x v="85"/>
    <s v="Bezin"/>
    <m/>
    <m/>
    <m/>
    <m/>
    <s v="WOR2016115NIPEBE"/>
    <n v="3"/>
    <x v="3"/>
    <x v="62"/>
    <e v="#N/A"/>
    <x v="1"/>
  </r>
  <r>
    <s v="World Vision International"/>
    <m/>
    <m/>
    <s v="Réalisé"/>
    <d v="2016-11-05T00:00:00"/>
    <s v="Distribution NFI"/>
    <s v="Matériaux NFI"/>
    <s v="Kit d'hygiène"/>
    <m/>
    <s v="Nombre"/>
    <n v="150"/>
    <m/>
    <m/>
    <m/>
    <s v=""/>
    <n v="150"/>
    <s v="Sélection / Priorisation"/>
    <x v="3"/>
    <x v="85"/>
    <s v="Bezin"/>
    <m/>
    <m/>
    <m/>
    <m/>
    <s v="WOR2016115NIPEBE"/>
    <n v="2"/>
    <x v="3"/>
    <x v="62"/>
    <e v="#N/A"/>
    <x v="1"/>
  </r>
  <r>
    <s v="World Vision International"/>
    <m/>
    <m/>
    <s v="Réalisé"/>
    <d v="2016-11-05T00:00:00"/>
    <s v="Distribution NFI"/>
    <s v="Matériaux NFI"/>
    <s v="Moustiquaires"/>
    <m/>
    <s v="Nombre"/>
    <n v="300"/>
    <m/>
    <m/>
    <m/>
    <s v=""/>
    <n v="150"/>
    <s v="Sélection / Priorisation"/>
    <x v="3"/>
    <x v="85"/>
    <s v="Bezin"/>
    <m/>
    <m/>
    <m/>
    <m/>
    <s v="WOR2016115NIPEBE"/>
    <n v="1"/>
    <x v="3"/>
    <x v="62"/>
    <e v="#N/A"/>
    <x v="1"/>
  </r>
  <r>
    <s v="World Vision International"/>
    <m/>
    <m/>
    <s v="Réalisé"/>
    <d v="2016-11-08T00:00:00"/>
    <s v="Distribution Abris"/>
    <s v="Matériaux Abris"/>
    <s v="Bâches"/>
    <m/>
    <s v="Nombre"/>
    <n v="290"/>
    <m/>
    <m/>
    <m/>
    <s v=""/>
    <n v="290"/>
    <m/>
    <x v="3"/>
    <x v="24"/>
    <s v="Saint Michel"/>
    <m/>
    <m/>
    <m/>
    <m/>
    <s v="WOR2016118NIMISA"/>
    <n v="4"/>
    <x v="3"/>
    <x v="24"/>
    <e v="#N/A"/>
    <x v="1"/>
  </r>
  <r>
    <s v="World Vision International"/>
    <m/>
    <m/>
    <s v="Réalisé"/>
    <d v="2016-11-08T00:00:00"/>
    <s v="Distribution NFI"/>
    <s v="Matériaux NFI"/>
    <s v="Couvertures"/>
    <m/>
    <s v="Nombre"/>
    <n v="580"/>
    <m/>
    <m/>
    <m/>
    <s v=""/>
    <n v="290"/>
    <s v="Sélection / Priorisation"/>
    <x v="3"/>
    <x v="24"/>
    <s v="Saint Michel"/>
    <m/>
    <m/>
    <m/>
    <m/>
    <s v="WOR2016118NIMISA"/>
    <n v="3"/>
    <x v="3"/>
    <x v="24"/>
    <e v="#N/A"/>
    <x v="1"/>
  </r>
  <r>
    <s v="World Vision International"/>
    <m/>
    <m/>
    <s v="Réalisé"/>
    <d v="2016-11-08T00:00:00"/>
    <s v="Distribution NFI"/>
    <s v="Matériaux NFI"/>
    <s v="Kit d'hygiène"/>
    <m/>
    <s v="Nombre"/>
    <n v="290"/>
    <m/>
    <m/>
    <m/>
    <s v=""/>
    <n v="290"/>
    <s v="Sélection / Priorisation"/>
    <x v="3"/>
    <x v="24"/>
    <s v="Saint Michel"/>
    <m/>
    <m/>
    <m/>
    <m/>
    <s v="WOR2016118NIMISA"/>
    <n v="2"/>
    <x v="3"/>
    <x v="24"/>
    <e v="#N/A"/>
    <x v="1"/>
  </r>
  <r>
    <s v="World Vision International"/>
    <m/>
    <m/>
    <s v="Réalisé"/>
    <d v="2016-11-08T00:00:00"/>
    <s v="Distribution NFI"/>
    <s v="Matériaux NFI"/>
    <s v="Moustiquaires"/>
    <m/>
    <s v="Nombre"/>
    <n v="580"/>
    <m/>
    <m/>
    <m/>
    <s v=""/>
    <n v="290"/>
    <s v="Sélection / Priorisation"/>
    <x v="3"/>
    <x v="24"/>
    <s v="Saint Michel"/>
    <m/>
    <m/>
    <m/>
    <m/>
    <s v="WOR2016118NIMISA"/>
    <n v="1"/>
    <x v="3"/>
    <x v="24"/>
    <e v="#N/A"/>
    <x v="1"/>
  </r>
  <r>
    <s v="World Vision International"/>
    <m/>
    <m/>
    <s v="Réalisé"/>
    <d v="2016-11-10T00:00:00"/>
    <s v="Distribution Abris"/>
    <s v="Matériaux Abris"/>
    <s v="Bâches"/>
    <m/>
    <s v="Nombre"/>
    <n v="300"/>
    <m/>
    <m/>
    <m/>
    <s v=""/>
    <n v="300"/>
    <m/>
    <x v="3"/>
    <x v="85"/>
    <s v="Chaulette"/>
    <m/>
    <m/>
    <m/>
    <m/>
    <s v="WOR20161110NIPECH"/>
    <n v="8"/>
    <x v="3"/>
    <x v="62"/>
    <e v="#N/A"/>
    <x v="1"/>
  </r>
  <r>
    <s v="World Vision International"/>
    <m/>
    <m/>
    <s v="Réalisé"/>
    <d v="2016-11-10T00:00:00"/>
    <s v="Distribution Abris"/>
    <s v="Matériaux Abris"/>
    <s v="Bâches"/>
    <m/>
    <s v="Nombre"/>
    <n v="150"/>
    <m/>
    <m/>
    <m/>
    <s v=""/>
    <n v="150"/>
    <m/>
    <x v="3"/>
    <x v="85"/>
    <s v="Chaulette"/>
    <m/>
    <m/>
    <m/>
    <m/>
    <s v="WOR20161110NIPECH"/>
    <n v="7"/>
    <x v="3"/>
    <x v="62"/>
    <e v="#N/A"/>
    <x v="1"/>
  </r>
  <r>
    <s v="World Vision International"/>
    <m/>
    <m/>
    <s v="Réalisé"/>
    <d v="2016-11-10T00:00:00"/>
    <s v="Distribution NFI"/>
    <s v="Matériaux NFI"/>
    <s v="Couvertures"/>
    <m/>
    <s v="Nombre"/>
    <n v="600"/>
    <m/>
    <m/>
    <m/>
    <s v=""/>
    <n v="300"/>
    <s v="Sélection / Priorisation"/>
    <x v="3"/>
    <x v="85"/>
    <s v="Chaulette"/>
    <m/>
    <m/>
    <m/>
    <m/>
    <s v="WOR20161110NIPECH"/>
    <n v="6"/>
    <x v="3"/>
    <x v="62"/>
    <e v="#N/A"/>
    <x v="1"/>
  </r>
  <r>
    <s v="World Vision International"/>
    <m/>
    <m/>
    <s v="Réalisé"/>
    <d v="2016-11-10T00:00:00"/>
    <s v="Distribution NFI"/>
    <s v="Matériaux NFI"/>
    <s v="Couvertures"/>
    <m/>
    <s v="Nombre"/>
    <n v="300"/>
    <m/>
    <m/>
    <m/>
    <s v=""/>
    <n v="150"/>
    <s v="Sélection / Priorisation"/>
    <x v="3"/>
    <x v="85"/>
    <s v="Chaulette"/>
    <m/>
    <m/>
    <m/>
    <m/>
    <s v="WOR20161110NIPECH"/>
    <n v="5"/>
    <x v="3"/>
    <x v="62"/>
    <e v="#N/A"/>
    <x v="1"/>
  </r>
  <r>
    <s v="World Vision International"/>
    <m/>
    <m/>
    <s v="Réalisé"/>
    <d v="2016-11-10T00:00:00"/>
    <s v="Distribution NFI"/>
    <s v="Matériaux NFI"/>
    <s v="Kit d'hygiène"/>
    <m/>
    <s v="Nombre"/>
    <n v="300"/>
    <m/>
    <m/>
    <m/>
    <s v=""/>
    <n v="300"/>
    <s v="Sélection / Priorisation"/>
    <x v="3"/>
    <x v="85"/>
    <s v="Chaulette"/>
    <m/>
    <m/>
    <m/>
    <m/>
    <s v="WOR20161110NIPECH"/>
    <n v="4"/>
    <x v="3"/>
    <x v="62"/>
    <e v="#N/A"/>
    <x v="1"/>
  </r>
  <r>
    <s v="World Vision International"/>
    <m/>
    <m/>
    <s v="Réalisé"/>
    <d v="2016-11-10T00:00:00"/>
    <s v="Distribution NFI"/>
    <s v="Matériaux NFI"/>
    <s v="Kit d'hygiène"/>
    <m/>
    <s v="Nombre"/>
    <n v="150"/>
    <m/>
    <m/>
    <m/>
    <s v=""/>
    <n v="150"/>
    <s v="Sélection / Priorisation"/>
    <x v="3"/>
    <x v="85"/>
    <s v="Chaulette"/>
    <m/>
    <m/>
    <m/>
    <m/>
    <s v="WOR20161110NIPECH"/>
    <n v="3"/>
    <x v="3"/>
    <x v="62"/>
    <e v="#N/A"/>
    <x v="1"/>
  </r>
  <r>
    <s v="World Vision International"/>
    <m/>
    <m/>
    <s v="Réalisé"/>
    <d v="2016-11-10T00:00:00"/>
    <s v="Distribution NFI"/>
    <s v="Matériaux NFI"/>
    <s v="Moustiquaires"/>
    <m/>
    <s v="Nombre"/>
    <n v="600"/>
    <m/>
    <m/>
    <m/>
    <s v=""/>
    <n v="300"/>
    <s v="Sélection / Priorisation"/>
    <x v="3"/>
    <x v="85"/>
    <s v="Chaulette"/>
    <m/>
    <m/>
    <m/>
    <m/>
    <s v="WOR20161110NIPECH"/>
    <n v="2"/>
    <x v="3"/>
    <x v="62"/>
    <e v="#N/A"/>
    <x v="1"/>
  </r>
  <r>
    <s v="World Vision International"/>
    <m/>
    <m/>
    <s v="Réalisé"/>
    <d v="2016-11-10T00:00:00"/>
    <s v="Distribution NFI"/>
    <s v="Matériaux NFI"/>
    <s v="Moustiquaires"/>
    <m/>
    <s v="Nombre"/>
    <n v="300"/>
    <m/>
    <m/>
    <m/>
    <s v=""/>
    <n v="150"/>
    <s v="Sélection / Priorisation"/>
    <x v="3"/>
    <x v="85"/>
    <s v="Chaulette"/>
    <m/>
    <m/>
    <m/>
    <m/>
    <s v="WOR20161110NIPECH"/>
    <n v="1"/>
    <x v="3"/>
    <x v="62"/>
    <e v="#N/A"/>
    <x v="1"/>
  </r>
  <r>
    <s v="World Vision International"/>
    <m/>
    <m/>
    <s v="Réalisé"/>
    <d v="2016-11-14T00:00:00"/>
    <s v="Distribution NFI"/>
    <s v="Matériaux NFI"/>
    <s v="Bidons"/>
    <m/>
    <s v="Nombre"/>
    <n v="300"/>
    <m/>
    <m/>
    <m/>
    <s v=""/>
    <n v="300"/>
    <s v="Sélection / Priorisation"/>
    <x v="4"/>
    <x v="33"/>
    <s v="Petite Source"/>
    <m/>
    <m/>
    <m/>
    <m/>
    <s v="WOR20161114OUANPE"/>
    <n v="5"/>
    <x v="4"/>
    <x v="33"/>
    <e v="#N/A"/>
    <x v="1"/>
  </r>
  <r>
    <s v="World Vision International"/>
    <m/>
    <m/>
    <s v="Réalisé"/>
    <d v="2016-11-14T00:00:00"/>
    <s v="Distribution NFI"/>
    <s v="Matériaux NFI"/>
    <s v="Couvertures"/>
    <m/>
    <s v="Nombre"/>
    <n v="300"/>
    <m/>
    <m/>
    <m/>
    <s v=""/>
    <n v="300"/>
    <s v="Sélection / Priorisation"/>
    <x v="4"/>
    <x v="33"/>
    <s v="Petite Source"/>
    <m/>
    <m/>
    <m/>
    <m/>
    <s v="WOR20161114OUANPE"/>
    <n v="4"/>
    <x v="4"/>
    <x v="33"/>
    <e v="#N/A"/>
    <x v="1"/>
  </r>
  <r>
    <s v="World Vision International"/>
    <m/>
    <m/>
    <s v="Réalisé"/>
    <d v="2016-11-14T00:00:00"/>
    <s v="Distribution NFI"/>
    <s v="Matériaux NFI"/>
    <s v="Kit d'hygiène"/>
    <m/>
    <s v="Nombre"/>
    <n v="300"/>
    <m/>
    <m/>
    <m/>
    <s v=""/>
    <n v="300"/>
    <s v="Sélection / Priorisation"/>
    <x v="4"/>
    <x v="33"/>
    <s v="Petite Source"/>
    <m/>
    <m/>
    <m/>
    <m/>
    <s v="WOR20161114OUANPE"/>
    <n v="3"/>
    <x v="4"/>
    <x v="33"/>
    <e v="#N/A"/>
    <x v="1"/>
  </r>
  <r>
    <s v="World Vision International"/>
    <m/>
    <m/>
    <s v="Réalisé"/>
    <d v="2016-11-14T00:00:00"/>
    <s v="Distribution NFI"/>
    <s v="Matériaux NFI"/>
    <s v="Lampes solaires"/>
    <m/>
    <s v="Nombre"/>
    <n v="300"/>
    <m/>
    <m/>
    <m/>
    <s v=""/>
    <n v="300"/>
    <s v="Sélection / Priorisation"/>
    <x v="4"/>
    <x v="33"/>
    <s v="Petite Source"/>
    <m/>
    <m/>
    <m/>
    <m/>
    <s v="WOR20161114OUANPE"/>
    <n v="2"/>
    <x v="4"/>
    <x v="33"/>
    <e v="#N/A"/>
    <x v="1"/>
  </r>
  <r>
    <s v="World Vision International"/>
    <m/>
    <m/>
    <s v="Réalisé"/>
    <d v="2016-11-14T00:00:00"/>
    <s v="Distribution NFI"/>
    <s v="Matériaux NFI"/>
    <s v="Moustiquaires"/>
    <m/>
    <s v="Nombre"/>
    <n v="300"/>
    <m/>
    <m/>
    <m/>
    <s v=""/>
    <n v="300"/>
    <s v="Sélection / Priorisation"/>
    <x v="4"/>
    <x v="33"/>
    <s v="Petite Source"/>
    <m/>
    <m/>
    <m/>
    <m/>
    <s v="WOR20161114OUANPE"/>
    <n v="1"/>
    <x v="4"/>
    <x v="33"/>
    <e v="#N/A"/>
    <x v="1"/>
  </r>
  <r>
    <s v="World Vision International"/>
    <m/>
    <m/>
    <s v="Réalisé"/>
    <d v="2016-11-15T00:00:00"/>
    <s v="Distribution Abris"/>
    <s v="Matériaux Abris"/>
    <s v="Bâches"/>
    <m/>
    <s v="Nombre"/>
    <n v="300"/>
    <m/>
    <m/>
    <m/>
    <s v=""/>
    <n v="300"/>
    <m/>
    <x v="3"/>
    <x v="59"/>
    <s v="Lieve"/>
    <m/>
    <m/>
    <m/>
    <m/>
    <s v="WOR20161115NIPELI"/>
    <n v="4"/>
    <x v="3"/>
    <x v="39"/>
    <e v="#N/A"/>
    <x v="1"/>
  </r>
  <r>
    <s v="World Vision International"/>
    <m/>
    <m/>
    <s v="Réalisé"/>
    <d v="2016-11-15T00:00:00"/>
    <s v="Distribution NFI"/>
    <s v="Matériaux NFI"/>
    <s v="Couvertures"/>
    <m/>
    <s v="Nombre"/>
    <n v="600"/>
    <m/>
    <m/>
    <m/>
    <s v=""/>
    <n v="300"/>
    <s v="Sélection / Priorisation"/>
    <x v="3"/>
    <x v="59"/>
    <s v="Lieve"/>
    <m/>
    <m/>
    <m/>
    <m/>
    <s v="WOR20161115NIPELI"/>
    <n v="3"/>
    <x v="3"/>
    <x v="39"/>
    <e v="#N/A"/>
    <x v="1"/>
  </r>
  <r>
    <s v="World Vision International"/>
    <m/>
    <m/>
    <s v="Réalisé"/>
    <d v="2016-11-15T00:00:00"/>
    <s v="Distribution NFI"/>
    <s v="Matériaux NFI"/>
    <s v="Kit d'hygiène"/>
    <m/>
    <s v="Nombre"/>
    <n v="300"/>
    <m/>
    <m/>
    <m/>
    <s v=""/>
    <n v="300"/>
    <s v="Sélection / Priorisation"/>
    <x v="3"/>
    <x v="59"/>
    <s v="Lieve"/>
    <m/>
    <m/>
    <m/>
    <m/>
    <s v="WOR20161115NIPELI"/>
    <n v="2"/>
    <x v="3"/>
    <x v="39"/>
    <e v="#N/A"/>
    <x v="1"/>
  </r>
  <r>
    <s v="World Vision International"/>
    <m/>
    <m/>
    <s v="Réalisé"/>
    <d v="2016-11-15T00:00:00"/>
    <s v="Distribution NFI"/>
    <s v="Matériaux NFI"/>
    <s v="Kit d'hygiène"/>
    <m/>
    <s v="Nombre"/>
    <n v="100"/>
    <m/>
    <m/>
    <m/>
    <s v=""/>
    <n v="100"/>
    <s v="Sélection / Priorisation"/>
    <x v="4"/>
    <x v="34"/>
    <s v="Grande Vide"/>
    <m/>
    <m/>
    <m/>
    <m/>
    <s v="WOR20161115OUPOGR"/>
    <n v="1"/>
    <x v="4"/>
    <x v="34"/>
    <e v="#N/A"/>
    <x v="1"/>
  </r>
  <r>
    <s v="World Vision International"/>
    <m/>
    <m/>
    <s v="Réalisé"/>
    <d v="2016-11-15T00:00:00"/>
    <s v="Distribution NFI"/>
    <s v="Matériaux NFI"/>
    <s v="Moustiquaires"/>
    <m/>
    <s v="Nombre"/>
    <n v="600"/>
    <m/>
    <m/>
    <m/>
    <s v=""/>
    <n v="300"/>
    <s v="Sélection / Priorisation"/>
    <x v="3"/>
    <x v="59"/>
    <s v="Lieve"/>
    <m/>
    <m/>
    <m/>
    <m/>
    <s v="WOR20161115NIPELI"/>
    <n v="1"/>
    <x v="3"/>
    <x v="39"/>
    <e v="#N/A"/>
    <x v="1"/>
  </r>
  <r>
    <s v="World Vision International"/>
    <m/>
    <m/>
    <s v="Réalisé"/>
    <d v="2016-11-16T00:00:00"/>
    <s v="Distribution Abris"/>
    <s v="Matériaux Abris"/>
    <s v="Bâches"/>
    <m/>
    <s v="Nombre"/>
    <n v="283"/>
    <m/>
    <m/>
    <m/>
    <s v=""/>
    <n v="283"/>
    <m/>
    <x v="8"/>
    <x v="87"/>
    <s v="Basse Plaine"/>
    <m/>
    <m/>
    <m/>
    <m/>
    <s v="WOR20161116NOLIBA"/>
    <n v="3"/>
    <x v="8"/>
    <x v="64"/>
    <e v="#N/A"/>
    <x v="0"/>
  </r>
  <r>
    <s v="World Vision International"/>
    <m/>
    <m/>
    <s v="Réalisé"/>
    <d v="2016-11-16T00:00:00"/>
    <s v="Distribution NFI"/>
    <s v="Matériaux NFI"/>
    <s v="Bidons"/>
    <m/>
    <s v="Nombre"/>
    <n v="350"/>
    <m/>
    <m/>
    <m/>
    <s v=""/>
    <n v="350"/>
    <s v="Sélection / Priorisation"/>
    <x v="4"/>
    <x v="34"/>
    <s v="La Source"/>
    <m/>
    <m/>
    <m/>
    <m/>
    <s v="WOR20161116OUPOLA"/>
    <n v="5"/>
    <x v="4"/>
    <x v="34"/>
    <e v="#N/A"/>
    <x v="1"/>
  </r>
  <r>
    <s v="World Vision International"/>
    <m/>
    <m/>
    <s v="Réalisé"/>
    <d v="2016-11-16T00:00:00"/>
    <s v="Distribution NFI"/>
    <s v="Matériaux NFI"/>
    <s v="Couvertures"/>
    <m/>
    <s v="Nombre"/>
    <n v="566"/>
    <m/>
    <m/>
    <m/>
    <s v=""/>
    <n v="283"/>
    <s v="Sélection / Priorisation"/>
    <x v="8"/>
    <x v="87"/>
    <s v="Basse Plaine"/>
    <m/>
    <m/>
    <m/>
    <m/>
    <s v="WOR20161116NOLIBA"/>
    <n v="2"/>
    <x v="8"/>
    <x v="64"/>
    <e v="#N/A"/>
    <x v="1"/>
  </r>
  <r>
    <s v="World Vision International"/>
    <m/>
    <m/>
    <s v="Réalisé"/>
    <d v="2016-11-16T00:00:00"/>
    <s v="Distribution NFI"/>
    <s v="Matériaux NFI"/>
    <s v="Couvertures"/>
    <m/>
    <s v="Nombre"/>
    <n v="350"/>
    <m/>
    <m/>
    <m/>
    <s v=""/>
    <n v="350"/>
    <s v="Sélection / Priorisation"/>
    <x v="4"/>
    <x v="34"/>
    <s v="La Source"/>
    <m/>
    <m/>
    <m/>
    <m/>
    <s v="WOR20161116OUPOLA"/>
    <n v="4"/>
    <x v="4"/>
    <x v="34"/>
    <e v="#N/A"/>
    <x v="1"/>
  </r>
  <r>
    <s v="World Vision International"/>
    <m/>
    <m/>
    <s v="Réalisé"/>
    <d v="2016-11-16T00:00:00"/>
    <s v="Intervention Abris"/>
    <s v="Formation"/>
    <s v="Formation"/>
    <m/>
    <s v="Nombre de personnes"/>
    <n v="200"/>
    <m/>
    <m/>
    <m/>
    <s v=""/>
    <n v="200"/>
    <s v="Sélection / Priorisation"/>
    <x v="3"/>
    <x v="85"/>
    <s v="Bezin"/>
    <m/>
    <m/>
    <m/>
    <m/>
    <s v="WOR20161116NIPEBE"/>
    <n v="2"/>
    <x v="3"/>
    <x v="62"/>
    <e v="#N/A"/>
    <x v="1"/>
  </r>
  <r>
    <s v="World Vision International"/>
    <m/>
    <m/>
    <s v="Réalisé"/>
    <d v="2016-11-16T00:00:00"/>
    <s v="Distribution NFI"/>
    <s v="Matériaux NFI"/>
    <s v="Kit d'hygiène"/>
    <m/>
    <s v="Nombre"/>
    <n v="283"/>
    <m/>
    <m/>
    <m/>
    <s v=""/>
    <n v="283"/>
    <s v="Sélection / Priorisation"/>
    <x v="8"/>
    <x v="87"/>
    <s v="Basse Plaine"/>
    <m/>
    <m/>
    <m/>
    <m/>
    <s v="WOR20161116NOLIBA"/>
    <n v="1"/>
    <x v="8"/>
    <x v="64"/>
    <e v="#N/A"/>
    <x v="1"/>
  </r>
  <r>
    <s v="World Vision International"/>
    <m/>
    <m/>
    <s v="Réalisé"/>
    <d v="2016-11-16T00:00:00"/>
    <s v="Distribution NFI"/>
    <s v="Matériaux NFI"/>
    <s v="Kit d'hygiène"/>
    <m/>
    <s v="Nombre"/>
    <n v="350"/>
    <m/>
    <m/>
    <m/>
    <s v=""/>
    <n v="350"/>
    <s v="Sélection / Priorisation"/>
    <x v="4"/>
    <x v="34"/>
    <s v="La Source"/>
    <m/>
    <m/>
    <m/>
    <m/>
    <s v="WOR20161116OUPOLA"/>
    <n v="3"/>
    <x v="4"/>
    <x v="34"/>
    <e v="#N/A"/>
    <x v="1"/>
  </r>
  <r>
    <s v="World Vision International"/>
    <m/>
    <m/>
    <s v="Réalisé"/>
    <d v="2016-11-16T00:00:00"/>
    <s v="Distribution NFI"/>
    <s v="Matériaux NFI"/>
    <s v="Lampes solaires"/>
    <m/>
    <s v="Nombre"/>
    <n v="350"/>
    <m/>
    <m/>
    <m/>
    <s v=""/>
    <n v="350"/>
    <s v="Sélection / Priorisation"/>
    <x v="4"/>
    <x v="34"/>
    <s v="La Source"/>
    <m/>
    <m/>
    <m/>
    <m/>
    <s v="WOR20161116OUPOLA"/>
    <n v="2"/>
    <x v="4"/>
    <x v="34"/>
    <e v="#N/A"/>
    <x v="1"/>
  </r>
  <r>
    <s v="World Vision International"/>
    <m/>
    <m/>
    <s v="Réalisé"/>
    <d v="2016-11-16T00:00:00"/>
    <s v="Distribution NFI"/>
    <s v="Matériaux NFI"/>
    <s v="Moustiquaires"/>
    <m/>
    <s v="Nombre"/>
    <n v="350"/>
    <m/>
    <m/>
    <m/>
    <s v=""/>
    <n v="350"/>
    <s v="Sélection / Priorisation"/>
    <x v="4"/>
    <x v="34"/>
    <s v="La Source"/>
    <m/>
    <m/>
    <m/>
    <m/>
    <s v="WOR20161116OUPOLA"/>
    <n v="1"/>
    <x v="4"/>
    <x v="34"/>
    <e v="#N/A"/>
    <x v="1"/>
  </r>
  <r>
    <s v="World Vision International"/>
    <m/>
    <m/>
    <s v="Réalisé"/>
    <d v="2016-11-16T00:00:00"/>
    <s v="Distribution NFI"/>
    <s v="Matériaux NFI"/>
    <s v="Seaux"/>
    <m/>
    <s v="Nombre"/>
    <n v="200"/>
    <m/>
    <m/>
    <m/>
    <s v=""/>
    <n v="200"/>
    <s v="Sélection / Priorisation"/>
    <x v="3"/>
    <x v="85"/>
    <s v="Bezin"/>
    <m/>
    <m/>
    <m/>
    <m/>
    <s v="WOR20161116NIPEBE"/>
    <n v="1"/>
    <x v="3"/>
    <x v="62"/>
    <e v="#N/A"/>
    <x v="1"/>
  </r>
  <r>
    <s v="World Vision International"/>
    <m/>
    <m/>
    <s v="Réalisé"/>
    <d v="2016-11-16T00:00:00"/>
    <s v="Intervention Abris"/>
    <s v="Formation"/>
    <s v="Formation"/>
    <m/>
    <s v="Nombre de personnes"/>
    <n v="410"/>
    <m/>
    <m/>
    <m/>
    <m/>
    <n v="410"/>
    <s v="Sélection / Priorisation"/>
    <x v="4"/>
    <x v="34"/>
    <s v="Pointe A Raquette"/>
    <s v="Lotore"/>
    <m/>
    <m/>
    <m/>
    <s v="WOR20161116OUPOPO"/>
    <n v="1"/>
    <x v="4"/>
    <x v="34"/>
    <e v="#N/A"/>
    <x v="1"/>
  </r>
  <r>
    <s v="World Vision International"/>
    <m/>
    <m/>
    <s v="Réalisé"/>
    <d v="2016-11-17T00:00:00"/>
    <s v="Distribution NFI"/>
    <s v="Matériaux NFI"/>
    <s v="Bidons"/>
    <m/>
    <s v="Nombre"/>
    <n v="150"/>
    <m/>
    <m/>
    <m/>
    <s v=""/>
    <n v="150"/>
    <s v="Sélection / Priorisation"/>
    <x v="4"/>
    <x v="33"/>
    <s v="Grande Source"/>
    <m/>
    <m/>
    <m/>
    <m/>
    <s v="WOR20161117OUANGR"/>
    <n v="5"/>
    <x v="4"/>
    <x v="33"/>
    <e v="#N/A"/>
    <x v="1"/>
  </r>
  <r>
    <s v="World Vision International"/>
    <m/>
    <m/>
    <s v="Réalisé"/>
    <d v="2016-11-17T00:00:00"/>
    <s v="Distribution NFI"/>
    <s v="Matériaux NFI"/>
    <s v="Couvertures"/>
    <m/>
    <s v="Nombre"/>
    <n v="150"/>
    <m/>
    <m/>
    <m/>
    <s v=""/>
    <n v="150"/>
    <s v="Sélection / Priorisation"/>
    <x v="4"/>
    <x v="33"/>
    <s v="Grande Source"/>
    <m/>
    <m/>
    <m/>
    <m/>
    <s v="WOR20161117OUANGR"/>
    <n v="4"/>
    <x v="4"/>
    <x v="33"/>
    <e v="#N/A"/>
    <x v="1"/>
  </r>
  <r>
    <s v="World Vision International"/>
    <m/>
    <m/>
    <s v="Réalisé"/>
    <d v="2016-11-17T00:00:00"/>
    <s v="Distribution NFI"/>
    <s v="Matériaux NFI"/>
    <s v="Kit d'hygiène"/>
    <m/>
    <s v="Nombre"/>
    <n v="150"/>
    <m/>
    <m/>
    <m/>
    <s v=""/>
    <n v="150"/>
    <s v="Sélection / Priorisation"/>
    <x v="4"/>
    <x v="33"/>
    <s v="Grande Source"/>
    <m/>
    <m/>
    <m/>
    <m/>
    <s v="WOR20161117OUANGR"/>
    <n v="3"/>
    <x v="4"/>
    <x v="33"/>
    <e v="#N/A"/>
    <x v="1"/>
  </r>
  <r>
    <s v="World Vision International"/>
    <m/>
    <m/>
    <s v="Réalisé"/>
    <d v="2016-11-17T00:00:00"/>
    <s v="Distribution NFI"/>
    <s v="Matériaux NFI"/>
    <s v="Lampes solaires"/>
    <m/>
    <s v="Nombre"/>
    <n v="150"/>
    <m/>
    <m/>
    <m/>
    <s v=""/>
    <n v="150"/>
    <s v="Sélection / Priorisation"/>
    <x v="4"/>
    <x v="33"/>
    <s v="Grande Source"/>
    <m/>
    <m/>
    <m/>
    <m/>
    <s v="WOR20161117OUANGR"/>
    <n v="2"/>
    <x v="4"/>
    <x v="33"/>
    <e v="#N/A"/>
    <x v="1"/>
  </r>
  <r>
    <s v="World Vision International"/>
    <m/>
    <m/>
    <s v="Réalisé"/>
    <d v="2016-11-17T00:00:00"/>
    <s v="Distribution NFI"/>
    <s v="Matériaux NFI"/>
    <s v="Moustiquaires"/>
    <m/>
    <s v="Nombre"/>
    <n v="150"/>
    <m/>
    <m/>
    <m/>
    <s v=""/>
    <n v="150"/>
    <s v="Sélection / Priorisation"/>
    <x v="4"/>
    <x v="33"/>
    <s v="Grande Source"/>
    <m/>
    <m/>
    <m/>
    <m/>
    <s v="WOR20161117OUANGR"/>
    <n v="1"/>
    <x v="4"/>
    <x v="33"/>
    <e v="#N/A"/>
    <x v="1"/>
  </r>
  <r>
    <s v="World Vision International"/>
    <m/>
    <s v="Private funds"/>
    <s v="Réalisé"/>
    <d v="2016-11-24T00:00:00"/>
    <s v="Distribution NFI"/>
    <s v="Matériaux NFI"/>
    <s v="Seaux"/>
    <m/>
    <s v="Nombre"/>
    <n v="320"/>
    <m/>
    <m/>
    <m/>
    <m/>
    <n v="320"/>
    <s v="Sélection / Priorisation"/>
    <x v="4"/>
    <x v="34"/>
    <s v="Pointe A Raquette"/>
    <m/>
    <m/>
    <m/>
    <s v="320 water filter"/>
    <s v="WOR20161124OUPOPO"/>
    <n v="7"/>
    <x v="4"/>
    <x v="34"/>
    <e v="#N/A"/>
    <x v="1"/>
  </r>
  <r>
    <s v="World Vision International"/>
    <m/>
    <m/>
    <s v="Réalisé"/>
    <d v="2016-11-24T00:00:00"/>
    <s v="Distribution NFI"/>
    <s v="Matériaux NFI"/>
    <s v="Bidons"/>
    <m/>
    <s v="Nombre"/>
    <n v="320"/>
    <m/>
    <m/>
    <m/>
    <s v=""/>
    <n v="320"/>
    <s v="Sélection / Priorisation"/>
    <x v="4"/>
    <x v="34"/>
    <s v="Pointe A Raquette"/>
    <m/>
    <m/>
    <m/>
    <m/>
    <s v="WOR20161124OUPOPO"/>
    <n v="6"/>
    <x v="4"/>
    <x v="34"/>
    <e v="#N/A"/>
    <x v="1"/>
  </r>
  <r>
    <s v="World Vision International"/>
    <m/>
    <m/>
    <s v="Réalisé"/>
    <d v="2016-11-24T00:00:00"/>
    <s v="Distribution NFI"/>
    <s v="Matériaux NFI"/>
    <s v="Couvertures"/>
    <m/>
    <s v="Nombre"/>
    <n v="320"/>
    <m/>
    <m/>
    <m/>
    <s v=""/>
    <n v="320"/>
    <s v="Sélection / Priorisation"/>
    <x v="4"/>
    <x v="34"/>
    <s v="Pointe A Raquette"/>
    <m/>
    <m/>
    <m/>
    <m/>
    <s v="WOR20161124OUPOPO"/>
    <n v="5"/>
    <x v="4"/>
    <x v="34"/>
    <e v="#N/A"/>
    <x v="1"/>
  </r>
  <r>
    <s v="World Vision International"/>
    <m/>
    <m/>
    <s v="Réalisé"/>
    <d v="2016-11-24T00:00:00"/>
    <s v="Distribution NFI"/>
    <s v="Matériaux NFI"/>
    <s v="Kit d'hygiène"/>
    <m/>
    <s v="Nombre"/>
    <n v="320"/>
    <m/>
    <m/>
    <m/>
    <s v=""/>
    <n v="320"/>
    <s v="Sélection / Priorisation"/>
    <x v="4"/>
    <x v="34"/>
    <s v="Pointe A Raquette"/>
    <m/>
    <m/>
    <m/>
    <m/>
    <s v="WOR20161124OUPOPO"/>
    <n v="4"/>
    <x v="4"/>
    <x v="34"/>
    <e v="#N/A"/>
    <x v="1"/>
  </r>
  <r>
    <s v="World Vision International"/>
    <m/>
    <m/>
    <s v="Réalisé"/>
    <d v="2016-11-24T00:00:00"/>
    <s v="Distribution NFI"/>
    <s v="Matériaux NFI"/>
    <s v="Lampes solaires"/>
    <m/>
    <s v="Nombre"/>
    <n v="320"/>
    <m/>
    <m/>
    <m/>
    <s v=""/>
    <n v="320"/>
    <s v="Sélection / Priorisation"/>
    <x v="4"/>
    <x v="34"/>
    <s v="Pointe A Raquette"/>
    <m/>
    <m/>
    <m/>
    <m/>
    <s v="WOR20161124OUPOPO"/>
    <n v="3"/>
    <x v="4"/>
    <x v="34"/>
    <e v="#N/A"/>
    <x v="1"/>
  </r>
  <r>
    <s v="World Vision International"/>
    <m/>
    <m/>
    <s v="Réalisé"/>
    <d v="2016-11-24T00:00:00"/>
    <s v="Distribution NFI"/>
    <s v="Matériaux NFI"/>
    <s v="Moustiquaires"/>
    <m/>
    <s v="Nombre"/>
    <n v="320"/>
    <m/>
    <m/>
    <m/>
    <s v=""/>
    <n v="320"/>
    <s v="Sélection / Priorisation"/>
    <x v="4"/>
    <x v="34"/>
    <s v="Pointe A Raquette"/>
    <m/>
    <m/>
    <m/>
    <m/>
    <s v="WOR20161124OUPOPO"/>
    <n v="2"/>
    <x v="4"/>
    <x v="34"/>
    <e v="#N/A"/>
    <x v="1"/>
  </r>
  <r>
    <s v="World Vision International"/>
    <m/>
    <m/>
    <s v="Réalisé"/>
    <d v="2016-11-24T00:00:00"/>
    <s v="Intervention Abris"/>
    <s v="Formation"/>
    <s v="Formation"/>
    <m/>
    <s v="Nombre de personnes"/>
    <n v="320"/>
    <m/>
    <m/>
    <m/>
    <m/>
    <n v="320"/>
    <s v="Sélection / Priorisation"/>
    <x v="4"/>
    <x v="34"/>
    <s v="Pointe A Raquette"/>
    <m/>
    <m/>
    <m/>
    <m/>
    <s v="WOR20161124OUPOPO"/>
    <n v="1"/>
    <x v="4"/>
    <x v="34"/>
    <e v="#N/A"/>
    <x v="1"/>
  </r>
  <r>
    <s v="World Vision International"/>
    <m/>
    <m/>
    <s v="Réalisé"/>
    <d v="2016-11-24T00:00:00"/>
    <s v="Intervention Abris"/>
    <s v="Formation"/>
    <s v="Formation"/>
    <m/>
    <s v="Nombre de personnes"/>
    <n v="345"/>
    <m/>
    <m/>
    <m/>
    <m/>
    <n v="343"/>
    <s v="Sélection / Priorisation"/>
    <x v="4"/>
    <x v="33"/>
    <s v="Palma"/>
    <m/>
    <m/>
    <m/>
    <m/>
    <s v="WOR20161124OUANPA"/>
    <n v="1"/>
    <x v="4"/>
    <x v="33"/>
    <e v="#N/A"/>
    <x v="1"/>
  </r>
  <r>
    <s v="World Vision International"/>
    <m/>
    <s v="Private funds"/>
    <s v="Réalisé"/>
    <d v="2016-11-25T00:00:00"/>
    <s v="Distribution NFI"/>
    <s v="Matériaux NFI"/>
    <s v="Couvertures"/>
    <m/>
    <s v="Nombre"/>
    <n v="300"/>
    <m/>
    <m/>
    <m/>
    <m/>
    <n v="300"/>
    <s v="Sélection / Priorisation"/>
    <x v="4"/>
    <x v="34"/>
    <s v="Pointe A Raquette"/>
    <m/>
    <m/>
    <m/>
    <m/>
    <s v="WOR20161125OUPOPO"/>
    <n v="6"/>
    <x v="4"/>
    <x v="34"/>
    <e v="#N/A"/>
    <x v="1"/>
  </r>
  <r>
    <s v="World Vision International"/>
    <m/>
    <s v="Private funds"/>
    <s v="Réalisé"/>
    <d v="2016-11-25T00:00:00"/>
    <s v="Distribution NFI"/>
    <s v="Matériaux NFI"/>
    <s v="Couvertures"/>
    <m/>
    <s v="Nombre"/>
    <n v="300"/>
    <m/>
    <m/>
    <m/>
    <m/>
    <n v="300"/>
    <s v="Sélection / Priorisation"/>
    <x v="4"/>
    <x v="33"/>
    <s v="Petite Source"/>
    <m/>
    <m/>
    <m/>
    <m/>
    <s v="WOR20161125OUANPE"/>
    <n v="5"/>
    <x v="4"/>
    <x v="33"/>
    <e v="#N/A"/>
    <x v="1"/>
  </r>
  <r>
    <s v="World Vision International"/>
    <m/>
    <s v="Private funds"/>
    <s v="Réalisé"/>
    <d v="2016-11-25T00:00:00"/>
    <s v="Distribution NFI"/>
    <s v="Matériaux NFI"/>
    <s v="Bidons"/>
    <m/>
    <s v="Nombre"/>
    <n v="300"/>
    <m/>
    <m/>
    <m/>
    <m/>
    <n v="300"/>
    <s v="Sélection / Priorisation"/>
    <x v="4"/>
    <x v="34"/>
    <s v="Pointe A Raquette"/>
    <m/>
    <m/>
    <m/>
    <m/>
    <s v="WOR20161125OUPOPO"/>
    <n v="5"/>
    <x v="4"/>
    <x v="34"/>
    <e v="#N/A"/>
    <x v="1"/>
  </r>
  <r>
    <s v="World Vision International"/>
    <m/>
    <s v="Private funds"/>
    <s v="Réalisé"/>
    <d v="2016-11-25T00:00:00"/>
    <s v="Distribution NFI"/>
    <s v="Matériaux NFI"/>
    <s v="Bidons"/>
    <m/>
    <s v="Nombre"/>
    <n v="300"/>
    <m/>
    <m/>
    <m/>
    <m/>
    <n v="300"/>
    <s v="Sélection / Priorisation"/>
    <x v="4"/>
    <x v="33"/>
    <s v="Petite Source"/>
    <m/>
    <m/>
    <m/>
    <m/>
    <s v="WOR20161125OUANPE"/>
    <n v="4"/>
    <x v="4"/>
    <x v="33"/>
    <e v="#N/A"/>
    <x v="1"/>
  </r>
  <r>
    <s v="World Vision International"/>
    <m/>
    <s v="Private funds"/>
    <s v="Réalisé"/>
    <d v="2016-11-25T00:00:00"/>
    <s v="Distribution NFI"/>
    <s v="Matériaux NFI"/>
    <s v="Moustiquaires"/>
    <m/>
    <s v="Nombre"/>
    <n v="300"/>
    <m/>
    <m/>
    <m/>
    <m/>
    <n v="300"/>
    <s v="Sélection / Priorisation"/>
    <x v="4"/>
    <x v="34"/>
    <s v="Pointe A Raquette"/>
    <m/>
    <m/>
    <m/>
    <m/>
    <s v="WOR20161125OUPOPO"/>
    <n v="4"/>
    <x v="4"/>
    <x v="34"/>
    <e v="#N/A"/>
    <x v="1"/>
  </r>
  <r>
    <s v="World Vision International"/>
    <m/>
    <s v="Private funds"/>
    <s v="Réalisé"/>
    <d v="2016-11-25T00:00:00"/>
    <s v="Distribution NFI"/>
    <s v="Matériaux NFI"/>
    <s v="Moustiquaires"/>
    <m/>
    <s v="Nombre"/>
    <n v="300"/>
    <m/>
    <m/>
    <m/>
    <m/>
    <n v="300"/>
    <s v="Sélection / Priorisation"/>
    <x v="4"/>
    <x v="33"/>
    <s v="Petite Source"/>
    <m/>
    <m/>
    <m/>
    <m/>
    <s v="WOR20161125OUANPE"/>
    <n v="3"/>
    <x v="4"/>
    <x v="33"/>
    <e v="#N/A"/>
    <x v="1"/>
  </r>
  <r>
    <s v="World Vision International"/>
    <m/>
    <s v="Private funds"/>
    <s v="Réalisé"/>
    <d v="2016-11-25T00:00:00"/>
    <s v="Distribution NFI"/>
    <s v="Matériaux NFI"/>
    <s v="Lampes solaires"/>
    <m/>
    <s v="Nombre"/>
    <n v="300"/>
    <m/>
    <m/>
    <m/>
    <m/>
    <n v="300"/>
    <s v="Sélection / Priorisation"/>
    <x v="4"/>
    <x v="33"/>
    <s v="Petite Source"/>
    <m/>
    <m/>
    <m/>
    <m/>
    <s v="WOR20161125OUANPE"/>
    <n v="2"/>
    <x v="4"/>
    <x v="33"/>
    <e v="#N/A"/>
    <x v="1"/>
  </r>
  <r>
    <s v="World Vision International"/>
    <m/>
    <s v="Private funds"/>
    <s v="Réalisé"/>
    <d v="2016-11-25T00:00:00"/>
    <s v="Distribution NFI"/>
    <s v="Matériaux NFI"/>
    <s v="Kit d'hygiène"/>
    <m/>
    <s v="Nombre"/>
    <n v="300"/>
    <m/>
    <m/>
    <m/>
    <m/>
    <n v="300"/>
    <s v="Sélection / Priorisation"/>
    <x v="4"/>
    <x v="34"/>
    <s v="Pointe A Raquette"/>
    <m/>
    <m/>
    <m/>
    <m/>
    <s v="WOR20161125OUPOPO"/>
    <n v="3"/>
    <x v="4"/>
    <x v="34"/>
    <e v="#N/A"/>
    <x v="1"/>
  </r>
  <r>
    <s v="World Vision International"/>
    <m/>
    <s v="Private funds"/>
    <s v="Réalisé"/>
    <d v="2016-11-25T00:00:00"/>
    <s v="Distribution NFI"/>
    <s v="Matériaux NFI"/>
    <s v="Kit d'hygiène"/>
    <m/>
    <s v="Nombre"/>
    <n v="300"/>
    <m/>
    <m/>
    <m/>
    <m/>
    <n v="300"/>
    <s v="Sélection / Priorisation"/>
    <x v="4"/>
    <x v="33"/>
    <s v="Petite Source"/>
    <m/>
    <m/>
    <m/>
    <m/>
    <s v="WOR20161125OUANPE"/>
    <n v="1"/>
    <x v="4"/>
    <x v="33"/>
    <e v="#N/A"/>
    <x v="1"/>
  </r>
  <r>
    <s v="World Vision International"/>
    <m/>
    <s v="Private funds"/>
    <s v="Réalisé"/>
    <d v="2016-11-25T00:00:00"/>
    <s v="Distribution NFI"/>
    <s v="Matériaux NFI"/>
    <s v="Seaux"/>
    <m/>
    <s v="Nombre"/>
    <n v="300"/>
    <m/>
    <m/>
    <m/>
    <m/>
    <n v="300"/>
    <s v="Sélection / Priorisation"/>
    <x v="4"/>
    <x v="34"/>
    <s v="Pointe A Raquette"/>
    <m/>
    <m/>
    <m/>
    <s v="300 water filter"/>
    <s v="WOR20161125OUPOPO"/>
    <n v="2"/>
    <x v="4"/>
    <x v="34"/>
    <e v="#N/A"/>
    <x v="1"/>
  </r>
  <r>
    <s v="World Vision International"/>
    <m/>
    <m/>
    <s v="Réalisé"/>
    <d v="2016-11-25T00:00:00"/>
    <s v="Intervention Abris"/>
    <s v="Formation"/>
    <s v="Formation"/>
    <m/>
    <s v="Nombre de personnes"/>
    <n v="442"/>
    <m/>
    <m/>
    <m/>
    <m/>
    <n v="442"/>
    <s v="Sélection / Priorisation"/>
    <x v="4"/>
    <x v="33"/>
    <s v="Grand Lagon"/>
    <s v="Trou Louis Jeune"/>
    <m/>
    <m/>
    <m/>
    <s v="WOR20161125OUANGR"/>
    <n v="1"/>
    <x v="4"/>
    <x v="33"/>
    <e v="#N/A"/>
    <x v="1"/>
  </r>
  <r>
    <s v="World Vision International"/>
    <m/>
    <m/>
    <s v="Réalisé"/>
    <d v="2016-11-25T00:00:00"/>
    <s v="Intervention Abris"/>
    <s v="Formation"/>
    <s v="Formation"/>
    <m/>
    <s v="Nombre de personnes"/>
    <n v="300"/>
    <m/>
    <m/>
    <m/>
    <m/>
    <n v="300"/>
    <s v="Sélection / Priorisation"/>
    <x v="4"/>
    <x v="34"/>
    <s v="Pointe A Raquette"/>
    <s v="Plaisance"/>
    <m/>
    <m/>
    <m/>
    <s v="WOR20161125OUPOPO"/>
    <n v="1"/>
    <x v="4"/>
    <x v="34"/>
    <e v="#N/A"/>
    <x v="1"/>
  </r>
  <r>
    <s v="World Vision International"/>
    <m/>
    <s v="Private funds"/>
    <s v="Réalisé"/>
    <d v="2016-11-26T00:00:00"/>
    <s v="Distribution NFI"/>
    <s v="Matériaux NFI"/>
    <s v="Couvertures"/>
    <m/>
    <s v="Nombre"/>
    <n v="300"/>
    <m/>
    <m/>
    <m/>
    <m/>
    <n v="300"/>
    <s v="Sélection / Priorisation"/>
    <x v="4"/>
    <x v="33"/>
    <s v="Picmy"/>
    <m/>
    <m/>
    <m/>
    <m/>
    <s v="WOR20161126OUANPI"/>
    <n v="6"/>
    <x v="4"/>
    <x v="33"/>
    <e v="#N/A"/>
    <x v="1"/>
  </r>
  <r>
    <s v="World Vision International"/>
    <m/>
    <s v="Private funds"/>
    <s v="Réalisé"/>
    <d v="2016-11-26T00:00:00"/>
    <s v="Distribution NFI"/>
    <s v="Matériaux NFI"/>
    <s v="Moustiquaires"/>
    <m/>
    <s v="Nombre"/>
    <n v="300"/>
    <m/>
    <m/>
    <m/>
    <m/>
    <n v="300"/>
    <s v="Sélection / Priorisation"/>
    <x v="4"/>
    <x v="33"/>
    <s v="Picmy"/>
    <m/>
    <m/>
    <m/>
    <m/>
    <s v="WOR20161126OUANPI"/>
    <n v="5"/>
    <x v="4"/>
    <x v="33"/>
    <e v="#N/A"/>
    <x v="1"/>
  </r>
  <r>
    <s v="World Vision International"/>
    <m/>
    <s v="Private funds"/>
    <s v="Réalisé"/>
    <d v="2016-11-26T00:00:00"/>
    <s v="Distribution NFI"/>
    <s v="Matériaux NFI"/>
    <s v="Lampes solaires"/>
    <m/>
    <s v="Nombre"/>
    <n v="300"/>
    <m/>
    <m/>
    <m/>
    <m/>
    <n v="300"/>
    <s v="Sélection / Priorisation"/>
    <x v="4"/>
    <x v="33"/>
    <s v="Picmy"/>
    <m/>
    <m/>
    <m/>
    <m/>
    <s v="WOR20161126OUANPI"/>
    <n v="4"/>
    <x v="4"/>
    <x v="33"/>
    <e v="#N/A"/>
    <x v="1"/>
  </r>
  <r>
    <s v="World Vision International"/>
    <m/>
    <s v="Private funds"/>
    <s v="Réalisé"/>
    <d v="2016-11-26T00:00:00"/>
    <s v="Distribution NFI"/>
    <s v="Matériaux NFI"/>
    <s v="Kit d'hygiène"/>
    <m/>
    <s v="Nombre"/>
    <n v="300"/>
    <m/>
    <m/>
    <m/>
    <m/>
    <n v="300"/>
    <s v="Sélection / Priorisation"/>
    <x v="4"/>
    <x v="33"/>
    <s v="Picmy"/>
    <m/>
    <m/>
    <m/>
    <m/>
    <s v="WOR20161126OUANPI"/>
    <n v="3"/>
    <x v="4"/>
    <x v="33"/>
    <e v="#N/A"/>
    <x v="1"/>
  </r>
  <r>
    <s v="World Vision International"/>
    <m/>
    <s v="Private funds"/>
    <s v="Réalisé"/>
    <d v="2016-11-26T00:00:00"/>
    <s v="Distribution NFI"/>
    <s v="Matériaux NFI"/>
    <s v="Seaux"/>
    <m/>
    <s v="Nombre"/>
    <n v="300"/>
    <m/>
    <m/>
    <m/>
    <m/>
    <n v="300"/>
    <s v="Sélection / Priorisation"/>
    <x v="4"/>
    <x v="33"/>
    <s v="Picmy"/>
    <m/>
    <m/>
    <m/>
    <s v="300 water filter"/>
    <s v="WOR20161126OUANPI"/>
    <n v="2"/>
    <x v="4"/>
    <x v="33"/>
    <e v="#N/A"/>
    <x v="1"/>
  </r>
  <r>
    <s v="World Vision International"/>
    <m/>
    <m/>
    <s v="Réalisé"/>
    <d v="2016-11-26T00:00:00"/>
    <s v="Intervention Abris"/>
    <s v="Formation"/>
    <s v="Formation"/>
    <m/>
    <s v="Nombre de personnes"/>
    <n v="300"/>
    <m/>
    <m/>
    <m/>
    <m/>
    <n v="300"/>
    <s v="Sélection / Priorisation"/>
    <x v="4"/>
    <x v="33"/>
    <s v="Picmy"/>
    <m/>
    <m/>
    <m/>
    <m/>
    <s v="WOR20161126OUANPI"/>
    <n v="1"/>
    <x v="4"/>
    <x v="33"/>
    <e v="#N/A"/>
    <x v="1"/>
  </r>
  <r>
    <s v="World Vision International"/>
    <m/>
    <s v="Private funds"/>
    <s v="Réalisé"/>
    <d v="2016-11-28T00:00:00"/>
    <s v="Distribution NFI"/>
    <s v="Matériaux NFI"/>
    <s v="Couvertures"/>
    <m/>
    <s v="Nombre"/>
    <n v="350"/>
    <m/>
    <m/>
    <m/>
    <m/>
    <n v="350"/>
    <s v="Sélection / Priorisation"/>
    <x v="4"/>
    <x v="33"/>
    <s v="Grand Lagon"/>
    <m/>
    <m/>
    <m/>
    <m/>
    <s v="WOR20161128OUANGR"/>
    <n v="6"/>
    <x v="4"/>
    <x v="33"/>
    <e v="#N/A"/>
    <x v="1"/>
  </r>
  <r>
    <s v="World Vision International"/>
    <m/>
    <s v="Private funds"/>
    <s v="Réalisé"/>
    <d v="2016-11-28T00:00:00"/>
    <s v="Distribution NFI"/>
    <s v="Matériaux NFI"/>
    <s v="Couvertures"/>
    <m/>
    <s v="Nombre"/>
    <n v="400"/>
    <m/>
    <m/>
    <m/>
    <m/>
    <n v="400"/>
    <s v="Sélection / Priorisation"/>
    <x v="4"/>
    <x v="34"/>
    <s v="Pointe A Raquette"/>
    <m/>
    <m/>
    <m/>
    <m/>
    <s v="WOR20161128OUPOPO"/>
    <n v="6"/>
    <x v="4"/>
    <x v="34"/>
    <e v="#N/A"/>
    <x v="1"/>
  </r>
  <r>
    <s v="World Vision International"/>
    <m/>
    <s v="Private funds"/>
    <s v="Réalisé"/>
    <d v="2016-11-28T00:00:00"/>
    <s v="Distribution NFI"/>
    <s v="Matériaux NFI"/>
    <s v="Moustiquaires"/>
    <m/>
    <s v="Nombre"/>
    <n v="350"/>
    <m/>
    <m/>
    <m/>
    <m/>
    <n v="350"/>
    <s v="Sélection / Priorisation"/>
    <x v="4"/>
    <x v="33"/>
    <s v="Grand Lagon"/>
    <m/>
    <m/>
    <m/>
    <m/>
    <s v="WOR20161128OUANGR"/>
    <n v="5"/>
    <x v="4"/>
    <x v="33"/>
    <e v="#N/A"/>
    <x v="1"/>
  </r>
  <r>
    <s v="World Vision International"/>
    <m/>
    <s v="Private funds"/>
    <s v="Réalisé"/>
    <d v="2016-11-28T00:00:00"/>
    <s v="Distribution NFI"/>
    <s v="Matériaux NFI"/>
    <s v="Moustiquaires"/>
    <m/>
    <s v="Nombre"/>
    <n v="400"/>
    <m/>
    <m/>
    <m/>
    <m/>
    <n v="400"/>
    <s v="Sélection / Priorisation"/>
    <x v="4"/>
    <x v="34"/>
    <s v="Pointe A Raquette"/>
    <m/>
    <m/>
    <m/>
    <m/>
    <s v="WOR20161128OUPOPO"/>
    <n v="5"/>
    <x v="4"/>
    <x v="34"/>
    <e v="#N/A"/>
    <x v="1"/>
  </r>
  <r>
    <s v="World Vision International"/>
    <m/>
    <s v="Private funds"/>
    <s v="Réalisé"/>
    <d v="2016-11-28T00:00:00"/>
    <s v="Distribution NFI"/>
    <s v="Matériaux NFI"/>
    <s v="Lampes solaires"/>
    <m/>
    <s v="Nombre"/>
    <n v="350"/>
    <m/>
    <m/>
    <m/>
    <m/>
    <n v="350"/>
    <s v="Sélection / Priorisation"/>
    <x v="4"/>
    <x v="33"/>
    <s v="Grand Lagon"/>
    <m/>
    <m/>
    <m/>
    <m/>
    <s v="WOR20161128OUANGR"/>
    <n v="4"/>
    <x v="4"/>
    <x v="33"/>
    <e v="#N/A"/>
    <x v="1"/>
  </r>
  <r>
    <s v="World Vision International"/>
    <m/>
    <s v="Private funds"/>
    <s v="Réalisé"/>
    <d v="2016-11-28T00:00:00"/>
    <s v="Distribution NFI"/>
    <s v="Matériaux NFI"/>
    <s v="Lampes solaires"/>
    <m/>
    <s v="Nombre"/>
    <n v="400"/>
    <m/>
    <m/>
    <m/>
    <m/>
    <n v="400"/>
    <s v="Sélection / Priorisation"/>
    <x v="4"/>
    <x v="34"/>
    <s v="Pointe A Raquette"/>
    <m/>
    <m/>
    <m/>
    <m/>
    <s v="WOR20161128OUPOPO"/>
    <n v="4"/>
    <x v="4"/>
    <x v="34"/>
    <e v="#N/A"/>
    <x v="1"/>
  </r>
  <r>
    <s v="World Vision International"/>
    <m/>
    <s v="Private funds"/>
    <s v="Réalisé"/>
    <d v="2016-11-28T00:00:00"/>
    <s v="Distribution NFI"/>
    <s v="Matériaux NFI"/>
    <s v="Kit d'hygiène"/>
    <m/>
    <s v="Nombre"/>
    <n v="350"/>
    <m/>
    <m/>
    <m/>
    <m/>
    <n v="350"/>
    <s v="Sélection / Priorisation"/>
    <x v="4"/>
    <x v="33"/>
    <s v="Grand Lagon"/>
    <m/>
    <m/>
    <m/>
    <m/>
    <s v="WOR20161128OUANGR"/>
    <n v="3"/>
    <x v="4"/>
    <x v="33"/>
    <e v="#N/A"/>
    <x v="1"/>
  </r>
  <r>
    <s v="World Vision International"/>
    <m/>
    <s v="Private funds"/>
    <s v="Réalisé"/>
    <d v="2016-11-28T00:00:00"/>
    <s v="Distribution NFI"/>
    <s v="Matériaux NFI"/>
    <s v="Kit d'hygiène"/>
    <m/>
    <s v="Nombre"/>
    <n v="400"/>
    <m/>
    <m/>
    <m/>
    <m/>
    <n v="400"/>
    <s v="Sélection / Priorisation"/>
    <x v="4"/>
    <x v="34"/>
    <s v="Pointe A Raquette"/>
    <m/>
    <m/>
    <m/>
    <m/>
    <s v="WOR20161128OUPOPO"/>
    <n v="3"/>
    <x v="4"/>
    <x v="34"/>
    <e v="#N/A"/>
    <x v="1"/>
  </r>
  <r>
    <s v="World Vision International"/>
    <m/>
    <s v="Private funds"/>
    <s v="Réalisé"/>
    <d v="2016-11-28T00:00:00"/>
    <s v="Distribution NFI"/>
    <s v="Matériaux NFI"/>
    <s v="Seaux"/>
    <m/>
    <s v="Nombre"/>
    <n v="350"/>
    <m/>
    <m/>
    <m/>
    <m/>
    <n v="350"/>
    <s v="Sélection / Priorisation"/>
    <x v="4"/>
    <x v="33"/>
    <s v="Grand Lagon"/>
    <m/>
    <m/>
    <m/>
    <s v="350 water filter"/>
    <s v="WOR20161128OUANGR"/>
    <n v="2"/>
    <x v="4"/>
    <x v="33"/>
    <e v="#N/A"/>
    <x v="1"/>
  </r>
  <r>
    <s v="World Vision International"/>
    <m/>
    <s v="Private funds"/>
    <s v="Réalisé"/>
    <d v="2016-11-28T00:00:00"/>
    <s v="Distribution NFI"/>
    <s v="Matériaux NFI"/>
    <s v="Seaux"/>
    <m/>
    <s v="Nombre"/>
    <n v="400"/>
    <m/>
    <m/>
    <m/>
    <m/>
    <n v="400"/>
    <s v="Sélection / Priorisation"/>
    <x v="4"/>
    <x v="34"/>
    <s v="Pointe A Raquette"/>
    <m/>
    <m/>
    <m/>
    <s v="400 water filter"/>
    <s v="WOR20161128OUPOPO"/>
    <n v="2"/>
    <x v="4"/>
    <x v="34"/>
    <e v="#N/A"/>
    <x v="1"/>
  </r>
  <r>
    <s v="World Vision International"/>
    <m/>
    <m/>
    <s v="Réalisé"/>
    <d v="2016-11-28T00:00:00"/>
    <s v="Intervention Abris"/>
    <s v="Formation"/>
    <s v="Formation"/>
    <m/>
    <s v="Nombre de personnes"/>
    <n v="350"/>
    <m/>
    <m/>
    <m/>
    <m/>
    <n v="350"/>
    <s v="Sélection / Priorisation"/>
    <x v="4"/>
    <x v="33"/>
    <s v="Grand Lagon"/>
    <s v="Abricot"/>
    <m/>
    <m/>
    <m/>
    <s v="WOR20161128OUANGR"/>
    <n v="1"/>
    <x v="4"/>
    <x v="33"/>
    <e v="#N/A"/>
    <x v="1"/>
  </r>
  <r>
    <s v="World Vision International"/>
    <m/>
    <m/>
    <s v="Réalisé"/>
    <d v="2016-11-28T00:00:00"/>
    <s v="Intervention Abris"/>
    <s v="Formation"/>
    <s v="Formation"/>
    <m/>
    <s v="Nombre de personnes"/>
    <n v="400"/>
    <m/>
    <m/>
    <m/>
    <m/>
    <n v="400"/>
    <s v="Sélection / Priorisation"/>
    <x v="4"/>
    <x v="34"/>
    <s v="Pointe A Raquette"/>
    <s v="Ti Palmiste"/>
    <m/>
    <m/>
    <m/>
    <s v="WOR20161128OUPOPO"/>
    <n v="1"/>
    <x v="4"/>
    <x v="34"/>
    <e v="#N/A"/>
    <x v="1"/>
  </r>
  <r>
    <s v="World Vision International"/>
    <m/>
    <s v="Private funds"/>
    <s v="Réalisé"/>
    <d v="2016-11-29T00:00:00"/>
    <s v="Distribution NFI"/>
    <s v="Matériaux NFI"/>
    <s v="Moustiquaires"/>
    <m/>
    <s v="Nombre"/>
    <n v="203"/>
    <m/>
    <m/>
    <m/>
    <m/>
    <n v="203"/>
    <s v="Sélection / Priorisation"/>
    <x v="4"/>
    <x v="33"/>
    <s v="Grand Lagon"/>
    <m/>
    <m/>
    <m/>
    <m/>
    <s v="WOR20161129OUANGR"/>
    <n v="5"/>
    <x v="4"/>
    <x v="33"/>
    <e v="#N/A"/>
    <x v="1"/>
  </r>
  <r>
    <s v="World Vision International"/>
    <m/>
    <s v="Private funds"/>
    <s v="Réalisé"/>
    <d v="2016-11-29T00:00:00"/>
    <s v="Distribution NFI"/>
    <s v="Matériaux NFI"/>
    <s v="Lampes solaires"/>
    <m/>
    <s v="Nombre"/>
    <n v="203"/>
    <m/>
    <m/>
    <m/>
    <m/>
    <n v="203"/>
    <s v="Sélection / Priorisation"/>
    <x v="4"/>
    <x v="33"/>
    <s v="Grand Lagon"/>
    <m/>
    <m/>
    <m/>
    <m/>
    <s v="WOR20161129OUANGR"/>
    <n v="4"/>
    <x v="4"/>
    <x v="33"/>
    <e v="#N/A"/>
    <x v="1"/>
  </r>
  <r>
    <s v="World Vision International"/>
    <m/>
    <s v="Private funds"/>
    <s v="Réalisé"/>
    <d v="2016-11-29T00:00:00"/>
    <s v="Distribution NFI"/>
    <s v="Matériaux NFI"/>
    <s v="Kit d'hygiène"/>
    <m/>
    <s v="Nombre"/>
    <n v="203"/>
    <m/>
    <m/>
    <m/>
    <m/>
    <n v="203"/>
    <s v="Sélection / Priorisation"/>
    <x v="4"/>
    <x v="33"/>
    <s v="Grand Lagon"/>
    <m/>
    <m/>
    <m/>
    <m/>
    <s v="WOR20161129OUANGR"/>
    <n v="3"/>
    <x v="4"/>
    <x v="33"/>
    <e v="#N/A"/>
    <x v="1"/>
  </r>
  <r>
    <s v="World Vision International"/>
    <m/>
    <s v="Private funds"/>
    <s v="Réalisé"/>
    <d v="2016-11-29T00:00:00"/>
    <s v="Distribution NFI"/>
    <s v="Matériaux NFI"/>
    <s v="Seaux"/>
    <m/>
    <s v="Nombre"/>
    <n v="203"/>
    <m/>
    <m/>
    <m/>
    <m/>
    <n v="203"/>
    <s v="Sélection / Priorisation"/>
    <x v="4"/>
    <x v="33"/>
    <s v="Grand Lagon"/>
    <m/>
    <m/>
    <m/>
    <s v="203 water filter"/>
    <s v="WOR20161129OUANGR"/>
    <n v="2"/>
    <x v="4"/>
    <x v="33"/>
    <e v="#N/A"/>
    <x v="1"/>
  </r>
  <r>
    <s v="World Vision International"/>
    <m/>
    <m/>
    <s v="Réalisé"/>
    <d v="2016-11-29T00:00:00"/>
    <s v="Intervention Abris"/>
    <s v="Formation"/>
    <s v="Formation"/>
    <m/>
    <s v="Nombre de personnes"/>
    <n v="203"/>
    <m/>
    <m/>
    <m/>
    <m/>
    <n v="203"/>
    <s v="Sélection / Priorisation"/>
    <x v="4"/>
    <x v="33"/>
    <s v="Grand Lagon"/>
    <m/>
    <m/>
    <m/>
    <m/>
    <s v="WOR20161129OUANGR"/>
    <n v="1"/>
    <x v="4"/>
    <x v="33"/>
    <e v="#N/A"/>
    <x v="1"/>
  </r>
  <r>
    <s v="World Vision International"/>
    <m/>
    <s v="Private funds"/>
    <s v="Réalisé"/>
    <d v="2016-11-30T00:00:00"/>
    <s v="Distribution Abris"/>
    <s v="Matériaux Abris"/>
    <s v="Bâches"/>
    <m/>
    <s v="Nombre"/>
    <n v="300"/>
    <m/>
    <m/>
    <m/>
    <m/>
    <n v="300"/>
    <s v="Sélection / Priorisation"/>
    <x v="3"/>
    <x v="88"/>
    <s v="Grand Boucan"/>
    <m/>
    <m/>
    <m/>
    <m/>
    <s v="WOR20161130NIGRGR"/>
    <n v="8"/>
    <x v="3"/>
    <x v="65"/>
    <e v="#N/A"/>
    <x v="0"/>
  </r>
  <r>
    <s v="World Vision International"/>
    <m/>
    <s v="Private funds"/>
    <s v="Réalisé"/>
    <d v="2016-11-30T00:00:00"/>
    <s v="Distribution Abris"/>
    <s v="Matériaux Abris"/>
    <s v="Bâches"/>
    <m/>
    <s v="Nombre"/>
    <n v="465"/>
    <m/>
    <m/>
    <m/>
    <m/>
    <n v="465"/>
    <s v="Sélection / Priorisation"/>
    <x v="3"/>
    <x v="88"/>
    <s v="Grand Boucan"/>
    <m/>
    <m/>
    <m/>
    <m/>
    <s v="WOR20161130NIGRGR"/>
    <n v="7"/>
    <x v="3"/>
    <x v="65"/>
    <e v="#N/A"/>
    <x v="1"/>
  </r>
  <r>
    <s v="World Vision International"/>
    <m/>
    <s v="Private funds"/>
    <s v="Réalisé"/>
    <d v="2016-11-30T00:00:00"/>
    <s v="Distribution NFI"/>
    <s v="Matériaux NFI"/>
    <s v="Couvertures"/>
    <m/>
    <s v="Nombre"/>
    <n v="600"/>
    <m/>
    <m/>
    <m/>
    <m/>
    <n v="300"/>
    <s v="Sélection / Priorisation"/>
    <x v="3"/>
    <x v="88"/>
    <s v="Grand Boucan"/>
    <m/>
    <m/>
    <m/>
    <m/>
    <s v="WOR20161130NIGRGR"/>
    <n v="6"/>
    <x v="3"/>
    <x v="65"/>
    <e v="#N/A"/>
    <x v="1"/>
  </r>
  <r>
    <s v="World Vision International"/>
    <m/>
    <s v="Private funds"/>
    <s v="Réalisé"/>
    <d v="2016-11-30T00:00:00"/>
    <s v="Distribution NFI"/>
    <s v="Matériaux NFI"/>
    <s v="Couvertures"/>
    <m/>
    <s v="Nombre"/>
    <n v="240"/>
    <m/>
    <m/>
    <m/>
    <m/>
    <n v="465"/>
    <s v="Sélection / Priorisation"/>
    <x v="3"/>
    <x v="88"/>
    <s v="Grand Boucan"/>
    <m/>
    <m/>
    <m/>
    <m/>
    <s v="WOR20161130NIGRGR"/>
    <n v="5"/>
    <x v="3"/>
    <x v="65"/>
    <e v="#N/A"/>
    <x v="1"/>
  </r>
  <r>
    <s v="World Vision International"/>
    <m/>
    <s v="Private funds"/>
    <s v="Réalisé"/>
    <d v="2016-11-30T00:00:00"/>
    <s v="Distribution NFI"/>
    <s v="Matériaux NFI"/>
    <s v="Bidons"/>
    <m/>
    <s v="Nombre"/>
    <n v="400"/>
    <m/>
    <m/>
    <m/>
    <m/>
    <n v="400"/>
    <s v="Sélection / Priorisation"/>
    <x v="4"/>
    <x v="33"/>
    <s v="Petite Source"/>
    <m/>
    <m/>
    <m/>
    <m/>
    <s v="WOR20161130OUANPE"/>
    <n v="9"/>
    <x v="4"/>
    <x v="33"/>
    <e v="#N/A"/>
    <x v="1"/>
  </r>
  <r>
    <s v="World Vision International"/>
    <m/>
    <s v="Private funds"/>
    <s v="Réalisé"/>
    <d v="2016-11-30T00:00:00"/>
    <s v="Distribution NFI"/>
    <s v="Matériaux NFI"/>
    <s v="Moustiquaires"/>
    <m/>
    <s v="Nombre"/>
    <n v="600"/>
    <m/>
    <m/>
    <m/>
    <m/>
    <n v="300"/>
    <s v="Sélection / Priorisation"/>
    <x v="3"/>
    <x v="88"/>
    <s v="Grand Boucan"/>
    <m/>
    <m/>
    <m/>
    <m/>
    <s v="WOR20161130NIGRGR"/>
    <n v="4"/>
    <x v="3"/>
    <x v="65"/>
    <e v="#N/A"/>
    <x v="1"/>
  </r>
  <r>
    <s v="World Vision International"/>
    <m/>
    <s v="Private funds"/>
    <s v="Réalisé"/>
    <d v="2016-11-30T00:00:00"/>
    <s v="Distribution NFI"/>
    <s v="Matériaux NFI"/>
    <s v="Moustiquaires"/>
    <m/>
    <s v="Nombre"/>
    <n v="764"/>
    <m/>
    <m/>
    <m/>
    <m/>
    <n v="465"/>
    <s v="Sélection / Priorisation"/>
    <x v="3"/>
    <x v="88"/>
    <s v="Grand Boucan"/>
    <m/>
    <m/>
    <m/>
    <m/>
    <s v="WOR20161130NIGRGR"/>
    <n v="3"/>
    <x v="3"/>
    <x v="65"/>
    <e v="#N/A"/>
    <x v="1"/>
  </r>
  <r>
    <s v="World Vision International"/>
    <m/>
    <s v="Private funds"/>
    <s v="Réalisé"/>
    <d v="2016-11-30T00:00:00"/>
    <s v="Distribution NFI"/>
    <s v="Matériaux NFI"/>
    <s v="Moustiquaires"/>
    <m/>
    <s v="Nombre"/>
    <n v="400"/>
    <m/>
    <m/>
    <m/>
    <m/>
    <n v="400"/>
    <s v="Sélection / Priorisation"/>
    <x v="4"/>
    <x v="33"/>
    <s v="Petite Source"/>
    <m/>
    <m/>
    <m/>
    <m/>
    <s v="WOR20161130OUANPE"/>
    <n v="8"/>
    <x v="4"/>
    <x v="33"/>
    <e v="#N/A"/>
    <x v="1"/>
  </r>
  <r>
    <s v="World Vision International"/>
    <m/>
    <s v="Private funds"/>
    <s v="Réalisé"/>
    <d v="2016-11-30T00:00:00"/>
    <s v="Distribution NFI"/>
    <s v="Matériaux NFI"/>
    <s v="Moustiquaires"/>
    <m/>
    <s v="Nombre"/>
    <n v="400"/>
    <m/>
    <m/>
    <m/>
    <m/>
    <n v="400"/>
    <s v="Sélection / Priorisation"/>
    <x v="4"/>
    <x v="34"/>
    <s v="Pointe A Raquette"/>
    <m/>
    <m/>
    <m/>
    <m/>
    <s v="WOR20161130OUPOPO"/>
    <n v="7"/>
    <x v="4"/>
    <x v="34"/>
    <e v="#N/A"/>
    <x v="1"/>
  </r>
  <r>
    <s v="World Vision International"/>
    <m/>
    <s v="Private funds"/>
    <s v="Réalisé"/>
    <d v="2016-11-30T00:00:00"/>
    <s v="Distribution NFI"/>
    <s v="Matériaux NFI"/>
    <s v="Lampes solaires"/>
    <m/>
    <s v="Nombre"/>
    <n v="400"/>
    <m/>
    <m/>
    <m/>
    <m/>
    <n v="400"/>
    <s v="Sélection / Priorisation"/>
    <x v="4"/>
    <x v="33"/>
    <s v="Petite Source"/>
    <m/>
    <m/>
    <m/>
    <m/>
    <s v="WOR20161130OUANPE"/>
    <n v="7"/>
    <x v="4"/>
    <x v="33"/>
    <e v="#N/A"/>
    <x v="1"/>
  </r>
  <r>
    <s v="World Vision International"/>
    <m/>
    <s v="Private funds"/>
    <s v="Réalisé"/>
    <d v="2016-11-30T00:00:00"/>
    <s v="Distribution NFI"/>
    <s v="Matériaux NFI"/>
    <s v="Lampes solaires"/>
    <m/>
    <s v="Nombre"/>
    <n v="400"/>
    <m/>
    <m/>
    <m/>
    <m/>
    <n v="400"/>
    <s v="Sélection / Priorisation"/>
    <x v="4"/>
    <x v="34"/>
    <s v="Pointe A Raquette"/>
    <m/>
    <m/>
    <m/>
    <m/>
    <s v="WOR20161130OUPOPO"/>
    <n v="6"/>
    <x v="4"/>
    <x v="34"/>
    <e v="#N/A"/>
    <x v="1"/>
  </r>
  <r>
    <s v="World Vision International"/>
    <m/>
    <s v="Private funds"/>
    <s v="Réalisé"/>
    <d v="2016-11-30T00:00:00"/>
    <s v="Distribution NFI"/>
    <s v="Matériaux NFI"/>
    <s v="Kit d'hygiène"/>
    <m/>
    <s v="Nombre"/>
    <n v="300"/>
    <m/>
    <m/>
    <m/>
    <m/>
    <n v="300"/>
    <s v="Sélection / Priorisation"/>
    <x v="3"/>
    <x v="88"/>
    <s v="Grand Boucan"/>
    <m/>
    <m/>
    <m/>
    <m/>
    <s v="WOR20161130NIGRGR"/>
    <n v="2"/>
    <x v="3"/>
    <x v="65"/>
    <e v="#N/A"/>
    <x v="1"/>
  </r>
  <r>
    <s v="World Vision International"/>
    <m/>
    <s v="Private funds"/>
    <s v="Réalisé"/>
    <d v="2016-11-30T00:00:00"/>
    <s v="Distribution NFI"/>
    <s v="Matériaux NFI"/>
    <s v="Kit d'hygiène"/>
    <m/>
    <s v="Nombre"/>
    <n v="382"/>
    <m/>
    <m/>
    <m/>
    <m/>
    <n v="465"/>
    <s v="Sélection / Priorisation"/>
    <x v="3"/>
    <x v="88"/>
    <s v="Grand Boucan"/>
    <m/>
    <m/>
    <m/>
    <m/>
    <s v="WOR20161130NIGRGR"/>
    <n v="1"/>
    <x v="3"/>
    <x v="65"/>
    <e v="#N/A"/>
    <x v="1"/>
  </r>
  <r>
    <s v="World Vision International"/>
    <m/>
    <s v="Private funds"/>
    <s v="Réalisé"/>
    <d v="2016-11-30T00:00:00"/>
    <s v="Distribution NFI"/>
    <s v="Matériaux NFI"/>
    <s v="Kit d'hygiène"/>
    <m/>
    <s v="Nombre"/>
    <n v="400"/>
    <m/>
    <m/>
    <m/>
    <m/>
    <n v="400"/>
    <s v="Sélection / Priorisation"/>
    <x v="4"/>
    <x v="34"/>
    <s v="Pointe A Raquette"/>
    <m/>
    <m/>
    <m/>
    <m/>
    <s v="WOR20161130OUPOPO"/>
    <n v="5"/>
    <x v="4"/>
    <x v="34"/>
    <e v="#N/A"/>
    <x v="1"/>
  </r>
  <r>
    <s v="World Vision International"/>
    <m/>
    <s v="Private funds"/>
    <s v="Réalisé"/>
    <d v="2016-11-30T00:00:00"/>
    <s v="Distribution NFI"/>
    <s v="Matériaux NFI"/>
    <s v="Seaux"/>
    <m/>
    <s v="Nombre"/>
    <n v="400"/>
    <m/>
    <m/>
    <m/>
    <m/>
    <n v="400"/>
    <s v="Sélection / Priorisation"/>
    <x v="4"/>
    <x v="33"/>
    <s v="Petite Source"/>
    <m/>
    <m/>
    <m/>
    <s v="400 water filter"/>
    <s v="WOR20161130OUANPE"/>
    <n v="6"/>
    <x v="4"/>
    <x v="33"/>
    <e v="#N/A"/>
    <x v="1"/>
  </r>
  <r>
    <s v="World Vision International"/>
    <m/>
    <s v="Private funds"/>
    <s v="Réalisé"/>
    <d v="2016-11-30T00:00:00"/>
    <s v="Distribution NFI"/>
    <s v="Matériaux NFI"/>
    <s v="Seaux"/>
    <m/>
    <s v="Nombre"/>
    <n v="400"/>
    <m/>
    <m/>
    <m/>
    <m/>
    <n v="400"/>
    <s v="Sélection / Priorisation"/>
    <x v="4"/>
    <x v="34"/>
    <s v="Pointe A Raquette"/>
    <m/>
    <m/>
    <m/>
    <s v="400 water filter"/>
    <s v="WOR20161130OUPOPO"/>
    <n v="4"/>
    <x v="4"/>
    <x v="34"/>
    <e v="#N/A"/>
    <x v="1"/>
  </r>
  <r>
    <s v="World Vision International"/>
    <m/>
    <m/>
    <s v="Réalisé"/>
    <d v="2016-11-30T00:00:00"/>
    <s v="Intervention Abris"/>
    <s v="Formation"/>
    <s v="Formation"/>
    <m/>
    <s v="Nombre de personnes"/>
    <n v="400"/>
    <m/>
    <m/>
    <m/>
    <m/>
    <n v="400"/>
    <s v="Sélection / Priorisation"/>
    <x v="4"/>
    <x v="33"/>
    <s v="Petite Source"/>
    <m/>
    <m/>
    <m/>
    <m/>
    <s v="WOR20161130OUANPE"/>
    <n v="5"/>
    <x v="4"/>
    <x v="33"/>
    <e v="#N/A"/>
    <x v="1"/>
  </r>
  <r>
    <s v="World Vision International"/>
    <m/>
    <m/>
    <s v="Réalisé"/>
    <d v="2016-11-30T00:00:00"/>
    <s v="Intervention Abris"/>
    <s v="Formation"/>
    <s v="Formation"/>
    <m/>
    <s v="Nombre de personnes"/>
    <n v="400"/>
    <m/>
    <m/>
    <m/>
    <m/>
    <n v="400"/>
    <s v="Sélection / Priorisation"/>
    <x v="4"/>
    <x v="34"/>
    <s v="Pointe A Raquette"/>
    <m/>
    <m/>
    <m/>
    <m/>
    <s v="WOR20161130OUPOPO"/>
    <n v="3"/>
    <x v="4"/>
    <x v="34"/>
    <e v="#N/A"/>
    <x v="1"/>
  </r>
  <r>
    <s v="World Vision International"/>
    <m/>
    <s v="Private funds"/>
    <s v="Réalisé"/>
    <d v="2016-11-30T00:00:00"/>
    <s v="Distribution Abris"/>
    <s v="Cash en USD"/>
    <s v="Conditionel "/>
    <m/>
    <s v="Valeur en USD"/>
    <n v="25"/>
    <m/>
    <m/>
    <m/>
    <m/>
    <n v="501"/>
    <m/>
    <x v="4"/>
    <x v="33"/>
    <s v="Palma"/>
    <m/>
    <m/>
    <m/>
    <s v="Kore Lavi"/>
    <s v="WOR20161130OUANPA"/>
    <n v="2"/>
    <x v="4"/>
    <x v="33"/>
    <e v="#N/A"/>
    <x v="1"/>
  </r>
  <r>
    <s v="World Vision International"/>
    <m/>
    <s v="Private funds"/>
    <s v="Réalisé"/>
    <d v="2016-11-30T00:00:00"/>
    <s v="Distribution Abris"/>
    <s v="Cash en USD"/>
    <s v="Conditionel "/>
    <m/>
    <s v="Valeur en USD"/>
    <n v="25"/>
    <m/>
    <m/>
    <m/>
    <m/>
    <n v="116"/>
    <m/>
    <x v="4"/>
    <x v="33"/>
    <s v="Petite Source"/>
    <m/>
    <m/>
    <m/>
    <s v="Kore Lavi"/>
    <s v="WOR20161130OUANPE"/>
    <n v="4"/>
    <x v="4"/>
    <x v="33"/>
    <e v="#N/A"/>
    <x v="1"/>
  </r>
  <r>
    <s v="World Vision International"/>
    <m/>
    <s v="Private funds"/>
    <s v="Réalisé"/>
    <d v="2016-11-30T00:00:00"/>
    <s v="Distribution Abris"/>
    <s v="Cash en USD"/>
    <s v="Conditionel "/>
    <m/>
    <s v="Valeur en USD"/>
    <n v="25"/>
    <m/>
    <m/>
    <m/>
    <m/>
    <n v="165"/>
    <m/>
    <x v="4"/>
    <x v="33"/>
    <s v="Grande Source"/>
    <m/>
    <m/>
    <m/>
    <s v="Kore Lavi"/>
    <s v="WOR20161130OUANGR"/>
    <n v="4"/>
    <x v="4"/>
    <x v="33"/>
    <e v="#N/A"/>
    <x v="1"/>
  </r>
  <r>
    <s v="World Vision International"/>
    <m/>
    <s v="Private funds"/>
    <s v="Réalisé"/>
    <d v="2016-11-30T00:00:00"/>
    <s v="Distribution Abris"/>
    <s v="Cash en USD"/>
    <s v="Conditionel "/>
    <m/>
    <s v="Valeur en USD"/>
    <n v="25"/>
    <m/>
    <m/>
    <m/>
    <m/>
    <n v="109"/>
    <m/>
    <x v="4"/>
    <x v="33"/>
    <s v="Grand Lagon"/>
    <m/>
    <m/>
    <m/>
    <s v="Kore Lavi"/>
    <s v="WOR20161130OUANGR"/>
    <n v="3"/>
    <x v="4"/>
    <x v="33"/>
    <e v="#N/A"/>
    <x v="1"/>
  </r>
  <r>
    <s v="World Vision International"/>
    <m/>
    <s v="Private funds"/>
    <s v="Réalisé"/>
    <d v="2016-11-30T00:00:00"/>
    <s v="Distribution Abris"/>
    <s v="Cash en USD"/>
    <s v="Conditionel "/>
    <m/>
    <s v="Valeur en USD"/>
    <n v="25"/>
    <m/>
    <m/>
    <m/>
    <m/>
    <n v="44"/>
    <m/>
    <x v="4"/>
    <x v="33"/>
    <s v="Picmy"/>
    <m/>
    <m/>
    <m/>
    <s v="Kore Lavi"/>
    <s v="WOR20161130OUANPI"/>
    <n v="2"/>
    <x v="4"/>
    <x v="33"/>
    <e v="#N/A"/>
    <x v="1"/>
  </r>
  <r>
    <s v="World Vision International"/>
    <m/>
    <s v="Private funds"/>
    <s v="Réalisé"/>
    <d v="2016-11-30T00:00:00"/>
    <s v="Distribution Abris"/>
    <s v="Cash en USD"/>
    <s v="Conditionel "/>
    <m/>
    <s v="Valeur en USD"/>
    <n v="25"/>
    <m/>
    <m/>
    <m/>
    <m/>
    <n v="74"/>
    <m/>
    <x v="4"/>
    <x v="33"/>
    <s v="Petite Anse"/>
    <m/>
    <m/>
    <m/>
    <s v="Kore Lavi"/>
    <s v="WOR20161130OUANPE"/>
    <n v="3"/>
    <x v="4"/>
    <x v="33"/>
    <e v="#N/A"/>
    <x v="1"/>
  </r>
  <r>
    <s v="World Vision International"/>
    <m/>
    <s v="Private funds"/>
    <s v="Réalisé"/>
    <d v="2016-11-30T00:00:00"/>
    <s v="Distribution Abris"/>
    <s v="Cash en USD"/>
    <s v="Conditionel "/>
    <m/>
    <s v="Valeur en USD"/>
    <n v="25"/>
    <m/>
    <m/>
    <m/>
    <m/>
    <n v="82"/>
    <m/>
    <x v="4"/>
    <x v="34"/>
    <s v="La Source"/>
    <m/>
    <m/>
    <m/>
    <s v="Kore Lavi"/>
    <s v="WOR20161130OUPOLA"/>
    <n v="2"/>
    <x v="4"/>
    <x v="34"/>
    <e v="#N/A"/>
    <x v="1"/>
  </r>
  <r>
    <s v="World Vision International"/>
    <m/>
    <s v="Private funds"/>
    <s v="Réalisé"/>
    <d v="2016-11-30T00:00:00"/>
    <s v="Distribution Abris"/>
    <s v="Cash en USD"/>
    <s v="Conditionel "/>
    <m/>
    <s v="Valeur en USD"/>
    <n v="25"/>
    <m/>
    <m/>
    <m/>
    <m/>
    <n v="112"/>
    <m/>
    <x v="4"/>
    <x v="34"/>
    <s v="Grand Vide"/>
    <m/>
    <m/>
    <m/>
    <s v="Kore Lavi"/>
    <s v="WOR20161130OUPOGR"/>
    <n v="4"/>
    <x v="4"/>
    <x v="34"/>
    <e v="#N/A"/>
    <x v="1"/>
  </r>
  <r>
    <s v="World Vision International"/>
    <m/>
    <s v="Private funds"/>
    <s v="Réalisé"/>
    <d v="2016-11-30T00:00:00"/>
    <s v="Distribution Abris"/>
    <s v="Cash en USD"/>
    <s v="Conditionel "/>
    <m/>
    <s v="Valeur en USD"/>
    <n v="25"/>
    <m/>
    <m/>
    <m/>
    <m/>
    <n v="181"/>
    <m/>
    <x v="4"/>
    <x v="34"/>
    <s v="Trou Louis"/>
    <m/>
    <m/>
    <m/>
    <s v="Kore Lavi"/>
    <s v="WOR20161130OUPOTR"/>
    <n v="2"/>
    <x v="4"/>
    <x v="34"/>
    <e v="#N/A"/>
    <x v="1"/>
  </r>
  <r>
    <s v="World Vision International"/>
    <m/>
    <s v="Private funds"/>
    <s v="Réalisé"/>
    <d v="2016-11-30T00:00:00"/>
    <s v="Distribution Abris"/>
    <s v="Cash en USD"/>
    <s v="Conditionel "/>
    <m/>
    <s v="Valeur en USD"/>
    <n v="25"/>
    <m/>
    <m/>
    <m/>
    <m/>
    <n v="198"/>
    <m/>
    <x v="4"/>
    <x v="34"/>
    <s v="Pointe A Raquette"/>
    <m/>
    <m/>
    <m/>
    <s v="Kore Lavi"/>
    <s v="WOR20161130OUPOPO"/>
    <n v="2"/>
    <x v="4"/>
    <x v="34"/>
    <e v="#N/A"/>
    <x v="1"/>
  </r>
  <r>
    <s v="World Vision International"/>
    <m/>
    <s v="Private funds"/>
    <s v="Réalisé"/>
    <d v="2016-11-30T00:00:00"/>
    <s v="Distribution Abris"/>
    <s v="Cash en USD"/>
    <s v="Conditionel "/>
    <m/>
    <s v="Valeur en USD"/>
    <n v="25"/>
    <m/>
    <m/>
    <m/>
    <m/>
    <n v="67"/>
    <m/>
    <x v="4"/>
    <x v="34"/>
    <s v="Gros Mangle"/>
    <m/>
    <m/>
    <m/>
    <s v="Kore Lavi"/>
    <s v="WOR20161130OUPOGR"/>
    <n v="3"/>
    <x v="4"/>
    <x v="34"/>
    <e v="#N/A"/>
    <x v="1"/>
  </r>
  <r>
    <s v="World Vision International"/>
    <m/>
    <m/>
    <s v="Réalisé"/>
    <d v="2016-11-30T00:00:00"/>
    <s v="Distribution Abris"/>
    <s v="Cash en USD"/>
    <s v="Non conditionel "/>
    <m/>
    <s v="Valeur en USD"/>
    <n v="50"/>
    <m/>
    <m/>
    <m/>
    <m/>
    <n v="1152"/>
    <m/>
    <x v="4"/>
    <x v="33"/>
    <s v="Palma"/>
    <m/>
    <m/>
    <m/>
    <s v="EFSP"/>
    <s v="WOR20161130OUANPA"/>
    <n v="1"/>
    <x v="4"/>
    <x v="33"/>
    <e v="#N/A"/>
    <x v="1"/>
  </r>
  <r>
    <s v="World Vision International"/>
    <m/>
    <m/>
    <s v="Réalisé"/>
    <d v="2016-11-30T00:00:00"/>
    <s v="Distribution Abris"/>
    <s v="Cash en USD"/>
    <s v="Non conditionel "/>
    <m/>
    <s v="Valeur en USD"/>
    <n v="50"/>
    <m/>
    <m/>
    <m/>
    <m/>
    <n v="907"/>
    <m/>
    <x v="4"/>
    <x v="33"/>
    <s v="Petite source"/>
    <m/>
    <m/>
    <m/>
    <s v="EFSP"/>
    <s v="WOR20161130OUANPE"/>
    <n v="2"/>
    <x v="4"/>
    <x v="33"/>
    <e v="#N/A"/>
    <x v="1"/>
  </r>
  <r>
    <s v="World Vision International"/>
    <m/>
    <m/>
    <s v="Réalisé"/>
    <d v="2016-11-30T00:00:00"/>
    <s v="Distribution Abris"/>
    <s v="Cash en USD"/>
    <s v="Non conditionel "/>
    <m/>
    <s v="Valeur en USD"/>
    <n v="50"/>
    <m/>
    <m/>
    <m/>
    <m/>
    <n v="378"/>
    <m/>
    <x v="4"/>
    <x v="33"/>
    <s v="Grande source"/>
    <m/>
    <m/>
    <m/>
    <s v="EFSP"/>
    <s v="WOR20161130OUANGR"/>
    <n v="2"/>
    <x v="4"/>
    <x v="33"/>
    <e v="#N/A"/>
    <x v="1"/>
  </r>
  <r>
    <s v="World Vision International"/>
    <m/>
    <m/>
    <s v="Réalisé"/>
    <d v="2016-11-30T00:00:00"/>
    <s v="Distribution Abris"/>
    <s v="Cash en USD"/>
    <s v="Non conditionel "/>
    <m/>
    <s v="Valeur en USD"/>
    <n v="50"/>
    <m/>
    <m/>
    <m/>
    <m/>
    <n v="400"/>
    <m/>
    <x v="4"/>
    <x v="33"/>
    <s v="Grand Lagon"/>
    <m/>
    <m/>
    <m/>
    <s v="EFSP"/>
    <s v="WOR20161130OUANGR"/>
    <n v="1"/>
    <x v="4"/>
    <x v="33"/>
    <e v="#N/A"/>
    <x v="1"/>
  </r>
  <r>
    <s v="World Vision International"/>
    <m/>
    <m/>
    <s v="Réalisé"/>
    <d v="2016-11-30T00:00:00"/>
    <s v="Distribution Abris"/>
    <s v="Cash en USD"/>
    <s v="Non conditionel "/>
    <m/>
    <s v="Valeur en USD"/>
    <n v="50"/>
    <m/>
    <m/>
    <m/>
    <m/>
    <n v="172"/>
    <m/>
    <x v="4"/>
    <x v="33"/>
    <s v="Picmy"/>
    <m/>
    <m/>
    <m/>
    <s v="EFSP"/>
    <s v="WOR20161130OUANPI"/>
    <n v="1"/>
    <x v="4"/>
    <x v="33"/>
    <e v="#N/A"/>
    <x v="1"/>
  </r>
  <r>
    <s v="World Vision International"/>
    <m/>
    <m/>
    <s v="Réalisé"/>
    <d v="2016-11-30T00:00:00"/>
    <s v="Distribution Abris"/>
    <s v="Cash en USD"/>
    <s v="Non conditionel "/>
    <m/>
    <s v="Valeur en USD"/>
    <n v="50"/>
    <m/>
    <m/>
    <m/>
    <m/>
    <n v="111"/>
    <m/>
    <x v="4"/>
    <x v="33"/>
    <s v="Petite Anse"/>
    <m/>
    <m/>
    <m/>
    <s v="EFSP"/>
    <s v="WOR20161130OUANPE"/>
    <n v="1"/>
    <x v="4"/>
    <x v="33"/>
    <e v="#N/A"/>
    <x v="1"/>
  </r>
  <r>
    <s v="World Vision International"/>
    <m/>
    <m/>
    <s v="Réalisé"/>
    <d v="2016-11-30T00:00:00"/>
    <s v="Distribution Abris"/>
    <s v="Cash en USD"/>
    <s v="Non conditionel "/>
    <m/>
    <s v="Valeur en USD"/>
    <n v="50"/>
    <m/>
    <m/>
    <m/>
    <m/>
    <n v="227"/>
    <m/>
    <x v="4"/>
    <x v="34"/>
    <s v="La Source"/>
    <m/>
    <m/>
    <m/>
    <s v="EFSP"/>
    <s v="WOR20161130OUPOLA"/>
    <n v="1"/>
    <x v="4"/>
    <x v="34"/>
    <e v="#N/A"/>
    <x v="1"/>
  </r>
  <r>
    <s v="World Vision International"/>
    <m/>
    <m/>
    <s v="Réalisé"/>
    <d v="2016-11-30T00:00:00"/>
    <s v="Distribution Abris"/>
    <s v="Cash en USD"/>
    <s v="Non conditionel "/>
    <m/>
    <s v="Valeur en USD"/>
    <n v="50"/>
    <m/>
    <m/>
    <m/>
    <m/>
    <n v="405"/>
    <m/>
    <x v="4"/>
    <x v="34"/>
    <s v="Grande vide"/>
    <m/>
    <m/>
    <m/>
    <s v="EFSP"/>
    <s v="WOR20161130OUPOGR"/>
    <n v="2"/>
    <x v="4"/>
    <x v="34"/>
    <e v="#N/A"/>
    <x v="1"/>
  </r>
  <r>
    <s v="World Vision International"/>
    <m/>
    <m/>
    <s v="Réalisé"/>
    <d v="2016-11-30T00:00:00"/>
    <s v="Distribution Abris"/>
    <s v="Cash en USD"/>
    <s v="Non conditionel "/>
    <m/>
    <s v="Valeur en USD"/>
    <n v="50"/>
    <m/>
    <m/>
    <m/>
    <m/>
    <n v="654"/>
    <m/>
    <x v="4"/>
    <x v="34"/>
    <s v="Trou Louis"/>
    <m/>
    <m/>
    <m/>
    <s v="EFSP"/>
    <s v="WOR20161130OUPOTR"/>
    <n v="1"/>
    <x v="4"/>
    <x v="34"/>
    <e v="#N/A"/>
    <x v="1"/>
  </r>
  <r>
    <s v="World Vision International"/>
    <m/>
    <m/>
    <s v="Réalisé"/>
    <d v="2016-11-30T00:00:00"/>
    <s v="Distribution Abris"/>
    <s v="Cash en USD"/>
    <s v="Non conditionel "/>
    <m/>
    <s v="Valeur en USD"/>
    <n v="50"/>
    <m/>
    <m/>
    <m/>
    <m/>
    <n v="859"/>
    <m/>
    <x v="4"/>
    <x v="34"/>
    <s v="Point-a-Raquette"/>
    <m/>
    <m/>
    <m/>
    <s v="EFSP"/>
    <s v="WOR20161130OUPOPO"/>
    <n v="1"/>
    <x v="4"/>
    <x v="34"/>
    <e v="#N/A"/>
    <x v="1"/>
  </r>
  <r>
    <s v="World Vision International"/>
    <m/>
    <m/>
    <s v="Réalisé"/>
    <d v="2016-11-30T00:00:00"/>
    <s v="Distribution Abris"/>
    <s v="Cash en USD"/>
    <s v="Non conditionel "/>
    <m/>
    <s v="Valeur en USD"/>
    <n v="50"/>
    <m/>
    <m/>
    <m/>
    <m/>
    <n v="129"/>
    <m/>
    <x v="4"/>
    <x v="34"/>
    <s v="Gros Mangle"/>
    <m/>
    <m/>
    <m/>
    <s v="EFSP"/>
    <s v="WOR20161130OUPOGR"/>
    <n v="1"/>
    <x v="4"/>
    <x v="34"/>
    <e v="#N/A"/>
    <x v="1"/>
  </r>
  <r>
    <s v="World Vision International"/>
    <m/>
    <m/>
    <s v="Réalisé"/>
    <d v="2016-12-02T00:00:00"/>
    <s v="Distribution NFI"/>
    <s v="Matériaux NFI"/>
    <s v="Aquatabs"/>
    <m/>
    <s v="Nombre"/>
    <n v="12960"/>
    <m/>
    <m/>
    <m/>
    <m/>
    <n v="216"/>
    <s v="Sélection / Priorisation"/>
    <x v="4"/>
    <x v="34"/>
    <s v="Pointe A Raquette"/>
    <m/>
    <m/>
    <m/>
    <m/>
    <s v="WOR2016122OUPOPO"/>
    <n v="4"/>
    <x v="4"/>
    <x v="34"/>
    <e v="#N/A"/>
    <x v="1"/>
  </r>
  <r>
    <s v="World Vision International"/>
    <m/>
    <m/>
    <s v="Réalisé"/>
    <d v="2016-12-02T00:00:00"/>
    <s v="Distribution NFI"/>
    <s v="Matériaux NFI"/>
    <s v="Kit d'hygiène"/>
    <m/>
    <s v="Nombre"/>
    <n v="6"/>
    <m/>
    <m/>
    <m/>
    <m/>
    <n v="6"/>
    <s v="Sélection / Priorisation"/>
    <x v="4"/>
    <x v="34"/>
    <s v="Pointe A Raquette"/>
    <m/>
    <m/>
    <m/>
    <m/>
    <s v="WOR2016122OUPOPO"/>
    <n v="3"/>
    <x v="4"/>
    <x v="34"/>
    <e v="#N/A"/>
    <x v="1"/>
  </r>
  <r>
    <s v="World Vision International"/>
    <m/>
    <m/>
    <s v="Réalisé"/>
    <d v="2016-12-02T00:00:00"/>
    <s v="Distribution NFI"/>
    <s v="Matériaux NFI"/>
    <s v="Seaux"/>
    <m/>
    <s v="Nombre"/>
    <n v="6"/>
    <m/>
    <m/>
    <m/>
    <m/>
    <n v="6"/>
    <s v="Sélection / Priorisation"/>
    <x v="4"/>
    <x v="34"/>
    <s v="Pointe A Raquette"/>
    <m/>
    <m/>
    <m/>
    <s v="6 water filter"/>
    <s v="WOR2016122OUPOPO"/>
    <n v="2"/>
    <x v="4"/>
    <x v="34"/>
    <e v="#N/A"/>
    <x v="1"/>
  </r>
  <r>
    <s v="World Vision International"/>
    <m/>
    <m/>
    <s v="Réalisé"/>
    <d v="2016-12-02T00:00:00"/>
    <s v="Intervention Abris"/>
    <s v="Formation"/>
    <s v="Formation"/>
    <m/>
    <s v="Nombre de personnes"/>
    <n v="216"/>
    <m/>
    <m/>
    <m/>
    <m/>
    <n v="216"/>
    <s v="Sélection / Priorisation"/>
    <x v="4"/>
    <x v="34"/>
    <s v="Pointe A Raquette"/>
    <m/>
    <m/>
    <m/>
    <m/>
    <s v="WOR2016122OUPOPO"/>
    <n v="1"/>
    <x v="4"/>
    <x v="34"/>
    <e v="#N/A"/>
    <x v="1"/>
  </r>
  <r>
    <s v="World Vision International"/>
    <m/>
    <m/>
    <s v="Réalisé"/>
    <d v="2016-12-06T00:00:00"/>
    <s v="Distribution NFI"/>
    <s v="Matériaux NFI"/>
    <s v="Bidons"/>
    <m/>
    <s v="Nombre"/>
    <n v="250"/>
    <m/>
    <m/>
    <m/>
    <m/>
    <n v="250"/>
    <s v="Sélection / Priorisation"/>
    <x v="3"/>
    <x v="59"/>
    <s v="Raymond"/>
    <s v="Kafou Kadet"/>
    <m/>
    <m/>
    <m/>
    <s v="WOR2016126NIPERA"/>
    <n v="6"/>
    <x v="3"/>
    <x v="39"/>
    <e v="#N/A"/>
    <x v="1"/>
  </r>
  <r>
    <s v="World Vision International"/>
    <m/>
    <m/>
    <s v="Réalisé"/>
    <d v="2016-12-06T00:00:00"/>
    <s v="Distribution NFI"/>
    <s v="Matériaux NFI"/>
    <s v="Couvertures"/>
    <m/>
    <s v="Nombre"/>
    <n v="500"/>
    <m/>
    <m/>
    <m/>
    <m/>
    <n v="250"/>
    <s v="Sélection / Priorisation"/>
    <x v="3"/>
    <x v="59"/>
    <s v="Raymond"/>
    <s v="Kafou Kadet"/>
    <m/>
    <m/>
    <m/>
    <s v="WOR2016126NIPERA"/>
    <n v="5"/>
    <x v="3"/>
    <x v="39"/>
    <e v="#N/A"/>
    <x v="1"/>
  </r>
  <r>
    <s v="World Vision International"/>
    <m/>
    <m/>
    <s v="Réalisé"/>
    <d v="2016-12-06T00:00:00"/>
    <s v="Distribution NFI"/>
    <s v="Matériaux NFI"/>
    <s v="Kit de cuisine"/>
    <m/>
    <s v="Nombre"/>
    <n v="250"/>
    <m/>
    <m/>
    <m/>
    <m/>
    <n v="250"/>
    <s v="Sélection / Priorisation"/>
    <x v="3"/>
    <x v="59"/>
    <s v="Raymond"/>
    <s v="Kafou Kadet"/>
    <m/>
    <m/>
    <m/>
    <s v="WOR2016126NIPERA"/>
    <n v="4"/>
    <x v="3"/>
    <x v="39"/>
    <e v="#N/A"/>
    <x v="1"/>
  </r>
  <r>
    <s v="World Vision International"/>
    <m/>
    <m/>
    <s v="Réalisé"/>
    <d v="2016-12-06T00:00:00"/>
    <s v="Distribution NFI"/>
    <s v="Matériaux NFI"/>
    <s v="Bidons"/>
    <m/>
    <s v="Nombre"/>
    <n v="250"/>
    <m/>
    <m/>
    <m/>
    <m/>
    <n v="250"/>
    <s v="Sélection / Priorisation"/>
    <x v="3"/>
    <x v="59"/>
    <s v="Raymond"/>
    <s v="Bourgen"/>
    <m/>
    <m/>
    <m/>
    <s v="WOR2016126NIPERA"/>
    <n v="3"/>
    <x v="3"/>
    <x v="39"/>
    <e v="#N/A"/>
    <x v="1"/>
  </r>
  <r>
    <s v="World Vision International"/>
    <m/>
    <m/>
    <s v="Réalisé"/>
    <d v="2016-12-06T00:00:00"/>
    <s v="Distribution NFI"/>
    <s v="Matériaux NFI"/>
    <s v="Couvertures"/>
    <m/>
    <s v="Nombre"/>
    <n v="500"/>
    <m/>
    <m/>
    <m/>
    <m/>
    <n v="250"/>
    <s v="Sélection / Priorisation"/>
    <x v="3"/>
    <x v="59"/>
    <s v="Raymond"/>
    <s v="Bourgen"/>
    <m/>
    <m/>
    <m/>
    <s v="WOR2016126NIPERA"/>
    <n v="2"/>
    <x v="3"/>
    <x v="39"/>
    <e v="#N/A"/>
    <x v="1"/>
  </r>
  <r>
    <s v="World Vision International"/>
    <m/>
    <m/>
    <s v="Réalisé"/>
    <d v="2016-12-06T00:00:00"/>
    <s v="Distribution NFI"/>
    <s v="Matériaux NFI"/>
    <s v="Kit de cuisine"/>
    <m/>
    <s v="Nombre"/>
    <n v="250"/>
    <m/>
    <m/>
    <m/>
    <m/>
    <n v="250"/>
    <s v="Sélection / Priorisation"/>
    <x v="3"/>
    <x v="59"/>
    <s v="Raymond"/>
    <s v="Bourgen"/>
    <m/>
    <m/>
    <m/>
    <s v="WOR2016126NIPERA"/>
    <n v="1"/>
    <x v="3"/>
    <x v="39"/>
    <e v="#N/A"/>
    <x v="1"/>
  </r>
  <r>
    <s v="World Vision International"/>
    <m/>
    <m/>
    <s v="Réalisé"/>
    <d v="2016-12-07T00:00:00"/>
    <s v="Distribution NFI"/>
    <s v="Matériaux NFI"/>
    <s v="Couvertures"/>
    <m/>
    <s v="Nombre"/>
    <n v="800"/>
    <m/>
    <m/>
    <m/>
    <m/>
    <n v="400"/>
    <s v="Sélection / Priorisation"/>
    <x v="8"/>
    <x v="87"/>
    <s v="Bois De Lance"/>
    <m/>
    <m/>
    <m/>
    <m/>
    <s v="WOR2016127NOLIBO"/>
    <n v="4"/>
    <x v="8"/>
    <x v="64"/>
    <e v="#N/A"/>
    <x v="1"/>
  </r>
  <r>
    <s v="World Vision International"/>
    <m/>
    <m/>
    <s v="Réalisé"/>
    <d v="2016-12-07T00:00:00"/>
    <s v="Distribution Abris"/>
    <s v="Matériaux Abris"/>
    <s v="Bâches"/>
    <m/>
    <s v="Nombre"/>
    <n v="400"/>
    <m/>
    <m/>
    <m/>
    <m/>
    <n v="400"/>
    <s v="Sélection / Priorisation"/>
    <x v="8"/>
    <x v="87"/>
    <s v="Bois De Lance"/>
    <m/>
    <m/>
    <m/>
    <m/>
    <s v="WOR2016127NOLIBO"/>
    <n v="3"/>
    <x v="8"/>
    <x v="64"/>
    <e v="#N/A"/>
    <x v="1"/>
  </r>
  <r>
    <s v="World Vision International"/>
    <m/>
    <m/>
    <s v="Réalisé"/>
    <d v="2016-12-07T00:00:00"/>
    <s v="Distribution NFI"/>
    <s v="Matériaux NFI"/>
    <s v="Kit d'hygiène"/>
    <m/>
    <s v="Nombre"/>
    <n v="400"/>
    <m/>
    <m/>
    <m/>
    <m/>
    <n v="400"/>
    <s v="Sélection / Priorisation"/>
    <x v="8"/>
    <x v="87"/>
    <s v="Bois De Lance"/>
    <m/>
    <m/>
    <m/>
    <m/>
    <s v="WOR2016127NOLIBO"/>
    <n v="2"/>
    <x v="8"/>
    <x v="64"/>
    <e v="#N/A"/>
    <x v="1"/>
  </r>
  <r>
    <s v="World Vision International"/>
    <m/>
    <m/>
    <s v="Réalisé"/>
    <d v="2016-12-07T00:00:00"/>
    <s v="Distribution NFI"/>
    <s v="Matériaux NFI"/>
    <s v="Moustiquaires"/>
    <m/>
    <s v="Nombre"/>
    <n v="800"/>
    <m/>
    <m/>
    <m/>
    <m/>
    <n v="400"/>
    <s v="Sélection / Priorisation"/>
    <x v="8"/>
    <x v="87"/>
    <s v="Bois De Lance"/>
    <m/>
    <m/>
    <m/>
    <m/>
    <s v="WOR2016127NOLIBO"/>
    <n v="1"/>
    <x v="8"/>
    <x v="64"/>
    <e v="#N/A"/>
    <x v="1"/>
  </r>
  <r>
    <s v="World Vision International"/>
    <m/>
    <m/>
    <s v="Réalisé"/>
    <d v="2016-12-07T00:00:00"/>
    <s v="Distribution NFI"/>
    <s v="Matériaux NFI"/>
    <s v="Aquatabs"/>
    <m/>
    <s v="Nombre"/>
    <n v="2520"/>
    <m/>
    <m/>
    <m/>
    <m/>
    <n v="42"/>
    <s v="Sélection / Priorisation"/>
    <x v="4"/>
    <x v="34"/>
    <s v="Pointe A Raquette"/>
    <s v="Trou Bigaille"/>
    <m/>
    <m/>
    <m/>
    <s v="WOR2016127OUPOPO"/>
    <n v="1"/>
    <x v="4"/>
    <x v="34"/>
    <e v="#N/A"/>
    <x v="1"/>
  </r>
  <r>
    <s v="World Vision International"/>
    <m/>
    <m/>
    <s v="Réalisé"/>
    <d v="2016-12-09T00:00:00"/>
    <s v="Distribution NFI"/>
    <s v="Matériaux NFI"/>
    <s v="Seaux"/>
    <m/>
    <s v="Nombre"/>
    <n v="200"/>
    <m/>
    <m/>
    <m/>
    <m/>
    <n v="200"/>
    <s v="Sélection / Priorisation"/>
    <x v="4"/>
    <x v="34"/>
    <s v="Pointe A Raquette"/>
    <s v="Ti palmiste"/>
    <m/>
    <m/>
    <m/>
    <s v="WOR2016129OUPOPO"/>
    <n v="5"/>
    <x v="4"/>
    <x v="34"/>
    <e v="#N/A"/>
    <x v="1"/>
  </r>
  <r>
    <s v="World Vision International"/>
    <m/>
    <m/>
    <s v="Réalisé"/>
    <d v="2016-12-09T00:00:00"/>
    <s v="Distribution NFI"/>
    <s v="Matériaux NFI"/>
    <s v="Bidons"/>
    <m/>
    <s v="Nombre"/>
    <n v="200"/>
    <m/>
    <m/>
    <m/>
    <m/>
    <n v="200"/>
    <s v="Sélection / Priorisation"/>
    <x v="4"/>
    <x v="34"/>
    <s v="Pointe A Raquette"/>
    <s v="Ti palmiste"/>
    <m/>
    <m/>
    <m/>
    <s v="WOR2016129OUPOPO"/>
    <n v="4"/>
    <x v="9"/>
    <x v="66"/>
    <m/>
    <x v="2"/>
  </r>
  <r>
    <s v="World Vision International"/>
    <m/>
    <m/>
    <s v="Réalisé"/>
    <d v="2016-12-09T00:00:00"/>
    <s v="Distribution NFI"/>
    <s v="Matériaux NFI"/>
    <s v="Lampes solaires"/>
    <m/>
    <s v="Nombre"/>
    <n v="200"/>
    <m/>
    <m/>
    <m/>
    <m/>
    <n v="200"/>
    <s v="Sélection / Priorisation"/>
    <x v="4"/>
    <x v="34"/>
    <s v="Pointe A Raquette"/>
    <s v="Ti palmiste"/>
    <m/>
    <m/>
    <m/>
    <s v="WOR2016129OUPOPO"/>
    <n v="3"/>
    <x v="9"/>
    <x v="66"/>
    <m/>
    <x v="2"/>
  </r>
  <r>
    <s v="World Vision International"/>
    <m/>
    <m/>
    <s v="Réalisé"/>
    <d v="2016-12-09T00:00:00"/>
    <s v="Distribution NFI"/>
    <s v="Matériaux NFI"/>
    <s v="Moustiquaires"/>
    <m/>
    <s v="Nombre"/>
    <n v="200"/>
    <m/>
    <m/>
    <m/>
    <m/>
    <n v="200"/>
    <s v="Sélection / Priorisation"/>
    <x v="4"/>
    <x v="34"/>
    <s v="Pointe A Raquette"/>
    <s v="Ti palmiste"/>
    <m/>
    <m/>
    <m/>
    <s v="WOR2016129OUPOPO"/>
    <n v="2"/>
    <x v="9"/>
    <x v="66"/>
    <m/>
    <x v="2"/>
  </r>
  <r>
    <s v="World Vision International"/>
    <m/>
    <m/>
    <s v="Réalisé"/>
    <d v="2016-12-09T00:00:00"/>
    <s v="Intervention Abris"/>
    <s v="Formation"/>
    <s v="Formation"/>
    <m/>
    <s v="Nombre de personnes"/>
    <n v="200"/>
    <m/>
    <m/>
    <m/>
    <m/>
    <n v="200"/>
    <s v="Sélection / Priorisation"/>
    <x v="4"/>
    <x v="34"/>
    <s v="Pointe A Raquette"/>
    <s v="Ti Palmiste"/>
    <m/>
    <m/>
    <m/>
    <s v="WOR2016129OUPOPO"/>
    <n v="1"/>
    <x v="9"/>
    <x v="66"/>
    <m/>
    <x v="2"/>
  </r>
  <r>
    <s v="World Vision International"/>
    <m/>
    <m/>
    <s v="Réalisé"/>
    <d v="2016-12-13T00:00:00"/>
    <s v="Distribution NFI"/>
    <s v="Matériaux NFI"/>
    <s v="Bidons"/>
    <m/>
    <s v="Nombre"/>
    <n v="400"/>
    <m/>
    <m/>
    <m/>
    <m/>
    <n v="400"/>
    <s v="Sélection / Priorisation"/>
    <x v="4"/>
    <x v="34"/>
    <s v="Trou Louis"/>
    <s v="Boidine, Dan Griyen"/>
    <m/>
    <m/>
    <m/>
    <s v="WOR20161213OUPOTR"/>
    <n v="5"/>
    <x v="9"/>
    <x v="66"/>
    <m/>
    <x v="2"/>
  </r>
  <r>
    <s v="World Vision International"/>
    <m/>
    <m/>
    <s v="Réalisé"/>
    <d v="2016-12-13T00:00:00"/>
    <s v="Distribution NFI"/>
    <s v="Matériaux NFI"/>
    <s v="Lampes solaires"/>
    <m/>
    <s v="Nombre"/>
    <n v="400"/>
    <m/>
    <m/>
    <m/>
    <m/>
    <n v="400"/>
    <s v="Sélection / Priorisation"/>
    <x v="4"/>
    <x v="34"/>
    <s v="Trou Louis"/>
    <s v="Boidine, Dan Griyen"/>
    <m/>
    <m/>
    <m/>
    <s v="WOR20161213OUPOTR"/>
    <n v="4"/>
    <x v="9"/>
    <x v="66"/>
    <m/>
    <x v="2"/>
  </r>
  <r>
    <s v="World Vision International"/>
    <m/>
    <m/>
    <s v="Réalisé"/>
    <d v="2016-12-13T00:00:00"/>
    <s v="Distribution NFI"/>
    <s v="Matériaux NFI"/>
    <s v="Moustiquaires"/>
    <m/>
    <s v="Nombre"/>
    <n v="400"/>
    <m/>
    <m/>
    <m/>
    <m/>
    <n v="400"/>
    <s v="Sélection / Priorisation"/>
    <x v="4"/>
    <x v="34"/>
    <s v="Trou Louis"/>
    <s v="Boidine, Dan Griyen"/>
    <m/>
    <m/>
    <m/>
    <s v="WOR20161213OUPOTR"/>
    <n v="3"/>
    <x v="9"/>
    <x v="66"/>
    <m/>
    <x v="2"/>
  </r>
  <r>
    <s v="World Vision International"/>
    <m/>
    <m/>
    <s v="Réalisé"/>
    <d v="2016-12-13T00:00:00"/>
    <s v="Distribution NFI"/>
    <s v="Matériaux NFI"/>
    <s v="Seaux"/>
    <m/>
    <s v="Nombre"/>
    <n v="400"/>
    <m/>
    <m/>
    <m/>
    <m/>
    <n v="400"/>
    <s v="Sélection / Priorisation"/>
    <x v="4"/>
    <x v="34"/>
    <s v="Trou Louis"/>
    <s v="Boidine, Dan Griyen"/>
    <m/>
    <m/>
    <m/>
    <s v="WOR20161213OUPOTR"/>
    <n v="2"/>
    <x v="9"/>
    <x v="66"/>
    <m/>
    <x v="2"/>
  </r>
  <r>
    <s v="World Vision International"/>
    <m/>
    <m/>
    <s v="Réalisé"/>
    <d v="2016-12-13T00:00:00"/>
    <s v="Intervention Abris"/>
    <s v="Formation"/>
    <s v="Formation"/>
    <m/>
    <s v="Nombre de personnes"/>
    <n v="400"/>
    <m/>
    <m/>
    <m/>
    <m/>
    <n v="400"/>
    <s v="Sélection / Priorisation"/>
    <x v="4"/>
    <x v="34"/>
    <s v="Trou Louis"/>
    <s v="Boidine, Dan Griyen"/>
    <m/>
    <m/>
    <m/>
    <s v="WOR20161213OUPOTR"/>
    <n v="1"/>
    <x v="9"/>
    <x v="66"/>
    <m/>
    <x v="2"/>
  </r>
  <r>
    <m/>
    <m/>
    <m/>
    <m/>
    <m/>
    <m/>
    <m/>
    <m/>
    <m/>
    <m/>
    <m/>
    <m/>
    <m/>
    <m/>
    <m/>
    <m/>
    <m/>
    <x v="5"/>
    <x v="28"/>
    <m/>
    <m/>
    <m/>
    <m/>
    <m/>
    <m/>
    <m/>
    <x v="9"/>
    <x v="66"/>
    <m/>
    <x v="2"/>
  </r>
</pivotCacheRecords>
</file>

<file path=xl/pivotCache/pivotCacheRecords2.xml><?xml version="1.0" encoding="utf-8"?>
<pivotCacheRecords xmlns="http://schemas.openxmlformats.org/spreadsheetml/2006/main" xmlns:r="http://schemas.openxmlformats.org/officeDocument/2006/relationships" count="1495">
  <r>
    <x v="0"/>
    <m/>
    <s v="Japan Platform"/>
    <s v="Réalisé"/>
    <d v="2016-10-30T00:00:00"/>
    <s v="Distribution NFI"/>
    <s v="Matériaux NFI"/>
    <s v="Aquatabs"/>
    <m/>
    <s v="Nombre"/>
    <n v="180"/>
    <m/>
    <m/>
    <m/>
    <s v=""/>
    <n v="180"/>
    <s v="Sélection / Priorisation"/>
    <x v="0"/>
    <x v="0"/>
    <m/>
    <m/>
    <m/>
    <m/>
    <m/>
    <s v="AAR20161030GRJE"/>
    <x v="0"/>
    <x v="0"/>
    <x v="0"/>
    <e v="#N/A"/>
  </r>
  <r>
    <x v="0"/>
    <m/>
    <s v="Japan Platform"/>
    <s v="Réalisé"/>
    <d v="2016-10-30T00:00:00"/>
    <s v="Distribution Abris"/>
    <s v="Matériaux Abris"/>
    <s v="Bâches"/>
    <m/>
    <s v="Nombre"/>
    <n v="180"/>
    <m/>
    <m/>
    <m/>
    <s v=""/>
    <n v="180"/>
    <s v="Sélection / Priorisation"/>
    <x v="0"/>
    <x v="0"/>
    <m/>
    <m/>
    <m/>
    <m/>
    <m/>
    <s v="AAR20161030GRJE"/>
    <x v="1"/>
    <x v="0"/>
    <x v="0"/>
    <e v="#N/A"/>
  </r>
  <r>
    <x v="0"/>
    <m/>
    <s v="Japan Platform"/>
    <s v="Réalisé"/>
    <d v="2016-10-30T00:00:00"/>
    <s v="Distribution NFI"/>
    <s v="Matériaux NFI"/>
    <s v="Bidons"/>
    <m/>
    <s v="Nombre"/>
    <n v="180"/>
    <m/>
    <m/>
    <m/>
    <s v=""/>
    <n v="180"/>
    <s v="Sélection / Priorisation"/>
    <x v="0"/>
    <x v="0"/>
    <m/>
    <m/>
    <m/>
    <m/>
    <m/>
    <s v="AAR20161030GRJE"/>
    <x v="2"/>
    <x v="0"/>
    <x v="0"/>
    <e v="#N/A"/>
  </r>
  <r>
    <x v="0"/>
    <m/>
    <s v="Japan Platform"/>
    <s v="Réalisé"/>
    <d v="2016-10-30T00:00:00"/>
    <s v="Distribution Abris"/>
    <s v="Matériaux Abris"/>
    <s v="Bois"/>
    <m/>
    <s v="Nombre"/>
    <m/>
    <m/>
    <m/>
    <m/>
    <s v=""/>
    <n v="180"/>
    <s v="Sélection / Priorisation"/>
    <x v="0"/>
    <x v="0"/>
    <m/>
    <m/>
    <m/>
    <m/>
    <m/>
    <s v="AAR20161030GRJE"/>
    <x v="3"/>
    <x v="0"/>
    <x v="0"/>
    <e v="#N/A"/>
  </r>
  <r>
    <x v="0"/>
    <m/>
    <s v="Japan Platform"/>
    <s v="Réalisé"/>
    <d v="2016-10-30T00:00:00"/>
    <s v="Distribution NFI"/>
    <s v="Matériaux NFI"/>
    <s v="Kit d'hygiène"/>
    <m/>
    <s v="Nombre"/>
    <n v="180"/>
    <m/>
    <m/>
    <m/>
    <s v=""/>
    <n v="180"/>
    <s v="Sélection / Priorisation"/>
    <x v="0"/>
    <x v="0"/>
    <m/>
    <m/>
    <m/>
    <m/>
    <m/>
    <s v="AAR20161030GRJE"/>
    <x v="4"/>
    <x v="0"/>
    <x v="0"/>
    <e v="#N/A"/>
  </r>
  <r>
    <x v="0"/>
    <m/>
    <s v="Japan Platform"/>
    <s v="Réalisé"/>
    <d v="2016-10-30T00:00:00"/>
    <s v="Distribution NFI"/>
    <s v="Matériaux NFI"/>
    <s v="Moustiquaires"/>
    <m/>
    <s v="Nombre"/>
    <n v="180"/>
    <m/>
    <m/>
    <m/>
    <s v=""/>
    <n v="180"/>
    <s v="Sélection / Priorisation"/>
    <x v="0"/>
    <x v="0"/>
    <m/>
    <m/>
    <m/>
    <m/>
    <m/>
    <s v="AAR20161030GRJE"/>
    <x v="5"/>
    <x v="0"/>
    <x v="0"/>
    <e v="#N/A"/>
  </r>
  <r>
    <x v="0"/>
    <m/>
    <s v="Japan Platform"/>
    <s v="Réalisé"/>
    <d v="2016-11-05T00:00:00"/>
    <s v="Distribution NFI"/>
    <s v="Matériaux NFI"/>
    <s v="Aquatabs"/>
    <m/>
    <s v="Nombre"/>
    <n v="300"/>
    <m/>
    <m/>
    <m/>
    <s v=""/>
    <n v="150"/>
    <s v="Sélection / Priorisation"/>
    <x v="1"/>
    <x v="1"/>
    <m/>
    <m/>
    <m/>
    <m/>
    <m/>
    <s v="AAR2016115SULE"/>
    <x v="0"/>
    <x v="1"/>
    <x v="1"/>
    <e v="#N/A"/>
  </r>
  <r>
    <x v="0"/>
    <m/>
    <s v="Japan Platform"/>
    <s v="Réalisé"/>
    <d v="2016-11-05T00:00:00"/>
    <s v="Distribution Abris"/>
    <s v="Matériaux Abris"/>
    <s v="Bâches"/>
    <m/>
    <s v="Nombre"/>
    <n v="150"/>
    <m/>
    <m/>
    <m/>
    <s v=""/>
    <n v="150"/>
    <s v="Sélection / Priorisation"/>
    <x v="1"/>
    <x v="1"/>
    <m/>
    <m/>
    <m/>
    <m/>
    <m/>
    <s v="AAR2016115SULE"/>
    <x v="1"/>
    <x v="1"/>
    <x v="1"/>
    <e v="#N/A"/>
  </r>
  <r>
    <x v="0"/>
    <m/>
    <s v="Japan Platform"/>
    <s v="Réalisé"/>
    <d v="2016-11-05T00:00:00"/>
    <s v="Distribution NFI"/>
    <s v="Matériaux NFI"/>
    <s v="Bidons"/>
    <m/>
    <s v="Nombre"/>
    <n v="150"/>
    <m/>
    <m/>
    <m/>
    <s v=""/>
    <n v="150"/>
    <s v="Sélection / Priorisation"/>
    <x v="1"/>
    <x v="1"/>
    <m/>
    <m/>
    <m/>
    <m/>
    <m/>
    <s v="AAR2016115SULE"/>
    <x v="2"/>
    <x v="1"/>
    <x v="1"/>
    <e v="#N/A"/>
  </r>
  <r>
    <x v="0"/>
    <m/>
    <s v="Japan Platform"/>
    <s v="Réalisé"/>
    <d v="2016-11-05T00:00:00"/>
    <s v="Distribution NFI"/>
    <s v="Matériaux NFI"/>
    <s v="Kit d'hygiène"/>
    <m/>
    <s v="Nombre"/>
    <n v="150"/>
    <m/>
    <m/>
    <m/>
    <s v=""/>
    <n v="150"/>
    <s v="Sélection / Priorisation"/>
    <x v="1"/>
    <x v="1"/>
    <m/>
    <m/>
    <m/>
    <m/>
    <m/>
    <s v="AAR2016115SULE"/>
    <x v="3"/>
    <x v="1"/>
    <x v="1"/>
    <e v="#N/A"/>
  </r>
  <r>
    <x v="0"/>
    <m/>
    <s v="Japan Platform"/>
    <s v="Réalisé"/>
    <d v="2016-11-05T00:00:00"/>
    <s v="Distribution NFI"/>
    <s v="Matériaux NFI"/>
    <s v="Moustiquaires"/>
    <m/>
    <s v="Nombre"/>
    <n v="150"/>
    <m/>
    <m/>
    <m/>
    <s v=""/>
    <n v="150"/>
    <s v="Sélection / Priorisation"/>
    <x v="1"/>
    <x v="1"/>
    <m/>
    <m/>
    <m/>
    <m/>
    <m/>
    <s v="AAR2016115SULE"/>
    <x v="4"/>
    <x v="1"/>
    <x v="1"/>
    <e v="#N/A"/>
  </r>
  <r>
    <x v="0"/>
    <m/>
    <s v="Japan Platform"/>
    <s v="Réalisé"/>
    <d v="2016-11-05T00:00:00"/>
    <s v="Distribution Abris"/>
    <s v="Cash"/>
    <s v="Non conditionel"/>
    <m/>
    <s v="Valeur en HTG"/>
    <m/>
    <m/>
    <m/>
    <m/>
    <s v=""/>
    <n v="150"/>
    <s v="Sélection / Priorisation"/>
    <x v="1"/>
    <x v="1"/>
    <m/>
    <m/>
    <m/>
    <m/>
    <m/>
    <s v="AAR2016115SULE"/>
    <x v="5"/>
    <x v="1"/>
    <x v="1"/>
    <e v="#N/A"/>
  </r>
  <r>
    <x v="0"/>
    <m/>
    <s v="Japan Platform"/>
    <s v="Réalisé"/>
    <d v="2016-11-09T00:00:00"/>
    <s v="Distribution NFI"/>
    <s v="Matériaux NFI"/>
    <s v="Aquatabs"/>
    <m/>
    <s v="Nombre"/>
    <n v="300"/>
    <m/>
    <m/>
    <m/>
    <s v=""/>
    <n v="150"/>
    <s v="Sélection / Priorisation"/>
    <x v="0"/>
    <x v="0"/>
    <m/>
    <m/>
    <m/>
    <m/>
    <m/>
    <s v="AAR2016119GRJE"/>
    <x v="0"/>
    <x v="0"/>
    <x v="0"/>
    <e v="#N/A"/>
  </r>
  <r>
    <x v="0"/>
    <m/>
    <s v="Japan Platform"/>
    <s v="Réalisé"/>
    <d v="2016-11-09T00:00:00"/>
    <s v="Distribution Abris"/>
    <s v="Matériaux Abris"/>
    <s v="Bâches"/>
    <m/>
    <s v="Nombre"/>
    <n v="150"/>
    <m/>
    <m/>
    <m/>
    <s v=""/>
    <n v="150"/>
    <s v="Sélection / Priorisation"/>
    <x v="0"/>
    <x v="0"/>
    <m/>
    <m/>
    <m/>
    <m/>
    <m/>
    <s v="AAR2016119GRJE"/>
    <x v="1"/>
    <x v="0"/>
    <x v="0"/>
    <e v="#N/A"/>
  </r>
  <r>
    <x v="0"/>
    <m/>
    <s v="Japan Platform"/>
    <s v="Réalisé"/>
    <d v="2016-11-09T00:00:00"/>
    <s v="Distribution NFI"/>
    <s v="Matériaux NFI"/>
    <s v="Bidons"/>
    <m/>
    <s v="Nombre"/>
    <n v="150"/>
    <m/>
    <m/>
    <m/>
    <s v=""/>
    <n v="150"/>
    <s v="Sélection / Priorisation"/>
    <x v="0"/>
    <x v="0"/>
    <m/>
    <m/>
    <m/>
    <m/>
    <m/>
    <s v="AAR2016119GRJE"/>
    <x v="2"/>
    <x v="0"/>
    <x v="0"/>
    <e v="#N/A"/>
  </r>
  <r>
    <x v="0"/>
    <m/>
    <s v="Japan Platform"/>
    <s v="Réalisé"/>
    <d v="2016-11-09T00:00:00"/>
    <s v="Distribution NFI"/>
    <s v="Matériaux NFI"/>
    <s v="Kit d'hygiène"/>
    <m/>
    <s v="Nombre"/>
    <n v="150"/>
    <m/>
    <m/>
    <m/>
    <s v=""/>
    <n v="150"/>
    <s v="Sélection / Priorisation"/>
    <x v="0"/>
    <x v="0"/>
    <m/>
    <m/>
    <m/>
    <m/>
    <m/>
    <s v="AAR2016119GRJE"/>
    <x v="3"/>
    <x v="0"/>
    <x v="0"/>
    <e v="#N/A"/>
  </r>
  <r>
    <x v="0"/>
    <m/>
    <s v="Japan Platform"/>
    <s v="Réalisé"/>
    <d v="2016-11-09T00:00:00"/>
    <s v="Distribution NFI"/>
    <s v="Matériaux NFI"/>
    <s v="Moustiquaires"/>
    <m/>
    <s v="Nombre"/>
    <n v="150"/>
    <m/>
    <m/>
    <m/>
    <s v=""/>
    <n v="150"/>
    <s v="Sélection / Priorisation"/>
    <x v="0"/>
    <x v="0"/>
    <m/>
    <m/>
    <m/>
    <m/>
    <m/>
    <s v="AAR2016119GRJE"/>
    <x v="4"/>
    <x v="0"/>
    <x v="0"/>
    <e v="#N/A"/>
  </r>
  <r>
    <x v="0"/>
    <m/>
    <s v="Japan Platform"/>
    <s v="Réalisé"/>
    <d v="2016-11-09T00:00:00"/>
    <s v="Distribution Abris"/>
    <s v="Cash"/>
    <s v="Non conditionel"/>
    <m/>
    <s v="Valeur en HTG"/>
    <m/>
    <m/>
    <m/>
    <m/>
    <s v=""/>
    <n v="150"/>
    <s v="Sélection / Priorisation"/>
    <x v="0"/>
    <x v="0"/>
    <m/>
    <m/>
    <m/>
    <m/>
    <m/>
    <s v="AAR2016119GRJE"/>
    <x v="5"/>
    <x v="0"/>
    <x v="0"/>
    <e v="#N/A"/>
  </r>
  <r>
    <x v="0"/>
    <m/>
    <s v="Japan Platform"/>
    <s v="Réalisé"/>
    <d v="2016-11-16T00:00:00"/>
    <s v="Distribution NFI"/>
    <s v="Matériaux NFI"/>
    <s v="Aquatabs"/>
    <m/>
    <s v="Nombre"/>
    <n v="600"/>
    <m/>
    <m/>
    <m/>
    <s v=""/>
    <n v="300"/>
    <s v="Sélection / Priorisation"/>
    <x v="0"/>
    <x v="0"/>
    <m/>
    <m/>
    <m/>
    <m/>
    <m/>
    <s v="AAR20161116GRJE"/>
    <x v="0"/>
    <x v="0"/>
    <x v="0"/>
    <e v="#N/A"/>
  </r>
  <r>
    <x v="0"/>
    <m/>
    <s v="Japan Platform"/>
    <s v="Réalisé"/>
    <d v="2016-11-16T00:00:00"/>
    <s v="Distribution Abris"/>
    <s v="Matériaux Abris"/>
    <s v="Bâches"/>
    <m/>
    <s v="Nombre"/>
    <n v="300"/>
    <m/>
    <m/>
    <m/>
    <s v=""/>
    <n v="300"/>
    <s v="Sélection / Priorisation"/>
    <x v="0"/>
    <x v="0"/>
    <m/>
    <m/>
    <m/>
    <m/>
    <m/>
    <s v="AAR20161116GRJE"/>
    <x v="1"/>
    <x v="0"/>
    <x v="0"/>
    <e v="#N/A"/>
  </r>
  <r>
    <x v="0"/>
    <m/>
    <s v="Japan Platform"/>
    <s v="Réalisé"/>
    <d v="2016-11-16T00:00:00"/>
    <s v="Distribution NFI"/>
    <s v="Matériaux NFI"/>
    <s v="Bidons"/>
    <m/>
    <s v="Nombre"/>
    <n v="300"/>
    <m/>
    <m/>
    <m/>
    <s v=""/>
    <n v="300"/>
    <s v="Sélection / Priorisation"/>
    <x v="0"/>
    <x v="0"/>
    <m/>
    <m/>
    <m/>
    <m/>
    <m/>
    <s v="AAR20161116GRJE"/>
    <x v="2"/>
    <x v="0"/>
    <x v="0"/>
    <e v="#N/A"/>
  </r>
  <r>
    <x v="0"/>
    <m/>
    <s v="Japan Platform"/>
    <s v="Réalisé"/>
    <d v="2016-11-16T00:00:00"/>
    <s v="Distribution NFI"/>
    <s v="Matériaux NFI"/>
    <s v="Kit d'hygiène"/>
    <m/>
    <s v="Nombre"/>
    <n v="300"/>
    <m/>
    <m/>
    <m/>
    <s v=""/>
    <n v="300"/>
    <s v="Sélection / Priorisation"/>
    <x v="0"/>
    <x v="0"/>
    <m/>
    <m/>
    <m/>
    <m/>
    <m/>
    <s v="AAR20161116GRJE"/>
    <x v="3"/>
    <x v="0"/>
    <x v="0"/>
    <e v="#N/A"/>
  </r>
  <r>
    <x v="0"/>
    <m/>
    <s v="Japan Platform"/>
    <s v="Réalisé"/>
    <d v="2016-11-16T00:00:00"/>
    <s v="Distribution NFI"/>
    <s v="Matériaux NFI"/>
    <s v="Moustiquaires"/>
    <m/>
    <s v="Nombre"/>
    <n v="300"/>
    <m/>
    <m/>
    <m/>
    <s v=""/>
    <n v="300"/>
    <s v="Sélection / Priorisation"/>
    <x v="0"/>
    <x v="0"/>
    <m/>
    <m/>
    <m/>
    <m/>
    <m/>
    <s v="AAR20161116GRJE"/>
    <x v="4"/>
    <x v="0"/>
    <x v="0"/>
    <e v="#N/A"/>
  </r>
  <r>
    <x v="0"/>
    <m/>
    <s v="Japan Platform"/>
    <s v="Réalisé"/>
    <d v="2016-11-16T00:00:00"/>
    <s v="Distribution Abris"/>
    <s v="Cash"/>
    <s v="Non conditionel"/>
    <m/>
    <s v="Valeur en HTG"/>
    <m/>
    <m/>
    <m/>
    <m/>
    <s v=""/>
    <n v="300"/>
    <s v="Sélection / Priorisation"/>
    <x v="0"/>
    <x v="0"/>
    <m/>
    <m/>
    <m/>
    <m/>
    <m/>
    <s v="AAR20161116GRJE"/>
    <x v="5"/>
    <x v="0"/>
    <x v="0"/>
    <e v="#N/A"/>
  </r>
  <r>
    <x v="0"/>
    <m/>
    <s v="Japan Platform"/>
    <s v="Réalisé"/>
    <d v="2016-11-21T00:00:00"/>
    <s v="Distribution NFI"/>
    <s v="Matériaux NFI"/>
    <s v="Aquatabs"/>
    <m/>
    <s v="Nombre"/>
    <n v="400"/>
    <m/>
    <m/>
    <m/>
    <s v=""/>
    <n v="200"/>
    <s v="Sélection / Priorisation"/>
    <x v="1"/>
    <x v="1"/>
    <m/>
    <m/>
    <m/>
    <m/>
    <m/>
    <s v="AAR20161121SULE"/>
    <x v="0"/>
    <x v="1"/>
    <x v="1"/>
    <e v="#N/A"/>
  </r>
  <r>
    <x v="0"/>
    <m/>
    <s v="Japan Platform"/>
    <s v="Réalisé"/>
    <d v="2016-11-21T00:00:00"/>
    <s v="Distribution Abris"/>
    <s v="Matériaux Abris"/>
    <s v="Bâches"/>
    <m/>
    <s v="Nombre"/>
    <n v="200"/>
    <m/>
    <m/>
    <m/>
    <s v=""/>
    <n v="200"/>
    <s v="Sélection / Priorisation"/>
    <x v="1"/>
    <x v="1"/>
    <m/>
    <m/>
    <m/>
    <m/>
    <m/>
    <s v="AAR20161121SULE"/>
    <x v="1"/>
    <x v="1"/>
    <x v="1"/>
    <e v="#N/A"/>
  </r>
  <r>
    <x v="0"/>
    <m/>
    <s v="Japan Platform"/>
    <s v="Réalisé"/>
    <d v="2016-11-21T00:00:00"/>
    <s v="Distribution NFI"/>
    <s v="Matériaux NFI"/>
    <s v="Bidons"/>
    <m/>
    <s v="Nombre"/>
    <n v="200"/>
    <m/>
    <m/>
    <m/>
    <s v=""/>
    <n v="200"/>
    <s v="Sélection / Priorisation"/>
    <x v="1"/>
    <x v="1"/>
    <m/>
    <m/>
    <m/>
    <m/>
    <m/>
    <s v="AAR20161121SULE"/>
    <x v="2"/>
    <x v="1"/>
    <x v="1"/>
    <e v="#N/A"/>
  </r>
  <r>
    <x v="0"/>
    <m/>
    <s v="Japan Platform"/>
    <s v="Réalisé"/>
    <d v="2016-11-21T00:00:00"/>
    <s v="Distribution NFI"/>
    <s v="Matériaux NFI"/>
    <s v="Kit d'hygiène"/>
    <m/>
    <s v="Nombre"/>
    <n v="200"/>
    <m/>
    <m/>
    <m/>
    <s v=""/>
    <n v="200"/>
    <s v="Sélection / Priorisation"/>
    <x v="1"/>
    <x v="1"/>
    <m/>
    <m/>
    <m/>
    <m/>
    <m/>
    <s v="AAR20161121SULE"/>
    <x v="3"/>
    <x v="1"/>
    <x v="1"/>
    <e v="#N/A"/>
  </r>
  <r>
    <x v="0"/>
    <m/>
    <s v="Japan Platform"/>
    <s v="Réalisé"/>
    <d v="2016-11-21T00:00:00"/>
    <s v="Distribution NFI"/>
    <s v="Matériaux NFI"/>
    <s v="Moustiquaires"/>
    <m/>
    <s v="Nombre"/>
    <n v="200"/>
    <m/>
    <m/>
    <m/>
    <s v=""/>
    <n v="200"/>
    <s v="Sélection / Priorisation"/>
    <x v="1"/>
    <x v="1"/>
    <m/>
    <m/>
    <m/>
    <m/>
    <m/>
    <s v="AAR20161121SULE"/>
    <x v="4"/>
    <x v="1"/>
    <x v="1"/>
    <e v="#N/A"/>
  </r>
  <r>
    <x v="0"/>
    <m/>
    <s v="Japan Platform"/>
    <s v="Réalisé"/>
    <d v="2016-11-21T00:00:00"/>
    <s v="Distribution Abris"/>
    <s v="Cash"/>
    <s v="Non conditionel"/>
    <m/>
    <s v="Valeur en HTG"/>
    <m/>
    <m/>
    <m/>
    <m/>
    <s v=""/>
    <n v="200"/>
    <s v="Sélection / Priorisation"/>
    <x v="1"/>
    <x v="1"/>
    <m/>
    <m/>
    <m/>
    <m/>
    <m/>
    <s v="AAR20161121SULE"/>
    <x v="5"/>
    <x v="1"/>
    <x v="1"/>
    <e v="#N/A"/>
  </r>
  <r>
    <x v="1"/>
    <m/>
    <s v="OFDA"/>
    <s v="Réalisé"/>
    <d v="2016-10-19T00:00:00"/>
    <s v="Distribution Abris"/>
    <s v="Matériaux Abris"/>
    <s v="Bâches"/>
    <m/>
    <s v="Nombre"/>
    <n v="563"/>
    <m/>
    <m/>
    <m/>
    <s v=""/>
    <n v="993"/>
    <m/>
    <x v="0"/>
    <x v="0"/>
    <s v="8e Fonds Rouge Dahere"/>
    <s v="caracolie"/>
    <s v="Urbain"/>
    <s v="Quartier"/>
    <m/>
    <s v="ACT20161019GRJE8E"/>
    <x v="4"/>
    <x v="0"/>
    <x v="0"/>
    <s v="HT08811-08"/>
  </r>
  <r>
    <x v="1"/>
    <m/>
    <s v="OFDA"/>
    <s v="Réalisé"/>
    <d v="2016-10-19T00:00:00"/>
    <s v="Distribution NFI"/>
    <s v="Matériaux NFI"/>
    <s v="Kit d'hygiène"/>
    <m/>
    <s v="Nombre"/>
    <n v="563"/>
    <m/>
    <m/>
    <m/>
    <m/>
    <m/>
    <m/>
    <x v="0"/>
    <x v="0"/>
    <s v="8e Fonds Rouge Dahere"/>
    <s v="caracolie"/>
    <s v="Urbain"/>
    <s v="Quartier"/>
    <m/>
    <s v="ACT20161019GRJE8E"/>
    <x v="5"/>
    <x v="0"/>
    <x v="0"/>
    <s v="HT08811-08"/>
  </r>
  <r>
    <x v="1"/>
    <m/>
    <s v="OFDA"/>
    <s v="Réalisé"/>
    <d v="2016-10-20T00:00:00"/>
    <s v="Distribution Abris"/>
    <s v="Matériaux Abris"/>
    <s v="Bâches"/>
    <m/>
    <s v="Nombre"/>
    <n v="942"/>
    <m/>
    <m/>
    <m/>
    <m/>
    <m/>
    <m/>
    <x v="0"/>
    <x v="0"/>
    <s v="8e Fonds Rouge Dahere"/>
    <s v="caracolie"/>
    <s v="Urbain"/>
    <s v="Quartier"/>
    <m/>
    <s v="ACT20161020GRJE8E"/>
    <x v="4"/>
    <x v="0"/>
    <x v="0"/>
    <s v="HT08811-08"/>
  </r>
  <r>
    <x v="1"/>
    <m/>
    <s v="OFDA"/>
    <s v="Réalisé"/>
    <d v="2016-10-20T00:00:00"/>
    <s v="Distribution NFI"/>
    <s v="Matériaux NFI"/>
    <s v="Kit d'hygiène"/>
    <m/>
    <s v="Nombre"/>
    <n v="942"/>
    <m/>
    <m/>
    <m/>
    <m/>
    <m/>
    <m/>
    <x v="0"/>
    <x v="0"/>
    <s v="8e Fonds Rouge Dahere"/>
    <s v="caracolie"/>
    <s v="Urbain"/>
    <s v="Quartier"/>
    <m/>
    <s v="ACT20161020GRJE8E"/>
    <x v="5"/>
    <x v="0"/>
    <x v="0"/>
    <s v="HT08811-08"/>
  </r>
  <r>
    <x v="1"/>
    <m/>
    <s v="OFDA"/>
    <s v="Réalisé"/>
    <d v="2016-10-21T00:00:00"/>
    <s v="Distribution Abris"/>
    <s v="Matériaux Abris"/>
    <s v="Bâches"/>
    <m/>
    <s v="Nombre"/>
    <n v="996"/>
    <m/>
    <m/>
    <m/>
    <s v=""/>
    <n v="993"/>
    <m/>
    <x v="0"/>
    <x v="0"/>
    <s v="8e Fonds Rouge Dahere"/>
    <s v="caracolie"/>
    <s v="Urbain"/>
    <s v="Quartier"/>
    <m/>
    <s v="ACT20161021GRJE8E"/>
    <x v="4"/>
    <x v="0"/>
    <x v="0"/>
    <s v="HT08811-08"/>
  </r>
  <r>
    <x v="1"/>
    <m/>
    <s v="OFDA"/>
    <s v="Réalisé"/>
    <d v="2016-10-21T00:00:00"/>
    <s v="Distribution NFI"/>
    <s v="Matériaux NFI"/>
    <s v="Kit d'hygiène"/>
    <m/>
    <s v="Nombre"/>
    <n v="996"/>
    <m/>
    <m/>
    <m/>
    <s v=""/>
    <n v="993"/>
    <m/>
    <x v="0"/>
    <x v="0"/>
    <s v="8e Fonds Rouge Dahere"/>
    <s v="caracolie"/>
    <s v="Urbain"/>
    <s v="Quartier"/>
    <m/>
    <s v="ACT20161021GRJE8E"/>
    <x v="5"/>
    <x v="0"/>
    <x v="0"/>
    <s v="HT08811-08"/>
  </r>
  <r>
    <x v="1"/>
    <m/>
    <s v="OFDA"/>
    <s v="Réalisé"/>
    <d v="2016-10-22T00:00:00"/>
    <s v="Distribution Abris"/>
    <s v="Matériaux Abris"/>
    <s v="Bâches"/>
    <m/>
    <s v="Nombre"/>
    <n v="1162"/>
    <m/>
    <m/>
    <m/>
    <s v=""/>
    <n v="993"/>
    <m/>
    <x v="0"/>
    <x v="0"/>
    <s v="8e Fonds Rouge Dahere"/>
    <s v="caracolie"/>
    <s v="Urbain"/>
    <s v="Quartier"/>
    <m/>
    <s v="ACT20161022GRJE8E"/>
    <x v="4"/>
    <x v="0"/>
    <x v="0"/>
    <s v="HT08811-08"/>
  </r>
  <r>
    <x v="1"/>
    <m/>
    <s v="OFDA"/>
    <s v="Réalisé"/>
    <d v="2016-10-22T00:00:00"/>
    <s v="Distribution NFI"/>
    <s v="Matériaux NFI"/>
    <s v="Kit d'hygiène"/>
    <m/>
    <s v="Nombre"/>
    <n v="1162"/>
    <m/>
    <m/>
    <m/>
    <s v=""/>
    <n v="993"/>
    <m/>
    <x v="0"/>
    <x v="0"/>
    <s v="8e Fonds Rouge Dahere"/>
    <s v="caracolie"/>
    <s v="Urbain"/>
    <s v="Quartier"/>
    <m/>
    <s v="ACT20161022GRJE8E"/>
    <x v="5"/>
    <x v="0"/>
    <x v="0"/>
    <s v="HT08811-08"/>
  </r>
  <r>
    <x v="1"/>
    <m/>
    <s v="OFDA"/>
    <s v="Réalisé"/>
    <d v="2016-10-23T00:00:00"/>
    <s v="Distribution Abris"/>
    <s v="Matériaux Abris"/>
    <s v="Bâches"/>
    <m/>
    <s v="Nombre"/>
    <n v="918"/>
    <m/>
    <m/>
    <m/>
    <s v=""/>
    <n v="993"/>
    <m/>
    <x v="0"/>
    <x v="0"/>
    <s v="8e Fonds Rouge Dahere"/>
    <s v="Sainte-Hélène"/>
    <s v="Urbain"/>
    <s v="Quartier"/>
    <m/>
    <s v="ACT20161023GRJE8E"/>
    <x v="4"/>
    <x v="0"/>
    <x v="0"/>
    <s v="HT08811-08"/>
  </r>
  <r>
    <x v="1"/>
    <m/>
    <s v="OFDA"/>
    <s v="Réalisé"/>
    <d v="2016-10-23T00:00:00"/>
    <s v="Distribution NFI"/>
    <s v="Matériaux NFI"/>
    <s v="Kit d'hygiène"/>
    <m/>
    <s v="Nombre"/>
    <n v="918"/>
    <m/>
    <m/>
    <m/>
    <s v=""/>
    <n v="993"/>
    <m/>
    <x v="0"/>
    <x v="0"/>
    <s v="8e Fonds Rouge Dahere"/>
    <s v="Sainte-Hélène"/>
    <s v="Urbain"/>
    <s v="Quartier"/>
    <m/>
    <s v="ACT20161023GRJE8E"/>
    <x v="5"/>
    <x v="0"/>
    <x v="0"/>
    <s v="HT08811-08"/>
  </r>
  <r>
    <x v="1"/>
    <m/>
    <s v="OFDA"/>
    <s v="Réalisé"/>
    <d v="2016-10-24T00:00:00"/>
    <s v="Distribution Abris"/>
    <s v="Matériaux Abris"/>
    <s v="Bâches"/>
    <m/>
    <s v="Nombre"/>
    <n v="1115"/>
    <m/>
    <m/>
    <m/>
    <s v=""/>
    <n v="993"/>
    <m/>
    <x v="0"/>
    <x v="0"/>
    <s v="8e Fonds Rouge Dahere"/>
    <s v="Sainte-Hélène"/>
    <s v="Urbain"/>
    <s v="Quartier"/>
    <m/>
    <s v="ACT20161024GRJE8E"/>
    <x v="4"/>
    <x v="0"/>
    <x v="0"/>
    <s v="HT08811-08"/>
  </r>
  <r>
    <x v="1"/>
    <m/>
    <s v="OFDA"/>
    <s v="Réalisé"/>
    <d v="2016-10-24T00:00:00"/>
    <s v="Distribution NFI"/>
    <s v="Matériaux NFI"/>
    <s v="Kit d'hygiène"/>
    <m/>
    <s v="Nombre"/>
    <n v="1115"/>
    <m/>
    <m/>
    <m/>
    <s v=""/>
    <n v="993"/>
    <m/>
    <x v="0"/>
    <x v="0"/>
    <s v="8e Fonds Rouge Dahere"/>
    <s v="Sainte-Hélène"/>
    <s v="Urbain"/>
    <s v="Quartier"/>
    <m/>
    <s v="ACT20161024GRJE8E"/>
    <x v="5"/>
    <x v="0"/>
    <x v="0"/>
    <s v="HT08811-08"/>
  </r>
  <r>
    <x v="1"/>
    <m/>
    <s v="OFDA"/>
    <s v="Réalisé"/>
    <d v="2016-10-26T00:00:00"/>
    <s v="Distribution Abris"/>
    <s v="Matériaux Abris"/>
    <s v="Bâches"/>
    <m/>
    <s v="Nombre"/>
    <n v="1119"/>
    <m/>
    <m/>
    <m/>
    <s v=""/>
    <n v="993"/>
    <m/>
    <x v="0"/>
    <x v="0"/>
    <s v="9e Fonds Rouge Torberck"/>
    <s v="Centre ville"/>
    <s v="Urbain"/>
    <s v="Quartier"/>
    <m/>
    <s v="ACT20161026GRJE9E"/>
    <x v="4"/>
    <x v="0"/>
    <x v="0"/>
    <s v="HT08811-09"/>
  </r>
  <r>
    <x v="1"/>
    <m/>
    <s v="OFDA"/>
    <s v="Réalisé"/>
    <d v="2016-10-26T00:00:00"/>
    <s v="Distribution NFI"/>
    <s v="Matériaux NFI"/>
    <s v="Kit d'hygiène"/>
    <m/>
    <s v="Nombre"/>
    <n v="1119"/>
    <m/>
    <m/>
    <m/>
    <s v=""/>
    <n v="993"/>
    <m/>
    <x v="0"/>
    <x v="0"/>
    <s v="9e Fonds Rouge Torberck"/>
    <s v="Centre ville"/>
    <s v="Urbain"/>
    <s v="Quartier"/>
    <m/>
    <s v="ACT20161026GRJE9E"/>
    <x v="5"/>
    <x v="0"/>
    <x v="0"/>
    <s v="HT08811-09"/>
  </r>
  <r>
    <x v="1"/>
    <m/>
    <s v="OFDA"/>
    <s v="Réalisé"/>
    <d v="2016-10-31T00:00:00"/>
    <s v="Distribution Abris"/>
    <s v="Matériaux Abris"/>
    <s v="Bâches"/>
    <m/>
    <s v="Nombre"/>
    <n v="759"/>
    <m/>
    <m/>
    <m/>
    <s v=""/>
    <n v="993"/>
    <m/>
    <x v="0"/>
    <x v="0"/>
    <s v="4e Basse Guinaudée"/>
    <s v="Chateau"/>
    <s v="Urbain"/>
    <s v="Quartier"/>
    <m/>
    <s v="ACT20161031GRJE4E"/>
    <x v="4"/>
    <x v="0"/>
    <x v="0"/>
    <s v="HT08811-04"/>
  </r>
  <r>
    <x v="1"/>
    <m/>
    <s v="OFDA"/>
    <s v="Réalisé"/>
    <d v="2016-10-31T00:00:00"/>
    <s v="Distribution NFI"/>
    <s v="Matériaux NFI"/>
    <s v="Kit d'hygiène"/>
    <m/>
    <s v="Nombre"/>
    <n v="759"/>
    <m/>
    <m/>
    <m/>
    <s v=""/>
    <n v="993"/>
    <m/>
    <x v="0"/>
    <x v="0"/>
    <s v="4e Basse Guinaudée"/>
    <s v="Chateau"/>
    <s v="Urbain"/>
    <s v="Quartier"/>
    <m/>
    <s v="ACT20161031GRJE4E"/>
    <x v="5"/>
    <x v="0"/>
    <x v="0"/>
    <s v="HT08811-04"/>
  </r>
  <r>
    <x v="1"/>
    <m/>
    <s v="CONCERN"/>
    <s v="Réalisé"/>
    <d v="2016-11-02T00:00:00"/>
    <s v="Distribution Abris"/>
    <s v="Matériaux Abris"/>
    <s v="Kit Abris"/>
    <m/>
    <s v="Nombre"/>
    <n v="500"/>
    <m/>
    <m/>
    <m/>
    <s v=""/>
    <n v="993"/>
    <m/>
    <x v="0"/>
    <x v="2"/>
    <s v="1e Grandoit"/>
    <s v="centre ville zone 1"/>
    <s v="Urbain"/>
    <s v="Quartier"/>
    <m/>
    <s v="ACT2016112GRAN1E"/>
    <x v="1"/>
    <x v="0"/>
    <x v="2"/>
    <s v="HT08821-01"/>
  </r>
  <r>
    <x v="1"/>
    <m/>
    <s v="CONCERN"/>
    <s v="Réalisé"/>
    <d v="2016-11-02T00:00:00"/>
    <s v="Distribution NFI"/>
    <s v="Matériaux NFI"/>
    <s v="Kit d'hygiène"/>
    <m/>
    <s v="Nombre"/>
    <n v="500"/>
    <m/>
    <m/>
    <m/>
    <s v=""/>
    <n v="993"/>
    <m/>
    <x v="0"/>
    <x v="2"/>
    <s v="1e Grandoit"/>
    <s v="centre ville zone 1"/>
    <s v="Urbain"/>
    <s v="Quartier"/>
    <m/>
    <s v="ACT2016112GRAN1E"/>
    <x v="2"/>
    <x v="0"/>
    <x v="2"/>
    <s v="HT08821-01"/>
  </r>
  <r>
    <x v="1"/>
    <m/>
    <s v="CONCERN"/>
    <s v="Réalisé"/>
    <d v="2016-11-02T00:00:00"/>
    <s v="Distribution NFI"/>
    <s v="Matériaux NFI"/>
    <s v="Moustiquaires"/>
    <m/>
    <s v="Nombre"/>
    <n v="500"/>
    <m/>
    <m/>
    <m/>
    <s v=""/>
    <n v="993"/>
    <m/>
    <x v="0"/>
    <x v="2"/>
    <s v="1e Grandoit"/>
    <s v="centre ville zone 1"/>
    <s v="Urbain"/>
    <s v="Quartier"/>
    <m/>
    <s v="ACT2016112GRAN1E"/>
    <x v="3"/>
    <x v="0"/>
    <x v="2"/>
    <s v="HT08821-01"/>
  </r>
  <r>
    <x v="1"/>
    <m/>
    <s v="CONCERN"/>
    <s v="Réalisé"/>
    <d v="2016-11-02T00:00:00"/>
    <s v="Distribution NFI"/>
    <s v="Matériaux NFI"/>
    <s v="Couvertures"/>
    <m/>
    <s v="Nombre"/>
    <n v="500"/>
    <m/>
    <m/>
    <m/>
    <s v=""/>
    <n v="993"/>
    <m/>
    <x v="0"/>
    <x v="2"/>
    <s v="1e Grandoit"/>
    <s v="centre ville zone 1"/>
    <s v="Urbain"/>
    <s v="Quartier"/>
    <m/>
    <s v="ACT2016112GRAN1E"/>
    <x v="4"/>
    <x v="0"/>
    <x v="2"/>
    <s v="HT08821-01"/>
  </r>
  <r>
    <x v="1"/>
    <m/>
    <s v="CONCERN"/>
    <s v="Réalisé"/>
    <d v="2016-11-02T00:00:00"/>
    <s v="Distribution NFI"/>
    <s v="Matériaux NFI"/>
    <s v="Autre, à préciser dans &quot;Commentaires&quot;"/>
    <m/>
    <s v="Nombre"/>
    <n v="500"/>
    <m/>
    <m/>
    <m/>
    <s v=""/>
    <n v="993"/>
    <m/>
    <x v="0"/>
    <x v="2"/>
    <s v="1e Grandoit"/>
    <s v="centre ville zone 1"/>
    <s v="Urbain"/>
    <s v="Quartier"/>
    <s v="bassins"/>
    <s v="ACT2016112GRAN1E"/>
    <x v="5"/>
    <x v="0"/>
    <x v="2"/>
    <s v="HT08821-01"/>
  </r>
  <r>
    <x v="1"/>
    <m/>
    <s v="OFDA"/>
    <s v="Réalisé"/>
    <d v="2016-11-03T00:00:00"/>
    <s v="Distribution Abris"/>
    <s v="Matériaux Abris"/>
    <s v="Bâches"/>
    <m/>
    <s v="Nombre"/>
    <n v="182"/>
    <m/>
    <m/>
    <m/>
    <m/>
    <m/>
    <m/>
    <x v="0"/>
    <x v="0"/>
    <s v="9e Fonds Rouge Torberck"/>
    <s v="source dommage"/>
    <s v="Urbain"/>
    <s v="Centre collectif / d'évacuation d'urgence"/>
    <m/>
    <s v="ACT2016113GRJE9E"/>
    <x v="3"/>
    <x v="0"/>
    <x v="0"/>
    <s v="HT08811-09"/>
  </r>
  <r>
    <x v="1"/>
    <m/>
    <s v="OFDA"/>
    <s v="Réalisé"/>
    <d v="2016-11-03T00:00:00"/>
    <s v="Distribution NFI"/>
    <s v="Matériaux NFI"/>
    <s v="Kit de cuisine"/>
    <m/>
    <s v="Nombre"/>
    <n v="182"/>
    <m/>
    <m/>
    <m/>
    <m/>
    <m/>
    <m/>
    <x v="0"/>
    <x v="0"/>
    <s v="9e Fonds Rouge Torberck"/>
    <s v="source dommage"/>
    <s v="Urbain"/>
    <s v="Centre collectif / d'évacuation d'urgence"/>
    <m/>
    <s v="ACT2016113GRJE9E"/>
    <x v="4"/>
    <x v="0"/>
    <x v="0"/>
    <s v="HT08811-09"/>
  </r>
  <r>
    <x v="1"/>
    <m/>
    <s v="OFDA"/>
    <s v="Réalisé"/>
    <d v="2016-11-03T00:00:00"/>
    <s v="Distribution NFI"/>
    <s v="Matériaux NFI"/>
    <s v="Kit d'hygiène"/>
    <m/>
    <s v="Nombre"/>
    <n v="182"/>
    <m/>
    <m/>
    <m/>
    <m/>
    <m/>
    <m/>
    <x v="0"/>
    <x v="0"/>
    <s v="9e Fonds Rouge Torberck"/>
    <s v="source dommage"/>
    <s v="Urbain"/>
    <s v="Centre collectif / d'évacuation d'urgence"/>
    <m/>
    <s v="ACT2016113GRJE9E"/>
    <x v="5"/>
    <x v="0"/>
    <x v="0"/>
    <s v="HT08811-09"/>
  </r>
  <r>
    <x v="1"/>
    <m/>
    <s v="OFDA"/>
    <s v="Réalisé"/>
    <d v="2016-11-04T00:00:00"/>
    <s v="Distribution Abris"/>
    <s v="Matériaux Abris"/>
    <s v="Bâches"/>
    <m/>
    <s v="Nombre"/>
    <n v="221"/>
    <m/>
    <m/>
    <m/>
    <m/>
    <m/>
    <m/>
    <x v="0"/>
    <x v="0"/>
    <s v="9e Fonds Rouge Torberck"/>
    <s v="platon"/>
    <s v="Urbain"/>
    <s v="Centre collectif / d'évacuation d'urgence"/>
    <m/>
    <s v="ACT2016114GRJE9E"/>
    <x v="3"/>
    <x v="0"/>
    <x v="0"/>
    <s v="HT08811-09"/>
  </r>
  <r>
    <x v="1"/>
    <m/>
    <s v="OFDA"/>
    <s v="Réalisé"/>
    <d v="2016-11-04T00:00:00"/>
    <s v="Distribution NFI"/>
    <s v="Matériaux NFI"/>
    <s v="Kit de cuisine"/>
    <m/>
    <s v="Nombre"/>
    <n v="221"/>
    <m/>
    <m/>
    <m/>
    <m/>
    <m/>
    <m/>
    <x v="0"/>
    <x v="0"/>
    <s v="9e Fonds Rouge Torberck"/>
    <s v="platon"/>
    <s v="Urbain"/>
    <s v="Centre collectif / d'évacuation d'urgence"/>
    <m/>
    <s v="ACT2016114GRJE9E"/>
    <x v="4"/>
    <x v="0"/>
    <x v="0"/>
    <s v="HT08811-09"/>
  </r>
  <r>
    <x v="1"/>
    <m/>
    <s v="OFDA"/>
    <s v="Réalisé"/>
    <d v="2016-11-04T00:00:00"/>
    <s v="Distribution NFI"/>
    <s v="Matériaux NFI"/>
    <s v="Kit d'hygiène"/>
    <m/>
    <s v="Nombre"/>
    <n v="221"/>
    <m/>
    <m/>
    <m/>
    <m/>
    <m/>
    <m/>
    <x v="0"/>
    <x v="0"/>
    <s v="9e Fonds Rouge Torberck"/>
    <s v="platon"/>
    <s v="Urbain"/>
    <s v="Centre collectif / d'évacuation d'urgence"/>
    <m/>
    <s v="ACT2016114GRJE9E"/>
    <x v="5"/>
    <x v="0"/>
    <x v="0"/>
    <s v="HT08811-09"/>
  </r>
  <r>
    <x v="1"/>
    <m/>
    <s v="OFDA"/>
    <s v="Réalisé"/>
    <d v="2016-11-06T00:00:00"/>
    <s v="Distribution Abris"/>
    <s v="Matériaux Abris"/>
    <s v="Bâches"/>
    <m/>
    <s v="Nombre"/>
    <n v="88"/>
    <m/>
    <m/>
    <m/>
    <m/>
    <m/>
    <m/>
    <x v="0"/>
    <x v="0"/>
    <s v="9e Fonds Rouge Torberck"/>
    <s v="source dommage"/>
    <s v="Urbain"/>
    <s v="Centre collectif / d'évacuation d'urgence"/>
    <m/>
    <s v="ACT2016116GRJE9E"/>
    <x v="3"/>
    <x v="0"/>
    <x v="0"/>
    <s v="HT08811-09"/>
  </r>
  <r>
    <x v="1"/>
    <m/>
    <s v="OFDA"/>
    <s v="Réalisé"/>
    <d v="2016-11-06T00:00:00"/>
    <s v="Distribution NFI"/>
    <s v="Matériaux NFI"/>
    <s v="Kit de cuisine"/>
    <m/>
    <s v="Nombre"/>
    <n v="88"/>
    <m/>
    <m/>
    <m/>
    <m/>
    <m/>
    <m/>
    <x v="0"/>
    <x v="0"/>
    <s v="9e Fonds Rouge Torberck"/>
    <s v="source dommage"/>
    <s v="Urbain"/>
    <s v="Centre collectif / d'évacuation d'urgence"/>
    <m/>
    <s v="ACT2016116GRJE9E"/>
    <x v="4"/>
    <x v="0"/>
    <x v="0"/>
    <s v="HT08811-09"/>
  </r>
  <r>
    <x v="1"/>
    <m/>
    <s v="OFDA"/>
    <s v="Réalisé"/>
    <d v="2016-11-06T00:00:00"/>
    <s v="Distribution NFI"/>
    <s v="Matériaux NFI"/>
    <s v="Kit d'hygiène"/>
    <m/>
    <s v="Nombre"/>
    <n v="88"/>
    <m/>
    <m/>
    <m/>
    <m/>
    <m/>
    <m/>
    <x v="0"/>
    <x v="0"/>
    <s v="9e Fonds Rouge Torberck"/>
    <s v="source dommage"/>
    <s v="Urbain"/>
    <s v="Centre collectif / d'évacuation d'urgence"/>
    <m/>
    <s v="ACT2016116GRJE9E"/>
    <x v="5"/>
    <x v="0"/>
    <x v="0"/>
    <s v="HT08811-09"/>
  </r>
  <r>
    <x v="1"/>
    <m/>
    <s v="OFDA"/>
    <s v="Réalisé"/>
    <d v="2016-11-11T00:00:00"/>
    <s v="Distribution Abris"/>
    <s v="Matériaux Abris"/>
    <s v="Bâches"/>
    <m/>
    <s v="Nombre"/>
    <n v="1305"/>
    <m/>
    <m/>
    <m/>
    <s v=""/>
    <n v="993"/>
    <m/>
    <x v="0"/>
    <x v="0"/>
    <s v="9e Fonds Rouge Torberck"/>
    <s v="Gragamoria"/>
    <s v="Urbain"/>
    <s v="Quartier"/>
    <m/>
    <s v="ACT20161111GRJE9E"/>
    <x v="5"/>
    <x v="0"/>
    <x v="0"/>
    <s v="HT08811-09"/>
  </r>
  <r>
    <x v="1"/>
    <m/>
    <s v="OFDA"/>
    <s v="Réalisé"/>
    <d v="2016-11-30T00:00:00"/>
    <s v="Distribution Abris"/>
    <s v="Matériaux Abris"/>
    <s v="Bâches"/>
    <m/>
    <s v="Nombre"/>
    <n v="453"/>
    <m/>
    <m/>
    <m/>
    <m/>
    <m/>
    <m/>
    <x v="0"/>
    <x v="0"/>
    <s v="9e Fonds Rouge Torberck"/>
    <s v="Brouette"/>
    <s v="Urbain"/>
    <s v="Centre collectif / d'évacuation d'urgence"/>
    <m/>
    <s v="ACT20161130GRJE9E"/>
    <x v="3"/>
    <x v="0"/>
    <x v="0"/>
    <s v="HT08811-09"/>
  </r>
  <r>
    <x v="1"/>
    <m/>
    <s v="OFDA"/>
    <s v="Réalisé"/>
    <d v="2016-11-30T00:00:00"/>
    <s v="Distribution NFI"/>
    <s v="Matériaux NFI"/>
    <s v="Kit de cuisine"/>
    <m/>
    <s v="Nombre"/>
    <n v="453"/>
    <m/>
    <m/>
    <m/>
    <m/>
    <m/>
    <m/>
    <x v="0"/>
    <x v="0"/>
    <s v="9e Fonds Rouge Torberck"/>
    <s v="Brouette"/>
    <s v="Urbain"/>
    <s v="Centre collectif / d'évacuation d'urgence"/>
    <m/>
    <s v="ACT20161130GRJE9E"/>
    <x v="4"/>
    <x v="0"/>
    <x v="0"/>
    <s v="HT08811-09"/>
  </r>
  <r>
    <x v="1"/>
    <m/>
    <s v="OFDA"/>
    <s v="Réalisé"/>
    <d v="2016-11-30T00:00:00"/>
    <s v="Distribution NFI"/>
    <s v="Matériaux NFI"/>
    <s v="Kit d'hygiène"/>
    <m/>
    <s v="Nombre"/>
    <n v="453"/>
    <m/>
    <m/>
    <m/>
    <m/>
    <m/>
    <m/>
    <x v="0"/>
    <x v="0"/>
    <s v="9e Fonds Rouge Torberck"/>
    <s v="Brouette"/>
    <s v="Urbain"/>
    <s v="Centre collectif / d'évacuation d'urgence"/>
    <m/>
    <s v="ACT20161130GRJE9E"/>
    <x v="5"/>
    <x v="0"/>
    <x v="0"/>
    <s v="HT08811-09"/>
  </r>
  <r>
    <x v="1"/>
    <m/>
    <s v="OFDA"/>
    <s v="Réalisé"/>
    <s v="01-Nov-2016 - 14-Nov-2016"/>
    <s v="Distribution NFI"/>
    <s v="Matériaux NFI"/>
    <s v="Aquatabs"/>
    <m/>
    <s v="Nombre"/>
    <n v="100000"/>
    <s v="Grande Anse"/>
    <s v="Anse d'Hainault"/>
    <m/>
    <m/>
    <m/>
    <m/>
    <x v="0"/>
    <x v="2"/>
    <s v="1e Grandoit"/>
    <s v="Zone 2 et 4"/>
    <m/>
    <m/>
    <m/>
    <e v="#VALUE!"/>
    <x v="6"/>
    <x v="0"/>
    <x v="2"/>
    <s v="HT08821-01"/>
  </r>
  <r>
    <x v="1"/>
    <m/>
    <s v="OFDA"/>
    <s v="Réalisé"/>
    <s v="01-Nov-2016 - 14-Nov-2016"/>
    <s v="Distribution Abris"/>
    <s v="Matériaux Abris"/>
    <s v="Bâches"/>
    <m/>
    <s v="Nombre"/>
    <n v="993"/>
    <s v="Grande Anse"/>
    <s v="Anse d'Hainault"/>
    <m/>
    <m/>
    <m/>
    <m/>
    <x v="0"/>
    <x v="2"/>
    <s v="1e Grandoit"/>
    <s v="Zone 2 et 4"/>
    <m/>
    <m/>
    <m/>
    <e v="#VALUE!"/>
    <x v="7"/>
    <x v="0"/>
    <x v="2"/>
    <s v="HT08821-01"/>
  </r>
  <r>
    <x v="1"/>
    <m/>
    <s v="OFDA"/>
    <s v="Réalisé"/>
    <s v="01-Nov-2016 - 14-Nov-2016"/>
    <s v="Distribution NFI"/>
    <s v="Matériaux NFI"/>
    <s v="Couvertures"/>
    <m/>
    <s v="Nombre"/>
    <n v="1986"/>
    <s v="Grande Anse"/>
    <s v="Anse d'Hainault"/>
    <m/>
    <m/>
    <m/>
    <m/>
    <x v="0"/>
    <x v="2"/>
    <s v="1e Grandoit"/>
    <s v="Zone 2 et 4"/>
    <m/>
    <m/>
    <m/>
    <e v="#VALUE!"/>
    <x v="8"/>
    <x v="0"/>
    <x v="2"/>
    <s v="HT08821-01"/>
  </r>
  <r>
    <x v="1"/>
    <m/>
    <s v="OFDA"/>
    <s v="Réalisé"/>
    <s v="01-Nov-2016 - 14-Nov-2016"/>
    <s v="Distribution Abris"/>
    <s v="Matériaux Abris"/>
    <s v="Kit Abris"/>
    <m/>
    <s v="Nombre"/>
    <n v="993"/>
    <s v="Grande Anse"/>
    <s v="Anse d'Hainault"/>
    <m/>
    <m/>
    <m/>
    <m/>
    <x v="0"/>
    <x v="2"/>
    <s v="1e Grandoit"/>
    <s v="Zone 2 et 4"/>
    <m/>
    <m/>
    <m/>
    <e v="#VALUE!"/>
    <x v="9"/>
    <x v="0"/>
    <x v="2"/>
    <s v="HT08821-01"/>
  </r>
  <r>
    <x v="1"/>
    <m/>
    <s v="OFDA"/>
    <s v="Réalisé"/>
    <s v="01-Nov-2016 - 14-Nov-2016"/>
    <s v="Distribution NFI"/>
    <s v="Matériaux NFI"/>
    <s v="Kit d'hygiène"/>
    <m/>
    <s v="Nombre"/>
    <n v="993"/>
    <s v="Grande Anse"/>
    <s v="Anse d'Hainault"/>
    <m/>
    <m/>
    <m/>
    <m/>
    <x v="0"/>
    <x v="2"/>
    <s v="1e Grandoit"/>
    <s v="Zone 2 et 4"/>
    <m/>
    <m/>
    <m/>
    <e v="#VALUE!"/>
    <x v="10"/>
    <x v="0"/>
    <x v="2"/>
    <s v="HT08821-01"/>
  </r>
  <r>
    <x v="1"/>
    <m/>
    <s v="OFDA"/>
    <s v="Réalisé"/>
    <s v="01-Nov-2016 - 14-Nov-2016"/>
    <s v="Distribution NFI"/>
    <s v="Matériaux NFI"/>
    <s v="Moustiquaires"/>
    <m/>
    <s v="Nombre"/>
    <n v="1986"/>
    <m/>
    <m/>
    <m/>
    <s v=""/>
    <n v="993"/>
    <m/>
    <x v="0"/>
    <x v="2"/>
    <s v="1e Grandoit"/>
    <s v="Zone 2 et 4"/>
    <m/>
    <m/>
    <m/>
    <e v="#VALUE!"/>
    <x v="11"/>
    <x v="0"/>
    <x v="2"/>
    <s v="HT08821-01"/>
  </r>
  <r>
    <x v="1"/>
    <m/>
    <s v="OFDA"/>
    <s v="En cours"/>
    <m/>
    <s v="Distribution Abris"/>
    <s v="Matériaux Abris"/>
    <s v="Bâches"/>
    <m/>
    <s v="Nombre"/>
    <n v="500"/>
    <m/>
    <m/>
    <m/>
    <s v=""/>
    <n v="500"/>
    <m/>
    <x v="0"/>
    <x v="3"/>
    <m/>
    <m/>
    <m/>
    <m/>
    <m/>
    <s v="ACT190010GRDA"/>
    <x v="5"/>
    <x v="0"/>
    <x v="3"/>
    <e v="#N/A"/>
  </r>
  <r>
    <x v="1"/>
    <m/>
    <s v="OFDA"/>
    <s v="En cours"/>
    <m/>
    <s v="Distribution Abris"/>
    <s v="Matériaux Abris"/>
    <s v="Bâches"/>
    <m/>
    <s v="Nombre"/>
    <n v="500"/>
    <m/>
    <m/>
    <m/>
    <s v=""/>
    <n v="500"/>
    <m/>
    <x v="0"/>
    <x v="4"/>
    <m/>
    <m/>
    <m/>
    <m/>
    <m/>
    <s v="ACT190010GRLE"/>
    <x v="5"/>
    <x v="0"/>
    <x v="4"/>
    <e v="#N/A"/>
  </r>
  <r>
    <x v="2"/>
    <m/>
    <m/>
    <s v="Réalisé"/>
    <d v="2016-11-03T00:00:00"/>
    <s v="Distribution Abris"/>
    <s v="Matériaux Abris"/>
    <s v="Bâches"/>
    <m/>
    <s v="Nombre"/>
    <n v="80"/>
    <m/>
    <m/>
    <m/>
    <s v=""/>
    <n v="40"/>
    <m/>
    <x v="1"/>
    <x v="5"/>
    <s v="Beaulieu"/>
    <m/>
    <m/>
    <m/>
    <s v="nous avons donné 40 unit rainfresh pour traiter l'eau a 40 familles"/>
    <s v="ADR2016113SUROBE"/>
    <x v="4"/>
    <x v="1"/>
    <x v="5"/>
    <e v="#N/A"/>
  </r>
  <r>
    <x v="2"/>
    <m/>
    <m/>
    <s v="Réalisé"/>
    <d v="2016-11-03T00:00:00"/>
    <s v="Distribution Abris"/>
    <s v="Matériaux Abris"/>
    <s v="Bâches"/>
    <m/>
    <s v="Nombre"/>
    <n v="80"/>
    <m/>
    <m/>
    <m/>
    <s v=""/>
    <n v="40"/>
    <m/>
    <x v="1"/>
    <x v="5"/>
    <s v="Boclos"/>
    <m/>
    <m/>
    <m/>
    <s v="nous avons donné 40 unit rainfresh pour traiter l'eau a 40 familles"/>
    <s v="ADR2016113SUROBO"/>
    <x v="4"/>
    <x v="1"/>
    <x v="5"/>
    <e v="#N/A"/>
  </r>
  <r>
    <x v="2"/>
    <m/>
    <m/>
    <s v="Réalisé"/>
    <d v="2016-11-03T00:00:00"/>
    <s v="Distribution Abris"/>
    <s v="Matériaux Abris"/>
    <s v="Bâches"/>
    <m/>
    <s v="Nombre"/>
    <n v="90"/>
    <m/>
    <m/>
    <m/>
    <s v=""/>
    <n v="45"/>
    <m/>
    <x v="1"/>
    <x v="5"/>
    <s v="Renaudin"/>
    <m/>
    <m/>
    <m/>
    <s v="nous avons donné 45 unit rainfresh pour traiter l'eau a 45 familles"/>
    <s v="ADR2016113SURORE"/>
    <x v="4"/>
    <x v="1"/>
    <x v="5"/>
    <e v="#N/A"/>
  </r>
  <r>
    <x v="2"/>
    <m/>
    <m/>
    <s v="Réalisé"/>
    <d v="2016-11-03T00:00:00"/>
    <s v="Distribution Abris"/>
    <s v="Matériaux Abris"/>
    <s v="Kit Abris"/>
    <s v="Perle, machette, scie,rous,fil de fer,marteau,clous divers."/>
    <s v="Nombre"/>
    <n v="40"/>
    <m/>
    <m/>
    <m/>
    <s v=""/>
    <n v="40"/>
    <s v="Sélection / Priorisation"/>
    <x v="1"/>
    <x v="5"/>
    <s v="Beaulieu"/>
    <m/>
    <m/>
    <m/>
    <s v="nous avons donné 40 unit rainfresh pour traiter l'eau a 40 familles"/>
    <s v="ADR2016113SUROBE"/>
    <x v="5"/>
    <x v="1"/>
    <x v="5"/>
    <e v="#N/A"/>
  </r>
  <r>
    <x v="2"/>
    <m/>
    <m/>
    <s v="Réalisé"/>
    <d v="2016-11-03T00:00:00"/>
    <s v="Distribution Abris"/>
    <s v="Matériaux Abris"/>
    <s v="Kit Abris"/>
    <s v="Perle, machette, scie,rous,fil de fer,marteau,clous divers."/>
    <s v="Nombre"/>
    <n v="40"/>
    <m/>
    <m/>
    <m/>
    <s v=""/>
    <n v="40"/>
    <s v="Sélection / Priorisation"/>
    <x v="1"/>
    <x v="5"/>
    <s v="Boclos"/>
    <m/>
    <m/>
    <m/>
    <s v="nous avons donné 40 unit rainfresh pour traiter l'eau a 40 familles"/>
    <s v="ADR2016113SUROBO"/>
    <x v="5"/>
    <x v="1"/>
    <x v="5"/>
    <e v="#N/A"/>
  </r>
  <r>
    <x v="2"/>
    <m/>
    <m/>
    <s v="Réalisé"/>
    <d v="2016-11-03T00:00:00"/>
    <s v="Distribution Abris"/>
    <s v="Matériaux Abris"/>
    <s v="Kit Abris"/>
    <s v="Perle, machette, scie,rous,fil de fer,marteau,clous divers."/>
    <s v="Nombre"/>
    <n v="45"/>
    <m/>
    <m/>
    <m/>
    <s v=""/>
    <n v="45"/>
    <s v="Sélection / Priorisation"/>
    <x v="1"/>
    <x v="5"/>
    <s v="Renaudin"/>
    <m/>
    <m/>
    <m/>
    <s v="nous avons donné 45 unit rainfresh pour traiter l'eau a 45 familles"/>
    <s v="ADR2016113SURORE"/>
    <x v="5"/>
    <x v="1"/>
    <x v="5"/>
    <e v="#N/A"/>
  </r>
  <r>
    <x v="2"/>
    <m/>
    <m/>
    <s v="Réalisé"/>
    <d v="2016-11-04T00:00:00"/>
    <s v="Distribution Abris"/>
    <s v="Matériaux Abris"/>
    <s v="Bâches"/>
    <m/>
    <s v="Nombre"/>
    <n v="42"/>
    <m/>
    <m/>
    <m/>
    <s v=""/>
    <n v="21"/>
    <m/>
    <x v="1"/>
    <x v="1"/>
    <s v="Laurent"/>
    <m/>
    <m/>
    <m/>
    <m/>
    <s v="ADR2016114SULELA"/>
    <x v="4"/>
    <x v="1"/>
    <x v="1"/>
    <e v="#N/A"/>
  </r>
  <r>
    <x v="2"/>
    <m/>
    <m/>
    <s v="Réalisé"/>
    <d v="2016-11-04T00:00:00"/>
    <s v="Distribution Abris"/>
    <s v="Matériaux Abris"/>
    <s v="Kit Abris"/>
    <s v="Perle, machette, scie,rous,fil de fer,marteau,clous divers."/>
    <s v="Nombre"/>
    <n v="21"/>
    <m/>
    <m/>
    <m/>
    <s v=""/>
    <n v="21"/>
    <s v="Sélection / Priorisation"/>
    <x v="1"/>
    <x v="1"/>
    <s v="Laurent"/>
    <m/>
    <m/>
    <m/>
    <m/>
    <s v="ADR2016114SULELA"/>
    <x v="5"/>
    <x v="1"/>
    <x v="1"/>
    <e v="#N/A"/>
  </r>
  <r>
    <x v="2"/>
    <m/>
    <m/>
    <s v="Réalisé"/>
    <d v="2016-11-08T00:00:00"/>
    <s v="Distribution Abris"/>
    <s v="Matériaux Abris"/>
    <s v="Bâches"/>
    <m/>
    <s v="Nombre"/>
    <n v="116"/>
    <m/>
    <m/>
    <m/>
    <s v=""/>
    <n v="58"/>
    <m/>
    <x v="1"/>
    <x v="6"/>
    <s v="Dory"/>
    <m/>
    <m/>
    <m/>
    <s v="Nous avons donné 58 unt rainfresh pour traiter l'eau a 58 familles"/>
    <s v="ADR2016118SUMADO"/>
    <x v="4"/>
    <x v="1"/>
    <x v="6"/>
    <e v="#N/A"/>
  </r>
  <r>
    <x v="2"/>
    <m/>
    <m/>
    <m/>
    <d v="2016-11-08T00:00:00"/>
    <s v="Distribution Abris"/>
    <s v="Matériaux Abris"/>
    <s v="Bâches"/>
    <m/>
    <s v="Nombre"/>
    <n v="118"/>
    <m/>
    <m/>
    <m/>
    <s v=""/>
    <n v="59"/>
    <m/>
    <x v="1"/>
    <x v="6"/>
    <s v="Mairie de Maniche"/>
    <m/>
    <m/>
    <m/>
    <s v="Nous avons donné 59 unit rainfresh pour traiter l'eau a 59 familles"/>
    <s v="ADR2016118SUMAMA"/>
    <x v="4"/>
    <x v="1"/>
    <x v="6"/>
    <e v="#N/A"/>
  </r>
  <r>
    <x v="2"/>
    <m/>
    <m/>
    <s v="Réalisé"/>
    <d v="2016-11-08T00:00:00"/>
    <s v="Distribution Abris"/>
    <s v="Matériaux Abris"/>
    <s v="Kit Abris"/>
    <s v="Perle, machette, scie,rous,fil de fer,marteau,clous divers."/>
    <s v="Nombre"/>
    <n v="58"/>
    <m/>
    <m/>
    <m/>
    <s v=""/>
    <n v="58"/>
    <s v="Sélection / Priorisation"/>
    <x v="1"/>
    <x v="6"/>
    <s v="Dory"/>
    <m/>
    <m/>
    <m/>
    <s v="Nous avons donné 58 unt rainfresh pour traiter l'eau a 58 familles"/>
    <s v="ADR2016118SUMADO"/>
    <x v="5"/>
    <x v="1"/>
    <x v="6"/>
    <e v="#N/A"/>
  </r>
  <r>
    <x v="2"/>
    <m/>
    <m/>
    <m/>
    <d v="2016-11-08T00:00:00"/>
    <s v="Distribution Abris"/>
    <s v="Matériaux Abris"/>
    <s v="Kit Abris"/>
    <s v="Perle, machette, scie,rous,fil de fer,marteau,clous divers."/>
    <s v="Nombre"/>
    <n v="59"/>
    <m/>
    <m/>
    <m/>
    <s v=""/>
    <n v="59"/>
    <s v="Sélection / Priorisation"/>
    <x v="1"/>
    <x v="6"/>
    <s v="Mairie de Maniche"/>
    <m/>
    <m/>
    <m/>
    <s v="Nous avons donné 59 unit rainfresh pour traiter l'eau a 59 familles"/>
    <s v="ADR2016118SUMAMA"/>
    <x v="5"/>
    <x v="1"/>
    <x v="6"/>
    <e v="#N/A"/>
  </r>
  <r>
    <x v="2"/>
    <m/>
    <m/>
    <s v="Réalisé"/>
    <d v="2016-11-14T00:00:00"/>
    <s v="Distribution Abris"/>
    <s v="Matériaux Abris"/>
    <s v="Bâches"/>
    <m/>
    <s v="Nombre"/>
    <n v="114"/>
    <m/>
    <m/>
    <m/>
    <s v=""/>
    <n v="115"/>
    <m/>
    <x v="1"/>
    <x v="7"/>
    <s v="1er"/>
    <m/>
    <m/>
    <m/>
    <s v="Nous avons donné 115 unit rainfresh pour traiter l'eau a 115 familles"/>
    <s v="ADR20161114SUAR1E"/>
    <x v="4"/>
    <x v="1"/>
    <x v="7"/>
    <e v="#N/A"/>
  </r>
  <r>
    <x v="2"/>
    <m/>
    <m/>
    <s v="Réalisé"/>
    <d v="2016-11-14T00:00:00"/>
    <s v="Distribution Abris"/>
    <s v="Matériaux Abris"/>
    <s v="Kit Abris"/>
    <s v="Perle, machette, scie,rous,fil de fer,marteau,clous divers."/>
    <s v="Nombre"/>
    <n v="114"/>
    <m/>
    <m/>
    <m/>
    <s v=""/>
    <n v="115"/>
    <s v="Sélection / Priorisation"/>
    <x v="1"/>
    <x v="7"/>
    <s v="1er"/>
    <m/>
    <m/>
    <m/>
    <s v="Nous avons donné 115 unit rainfresh pour traiter l'eau a 115 familles"/>
    <s v="ADR20161114SUAR1E"/>
    <x v="5"/>
    <x v="1"/>
    <x v="7"/>
    <e v="#N/A"/>
  </r>
  <r>
    <x v="2"/>
    <m/>
    <m/>
    <s v="Planifié (financé)"/>
    <d v="2016-11-16T00:00:00"/>
    <s v="Distribution Abris"/>
    <s v="Matériaux Abris"/>
    <s v="Bâches"/>
    <m/>
    <s v="Nombre"/>
    <n v="114"/>
    <m/>
    <m/>
    <m/>
    <s v=""/>
    <n v="123"/>
    <m/>
    <x v="1"/>
    <x v="8"/>
    <s v="2eme"/>
    <m/>
    <m/>
    <m/>
    <s v="Retarder a cause de l'insecurite. Mais nous sommes prets."/>
    <s v="ADR20161116SUTO2E"/>
    <x v="4"/>
    <x v="1"/>
    <x v="8"/>
    <e v="#N/A"/>
  </r>
  <r>
    <x v="2"/>
    <m/>
    <m/>
    <s v="Planifié (financé)"/>
    <d v="2016-11-16T00:00:00"/>
    <s v="Distribution Abris"/>
    <s v="Matériaux Abris"/>
    <s v="Kit Abris"/>
    <s v="Perle, machette, scie,rous,fil de fer,marteau,clous divers."/>
    <s v="Nombre"/>
    <n v="114"/>
    <m/>
    <m/>
    <m/>
    <s v=""/>
    <n v="123"/>
    <s v="Sélection / Priorisation"/>
    <x v="1"/>
    <x v="8"/>
    <s v="2eme"/>
    <m/>
    <m/>
    <m/>
    <s v="Retarder a cause de l'insecurite. Mais nous sommes prets."/>
    <s v="ADR20161116SUTO2E"/>
    <x v="5"/>
    <x v="1"/>
    <x v="8"/>
    <e v="#N/A"/>
  </r>
  <r>
    <x v="2"/>
    <m/>
    <m/>
    <s v="Planifié (financé)"/>
    <m/>
    <s v="Distribution Abris"/>
    <s v="Matériaux Abris"/>
    <s v="Kit Abris"/>
    <m/>
    <s v="Nombre"/>
    <n v="120"/>
    <m/>
    <m/>
    <m/>
    <s v=""/>
    <m/>
    <s v="Sélection / Priorisation"/>
    <x v="1"/>
    <x v="7"/>
    <m/>
    <m/>
    <m/>
    <m/>
    <m/>
    <s v="ADR190010SUAR"/>
    <x v="5"/>
    <x v="1"/>
    <x v="7"/>
    <e v="#N/A"/>
  </r>
  <r>
    <x v="2"/>
    <m/>
    <m/>
    <s v="Planifié (financé)"/>
    <m/>
    <s v="Distribution Abris"/>
    <s v="Matériaux Abris"/>
    <s v="Kit Abris"/>
    <m/>
    <s v="Nombre"/>
    <n v="31"/>
    <m/>
    <m/>
    <m/>
    <s v=""/>
    <m/>
    <s v="Sélection / Priorisation"/>
    <x v="1"/>
    <x v="1"/>
    <m/>
    <m/>
    <m/>
    <m/>
    <m/>
    <s v="ADR190010SULE"/>
    <x v="5"/>
    <x v="1"/>
    <x v="1"/>
    <e v="#N/A"/>
  </r>
  <r>
    <x v="2"/>
    <m/>
    <m/>
    <s v="Planifié (financé)"/>
    <m/>
    <s v="Distribution Abris"/>
    <s v="Matériaux Abris"/>
    <s v="Kit Abris"/>
    <m/>
    <s v="Nombre"/>
    <n v="120"/>
    <m/>
    <m/>
    <m/>
    <s v=""/>
    <m/>
    <s v="Sélection / Priorisation"/>
    <x v="1"/>
    <x v="6"/>
    <m/>
    <m/>
    <m/>
    <m/>
    <m/>
    <s v="ADR190010SUMA"/>
    <x v="5"/>
    <x v="1"/>
    <x v="6"/>
    <e v="#N/A"/>
  </r>
  <r>
    <x v="2"/>
    <m/>
    <m/>
    <s v="Planifié (financé)"/>
    <m/>
    <s v="Distribution Abris"/>
    <s v="Matériaux Abris"/>
    <s v="Kit Abris"/>
    <m/>
    <s v="Nombre"/>
    <n v="209"/>
    <m/>
    <m/>
    <m/>
    <s v=""/>
    <m/>
    <s v="Sélection / Priorisation"/>
    <x v="1"/>
    <x v="5"/>
    <m/>
    <m/>
    <m/>
    <m/>
    <m/>
    <s v="ADR190010SURO"/>
    <x v="5"/>
    <x v="1"/>
    <x v="5"/>
    <e v="#N/A"/>
  </r>
  <r>
    <x v="2"/>
    <m/>
    <m/>
    <s v="Planifié (financé)"/>
    <m/>
    <s v="Distribution Abris"/>
    <s v="Matériaux Abris"/>
    <s v="Kit Abris"/>
    <m/>
    <s v="Nombre"/>
    <n v="120"/>
    <m/>
    <m/>
    <m/>
    <s v=""/>
    <m/>
    <s v="Sélection / Priorisation"/>
    <x v="1"/>
    <x v="8"/>
    <m/>
    <m/>
    <m/>
    <m/>
    <m/>
    <s v="ADR190010SUTO"/>
    <x v="5"/>
    <x v="1"/>
    <x v="8"/>
    <e v="#N/A"/>
  </r>
  <r>
    <x v="3"/>
    <s v="Haitian RC"/>
    <m/>
    <s v="Réalisé"/>
    <d v="2016-10-11T00:00:00"/>
    <s v="Distribution NFI"/>
    <s v="Matériaux NFI"/>
    <s v="Kit d'hygiène"/>
    <m/>
    <s v="Nombre"/>
    <n v="69"/>
    <m/>
    <m/>
    <m/>
    <s v=""/>
    <n v="69"/>
    <s v="Sélection / Priorisation"/>
    <x v="1"/>
    <x v="9"/>
    <s v="Port-à-Piment Health Center"/>
    <m/>
    <m/>
    <m/>
    <m/>
    <s v="AME20161011SUPOPO"/>
    <x v="5"/>
    <x v="1"/>
    <x v="9"/>
    <e v="#N/A"/>
  </r>
  <r>
    <x v="3"/>
    <s v="Haitian RC"/>
    <m/>
    <s v="Réalisé"/>
    <d v="2016-10-12T00:00:00"/>
    <s v="Distribution NFI"/>
    <s v="Matériaux NFI"/>
    <s v="Couvertures"/>
    <m/>
    <s v="Nombre"/>
    <n v="290"/>
    <m/>
    <m/>
    <m/>
    <s v=""/>
    <n v="145"/>
    <s v="Sélection / Priorisation"/>
    <x v="1"/>
    <x v="1"/>
    <s v="Ecole Nationale Semiramis Telemaque"/>
    <m/>
    <m/>
    <m/>
    <m/>
    <s v="AME20161012SULEEC"/>
    <x v="4"/>
    <x v="1"/>
    <x v="1"/>
    <e v="#N/A"/>
  </r>
  <r>
    <x v="3"/>
    <s v="Haitian RC"/>
    <m/>
    <s v="Réalisé"/>
    <d v="2016-10-12T00:00:00"/>
    <s v="Distribution NFI"/>
    <s v="Matériaux NFI"/>
    <s v="Kit de cuisine"/>
    <m/>
    <s v="Nombre"/>
    <n v="145"/>
    <m/>
    <m/>
    <m/>
    <s v=""/>
    <n v="145"/>
    <s v="Sélection / Priorisation"/>
    <x v="1"/>
    <x v="1"/>
    <s v="Ecole Nationale Semiramis Telemaque"/>
    <m/>
    <m/>
    <m/>
    <m/>
    <s v="AME20161012SULEEC"/>
    <x v="5"/>
    <x v="1"/>
    <x v="1"/>
    <e v="#N/A"/>
  </r>
  <r>
    <x v="3"/>
    <s v="Haitian RC"/>
    <m/>
    <s v="Réalisé"/>
    <d v="2016-10-12T00:00:00"/>
    <s v="Distribution NFI"/>
    <s v="Matériaux NFI"/>
    <s v="Couvertures"/>
    <m/>
    <s v="Nombre"/>
    <n v="64"/>
    <m/>
    <m/>
    <m/>
    <s v=""/>
    <n v="32"/>
    <s v="Sélection / Priorisation"/>
    <x v="2"/>
    <x v="10"/>
    <s v="Jasmin"/>
    <m/>
    <m/>
    <m/>
    <m/>
    <s v="AME20161012NOBAJA"/>
    <x v="3"/>
    <x v="2"/>
    <x v="10"/>
    <e v="#N/A"/>
  </r>
  <r>
    <x v="3"/>
    <s v="Haitian RC"/>
    <m/>
    <s v="Réalisé"/>
    <d v="2016-10-12T00:00:00"/>
    <s v="Distribution NFI"/>
    <s v="Matériaux NFI"/>
    <s v="Kit d'hygiène"/>
    <m/>
    <s v="Nombre"/>
    <n v="32"/>
    <m/>
    <m/>
    <m/>
    <s v=""/>
    <n v="32"/>
    <s v="Sélection / Priorisation"/>
    <x v="2"/>
    <x v="10"/>
    <s v="Jasmin"/>
    <m/>
    <m/>
    <m/>
    <m/>
    <s v="AME20161012NOBAJA"/>
    <x v="4"/>
    <x v="2"/>
    <x v="10"/>
    <e v="#N/A"/>
  </r>
  <r>
    <x v="3"/>
    <s v="Haitian RC"/>
    <m/>
    <s v="Réalisé"/>
    <d v="2016-10-12T00:00:00"/>
    <s v="Distribution NFI"/>
    <s v="Matériaux NFI"/>
    <s v="Kit de cuisine"/>
    <m/>
    <s v="Nombre"/>
    <n v="32"/>
    <m/>
    <m/>
    <m/>
    <s v=""/>
    <n v="32"/>
    <s v="Sélection / Priorisation"/>
    <x v="2"/>
    <x v="10"/>
    <s v="Jasmin"/>
    <m/>
    <m/>
    <m/>
    <m/>
    <s v="AME20161012NOBAJA"/>
    <x v="5"/>
    <x v="2"/>
    <x v="10"/>
    <e v="#N/A"/>
  </r>
  <r>
    <x v="3"/>
    <s v="Haitian RC"/>
    <m/>
    <s v="Réalisé"/>
    <d v="2016-10-12T00:00:00"/>
    <s v="Distribution NFI"/>
    <s v="Matériaux NFI"/>
    <s v="Kit d'hygiène"/>
    <m/>
    <s v="Nombre"/>
    <n v="71"/>
    <m/>
    <m/>
    <m/>
    <s v=""/>
    <n v="71"/>
    <s v="Sélection / Priorisation"/>
    <x v="1"/>
    <x v="11"/>
    <s v="Les Anglais Health Center"/>
    <m/>
    <m/>
    <m/>
    <m/>
    <s v="AME20161012SULELE"/>
    <x v="5"/>
    <x v="1"/>
    <x v="11"/>
    <e v="#N/A"/>
  </r>
  <r>
    <x v="3"/>
    <s v="Haitian RC"/>
    <m/>
    <s v="Réalisé"/>
    <d v="2016-10-12T00:00:00"/>
    <s v="Distribution NFI"/>
    <s v="Matériaux NFI"/>
    <s v="Couvertures"/>
    <m/>
    <s v="Nombre"/>
    <n v="400"/>
    <m/>
    <m/>
    <m/>
    <s v=""/>
    <n v="200"/>
    <m/>
    <x v="2"/>
    <x v="12"/>
    <s v="Mare Rouge"/>
    <m/>
    <m/>
    <m/>
    <m/>
    <s v="AME20161012NOMOMA"/>
    <x v="0"/>
    <x v="2"/>
    <x v="12"/>
    <e v="#N/A"/>
  </r>
  <r>
    <x v="3"/>
    <s v="Haitian RC"/>
    <m/>
    <s v="Réalisé"/>
    <d v="2016-10-12T00:00:00"/>
    <s v="Distribution NFI"/>
    <s v="Matériaux NFI"/>
    <s v="Kit d'hygiène"/>
    <m/>
    <s v="Nombre"/>
    <n v="200"/>
    <m/>
    <m/>
    <m/>
    <s v=""/>
    <n v="200"/>
    <m/>
    <x v="2"/>
    <x v="12"/>
    <s v="Mare Rouge"/>
    <m/>
    <m/>
    <m/>
    <m/>
    <s v="AME20161012NOMOMA"/>
    <x v="1"/>
    <x v="2"/>
    <x v="12"/>
    <e v="#N/A"/>
  </r>
  <r>
    <x v="3"/>
    <s v="Haitian RC"/>
    <m/>
    <s v="Réalisé"/>
    <d v="2016-10-12T00:00:00"/>
    <s v="Distribution NFI"/>
    <s v="Matériaux NFI"/>
    <s v="Couvertures"/>
    <m/>
    <s v="Nombre"/>
    <n v="400"/>
    <m/>
    <m/>
    <m/>
    <s v=""/>
    <n v="200"/>
    <s v="Sélection / Priorisation"/>
    <x v="2"/>
    <x v="12"/>
    <s v="Marre Rouge"/>
    <m/>
    <m/>
    <m/>
    <m/>
    <s v="AME20161012NOMOMA"/>
    <x v="2"/>
    <x v="2"/>
    <x v="12"/>
    <e v="#N/A"/>
  </r>
  <r>
    <x v="3"/>
    <s v="Haitian RC"/>
    <m/>
    <s v="Réalisé"/>
    <d v="2016-10-12T00:00:00"/>
    <s v="Distribution NFI"/>
    <s v="Matériaux NFI"/>
    <s v="Kit d'hygiène"/>
    <m/>
    <s v="Nombre"/>
    <n v="200"/>
    <m/>
    <m/>
    <m/>
    <s v=""/>
    <n v="200"/>
    <s v="Sélection / Priorisation"/>
    <x v="2"/>
    <x v="12"/>
    <s v="Marre Rouge"/>
    <m/>
    <m/>
    <m/>
    <m/>
    <s v="AME20161012NOMOMA"/>
    <x v="3"/>
    <x v="2"/>
    <x v="12"/>
    <e v="#N/A"/>
  </r>
  <r>
    <x v="3"/>
    <s v="Haitian RC"/>
    <m/>
    <s v="Réalisé"/>
    <d v="2016-10-12T00:00:00"/>
    <s v="Distribution NFI"/>
    <s v="Matériaux NFI"/>
    <s v="Kit de cuisine"/>
    <m/>
    <s v="Nombre"/>
    <n v="200"/>
    <m/>
    <m/>
    <m/>
    <s v=""/>
    <n v="200"/>
    <s v="Sélection / Priorisation"/>
    <x v="2"/>
    <x v="12"/>
    <s v="Marre Rouge"/>
    <m/>
    <m/>
    <m/>
    <m/>
    <s v="AME20161012NOMOMA"/>
    <x v="4"/>
    <x v="2"/>
    <x v="12"/>
    <e v="#N/A"/>
  </r>
  <r>
    <x v="3"/>
    <s v="Haitian RC"/>
    <m/>
    <s v="Réalisé"/>
    <d v="2016-10-12T00:00:00"/>
    <s v="Distribution NFI"/>
    <s v="Matériaux NFI"/>
    <s v="Couvertures"/>
    <m/>
    <s v="Nombre"/>
    <n v="158"/>
    <m/>
    <m/>
    <m/>
    <s v=""/>
    <n v="79"/>
    <s v="Sélection / Priorisation"/>
    <x v="1"/>
    <x v="1"/>
    <s v="Parc Larco"/>
    <m/>
    <m/>
    <m/>
    <m/>
    <s v="AME20161012SULEPA"/>
    <x v="5"/>
    <x v="1"/>
    <x v="1"/>
    <e v="#N/A"/>
  </r>
  <r>
    <x v="3"/>
    <s v="Haitian RC"/>
    <m/>
    <s v="Réalisé"/>
    <d v="2016-10-12T00:00:00"/>
    <s v="Distribution NFI"/>
    <s v="Matériaux NFI"/>
    <s v="Couvertures"/>
    <m/>
    <s v="Nombre"/>
    <n v="40"/>
    <m/>
    <m/>
    <m/>
    <s v=""/>
    <n v="20"/>
    <s v="Sélection / Priorisation"/>
    <x v="2"/>
    <x v="10"/>
    <s v="Viard"/>
    <m/>
    <m/>
    <m/>
    <m/>
    <s v="AME20161012NOBAVI"/>
    <x v="3"/>
    <x v="2"/>
    <x v="10"/>
    <e v="#N/A"/>
  </r>
  <r>
    <x v="3"/>
    <s v="Haitian RC"/>
    <m/>
    <s v="Réalisé"/>
    <d v="2016-10-12T00:00:00"/>
    <s v="Distribution NFI"/>
    <s v="Matériaux NFI"/>
    <s v="Kit d'hygiène"/>
    <m/>
    <s v="Nombre"/>
    <n v="20"/>
    <m/>
    <m/>
    <m/>
    <s v=""/>
    <n v="20"/>
    <s v="Sélection / Priorisation"/>
    <x v="2"/>
    <x v="10"/>
    <s v="Viard"/>
    <m/>
    <m/>
    <m/>
    <m/>
    <s v="AME20161012NOBAVI"/>
    <x v="4"/>
    <x v="2"/>
    <x v="10"/>
    <e v="#N/A"/>
  </r>
  <r>
    <x v="3"/>
    <s v="Haitian RC"/>
    <m/>
    <s v="Réalisé"/>
    <d v="2016-10-12T00:00:00"/>
    <s v="Distribution NFI"/>
    <s v="Matériaux NFI"/>
    <s v="Kit de cuisine"/>
    <m/>
    <s v="Nombre"/>
    <n v="20"/>
    <m/>
    <m/>
    <m/>
    <s v=""/>
    <n v="20"/>
    <s v="Sélection / Priorisation"/>
    <x v="2"/>
    <x v="10"/>
    <s v="Viard"/>
    <m/>
    <m/>
    <m/>
    <m/>
    <s v="AME20161012NOBAVI"/>
    <x v="5"/>
    <x v="2"/>
    <x v="10"/>
    <e v="#N/A"/>
  </r>
  <r>
    <x v="3"/>
    <s v="Haitian RC"/>
    <m/>
    <s v="Réalisé"/>
    <d v="2016-10-12T00:00:00"/>
    <s v="Distribution NFI"/>
    <s v="Matériaux NFI"/>
    <s v="Couvertures"/>
    <m/>
    <s v="Nombre"/>
    <n v="448"/>
    <m/>
    <m/>
    <m/>
    <s v=""/>
    <n v="224"/>
    <m/>
    <x v="1"/>
    <x v="1"/>
    <m/>
    <m/>
    <m/>
    <m/>
    <m/>
    <s v="AME20161012SULE"/>
    <x v="4"/>
    <x v="1"/>
    <x v="1"/>
    <e v="#N/A"/>
  </r>
  <r>
    <x v="3"/>
    <s v="Haitian RC"/>
    <m/>
    <s v="Réalisé"/>
    <d v="2016-10-12T00:00:00"/>
    <s v="Distribution NFI"/>
    <s v="Matériaux NFI"/>
    <s v="Kit de cuisine"/>
    <m/>
    <s v="Nombre"/>
    <n v="200"/>
    <m/>
    <m/>
    <m/>
    <s v=""/>
    <n v="200"/>
    <m/>
    <x v="2"/>
    <x v="12"/>
    <s v="Mare Rouge"/>
    <m/>
    <m/>
    <m/>
    <m/>
    <s v="AME20161012NOMOMA"/>
    <x v="5"/>
    <x v="2"/>
    <x v="12"/>
    <e v="#N/A"/>
  </r>
  <r>
    <x v="3"/>
    <s v="Haitian RC"/>
    <m/>
    <s v="Réalisé"/>
    <d v="2016-10-12T00:00:00"/>
    <s v="Distribution NFI"/>
    <s v="Matériaux NFI"/>
    <s v="Kit de cuisine"/>
    <m/>
    <s v="Nombre"/>
    <n v="224"/>
    <m/>
    <m/>
    <m/>
    <s v=""/>
    <n v="224"/>
    <m/>
    <x v="1"/>
    <x v="1"/>
    <m/>
    <m/>
    <m/>
    <m/>
    <m/>
    <s v="AME20161012SULE"/>
    <x v="5"/>
    <x v="1"/>
    <x v="1"/>
    <e v="#N/A"/>
  </r>
  <r>
    <x v="3"/>
    <s v="Haitian RC"/>
    <m/>
    <s v="Réalisé"/>
    <d v="2016-10-13T00:00:00"/>
    <s v="Distribution NFI"/>
    <s v="Matériaux NFI"/>
    <s v="Couvertures"/>
    <m/>
    <s v="Nombre"/>
    <n v="610"/>
    <m/>
    <m/>
    <m/>
    <s v=""/>
    <n v="305"/>
    <s v="Sélection / Priorisation"/>
    <x v="2"/>
    <x v="10"/>
    <s v="Baie de Henne"/>
    <m/>
    <m/>
    <m/>
    <m/>
    <s v="AME20161013NOBABA"/>
    <x v="3"/>
    <x v="2"/>
    <x v="10"/>
    <e v="#N/A"/>
  </r>
  <r>
    <x v="3"/>
    <s v="Haitian RC"/>
    <m/>
    <s v="Réalisé"/>
    <d v="2016-10-13T00:00:00"/>
    <s v="Distribution NFI"/>
    <s v="Matériaux NFI"/>
    <s v="Kit d'hygiène"/>
    <m/>
    <s v="Nombre"/>
    <n v="305"/>
    <m/>
    <m/>
    <m/>
    <s v=""/>
    <n v="305"/>
    <s v="Sélection / Priorisation"/>
    <x v="2"/>
    <x v="10"/>
    <s v="Baie de Henne"/>
    <m/>
    <m/>
    <m/>
    <m/>
    <s v="AME20161013NOBABA"/>
    <x v="4"/>
    <x v="2"/>
    <x v="10"/>
    <e v="#N/A"/>
  </r>
  <r>
    <x v="3"/>
    <s v="Haitian RC"/>
    <m/>
    <s v="Réalisé"/>
    <d v="2016-10-13T00:00:00"/>
    <s v="Distribution NFI"/>
    <s v="Matériaux NFI"/>
    <s v="Kit de cuisine"/>
    <m/>
    <s v="Nombre"/>
    <n v="305"/>
    <m/>
    <m/>
    <m/>
    <s v=""/>
    <n v="305"/>
    <s v="Sélection / Priorisation"/>
    <x v="2"/>
    <x v="10"/>
    <s v="Baie de Henne"/>
    <m/>
    <m/>
    <m/>
    <m/>
    <s v="AME20161013NOBABA"/>
    <x v="5"/>
    <x v="2"/>
    <x v="10"/>
    <e v="#N/A"/>
  </r>
  <r>
    <x v="3"/>
    <s v="Haitian RC"/>
    <m/>
    <s v="Réalisé"/>
    <d v="2016-10-13T00:00:00"/>
    <s v="Distribution NFI"/>
    <s v="Matériaux NFI"/>
    <s v="Couvertures"/>
    <m/>
    <s v="Nombre"/>
    <n v="126"/>
    <m/>
    <m/>
    <m/>
    <s v=""/>
    <n v="63"/>
    <s v="Sélection / Priorisation"/>
    <x v="1"/>
    <x v="1"/>
    <s v="Ecole National Charles Lasegue"/>
    <m/>
    <m/>
    <m/>
    <m/>
    <s v="AME20161013SULEEC"/>
    <x v="4"/>
    <x v="1"/>
    <x v="1"/>
    <e v="#N/A"/>
  </r>
  <r>
    <x v="3"/>
    <s v="Haitian RC"/>
    <m/>
    <s v="Réalisé"/>
    <d v="2016-10-13T00:00:00"/>
    <s v="Distribution NFI"/>
    <s v="Matériaux NFI"/>
    <s v="Kit de cuisine"/>
    <m/>
    <s v="Nombre"/>
    <n v="63"/>
    <m/>
    <m/>
    <m/>
    <s v=""/>
    <n v="63"/>
    <s v="Sélection / Priorisation"/>
    <x v="1"/>
    <x v="1"/>
    <s v="Ecole National Charles Lasegue"/>
    <m/>
    <m/>
    <m/>
    <m/>
    <s v="AME20161013SULEEC"/>
    <x v="5"/>
    <x v="1"/>
    <x v="1"/>
    <e v="#N/A"/>
  </r>
  <r>
    <x v="3"/>
    <s v="Haitian RC"/>
    <m/>
    <s v="Réalisé"/>
    <d v="2016-10-13T00:00:00"/>
    <s v="Distribution NFI"/>
    <s v="Matériaux NFI"/>
    <s v="Couvertures"/>
    <m/>
    <s v="Nombre"/>
    <n v="200"/>
    <m/>
    <m/>
    <m/>
    <s v=""/>
    <n v="100"/>
    <s v="Sélection / Priorisation"/>
    <x v="2"/>
    <x v="13"/>
    <s v="Jean Rabel"/>
    <m/>
    <m/>
    <m/>
    <m/>
    <s v="AME20161013NOJEJE"/>
    <x v="3"/>
    <x v="2"/>
    <x v="13"/>
    <e v="#N/A"/>
  </r>
  <r>
    <x v="3"/>
    <s v="Haitian RC"/>
    <m/>
    <s v="Réalisé"/>
    <d v="2016-10-13T00:00:00"/>
    <s v="Distribution NFI"/>
    <s v="Matériaux NFI"/>
    <s v="Kit d'hygiène"/>
    <m/>
    <s v="Nombre"/>
    <n v="100"/>
    <m/>
    <m/>
    <m/>
    <s v=""/>
    <n v="100"/>
    <s v="Sélection / Priorisation"/>
    <x v="2"/>
    <x v="13"/>
    <s v="Jean Rabel"/>
    <m/>
    <m/>
    <m/>
    <m/>
    <s v="AME20161013NOJEJE"/>
    <x v="4"/>
    <x v="2"/>
    <x v="13"/>
    <e v="#N/A"/>
  </r>
  <r>
    <x v="3"/>
    <s v="Haitian RC"/>
    <m/>
    <s v="Réalisé"/>
    <d v="2016-10-13T00:00:00"/>
    <s v="Distribution NFI"/>
    <s v="Matériaux NFI"/>
    <s v="Kit de cuisine"/>
    <m/>
    <s v="Nombre"/>
    <n v="100"/>
    <m/>
    <m/>
    <m/>
    <s v=""/>
    <n v="100"/>
    <s v="Sélection / Priorisation"/>
    <x v="2"/>
    <x v="13"/>
    <s v="Jean Rabel"/>
    <m/>
    <m/>
    <m/>
    <m/>
    <s v="AME20161013NOJEJE"/>
    <x v="5"/>
    <x v="2"/>
    <x v="13"/>
    <e v="#N/A"/>
  </r>
  <r>
    <x v="3"/>
    <s v="Haitian RC"/>
    <m/>
    <s v="Réalisé"/>
    <d v="2016-10-13T00:00:00"/>
    <s v="Distribution NFI"/>
    <s v="Matériaux NFI"/>
    <s v="Couvertures"/>
    <m/>
    <s v="Nombre"/>
    <n v="323"/>
    <m/>
    <m/>
    <m/>
    <s v=""/>
    <n v="323"/>
    <m/>
    <x v="2"/>
    <x v="10"/>
    <m/>
    <m/>
    <m/>
    <m/>
    <m/>
    <s v="AME20161013NOBA"/>
    <x v="3"/>
    <x v="2"/>
    <x v="10"/>
    <e v="#N/A"/>
  </r>
  <r>
    <x v="3"/>
    <s v="Haitian RC"/>
    <m/>
    <s v="Réalisé"/>
    <d v="2016-10-13T00:00:00"/>
    <s v="Distribution NFI"/>
    <s v="Matériaux NFI"/>
    <s v="Couvertures"/>
    <m/>
    <s v="Nombre"/>
    <n v="100"/>
    <m/>
    <m/>
    <m/>
    <s v=""/>
    <n v="100"/>
    <m/>
    <x v="2"/>
    <x v="13"/>
    <m/>
    <m/>
    <m/>
    <m/>
    <m/>
    <s v="AME20161013NOJE"/>
    <x v="3"/>
    <x v="2"/>
    <x v="13"/>
    <e v="#N/A"/>
  </r>
  <r>
    <x v="3"/>
    <s v="Haitian RC"/>
    <m/>
    <s v="Réalisé"/>
    <d v="2016-10-13T00:00:00"/>
    <s v="Distribution NFI"/>
    <s v="Matériaux NFI"/>
    <s v="Couvertures"/>
    <m/>
    <s v="Nombre"/>
    <n v="126"/>
    <m/>
    <m/>
    <m/>
    <s v=""/>
    <n v="63"/>
    <m/>
    <x v="1"/>
    <x v="1"/>
    <m/>
    <m/>
    <m/>
    <m/>
    <m/>
    <s v="AME20161013SULE"/>
    <x v="3"/>
    <x v="1"/>
    <x v="1"/>
    <e v="#N/A"/>
  </r>
  <r>
    <x v="3"/>
    <s v="Haitian RC"/>
    <m/>
    <s v="Réalisé"/>
    <d v="2016-10-13T00:00:00"/>
    <s v="Distribution NFI"/>
    <s v="Matériaux NFI"/>
    <s v="Kit d'hygiène"/>
    <m/>
    <s v="Nombre"/>
    <n v="646"/>
    <m/>
    <m/>
    <m/>
    <s v=""/>
    <n v="323"/>
    <m/>
    <x v="2"/>
    <x v="10"/>
    <m/>
    <m/>
    <m/>
    <m/>
    <m/>
    <s v="AME20161013NOBA"/>
    <x v="4"/>
    <x v="2"/>
    <x v="10"/>
    <e v="#N/A"/>
  </r>
  <r>
    <x v="3"/>
    <s v="Haitian RC"/>
    <m/>
    <s v="Réalisé"/>
    <d v="2016-10-13T00:00:00"/>
    <s v="Distribution NFI"/>
    <s v="Matériaux NFI"/>
    <s v="Kit d'hygiène"/>
    <m/>
    <s v="Nombre"/>
    <n v="200"/>
    <m/>
    <m/>
    <m/>
    <s v=""/>
    <n v="100"/>
    <m/>
    <x v="2"/>
    <x v="13"/>
    <m/>
    <m/>
    <m/>
    <m/>
    <m/>
    <s v="AME20161013NOJE"/>
    <x v="4"/>
    <x v="2"/>
    <x v="13"/>
    <e v="#N/A"/>
  </r>
  <r>
    <x v="3"/>
    <s v="Haitian RC"/>
    <m/>
    <s v="Réalisé"/>
    <d v="2016-10-13T00:00:00"/>
    <s v="Distribution NFI"/>
    <s v="Matériaux NFI"/>
    <s v="Kit de cuisine"/>
    <m/>
    <s v="Nombre"/>
    <n v="323"/>
    <m/>
    <m/>
    <m/>
    <s v=""/>
    <n v="323"/>
    <m/>
    <x v="2"/>
    <x v="10"/>
    <m/>
    <m/>
    <m/>
    <m/>
    <m/>
    <s v="AME20161013NOBA"/>
    <x v="5"/>
    <x v="2"/>
    <x v="10"/>
    <e v="#N/A"/>
  </r>
  <r>
    <x v="3"/>
    <s v="Haitian RC"/>
    <m/>
    <s v="Réalisé"/>
    <d v="2016-10-13T00:00:00"/>
    <s v="Distribution NFI"/>
    <s v="Matériaux NFI"/>
    <s v="Kit de cuisine"/>
    <m/>
    <s v="Nombre"/>
    <n v="100"/>
    <m/>
    <m/>
    <m/>
    <s v=""/>
    <n v="100"/>
    <m/>
    <x v="2"/>
    <x v="13"/>
    <m/>
    <m/>
    <m/>
    <m/>
    <m/>
    <s v="AME20161013NOJE"/>
    <x v="5"/>
    <x v="2"/>
    <x v="13"/>
    <e v="#N/A"/>
  </r>
  <r>
    <x v="3"/>
    <s v="Haitian RC"/>
    <m/>
    <s v="Réalisé"/>
    <d v="2016-10-13T00:00:00"/>
    <s v="Distribution NFI"/>
    <s v="Matériaux NFI"/>
    <s v="Kit de cuisine"/>
    <m/>
    <s v="Nombre"/>
    <n v="63"/>
    <m/>
    <m/>
    <m/>
    <s v=""/>
    <n v="63"/>
    <m/>
    <x v="1"/>
    <x v="1"/>
    <m/>
    <m/>
    <m/>
    <m/>
    <m/>
    <s v="AME20161013SULE"/>
    <x v="4"/>
    <x v="1"/>
    <x v="1"/>
    <e v="#N/A"/>
  </r>
  <r>
    <x v="3"/>
    <s v="Haitian RC"/>
    <m/>
    <s v="Réalisé"/>
    <d v="2016-10-13T00:00:00"/>
    <s v="Distribution NFI"/>
    <s v="Matériaux NFI"/>
    <s v="Kit de cuisine"/>
    <m/>
    <s v="Nombre"/>
    <n v="125"/>
    <m/>
    <m/>
    <m/>
    <s v=""/>
    <n v="125"/>
    <m/>
    <x v="1"/>
    <x v="1"/>
    <m/>
    <m/>
    <m/>
    <m/>
    <m/>
    <s v="AME20161013SULE"/>
    <x v="5"/>
    <x v="1"/>
    <x v="1"/>
    <e v="#N/A"/>
  </r>
  <r>
    <x v="3"/>
    <s v="Haitian RC"/>
    <m/>
    <s v="Réalisé"/>
    <d v="2016-10-14T00:00:00"/>
    <s v="Distribution NFI"/>
    <s v="Matériaux NFI"/>
    <s v="Kit d'hygiène"/>
    <m/>
    <s v="Nombre"/>
    <n v="35"/>
    <m/>
    <m/>
    <m/>
    <s v=""/>
    <n v="35"/>
    <s v="Sélection / Priorisation"/>
    <x v="1"/>
    <x v="14"/>
    <s v="Les Coteaux Health Center"/>
    <m/>
    <m/>
    <m/>
    <m/>
    <s v="AME20161014SUCOLE"/>
    <x v="5"/>
    <x v="1"/>
    <x v="14"/>
    <e v="#N/A"/>
  </r>
  <r>
    <x v="3"/>
    <s v="Haitian RC"/>
    <m/>
    <s v="Réalisé"/>
    <d v="2016-10-14T00:00:00"/>
    <s v="Distribution NFI"/>
    <s v="Matériaux NFI"/>
    <s v="Kit d'hygiène"/>
    <m/>
    <s v="Nombre"/>
    <n v="35"/>
    <m/>
    <m/>
    <m/>
    <s v=""/>
    <n v="35"/>
    <s v="Sélection / Priorisation"/>
    <x v="1"/>
    <x v="15"/>
    <s v="Port-Salut Health Center"/>
    <m/>
    <m/>
    <m/>
    <m/>
    <s v="AME20161014SUPOPO"/>
    <x v="5"/>
    <x v="1"/>
    <x v="15"/>
    <e v="#N/A"/>
  </r>
  <r>
    <x v="3"/>
    <s v="Haitian RC"/>
    <m/>
    <s v="Réalisé"/>
    <d v="2016-10-16T00:00:00"/>
    <s v="Distribution NFI"/>
    <s v="Matériaux NFI"/>
    <s v="Kit d'hygiène"/>
    <m/>
    <s v="Nombre"/>
    <n v="70"/>
    <m/>
    <m/>
    <m/>
    <s v=""/>
    <n v="70"/>
    <s v="Sélection / Priorisation"/>
    <x v="1"/>
    <x v="14"/>
    <m/>
    <m/>
    <m/>
    <m/>
    <m/>
    <s v="AME20161016SUCO"/>
    <x v="5"/>
    <x v="1"/>
    <x v="14"/>
    <e v="#N/A"/>
  </r>
  <r>
    <x v="3"/>
    <s v="Haitian RC"/>
    <m/>
    <s v="Réalisé"/>
    <d v="2016-10-18T00:00:00"/>
    <s v="Distribution NFI"/>
    <s v="Matériaux NFI"/>
    <s v="Couvertures"/>
    <m/>
    <s v="Nombre"/>
    <n v="236"/>
    <m/>
    <m/>
    <m/>
    <s v=""/>
    <n v="118"/>
    <s v="Sélection / Priorisation"/>
    <x v="1"/>
    <x v="16"/>
    <s v="Crabier, Trichet, Roger"/>
    <m/>
    <m/>
    <m/>
    <m/>
    <s v="AME20161018SUSTCR"/>
    <x v="5"/>
    <x v="1"/>
    <x v="16"/>
    <e v="#N/A"/>
  </r>
  <r>
    <x v="3"/>
    <s v="Haitian RC"/>
    <m/>
    <s v="Réalisé"/>
    <d v="2016-10-18T00:00:00"/>
    <s v="Distribution Abris"/>
    <s v="Matériaux Abris"/>
    <s v="Bâches"/>
    <m/>
    <s v="Nombre"/>
    <n v="236"/>
    <m/>
    <m/>
    <m/>
    <s v=""/>
    <n v="118"/>
    <m/>
    <x v="1"/>
    <x v="16"/>
    <m/>
    <m/>
    <m/>
    <m/>
    <m/>
    <s v="AME20161018SUST"/>
    <x v="3"/>
    <x v="1"/>
    <x v="16"/>
    <e v="#N/A"/>
  </r>
  <r>
    <x v="3"/>
    <s v="Haitian RC"/>
    <m/>
    <s v="Réalisé"/>
    <d v="2016-10-18T00:00:00"/>
    <s v="Distribution NFI"/>
    <s v="Matériaux NFI"/>
    <s v="Couvertures"/>
    <m/>
    <s v="Nombre"/>
    <n v="118"/>
    <m/>
    <m/>
    <m/>
    <s v=""/>
    <n v="118"/>
    <m/>
    <x v="1"/>
    <x v="16"/>
    <m/>
    <m/>
    <m/>
    <m/>
    <m/>
    <s v="AME20161018SUST"/>
    <x v="4"/>
    <x v="1"/>
    <x v="16"/>
    <e v="#N/A"/>
  </r>
  <r>
    <x v="3"/>
    <s v="Haitian RC"/>
    <m/>
    <s v="Réalisé"/>
    <d v="2016-10-18T00:00:00"/>
    <s v="Distribution Abris"/>
    <s v="Matériaux Abris"/>
    <s v="Kit Abris"/>
    <m/>
    <s v="Nombre"/>
    <n v="118"/>
    <m/>
    <m/>
    <m/>
    <s v=""/>
    <n v="118"/>
    <m/>
    <x v="1"/>
    <x v="16"/>
    <m/>
    <m/>
    <m/>
    <m/>
    <m/>
    <s v="AME20161018SUST"/>
    <x v="5"/>
    <x v="1"/>
    <x v="16"/>
    <e v="#N/A"/>
  </r>
  <r>
    <x v="3"/>
    <s v="Haitian RC"/>
    <m/>
    <s v="Réalisé"/>
    <d v="2016-10-19T00:00:00"/>
    <s v="Distribution NFI"/>
    <s v="Matériaux NFI"/>
    <s v="Kit de cuisine"/>
    <m/>
    <s v="Nombre"/>
    <n v="10"/>
    <m/>
    <m/>
    <m/>
    <s v=""/>
    <n v="10"/>
    <s v="Sélection / Priorisation"/>
    <x v="2"/>
    <x v="10"/>
    <s v="1st , Hatte de Lice"/>
    <m/>
    <m/>
    <m/>
    <m/>
    <s v="AME20161019NOBA1S"/>
    <x v="12"/>
    <x v="2"/>
    <x v="10"/>
    <e v="#N/A"/>
  </r>
  <r>
    <x v="3"/>
    <s v="Haitian RC"/>
    <m/>
    <s v="Réalisé"/>
    <d v="2016-10-19T00:00:00"/>
    <s v="Distribution NFI"/>
    <s v="Matériaux NFI"/>
    <s v="Couvertures"/>
    <m/>
    <s v="Nombre"/>
    <n v="20"/>
    <m/>
    <m/>
    <m/>
    <s v=""/>
    <n v="10"/>
    <s v="Sélection / Priorisation"/>
    <x v="2"/>
    <x v="10"/>
    <s v="1st , Hatte de Lice"/>
    <m/>
    <m/>
    <m/>
    <m/>
    <s v="AME20161019NOBA1S"/>
    <x v="13"/>
    <x v="2"/>
    <x v="10"/>
    <e v="#N/A"/>
  </r>
  <r>
    <x v="3"/>
    <s v="Haitian RC"/>
    <m/>
    <s v="Réalisé"/>
    <d v="2016-10-19T00:00:00"/>
    <s v="Distribution NFI"/>
    <s v="Matériaux NFI"/>
    <s v="Kit d'hygiène"/>
    <m/>
    <s v="Nombre"/>
    <n v="10"/>
    <m/>
    <m/>
    <m/>
    <s v=""/>
    <n v="10"/>
    <s v="Sélection / Priorisation"/>
    <x v="2"/>
    <x v="10"/>
    <s v="1st , Hatte de Lice"/>
    <m/>
    <m/>
    <m/>
    <m/>
    <s v="AME20161019NOBA1S"/>
    <x v="14"/>
    <x v="2"/>
    <x v="10"/>
    <e v="#N/A"/>
  </r>
  <r>
    <x v="3"/>
    <s v="Haitian RC"/>
    <m/>
    <s v="Réalisé"/>
    <d v="2016-10-19T00:00:00"/>
    <s v="Distribution NFI"/>
    <s v="Matériaux NFI"/>
    <s v="Kit de cuisine"/>
    <m/>
    <s v="Nombre"/>
    <n v="44"/>
    <m/>
    <m/>
    <m/>
    <s v=""/>
    <n v="44"/>
    <s v="Sélection / Priorisation"/>
    <x v="2"/>
    <x v="10"/>
    <s v="1st, Baie de Henne town"/>
    <m/>
    <m/>
    <m/>
    <m/>
    <s v="AME20161019NOBA1S"/>
    <x v="15"/>
    <x v="2"/>
    <x v="10"/>
    <e v="#N/A"/>
  </r>
  <r>
    <x v="3"/>
    <s v="Haitian RC"/>
    <m/>
    <s v="Réalisé"/>
    <d v="2016-10-19T00:00:00"/>
    <s v="Distribution NFI"/>
    <s v="Matériaux NFI"/>
    <s v="Couvertures"/>
    <m/>
    <s v="Nombre"/>
    <n v="88"/>
    <m/>
    <m/>
    <m/>
    <s v=""/>
    <n v="44"/>
    <s v="Sélection / Priorisation"/>
    <x v="2"/>
    <x v="10"/>
    <s v="1st, Baie de Henne town"/>
    <m/>
    <m/>
    <m/>
    <m/>
    <s v="AME20161019NOBA1S"/>
    <x v="16"/>
    <x v="2"/>
    <x v="10"/>
    <e v="#N/A"/>
  </r>
  <r>
    <x v="3"/>
    <s v="Haitian RC"/>
    <m/>
    <s v="Réalisé"/>
    <d v="2016-10-19T00:00:00"/>
    <s v="Distribution NFI"/>
    <s v="Matériaux NFI"/>
    <s v="Kit d'hygiène"/>
    <m/>
    <s v="Nombre"/>
    <n v="44"/>
    <m/>
    <m/>
    <m/>
    <s v=""/>
    <n v="44"/>
    <s v="Sélection / Priorisation"/>
    <x v="2"/>
    <x v="10"/>
    <s v="1st, Baie de Henne town"/>
    <m/>
    <m/>
    <m/>
    <m/>
    <s v="AME20161019NOBA1S"/>
    <x v="17"/>
    <x v="2"/>
    <x v="10"/>
    <e v="#N/A"/>
  </r>
  <r>
    <x v="3"/>
    <s v="Haitian RC"/>
    <m/>
    <s v="Réalisé"/>
    <d v="2016-10-19T00:00:00"/>
    <s v="Distribution NFI"/>
    <s v="Matériaux NFI"/>
    <s v="Kit de cuisine"/>
    <m/>
    <s v="Nombre"/>
    <n v="10"/>
    <m/>
    <m/>
    <m/>
    <s v=""/>
    <n v="10"/>
    <s v="Sélection / Priorisation"/>
    <x v="2"/>
    <x v="10"/>
    <s v="1st, Buis d'homme"/>
    <m/>
    <m/>
    <m/>
    <m/>
    <s v="AME20161019NOBA1S"/>
    <x v="18"/>
    <x v="2"/>
    <x v="10"/>
    <e v="#N/A"/>
  </r>
  <r>
    <x v="3"/>
    <s v="Haitian RC"/>
    <m/>
    <s v="Réalisé"/>
    <d v="2016-10-19T00:00:00"/>
    <s v="Distribution NFI"/>
    <s v="Matériaux NFI"/>
    <s v="Couvertures"/>
    <m/>
    <s v="Nombre"/>
    <n v="20"/>
    <m/>
    <m/>
    <m/>
    <s v=""/>
    <n v="10"/>
    <s v="Sélection / Priorisation"/>
    <x v="2"/>
    <x v="10"/>
    <s v="1st, Buis d'homme"/>
    <m/>
    <m/>
    <m/>
    <m/>
    <s v="AME20161019NOBA1S"/>
    <x v="19"/>
    <x v="2"/>
    <x v="10"/>
    <e v="#N/A"/>
  </r>
  <r>
    <x v="3"/>
    <s v="Haitian RC"/>
    <m/>
    <s v="Réalisé"/>
    <d v="2016-10-19T00:00:00"/>
    <s v="Distribution NFI"/>
    <s v="Matériaux NFI"/>
    <s v="Kit d'hygiène"/>
    <m/>
    <s v="Nombre"/>
    <n v="10"/>
    <m/>
    <m/>
    <m/>
    <s v=""/>
    <n v="10"/>
    <s v="Sélection / Priorisation"/>
    <x v="2"/>
    <x v="10"/>
    <s v="1st, Buis d'homme"/>
    <m/>
    <m/>
    <m/>
    <m/>
    <s v="AME20161019NOBA1S"/>
    <x v="20"/>
    <x v="2"/>
    <x v="10"/>
    <e v="#N/A"/>
  </r>
  <r>
    <x v="3"/>
    <s v="Haitian RC"/>
    <m/>
    <s v="Réalisé"/>
    <d v="2016-10-19T00:00:00"/>
    <s v="Distribution NFI"/>
    <s v="Matériaux NFI"/>
    <s v="Kit de cuisine"/>
    <m/>
    <s v="Nombre"/>
    <n v="100"/>
    <m/>
    <m/>
    <m/>
    <s v=""/>
    <n v="50"/>
    <s v="Sélection / Priorisation"/>
    <x v="2"/>
    <x v="10"/>
    <s v="1st, Citerne Remy"/>
    <m/>
    <m/>
    <m/>
    <m/>
    <s v="AME20161019NOBA1S"/>
    <x v="21"/>
    <x v="2"/>
    <x v="10"/>
    <e v="#N/A"/>
  </r>
  <r>
    <x v="3"/>
    <s v="Haitian RC"/>
    <m/>
    <s v="Réalisé"/>
    <d v="2016-10-19T00:00:00"/>
    <s v="Distribution NFI"/>
    <s v="Matériaux NFI"/>
    <s v="Couvertures"/>
    <m/>
    <s v="Nombre"/>
    <n v="100"/>
    <m/>
    <m/>
    <m/>
    <s v=""/>
    <n v="50"/>
    <s v="Sélection / Priorisation"/>
    <x v="2"/>
    <x v="10"/>
    <s v="1st, Citerne Remy"/>
    <m/>
    <m/>
    <m/>
    <m/>
    <s v="AME20161019NOBA1S"/>
    <x v="22"/>
    <x v="2"/>
    <x v="10"/>
    <e v="#N/A"/>
  </r>
  <r>
    <x v="3"/>
    <s v="Haitian RC"/>
    <m/>
    <s v="Réalisé"/>
    <d v="2016-10-19T00:00:00"/>
    <s v="Distribution NFI"/>
    <s v="Matériaux NFI"/>
    <s v="Kit d'hygiène"/>
    <m/>
    <s v="Nombre"/>
    <n v="50"/>
    <m/>
    <m/>
    <m/>
    <s v=""/>
    <n v="50"/>
    <s v="Sélection / Priorisation"/>
    <x v="2"/>
    <x v="10"/>
    <s v="1st, Citerne Remy"/>
    <m/>
    <m/>
    <m/>
    <m/>
    <s v="AME20161019NOBA1S"/>
    <x v="23"/>
    <x v="2"/>
    <x v="10"/>
    <e v="#N/A"/>
  </r>
  <r>
    <x v="3"/>
    <s v="Haitian RC"/>
    <m/>
    <s v="Réalisé"/>
    <d v="2016-10-19T00:00:00"/>
    <s v="Distribution NFI"/>
    <s v="Matériaux NFI"/>
    <s v="Kit de cuisine"/>
    <m/>
    <s v="Nombre"/>
    <n v="10"/>
    <m/>
    <m/>
    <m/>
    <s v=""/>
    <n v="10"/>
    <s v="Sélection / Priorisation"/>
    <x v="2"/>
    <x v="10"/>
    <s v="1st, Passe Seche"/>
    <m/>
    <m/>
    <m/>
    <m/>
    <s v="AME20161019NOBA1S"/>
    <x v="0"/>
    <x v="2"/>
    <x v="10"/>
    <e v="#N/A"/>
  </r>
  <r>
    <x v="3"/>
    <s v="Haitian RC"/>
    <m/>
    <s v="Réalisé"/>
    <d v="2016-10-19T00:00:00"/>
    <s v="Distribution NFI"/>
    <s v="Matériaux NFI"/>
    <s v="Couvertures"/>
    <m/>
    <s v="Nombre"/>
    <n v="20"/>
    <m/>
    <m/>
    <m/>
    <s v=""/>
    <n v="10"/>
    <s v="Sélection / Priorisation"/>
    <x v="2"/>
    <x v="10"/>
    <s v="1st, Passe Seche"/>
    <m/>
    <m/>
    <m/>
    <m/>
    <s v="AME20161019NOBA1S"/>
    <x v="1"/>
    <x v="2"/>
    <x v="10"/>
    <e v="#N/A"/>
  </r>
  <r>
    <x v="3"/>
    <s v="Haitian RC"/>
    <m/>
    <s v="Réalisé"/>
    <d v="2016-10-19T00:00:00"/>
    <s v="Distribution NFI"/>
    <s v="Matériaux NFI"/>
    <s v="Kit d'hygiène"/>
    <m/>
    <s v="Nombre"/>
    <n v="10"/>
    <m/>
    <m/>
    <m/>
    <s v=""/>
    <n v="10"/>
    <s v="Sélection / Priorisation"/>
    <x v="2"/>
    <x v="10"/>
    <s v="1st, Passe Seche"/>
    <m/>
    <m/>
    <m/>
    <m/>
    <s v="AME20161019NOBA1S"/>
    <x v="2"/>
    <x v="2"/>
    <x v="10"/>
    <e v="#N/A"/>
  </r>
  <r>
    <x v="3"/>
    <s v="Haitian RC"/>
    <m/>
    <s v="Réalisé"/>
    <d v="2016-10-19T00:00:00"/>
    <s v="Distribution NFI"/>
    <s v="Matériaux NFI"/>
    <s v="Kit de cuisine"/>
    <m/>
    <s v="Nombre"/>
    <n v="5"/>
    <m/>
    <m/>
    <m/>
    <s v=""/>
    <n v="5"/>
    <s v="Sélection / Priorisation"/>
    <x v="2"/>
    <x v="10"/>
    <s v="1st, Via"/>
    <m/>
    <m/>
    <m/>
    <m/>
    <s v="AME20161019NOBA1S"/>
    <x v="3"/>
    <x v="2"/>
    <x v="10"/>
    <e v="#N/A"/>
  </r>
  <r>
    <x v="3"/>
    <s v="Haitian RC"/>
    <m/>
    <s v="Réalisé"/>
    <d v="2016-10-19T00:00:00"/>
    <s v="Distribution NFI"/>
    <s v="Matériaux NFI"/>
    <s v="Couvertures"/>
    <m/>
    <s v="Nombre"/>
    <n v="10"/>
    <m/>
    <m/>
    <m/>
    <s v=""/>
    <n v="5"/>
    <s v="Sélection / Priorisation"/>
    <x v="2"/>
    <x v="10"/>
    <s v="1st, Via"/>
    <m/>
    <m/>
    <m/>
    <m/>
    <s v="AME20161019NOBA1S"/>
    <x v="4"/>
    <x v="2"/>
    <x v="10"/>
    <e v="#N/A"/>
  </r>
  <r>
    <x v="3"/>
    <s v="Haitian RC"/>
    <m/>
    <s v="Réalisé"/>
    <d v="2016-10-19T00:00:00"/>
    <s v="Distribution NFI"/>
    <s v="Matériaux NFI"/>
    <s v="Kit d'hygiène"/>
    <m/>
    <s v="Nombre"/>
    <n v="5"/>
    <m/>
    <m/>
    <m/>
    <s v=""/>
    <n v="5"/>
    <s v="Sélection / Priorisation"/>
    <x v="2"/>
    <x v="10"/>
    <s v="1st, Via"/>
    <m/>
    <m/>
    <m/>
    <m/>
    <s v="AME20161019NOBA1S"/>
    <x v="5"/>
    <x v="2"/>
    <x v="10"/>
    <e v="#N/A"/>
  </r>
  <r>
    <x v="3"/>
    <s v="Haitian RC"/>
    <m/>
    <s v="Réalisé"/>
    <d v="2016-10-19T00:00:00"/>
    <s v="Distribution NFI"/>
    <s v="Matériaux NFI"/>
    <s v="Kit de cuisine"/>
    <m/>
    <s v="Nombre"/>
    <n v="15"/>
    <m/>
    <m/>
    <m/>
    <s v=""/>
    <n v="15"/>
    <s v="Sélection / Priorisation"/>
    <x v="2"/>
    <x v="10"/>
    <s v="4th, Pitit Paradis"/>
    <m/>
    <m/>
    <m/>
    <m/>
    <s v="AME20161019NOBA4T"/>
    <x v="3"/>
    <x v="2"/>
    <x v="10"/>
    <e v="#N/A"/>
  </r>
  <r>
    <x v="3"/>
    <s v="Haitian RC"/>
    <m/>
    <s v="Réalisé"/>
    <d v="2016-10-19T00:00:00"/>
    <s v="Distribution NFI"/>
    <s v="Matériaux NFI"/>
    <s v="Couvertures"/>
    <m/>
    <s v="Nombre"/>
    <n v="30"/>
    <m/>
    <m/>
    <m/>
    <s v=""/>
    <n v="15"/>
    <s v="Sélection / Priorisation"/>
    <x v="2"/>
    <x v="10"/>
    <s v="4th, Pitit Paradis"/>
    <m/>
    <m/>
    <m/>
    <m/>
    <s v="AME20161019NOBA4T"/>
    <x v="4"/>
    <x v="2"/>
    <x v="10"/>
    <e v="#N/A"/>
  </r>
  <r>
    <x v="3"/>
    <s v="Haitian RC"/>
    <m/>
    <s v="Réalisé"/>
    <d v="2016-10-19T00:00:00"/>
    <s v="Distribution NFI"/>
    <s v="Matériaux NFI"/>
    <s v="Kit d'hygiène"/>
    <m/>
    <s v="Nombre"/>
    <n v="15"/>
    <m/>
    <m/>
    <m/>
    <s v=""/>
    <n v="15"/>
    <s v="Sélection / Priorisation"/>
    <x v="2"/>
    <x v="10"/>
    <s v="4th, Pitit Paradis"/>
    <m/>
    <m/>
    <m/>
    <m/>
    <s v="AME20161019NOBA4T"/>
    <x v="5"/>
    <x v="2"/>
    <x v="10"/>
    <e v="#N/A"/>
  </r>
  <r>
    <x v="3"/>
    <s v="Haitian RC"/>
    <m/>
    <s v="Réalisé"/>
    <d v="2016-10-19T00:00:00"/>
    <s v="Distribution NFI"/>
    <s v="Matériaux NFI"/>
    <s v="Couvertures"/>
    <m/>
    <s v="Nombre"/>
    <n v="240"/>
    <m/>
    <m/>
    <m/>
    <s v=""/>
    <n v="120"/>
    <s v="Sélection / Priorisation"/>
    <x v="2"/>
    <x v="13"/>
    <s v="Centre Ville"/>
    <m/>
    <m/>
    <m/>
    <m/>
    <s v="AME20161019NOJECE"/>
    <x v="3"/>
    <x v="2"/>
    <x v="13"/>
    <e v="#N/A"/>
  </r>
  <r>
    <x v="3"/>
    <s v="Haitian RC"/>
    <m/>
    <s v="Réalisé"/>
    <d v="2016-10-19T00:00:00"/>
    <s v="Distribution NFI"/>
    <s v="Matériaux NFI"/>
    <s v="Kit de cuisine"/>
    <m/>
    <s v="Nombre"/>
    <n v="120"/>
    <m/>
    <m/>
    <m/>
    <s v=""/>
    <n v="120"/>
    <s v="Sélection / Priorisation"/>
    <x v="2"/>
    <x v="13"/>
    <s v="Centre Ville"/>
    <m/>
    <m/>
    <m/>
    <m/>
    <s v="AME20161019NOJECE"/>
    <x v="4"/>
    <x v="2"/>
    <x v="13"/>
    <e v="#N/A"/>
  </r>
  <r>
    <x v="3"/>
    <s v="Haitian RC"/>
    <m/>
    <s v="Réalisé"/>
    <d v="2016-10-19T00:00:00"/>
    <s v="Distribution NFI"/>
    <s v="Matériaux NFI"/>
    <s v="Kit d'hygiène"/>
    <m/>
    <s v="Nombre"/>
    <n v="120"/>
    <m/>
    <m/>
    <m/>
    <s v=""/>
    <n v="120"/>
    <s v="Sélection / Priorisation"/>
    <x v="2"/>
    <x v="13"/>
    <s v="Centre Ville"/>
    <m/>
    <m/>
    <m/>
    <m/>
    <s v="AME20161019NOJECE"/>
    <x v="5"/>
    <x v="2"/>
    <x v="13"/>
    <e v="#N/A"/>
  </r>
  <r>
    <x v="3"/>
    <s v="Haitian RC"/>
    <m/>
    <s v="Réalisé"/>
    <d v="2016-10-20T00:00:00"/>
    <s v="Distribution NFI"/>
    <s v="Matériaux NFI"/>
    <s v="Kit de cuisine"/>
    <m/>
    <s v="Nombre"/>
    <n v="10"/>
    <m/>
    <m/>
    <m/>
    <s v=""/>
    <n v="10"/>
    <s v="Sélection / Priorisation"/>
    <x v="2"/>
    <x v="17"/>
    <s v="1st, Granboulay"/>
    <m/>
    <m/>
    <m/>
    <m/>
    <s v="AME20161020NOBO1S"/>
    <x v="3"/>
    <x v="2"/>
    <x v="17"/>
    <e v="#N/A"/>
  </r>
  <r>
    <x v="3"/>
    <s v="Haitian RC"/>
    <m/>
    <s v="Réalisé"/>
    <d v="2016-10-20T00:00:00"/>
    <s v="Distribution NFI"/>
    <s v="Matériaux NFI"/>
    <s v="Couvertures"/>
    <m/>
    <s v="Nombre"/>
    <n v="20"/>
    <m/>
    <m/>
    <m/>
    <s v=""/>
    <n v="10"/>
    <s v="Sélection / Priorisation"/>
    <x v="2"/>
    <x v="17"/>
    <s v="1st, Granboulay"/>
    <m/>
    <m/>
    <m/>
    <m/>
    <s v="AME20161020NOBO1S"/>
    <x v="4"/>
    <x v="2"/>
    <x v="17"/>
    <e v="#N/A"/>
  </r>
  <r>
    <x v="3"/>
    <s v="Haitian RC"/>
    <m/>
    <s v="Réalisé"/>
    <d v="2016-10-20T00:00:00"/>
    <s v="Distribution NFI"/>
    <s v="Matériaux NFI"/>
    <s v="Kit d'hygiène"/>
    <m/>
    <s v="Nombre"/>
    <n v="10"/>
    <m/>
    <m/>
    <m/>
    <s v=""/>
    <n v="10"/>
    <s v="Sélection / Priorisation"/>
    <x v="2"/>
    <x v="17"/>
    <s v="1st, Granboulay"/>
    <m/>
    <m/>
    <m/>
    <m/>
    <s v="AME20161020NOBO1S"/>
    <x v="5"/>
    <x v="2"/>
    <x v="17"/>
    <e v="#N/A"/>
  </r>
  <r>
    <x v="3"/>
    <s v="Haitian RC"/>
    <m/>
    <s v="Réalisé"/>
    <d v="2016-10-20T00:00:00"/>
    <s v="Distribution NFI"/>
    <s v="Matériaux NFI"/>
    <s v="Kit de cuisine"/>
    <m/>
    <s v="Nombre"/>
    <n v="10"/>
    <m/>
    <m/>
    <m/>
    <s v=""/>
    <n v="10"/>
    <s v="Sélection / Priorisation"/>
    <x v="2"/>
    <x v="17"/>
    <s v="2nd, Maturun"/>
    <m/>
    <m/>
    <m/>
    <m/>
    <s v="AME20161020NOBO2N"/>
    <x v="3"/>
    <x v="2"/>
    <x v="17"/>
    <e v="#N/A"/>
  </r>
  <r>
    <x v="3"/>
    <s v="Haitian RC"/>
    <m/>
    <s v="Réalisé"/>
    <d v="2016-10-20T00:00:00"/>
    <s v="Distribution NFI"/>
    <s v="Matériaux NFI"/>
    <s v="Couvertures"/>
    <m/>
    <s v="Nombre"/>
    <n v="20"/>
    <m/>
    <m/>
    <m/>
    <s v=""/>
    <n v="10"/>
    <s v="Sélection / Priorisation"/>
    <x v="2"/>
    <x v="17"/>
    <s v="2nd, Maturun"/>
    <m/>
    <m/>
    <m/>
    <m/>
    <s v="AME20161020NOBO2N"/>
    <x v="4"/>
    <x v="2"/>
    <x v="17"/>
    <e v="#N/A"/>
  </r>
  <r>
    <x v="3"/>
    <s v="Haitian RC"/>
    <m/>
    <s v="Réalisé"/>
    <d v="2016-10-20T00:00:00"/>
    <s v="Distribution NFI"/>
    <s v="Matériaux NFI"/>
    <s v="Kit d'hygiène"/>
    <m/>
    <s v="Nombre"/>
    <n v="10"/>
    <m/>
    <m/>
    <m/>
    <s v=""/>
    <n v="10"/>
    <s v="Sélection / Priorisation"/>
    <x v="2"/>
    <x v="17"/>
    <s v="2nd, Maturun"/>
    <m/>
    <m/>
    <m/>
    <m/>
    <s v="AME20161020NOBO2N"/>
    <x v="5"/>
    <x v="2"/>
    <x v="17"/>
    <e v="#N/A"/>
  </r>
  <r>
    <x v="3"/>
    <s v="Haitian RC"/>
    <m/>
    <s v="Réalisé"/>
    <d v="2016-10-20T00:00:00"/>
    <s v="Distribution NFI"/>
    <s v="Matériaux NFI"/>
    <s v="Kit de cuisine"/>
    <m/>
    <s v="Nombre"/>
    <n v="10"/>
    <m/>
    <m/>
    <m/>
    <s v=""/>
    <n v="10"/>
    <s v="Sélection / Priorisation"/>
    <x v="2"/>
    <x v="17"/>
    <s v="3rd, Desforge"/>
    <m/>
    <m/>
    <m/>
    <m/>
    <s v="AME20161020NOBO3R"/>
    <x v="3"/>
    <x v="2"/>
    <x v="17"/>
    <e v="#N/A"/>
  </r>
  <r>
    <x v="3"/>
    <s v="Haitian RC"/>
    <m/>
    <s v="Réalisé"/>
    <d v="2016-10-20T00:00:00"/>
    <s v="Distribution NFI"/>
    <s v="Matériaux NFI"/>
    <s v="Couvertures"/>
    <m/>
    <s v="Nombre"/>
    <n v="20"/>
    <m/>
    <m/>
    <m/>
    <s v=""/>
    <n v="10"/>
    <s v="Sélection / Priorisation"/>
    <x v="2"/>
    <x v="17"/>
    <s v="3rd, Desforge"/>
    <m/>
    <m/>
    <m/>
    <m/>
    <s v="AME20161020NOBO3R"/>
    <x v="4"/>
    <x v="2"/>
    <x v="17"/>
    <e v="#N/A"/>
  </r>
  <r>
    <x v="3"/>
    <s v="Haitian RC"/>
    <m/>
    <s v="Réalisé"/>
    <d v="2016-10-20T00:00:00"/>
    <s v="Distribution NFI"/>
    <s v="Matériaux NFI"/>
    <s v="Kit d'hygiène"/>
    <m/>
    <s v="Nombre"/>
    <n v="10"/>
    <m/>
    <m/>
    <m/>
    <s v=""/>
    <n v="10"/>
    <s v="Sélection / Priorisation"/>
    <x v="2"/>
    <x v="17"/>
    <s v="3rd, Desforge"/>
    <m/>
    <m/>
    <m/>
    <m/>
    <s v="AME20161020NOBO3R"/>
    <x v="5"/>
    <x v="2"/>
    <x v="17"/>
    <e v="#N/A"/>
  </r>
  <r>
    <x v="3"/>
    <s v="Haitian RC"/>
    <m/>
    <s v="Réalisé"/>
    <d v="2016-10-20T00:00:00"/>
    <s v="Distribution NFI"/>
    <s v="Matériaux NFI"/>
    <s v="Kit de cuisine"/>
    <m/>
    <s v="Nombre"/>
    <n v="11"/>
    <m/>
    <m/>
    <m/>
    <s v=""/>
    <n v="10"/>
    <s v="Sélection / Priorisation"/>
    <x v="2"/>
    <x v="17"/>
    <s v="behind the church, Derriere Leglise"/>
    <m/>
    <m/>
    <m/>
    <m/>
    <s v="AME20161020NOBOBE"/>
    <x v="3"/>
    <x v="2"/>
    <x v="17"/>
    <e v="#N/A"/>
  </r>
  <r>
    <x v="3"/>
    <s v="Haitian RC"/>
    <m/>
    <s v="Réalisé"/>
    <d v="2016-10-20T00:00:00"/>
    <s v="Distribution NFI"/>
    <s v="Matériaux NFI"/>
    <s v="Couvertures"/>
    <m/>
    <s v="Nombre"/>
    <n v="21"/>
    <m/>
    <m/>
    <m/>
    <s v=""/>
    <n v="10"/>
    <s v="Sélection / Priorisation"/>
    <x v="2"/>
    <x v="17"/>
    <s v="behind the church, Derriere Leglise"/>
    <m/>
    <m/>
    <m/>
    <m/>
    <s v="AME20161020NOBOBE"/>
    <x v="4"/>
    <x v="2"/>
    <x v="17"/>
    <e v="#N/A"/>
  </r>
  <r>
    <x v="3"/>
    <s v="Haitian RC"/>
    <m/>
    <s v="Réalisé"/>
    <d v="2016-10-20T00:00:00"/>
    <s v="Distribution NFI"/>
    <s v="Matériaux NFI"/>
    <s v="Kit d'hygiène"/>
    <m/>
    <s v="Nombre"/>
    <n v="10"/>
    <m/>
    <m/>
    <m/>
    <s v=""/>
    <n v="10"/>
    <s v="Sélection / Priorisation"/>
    <x v="2"/>
    <x v="17"/>
    <s v="behind the church, Derriere Leglise"/>
    <m/>
    <m/>
    <m/>
    <m/>
    <s v="AME20161020NOBOBE"/>
    <x v="5"/>
    <x v="2"/>
    <x v="17"/>
    <e v="#N/A"/>
  </r>
  <r>
    <x v="3"/>
    <s v="Haitian RC"/>
    <m/>
    <s v="Réalisé"/>
    <d v="2016-10-20T00:00:00"/>
    <s v="Distribution NFI"/>
    <s v="Matériaux NFI"/>
    <s v="Couvertures"/>
    <m/>
    <s v="Nombre"/>
    <n v="474"/>
    <m/>
    <m/>
    <m/>
    <s v=""/>
    <n v="237"/>
    <s v="Sélection / Priorisation"/>
    <x v="1"/>
    <x v="16"/>
    <s v="Boyer, K-Darline, K-Boyer, K- Sainvil"/>
    <m/>
    <m/>
    <m/>
    <m/>
    <s v="AME20161020SUSTBO"/>
    <x v="4"/>
    <x v="1"/>
    <x v="16"/>
    <e v="#N/A"/>
  </r>
  <r>
    <x v="3"/>
    <s v="Haitian RC"/>
    <m/>
    <s v="Réalisé"/>
    <d v="2016-10-20T00:00:00"/>
    <s v="Distribution Abris"/>
    <s v="Matériaux Abris"/>
    <s v="Kit Abris"/>
    <m/>
    <s v="Nombre"/>
    <n v="237"/>
    <m/>
    <m/>
    <m/>
    <s v=""/>
    <n v="237"/>
    <s v="Sélection / Priorisation"/>
    <x v="1"/>
    <x v="16"/>
    <s v="Boyer, K-Darline, K-Boyer, K- Sainvil"/>
    <m/>
    <m/>
    <m/>
    <m/>
    <s v="AME20161020SUSTBO"/>
    <x v="5"/>
    <x v="1"/>
    <x v="16"/>
    <e v="#N/A"/>
  </r>
  <r>
    <x v="3"/>
    <s v="Haitian RC"/>
    <m/>
    <s v="Réalisé"/>
    <d v="2016-10-20T00:00:00"/>
    <s v="Distribution NFI"/>
    <s v="Matériaux NFI"/>
    <s v="Kit de cuisine"/>
    <m/>
    <s v="Nombre"/>
    <n v="6"/>
    <m/>
    <m/>
    <m/>
    <s v=""/>
    <n v="6"/>
    <s v="Sélection / Priorisation"/>
    <x v="2"/>
    <x v="12"/>
    <s v="HRC Local Committee"/>
    <m/>
    <m/>
    <m/>
    <m/>
    <s v="AME20161020NOMOHR"/>
    <x v="3"/>
    <x v="2"/>
    <x v="12"/>
    <e v="#N/A"/>
  </r>
  <r>
    <x v="3"/>
    <s v="Haitian RC"/>
    <m/>
    <s v="Réalisé"/>
    <d v="2016-10-20T00:00:00"/>
    <s v="Distribution NFI"/>
    <s v="Matériaux NFI"/>
    <s v="Couvertures"/>
    <m/>
    <s v="Nombre"/>
    <n v="6"/>
    <m/>
    <m/>
    <m/>
    <s v=""/>
    <n v="6"/>
    <s v="Sélection / Priorisation"/>
    <x v="2"/>
    <x v="12"/>
    <s v="HRC Local Committee"/>
    <m/>
    <m/>
    <m/>
    <m/>
    <s v="AME20161020NOMOHR"/>
    <x v="4"/>
    <x v="2"/>
    <x v="12"/>
    <e v="#N/A"/>
  </r>
  <r>
    <x v="3"/>
    <s v="Haitian RC"/>
    <m/>
    <s v="Réalisé"/>
    <d v="2016-10-20T00:00:00"/>
    <s v="Distribution NFI"/>
    <s v="Matériaux NFI"/>
    <s v="Kit d'hygiène"/>
    <m/>
    <s v="Nombre"/>
    <n v="6"/>
    <m/>
    <m/>
    <m/>
    <s v=""/>
    <n v="6"/>
    <s v="Sélection / Priorisation"/>
    <x v="2"/>
    <x v="12"/>
    <s v="HRC Local Committee"/>
    <m/>
    <m/>
    <m/>
    <m/>
    <s v="AME20161020NOMOHR"/>
    <x v="5"/>
    <x v="2"/>
    <x v="12"/>
    <e v="#N/A"/>
  </r>
  <r>
    <x v="3"/>
    <s v="Haitian RC"/>
    <m/>
    <s v="Réalisé"/>
    <d v="2016-10-20T00:00:00"/>
    <s v="Distribution NFI"/>
    <s v="Matériaux NFI"/>
    <s v="Kit de cuisine"/>
    <m/>
    <s v="Nombre"/>
    <n v="1"/>
    <m/>
    <m/>
    <m/>
    <s v=""/>
    <n v="1"/>
    <s v="Sélection / Priorisation"/>
    <x v="2"/>
    <x v="17"/>
    <s v="mayor's office"/>
    <m/>
    <m/>
    <m/>
    <m/>
    <s v="AME20161020NOBOMA"/>
    <x v="3"/>
    <x v="2"/>
    <x v="17"/>
    <e v="#N/A"/>
  </r>
  <r>
    <x v="3"/>
    <s v="Haitian RC"/>
    <m/>
    <s v="Réalisé"/>
    <d v="2016-10-20T00:00:00"/>
    <s v="Distribution NFI"/>
    <s v="Matériaux NFI"/>
    <s v="Couvertures"/>
    <m/>
    <s v="Nombre"/>
    <n v="2"/>
    <m/>
    <m/>
    <m/>
    <s v=""/>
    <n v="1"/>
    <s v="Sélection / Priorisation"/>
    <x v="2"/>
    <x v="17"/>
    <s v="mayor's office"/>
    <m/>
    <m/>
    <m/>
    <m/>
    <s v="AME20161020NOBOMA"/>
    <x v="4"/>
    <x v="2"/>
    <x v="17"/>
    <e v="#N/A"/>
  </r>
  <r>
    <x v="3"/>
    <s v="Haitian RC"/>
    <m/>
    <s v="Réalisé"/>
    <d v="2016-10-20T00:00:00"/>
    <s v="Distribution NFI"/>
    <s v="Matériaux NFI"/>
    <s v="Kit d'hygiène"/>
    <m/>
    <s v="Nombre"/>
    <n v="1"/>
    <m/>
    <m/>
    <m/>
    <s v=""/>
    <n v="1"/>
    <s v="Sélection / Priorisation"/>
    <x v="2"/>
    <x v="17"/>
    <s v="mayor's office"/>
    <m/>
    <m/>
    <m/>
    <m/>
    <s v="AME20161020NOBOMA"/>
    <x v="5"/>
    <x v="2"/>
    <x v="17"/>
    <e v="#N/A"/>
  </r>
  <r>
    <x v="3"/>
    <s v="Haitian RC"/>
    <m/>
    <s v="Réalisé"/>
    <d v="2016-10-20T00:00:00"/>
    <s v="Distribution NFI"/>
    <s v="Matériaux NFI"/>
    <s v="Kit de cuisine"/>
    <m/>
    <s v="Nombre"/>
    <n v="63"/>
    <m/>
    <m/>
    <m/>
    <s v=""/>
    <n v="63"/>
    <s v="Sélection / Priorisation"/>
    <x v="2"/>
    <x v="12"/>
    <s v="Presquile"/>
    <m/>
    <m/>
    <m/>
    <m/>
    <s v="AME20161020NOMOPR"/>
    <x v="3"/>
    <x v="2"/>
    <x v="12"/>
    <e v="#N/A"/>
  </r>
  <r>
    <x v="3"/>
    <s v="Haitian RC"/>
    <m/>
    <s v="Réalisé"/>
    <d v="2016-10-20T00:00:00"/>
    <s v="Distribution NFI"/>
    <s v="Matériaux NFI"/>
    <s v="Couvertures"/>
    <m/>
    <s v="Nombre"/>
    <n v="126"/>
    <m/>
    <m/>
    <m/>
    <s v=""/>
    <n v="63"/>
    <s v="Sélection / Priorisation"/>
    <x v="2"/>
    <x v="12"/>
    <s v="Presquile"/>
    <m/>
    <m/>
    <m/>
    <m/>
    <s v="AME20161020NOMOPR"/>
    <x v="4"/>
    <x v="2"/>
    <x v="12"/>
    <e v="#N/A"/>
  </r>
  <r>
    <x v="3"/>
    <s v="Haitian RC"/>
    <m/>
    <s v="Réalisé"/>
    <d v="2016-10-20T00:00:00"/>
    <s v="Distribution NFI"/>
    <s v="Matériaux NFI"/>
    <s v="Kit d'hygiène"/>
    <m/>
    <s v="Nombre"/>
    <n v="63"/>
    <m/>
    <m/>
    <m/>
    <s v=""/>
    <n v="63"/>
    <s v="Sélection / Priorisation"/>
    <x v="2"/>
    <x v="12"/>
    <s v="Presquile"/>
    <m/>
    <m/>
    <m/>
    <m/>
    <s v="AME20161020NOMOPR"/>
    <x v="5"/>
    <x v="2"/>
    <x v="12"/>
    <e v="#N/A"/>
  </r>
  <r>
    <x v="3"/>
    <s v="Haitian RC"/>
    <m/>
    <s v="Réalisé"/>
    <d v="2016-10-20T00:00:00"/>
    <s v="Distribution NFI"/>
    <s v="Matériaux NFI"/>
    <s v="Couvertures"/>
    <m/>
    <s v="Nombre"/>
    <n v="230"/>
    <m/>
    <m/>
    <m/>
    <s v=""/>
    <n v="115"/>
    <s v="Sélection / Priorisation"/>
    <x v="2"/>
    <x v="13"/>
    <s v="Village Vincent"/>
    <m/>
    <m/>
    <m/>
    <m/>
    <s v="AME20161020NOJEVI"/>
    <x v="3"/>
    <x v="2"/>
    <x v="13"/>
    <e v="#N/A"/>
  </r>
  <r>
    <x v="3"/>
    <s v="Haitian RC"/>
    <m/>
    <s v="Réalisé"/>
    <d v="2016-10-20T00:00:00"/>
    <s v="Distribution NFI"/>
    <s v="Matériaux NFI"/>
    <s v="Kit de cuisine"/>
    <m/>
    <s v="Nombre"/>
    <n v="115"/>
    <m/>
    <m/>
    <m/>
    <s v=""/>
    <n v="115"/>
    <s v="Sélection / Priorisation"/>
    <x v="2"/>
    <x v="13"/>
    <s v="Village Vincent"/>
    <m/>
    <m/>
    <m/>
    <m/>
    <s v="AME20161020NOJEVI"/>
    <x v="4"/>
    <x v="2"/>
    <x v="13"/>
    <e v="#N/A"/>
  </r>
  <r>
    <x v="3"/>
    <s v="Haitian RC"/>
    <m/>
    <s v="Réalisé"/>
    <d v="2016-10-20T00:00:00"/>
    <s v="Distribution NFI"/>
    <s v="Matériaux NFI"/>
    <s v="Kit d'hygiène"/>
    <m/>
    <s v="Nombre"/>
    <n v="115"/>
    <m/>
    <m/>
    <m/>
    <s v=""/>
    <n v="115"/>
    <s v="Sélection / Priorisation"/>
    <x v="2"/>
    <x v="13"/>
    <s v="Village Vincent"/>
    <m/>
    <m/>
    <m/>
    <m/>
    <s v="AME20161020NOJEVI"/>
    <x v="5"/>
    <x v="2"/>
    <x v="13"/>
    <e v="#N/A"/>
  </r>
  <r>
    <x v="3"/>
    <s v="Haitian RC"/>
    <m/>
    <s v="Réalisé"/>
    <d v="2016-10-20T00:00:00"/>
    <s v="Distribution Abris"/>
    <s v="Matériaux Abris"/>
    <s v="Bâches"/>
    <m/>
    <s v="Nombre"/>
    <n v="478"/>
    <m/>
    <m/>
    <m/>
    <s v=""/>
    <n v="239"/>
    <m/>
    <x v="1"/>
    <x v="16"/>
    <m/>
    <m/>
    <m/>
    <m/>
    <m/>
    <s v="AME20161020SUST"/>
    <x v="4"/>
    <x v="1"/>
    <x v="16"/>
    <e v="#N/A"/>
  </r>
  <r>
    <x v="3"/>
    <s v="Haitian RC"/>
    <m/>
    <s v="Réalisé"/>
    <d v="2016-10-20T00:00:00"/>
    <s v="Distribution NFI"/>
    <s v="Matériaux NFI"/>
    <s v="Couvertures"/>
    <m/>
    <s v="Nombre"/>
    <n v="239"/>
    <m/>
    <m/>
    <m/>
    <s v=""/>
    <n v="239"/>
    <m/>
    <x v="1"/>
    <x v="16"/>
    <m/>
    <m/>
    <m/>
    <m/>
    <m/>
    <s v="AME20161020SUST"/>
    <x v="5"/>
    <x v="1"/>
    <x v="16"/>
    <e v="#N/A"/>
  </r>
  <r>
    <x v="3"/>
    <s v="Haitian RC"/>
    <m/>
    <s v="Réalisé"/>
    <d v="2016-10-21T00:00:00"/>
    <s v="Distribution NFI"/>
    <s v="Matériaux NFI"/>
    <s v="Bidons"/>
    <m/>
    <s v="Nombre"/>
    <n v="120"/>
    <m/>
    <m/>
    <m/>
    <s v=""/>
    <n v="120"/>
    <m/>
    <x v="2"/>
    <x v="13"/>
    <m/>
    <m/>
    <m/>
    <m/>
    <m/>
    <s v="AME20161021NOJE"/>
    <x v="2"/>
    <x v="2"/>
    <x v="13"/>
    <e v="#N/A"/>
  </r>
  <r>
    <x v="3"/>
    <s v="Haitian RC"/>
    <m/>
    <s v="Réalisé"/>
    <d v="2016-10-21T00:00:00"/>
    <s v="Distribution NFI"/>
    <s v="Matériaux NFI"/>
    <s v="Couvertures"/>
    <m/>
    <s v="Nombre"/>
    <n v="240"/>
    <m/>
    <m/>
    <m/>
    <s v=""/>
    <n v="120"/>
    <m/>
    <x v="2"/>
    <x v="13"/>
    <m/>
    <m/>
    <m/>
    <m/>
    <m/>
    <s v="AME20161021NOJE"/>
    <x v="3"/>
    <x v="2"/>
    <x v="13"/>
    <e v="#N/A"/>
  </r>
  <r>
    <x v="3"/>
    <s v="Haitian RC"/>
    <m/>
    <s v="Réalisé"/>
    <d v="2016-10-21T00:00:00"/>
    <s v="Distribution NFI"/>
    <s v="Matériaux NFI"/>
    <s v="Kit d'hygiène"/>
    <m/>
    <s v="Nombre"/>
    <n v="120"/>
    <m/>
    <m/>
    <m/>
    <s v=""/>
    <n v="120"/>
    <m/>
    <x v="2"/>
    <x v="13"/>
    <m/>
    <m/>
    <m/>
    <m/>
    <m/>
    <s v="AME20161021NOJE"/>
    <x v="4"/>
    <x v="2"/>
    <x v="13"/>
    <e v="#N/A"/>
  </r>
  <r>
    <x v="3"/>
    <s v="Haitian RC"/>
    <m/>
    <s v="Réalisé"/>
    <d v="2016-10-21T00:00:00"/>
    <s v="Distribution NFI"/>
    <s v="Matériaux NFI"/>
    <s v="Kit de cuisine"/>
    <m/>
    <s v="Nombre"/>
    <n v="120"/>
    <m/>
    <m/>
    <m/>
    <s v=""/>
    <n v="120"/>
    <m/>
    <x v="2"/>
    <x v="13"/>
    <m/>
    <m/>
    <m/>
    <m/>
    <m/>
    <s v="AME20161021NOJE"/>
    <x v="5"/>
    <x v="2"/>
    <x v="13"/>
    <e v="#N/A"/>
  </r>
  <r>
    <x v="3"/>
    <s v="Haitian RC"/>
    <m/>
    <s v="Réalisé"/>
    <d v="2016-10-22T00:00:00"/>
    <s v="Distribution NFI"/>
    <s v="Matériaux NFI"/>
    <s v="Kit d'hygiène"/>
    <m/>
    <s v="Nombre"/>
    <n v="84"/>
    <m/>
    <m/>
    <m/>
    <s v=""/>
    <n v="84"/>
    <s v="Sélection / Priorisation"/>
    <x v="1"/>
    <x v="5"/>
    <s v="Sous-Fort"/>
    <m/>
    <m/>
    <m/>
    <m/>
    <s v="AME20161022SUROSO"/>
    <x v="5"/>
    <x v="1"/>
    <x v="5"/>
    <e v="#N/A"/>
  </r>
  <r>
    <x v="3"/>
    <s v="Haitian RC"/>
    <m/>
    <s v="Réalisé"/>
    <d v="2016-10-23T00:00:00"/>
    <s v="Distribution NFI"/>
    <s v="Matériaux NFI"/>
    <s v="Bidons"/>
    <m/>
    <s v="Nombre"/>
    <n v="184"/>
    <m/>
    <m/>
    <m/>
    <s v=""/>
    <n v="309"/>
    <s v="Sélection / Priorisation"/>
    <x v="1"/>
    <x v="7"/>
    <s v="Eglise Saint Augustin de Corail"/>
    <m/>
    <m/>
    <m/>
    <m/>
    <s v="AME20161023SUAREG"/>
    <x v="4"/>
    <x v="1"/>
    <x v="7"/>
    <e v="#N/A"/>
  </r>
  <r>
    <x v="3"/>
    <s v="Haitian RC"/>
    <m/>
    <s v="Réalisé"/>
    <d v="2016-10-23T00:00:00"/>
    <s v="Distribution NFI"/>
    <s v="Matériaux NFI"/>
    <s v="Kit de cuisine"/>
    <m/>
    <s v="Nombre"/>
    <n v="630"/>
    <m/>
    <m/>
    <m/>
    <s v=""/>
    <n v="632"/>
    <s v="Sélection / Priorisation"/>
    <x v="1"/>
    <x v="16"/>
    <s v="National School of Abakou"/>
    <m/>
    <m/>
    <m/>
    <m/>
    <s v="AME20161023SUSTNA"/>
    <x v="2"/>
    <x v="1"/>
    <x v="16"/>
    <e v="#N/A"/>
  </r>
  <r>
    <x v="3"/>
    <s v="Haitian RC"/>
    <m/>
    <s v="Réalisé"/>
    <d v="2016-10-23T00:00:00"/>
    <s v="Distribution NFI"/>
    <s v="Matériaux NFI"/>
    <s v="Bidons"/>
    <m/>
    <s v="Nombre"/>
    <n v="89"/>
    <m/>
    <m/>
    <m/>
    <s v=""/>
    <n v="632"/>
    <s v="Sélection / Priorisation"/>
    <x v="1"/>
    <x v="16"/>
    <s v="National School of Abakou"/>
    <m/>
    <m/>
    <m/>
    <m/>
    <s v="AME20161023SUSTNA"/>
    <x v="3"/>
    <x v="1"/>
    <x v="16"/>
    <e v="#N/A"/>
  </r>
  <r>
    <x v="3"/>
    <s v="Haitian RC"/>
    <m/>
    <s v="Réalisé"/>
    <d v="2016-10-23T00:00:00"/>
    <s v="Distribution Abris"/>
    <s v="Matériaux Abris"/>
    <s v="Kit Abris"/>
    <m/>
    <s v="Nombre"/>
    <n v="2"/>
    <m/>
    <m/>
    <m/>
    <s v=""/>
    <n v="632"/>
    <s v="Sélection / Priorisation"/>
    <x v="1"/>
    <x v="16"/>
    <s v="National School of Abakou"/>
    <m/>
    <m/>
    <m/>
    <m/>
    <s v="AME20161023SUSTNA"/>
    <x v="4"/>
    <x v="1"/>
    <x v="16"/>
    <e v="#N/A"/>
  </r>
  <r>
    <x v="3"/>
    <s v="Haitian RC"/>
    <m/>
    <s v="Réalisé"/>
    <d v="2016-10-23T00:00:00"/>
    <s v="Distribution NFI"/>
    <s v="Matériaux NFI"/>
    <s v="Kit d'hygiène"/>
    <m/>
    <s v="Nombre"/>
    <n v="200"/>
    <m/>
    <m/>
    <m/>
    <s v=""/>
    <n v="632"/>
    <s v="Sélection / Priorisation"/>
    <x v="1"/>
    <x v="16"/>
    <s v="National School of Abakou"/>
    <m/>
    <m/>
    <m/>
    <m/>
    <s v="AME20161023SUSTNA"/>
    <x v="5"/>
    <x v="1"/>
    <x v="16"/>
    <e v="#N/A"/>
  </r>
  <r>
    <x v="3"/>
    <s v="Haitian RC"/>
    <m/>
    <s v="Réalisé"/>
    <d v="2016-10-23T00:00:00"/>
    <s v="Distribution Abris"/>
    <s v="Matériaux Abris"/>
    <s v="Bâches"/>
    <m/>
    <s v="Nombre"/>
    <n v="618"/>
    <m/>
    <m/>
    <m/>
    <s v=""/>
    <n v="309"/>
    <m/>
    <x v="1"/>
    <x v="7"/>
    <m/>
    <m/>
    <m/>
    <m/>
    <m/>
    <s v="AME20161023SUAR"/>
    <x v="3"/>
    <x v="1"/>
    <x v="7"/>
    <e v="#N/A"/>
  </r>
  <r>
    <x v="3"/>
    <s v="Haitian RC"/>
    <m/>
    <s v="Réalisé"/>
    <d v="2016-10-23T00:00:00"/>
    <s v="Distribution Abris"/>
    <s v="Matériaux Abris"/>
    <s v="Bâches"/>
    <m/>
    <s v="Nombre"/>
    <n v="4"/>
    <m/>
    <m/>
    <m/>
    <s v=""/>
    <n v="632"/>
    <m/>
    <x v="1"/>
    <x v="16"/>
    <m/>
    <m/>
    <m/>
    <m/>
    <m/>
    <s v="AME20161023SUST"/>
    <x v="2"/>
    <x v="1"/>
    <x v="16"/>
    <e v="#N/A"/>
  </r>
  <r>
    <x v="3"/>
    <s v="Haitian RC"/>
    <m/>
    <s v="Réalisé"/>
    <d v="2016-10-23T00:00:00"/>
    <s v="Distribution NFI"/>
    <s v="Matériaux NFI"/>
    <s v="Bidons"/>
    <m/>
    <s v="Nombre"/>
    <n v="184"/>
    <m/>
    <m/>
    <m/>
    <s v=""/>
    <n v="309"/>
    <m/>
    <x v="1"/>
    <x v="7"/>
    <m/>
    <m/>
    <m/>
    <m/>
    <m/>
    <s v="AME20161023SUAR"/>
    <x v="4"/>
    <x v="1"/>
    <x v="7"/>
    <e v="#N/A"/>
  </r>
  <r>
    <x v="3"/>
    <s v="Haitian RC"/>
    <m/>
    <s v="Réalisé"/>
    <d v="2016-10-23T00:00:00"/>
    <s v="Distribution NFI"/>
    <s v="Matériaux NFI"/>
    <s v="Bidons"/>
    <m/>
    <s v="Nombre"/>
    <n v="89"/>
    <m/>
    <m/>
    <m/>
    <s v=""/>
    <n v="632"/>
    <m/>
    <x v="1"/>
    <x v="16"/>
    <m/>
    <m/>
    <m/>
    <m/>
    <m/>
    <s v="AME20161023SUST"/>
    <x v="3"/>
    <x v="1"/>
    <x v="16"/>
    <e v="#N/A"/>
  </r>
  <r>
    <x v="3"/>
    <s v="Haitian RC"/>
    <m/>
    <s v="Réalisé"/>
    <d v="2016-10-23T00:00:00"/>
    <s v="Distribution Abris"/>
    <s v="Matériaux Abris"/>
    <s v="Kit Abris"/>
    <m/>
    <s v="Nombre"/>
    <n v="309"/>
    <m/>
    <m/>
    <m/>
    <s v=""/>
    <n v="309"/>
    <m/>
    <x v="1"/>
    <x v="7"/>
    <m/>
    <m/>
    <m/>
    <m/>
    <m/>
    <s v="AME20161023SUAR"/>
    <x v="5"/>
    <x v="1"/>
    <x v="7"/>
    <e v="#N/A"/>
  </r>
  <r>
    <x v="3"/>
    <s v="Haitian RC"/>
    <m/>
    <s v="Réalisé"/>
    <d v="2016-10-23T00:00:00"/>
    <s v="Distribution NFI"/>
    <s v="Matériaux NFI"/>
    <s v="Kit d'hygiène"/>
    <m/>
    <s v="Nombre"/>
    <n v="200"/>
    <m/>
    <m/>
    <m/>
    <s v=""/>
    <n v="632"/>
    <m/>
    <x v="1"/>
    <x v="16"/>
    <m/>
    <m/>
    <m/>
    <m/>
    <m/>
    <s v="AME20161023SUST"/>
    <x v="4"/>
    <x v="1"/>
    <x v="16"/>
    <e v="#N/A"/>
  </r>
  <r>
    <x v="3"/>
    <s v="Haitian RC"/>
    <m/>
    <m/>
    <d v="2016-10-23T00:00:00"/>
    <s v="Distribution Abris"/>
    <s v="Matériaux Abris"/>
    <s v="Kit Abris"/>
    <m/>
    <s v="Nombre"/>
    <n v="309"/>
    <m/>
    <m/>
    <m/>
    <m/>
    <m/>
    <m/>
    <x v="1"/>
    <x v="7"/>
    <s v="Eglise Saint Augustin de Corail"/>
    <m/>
    <m/>
    <m/>
    <m/>
    <s v="AME20161023SUAREG"/>
    <x v="5"/>
    <x v="1"/>
    <x v="7"/>
    <e v="#N/A"/>
  </r>
  <r>
    <x v="3"/>
    <s v="Haitian RC"/>
    <m/>
    <s v="Réalisé"/>
    <d v="2016-10-23T00:00:00"/>
    <s v="Distribution NFI"/>
    <s v="Matériaux NFI"/>
    <s v="Kit de cuisine"/>
    <m/>
    <s v="Nombre"/>
    <n v="630"/>
    <m/>
    <m/>
    <m/>
    <s v=""/>
    <n v="632"/>
    <m/>
    <x v="1"/>
    <x v="16"/>
    <m/>
    <m/>
    <m/>
    <m/>
    <m/>
    <s v="AME20161023SUST"/>
    <x v="5"/>
    <x v="1"/>
    <x v="16"/>
    <e v="#N/A"/>
  </r>
  <r>
    <x v="3"/>
    <s v="Haitian RC"/>
    <m/>
    <s v="Réalisé"/>
    <d v="2016-10-24T00:00:00"/>
    <s v="Distribution NFI"/>
    <s v="Matériaux NFI"/>
    <s v="Kit d'hygiène"/>
    <m/>
    <s v="Nombre"/>
    <n v="80"/>
    <m/>
    <m/>
    <m/>
    <s v=""/>
    <n v="80"/>
    <s v="Sélection / Priorisation"/>
    <x v="1"/>
    <x v="5"/>
    <m/>
    <m/>
    <m/>
    <m/>
    <m/>
    <s v="AME20161024SURO"/>
    <x v="5"/>
    <x v="1"/>
    <x v="5"/>
    <e v="#N/A"/>
  </r>
  <r>
    <x v="3"/>
    <s v="Haitian RC"/>
    <m/>
    <s v="Réalisé"/>
    <d v="2016-10-25T00:00:00"/>
    <s v="Distribution NFI"/>
    <s v="Matériaux NFI"/>
    <s v="Kit d'hygiène"/>
    <m/>
    <s v="Nombre"/>
    <n v="42"/>
    <m/>
    <m/>
    <m/>
    <s v=""/>
    <n v="42"/>
    <s v="Sélection / Priorisation"/>
    <x v="1"/>
    <x v="18"/>
    <s v="CTC at Chardonnière"/>
    <m/>
    <m/>
    <m/>
    <m/>
    <s v="AME20161025SUCHCT"/>
    <x v="5"/>
    <x v="1"/>
    <x v="18"/>
    <e v="#N/A"/>
  </r>
  <r>
    <x v="3"/>
    <s v="Haitian RC"/>
    <m/>
    <s v="Réalisé"/>
    <d v="2016-10-26T00:00:00"/>
    <s v="Distribution NFI"/>
    <s v="Matériaux NFI"/>
    <s v="Kit de cuisine"/>
    <m/>
    <s v="Nombre"/>
    <n v="180"/>
    <m/>
    <m/>
    <m/>
    <s v=""/>
    <n v="180"/>
    <s v="Sélection / Priorisation"/>
    <x v="1"/>
    <x v="7"/>
    <s v="Corail, Morne Welsh, Blaise, Koukout"/>
    <m/>
    <m/>
    <m/>
    <m/>
    <s v="AME20161026SUARCO"/>
    <x v="22"/>
    <x v="1"/>
    <x v="7"/>
    <e v="#N/A"/>
  </r>
  <r>
    <x v="3"/>
    <s v="Haitian RC"/>
    <m/>
    <s v="Réalisé"/>
    <d v="2016-10-26T00:00:00"/>
    <s v="Distribution NFI"/>
    <s v="Matériaux NFI"/>
    <s v="Aquatabs"/>
    <m/>
    <s v="Nombre"/>
    <n v="3600"/>
    <m/>
    <m/>
    <m/>
    <s v=""/>
    <n v="180"/>
    <s v="Sélection / Priorisation"/>
    <x v="1"/>
    <x v="7"/>
    <s v="Corail, Morne Welsh, Blaise, Koukout"/>
    <m/>
    <m/>
    <m/>
    <m/>
    <s v="AME20161026SUARCO"/>
    <x v="23"/>
    <x v="1"/>
    <x v="7"/>
    <e v="#N/A"/>
  </r>
  <r>
    <x v="3"/>
    <s v="Haitian RC"/>
    <m/>
    <s v="Réalisé"/>
    <d v="2016-10-26T00:00:00"/>
    <s v="Distribution Abris"/>
    <s v="Matériaux Abris"/>
    <s v="Bâches"/>
    <m/>
    <s v="Nombre"/>
    <n v="360"/>
    <m/>
    <m/>
    <m/>
    <s v=""/>
    <n v="180"/>
    <m/>
    <x v="1"/>
    <x v="7"/>
    <s v="Corail, Morne Welsh, Blaise, Koukout"/>
    <m/>
    <m/>
    <m/>
    <m/>
    <s v="AME20161026SUARCO"/>
    <x v="0"/>
    <x v="1"/>
    <x v="7"/>
    <e v="#N/A"/>
  </r>
  <r>
    <x v="3"/>
    <s v="Haitian RC"/>
    <m/>
    <s v="Réalisé"/>
    <d v="2016-10-26T00:00:00"/>
    <s v="Distribution NFI"/>
    <s v="Matériaux NFI"/>
    <s v="Bidons"/>
    <m/>
    <s v="Nombre"/>
    <n v="360"/>
    <m/>
    <m/>
    <m/>
    <s v=""/>
    <n v="180"/>
    <s v="Sélection / Priorisation"/>
    <x v="1"/>
    <x v="7"/>
    <s v="Corail, Morne Welsh, Blaise, Koukout"/>
    <m/>
    <m/>
    <m/>
    <m/>
    <s v="AME20161026SUARCO"/>
    <x v="1"/>
    <x v="1"/>
    <x v="7"/>
    <e v="#N/A"/>
  </r>
  <r>
    <x v="3"/>
    <s v="Haitian RC"/>
    <m/>
    <s v="Réalisé"/>
    <d v="2016-10-26T00:00:00"/>
    <s v="Distribution Abris"/>
    <s v="Matériaux Abris"/>
    <s v="Kit Abris"/>
    <m/>
    <s v="Nombre"/>
    <n v="180"/>
    <m/>
    <m/>
    <m/>
    <s v=""/>
    <n v="180"/>
    <s v="Sélection / Priorisation"/>
    <x v="1"/>
    <x v="7"/>
    <s v="Corail, Morne Welsh, Blaise, Koukout"/>
    <m/>
    <m/>
    <m/>
    <m/>
    <s v="AME20161026SUARCO"/>
    <x v="2"/>
    <x v="1"/>
    <x v="7"/>
    <e v="#N/A"/>
  </r>
  <r>
    <x v="3"/>
    <s v="Haitian RC"/>
    <m/>
    <s v="Réalisé"/>
    <d v="2016-10-26T00:00:00"/>
    <s v="Distribution NFI"/>
    <s v="Matériaux NFI"/>
    <s v="Kit d'hygiène"/>
    <m/>
    <s v="Nombre"/>
    <n v="180"/>
    <m/>
    <m/>
    <m/>
    <s v=""/>
    <n v="180"/>
    <s v="Sélection / Priorisation"/>
    <x v="1"/>
    <x v="7"/>
    <s v="Corail, Morne Welsh, Blaise, Koukout"/>
    <m/>
    <m/>
    <m/>
    <m/>
    <s v="AME20161026SUARCO"/>
    <x v="3"/>
    <x v="1"/>
    <x v="7"/>
    <e v="#N/A"/>
  </r>
  <r>
    <x v="3"/>
    <s v="Haitian RC"/>
    <m/>
    <s v="Réalisé"/>
    <d v="2016-10-26T00:00:00"/>
    <s v="Distribution NFI"/>
    <s v="Matériaux NFI"/>
    <s v="Moustiquaires"/>
    <m/>
    <s v="Nombre"/>
    <n v="360"/>
    <m/>
    <m/>
    <m/>
    <s v=""/>
    <n v="180"/>
    <s v="Sélection / Priorisation"/>
    <x v="1"/>
    <x v="7"/>
    <s v="Corail, Morne Welsh, Blaise, Koukout"/>
    <m/>
    <m/>
    <m/>
    <m/>
    <s v="AME20161026SUARCO"/>
    <x v="4"/>
    <x v="1"/>
    <x v="7"/>
    <e v="#N/A"/>
  </r>
  <r>
    <x v="3"/>
    <s v="Haitian RC"/>
    <m/>
    <s v="Réalisé"/>
    <d v="2016-10-26T00:00:00"/>
    <s v="Distribution NFI"/>
    <s v="Matériaux NFI"/>
    <s v="Seaux"/>
    <m/>
    <s v="Nombre"/>
    <n v="180"/>
    <m/>
    <m/>
    <m/>
    <s v=""/>
    <n v="180"/>
    <s v="Sélection / Priorisation"/>
    <x v="1"/>
    <x v="7"/>
    <s v="Corail, Morne Welsh, Blaise, Koukout"/>
    <m/>
    <m/>
    <m/>
    <m/>
    <s v="AME20161026SUARCO"/>
    <x v="5"/>
    <x v="1"/>
    <x v="7"/>
    <e v="#N/A"/>
  </r>
  <r>
    <x v="3"/>
    <s v="Haitian RC"/>
    <m/>
    <s v="Réalisé"/>
    <d v="2016-10-26T00:00:00"/>
    <s v="Distribution Abris"/>
    <s v="Matériaux Abris"/>
    <s v="Kit Abris"/>
    <s v="Family kit - includes 2 tarps, 1 shelter kit, and other kits (I believe hygiene, kitchen, blankets)"/>
    <s v="Nombre"/>
    <n v="180"/>
    <m/>
    <m/>
    <m/>
    <m/>
    <n v="180"/>
    <m/>
    <x v="1"/>
    <x v="7"/>
    <m/>
    <m/>
    <m/>
    <m/>
    <m/>
    <s v="AME20161026SUAR"/>
    <x v="5"/>
    <x v="1"/>
    <x v="7"/>
    <e v="#N/A"/>
  </r>
  <r>
    <x v="3"/>
    <s v="Haitian RC"/>
    <m/>
    <s v="Réalisé"/>
    <d v="2016-10-27T00:00:00"/>
    <s v="Distribution NFI"/>
    <s v="Matériaux NFI"/>
    <s v="Kit d'hygiène"/>
    <m/>
    <s v="Nombre"/>
    <n v="130"/>
    <m/>
    <m/>
    <m/>
    <s v=""/>
    <n v="130"/>
    <s v="Sélection / Priorisation"/>
    <x v="1"/>
    <x v="19"/>
    <s v="Nan Sable"/>
    <m/>
    <m/>
    <m/>
    <m/>
    <s v="AME20161027SUTINA"/>
    <x v="5"/>
    <x v="1"/>
    <x v="19"/>
    <e v="#N/A"/>
  </r>
  <r>
    <x v="3"/>
    <s v="Haitian RC"/>
    <m/>
    <s v="Réalisé"/>
    <d v="2016-10-29T00:00:00"/>
    <s v="Distribution NFI"/>
    <s v="Matériaux NFI"/>
    <s v="Kit de cuisine"/>
    <m/>
    <s v="Nombre"/>
    <n v="168"/>
    <m/>
    <m/>
    <m/>
    <s v=""/>
    <n v="168"/>
    <s v="Sélection / Priorisation"/>
    <x v="2"/>
    <x v="12"/>
    <s v="1st, Centre ville"/>
    <m/>
    <m/>
    <m/>
    <m/>
    <s v="AME20161029NOMO1S"/>
    <x v="2"/>
    <x v="2"/>
    <x v="12"/>
    <e v="#N/A"/>
  </r>
  <r>
    <x v="3"/>
    <s v="Haitian RC"/>
    <m/>
    <s v="Réalisé"/>
    <d v="2016-10-29T00:00:00"/>
    <s v="Distribution NFI"/>
    <s v="Matériaux NFI"/>
    <s v="Bidons"/>
    <m/>
    <s v="Nombre"/>
    <n v="1"/>
    <m/>
    <m/>
    <m/>
    <s v=""/>
    <n v="168"/>
    <s v="Sélection / Priorisation"/>
    <x v="2"/>
    <x v="12"/>
    <s v="1st, Centre ville"/>
    <m/>
    <m/>
    <m/>
    <m/>
    <s v="AME20161029NOMO1S"/>
    <x v="3"/>
    <x v="2"/>
    <x v="12"/>
    <e v="#N/A"/>
  </r>
  <r>
    <x v="3"/>
    <s v="Haitian RC"/>
    <m/>
    <s v="Réalisé"/>
    <d v="2016-10-29T00:00:00"/>
    <s v="Distribution NFI"/>
    <s v="Matériaux NFI"/>
    <s v="Couvertures"/>
    <m/>
    <s v="Nombre"/>
    <n v="336"/>
    <m/>
    <m/>
    <m/>
    <s v=""/>
    <n v="168"/>
    <s v="Sélection / Priorisation"/>
    <x v="2"/>
    <x v="12"/>
    <s v="1st, Centre ville"/>
    <m/>
    <m/>
    <m/>
    <m/>
    <s v="AME20161029NOMO1S"/>
    <x v="4"/>
    <x v="2"/>
    <x v="12"/>
    <e v="#N/A"/>
  </r>
  <r>
    <x v="3"/>
    <s v="Haitian RC"/>
    <m/>
    <s v="Réalisé"/>
    <d v="2016-10-29T00:00:00"/>
    <s v="Distribution NFI"/>
    <s v="Matériaux NFI"/>
    <s v="Kit d'hygiène"/>
    <m/>
    <s v="Nombre"/>
    <n v="168"/>
    <m/>
    <m/>
    <m/>
    <s v=""/>
    <n v="168"/>
    <s v="Sélection / Priorisation"/>
    <x v="2"/>
    <x v="12"/>
    <s v="1st, Centre ville"/>
    <m/>
    <m/>
    <m/>
    <m/>
    <s v="AME20161029NOMO1S"/>
    <x v="5"/>
    <x v="2"/>
    <x v="12"/>
    <e v="#N/A"/>
  </r>
  <r>
    <x v="3"/>
    <s v="Haitian RC"/>
    <m/>
    <s v="Réalisé"/>
    <d v="2016-10-30T00:00:00"/>
    <s v="Distribution NFI"/>
    <s v="Matériaux NFI"/>
    <s v="Kit de cuisine"/>
    <m/>
    <s v="Nombre"/>
    <n v="200"/>
    <m/>
    <m/>
    <m/>
    <s v=""/>
    <n v="200"/>
    <s v="Sélection / Priorisation"/>
    <x v="2"/>
    <x v="17"/>
    <m/>
    <m/>
    <m/>
    <m/>
    <m/>
    <s v="AME20161030NOBO"/>
    <x v="22"/>
    <x v="2"/>
    <x v="17"/>
    <e v="#N/A"/>
  </r>
  <r>
    <x v="3"/>
    <s v="Haitian RC"/>
    <m/>
    <s v="Réalisé"/>
    <d v="2016-10-30T00:00:00"/>
    <s v="Distribution NFI"/>
    <s v="Matériaux NFI"/>
    <s v="Aquatabs"/>
    <m/>
    <s v="Nombre"/>
    <n v="4000"/>
    <m/>
    <m/>
    <m/>
    <s v=""/>
    <n v="200"/>
    <s v="Sélection / Priorisation"/>
    <x v="2"/>
    <x v="17"/>
    <m/>
    <m/>
    <m/>
    <m/>
    <m/>
    <s v="AME20161030NOBO"/>
    <x v="23"/>
    <x v="2"/>
    <x v="17"/>
    <e v="#N/A"/>
  </r>
  <r>
    <x v="3"/>
    <s v="Haitian RC"/>
    <m/>
    <s v="Réalisé"/>
    <d v="2016-10-30T00:00:00"/>
    <s v="Distribution Abris"/>
    <s v="Matériaux Abris"/>
    <s v="Bâches"/>
    <m/>
    <s v="Nombre"/>
    <n v="400"/>
    <m/>
    <m/>
    <m/>
    <s v=""/>
    <n v="200"/>
    <m/>
    <x v="2"/>
    <x v="17"/>
    <m/>
    <m/>
    <m/>
    <m/>
    <m/>
    <s v="AME20161030NOBO"/>
    <x v="0"/>
    <x v="2"/>
    <x v="17"/>
    <e v="#N/A"/>
  </r>
  <r>
    <x v="3"/>
    <s v="Haitian RC"/>
    <m/>
    <s v="Réalisé"/>
    <d v="2016-10-30T00:00:00"/>
    <s v="Distribution NFI"/>
    <s v="Matériaux NFI"/>
    <s v="Bidons"/>
    <m/>
    <s v="Nombre"/>
    <n v="400"/>
    <m/>
    <m/>
    <m/>
    <s v=""/>
    <n v="200"/>
    <s v="Sélection / Priorisation"/>
    <x v="2"/>
    <x v="17"/>
    <m/>
    <m/>
    <m/>
    <m/>
    <m/>
    <s v="AME20161030NOBO"/>
    <x v="1"/>
    <x v="2"/>
    <x v="17"/>
    <e v="#N/A"/>
  </r>
  <r>
    <x v="3"/>
    <s v="Haitian RC"/>
    <m/>
    <s v="Réalisé"/>
    <d v="2016-10-30T00:00:00"/>
    <s v="Distribution Abris"/>
    <s v="Matériaux Abris"/>
    <s v="Kit Abris"/>
    <m/>
    <s v="Nombre"/>
    <n v="200"/>
    <m/>
    <m/>
    <m/>
    <s v=""/>
    <n v="200"/>
    <s v="Sélection / Priorisation"/>
    <x v="2"/>
    <x v="17"/>
    <m/>
    <m/>
    <m/>
    <m/>
    <m/>
    <s v="AME20161030NOBO"/>
    <x v="2"/>
    <x v="2"/>
    <x v="17"/>
    <e v="#N/A"/>
  </r>
  <r>
    <x v="3"/>
    <s v="Haitian RC"/>
    <m/>
    <s v="Réalisé"/>
    <d v="2016-10-30T00:00:00"/>
    <s v="Distribution NFI"/>
    <s v="Matériaux NFI"/>
    <s v="Kit d'hygiène"/>
    <m/>
    <s v="Nombre"/>
    <n v="200"/>
    <m/>
    <m/>
    <m/>
    <s v=""/>
    <n v="200"/>
    <s v="Sélection / Priorisation"/>
    <x v="2"/>
    <x v="17"/>
    <m/>
    <m/>
    <m/>
    <m/>
    <m/>
    <s v="AME20161030NOBO"/>
    <x v="3"/>
    <x v="2"/>
    <x v="17"/>
    <e v="#N/A"/>
  </r>
  <r>
    <x v="3"/>
    <s v="Haitian RC"/>
    <m/>
    <s v="Réalisé"/>
    <d v="2016-10-30T00:00:00"/>
    <s v="Distribution NFI"/>
    <s v="Matériaux NFI"/>
    <s v="Moustiquaires"/>
    <m/>
    <s v="Nombre"/>
    <n v="400"/>
    <m/>
    <m/>
    <m/>
    <s v=""/>
    <n v="200"/>
    <s v="Sélection / Priorisation"/>
    <x v="2"/>
    <x v="17"/>
    <m/>
    <m/>
    <m/>
    <m/>
    <m/>
    <s v="AME20161030NOBO"/>
    <x v="4"/>
    <x v="2"/>
    <x v="17"/>
    <e v="#N/A"/>
  </r>
  <r>
    <x v="3"/>
    <s v="Haitian RC"/>
    <m/>
    <s v="Réalisé"/>
    <d v="2016-10-30T00:00:00"/>
    <s v="Distribution Abris"/>
    <s v="Matériaux Abris"/>
    <s v="Kit Abris"/>
    <m/>
    <s v="Nombre"/>
    <n v="115"/>
    <m/>
    <m/>
    <m/>
    <s v=""/>
    <n v="115"/>
    <s v="Sélection / Priorisation"/>
    <x v="2"/>
    <x v="12"/>
    <m/>
    <m/>
    <m/>
    <m/>
    <m/>
    <s v="AME20161030NOMO"/>
    <x v="4"/>
    <x v="2"/>
    <x v="12"/>
    <e v="#N/A"/>
  </r>
  <r>
    <x v="3"/>
    <s v="Haitian RC"/>
    <m/>
    <s v="Réalisé"/>
    <d v="2016-10-30T00:00:00"/>
    <s v="Distribution NFI"/>
    <s v="Matériaux NFI"/>
    <s v="Seaux"/>
    <m/>
    <s v="Nombre"/>
    <n v="200"/>
    <m/>
    <m/>
    <m/>
    <s v=""/>
    <n v="200"/>
    <s v="Sélection / Priorisation"/>
    <x v="2"/>
    <x v="17"/>
    <m/>
    <m/>
    <m/>
    <m/>
    <m/>
    <s v="AME20161030NOBO"/>
    <x v="5"/>
    <x v="2"/>
    <x v="17"/>
    <e v="#N/A"/>
  </r>
  <r>
    <x v="3"/>
    <s v="Haitian RC"/>
    <m/>
    <s v="Réalisé"/>
    <d v="2016-10-30T00:00:00"/>
    <s v="Distribution NFI"/>
    <s v="Matériaux NFI"/>
    <s v="Kit de cuisine"/>
    <m/>
    <s v="Nombre"/>
    <n v="115"/>
    <m/>
    <m/>
    <m/>
    <s v=""/>
    <n v="115"/>
    <s v="Sélection / Priorisation"/>
    <x v="2"/>
    <x v="12"/>
    <m/>
    <m/>
    <m/>
    <m/>
    <m/>
    <s v="AME20161030NOMO"/>
    <x v="5"/>
    <x v="2"/>
    <x v="12"/>
    <e v="#N/A"/>
  </r>
  <r>
    <x v="3"/>
    <s v="Haitian RC"/>
    <m/>
    <s v="Réalisé"/>
    <d v="2016-11-04T00:00:00"/>
    <s v="Distribution Abris"/>
    <s v="Matériaux Abris"/>
    <s v="Bâches"/>
    <m/>
    <s v="Nombre"/>
    <n v="557"/>
    <m/>
    <m/>
    <m/>
    <s v=""/>
    <n v="277"/>
    <m/>
    <x v="1"/>
    <x v="8"/>
    <m/>
    <m/>
    <m/>
    <m/>
    <m/>
    <s v="AME2016114SUTO"/>
    <x v="23"/>
    <x v="1"/>
    <x v="8"/>
    <e v="#N/A"/>
  </r>
  <r>
    <x v="3"/>
    <s v="Haitian RC"/>
    <m/>
    <s v="Réalisé"/>
    <d v="2016-11-04T00:00:00"/>
    <s v="Distribution NFI"/>
    <s v="Matériaux NFI"/>
    <s v="Bidons"/>
    <m/>
    <s v="Nombre"/>
    <n v="400"/>
    <m/>
    <m/>
    <m/>
    <s v=""/>
    <n v="277"/>
    <s v="Sélection / Priorisation"/>
    <x v="1"/>
    <x v="8"/>
    <m/>
    <m/>
    <m/>
    <m/>
    <m/>
    <s v="AME2016114SUTO"/>
    <x v="0"/>
    <x v="1"/>
    <x v="8"/>
    <e v="#N/A"/>
  </r>
  <r>
    <x v="3"/>
    <s v="Haitian RC"/>
    <m/>
    <s v="Réalisé"/>
    <d v="2016-11-04T00:00:00"/>
    <s v="Distribution Abris"/>
    <s v="Matériaux Abris"/>
    <s v="Kit Abris"/>
    <m/>
    <s v="Nombre"/>
    <n v="90"/>
    <m/>
    <m/>
    <m/>
    <s v=""/>
    <n v="277"/>
    <s v="Sélection / Priorisation"/>
    <x v="1"/>
    <x v="8"/>
    <m/>
    <m/>
    <m/>
    <m/>
    <m/>
    <s v="AME2016114SUTO"/>
    <x v="1"/>
    <x v="1"/>
    <x v="8"/>
    <e v="#N/A"/>
  </r>
  <r>
    <x v="3"/>
    <s v="Haitian RC"/>
    <m/>
    <s v="Réalisé"/>
    <d v="2016-11-04T00:00:00"/>
    <s v="Distribution NFI"/>
    <s v="Matériaux NFI"/>
    <s v="Kit d'hygiène"/>
    <m/>
    <s v="Nombre"/>
    <n v="205"/>
    <m/>
    <m/>
    <m/>
    <s v=""/>
    <n v="277"/>
    <s v="Sélection / Priorisation"/>
    <x v="1"/>
    <x v="8"/>
    <m/>
    <m/>
    <m/>
    <m/>
    <m/>
    <s v="AME2016114SUTO"/>
    <x v="2"/>
    <x v="1"/>
    <x v="8"/>
    <e v="#N/A"/>
  </r>
  <r>
    <x v="3"/>
    <s v="Haitian RC"/>
    <m/>
    <s v="Réalisé"/>
    <d v="2016-11-04T00:00:00"/>
    <s v="Distribution NFI"/>
    <s v="Matériaux NFI"/>
    <s v="Moustiquaires"/>
    <m/>
    <s v="Nombre"/>
    <n v="410"/>
    <m/>
    <m/>
    <m/>
    <s v=""/>
    <n v="277"/>
    <s v="Sélection / Priorisation"/>
    <x v="1"/>
    <x v="8"/>
    <m/>
    <m/>
    <m/>
    <m/>
    <m/>
    <s v="AME2016114SUTO"/>
    <x v="3"/>
    <x v="1"/>
    <x v="8"/>
    <e v="#N/A"/>
  </r>
  <r>
    <x v="3"/>
    <s v="Haitian RC"/>
    <m/>
    <s v="Réalisé"/>
    <d v="2016-11-04T00:00:00"/>
    <s v="Distribution NFI"/>
    <s v="Matériaux NFI"/>
    <s v="Seaux"/>
    <m/>
    <s v="Nombre"/>
    <n v="200"/>
    <m/>
    <m/>
    <m/>
    <s v=""/>
    <n v="277"/>
    <s v="Sélection / Priorisation"/>
    <x v="1"/>
    <x v="8"/>
    <m/>
    <m/>
    <m/>
    <m/>
    <m/>
    <s v="AME2016114SUTO"/>
    <x v="4"/>
    <x v="1"/>
    <x v="8"/>
    <e v="#N/A"/>
  </r>
  <r>
    <x v="3"/>
    <s v="Haitian RC"/>
    <m/>
    <s v="Réalisé"/>
    <d v="2016-11-04T00:00:00"/>
    <s v="Distribution NFI"/>
    <s v="Matériaux NFI"/>
    <s v="Kit de cuisine"/>
    <m/>
    <s v="Nombre"/>
    <n v="200"/>
    <m/>
    <m/>
    <m/>
    <s v=""/>
    <n v="277"/>
    <s v="Sélection / Priorisation"/>
    <x v="1"/>
    <x v="8"/>
    <m/>
    <m/>
    <m/>
    <m/>
    <m/>
    <s v="AME2016114SUTO"/>
    <x v="5"/>
    <x v="1"/>
    <x v="8"/>
    <e v="#N/A"/>
  </r>
  <r>
    <x v="3"/>
    <s v="Haitian RC"/>
    <m/>
    <s v="Réalisé"/>
    <d v="2016-11-05T00:00:00"/>
    <s v="Distribution Abris"/>
    <s v="Matériaux Abris"/>
    <s v="Bâches"/>
    <m/>
    <s v="Nombre"/>
    <n v="204"/>
    <m/>
    <m/>
    <m/>
    <s v=""/>
    <n v="204"/>
    <m/>
    <x v="1"/>
    <x v="20"/>
    <m/>
    <m/>
    <m/>
    <m/>
    <m/>
    <s v="AME2016115SUCH"/>
    <x v="2"/>
    <x v="1"/>
    <x v="20"/>
    <e v="#N/A"/>
  </r>
  <r>
    <x v="3"/>
    <s v="Haitian RC"/>
    <m/>
    <s v="Réalisé"/>
    <d v="2016-11-05T00:00:00"/>
    <s v="Distribution NFI"/>
    <s v="Matériaux NFI"/>
    <s v="Bidons"/>
    <m/>
    <s v="Nombre"/>
    <n v="408"/>
    <m/>
    <m/>
    <m/>
    <s v=""/>
    <n v="204"/>
    <s v="Sélection / Priorisation"/>
    <x v="1"/>
    <x v="20"/>
    <m/>
    <m/>
    <m/>
    <m/>
    <m/>
    <s v="AME2016115SUCH"/>
    <x v="3"/>
    <x v="1"/>
    <x v="20"/>
    <e v="#N/A"/>
  </r>
  <r>
    <x v="3"/>
    <s v="Haitian RC"/>
    <m/>
    <s v="Réalisé"/>
    <d v="2016-11-05T00:00:00"/>
    <s v="Distribution Abris"/>
    <s v="Matériaux Abris"/>
    <s v="Kit Abris"/>
    <m/>
    <s v="Nombre"/>
    <n v="204"/>
    <m/>
    <m/>
    <m/>
    <s v=""/>
    <n v="204"/>
    <s v="Sélection / Priorisation"/>
    <x v="1"/>
    <x v="20"/>
    <m/>
    <m/>
    <m/>
    <m/>
    <m/>
    <s v="AME2016115SUCH"/>
    <x v="4"/>
    <x v="1"/>
    <x v="20"/>
    <e v="#N/A"/>
  </r>
  <r>
    <x v="3"/>
    <s v="Haitian RC"/>
    <m/>
    <s v="Réalisé"/>
    <d v="2016-11-05T00:00:00"/>
    <s v="Distribution NFI"/>
    <s v="Matériaux NFI"/>
    <s v="Kit de cuisine"/>
    <m/>
    <s v="Nombre"/>
    <n v="204"/>
    <m/>
    <m/>
    <m/>
    <s v=""/>
    <n v="204"/>
    <s v="Sélection / Priorisation"/>
    <x v="1"/>
    <x v="20"/>
    <m/>
    <m/>
    <m/>
    <m/>
    <m/>
    <s v="AME2016115SUCH"/>
    <x v="5"/>
    <x v="1"/>
    <x v="20"/>
    <e v="#N/A"/>
  </r>
  <r>
    <x v="3"/>
    <s v="Haitian RC"/>
    <m/>
    <s v="Réalisé"/>
    <d v="2016-11-07T00:00:00"/>
    <s v="Distribution NFI"/>
    <s v="Matériaux NFI"/>
    <s v="Kit de cuisine"/>
    <m/>
    <s v="Nombre"/>
    <n v="60"/>
    <m/>
    <m/>
    <m/>
    <s v=""/>
    <n v="60"/>
    <s v="Sélection / Priorisation"/>
    <x v="2"/>
    <x v="21"/>
    <m/>
    <m/>
    <m/>
    <m/>
    <m/>
    <s v="AME2016117NOLA"/>
    <x v="3"/>
    <x v="2"/>
    <x v="21"/>
    <e v="#N/A"/>
  </r>
  <r>
    <x v="3"/>
    <s v="Haitian RC"/>
    <m/>
    <s v="Réalisé"/>
    <d v="2016-11-07T00:00:00"/>
    <s v="Distribution NFI"/>
    <s v="Matériaux NFI"/>
    <s v="Bidons"/>
    <m/>
    <s v="Nombre"/>
    <n v="150"/>
    <m/>
    <m/>
    <m/>
    <s v=""/>
    <n v="60"/>
    <s v="Sélection / Priorisation"/>
    <x v="2"/>
    <x v="21"/>
    <m/>
    <m/>
    <m/>
    <m/>
    <m/>
    <s v="AME2016117NOLA"/>
    <x v="4"/>
    <x v="2"/>
    <x v="21"/>
    <e v="#N/A"/>
  </r>
  <r>
    <x v="3"/>
    <s v="Haitian RC"/>
    <m/>
    <s v="Réalisé"/>
    <d v="2016-11-07T00:00:00"/>
    <s v="Distribution Abris"/>
    <s v="Matériaux Abris"/>
    <s v="Bâches"/>
    <m/>
    <s v="Nombre"/>
    <n v="445"/>
    <m/>
    <m/>
    <m/>
    <s v=""/>
    <n v="445"/>
    <m/>
    <x v="1"/>
    <x v="8"/>
    <m/>
    <m/>
    <m/>
    <m/>
    <m/>
    <s v="AME2016117SUTO"/>
    <x v="3"/>
    <x v="1"/>
    <x v="8"/>
    <e v="#N/A"/>
  </r>
  <r>
    <x v="3"/>
    <s v="Haitian RC"/>
    <m/>
    <s v="Réalisé"/>
    <d v="2016-11-07T00:00:00"/>
    <s v="Distribution Abris"/>
    <s v="Matériaux Abris"/>
    <s v="Kit Abris"/>
    <m/>
    <s v="Nombre"/>
    <n v="30"/>
    <m/>
    <m/>
    <m/>
    <s v=""/>
    <n v="60"/>
    <s v="Sélection / Priorisation"/>
    <x v="2"/>
    <x v="21"/>
    <m/>
    <m/>
    <m/>
    <m/>
    <m/>
    <s v="AME2016117NOLA"/>
    <x v="5"/>
    <x v="2"/>
    <x v="21"/>
    <e v="#N/A"/>
  </r>
  <r>
    <x v="3"/>
    <s v="Haitian RC"/>
    <m/>
    <s v="Réalisé"/>
    <d v="2016-11-07T00:00:00"/>
    <s v="Distribution NFI"/>
    <s v="Matériaux NFI"/>
    <s v="Bidons"/>
    <m/>
    <s v="Nombre"/>
    <n v="890"/>
    <m/>
    <m/>
    <m/>
    <s v=""/>
    <n v="445"/>
    <s v="Sélection / Priorisation"/>
    <x v="1"/>
    <x v="8"/>
    <m/>
    <m/>
    <m/>
    <m/>
    <m/>
    <s v="AME2016117SUTO"/>
    <x v="4"/>
    <x v="1"/>
    <x v="8"/>
    <e v="#N/A"/>
  </r>
  <r>
    <x v="3"/>
    <s v="Haitian RC"/>
    <m/>
    <s v="Réalisé"/>
    <d v="2016-11-07T00:00:00"/>
    <s v="Distribution NFI"/>
    <s v="Matériaux NFI"/>
    <s v="Kit de cuisine"/>
    <m/>
    <s v="Nombre"/>
    <n v="445"/>
    <m/>
    <m/>
    <m/>
    <s v=""/>
    <n v="445"/>
    <s v="Sélection / Priorisation"/>
    <x v="1"/>
    <x v="8"/>
    <m/>
    <m/>
    <m/>
    <m/>
    <m/>
    <s v="AME2016117SUTO"/>
    <x v="5"/>
    <x v="1"/>
    <x v="8"/>
    <e v="#N/A"/>
  </r>
  <r>
    <x v="3"/>
    <s v="Haitian RC"/>
    <m/>
    <s v="Réalisé"/>
    <d v="2016-11-08T00:00:00"/>
    <s v="Distribution NFI"/>
    <s v="Matériaux NFI"/>
    <s v="Kit de cuisine"/>
    <m/>
    <s v="Nombre"/>
    <n v="250"/>
    <m/>
    <m/>
    <m/>
    <s v=""/>
    <n v="250"/>
    <s v="Sélection / Priorisation"/>
    <x v="1"/>
    <x v="20"/>
    <m/>
    <m/>
    <m/>
    <m/>
    <m/>
    <s v="AME2016118SUCH"/>
    <x v="2"/>
    <x v="1"/>
    <x v="20"/>
    <e v="#N/A"/>
  </r>
  <r>
    <x v="3"/>
    <s v="Haitian RC"/>
    <m/>
    <s v="Réalisé"/>
    <d v="2016-11-08T00:00:00"/>
    <s v="Distribution Abris"/>
    <s v="Matériaux Abris"/>
    <s v="Bâches"/>
    <m/>
    <s v="Nombre"/>
    <n v="250"/>
    <m/>
    <m/>
    <m/>
    <s v=""/>
    <n v="250"/>
    <m/>
    <x v="1"/>
    <x v="20"/>
    <m/>
    <m/>
    <m/>
    <m/>
    <m/>
    <s v="AME2016118SUCH"/>
    <x v="3"/>
    <x v="1"/>
    <x v="20"/>
    <e v="#N/A"/>
  </r>
  <r>
    <x v="3"/>
    <s v="Haitian RC"/>
    <m/>
    <s v="Réalisé"/>
    <d v="2016-11-08T00:00:00"/>
    <s v="Distribution NFI"/>
    <s v="Matériaux NFI"/>
    <s v="Bidons"/>
    <m/>
    <s v="Nombre"/>
    <n v="500"/>
    <m/>
    <m/>
    <m/>
    <s v=""/>
    <n v="250"/>
    <s v="Sélection / Priorisation"/>
    <x v="1"/>
    <x v="20"/>
    <m/>
    <m/>
    <m/>
    <m/>
    <m/>
    <s v="AME2016118SUCH"/>
    <x v="4"/>
    <x v="1"/>
    <x v="20"/>
    <e v="#N/A"/>
  </r>
  <r>
    <x v="3"/>
    <s v="Haitian RC"/>
    <m/>
    <s v="Réalisé"/>
    <d v="2016-11-08T00:00:00"/>
    <s v="Distribution Abris"/>
    <s v="Matériaux Abris"/>
    <s v="Kit Abris"/>
    <m/>
    <s v="Nombre"/>
    <n v="250"/>
    <m/>
    <m/>
    <m/>
    <s v=""/>
    <n v="250"/>
    <s v="Sélection / Priorisation"/>
    <x v="1"/>
    <x v="20"/>
    <m/>
    <m/>
    <m/>
    <m/>
    <m/>
    <s v="AME2016118SUCH"/>
    <x v="5"/>
    <x v="1"/>
    <x v="20"/>
    <e v="#N/A"/>
  </r>
  <r>
    <x v="3"/>
    <s v="Haitian RC"/>
    <m/>
    <s v="Réalisé"/>
    <d v="2016-11-10T00:00:00"/>
    <s v="Distribution NFI"/>
    <s v="Matériaux NFI"/>
    <s v="Kit de cuisine"/>
    <m/>
    <s v="Nombre"/>
    <n v="99"/>
    <m/>
    <m/>
    <m/>
    <s v=""/>
    <n v="116"/>
    <s v="Sélection / Priorisation"/>
    <x v="2"/>
    <x v="13"/>
    <m/>
    <m/>
    <m/>
    <m/>
    <m/>
    <s v="AME20161110NOJE"/>
    <x v="3"/>
    <x v="2"/>
    <x v="13"/>
    <e v="#N/A"/>
  </r>
  <r>
    <x v="3"/>
    <s v="Haitian RC"/>
    <m/>
    <s v="Réalisé"/>
    <d v="2016-11-10T00:00:00"/>
    <s v="Distribution NFI"/>
    <s v="Matériaux NFI"/>
    <s v="Kit de cuisine"/>
    <m/>
    <s v="Nombre"/>
    <n v="60"/>
    <m/>
    <m/>
    <m/>
    <s v=""/>
    <n v="89"/>
    <s v="Sélection / Priorisation"/>
    <x v="2"/>
    <x v="12"/>
    <m/>
    <m/>
    <m/>
    <m/>
    <m/>
    <s v="AME20161110NOMO"/>
    <x v="0"/>
    <x v="2"/>
    <x v="12"/>
    <e v="#N/A"/>
  </r>
  <r>
    <x v="3"/>
    <s v="Haitian RC"/>
    <m/>
    <s v="Réalisé"/>
    <d v="2016-11-10T00:00:00"/>
    <s v="Distribution NFI"/>
    <s v="Matériaux NFI"/>
    <s v="Kit de cuisine"/>
    <m/>
    <s v="Nombre"/>
    <n v="25"/>
    <m/>
    <m/>
    <m/>
    <s v=""/>
    <n v="25"/>
    <s v="Sélection / Priorisation"/>
    <x v="2"/>
    <x v="12"/>
    <m/>
    <m/>
    <m/>
    <m/>
    <m/>
    <s v="AME20161110NOMO"/>
    <x v="1"/>
    <x v="2"/>
    <x v="12"/>
    <e v="#N/A"/>
  </r>
  <r>
    <x v="3"/>
    <s v="Haitian RC"/>
    <m/>
    <s v="Réalisé"/>
    <d v="2016-11-10T00:00:00"/>
    <s v="Distribution NFI"/>
    <s v="Matériaux NFI"/>
    <s v="Bidons"/>
    <m/>
    <s v="Nombre"/>
    <n v="60"/>
    <m/>
    <m/>
    <m/>
    <s v=""/>
    <n v="89"/>
    <s v="Sélection / Priorisation"/>
    <x v="2"/>
    <x v="12"/>
    <m/>
    <m/>
    <m/>
    <m/>
    <m/>
    <s v="AME20161110NOMO"/>
    <x v="2"/>
    <x v="2"/>
    <x v="12"/>
    <e v="#N/A"/>
  </r>
  <r>
    <x v="3"/>
    <s v="Haitian RC"/>
    <m/>
    <s v="Réalisé"/>
    <d v="2016-11-10T00:00:00"/>
    <s v="Distribution Abris"/>
    <s v="Matériaux Abris"/>
    <s v="Bâches"/>
    <m/>
    <s v="Nombre"/>
    <n v="245"/>
    <m/>
    <m/>
    <m/>
    <s v=""/>
    <n v="245"/>
    <m/>
    <x v="1"/>
    <x v="8"/>
    <m/>
    <m/>
    <m/>
    <m/>
    <m/>
    <s v="AME20161110SUTO"/>
    <x v="3"/>
    <x v="1"/>
    <x v="8"/>
    <e v="#N/A"/>
  </r>
  <r>
    <x v="3"/>
    <s v="Haitian RC"/>
    <m/>
    <s v="Réalisé"/>
    <d v="2016-11-10T00:00:00"/>
    <s v="Distribution NFI"/>
    <s v="Matériaux NFI"/>
    <s v="Bidons"/>
    <m/>
    <s v="Nombre"/>
    <n v="116"/>
    <m/>
    <m/>
    <m/>
    <s v=""/>
    <n v="116"/>
    <s v="Sélection / Priorisation"/>
    <x v="2"/>
    <x v="13"/>
    <m/>
    <m/>
    <m/>
    <m/>
    <m/>
    <s v="AME20161110NOJE"/>
    <x v="4"/>
    <x v="2"/>
    <x v="13"/>
    <e v="#N/A"/>
  </r>
  <r>
    <x v="3"/>
    <s v="Haitian RC"/>
    <m/>
    <s v="Réalisé"/>
    <d v="2016-11-10T00:00:00"/>
    <s v="Distribution NFI"/>
    <s v="Matériaux NFI"/>
    <s v="Bidons"/>
    <m/>
    <s v="Nombre"/>
    <n v="25"/>
    <m/>
    <m/>
    <m/>
    <s v=""/>
    <n v="25"/>
    <s v="Sélection / Priorisation"/>
    <x v="2"/>
    <x v="12"/>
    <m/>
    <m/>
    <m/>
    <m/>
    <m/>
    <s v="AME20161110NOMO"/>
    <x v="3"/>
    <x v="2"/>
    <x v="12"/>
    <e v="#N/A"/>
  </r>
  <r>
    <x v="3"/>
    <s v="Haitian RC"/>
    <m/>
    <s v="Réalisé"/>
    <d v="2016-11-10T00:00:00"/>
    <s v="Distribution Abris"/>
    <s v="Matériaux Abris"/>
    <s v="Kit Abris"/>
    <m/>
    <s v="Nombre"/>
    <n v="29"/>
    <m/>
    <m/>
    <m/>
    <s v=""/>
    <n v="89"/>
    <s v="Sélection / Priorisation"/>
    <x v="2"/>
    <x v="12"/>
    <m/>
    <m/>
    <m/>
    <m/>
    <m/>
    <s v="AME20161110NOMO"/>
    <x v="4"/>
    <x v="2"/>
    <x v="12"/>
    <e v="#N/A"/>
  </r>
  <r>
    <x v="3"/>
    <s v="Haitian RC"/>
    <m/>
    <s v="Réalisé"/>
    <d v="2016-11-10T00:00:00"/>
    <s v="Distribution NFI"/>
    <s v="Matériaux NFI"/>
    <s v="Bidons"/>
    <m/>
    <s v="Nombre"/>
    <n v="490"/>
    <m/>
    <m/>
    <m/>
    <s v=""/>
    <n v="245"/>
    <s v="Sélection / Priorisation"/>
    <x v="1"/>
    <x v="8"/>
    <m/>
    <m/>
    <m/>
    <m/>
    <m/>
    <s v="AME20161110SUTO"/>
    <x v="4"/>
    <x v="1"/>
    <x v="8"/>
    <e v="#N/A"/>
  </r>
  <r>
    <x v="3"/>
    <s v="Haitian RC"/>
    <m/>
    <s v="Réalisé"/>
    <d v="2016-11-10T00:00:00"/>
    <s v="Distribution Abris"/>
    <s v="Matériaux Abris"/>
    <s v="Kit Abris"/>
    <m/>
    <s v="Nombre"/>
    <n v="17"/>
    <m/>
    <m/>
    <m/>
    <s v=""/>
    <n v="116"/>
    <s v="Sélection / Priorisation"/>
    <x v="2"/>
    <x v="13"/>
    <m/>
    <m/>
    <m/>
    <m/>
    <m/>
    <s v="AME20161110NOJE"/>
    <x v="5"/>
    <x v="2"/>
    <x v="13"/>
    <e v="#N/A"/>
  </r>
  <r>
    <x v="3"/>
    <s v="Haitian RC"/>
    <m/>
    <s v="Réalisé"/>
    <d v="2016-11-10T00:00:00"/>
    <s v="Distribution Abris"/>
    <s v="Matériaux Abris"/>
    <s v="Kit Abris"/>
    <m/>
    <s v="Nombre"/>
    <n v="25"/>
    <m/>
    <m/>
    <m/>
    <s v=""/>
    <n v="25"/>
    <s v="Sélection / Priorisation"/>
    <x v="2"/>
    <x v="12"/>
    <m/>
    <m/>
    <m/>
    <m/>
    <m/>
    <s v="AME20161110NOMO"/>
    <x v="5"/>
    <x v="2"/>
    <x v="12"/>
    <e v="#N/A"/>
  </r>
  <r>
    <x v="3"/>
    <s v="Haitian RC"/>
    <m/>
    <s v="Réalisé"/>
    <d v="2016-11-10T00:00:00"/>
    <s v="Distribution NFI"/>
    <s v="Matériaux NFI"/>
    <s v="Kit de cuisine"/>
    <m/>
    <s v="Nombre"/>
    <n v="245"/>
    <m/>
    <m/>
    <m/>
    <s v=""/>
    <n v="245"/>
    <s v="Sélection / Priorisation"/>
    <x v="1"/>
    <x v="8"/>
    <m/>
    <m/>
    <m/>
    <m/>
    <m/>
    <s v="AME20161110SUTO"/>
    <x v="5"/>
    <x v="1"/>
    <x v="8"/>
    <e v="#N/A"/>
  </r>
  <r>
    <x v="3"/>
    <s v="Haitian RC"/>
    <m/>
    <s v="Réalisé"/>
    <d v="2016-11-11T00:00:00"/>
    <s v="Distribution NFI"/>
    <s v="Matériaux NFI"/>
    <s v="Kit de cuisine"/>
    <m/>
    <s v="Nombre"/>
    <n v="23"/>
    <m/>
    <m/>
    <m/>
    <s v=""/>
    <n v="63"/>
    <s v="Sélection / Priorisation"/>
    <x v="2"/>
    <x v="10"/>
    <m/>
    <m/>
    <m/>
    <m/>
    <m/>
    <s v="AME20161111NOBA"/>
    <x v="0"/>
    <x v="2"/>
    <x v="10"/>
    <e v="#N/A"/>
  </r>
  <r>
    <x v="3"/>
    <s v="Haitian RC"/>
    <m/>
    <s v="Réalisé"/>
    <d v="2016-11-11T00:00:00"/>
    <s v="Distribution NFI"/>
    <s v="Matériaux NFI"/>
    <s v="Kit de cuisine"/>
    <m/>
    <s v="Nombre"/>
    <n v="330"/>
    <m/>
    <m/>
    <m/>
    <s v=""/>
    <n v="438"/>
    <s v="Sélection / Priorisation"/>
    <x v="2"/>
    <x v="10"/>
    <m/>
    <m/>
    <m/>
    <m/>
    <m/>
    <s v="AME20161111NOBA"/>
    <x v="1"/>
    <x v="2"/>
    <x v="10"/>
    <e v="#N/A"/>
  </r>
  <r>
    <x v="3"/>
    <s v="Haitian RC"/>
    <m/>
    <s v="Réalisé"/>
    <d v="2016-11-11T00:00:00"/>
    <s v="Distribution NFI"/>
    <s v="Matériaux NFI"/>
    <s v="Kit de cuisine"/>
    <m/>
    <s v="Nombre"/>
    <n v="32"/>
    <m/>
    <m/>
    <m/>
    <s v=""/>
    <n v="50"/>
    <s v="Sélection / Priorisation"/>
    <x v="2"/>
    <x v="17"/>
    <m/>
    <m/>
    <m/>
    <m/>
    <m/>
    <s v="AME20161111NOBO"/>
    <x v="20"/>
    <x v="2"/>
    <x v="17"/>
    <e v="#N/A"/>
  </r>
  <r>
    <x v="3"/>
    <s v="Haitian RC"/>
    <m/>
    <s v="Réalisé"/>
    <d v="2016-11-11T00:00:00"/>
    <s v="Distribution NFI"/>
    <s v="Matériaux NFI"/>
    <s v="Kit de cuisine"/>
    <m/>
    <s v="Nombre"/>
    <n v="73"/>
    <m/>
    <m/>
    <m/>
    <s v=""/>
    <n v="110"/>
    <s v="Sélection / Priorisation"/>
    <x v="2"/>
    <x v="17"/>
    <m/>
    <m/>
    <m/>
    <m/>
    <m/>
    <s v="AME20161111NOBO"/>
    <x v="21"/>
    <x v="2"/>
    <x v="17"/>
    <e v="#N/A"/>
  </r>
  <r>
    <x v="3"/>
    <s v="Haitian RC"/>
    <m/>
    <s v="Réalisé"/>
    <d v="2016-11-11T00:00:00"/>
    <s v="Distribution NFI"/>
    <s v="Matériaux NFI"/>
    <s v="Kit de cuisine"/>
    <m/>
    <s v="Nombre"/>
    <n v="46"/>
    <m/>
    <m/>
    <m/>
    <s v=""/>
    <n v="68"/>
    <s v="Sélection / Priorisation"/>
    <x v="2"/>
    <x v="17"/>
    <m/>
    <m/>
    <m/>
    <m/>
    <m/>
    <s v="AME20161111NOBO"/>
    <x v="22"/>
    <x v="2"/>
    <x v="17"/>
    <e v="#N/A"/>
  </r>
  <r>
    <x v="3"/>
    <s v="Haitian RC"/>
    <m/>
    <s v="Réalisé"/>
    <d v="2016-11-11T00:00:00"/>
    <s v="Distribution NFI"/>
    <s v="Matériaux NFI"/>
    <s v="Kit de cuisine"/>
    <m/>
    <s v="Nombre"/>
    <n v="169"/>
    <m/>
    <m/>
    <m/>
    <s v=""/>
    <n v="232"/>
    <s v="Sélection / Priorisation"/>
    <x v="2"/>
    <x v="12"/>
    <m/>
    <m/>
    <m/>
    <m/>
    <m/>
    <s v="AME20161111NOMO"/>
    <x v="3"/>
    <x v="2"/>
    <x v="12"/>
    <e v="#N/A"/>
  </r>
  <r>
    <x v="3"/>
    <s v="Haitian RC"/>
    <m/>
    <s v="Réalisé"/>
    <d v="2016-11-11T00:00:00"/>
    <s v="Distribution NFI"/>
    <s v="Matériaux NFI"/>
    <s v="Bidons"/>
    <m/>
    <s v="Nombre"/>
    <n v="126"/>
    <m/>
    <m/>
    <m/>
    <s v=""/>
    <n v="63"/>
    <s v="Sélection / Priorisation"/>
    <x v="2"/>
    <x v="10"/>
    <m/>
    <m/>
    <m/>
    <m/>
    <m/>
    <s v="AME20161111NOBA"/>
    <x v="2"/>
    <x v="2"/>
    <x v="10"/>
    <e v="#N/A"/>
  </r>
  <r>
    <x v="3"/>
    <s v="Haitian RC"/>
    <m/>
    <s v="Réalisé"/>
    <d v="2016-11-11T00:00:00"/>
    <s v="Distribution NFI"/>
    <s v="Matériaux NFI"/>
    <s v="Bidons"/>
    <m/>
    <s v="Nombre"/>
    <n v="590"/>
    <m/>
    <m/>
    <m/>
    <s v=""/>
    <n v="438"/>
    <s v="Sélection / Priorisation"/>
    <x v="2"/>
    <x v="10"/>
    <m/>
    <m/>
    <m/>
    <m/>
    <m/>
    <s v="AME20161111NOBA"/>
    <x v="3"/>
    <x v="2"/>
    <x v="10"/>
    <e v="#N/A"/>
  </r>
  <r>
    <x v="3"/>
    <s v="Haitian RC"/>
    <m/>
    <s v="Réalisé"/>
    <d v="2016-11-11T00:00:00"/>
    <s v="Distribution NFI"/>
    <s v="Matériaux NFI"/>
    <s v="Bidons"/>
    <m/>
    <s v="Nombre"/>
    <n v="50"/>
    <m/>
    <m/>
    <m/>
    <s v=""/>
    <n v="50"/>
    <s v="Sélection / Priorisation"/>
    <x v="2"/>
    <x v="17"/>
    <m/>
    <m/>
    <m/>
    <m/>
    <m/>
    <s v="AME20161111NOBO"/>
    <x v="23"/>
    <x v="2"/>
    <x v="17"/>
    <e v="#N/A"/>
  </r>
  <r>
    <x v="3"/>
    <s v="Haitian RC"/>
    <m/>
    <s v="Réalisé"/>
    <d v="2016-11-11T00:00:00"/>
    <s v="Distribution NFI"/>
    <s v="Matériaux NFI"/>
    <s v="Bidons"/>
    <m/>
    <s v="Nombre"/>
    <n v="110"/>
    <m/>
    <m/>
    <m/>
    <s v=""/>
    <n v="110"/>
    <s v="Sélection / Priorisation"/>
    <x v="2"/>
    <x v="17"/>
    <m/>
    <m/>
    <m/>
    <m/>
    <m/>
    <s v="AME20161111NOBO"/>
    <x v="0"/>
    <x v="2"/>
    <x v="17"/>
    <e v="#N/A"/>
  </r>
  <r>
    <x v="3"/>
    <s v="Haitian RC"/>
    <m/>
    <s v="Réalisé"/>
    <d v="2016-11-11T00:00:00"/>
    <s v="Distribution NFI"/>
    <s v="Matériaux NFI"/>
    <s v="Bidons"/>
    <m/>
    <s v="Nombre"/>
    <n v="68"/>
    <m/>
    <m/>
    <m/>
    <s v=""/>
    <n v="68"/>
    <s v="Sélection / Priorisation"/>
    <x v="2"/>
    <x v="17"/>
    <m/>
    <m/>
    <m/>
    <m/>
    <m/>
    <s v="AME20161111NOBO"/>
    <x v="1"/>
    <x v="2"/>
    <x v="17"/>
    <e v="#N/A"/>
  </r>
  <r>
    <x v="3"/>
    <s v="Haitian RC"/>
    <m/>
    <s v="Réalisé"/>
    <d v="2016-11-11T00:00:00"/>
    <s v="Distribution NFI"/>
    <s v="Matériaux NFI"/>
    <s v="Bidons"/>
    <m/>
    <s v="Nombre"/>
    <n v="150"/>
    <m/>
    <m/>
    <m/>
    <s v=""/>
    <n v="232"/>
    <s v="Sélection / Priorisation"/>
    <x v="2"/>
    <x v="12"/>
    <m/>
    <m/>
    <m/>
    <m/>
    <m/>
    <s v="AME20161111NOMO"/>
    <x v="4"/>
    <x v="2"/>
    <x v="12"/>
    <e v="#N/A"/>
  </r>
  <r>
    <x v="3"/>
    <s v="Haitian RC"/>
    <m/>
    <s v="Réalisé"/>
    <d v="2016-11-11T00:00:00"/>
    <s v="Distribution Abris"/>
    <s v="Matériaux Abris"/>
    <s v="Kit Abris"/>
    <m/>
    <s v="Nombre"/>
    <n v="60"/>
    <m/>
    <m/>
    <m/>
    <s v=""/>
    <n v="63"/>
    <s v="Sélection / Priorisation"/>
    <x v="2"/>
    <x v="10"/>
    <m/>
    <m/>
    <m/>
    <m/>
    <m/>
    <s v="AME20161111NOBA"/>
    <x v="4"/>
    <x v="2"/>
    <x v="10"/>
    <e v="#N/A"/>
  </r>
  <r>
    <x v="3"/>
    <s v="Haitian RC"/>
    <m/>
    <s v="Réalisé"/>
    <d v="2016-11-11T00:00:00"/>
    <s v="Distribution Abris"/>
    <s v="Matériaux Abris"/>
    <s v="Kit Abris"/>
    <m/>
    <s v="Nombre"/>
    <n v="115"/>
    <m/>
    <m/>
    <m/>
    <s v=""/>
    <n v="438"/>
    <s v="Sélection / Priorisation"/>
    <x v="2"/>
    <x v="10"/>
    <m/>
    <m/>
    <m/>
    <m/>
    <m/>
    <s v="AME20161111NOBA"/>
    <x v="5"/>
    <x v="2"/>
    <x v="10"/>
    <e v="#N/A"/>
  </r>
  <r>
    <x v="3"/>
    <s v="Haitian RC"/>
    <m/>
    <s v="Réalisé"/>
    <d v="2016-11-11T00:00:00"/>
    <s v="Distribution Abris"/>
    <s v="Matériaux Abris"/>
    <s v="Kit Abris"/>
    <m/>
    <s v="Nombre"/>
    <n v="5"/>
    <m/>
    <m/>
    <m/>
    <s v=""/>
    <n v="68"/>
    <s v="Sélection / Priorisation"/>
    <x v="2"/>
    <x v="17"/>
    <m/>
    <m/>
    <m/>
    <m/>
    <m/>
    <s v="AME20161111NOBO"/>
    <x v="2"/>
    <x v="2"/>
    <x v="17"/>
    <e v="#N/A"/>
  </r>
  <r>
    <x v="3"/>
    <s v="Haitian RC"/>
    <m/>
    <s v="Réalisé"/>
    <d v="2016-11-11T00:00:00"/>
    <s v="Distribution Abris"/>
    <s v="Matériaux Abris"/>
    <s v="Kit Abris"/>
    <m/>
    <s v="Nombre"/>
    <n v="18"/>
    <m/>
    <m/>
    <m/>
    <s v=""/>
    <n v="50"/>
    <s v="Sélection / Priorisation"/>
    <x v="2"/>
    <x v="17"/>
    <m/>
    <m/>
    <m/>
    <m/>
    <m/>
    <s v="AME20161111NOBO"/>
    <x v="3"/>
    <x v="2"/>
    <x v="17"/>
    <e v="#N/A"/>
  </r>
  <r>
    <x v="3"/>
    <s v="Haitian RC"/>
    <m/>
    <s v="Réalisé"/>
    <d v="2016-11-11T00:00:00"/>
    <s v="Distribution Abris"/>
    <s v="Matériaux Abris"/>
    <s v="Kit Abris"/>
    <m/>
    <s v="Nombre"/>
    <n v="37"/>
    <m/>
    <m/>
    <m/>
    <s v=""/>
    <n v="110"/>
    <s v="Sélection / Priorisation"/>
    <x v="2"/>
    <x v="17"/>
    <m/>
    <m/>
    <m/>
    <m/>
    <m/>
    <s v="AME20161111NOBO"/>
    <x v="4"/>
    <x v="2"/>
    <x v="17"/>
    <e v="#N/A"/>
  </r>
  <r>
    <x v="3"/>
    <s v="Haitian RC"/>
    <m/>
    <s v="Réalisé"/>
    <d v="2016-11-11T00:00:00"/>
    <s v="Distribution Abris"/>
    <s v="Matériaux Abris"/>
    <s v="Kit Abris"/>
    <m/>
    <s v="Nombre"/>
    <n v="17"/>
    <m/>
    <m/>
    <m/>
    <s v=""/>
    <n v="68"/>
    <s v="Sélection / Priorisation"/>
    <x v="2"/>
    <x v="17"/>
    <m/>
    <m/>
    <m/>
    <m/>
    <m/>
    <s v="AME20161111NOBO"/>
    <x v="5"/>
    <x v="2"/>
    <x v="17"/>
    <e v="#N/A"/>
  </r>
  <r>
    <x v="3"/>
    <s v="Haitian RC"/>
    <m/>
    <s v="Réalisé"/>
    <d v="2016-11-11T00:00:00"/>
    <s v="Distribution Abris"/>
    <s v="Matériaux Abris"/>
    <s v="Kit Abris"/>
    <m/>
    <s v="Nombre"/>
    <n v="63"/>
    <m/>
    <m/>
    <m/>
    <s v=""/>
    <n v="232"/>
    <s v="Sélection / Priorisation"/>
    <x v="2"/>
    <x v="12"/>
    <m/>
    <m/>
    <m/>
    <m/>
    <m/>
    <s v="AME20161111NOMO"/>
    <x v="5"/>
    <x v="2"/>
    <x v="12"/>
    <e v="#N/A"/>
  </r>
  <r>
    <x v="3"/>
    <s v="Haitian RC"/>
    <m/>
    <s v="Réalisé"/>
    <d v="2016-11-12T00:00:00"/>
    <s v="Distribution NFI"/>
    <s v="Matériaux NFI"/>
    <s v="Kit de cuisine"/>
    <m/>
    <s v="Nombre"/>
    <n v="25"/>
    <m/>
    <m/>
    <m/>
    <s v=""/>
    <n v="25"/>
    <s v="Sélection / Priorisation"/>
    <x v="2"/>
    <x v="22"/>
    <m/>
    <m/>
    <m/>
    <m/>
    <m/>
    <s v="AME20161112NOBA"/>
    <x v="4"/>
    <x v="2"/>
    <x v="22"/>
    <e v="#N/A"/>
  </r>
  <r>
    <x v="3"/>
    <s v="Haitian RC"/>
    <m/>
    <s v="Réalisé"/>
    <d v="2016-11-12T00:00:00"/>
    <s v="Distribution NFI"/>
    <s v="Matériaux NFI"/>
    <s v="Kit de cuisine"/>
    <m/>
    <s v="Nombre"/>
    <n v="25"/>
    <m/>
    <m/>
    <m/>
    <s v=""/>
    <n v="25"/>
    <s v="Sélection / Priorisation"/>
    <x v="2"/>
    <x v="23"/>
    <m/>
    <m/>
    <m/>
    <m/>
    <m/>
    <s v="AME20161112NOCH"/>
    <x v="4"/>
    <x v="2"/>
    <x v="23"/>
    <e v="#N/A"/>
  </r>
  <r>
    <x v="3"/>
    <s v="Haitian RC"/>
    <m/>
    <s v="Réalisé"/>
    <d v="2016-11-12T00:00:00"/>
    <s v="Distribution Abris"/>
    <s v="Matériaux Abris"/>
    <s v="Kit Abris"/>
    <m/>
    <s v="Nombre"/>
    <n v="25"/>
    <m/>
    <m/>
    <m/>
    <s v=""/>
    <n v="25"/>
    <s v="Sélection / Priorisation"/>
    <x v="2"/>
    <x v="22"/>
    <m/>
    <m/>
    <m/>
    <m/>
    <m/>
    <s v="AME20161112NOBA"/>
    <x v="5"/>
    <x v="2"/>
    <x v="22"/>
    <e v="#N/A"/>
  </r>
  <r>
    <x v="3"/>
    <s v="Haitian RC"/>
    <m/>
    <s v="Réalisé"/>
    <d v="2016-11-12T00:00:00"/>
    <s v="Distribution Abris"/>
    <s v="Matériaux Abris"/>
    <s v="Kit Abris"/>
    <m/>
    <s v="Nombre"/>
    <n v="25"/>
    <m/>
    <m/>
    <m/>
    <s v=""/>
    <n v="25"/>
    <s v="Sélection / Priorisation"/>
    <x v="2"/>
    <x v="23"/>
    <m/>
    <m/>
    <m/>
    <m/>
    <m/>
    <s v="AME20161112NOCH"/>
    <x v="5"/>
    <x v="2"/>
    <x v="23"/>
    <e v="#N/A"/>
  </r>
  <r>
    <x v="3"/>
    <s v="Haitian RC"/>
    <m/>
    <s v="Réalisé"/>
    <d v="2016-11-13T00:00:00"/>
    <s v="Distribution Abris"/>
    <s v="Matériaux Abris"/>
    <s v="Bâches"/>
    <m/>
    <s v="Nombre"/>
    <n v="111"/>
    <m/>
    <m/>
    <m/>
    <s v=""/>
    <n v="111"/>
    <m/>
    <x v="3"/>
    <x v="24"/>
    <m/>
    <m/>
    <m/>
    <m/>
    <m/>
    <s v="AME20161113NIMI"/>
    <x v="4"/>
    <x v="3"/>
    <x v="24"/>
    <e v="#N/A"/>
  </r>
  <r>
    <x v="3"/>
    <s v="Haitian RC"/>
    <m/>
    <s v="Réalisé"/>
    <d v="2016-11-13T00:00:00"/>
    <s v="Distribution Abris"/>
    <s v="Matériaux Abris"/>
    <s v="Bâches"/>
    <m/>
    <s v="Nombre"/>
    <n v="7"/>
    <m/>
    <m/>
    <m/>
    <s v=""/>
    <n v="7"/>
    <m/>
    <x v="1"/>
    <x v="8"/>
    <m/>
    <m/>
    <m/>
    <m/>
    <m/>
    <s v="AME20161113SUTO"/>
    <x v="3"/>
    <x v="1"/>
    <x v="8"/>
    <e v="#N/A"/>
  </r>
  <r>
    <x v="3"/>
    <s v="Haitian RC"/>
    <m/>
    <s v="Réalisé"/>
    <d v="2016-11-13T00:00:00"/>
    <s v="Distribution NFI"/>
    <s v="Matériaux NFI"/>
    <s v="Bidons"/>
    <m/>
    <s v="Nombre"/>
    <n v="14"/>
    <m/>
    <m/>
    <m/>
    <s v=""/>
    <n v="7"/>
    <s v="Sélection / Priorisation"/>
    <x v="1"/>
    <x v="8"/>
    <m/>
    <m/>
    <m/>
    <m/>
    <m/>
    <s v="AME20161113SUTO"/>
    <x v="4"/>
    <x v="1"/>
    <x v="8"/>
    <e v="#N/A"/>
  </r>
  <r>
    <x v="3"/>
    <s v="Haitian RC"/>
    <m/>
    <s v="Réalisé"/>
    <d v="2016-11-13T00:00:00"/>
    <s v="Distribution Abris"/>
    <s v="Matériaux Abris"/>
    <s v="Kit Abris"/>
    <m/>
    <s v="Nombre"/>
    <n v="111"/>
    <m/>
    <m/>
    <m/>
    <s v=""/>
    <n v="111"/>
    <s v="Sélection / Priorisation"/>
    <x v="3"/>
    <x v="24"/>
    <m/>
    <m/>
    <m/>
    <m/>
    <m/>
    <s v="AME20161113NIMI"/>
    <x v="5"/>
    <x v="3"/>
    <x v="24"/>
    <e v="#N/A"/>
  </r>
  <r>
    <x v="3"/>
    <s v="Haitian RC"/>
    <m/>
    <s v="Réalisé"/>
    <d v="2016-11-13T00:00:00"/>
    <s v="Distribution NFI"/>
    <s v="Matériaux NFI"/>
    <s v="Kit de cuisine"/>
    <m/>
    <s v="Nombre"/>
    <n v="7"/>
    <m/>
    <m/>
    <m/>
    <s v=""/>
    <n v="7"/>
    <s v="Sélection / Priorisation"/>
    <x v="1"/>
    <x v="8"/>
    <m/>
    <m/>
    <m/>
    <m/>
    <m/>
    <s v="AME20161113SUTO"/>
    <x v="5"/>
    <x v="1"/>
    <x v="8"/>
    <e v="#N/A"/>
  </r>
  <r>
    <x v="3"/>
    <s v="Haitian RC"/>
    <m/>
    <s v="Réalisé"/>
    <d v="2016-11-14T00:00:00"/>
    <s v="Distribution Abris"/>
    <s v="Matériaux Abris"/>
    <s v="Bâches"/>
    <m/>
    <s v="Nombre"/>
    <n v="225"/>
    <m/>
    <m/>
    <m/>
    <s v=""/>
    <n v="225"/>
    <m/>
    <x v="1"/>
    <x v="8"/>
    <m/>
    <m/>
    <m/>
    <m/>
    <m/>
    <s v="AME20161114SUTO"/>
    <x v="3"/>
    <x v="1"/>
    <x v="8"/>
    <e v="#N/A"/>
  </r>
  <r>
    <x v="3"/>
    <s v="Haitian RC"/>
    <m/>
    <s v="Réalisé"/>
    <d v="2016-11-14T00:00:00"/>
    <s v="Distribution NFI"/>
    <s v="Matériaux NFI"/>
    <s v="Bidons"/>
    <m/>
    <s v="Nombre"/>
    <n v="450"/>
    <m/>
    <m/>
    <m/>
    <s v=""/>
    <n v="225"/>
    <s v="Sélection / Priorisation"/>
    <x v="1"/>
    <x v="8"/>
    <m/>
    <m/>
    <m/>
    <m/>
    <m/>
    <s v="AME20161114SUTO"/>
    <x v="4"/>
    <x v="1"/>
    <x v="8"/>
    <e v="#N/A"/>
  </r>
  <r>
    <x v="3"/>
    <s v="Haitian RC"/>
    <m/>
    <s v="Réalisé"/>
    <d v="2016-11-14T00:00:00"/>
    <s v="Distribution NFI"/>
    <s v="Matériaux NFI"/>
    <s v="Kit de cuisine"/>
    <m/>
    <s v="Nombre"/>
    <n v="225"/>
    <m/>
    <m/>
    <m/>
    <s v=""/>
    <n v="225"/>
    <s v="Sélection / Priorisation"/>
    <x v="1"/>
    <x v="8"/>
    <m/>
    <m/>
    <m/>
    <m/>
    <m/>
    <s v="AME20161114SUTO"/>
    <x v="5"/>
    <x v="1"/>
    <x v="8"/>
    <e v="#N/A"/>
  </r>
  <r>
    <x v="3"/>
    <s v="Haitian RC"/>
    <m/>
    <s v="Réalisé"/>
    <d v="2016-11-15T00:00:00"/>
    <s v="Distribution Abris"/>
    <s v="Matériaux Abris"/>
    <s v="Bâches"/>
    <m/>
    <s v="Nombre"/>
    <n v="340"/>
    <m/>
    <m/>
    <m/>
    <s v=""/>
    <n v="340"/>
    <m/>
    <x v="1"/>
    <x v="20"/>
    <m/>
    <m/>
    <m/>
    <m/>
    <m/>
    <s v="AME20161115SUCH"/>
    <x v="2"/>
    <x v="1"/>
    <x v="20"/>
    <e v="#N/A"/>
  </r>
  <r>
    <x v="3"/>
    <s v="Haitian RC"/>
    <m/>
    <s v="Réalisé"/>
    <d v="2016-11-15T00:00:00"/>
    <s v="Distribution NFI"/>
    <s v="Matériaux NFI"/>
    <s v="Bidons"/>
    <m/>
    <s v="Nombre"/>
    <n v="680"/>
    <m/>
    <m/>
    <m/>
    <s v=""/>
    <n v="340"/>
    <s v="Sélection / Priorisation"/>
    <x v="1"/>
    <x v="20"/>
    <m/>
    <m/>
    <m/>
    <m/>
    <m/>
    <s v="AME20161115SUCH"/>
    <x v="3"/>
    <x v="1"/>
    <x v="20"/>
    <e v="#N/A"/>
  </r>
  <r>
    <x v="3"/>
    <s v="Haitian RC"/>
    <m/>
    <s v="Réalisé"/>
    <d v="2016-11-15T00:00:00"/>
    <s v="Distribution Abris"/>
    <s v="Matériaux Abris"/>
    <s v="Kit Abris"/>
    <m/>
    <s v="Nombre"/>
    <n v="340"/>
    <m/>
    <m/>
    <m/>
    <s v=""/>
    <n v="340"/>
    <s v="Sélection / Priorisation"/>
    <x v="1"/>
    <x v="20"/>
    <m/>
    <m/>
    <m/>
    <m/>
    <m/>
    <s v="AME20161115SUCH"/>
    <x v="4"/>
    <x v="1"/>
    <x v="20"/>
    <e v="#N/A"/>
  </r>
  <r>
    <x v="3"/>
    <s v="Haitian RC"/>
    <m/>
    <s v="Réalisé"/>
    <d v="2016-11-15T00:00:00"/>
    <s v="Distribution NFI"/>
    <s v="Matériaux NFI"/>
    <s v="Kit de cuisine"/>
    <m/>
    <s v="Nombre"/>
    <n v="340"/>
    <m/>
    <m/>
    <m/>
    <s v=""/>
    <n v="340"/>
    <s v="Sélection / Priorisation"/>
    <x v="1"/>
    <x v="20"/>
    <m/>
    <m/>
    <m/>
    <m/>
    <m/>
    <s v="AME20161115SUCH"/>
    <x v="5"/>
    <x v="1"/>
    <x v="20"/>
    <e v="#N/A"/>
  </r>
  <r>
    <x v="3"/>
    <s v="Haitian RC"/>
    <m/>
    <s v="Réalisé"/>
    <d v="2016-11-16T00:00:00"/>
    <s v="Distribution Abris"/>
    <s v="Matériaux Abris"/>
    <s v="Bâches"/>
    <m/>
    <s v="Nombre"/>
    <n v="33"/>
    <m/>
    <m/>
    <m/>
    <s v=""/>
    <n v="33"/>
    <m/>
    <x v="4"/>
    <x v="25"/>
    <m/>
    <m/>
    <m/>
    <m/>
    <m/>
    <s v="AME20161116OUCR"/>
    <x v="4"/>
    <x v="4"/>
    <x v="25"/>
    <e v="#N/A"/>
  </r>
  <r>
    <x v="3"/>
    <s v="Haitian RC"/>
    <m/>
    <s v="Réalisé"/>
    <d v="2016-11-16T00:00:00"/>
    <s v="Distribution Abris"/>
    <s v="Matériaux Abris"/>
    <s v="Kit Abris"/>
    <m/>
    <s v="Nombre"/>
    <n v="33"/>
    <m/>
    <m/>
    <m/>
    <s v=""/>
    <n v="33"/>
    <s v="Sélection / Priorisation"/>
    <x v="4"/>
    <x v="25"/>
    <m/>
    <m/>
    <m/>
    <m/>
    <m/>
    <s v="AME20161116OUCR"/>
    <x v="5"/>
    <x v="4"/>
    <x v="25"/>
    <e v="#N/A"/>
  </r>
  <r>
    <x v="3"/>
    <s v="Haitian RC"/>
    <m/>
    <s v="Réalisé"/>
    <d v="2016-11-17T00:00:00"/>
    <s v="Distribution NFI"/>
    <s v="Matériaux NFI"/>
    <s v="Kit d'hygiène"/>
    <m/>
    <s v="Nombre"/>
    <n v="50"/>
    <m/>
    <m/>
    <m/>
    <s v=""/>
    <n v="50"/>
    <s v="Sélection / Priorisation"/>
    <x v="1"/>
    <x v="1"/>
    <m/>
    <m/>
    <m/>
    <m/>
    <m/>
    <s v="AME20161117SULE"/>
    <x v="5"/>
    <x v="1"/>
    <x v="1"/>
    <e v="#N/A"/>
  </r>
  <r>
    <x v="3"/>
    <s v="Haitian RC"/>
    <m/>
    <m/>
    <d v="2016-11-24T00:00:00"/>
    <s v="Distribution Abris"/>
    <s v="Matériaux Abris"/>
    <s v="Bâches"/>
    <m/>
    <s v="Nombre"/>
    <n v="219"/>
    <m/>
    <m/>
    <m/>
    <s v=""/>
    <n v="219"/>
    <m/>
    <x v="3"/>
    <x v="26"/>
    <m/>
    <m/>
    <m/>
    <m/>
    <m/>
    <s v="AME20161124NIPA"/>
    <x v="4"/>
    <x v="3"/>
    <x v="26"/>
    <e v="#N/A"/>
  </r>
  <r>
    <x v="3"/>
    <s v="Haitian RC"/>
    <m/>
    <m/>
    <d v="2016-11-24T00:00:00"/>
    <s v="Distribution Abris"/>
    <s v="Matériaux Abris"/>
    <s v="Kit Abris"/>
    <m/>
    <s v="Nombre"/>
    <n v="219"/>
    <m/>
    <m/>
    <m/>
    <s v=""/>
    <n v="219"/>
    <m/>
    <x v="3"/>
    <x v="26"/>
    <m/>
    <m/>
    <m/>
    <m/>
    <m/>
    <s v="AME20161124NIPA"/>
    <x v="5"/>
    <x v="3"/>
    <x v="26"/>
    <e v="#N/A"/>
  </r>
  <r>
    <x v="3"/>
    <s v="Haitian RC"/>
    <m/>
    <s v="Réalisé"/>
    <d v="2016-11-25T00:00:00"/>
    <s v="Distribution Abris"/>
    <s v="Matériaux Abris"/>
    <s v="Bâches"/>
    <m/>
    <s v="Nombre"/>
    <n v="299"/>
    <n v="80"/>
    <s v="Sélection / Priorisation"/>
    <s v="SUD"/>
    <s v="Roche-A-Bateau"/>
    <n v="299"/>
    <m/>
    <x v="1"/>
    <x v="7"/>
    <m/>
    <m/>
    <m/>
    <m/>
    <m/>
    <s v="AME20161125SUAR"/>
    <x v="22"/>
    <x v="1"/>
    <x v="7"/>
    <e v="#N/A"/>
  </r>
  <r>
    <x v="3"/>
    <s v="Haitian RC"/>
    <m/>
    <s v="Réalisé"/>
    <d v="2016-11-25T00:00:00"/>
    <s v="Distribution NFI"/>
    <s v="Matériaux NFI"/>
    <s v="Bidons"/>
    <m/>
    <s v="Nombre"/>
    <n v="598"/>
    <m/>
    <m/>
    <m/>
    <m/>
    <n v="299"/>
    <m/>
    <x v="1"/>
    <x v="7"/>
    <m/>
    <m/>
    <m/>
    <m/>
    <m/>
    <s v="AME20161125SUAR"/>
    <x v="23"/>
    <x v="1"/>
    <x v="7"/>
    <e v="#N/A"/>
  </r>
  <r>
    <x v="3"/>
    <s v="Haitian RC"/>
    <m/>
    <s v="Réalisé"/>
    <d v="2016-11-25T00:00:00"/>
    <s v="Distribution Abris"/>
    <s v="Matériaux Abris"/>
    <s v="Kit Abris"/>
    <m/>
    <s v="Nombre"/>
    <n v="299"/>
    <m/>
    <m/>
    <m/>
    <m/>
    <n v="299"/>
    <m/>
    <x v="1"/>
    <x v="7"/>
    <m/>
    <m/>
    <m/>
    <m/>
    <m/>
    <s v="AME20161125SUAR"/>
    <x v="0"/>
    <x v="1"/>
    <x v="7"/>
    <e v="#N/A"/>
  </r>
  <r>
    <x v="3"/>
    <s v="Haitian RC"/>
    <m/>
    <s v="Réalisé"/>
    <d v="2016-11-25T00:00:00"/>
    <s v="Distribution NFI"/>
    <s v="Matériaux NFI"/>
    <s v="Kit de cuisine"/>
    <m/>
    <s v="Nombre"/>
    <n v="299"/>
    <m/>
    <m/>
    <m/>
    <m/>
    <n v="299"/>
    <m/>
    <x v="1"/>
    <x v="7"/>
    <m/>
    <m/>
    <m/>
    <m/>
    <m/>
    <s v="AME20161125SUAR"/>
    <x v="1"/>
    <x v="1"/>
    <x v="7"/>
    <e v="#N/A"/>
  </r>
  <r>
    <x v="3"/>
    <s v="Haitian RC"/>
    <m/>
    <s v="Réalisé"/>
    <d v="2016-11-25T00:00:00"/>
    <s v="Distribution NFI"/>
    <s v="Matériaux NFI"/>
    <s v="Kit d'hygiène"/>
    <m/>
    <s v="Nombre"/>
    <n v="84"/>
    <n v="299"/>
    <m/>
    <s v="SUD"/>
    <s v="Arniquet"/>
    <n v="84"/>
    <m/>
    <x v="1"/>
    <x v="11"/>
    <m/>
    <m/>
    <m/>
    <m/>
    <m/>
    <s v="AME20161125SULE"/>
    <x v="4"/>
    <x v="1"/>
    <x v="11"/>
    <e v="#N/A"/>
  </r>
  <r>
    <x v="3"/>
    <s v="Haitian RC"/>
    <m/>
    <s v="Réalisé"/>
    <d v="2016-11-25T00:00:00"/>
    <s v="Distribution NFI"/>
    <s v="Matériaux NFI"/>
    <s v="Kit d'hygiène"/>
    <m/>
    <s v="Nombre"/>
    <n v="50"/>
    <n v="84"/>
    <m/>
    <s v="SUD"/>
    <s v="Les Anglais"/>
    <n v="50"/>
    <m/>
    <x v="1"/>
    <x v="1"/>
    <m/>
    <m/>
    <m/>
    <m/>
    <m/>
    <s v="AME20161125SULE"/>
    <x v="5"/>
    <x v="1"/>
    <x v="1"/>
    <e v="#N/A"/>
  </r>
  <r>
    <x v="3"/>
    <s v="Haitian RC"/>
    <m/>
    <m/>
    <d v="2016-11-25T00:00:00"/>
    <s v="Distribution Abris"/>
    <s v="Matériaux Abris"/>
    <s v="Bâches"/>
    <m/>
    <s v="Nombre"/>
    <n v="4"/>
    <m/>
    <m/>
    <m/>
    <s v=""/>
    <n v="4"/>
    <m/>
    <x v="1"/>
    <x v="7"/>
    <m/>
    <m/>
    <m/>
    <m/>
    <m/>
    <s v="AME20161125SUAR"/>
    <x v="2"/>
    <x v="1"/>
    <x v="7"/>
    <e v="#N/A"/>
  </r>
  <r>
    <x v="3"/>
    <s v="Haitian RC"/>
    <m/>
    <m/>
    <d v="2016-11-25T00:00:00"/>
    <s v="Distribution Abris"/>
    <s v="Matériaux Abris"/>
    <s v="Bâches"/>
    <m/>
    <s v="Nombre"/>
    <n v="352"/>
    <m/>
    <m/>
    <m/>
    <s v=""/>
    <n v="352"/>
    <m/>
    <x v="3"/>
    <x v="27"/>
    <m/>
    <m/>
    <m/>
    <m/>
    <m/>
    <s v="AME20161125NIFO"/>
    <x v="4"/>
    <x v="3"/>
    <x v="27"/>
    <e v="#N/A"/>
  </r>
  <r>
    <x v="3"/>
    <s v="Haitian RC"/>
    <m/>
    <m/>
    <d v="2016-11-25T00:00:00"/>
    <s v="Distribution Abris"/>
    <s v="Matériaux Abris"/>
    <s v="Bâches"/>
    <m/>
    <s v="Nombre"/>
    <n v="415"/>
    <m/>
    <m/>
    <m/>
    <s v=""/>
    <n v="415"/>
    <m/>
    <x v="1"/>
    <x v="16"/>
    <m/>
    <m/>
    <m/>
    <m/>
    <m/>
    <s v="AME20161125SUST"/>
    <x v="2"/>
    <x v="1"/>
    <x v="16"/>
    <e v="#N/A"/>
  </r>
  <r>
    <x v="3"/>
    <s v="Haitian RC"/>
    <m/>
    <m/>
    <d v="2016-11-25T00:00:00"/>
    <s v="Distribution NFI"/>
    <s v="Matériaux NFI"/>
    <s v="Bidons"/>
    <m/>
    <s v="Nombre"/>
    <n v="8"/>
    <m/>
    <m/>
    <m/>
    <s v=""/>
    <n v="4"/>
    <m/>
    <x v="1"/>
    <x v="7"/>
    <m/>
    <m/>
    <m/>
    <m/>
    <m/>
    <s v="AME20161125SUAR"/>
    <x v="3"/>
    <x v="1"/>
    <x v="7"/>
    <e v="#N/A"/>
  </r>
  <r>
    <x v="3"/>
    <s v="Haitian RC"/>
    <m/>
    <m/>
    <d v="2016-11-25T00:00:00"/>
    <s v="Distribution NFI"/>
    <s v="Matériaux NFI"/>
    <s v="Bidons"/>
    <m/>
    <s v="Nombre"/>
    <n v="830"/>
    <m/>
    <m/>
    <m/>
    <s v=""/>
    <n v="415"/>
    <m/>
    <x v="1"/>
    <x v="16"/>
    <m/>
    <m/>
    <m/>
    <m/>
    <m/>
    <s v="AME20161125SUST"/>
    <x v="3"/>
    <x v="1"/>
    <x v="16"/>
    <e v="#N/A"/>
  </r>
  <r>
    <x v="3"/>
    <s v="Haitian RC"/>
    <m/>
    <m/>
    <d v="2016-11-25T00:00:00"/>
    <s v="Distribution NFI"/>
    <s v="Matériaux NFI"/>
    <s v="Kit de cuisine"/>
    <m/>
    <s v="Nombre"/>
    <n v="4"/>
    <m/>
    <m/>
    <m/>
    <s v=""/>
    <n v="4"/>
    <m/>
    <x v="1"/>
    <x v="7"/>
    <m/>
    <m/>
    <m/>
    <m/>
    <m/>
    <s v="AME20161125SUAR"/>
    <x v="4"/>
    <x v="1"/>
    <x v="7"/>
    <e v="#N/A"/>
  </r>
  <r>
    <x v="3"/>
    <s v="Haitian RC"/>
    <m/>
    <m/>
    <d v="2016-11-25T00:00:00"/>
    <s v="Distribution Abris"/>
    <s v="Matériaux Abris"/>
    <s v="Kit Abris"/>
    <m/>
    <s v="Nombre"/>
    <n v="4"/>
    <m/>
    <m/>
    <m/>
    <s v=""/>
    <n v="4"/>
    <m/>
    <x v="1"/>
    <x v="7"/>
    <m/>
    <m/>
    <m/>
    <m/>
    <m/>
    <s v="AME20161125SUAR"/>
    <x v="5"/>
    <x v="1"/>
    <x v="7"/>
    <e v="#N/A"/>
  </r>
  <r>
    <x v="3"/>
    <s v="Haitian RC"/>
    <m/>
    <m/>
    <d v="2016-11-25T00:00:00"/>
    <s v="Distribution NFI"/>
    <s v="Matériaux NFI"/>
    <s v="Kit de cuisine"/>
    <m/>
    <s v="Nombre"/>
    <n v="415"/>
    <m/>
    <m/>
    <m/>
    <s v=""/>
    <n v="415"/>
    <m/>
    <x v="1"/>
    <x v="16"/>
    <m/>
    <m/>
    <m/>
    <m/>
    <m/>
    <s v="AME20161125SUST"/>
    <x v="4"/>
    <x v="1"/>
    <x v="16"/>
    <e v="#N/A"/>
  </r>
  <r>
    <x v="3"/>
    <s v="Haitian RC"/>
    <m/>
    <m/>
    <d v="2016-11-25T00:00:00"/>
    <s v="Distribution Abris"/>
    <s v="Matériaux Abris"/>
    <s v="Kit Abris"/>
    <m/>
    <s v="Nombre"/>
    <n v="415"/>
    <m/>
    <m/>
    <m/>
    <s v=""/>
    <n v="415"/>
    <m/>
    <x v="1"/>
    <x v="16"/>
    <m/>
    <m/>
    <m/>
    <m/>
    <m/>
    <s v="AME20161125SUST"/>
    <x v="5"/>
    <x v="1"/>
    <x v="16"/>
    <e v="#N/A"/>
  </r>
  <r>
    <x v="3"/>
    <s v="Haitian RC"/>
    <m/>
    <m/>
    <d v="2016-11-25T00:00:00"/>
    <s v="Distribution Abris"/>
    <s v="Matériaux Abris"/>
    <s v="Kit Abris"/>
    <m/>
    <s v="Nombre"/>
    <n v="352"/>
    <m/>
    <m/>
    <m/>
    <s v=""/>
    <n v="352"/>
    <m/>
    <x v="3"/>
    <x v="27"/>
    <m/>
    <m/>
    <m/>
    <m/>
    <m/>
    <s v="AME20161125NIFO"/>
    <x v="5"/>
    <x v="3"/>
    <x v="27"/>
    <e v="#N/A"/>
  </r>
  <r>
    <x v="3"/>
    <s v="Haitian RC"/>
    <m/>
    <s v="Réalisé"/>
    <s v="19-Oct-2016 - 20-Oct-2016"/>
    <s v="Distribution NFI"/>
    <s v="Matériaux NFI"/>
    <s v="Bidons"/>
    <m/>
    <s v="Nombre"/>
    <n v="235"/>
    <m/>
    <m/>
    <m/>
    <s v=""/>
    <n v="235"/>
    <m/>
    <x v="2"/>
    <x v="13"/>
    <m/>
    <m/>
    <m/>
    <m/>
    <m/>
    <e v="#VALUE!"/>
    <x v="9"/>
    <x v="2"/>
    <x v="13"/>
    <e v="#N/A"/>
  </r>
  <r>
    <x v="3"/>
    <s v="Haitian RC"/>
    <m/>
    <s v="Réalisé"/>
    <s v="19-Oct-2016 - 20-Oct-2016"/>
    <s v="Distribution NFI"/>
    <s v="Matériaux NFI"/>
    <s v="Couvertures"/>
    <m/>
    <s v="Nombre"/>
    <n v="470"/>
    <m/>
    <m/>
    <m/>
    <s v=""/>
    <n v="235"/>
    <m/>
    <x v="2"/>
    <x v="13"/>
    <m/>
    <m/>
    <m/>
    <m/>
    <m/>
    <e v="#VALUE!"/>
    <x v="10"/>
    <x v="2"/>
    <x v="13"/>
    <e v="#N/A"/>
  </r>
  <r>
    <x v="3"/>
    <s v="Haitian RC"/>
    <m/>
    <s v="Réalisé"/>
    <s v="19-Oct-2016 - 20-Oct-2016"/>
    <s v="Distribution NFI"/>
    <s v="Matériaux NFI"/>
    <s v="Kit d'hygiène"/>
    <m/>
    <s v="Nombre"/>
    <n v="235"/>
    <m/>
    <m/>
    <m/>
    <s v=""/>
    <n v="235"/>
    <m/>
    <x v="2"/>
    <x v="13"/>
    <m/>
    <m/>
    <m/>
    <m/>
    <m/>
    <e v="#VALUE!"/>
    <x v="11"/>
    <x v="2"/>
    <x v="13"/>
    <e v="#N/A"/>
  </r>
  <r>
    <x v="3"/>
    <s v="Haitian RC"/>
    <m/>
    <s v="Réalisé"/>
    <s v="19-Oct-2016 - 20-Oct-2016"/>
    <s v="Distribution NFI"/>
    <s v="Matériaux NFI"/>
    <s v="Kit de cuisine"/>
    <m/>
    <s v="Nombre"/>
    <n v="235"/>
    <m/>
    <m/>
    <m/>
    <s v=""/>
    <n v="235"/>
    <m/>
    <x v="2"/>
    <x v="13"/>
    <m/>
    <m/>
    <m/>
    <m/>
    <m/>
    <e v="#VALUE!"/>
    <x v="24"/>
    <x v="2"/>
    <x v="13"/>
    <e v="#N/A"/>
  </r>
  <r>
    <x v="4"/>
    <m/>
    <m/>
    <s v="Réalisé"/>
    <d v="2016-10-02T00:00:00"/>
    <s v="Distribution NFI"/>
    <s v="Matériaux NFI"/>
    <s v="Couvertures"/>
    <m/>
    <s v="Nombre"/>
    <n v="180"/>
    <s v="Grande Anse"/>
    <s v="Jeremie"/>
    <m/>
    <m/>
    <m/>
    <s v="Ménage"/>
    <x v="5"/>
    <x v="28"/>
    <m/>
    <m/>
    <m/>
    <m/>
    <m/>
    <s v="CAR2016102"/>
    <x v="17"/>
    <x v="5"/>
    <x v="28"/>
    <e v="#N/A"/>
  </r>
  <r>
    <x v="4"/>
    <m/>
    <m/>
    <s v="Réalisé"/>
    <d v="2016-10-02T00:00:00"/>
    <s v="Distribution NFI"/>
    <s v="Matériaux NFI"/>
    <s v="Couvertures"/>
    <m/>
    <s v="Nombre"/>
    <n v="360"/>
    <s v="Grande Anse"/>
    <s v="Roseaux"/>
    <m/>
    <m/>
    <m/>
    <s v="Ménage"/>
    <x v="5"/>
    <x v="28"/>
    <m/>
    <m/>
    <m/>
    <m/>
    <m/>
    <s v="CAR2016102"/>
    <x v="18"/>
    <x v="5"/>
    <x v="28"/>
    <e v="#N/A"/>
  </r>
  <r>
    <x v="4"/>
    <m/>
    <m/>
    <s v="Réalisé"/>
    <d v="2016-10-02T00:00:00"/>
    <s v="Distribution NFI"/>
    <s v="Matériaux NFI"/>
    <s v="Couvertures"/>
    <m/>
    <s v="Nombre"/>
    <n v="360"/>
    <s v="Grande Anse"/>
    <s v="Dame-Marie"/>
    <m/>
    <m/>
    <m/>
    <s v="Ménage"/>
    <x v="5"/>
    <x v="28"/>
    <m/>
    <m/>
    <m/>
    <m/>
    <m/>
    <s v="CAR2016102"/>
    <x v="19"/>
    <x v="5"/>
    <x v="28"/>
    <e v="#N/A"/>
  </r>
  <r>
    <x v="4"/>
    <m/>
    <m/>
    <s v="Réalisé"/>
    <d v="2016-10-02T00:00:00"/>
    <s v="Distribution NFI"/>
    <s v="Matériaux NFI"/>
    <s v="Couvertures"/>
    <m/>
    <s v="Nombre"/>
    <n v="180"/>
    <s v="Grande Anse"/>
    <s v="Chambellan"/>
    <m/>
    <m/>
    <m/>
    <s v="Ménage"/>
    <x v="5"/>
    <x v="28"/>
    <m/>
    <m/>
    <m/>
    <m/>
    <m/>
    <s v="CAR2016102"/>
    <x v="20"/>
    <x v="5"/>
    <x v="28"/>
    <e v="#N/A"/>
  </r>
  <r>
    <x v="4"/>
    <m/>
    <m/>
    <s v="Réalisé"/>
    <d v="2016-10-02T00:00:00"/>
    <s v="Distribution NFI"/>
    <s v="Matériaux NFI"/>
    <s v="Couvertures"/>
    <m/>
    <s v="Nombre"/>
    <n v="180"/>
    <s v="Grande Anse"/>
    <s v="Moron"/>
    <m/>
    <m/>
    <m/>
    <s v="Ménage"/>
    <x v="5"/>
    <x v="28"/>
    <m/>
    <m/>
    <m/>
    <m/>
    <m/>
    <s v="CAR2016102"/>
    <x v="21"/>
    <x v="5"/>
    <x v="28"/>
    <e v="#N/A"/>
  </r>
  <r>
    <x v="4"/>
    <m/>
    <m/>
    <s v="Réalisé"/>
    <d v="2016-10-02T00:00:00"/>
    <s v="Distribution NFI"/>
    <s v="Matériaux NFI"/>
    <s v="Couvertures"/>
    <m/>
    <s v="Nombre"/>
    <n v="180"/>
    <s v="Grande Anse"/>
    <s v="Abricots"/>
    <m/>
    <m/>
    <m/>
    <s v="Ménage"/>
    <x v="5"/>
    <x v="28"/>
    <m/>
    <m/>
    <m/>
    <m/>
    <m/>
    <s v="CAR2016102"/>
    <x v="22"/>
    <x v="5"/>
    <x v="28"/>
    <e v="#N/A"/>
  </r>
  <r>
    <x v="4"/>
    <m/>
    <m/>
    <s v="Réalisé"/>
    <d v="2016-10-02T00:00:00"/>
    <s v="Distribution Abris"/>
    <s v="Matériaux Abris"/>
    <s v="Bâches"/>
    <m/>
    <s v="Nombre"/>
    <n v="6"/>
    <s v="Grande Anse"/>
    <s v="Jeremie"/>
    <m/>
    <m/>
    <m/>
    <s v="Ménage"/>
    <x v="5"/>
    <x v="28"/>
    <m/>
    <m/>
    <m/>
    <m/>
    <m/>
    <s v="CAR2016102"/>
    <x v="23"/>
    <x v="5"/>
    <x v="28"/>
    <e v="#N/A"/>
  </r>
  <r>
    <x v="4"/>
    <m/>
    <m/>
    <s v="Réalisé"/>
    <d v="2016-10-02T00:00:00"/>
    <s v="Distribution Abris"/>
    <s v="Matériaux Abris"/>
    <s v="Bâches"/>
    <m/>
    <s v="Nombre"/>
    <n v="184"/>
    <s v="Grande Anse"/>
    <s v="Roseaux"/>
    <m/>
    <m/>
    <m/>
    <s v="Ménage"/>
    <x v="5"/>
    <x v="28"/>
    <m/>
    <m/>
    <m/>
    <m/>
    <m/>
    <s v="CAR2016102"/>
    <x v="0"/>
    <x v="5"/>
    <x v="28"/>
    <e v="#N/A"/>
  </r>
  <r>
    <x v="4"/>
    <m/>
    <m/>
    <s v="Réalisé"/>
    <d v="2016-10-02T00:00:00"/>
    <s v="Distribution Abris"/>
    <s v="Matériaux Abris"/>
    <s v="Bâches"/>
    <m/>
    <s v="Nombre"/>
    <n v="60"/>
    <s v="Grande Anse"/>
    <s v="Dame-Marie"/>
    <m/>
    <m/>
    <m/>
    <s v="Ménage"/>
    <x v="5"/>
    <x v="28"/>
    <m/>
    <m/>
    <m/>
    <m/>
    <m/>
    <s v="CAR2016102"/>
    <x v="1"/>
    <x v="5"/>
    <x v="28"/>
    <e v="#N/A"/>
  </r>
  <r>
    <x v="4"/>
    <m/>
    <m/>
    <s v="Réalisé"/>
    <d v="2016-10-02T00:00:00"/>
    <s v="Distribution Abris"/>
    <s v="Matériaux Abris"/>
    <s v="Bâches"/>
    <m/>
    <s v="Nombre"/>
    <n v="113"/>
    <s v="Grande Anse"/>
    <s v="Chambellan"/>
    <m/>
    <m/>
    <m/>
    <s v="Ménage"/>
    <x v="5"/>
    <x v="28"/>
    <m/>
    <m/>
    <m/>
    <m/>
    <m/>
    <s v="CAR2016102"/>
    <x v="2"/>
    <x v="5"/>
    <x v="28"/>
    <e v="#N/A"/>
  </r>
  <r>
    <x v="4"/>
    <m/>
    <m/>
    <s v="Réalisé"/>
    <d v="2016-10-02T00:00:00"/>
    <s v="Distribution Abris"/>
    <s v="Matériaux Abris"/>
    <s v="Bâches"/>
    <m/>
    <s v="Nombre"/>
    <n v="110"/>
    <s v="Grande Anse"/>
    <s v="Moron"/>
    <m/>
    <m/>
    <m/>
    <s v="Ménage"/>
    <x v="5"/>
    <x v="28"/>
    <m/>
    <m/>
    <m/>
    <m/>
    <m/>
    <s v="CAR2016102"/>
    <x v="3"/>
    <x v="5"/>
    <x v="28"/>
    <e v="#N/A"/>
  </r>
  <r>
    <x v="4"/>
    <m/>
    <m/>
    <s v="Réalisé"/>
    <d v="2016-10-02T00:00:00"/>
    <s v="Distribution Abris"/>
    <s v="Matériaux Abris"/>
    <s v="Bâches"/>
    <m/>
    <s v="Nombre"/>
    <n v="125"/>
    <s v="Grande Anse"/>
    <s v="Abricots"/>
    <m/>
    <m/>
    <m/>
    <s v="Ménage"/>
    <x v="5"/>
    <x v="28"/>
    <m/>
    <m/>
    <m/>
    <m/>
    <m/>
    <s v="CAR2016102"/>
    <x v="4"/>
    <x v="5"/>
    <x v="28"/>
    <e v="#N/A"/>
  </r>
  <r>
    <x v="4"/>
    <m/>
    <m/>
    <s v="Réalisé"/>
    <d v="2016-10-02T00:00:00"/>
    <s v="Distribution NFI"/>
    <s v="Matériaux NFI"/>
    <s v="Kit d'hygiène"/>
    <s v="Savons de lessive et de toilettes, Serviettes et papiers hygiéniques, Aquatabs, Dentifrices et brosses à dents et Serviettes de bain"/>
    <s v="Nombre"/>
    <n v="170"/>
    <s v="Grande Anse"/>
    <s v="Roseaux"/>
    <m/>
    <m/>
    <m/>
    <s v="Ménage"/>
    <x v="5"/>
    <x v="28"/>
    <m/>
    <m/>
    <m/>
    <m/>
    <m/>
    <s v="CAR2016102"/>
    <x v="5"/>
    <x v="5"/>
    <x v="28"/>
    <e v="#N/A"/>
  </r>
  <r>
    <x v="4"/>
    <m/>
    <m/>
    <s v="Réalisé"/>
    <d v="2016-10-04T00:00:00"/>
    <s v="Distribution NFI"/>
    <s v="Matériaux NFI"/>
    <s v="Couvertures"/>
    <m/>
    <s v="Nombre"/>
    <n v="80"/>
    <s v="Ouest"/>
    <s v="Carrefour"/>
    <m/>
    <m/>
    <m/>
    <s v="Centre collectif / d'évacuation d'urgence"/>
    <x v="5"/>
    <x v="28"/>
    <m/>
    <m/>
    <m/>
    <m/>
    <m/>
    <s v="CAR2016104"/>
    <x v="4"/>
    <x v="5"/>
    <x v="28"/>
    <e v="#N/A"/>
  </r>
  <r>
    <x v="4"/>
    <m/>
    <m/>
    <s v="Réalisé"/>
    <d v="2016-10-04T00:00:00"/>
    <s v="Distribution NFI"/>
    <s v="Matériaux NFI"/>
    <s v="Couvertures"/>
    <m/>
    <s v="Nombre"/>
    <n v="80"/>
    <s v="Ouest"/>
    <s v="Port-au-Prince"/>
    <m/>
    <m/>
    <m/>
    <s v="Centre collectif / d'évacuation d'urgence"/>
    <x v="5"/>
    <x v="28"/>
    <m/>
    <m/>
    <m/>
    <m/>
    <m/>
    <s v="CAR2016104"/>
    <x v="5"/>
    <x v="5"/>
    <x v="28"/>
    <e v="#N/A"/>
  </r>
  <r>
    <x v="4"/>
    <m/>
    <m/>
    <s v="Réalisé"/>
    <d v="2016-10-05T00:00:00"/>
    <s v="Distribution NFI"/>
    <s v="Matériaux NFI"/>
    <s v="Kit d'hygiène"/>
    <s v="Savons de lessive et de toilettes, Serviettes et papiers hygiéniques, Aquatabs, Dentifrices et brosses à dents et Serviettes de bain"/>
    <s v="Nombre"/>
    <n v="50"/>
    <s v="Ouest"/>
    <s v="Carrefour"/>
    <m/>
    <m/>
    <m/>
    <s v="Centre collectif / d'évacuation d'urgence"/>
    <x v="5"/>
    <x v="28"/>
    <m/>
    <m/>
    <m/>
    <m/>
    <m/>
    <s v="CAR2016105"/>
    <x v="5"/>
    <x v="5"/>
    <x v="28"/>
    <e v="#N/A"/>
  </r>
  <r>
    <x v="4"/>
    <m/>
    <m/>
    <s v="Réalisé"/>
    <d v="2016-10-06T00:00:00"/>
    <s v="Distribution NFI"/>
    <s v="Matériaux NFI"/>
    <s v="Kit d'hygiène"/>
    <s v="Savons de lessive et de toilettes, Serviettes et papiers hygiéniques, Aquatabs, Dentifrices et brosses à dents et Serviettes de bain"/>
    <s v="Nombre"/>
    <n v="230"/>
    <s v="Sud-Est"/>
    <s v="Thiotte"/>
    <m/>
    <m/>
    <m/>
    <s v="Ménage"/>
    <x v="5"/>
    <x v="28"/>
    <m/>
    <m/>
    <m/>
    <m/>
    <m/>
    <s v="CAR2016106"/>
    <x v="5"/>
    <x v="5"/>
    <x v="28"/>
    <e v="#N/A"/>
  </r>
  <r>
    <x v="4"/>
    <m/>
    <m/>
    <s v="Réalisé"/>
    <d v="2016-10-09T00:00:00"/>
    <s v="Distribution Abris"/>
    <s v="Matériaux Abris"/>
    <s v="Bâches"/>
    <m/>
    <s v="Nombre"/>
    <n v="100"/>
    <s v="Grande Anse"/>
    <s v="Roseaux"/>
    <m/>
    <m/>
    <m/>
    <s v="Ménage"/>
    <x v="5"/>
    <x v="28"/>
    <m/>
    <m/>
    <m/>
    <m/>
    <m/>
    <s v="CAR2016109"/>
    <x v="1"/>
    <x v="5"/>
    <x v="28"/>
    <e v="#N/A"/>
  </r>
  <r>
    <x v="4"/>
    <m/>
    <m/>
    <s v="Réalisé"/>
    <d v="2016-10-09T00:00:00"/>
    <s v="Distribution NFI"/>
    <s v="Matériaux NFI"/>
    <s v="Kit d'hygiène"/>
    <s v="Savons de lessive et de toilettes, Serviettes et papiers hygiéniques, Aquatabs, Dentifrices et brosses à dents et Serviettes de bain"/>
    <s v="Nombre"/>
    <n v="85"/>
    <s v="Grande Anse"/>
    <s v="Jeremie"/>
    <m/>
    <m/>
    <m/>
    <s v="Ménage"/>
    <x v="5"/>
    <x v="28"/>
    <m/>
    <m/>
    <m/>
    <m/>
    <m/>
    <s v="CAR2016109"/>
    <x v="2"/>
    <x v="5"/>
    <x v="28"/>
    <e v="#N/A"/>
  </r>
  <r>
    <x v="4"/>
    <m/>
    <m/>
    <s v="Réalisé"/>
    <d v="2016-10-09T00:00:00"/>
    <s v="Distribution NFI"/>
    <s v="Matériaux NFI"/>
    <s v="Kit d'hygiène"/>
    <s v="Savons de lessive et de toilettes, Serviettes et papiers hygiéniques, Aquatabs, Dentifrices et brosses à dents et Serviettes de bain"/>
    <s v="Nombre"/>
    <n v="170"/>
    <s v="Grande Anse"/>
    <s v="Dame-Marie"/>
    <m/>
    <m/>
    <m/>
    <s v="Ménage"/>
    <x v="5"/>
    <x v="28"/>
    <m/>
    <m/>
    <m/>
    <m/>
    <m/>
    <s v="CAR2016109"/>
    <x v="3"/>
    <x v="5"/>
    <x v="28"/>
    <e v="#N/A"/>
  </r>
  <r>
    <x v="4"/>
    <m/>
    <m/>
    <s v="Réalisé"/>
    <d v="2016-10-09T00:00:00"/>
    <s v="Distribution NFI"/>
    <s v="Matériaux NFI"/>
    <s v="Kit d'hygiène"/>
    <s v="Savons de lessive et de toilettes, Serviettes et papiers hygiéniques, Aquatabs, Dentifrices et brosses à dents et Serviettes de bain"/>
    <s v="Nombre"/>
    <n v="85"/>
    <s v="Grande Anse"/>
    <s v="Chambellan"/>
    <m/>
    <m/>
    <m/>
    <s v="Ménage"/>
    <x v="5"/>
    <x v="28"/>
    <m/>
    <m/>
    <m/>
    <m/>
    <m/>
    <s v="CAR2016109"/>
    <x v="4"/>
    <x v="5"/>
    <x v="28"/>
    <e v="#N/A"/>
  </r>
  <r>
    <x v="4"/>
    <m/>
    <m/>
    <s v="Réalisé"/>
    <d v="2016-10-09T00:00:00"/>
    <s v="Distribution NFI"/>
    <s v="Matériaux NFI"/>
    <s v="Kit d'hygiène"/>
    <s v="Savons de lessive et de toilettes, Serviettes et papiers hygiéniques, Aquatabs, Dentifrices et brosses à dents et Serviettes de bain"/>
    <s v="Nombre"/>
    <n v="84"/>
    <s v="Grande Anse"/>
    <s v="Moron"/>
    <m/>
    <m/>
    <m/>
    <s v="Ménage"/>
    <x v="5"/>
    <x v="28"/>
    <m/>
    <m/>
    <m/>
    <m/>
    <m/>
    <s v="CAR2016109"/>
    <x v="5"/>
    <x v="5"/>
    <x v="28"/>
    <e v="#N/A"/>
  </r>
  <r>
    <x v="4"/>
    <m/>
    <m/>
    <s v="Réalisé"/>
    <d v="2016-10-10T00:00:00"/>
    <s v="Distribution Abris"/>
    <s v="Matériaux Abris"/>
    <s v="Bâches"/>
    <m/>
    <s v="Nombre"/>
    <n v="400"/>
    <s v="Grande Anse"/>
    <s v="Beaumont"/>
    <m/>
    <m/>
    <m/>
    <m/>
    <x v="5"/>
    <x v="28"/>
    <m/>
    <m/>
    <m/>
    <m/>
    <m/>
    <s v="CAR20161010"/>
    <x v="3"/>
    <x v="5"/>
    <x v="28"/>
    <e v="#N/A"/>
  </r>
  <r>
    <x v="4"/>
    <m/>
    <m/>
    <s v="Réalisé"/>
    <d v="2016-10-10T00:00:00"/>
    <s v="Distribution NFI"/>
    <s v="Matériaux NFI"/>
    <s v="Kit d'hygiène"/>
    <s v="Savons de lessive et de toilettes, Serviettes et papiers hygiéniques, Aquatabs, Dentifrices et brosses à dents et Serviettes de bain"/>
    <s v="Nombre"/>
    <n v="100"/>
    <s v="Grande Anse"/>
    <s v="Roseaux"/>
    <m/>
    <m/>
    <m/>
    <s v="Ménage"/>
    <x v="5"/>
    <x v="28"/>
    <m/>
    <m/>
    <m/>
    <m/>
    <m/>
    <s v="CAR20161010"/>
    <x v="4"/>
    <x v="5"/>
    <x v="28"/>
    <e v="#N/A"/>
  </r>
  <r>
    <x v="4"/>
    <m/>
    <m/>
    <s v="Réalisé"/>
    <d v="2016-10-10T00:00:00"/>
    <s v="Distribution NFI"/>
    <s v="Matériaux NFI"/>
    <s v="Kit d'hygiène"/>
    <s v="Savons de lessive et de toilettes, Serviettes et papiers hygiéniques, Aquatabs, Dentifrices et brosses à dents et Serviettes de bain"/>
    <s v="Nombre"/>
    <n v="200"/>
    <s v="Grande Anse"/>
    <s v="Beaumont"/>
    <m/>
    <m/>
    <m/>
    <s v="Ménage"/>
    <x v="5"/>
    <x v="28"/>
    <m/>
    <m/>
    <m/>
    <m/>
    <m/>
    <s v="CAR20161010"/>
    <x v="5"/>
    <x v="5"/>
    <x v="28"/>
    <e v="#N/A"/>
  </r>
  <r>
    <x v="4"/>
    <m/>
    <m/>
    <s v="Réalisé"/>
    <d v="2016-10-11T00:00:00"/>
    <s v="Distribution Abris"/>
    <s v="Matériaux Abris"/>
    <s v="Bâches"/>
    <m/>
    <s v="Nombre"/>
    <n v="400"/>
    <s v="Grande Anse"/>
    <s v="Roseaux"/>
    <m/>
    <m/>
    <m/>
    <s v="Ménage"/>
    <x v="5"/>
    <x v="28"/>
    <m/>
    <m/>
    <m/>
    <m/>
    <m/>
    <s v="CAR20161011"/>
    <x v="4"/>
    <x v="5"/>
    <x v="28"/>
    <e v="#N/A"/>
  </r>
  <r>
    <x v="4"/>
    <m/>
    <m/>
    <s v="Réalisé"/>
    <d v="2016-10-11T00:00:00"/>
    <s v="Distribution NFI"/>
    <s v="Matériaux NFI"/>
    <s v="Kit d'hygiène"/>
    <s v="Savons de lessive et de toilettes, Serviettes et papiers hygiéniques, Aquatabs, Dentifrices et brosses à dents et Serviettes de bain"/>
    <s v="Nombre"/>
    <n v="200"/>
    <s v="Grande Anse"/>
    <s v="Roseaux"/>
    <m/>
    <m/>
    <m/>
    <s v="Ménage"/>
    <x v="5"/>
    <x v="28"/>
    <m/>
    <m/>
    <m/>
    <m/>
    <m/>
    <s v="CAR20161011"/>
    <x v="5"/>
    <x v="5"/>
    <x v="28"/>
    <e v="#N/A"/>
  </r>
  <r>
    <x v="4"/>
    <m/>
    <m/>
    <s v="Réalisé"/>
    <d v="2016-10-12T00:00:00"/>
    <s v="Distribution Abris"/>
    <s v="Matériaux Abris"/>
    <s v="Bâches"/>
    <m/>
    <s v="Nombre"/>
    <n v="400"/>
    <s v="Grande Anse"/>
    <s v="Moron"/>
    <m/>
    <m/>
    <m/>
    <s v="Ménage"/>
    <x v="5"/>
    <x v="28"/>
    <m/>
    <m/>
    <m/>
    <m/>
    <m/>
    <s v="CAR20161012"/>
    <x v="1"/>
    <x v="5"/>
    <x v="28"/>
    <e v="#N/A"/>
  </r>
  <r>
    <x v="4"/>
    <m/>
    <m/>
    <s v="Réalisé"/>
    <d v="2016-10-12T00:00:00"/>
    <s v="Distribution Abris"/>
    <s v="Matériaux Abris"/>
    <s v="Bâches"/>
    <m/>
    <s v="Nombre"/>
    <n v="250"/>
    <s v="Sud-Est"/>
    <s v="Marigot"/>
    <m/>
    <m/>
    <m/>
    <s v="Ménage"/>
    <x v="5"/>
    <x v="28"/>
    <m/>
    <m/>
    <m/>
    <m/>
    <m/>
    <s v="CAR20161012"/>
    <x v="2"/>
    <x v="5"/>
    <x v="28"/>
    <e v="#N/A"/>
  </r>
  <r>
    <x v="4"/>
    <m/>
    <m/>
    <s v="Réalisé"/>
    <d v="2016-10-12T00:00:00"/>
    <s v="Distribution NFI"/>
    <s v="Matériaux NFI"/>
    <s v="Kit d'hygiène"/>
    <s v="Savons de lessive et de toilettes, Serviettes et papiers hygiéniques, Aquatabs, Dentifrices et brosses à dents et Serviettes de bain"/>
    <s v="Nombre"/>
    <n v="250"/>
    <s v="Sud-Est"/>
    <s v="Marigot"/>
    <m/>
    <m/>
    <m/>
    <s v="Ménage"/>
    <x v="5"/>
    <x v="28"/>
    <m/>
    <m/>
    <m/>
    <m/>
    <m/>
    <s v="CAR20161012"/>
    <x v="3"/>
    <x v="5"/>
    <x v="28"/>
    <e v="#N/A"/>
  </r>
  <r>
    <x v="4"/>
    <m/>
    <m/>
    <s v="Réalisé"/>
    <d v="2016-10-12T00:00:00"/>
    <s v="Distribution NFI"/>
    <s v="Matériaux NFI"/>
    <s v="Kit d'hygiène"/>
    <s v="Savons de lessive et de toilettes, Serviettes et papiers hygiéniques, Aquatabs, Dentifrices et brosses à dents et Serviettes de bain"/>
    <s v="Nombre"/>
    <n v="200"/>
    <s v="Grande Anse"/>
    <s v="Moron"/>
    <m/>
    <m/>
    <m/>
    <s v="Ménage"/>
    <x v="5"/>
    <x v="28"/>
    <m/>
    <m/>
    <m/>
    <m/>
    <m/>
    <s v="CAR20161012"/>
    <x v="4"/>
    <x v="5"/>
    <x v="28"/>
    <e v="#N/A"/>
  </r>
  <r>
    <x v="4"/>
    <m/>
    <m/>
    <s v="Réalisé"/>
    <d v="2016-10-12T00:00:00"/>
    <s v="Distribution NFI"/>
    <s v="Matériaux NFI"/>
    <s v="Aquatabs"/>
    <m/>
    <s v="Nombre"/>
    <n v="750"/>
    <s v="Sud-Est"/>
    <s v="Marigot"/>
    <m/>
    <m/>
    <m/>
    <m/>
    <x v="5"/>
    <x v="28"/>
    <m/>
    <m/>
    <m/>
    <m/>
    <m/>
    <s v="CAR20161012"/>
    <x v="5"/>
    <x v="5"/>
    <x v="28"/>
    <e v="#N/A"/>
  </r>
  <r>
    <x v="4"/>
    <m/>
    <m/>
    <s v="Réalisé"/>
    <d v="2016-10-14T00:00:00"/>
    <s v="Distribution NFI"/>
    <s v="Matériaux NFI"/>
    <s v="Aquatabs"/>
    <m/>
    <s v="Nombre"/>
    <n v="46746"/>
    <s v="Grande Anse"/>
    <s v="Moron"/>
    <m/>
    <m/>
    <m/>
    <s v="Ménage"/>
    <x v="5"/>
    <x v="28"/>
    <m/>
    <m/>
    <m/>
    <m/>
    <m/>
    <s v="CAR20161014"/>
    <x v="2"/>
    <x v="5"/>
    <x v="28"/>
    <e v="#N/A"/>
  </r>
  <r>
    <x v="4"/>
    <m/>
    <m/>
    <s v="Réalisé"/>
    <d v="2016-10-14T00:00:00"/>
    <s v="Distribution Abris"/>
    <s v="Matériaux Abris"/>
    <s v="Bâches"/>
    <m/>
    <s v="Nombre"/>
    <n v="250"/>
    <s v="Sud-Est"/>
    <s v="La Vallee"/>
    <m/>
    <m/>
    <m/>
    <s v="Ménage"/>
    <x v="5"/>
    <x v="28"/>
    <m/>
    <m/>
    <m/>
    <m/>
    <m/>
    <s v="CAR20161014"/>
    <x v="3"/>
    <x v="5"/>
    <x v="28"/>
    <e v="#N/A"/>
  </r>
  <r>
    <x v="4"/>
    <m/>
    <m/>
    <s v="Réalisé"/>
    <d v="2016-10-14T00:00:00"/>
    <s v="Distribution NFI"/>
    <s v="Matériaux NFI"/>
    <s v="Kit d'hygiène"/>
    <s v="Savons de lessive et de toilettes, Serviettes et papiers hygiéniques, Aquatabs, Dentifrices et brosses à dents et Serviettes de bain"/>
    <s v="Nombre"/>
    <n v="250"/>
    <s v="Sud-Est"/>
    <s v="La Vallee"/>
    <m/>
    <m/>
    <m/>
    <s v="Ménage"/>
    <x v="5"/>
    <x v="28"/>
    <m/>
    <m/>
    <m/>
    <m/>
    <m/>
    <s v="CAR20161014"/>
    <x v="4"/>
    <x v="5"/>
    <x v="28"/>
    <e v="#N/A"/>
  </r>
  <r>
    <x v="4"/>
    <m/>
    <m/>
    <s v="Réalisé"/>
    <d v="2016-10-14T00:00:00"/>
    <s v="Distribution NFI"/>
    <s v="Matériaux NFI"/>
    <s v="Aquatabs"/>
    <m/>
    <s v="Nombre"/>
    <n v="750"/>
    <s v="Sud-Est"/>
    <s v="La Vallee"/>
    <m/>
    <m/>
    <m/>
    <m/>
    <x v="5"/>
    <x v="28"/>
    <m/>
    <m/>
    <m/>
    <m/>
    <m/>
    <s v="CAR20161014"/>
    <x v="5"/>
    <x v="5"/>
    <x v="28"/>
    <e v="#N/A"/>
  </r>
  <r>
    <x v="4"/>
    <m/>
    <m/>
    <s v="Réalisé"/>
    <d v="2016-10-17T00:00:00"/>
    <s v="Distribution Abris"/>
    <s v="Matériaux Abris"/>
    <s v="Bâches"/>
    <m/>
    <s v="Nombre"/>
    <n v="576"/>
    <s v="Grande Anse"/>
    <s v="Moron"/>
    <m/>
    <m/>
    <m/>
    <s v="Centre collectif / d'évacuation d'urgence"/>
    <x v="5"/>
    <x v="28"/>
    <m/>
    <m/>
    <m/>
    <m/>
    <m/>
    <s v="CAR20161017"/>
    <x v="5"/>
    <x v="5"/>
    <x v="28"/>
    <e v="#N/A"/>
  </r>
  <r>
    <x v="4"/>
    <m/>
    <m/>
    <s v="Réalisé"/>
    <d v="2016-10-18T00:00:00"/>
    <s v="Distribution NFI"/>
    <s v="Matériaux NFI"/>
    <s v="Aquatabs"/>
    <m/>
    <s v="Nombre"/>
    <n v="12195"/>
    <s v="Grande Anse"/>
    <s v="Jeremie"/>
    <m/>
    <m/>
    <m/>
    <s v="Centre collectif / d'évacuation d'urgence"/>
    <x v="5"/>
    <x v="28"/>
    <m/>
    <m/>
    <m/>
    <m/>
    <m/>
    <s v="CAR20161018"/>
    <x v="5"/>
    <x v="5"/>
    <x v="28"/>
    <e v="#N/A"/>
  </r>
  <r>
    <x v="4"/>
    <m/>
    <m/>
    <s v="Réalisé"/>
    <d v="2016-10-20T00:00:00"/>
    <s v="Distribution NFI"/>
    <s v="Matériaux NFI"/>
    <s v="Aquatabs"/>
    <m/>
    <s v="Nombre"/>
    <n v="6400"/>
    <s v="Grande Anse"/>
    <s v="Chambellan"/>
    <m/>
    <m/>
    <m/>
    <s v="Ménage"/>
    <x v="5"/>
    <x v="28"/>
    <m/>
    <m/>
    <m/>
    <m/>
    <m/>
    <s v="CAR20161020"/>
    <x v="4"/>
    <x v="5"/>
    <x v="28"/>
    <e v="#N/A"/>
  </r>
  <r>
    <x v="4"/>
    <m/>
    <m/>
    <s v="Réalisé"/>
    <d v="2016-10-20T00:00:00"/>
    <s v="Distribution NFI"/>
    <s v="Matériaux NFI"/>
    <s v="Aquatabs"/>
    <m/>
    <s v="Nombre"/>
    <n v="5060"/>
    <s v="Sud-Est"/>
    <s v="Thiotte"/>
    <m/>
    <m/>
    <m/>
    <s v="Ménage"/>
    <x v="5"/>
    <x v="28"/>
    <m/>
    <m/>
    <m/>
    <m/>
    <m/>
    <s v="CAR20161020"/>
    <x v="5"/>
    <x v="5"/>
    <x v="28"/>
    <e v="#N/A"/>
  </r>
  <r>
    <x v="4"/>
    <m/>
    <m/>
    <s v="Réalisé"/>
    <d v="2016-10-22T00:00:00"/>
    <s v="Distribution Abris"/>
    <s v="Matériaux Abris"/>
    <s v="Bâches"/>
    <m/>
    <s v="Nombre"/>
    <n v="435"/>
    <s v="Grande Anse"/>
    <s v="Moron"/>
    <m/>
    <m/>
    <m/>
    <s v="Centre collectif / d'évacuation d'urgence"/>
    <x v="5"/>
    <x v="28"/>
    <m/>
    <m/>
    <m/>
    <m/>
    <m/>
    <s v="CAR20161022"/>
    <x v="5"/>
    <x v="5"/>
    <x v="28"/>
    <e v="#N/A"/>
  </r>
  <r>
    <x v="4"/>
    <m/>
    <m/>
    <s v="Réalisé"/>
    <d v="2016-10-23T00:00:00"/>
    <s v="Distribution Abris"/>
    <s v="Matériaux Abris"/>
    <s v="Bâches"/>
    <m/>
    <s v="Nombre"/>
    <n v="515"/>
    <s v="Grande Anse"/>
    <s v="Moron"/>
    <m/>
    <m/>
    <m/>
    <s v="Centre collectif / d'évacuation d'urgence"/>
    <x v="5"/>
    <x v="28"/>
    <m/>
    <m/>
    <m/>
    <m/>
    <m/>
    <s v="CAR20161023"/>
    <x v="5"/>
    <x v="5"/>
    <x v="28"/>
    <e v="#N/A"/>
  </r>
  <r>
    <x v="4"/>
    <m/>
    <m/>
    <s v="Réalisé"/>
    <d v="2016-10-24T00:00:00"/>
    <s v="Distribution Abris"/>
    <s v="Matériaux Abris"/>
    <s v="Bâches"/>
    <m/>
    <s v="Nombre"/>
    <n v="966"/>
    <s v="Grande Anse"/>
    <s v="Moron"/>
    <m/>
    <m/>
    <m/>
    <s v="Centre collectif / d'évacuation d'urgence"/>
    <x v="5"/>
    <x v="28"/>
    <m/>
    <m/>
    <m/>
    <m/>
    <m/>
    <s v="CAR20161024"/>
    <x v="5"/>
    <x v="5"/>
    <x v="28"/>
    <e v="#N/A"/>
  </r>
  <r>
    <x v="4"/>
    <m/>
    <m/>
    <s v="Réalisé"/>
    <d v="2016-10-26T00:00:00"/>
    <s v="Distribution Abris"/>
    <s v="Matériaux Abris"/>
    <s v="Bâches"/>
    <m/>
    <s v="Nombre"/>
    <n v="1076"/>
    <s v="Grande Anse"/>
    <s v="Moron"/>
    <m/>
    <m/>
    <m/>
    <s v="Centre collectif / d'évacuation d'urgence"/>
    <x v="5"/>
    <x v="28"/>
    <m/>
    <m/>
    <m/>
    <m/>
    <m/>
    <s v="CAR20161026"/>
    <x v="5"/>
    <x v="5"/>
    <x v="28"/>
    <e v="#N/A"/>
  </r>
  <r>
    <x v="4"/>
    <m/>
    <m/>
    <s v="Réalisé"/>
    <d v="2016-10-27T00:00:00"/>
    <s v="Distribution NFI"/>
    <s v="Matériaux NFI"/>
    <s v="Aquatabs"/>
    <m/>
    <s v="Nombre"/>
    <n v="28800"/>
    <s v="Grande Anse"/>
    <s v="Chambellan"/>
    <m/>
    <m/>
    <m/>
    <m/>
    <x v="5"/>
    <x v="28"/>
    <m/>
    <m/>
    <m/>
    <m/>
    <m/>
    <s v="CAR20161027"/>
    <x v="5"/>
    <x v="5"/>
    <x v="28"/>
    <e v="#N/A"/>
  </r>
  <r>
    <x v="4"/>
    <m/>
    <m/>
    <s v="Réalisé"/>
    <d v="2016-10-28T00:00:00"/>
    <s v="Distribution NFI"/>
    <s v="Matériaux NFI"/>
    <s v="Kit d'hygiène"/>
    <s v="Savons de lessive et de toilettes, Serviettes et papiers hygiéniques, Aquatabs, Dentifrices et brosses à dents et Serviettes de bain"/>
    <s v="Nombre"/>
    <n v="300"/>
    <s v="Sud-Est"/>
    <s v="Bainet"/>
    <m/>
    <m/>
    <m/>
    <s v="Ménage"/>
    <x v="5"/>
    <x v="28"/>
    <m/>
    <m/>
    <m/>
    <m/>
    <m/>
    <s v="CAR20161028"/>
    <x v="4"/>
    <x v="5"/>
    <x v="28"/>
    <e v="#N/A"/>
  </r>
  <r>
    <x v="4"/>
    <m/>
    <m/>
    <s v="Réalisé"/>
    <d v="2016-10-28T00:00:00"/>
    <s v="Distribution NFI"/>
    <s v="Matériaux NFI"/>
    <s v="Aquatabs"/>
    <m/>
    <s v="Nombre"/>
    <n v="900"/>
    <s v="Sud-Est"/>
    <s v="Bainet"/>
    <m/>
    <m/>
    <m/>
    <s v="Ménage"/>
    <x v="5"/>
    <x v="28"/>
    <m/>
    <m/>
    <m/>
    <m/>
    <m/>
    <s v="CAR20161028"/>
    <x v="5"/>
    <x v="5"/>
    <x v="28"/>
    <e v="#N/A"/>
  </r>
  <r>
    <x v="4"/>
    <m/>
    <m/>
    <s v="Réalisé"/>
    <d v="2016-10-29T00:00:00"/>
    <s v="Distribution NFI"/>
    <s v="Matériaux NFI"/>
    <s v="Kit d'hygiène"/>
    <s v="Savons de lessive et de toilettes, Serviettes et papiers hygiéniques, Aquatabs, Dentifrices et brosses à dents et Serviettes de bain"/>
    <s v="Nombre"/>
    <n v="350"/>
    <s v="Sud-Est"/>
    <s v="Jacmel"/>
    <m/>
    <m/>
    <m/>
    <s v="Ménage"/>
    <x v="5"/>
    <x v="28"/>
    <m/>
    <m/>
    <m/>
    <m/>
    <m/>
    <s v="CAR20161029"/>
    <x v="23"/>
    <x v="5"/>
    <x v="28"/>
    <e v="#N/A"/>
  </r>
  <r>
    <x v="4"/>
    <m/>
    <m/>
    <s v="Réalisé"/>
    <d v="2016-10-29T00:00:00"/>
    <s v="Distribution NFI"/>
    <s v="Matériaux NFI"/>
    <s v="Kit d'hygiène"/>
    <s v="Savons de lessive et de toilettes, Serviettes et papiers hygiéniques, Aquatabs, Dentifrices et brosses à dents et Serviettes de bain"/>
    <s v="Nombre"/>
    <n v="200"/>
    <s v="Sud-Est"/>
    <s v="Anse A Pitre"/>
    <m/>
    <m/>
    <m/>
    <s v="Ménage"/>
    <x v="5"/>
    <x v="28"/>
    <m/>
    <m/>
    <m/>
    <m/>
    <m/>
    <s v="CAR20161029"/>
    <x v="0"/>
    <x v="5"/>
    <x v="28"/>
    <e v="#N/A"/>
  </r>
  <r>
    <x v="4"/>
    <m/>
    <m/>
    <s v="Réalisé"/>
    <d v="2016-10-29T00:00:00"/>
    <s v="Distribution NFI"/>
    <s v="Matériaux NFI"/>
    <s v="Kit d'hygiène"/>
    <s v="Savons de lessive et de toilettes, Serviettes et papiers hygiéniques, Aquatabs, Dentifrices et brosses à dents et Serviettes de bain"/>
    <s v="Nombre"/>
    <n v="174"/>
    <s v="Sud-Est"/>
    <s v="Grand Gosier"/>
    <m/>
    <m/>
    <m/>
    <s v="Ménage"/>
    <x v="5"/>
    <x v="28"/>
    <m/>
    <m/>
    <m/>
    <m/>
    <m/>
    <s v="CAR20161029"/>
    <x v="1"/>
    <x v="5"/>
    <x v="28"/>
    <e v="#N/A"/>
  </r>
  <r>
    <x v="4"/>
    <m/>
    <m/>
    <s v="Réalisé"/>
    <d v="2016-10-29T00:00:00"/>
    <s v="Distribution NFI"/>
    <s v="Matériaux NFI"/>
    <s v="Aquatabs"/>
    <m/>
    <s v="Nombre"/>
    <n v="3828"/>
    <s v="Sud-Est"/>
    <s v="Grand Gosier"/>
    <m/>
    <m/>
    <m/>
    <s v="Ménage"/>
    <x v="5"/>
    <x v="28"/>
    <m/>
    <m/>
    <m/>
    <m/>
    <m/>
    <s v="CAR20161029"/>
    <x v="2"/>
    <x v="5"/>
    <x v="28"/>
    <e v="#N/A"/>
  </r>
  <r>
    <x v="4"/>
    <m/>
    <m/>
    <s v="Réalisé"/>
    <d v="2016-10-29T00:00:00"/>
    <s v="Distribution NFI"/>
    <s v="Matériaux NFI"/>
    <s v="Aquatabs"/>
    <m/>
    <s v="Nombre"/>
    <n v="4400"/>
    <s v="Sud-Est"/>
    <s v="Anse A Pitre"/>
    <m/>
    <m/>
    <m/>
    <s v="Ménage"/>
    <x v="5"/>
    <x v="28"/>
    <m/>
    <m/>
    <m/>
    <m/>
    <m/>
    <s v="CAR20161029"/>
    <x v="3"/>
    <x v="5"/>
    <x v="28"/>
    <e v="#N/A"/>
  </r>
  <r>
    <x v="4"/>
    <m/>
    <m/>
    <s v="Réalisé"/>
    <d v="2016-10-29T00:00:00"/>
    <s v="Distribution NFI"/>
    <s v="Matériaux NFI"/>
    <s v="Aquatabs"/>
    <m/>
    <s v="Nombre"/>
    <n v="1050"/>
    <s v="Sud-Est"/>
    <s v="Jacmel"/>
    <m/>
    <m/>
    <m/>
    <s v="Ménage"/>
    <x v="5"/>
    <x v="28"/>
    <m/>
    <m/>
    <m/>
    <m/>
    <m/>
    <s v="CAR20161029"/>
    <x v="4"/>
    <x v="5"/>
    <x v="28"/>
    <e v="#N/A"/>
  </r>
  <r>
    <x v="4"/>
    <m/>
    <m/>
    <s v="Réalisé"/>
    <d v="2016-10-29T00:00:00"/>
    <s v="Distribution Abris"/>
    <s v="Matériaux Abris"/>
    <s v="Bâches"/>
    <m/>
    <s v="Nombre"/>
    <n v="354"/>
    <s v="Grande Anse"/>
    <s v="Moron"/>
    <m/>
    <m/>
    <m/>
    <s v="Centre collectif / d'évacuation d'urgence"/>
    <x v="5"/>
    <x v="28"/>
    <m/>
    <m/>
    <m/>
    <m/>
    <m/>
    <s v="CAR20161029"/>
    <x v="5"/>
    <x v="5"/>
    <x v="28"/>
    <e v="#N/A"/>
  </r>
  <r>
    <x v="4"/>
    <m/>
    <m/>
    <s v="Réalisé"/>
    <d v="2016-11-03T00:00:00"/>
    <s v="Distribution Abris"/>
    <s v="Matériaux Abris"/>
    <s v="Bâches"/>
    <m/>
    <s v="Nombre"/>
    <n v="176"/>
    <s v="Grande Anse"/>
    <s v="Moron"/>
    <m/>
    <m/>
    <m/>
    <s v="Centre collectif / d'évacuation d'urgence"/>
    <x v="5"/>
    <x v="28"/>
    <m/>
    <m/>
    <m/>
    <m/>
    <m/>
    <s v="CAR2016113"/>
    <x v="4"/>
    <x v="5"/>
    <x v="28"/>
    <e v="#N/A"/>
  </r>
  <r>
    <x v="4"/>
    <m/>
    <m/>
    <s v="Réalisé"/>
    <d v="2016-11-03T00:00:00"/>
    <s v="Distribution NFI"/>
    <s v="Matériaux NFI"/>
    <s v="Aquatabs"/>
    <m/>
    <s v="Nombre"/>
    <n v="8000"/>
    <s v="Grande Anse"/>
    <s v="Moron"/>
    <m/>
    <m/>
    <m/>
    <s v="Ménage"/>
    <x v="5"/>
    <x v="28"/>
    <m/>
    <m/>
    <m/>
    <m/>
    <m/>
    <s v="CAR2016113"/>
    <x v="5"/>
    <x v="5"/>
    <x v="28"/>
    <e v="#N/A"/>
  </r>
  <r>
    <x v="4"/>
    <m/>
    <m/>
    <s v="Réalisé"/>
    <d v="2016-11-13T00:00:00"/>
    <s v="Distribution Abris"/>
    <s v="Matériaux Abris"/>
    <s v="Bâches"/>
    <m/>
    <s v="Nombre"/>
    <n v="38"/>
    <s v="Grande Anse"/>
    <s v="Moron"/>
    <m/>
    <m/>
    <m/>
    <s v="Centre collectif / d'évacuation d'urgence"/>
    <x v="5"/>
    <x v="28"/>
    <m/>
    <m/>
    <m/>
    <m/>
    <m/>
    <s v="CAR20161113"/>
    <x v="5"/>
    <x v="5"/>
    <x v="28"/>
    <e v="#N/A"/>
  </r>
  <r>
    <x v="4"/>
    <m/>
    <m/>
    <s v="Réalisé"/>
    <d v="2016-11-14T00:00:00"/>
    <s v="Distribution Abris"/>
    <s v="Matériaux Abris"/>
    <s v="Bâches"/>
    <m/>
    <s v="Nombre"/>
    <n v="477"/>
    <s v="Sud-Est"/>
    <s v="Belle Anse"/>
    <m/>
    <m/>
    <m/>
    <s v="Ménage"/>
    <x v="5"/>
    <x v="28"/>
    <m/>
    <m/>
    <m/>
    <m/>
    <m/>
    <s v="CAR20161114"/>
    <x v="4"/>
    <x v="5"/>
    <x v="28"/>
    <e v="#N/A"/>
  </r>
  <r>
    <x v="4"/>
    <m/>
    <m/>
    <s v="Réalisé"/>
    <d v="2016-11-14T00:00:00"/>
    <s v="Distribution NFI"/>
    <s v="Matériaux NFI"/>
    <s v="Aquatabs"/>
    <m/>
    <s v="Nombre"/>
    <n v="3339"/>
    <s v="Sud-Est"/>
    <s v="Belle Anse"/>
    <m/>
    <m/>
    <m/>
    <s v="Ménage"/>
    <x v="5"/>
    <x v="28"/>
    <m/>
    <m/>
    <m/>
    <m/>
    <m/>
    <s v="CAR20161114"/>
    <x v="5"/>
    <x v="5"/>
    <x v="28"/>
    <e v="#N/A"/>
  </r>
  <r>
    <x v="4"/>
    <m/>
    <m/>
    <s v="Réalisé"/>
    <d v="2016-12-02T00:00:00"/>
    <s v="Distribution NFI"/>
    <s v="Matériaux NFI"/>
    <s v="Kit d'hygiène"/>
    <s v="Savons de lessive et de toilettes, Serviettes et papiers hygiéniques, Aquatabs, Dentifrices et brosses à dents et Serviettes de bain"/>
    <s v="Nombre"/>
    <n v="1308"/>
    <s v="Grande Anse"/>
    <s v="Roseaux"/>
    <m/>
    <m/>
    <m/>
    <s v="Ménage"/>
    <x v="5"/>
    <x v="28"/>
    <m/>
    <m/>
    <m/>
    <m/>
    <m/>
    <s v="CAR2016122"/>
    <x v="5"/>
    <x v="5"/>
    <x v="28"/>
    <e v="#N/A"/>
  </r>
  <r>
    <x v="4"/>
    <m/>
    <m/>
    <s v="Réalisé"/>
    <d v="2016-12-05T00:00:00"/>
    <s v="Distribution NFI"/>
    <s v="Matériaux NFI"/>
    <s v="Kit d'hygiène"/>
    <s v="Savons de lessive et de toilettes, Serviettes et papiers hygiéniques, Aquatabs, Dentifrices et brosses à dents et Serviettes de bain"/>
    <s v="Nombre"/>
    <n v="481"/>
    <s v="Grande Anse"/>
    <s v="Roseaux"/>
    <m/>
    <m/>
    <m/>
    <m/>
    <x v="5"/>
    <x v="28"/>
    <m/>
    <m/>
    <m/>
    <m/>
    <m/>
    <s v="CAR2016125"/>
    <x v="5"/>
    <x v="5"/>
    <x v="28"/>
    <e v="#N/A"/>
  </r>
  <r>
    <x v="4"/>
    <m/>
    <m/>
    <s v="Réalisé"/>
    <d v="2016-12-07T00:00:00"/>
    <s v="Distribution NFI"/>
    <s v="Matériaux NFI"/>
    <s v="Kit d'hygiène"/>
    <s v="Savons de lessive et de toilettes, Serviettes et papiers hygiéniques, Aquatabs, Dentifrices et brosses à dents et Serviettes de bain"/>
    <s v="Nombre"/>
    <n v="400"/>
    <s v="Sud-Est"/>
    <s v="Cotes de Fer"/>
    <m/>
    <m/>
    <m/>
    <m/>
    <x v="5"/>
    <x v="28"/>
    <m/>
    <m/>
    <m/>
    <m/>
    <m/>
    <s v="CAR2016127"/>
    <x v="4"/>
    <x v="5"/>
    <x v="28"/>
    <e v="#N/A"/>
  </r>
  <r>
    <x v="4"/>
    <m/>
    <m/>
    <s v="Réalisé"/>
    <d v="2016-12-07T00:00:00"/>
    <s v="Distribution Abris"/>
    <s v="Matériaux Abris"/>
    <s v="Bâches"/>
    <m/>
    <s v="Nombre"/>
    <n v="517"/>
    <s v="Sud-Est"/>
    <s v="Cotes de Fer"/>
    <m/>
    <m/>
    <m/>
    <m/>
    <x v="5"/>
    <x v="28"/>
    <m/>
    <m/>
    <m/>
    <m/>
    <m/>
    <s v="CAR2016127"/>
    <x v="5"/>
    <x v="5"/>
    <x v="28"/>
    <e v="#N/A"/>
  </r>
  <r>
    <x v="4"/>
    <m/>
    <m/>
    <s v="Réalisé"/>
    <d v="2016-12-08T00:00:00"/>
    <s v="Distribution NFI"/>
    <s v="Matériaux NFI"/>
    <s v="Kit d'hygiène"/>
    <s v="Savons de lessive et de toilettes, Serviettes et papiers hygiéniques, Aquatabs, Dentifrices et brosses à dents et Serviettes de bain"/>
    <s v="Nombre"/>
    <n v="174"/>
    <s v="Grande Anse"/>
    <s v="Roseaux"/>
    <m/>
    <m/>
    <m/>
    <m/>
    <x v="5"/>
    <x v="28"/>
    <m/>
    <m/>
    <m/>
    <m/>
    <m/>
    <s v="CAR2016128"/>
    <x v="5"/>
    <x v="5"/>
    <x v="28"/>
    <e v="#N/A"/>
  </r>
  <r>
    <x v="4"/>
    <m/>
    <m/>
    <s v="Réalisé"/>
    <d v="2016-12-13T00:00:00"/>
    <s v="Distribution NFI"/>
    <s v="Matériaux NFI"/>
    <s v="Kit d'hygiène"/>
    <s v="Savons de lessive et de toilettes, Serviettes et papiers hygiéniques, Aquatabs, Dentifrices et brosses à dents et Serviettes de bain"/>
    <s v="Nombre"/>
    <n v="186"/>
    <s v="Grande Anse"/>
    <s v="Jeremie"/>
    <s v="1ère Basse Voldrogue"/>
    <m/>
    <m/>
    <m/>
    <x v="5"/>
    <x v="28"/>
    <m/>
    <m/>
    <m/>
    <m/>
    <m/>
    <s v="CAR20161213"/>
    <x v="5"/>
    <x v="5"/>
    <x v="28"/>
    <e v="#N/A"/>
  </r>
  <r>
    <x v="4"/>
    <m/>
    <m/>
    <s v="Réalisé"/>
    <d v="2016-12-14T00:00:00"/>
    <s v="Distribution NFI"/>
    <s v="Matériaux NFI"/>
    <s v="Kit d'hygiène"/>
    <s v="Savons de lessive et de toilettes, Serviettes et papiers hygiéniques, Aquatabs, Dentifrices et brosses à dents et Serviettes de bain"/>
    <s v="Nombre"/>
    <n v="85"/>
    <s v="Grande Anse"/>
    <s v="Jeremie"/>
    <s v="1ère Basse Voldrogue"/>
    <m/>
    <m/>
    <m/>
    <x v="5"/>
    <x v="28"/>
    <m/>
    <m/>
    <m/>
    <m/>
    <m/>
    <s v="CAR20161214"/>
    <x v="5"/>
    <x v="5"/>
    <x v="28"/>
    <e v="#N/A"/>
  </r>
  <r>
    <x v="4"/>
    <m/>
    <m/>
    <s v="Planifié (financé)"/>
    <m/>
    <s v="Distribution Abris"/>
    <s v="Matériaux Abris"/>
    <s v="Bâches"/>
    <m/>
    <s v="Nombre"/>
    <n v="100"/>
    <s v="Ouest"/>
    <s v="Anse A Galet"/>
    <m/>
    <m/>
    <m/>
    <m/>
    <x v="5"/>
    <x v="28"/>
    <m/>
    <m/>
    <m/>
    <m/>
    <m/>
    <s v="CAR190010"/>
    <x v="1"/>
    <x v="5"/>
    <x v="28"/>
    <e v="#N/A"/>
  </r>
  <r>
    <x v="4"/>
    <m/>
    <m/>
    <s v="Planifié (financé)"/>
    <m/>
    <s v="Distribution Abris"/>
    <s v="Matériaux Abris"/>
    <s v="Bâches"/>
    <m/>
    <s v="Nombre"/>
    <n v="500"/>
    <s v="Grande Anse"/>
    <m/>
    <m/>
    <m/>
    <m/>
    <m/>
    <x v="5"/>
    <x v="28"/>
    <m/>
    <m/>
    <m/>
    <m/>
    <m/>
    <s v="CAR190010"/>
    <x v="2"/>
    <x v="5"/>
    <x v="28"/>
    <e v="#N/A"/>
  </r>
  <r>
    <x v="4"/>
    <m/>
    <m/>
    <s v="Planifié (financé)"/>
    <m/>
    <s v="Distribution Abris"/>
    <s v="Matériaux Abris"/>
    <s v="Bâches"/>
    <m/>
    <s v="Nombre"/>
    <n v="200"/>
    <s v="Sud-Est"/>
    <m/>
    <m/>
    <m/>
    <m/>
    <m/>
    <x v="5"/>
    <x v="28"/>
    <m/>
    <m/>
    <m/>
    <m/>
    <m/>
    <s v="CAR190010"/>
    <x v="3"/>
    <x v="5"/>
    <x v="28"/>
    <e v="#N/A"/>
  </r>
  <r>
    <x v="4"/>
    <m/>
    <m/>
    <s v="Planifié (financé)"/>
    <m/>
    <s v="Distribution Abris"/>
    <s v="Matériaux Abris"/>
    <s v="Bâches"/>
    <m/>
    <s v="Nombre"/>
    <n v="800"/>
    <s v="Sud-Est"/>
    <m/>
    <m/>
    <m/>
    <m/>
    <m/>
    <x v="5"/>
    <x v="28"/>
    <m/>
    <m/>
    <m/>
    <m/>
    <m/>
    <s v="CAR190010"/>
    <x v="4"/>
    <x v="5"/>
    <x v="28"/>
    <e v="#N/A"/>
  </r>
  <r>
    <x v="4"/>
    <m/>
    <m/>
    <s v="Planifié (financé)"/>
    <m/>
    <s v="Distribution Abris"/>
    <s v="Matériaux Abris"/>
    <s v="Kit d'outils"/>
    <s v="Cisailles d’étain / main scie 28'' / pioche / griffe marteau / pelle (brésilien)"/>
    <s v="Nombre"/>
    <n v="1038"/>
    <s v="Grande Anse"/>
    <m/>
    <m/>
    <m/>
    <m/>
    <m/>
    <x v="5"/>
    <x v="28"/>
    <m/>
    <m/>
    <m/>
    <m/>
    <m/>
    <s v="CAR190010"/>
    <x v="5"/>
    <x v="5"/>
    <x v="28"/>
    <e v="#N/A"/>
  </r>
  <r>
    <x v="4"/>
    <m/>
    <m/>
    <s v="Planifié (financé)"/>
    <m/>
    <s v="Distribution Abris"/>
    <s v="Matériaux Abris"/>
    <s v="Kit de tôles"/>
    <s v="Métal de feuille 0,40 mm 3'' x 6'' / métal feuille 0,40 mm 3'' x 6'' / Clous (2'') / Fil / une longueur de corde (6 / 8 mm)"/>
    <s v="Nombre"/>
    <n v="2075"/>
    <s v="Grande Anse"/>
    <m/>
    <m/>
    <m/>
    <m/>
    <m/>
    <x v="5"/>
    <x v="28"/>
    <m/>
    <m/>
    <m/>
    <m/>
    <m/>
    <m/>
    <x v="25"/>
    <x v="5"/>
    <x v="28"/>
    <e v="#N/A"/>
  </r>
  <r>
    <x v="5"/>
    <m/>
    <m/>
    <s v="Planifié (financé)"/>
    <m/>
    <s v="Distribution Abris"/>
    <s v="Cash en USD"/>
    <s v="Non conditionel "/>
    <m/>
    <s v="Valeur en USD"/>
    <m/>
    <m/>
    <m/>
    <m/>
    <s v=""/>
    <n v="1500"/>
    <m/>
    <x v="1"/>
    <x v="7"/>
    <m/>
    <m/>
    <m/>
    <m/>
    <s v="Cash Support, planned"/>
    <s v="CAR190010SUAR"/>
    <x v="4"/>
    <x v="1"/>
    <x v="7"/>
    <e v="#N/A"/>
  </r>
  <r>
    <x v="5"/>
    <m/>
    <m/>
    <s v="Planifié (financé)"/>
    <m/>
    <s v="Distribution Abris"/>
    <s v="Cash en USD"/>
    <s v="Non conditionel "/>
    <m/>
    <s v="Valeur en USD"/>
    <m/>
    <m/>
    <m/>
    <m/>
    <s v=""/>
    <n v="1500"/>
    <m/>
    <x v="1"/>
    <x v="7"/>
    <m/>
    <m/>
    <m/>
    <m/>
    <s v="Cash Support, planned"/>
    <s v="CAR190010SUAR"/>
    <x v="5"/>
    <x v="1"/>
    <x v="7"/>
    <e v="#N/A"/>
  </r>
  <r>
    <x v="6"/>
    <m/>
    <s v="OFDA"/>
    <s v="Réalisé"/>
    <d v="2016-10-13T00:00:00"/>
    <s v="Distribution Abris"/>
    <s v="Matériaux Abris"/>
    <s v="Bâches"/>
    <s v="cordes, Jerrican, Kit d'hygiene, couverture, baches"/>
    <s v="Nombre"/>
    <n v="600"/>
    <m/>
    <m/>
    <m/>
    <s v=""/>
    <n v="800"/>
    <m/>
    <x v="0"/>
    <x v="0"/>
    <s v="Centre Ville Jeremie"/>
    <m/>
    <m/>
    <m/>
    <m/>
    <s v="CAT20161013GRJECE"/>
    <x v="5"/>
    <x v="0"/>
    <x v="0"/>
    <e v="#N/A"/>
  </r>
  <r>
    <x v="6"/>
    <m/>
    <s v="OFDA"/>
    <s v="Réalisé"/>
    <d v="2016-10-14T00:00:00"/>
    <s v="Distribution Abris"/>
    <s v="Matériaux Abris"/>
    <s v="Bâches"/>
    <m/>
    <s v="Nombre"/>
    <n v="670"/>
    <m/>
    <m/>
    <m/>
    <s v=""/>
    <n v="670"/>
    <m/>
    <x v="0"/>
    <x v="3"/>
    <s v="Desormeau"/>
    <m/>
    <m/>
    <m/>
    <s v="On-going presence in DM"/>
    <s v="CAT20161014GRDADE"/>
    <x v="5"/>
    <x v="0"/>
    <x v="3"/>
    <e v="#N/A"/>
  </r>
  <r>
    <x v="6"/>
    <m/>
    <s v="OFDA"/>
    <s v="Réalisé"/>
    <d v="2016-10-15T00:00:00"/>
    <s v="Distribution Abris"/>
    <s v="Matériaux Abris"/>
    <s v="Bâches"/>
    <m/>
    <s v="Nombre"/>
    <n v="50"/>
    <m/>
    <m/>
    <m/>
    <s v=""/>
    <n v="50"/>
    <m/>
    <x v="0"/>
    <x v="3"/>
    <s v="Petite Riviere"/>
    <m/>
    <m/>
    <m/>
    <m/>
    <s v="CAT20161015GRDAPE"/>
    <x v="5"/>
    <x v="0"/>
    <x v="3"/>
    <e v="#N/A"/>
  </r>
  <r>
    <x v="6"/>
    <m/>
    <s v="OFDA"/>
    <s v="Réalisé"/>
    <d v="2016-10-17T00:00:00"/>
    <s v="Distribution Abris"/>
    <s v="Matériaux Abris"/>
    <s v="Bâches"/>
    <m/>
    <s v="Nombre"/>
    <n v="50"/>
    <m/>
    <m/>
    <m/>
    <s v=""/>
    <n v="50"/>
    <m/>
    <x v="0"/>
    <x v="3"/>
    <s v="Bariadelle"/>
    <m/>
    <m/>
    <m/>
    <m/>
    <s v="CAT20161017GRDABA"/>
    <x v="5"/>
    <x v="0"/>
    <x v="3"/>
    <e v="#N/A"/>
  </r>
  <r>
    <x v="6"/>
    <m/>
    <s v="OFDA"/>
    <s v="Réalisé"/>
    <d v="2016-10-18T00:00:00"/>
    <s v="Distribution Abris"/>
    <s v="Matériaux Abris"/>
    <s v="Bâches"/>
    <m/>
    <s v="Nombre"/>
    <n v="50"/>
    <m/>
    <m/>
    <m/>
    <s v=""/>
    <n v="50"/>
    <m/>
    <x v="0"/>
    <x v="3"/>
    <s v="Dallier"/>
    <m/>
    <m/>
    <m/>
    <m/>
    <s v="CAT20161018GRDADA"/>
    <x v="5"/>
    <x v="0"/>
    <x v="3"/>
    <e v="#N/A"/>
  </r>
  <r>
    <x v="6"/>
    <m/>
    <s v="OFDA"/>
    <s v="Réalisé"/>
    <d v="2016-11-16T00:00:00"/>
    <s v="Distribution Abris"/>
    <s v="Matériaux Abris"/>
    <s v="Bâches"/>
    <s v="Cordes, baches, fil a legature et clous"/>
    <s v="Nombre"/>
    <n v="980"/>
    <m/>
    <m/>
    <m/>
    <s v=""/>
    <n v="980"/>
    <m/>
    <x v="0"/>
    <x v="29"/>
    <s v="2eme Boucan"/>
    <m/>
    <m/>
    <m/>
    <m/>
    <s v="CAT20161116GRMO2E"/>
    <x v="5"/>
    <x v="0"/>
    <x v="29"/>
    <e v="#N/A"/>
  </r>
  <r>
    <x v="6"/>
    <m/>
    <s v="OFDA"/>
    <s v="Réalisé"/>
    <d v="2016-11-28T00:00:00"/>
    <s v="Distribution Abris"/>
    <s v="Matériaux Abris"/>
    <s v="Bâches"/>
    <s v="Cordes, baches, fil a legature et clous"/>
    <s v="Nombre"/>
    <n v="845"/>
    <m/>
    <m/>
    <m/>
    <s v=""/>
    <n v="845"/>
    <m/>
    <x v="0"/>
    <x v="29"/>
    <s v="Centre Ville de Moron"/>
    <m/>
    <m/>
    <m/>
    <m/>
    <s v="CAT20161128GRMOCE"/>
    <x v="5"/>
    <x v="0"/>
    <x v="29"/>
    <e v="#N/A"/>
  </r>
  <r>
    <x v="6"/>
    <m/>
    <s v="OFDA"/>
    <s v="Réalisé"/>
    <s v="10/24 &amp; 29/2016"/>
    <s v="Distribution Abris"/>
    <s v="Matériaux Abris"/>
    <s v="Bâches"/>
    <s v="Cordes, baches"/>
    <s v="Nombre"/>
    <n v="1067"/>
    <m/>
    <m/>
    <m/>
    <s v=""/>
    <n v="1067"/>
    <m/>
    <x v="0"/>
    <x v="0"/>
    <s v="Marfranc"/>
    <m/>
    <m/>
    <m/>
    <m/>
    <e v="#VALUE!"/>
    <x v="26"/>
    <x v="0"/>
    <x v="0"/>
    <e v="#N/A"/>
  </r>
  <r>
    <x v="6"/>
    <m/>
    <s v="OFDA"/>
    <s v="Réalisé"/>
    <s v="11/5,15,26 &amp; 30/2016"/>
    <s v="Distribution Abris"/>
    <s v="Matériaux Abris"/>
    <s v="Bâches"/>
    <s v="Cordes, baches et clous"/>
    <s v="Nombre"/>
    <n v="4224"/>
    <m/>
    <m/>
    <m/>
    <s v=""/>
    <n v="4224"/>
    <m/>
    <x v="0"/>
    <x v="30"/>
    <s v="1 Anotte + Centre Ville"/>
    <m/>
    <m/>
    <m/>
    <m/>
    <e v="#VALUE!"/>
    <x v="6"/>
    <x v="0"/>
    <x v="30"/>
    <e v="#N/A"/>
  </r>
  <r>
    <x v="6"/>
    <m/>
    <s v="OFDA"/>
    <s v="Réalisé"/>
    <s v="11/8 &amp;12/2016"/>
    <s v="Distribution Abris"/>
    <s v="Matériaux Abris"/>
    <s v="Bâches"/>
    <s v="Cordes, baches, fil a legature et clous"/>
    <s v="Nombre"/>
    <n v="1795"/>
    <m/>
    <m/>
    <m/>
    <s v=""/>
    <n v="1795"/>
    <m/>
    <x v="0"/>
    <x v="29"/>
    <s v="Dejean 2 eme Boucan"/>
    <m/>
    <m/>
    <m/>
    <m/>
    <e v="#VALUE!"/>
    <x v="7"/>
    <x v="0"/>
    <x v="29"/>
    <e v="#N/A"/>
  </r>
  <r>
    <x v="6"/>
    <m/>
    <s v="OFDA"/>
    <s v="Réalisé"/>
    <s v="dates"/>
    <s v="Distribution Abris"/>
    <s v="Matériaux Abris"/>
    <s v="Bâches"/>
    <m/>
    <s v="Nombre"/>
    <n v="50"/>
    <m/>
    <m/>
    <m/>
    <s v=""/>
    <n v="50"/>
    <m/>
    <x v="0"/>
    <x v="3"/>
    <s v="Baliverne"/>
    <m/>
    <m/>
    <m/>
    <m/>
    <e v="#VALUE!"/>
    <x v="8"/>
    <x v="0"/>
    <x v="3"/>
    <e v="#N/A"/>
  </r>
  <r>
    <x v="6"/>
    <m/>
    <s v="OFDA"/>
    <s v="Réalisé"/>
    <s v="dates"/>
    <s v="Distribution Abris"/>
    <s v="Matériaux Abris"/>
    <s v="Bâches"/>
    <m/>
    <s v="Nombre"/>
    <n v="50"/>
    <m/>
    <m/>
    <m/>
    <s v=""/>
    <n v="50"/>
    <m/>
    <x v="0"/>
    <x v="3"/>
    <s v="Dallier"/>
    <m/>
    <m/>
    <m/>
    <m/>
    <e v="#VALUE!"/>
    <x v="9"/>
    <x v="0"/>
    <x v="3"/>
    <e v="#N/A"/>
  </r>
  <r>
    <x v="6"/>
    <m/>
    <s v="OFDA"/>
    <s v="Réalisé"/>
    <m/>
    <s v="Distribution NFI"/>
    <s v="Matériaux NFI"/>
    <s v="Aquatabs"/>
    <m/>
    <s v="Nombre"/>
    <n v="8000"/>
    <m/>
    <m/>
    <m/>
    <s v=""/>
    <n v="1921"/>
    <m/>
    <x v="1"/>
    <x v="1"/>
    <m/>
    <m/>
    <m/>
    <m/>
    <m/>
    <s v="CAT190010SULE"/>
    <x v="14"/>
    <x v="1"/>
    <x v="1"/>
    <e v="#N/A"/>
  </r>
  <r>
    <x v="6"/>
    <m/>
    <s v="OFDA"/>
    <s v="Réalisé"/>
    <m/>
    <s v="Distribution Abris"/>
    <s v="Matériaux Abris"/>
    <s v="Bâches"/>
    <m/>
    <s v="Nombre"/>
    <n v="1000"/>
    <m/>
    <m/>
    <m/>
    <s v=""/>
    <n v="1200"/>
    <m/>
    <x v="1"/>
    <x v="7"/>
    <s v="Arniquet"/>
    <m/>
    <m/>
    <m/>
    <m/>
    <s v="CAT190010SUARAR"/>
    <x v="2"/>
    <x v="1"/>
    <x v="7"/>
    <e v="#N/A"/>
  </r>
  <r>
    <x v="6"/>
    <m/>
    <s v="OFDA"/>
    <s v="Réalisé"/>
    <m/>
    <s v="Distribution Abris"/>
    <s v="Matériaux Abris"/>
    <s v="Bâches"/>
    <m/>
    <s v="Nombre"/>
    <n v="200"/>
    <m/>
    <m/>
    <m/>
    <s v=""/>
    <n v="200"/>
    <m/>
    <x v="1"/>
    <x v="31"/>
    <s v="Champlois"/>
    <m/>
    <m/>
    <m/>
    <m/>
    <s v="CAT190010SUCACH"/>
    <x v="3"/>
    <x v="1"/>
    <x v="31"/>
    <e v="#N/A"/>
  </r>
  <r>
    <x v="6"/>
    <m/>
    <s v="OFDA"/>
    <s v="Réalisé"/>
    <m/>
    <s v="Distribution Abris"/>
    <s v="Matériaux Abris"/>
    <s v="Bâches"/>
    <m/>
    <s v="Nombre"/>
    <n v="2200"/>
    <m/>
    <m/>
    <m/>
    <s v=""/>
    <n v="4370"/>
    <m/>
    <x v="1"/>
    <x v="1"/>
    <m/>
    <m/>
    <m/>
    <m/>
    <s v="The below two lines merged into this line."/>
    <s v="CAT190010SULE"/>
    <x v="15"/>
    <x v="1"/>
    <x v="1"/>
    <e v="#N/A"/>
  </r>
  <r>
    <x v="6"/>
    <m/>
    <s v="OFDA"/>
    <s v="Réalisé"/>
    <m/>
    <s v="Distribution Abris"/>
    <s v="Matériaux Abris"/>
    <s v="Bâches"/>
    <m/>
    <s v="Nombre"/>
    <n v="50"/>
    <m/>
    <m/>
    <m/>
    <s v=""/>
    <n v="50"/>
    <m/>
    <x v="1"/>
    <x v="15"/>
    <s v="Lezard"/>
    <m/>
    <m/>
    <m/>
    <m/>
    <s v="CAT190010SUPOLE"/>
    <x v="4"/>
    <x v="1"/>
    <x v="15"/>
    <e v="#N/A"/>
  </r>
  <r>
    <x v="6"/>
    <m/>
    <s v="OFDA"/>
    <s v="Réalisé"/>
    <m/>
    <s v="Distribution Abris"/>
    <s v="Matériaux Abris"/>
    <s v="Bâches"/>
    <m/>
    <s v="Nombre"/>
    <n v="50"/>
    <m/>
    <m/>
    <m/>
    <s v=""/>
    <n v="50"/>
    <m/>
    <x v="1"/>
    <x v="5"/>
    <s v="Renaudin"/>
    <m/>
    <m/>
    <m/>
    <m/>
    <s v="CAT190010SURORE"/>
    <x v="4"/>
    <x v="1"/>
    <x v="5"/>
    <e v="#N/A"/>
  </r>
  <r>
    <x v="6"/>
    <m/>
    <s v="OFDA"/>
    <s v="Réalisé"/>
    <m/>
    <s v="Distribution NFI"/>
    <s v="Matériaux NFI"/>
    <s v="Bidons"/>
    <m/>
    <s v="Nombre"/>
    <n v="1000"/>
    <m/>
    <m/>
    <m/>
    <s v=""/>
    <n v="1200"/>
    <s v="Sélection / Priorisation"/>
    <x v="1"/>
    <x v="7"/>
    <s v="Arniquet"/>
    <m/>
    <m/>
    <m/>
    <m/>
    <s v="CAT190010SUARAR"/>
    <x v="3"/>
    <x v="1"/>
    <x v="7"/>
    <e v="#N/A"/>
  </r>
  <r>
    <x v="6"/>
    <m/>
    <s v="OFDA"/>
    <s v="Réalisé"/>
    <m/>
    <s v="Distribution NFI"/>
    <s v="Matériaux NFI"/>
    <s v="Bidons"/>
    <m/>
    <s v="Nombre"/>
    <n v="800"/>
    <m/>
    <m/>
    <m/>
    <s v=""/>
    <n v="1921"/>
    <m/>
    <x v="1"/>
    <x v="1"/>
    <m/>
    <m/>
    <m/>
    <m/>
    <m/>
    <s v="CAT190010SULE"/>
    <x v="16"/>
    <x v="1"/>
    <x v="1"/>
    <e v="#N/A"/>
  </r>
  <r>
    <x v="6"/>
    <m/>
    <s v="OFDA"/>
    <s v="Réalisé"/>
    <m/>
    <s v="Distribution NFI"/>
    <s v="Matériaux NFI"/>
    <s v="Bidons"/>
    <m/>
    <s v="Nombre"/>
    <n v="1000"/>
    <m/>
    <m/>
    <m/>
    <s v=""/>
    <n v="4370"/>
    <m/>
    <x v="1"/>
    <x v="1"/>
    <m/>
    <m/>
    <m/>
    <m/>
    <s v="The below two lines merged into this line."/>
    <s v="CAT190010SULE"/>
    <x v="17"/>
    <x v="1"/>
    <x v="1"/>
    <e v="#N/A"/>
  </r>
  <r>
    <x v="6"/>
    <m/>
    <s v="OFDA"/>
    <s v="Réalisé"/>
    <m/>
    <s v="Distribution NFI"/>
    <s v="Matériaux NFI"/>
    <s v="Bidons"/>
    <m/>
    <s v="Nombre"/>
    <n v="1000"/>
    <m/>
    <m/>
    <m/>
    <s v=""/>
    <n v="1000"/>
    <s v="Sélection / Priorisation"/>
    <x v="1"/>
    <x v="16"/>
    <m/>
    <m/>
    <m/>
    <m/>
    <m/>
    <s v="CAT190010SUST"/>
    <x v="23"/>
    <x v="1"/>
    <x v="16"/>
    <e v="#N/A"/>
  </r>
  <r>
    <x v="6"/>
    <m/>
    <s v="OFDA"/>
    <s v="Réalisé"/>
    <m/>
    <s v="Distribution NFI"/>
    <s v="Matériaux NFI"/>
    <s v="Couvertures"/>
    <m/>
    <s v="Nombre"/>
    <n v="1200"/>
    <m/>
    <m/>
    <m/>
    <s v=""/>
    <n v="1200"/>
    <s v="Sélection / Priorisation"/>
    <x v="1"/>
    <x v="7"/>
    <s v="Arniquet"/>
    <m/>
    <m/>
    <m/>
    <m/>
    <s v="CAT190010SUARAR"/>
    <x v="4"/>
    <x v="1"/>
    <x v="7"/>
    <e v="#N/A"/>
  </r>
  <r>
    <x v="6"/>
    <m/>
    <s v="OFDA"/>
    <s v="Réalisé"/>
    <m/>
    <s v="Distribution NFI"/>
    <s v="Matériaux NFI"/>
    <s v="Couvertures"/>
    <m/>
    <s v="Nombre"/>
    <s v="1000+"/>
    <m/>
    <m/>
    <m/>
    <s v=""/>
    <n v="1000"/>
    <m/>
    <x v="1"/>
    <x v="7"/>
    <m/>
    <m/>
    <m/>
    <m/>
    <s v="Hygiene kits + Kitchen kits + Blankets + Water"/>
    <s v="CAT190010SUAR"/>
    <x v="3"/>
    <x v="1"/>
    <x v="7"/>
    <e v="#N/A"/>
  </r>
  <r>
    <x v="6"/>
    <m/>
    <s v="OFDA"/>
    <s v="Réalisé"/>
    <m/>
    <s v="Distribution NFI"/>
    <s v="Matériaux NFI"/>
    <s v="Couvertures"/>
    <m/>
    <s v="Nombre"/>
    <n v="200"/>
    <m/>
    <m/>
    <m/>
    <s v=""/>
    <n v="200"/>
    <s v="Sélection / Priorisation"/>
    <x v="1"/>
    <x v="31"/>
    <s v="Champlois"/>
    <m/>
    <m/>
    <m/>
    <m/>
    <s v="CAT190010SUCACH"/>
    <x v="4"/>
    <x v="1"/>
    <x v="31"/>
    <e v="#N/A"/>
  </r>
  <r>
    <x v="6"/>
    <m/>
    <s v="OFDA"/>
    <s v="Planifié (financé)"/>
    <m/>
    <s v="Distribution NFI"/>
    <s v="Matériaux NFI"/>
    <s v="Couvertures"/>
    <m/>
    <s v="Nombre"/>
    <s v="1000+"/>
    <m/>
    <m/>
    <m/>
    <s v=""/>
    <n v="1000"/>
    <m/>
    <x v="1"/>
    <x v="31"/>
    <m/>
    <m/>
    <m/>
    <m/>
    <s v="Hygiene kits + Kitchen kits + Blankets + Water"/>
    <s v="CAT190010SUCA"/>
    <x v="3"/>
    <x v="1"/>
    <x v="31"/>
    <e v="#N/A"/>
  </r>
  <r>
    <x v="6"/>
    <m/>
    <s v="OFDA"/>
    <s v="Planifié (financé)"/>
    <m/>
    <s v="Distribution NFI"/>
    <s v="Matériaux NFI"/>
    <s v="Couvertures"/>
    <m/>
    <s v="Nombre"/>
    <s v="1000+"/>
    <m/>
    <m/>
    <m/>
    <s v=""/>
    <n v="1000"/>
    <m/>
    <x v="1"/>
    <x v="20"/>
    <m/>
    <m/>
    <m/>
    <m/>
    <s v="Hygiene kits + Kitchen kits + Blankets + Water"/>
    <s v="CAT190010SUCH"/>
    <x v="3"/>
    <x v="1"/>
    <x v="20"/>
    <e v="#N/A"/>
  </r>
  <r>
    <x v="6"/>
    <m/>
    <s v="OFDA"/>
    <s v="Planifié (financé)"/>
    <m/>
    <s v="Distribution NFI"/>
    <s v="Matériaux NFI"/>
    <s v="Couvertures"/>
    <m/>
    <s v="Nombre"/>
    <s v="1000+"/>
    <m/>
    <m/>
    <m/>
    <s v=""/>
    <n v="1000"/>
    <m/>
    <x v="1"/>
    <x v="14"/>
    <m/>
    <m/>
    <m/>
    <m/>
    <s v="Hygiene kits + Kitchen kits + Blankets + Water"/>
    <s v="CAT190010SUCO"/>
    <x v="3"/>
    <x v="1"/>
    <x v="14"/>
    <e v="#N/A"/>
  </r>
  <r>
    <x v="6"/>
    <m/>
    <s v="OFDA"/>
    <s v="Réalisé"/>
    <m/>
    <s v="Distribution NFI"/>
    <s v="Matériaux NFI"/>
    <s v="Couvertures"/>
    <m/>
    <s v="Nombre"/>
    <n v="450"/>
    <m/>
    <m/>
    <m/>
    <s v=""/>
    <n v="1921"/>
    <m/>
    <x v="1"/>
    <x v="1"/>
    <m/>
    <m/>
    <m/>
    <m/>
    <m/>
    <s v="CAT190010SULE"/>
    <x v="18"/>
    <x v="1"/>
    <x v="1"/>
    <e v="#N/A"/>
  </r>
  <r>
    <x v="6"/>
    <m/>
    <s v="OFDA"/>
    <s v="Réalisé"/>
    <m/>
    <s v="Distribution NFI"/>
    <s v="Matériaux NFI"/>
    <s v="Couvertures"/>
    <m/>
    <s v="Nombre"/>
    <n v="2875"/>
    <m/>
    <m/>
    <m/>
    <s v=""/>
    <n v="4370"/>
    <m/>
    <x v="1"/>
    <x v="1"/>
    <m/>
    <m/>
    <m/>
    <m/>
    <s v="The below two lines merged into this line."/>
    <s v="CAT190010SULE"/>
    <x v="19"/>
    <x v="1"/>
    <x v="1"/>
    <e v="#N/A"/>
  </r>
  <r>
    <x v="6"/>
    <m/>
    <s v="OFDA"/>
    <s v="Réalisé"/>
    <m/>
    <s v="Distribution NFI"/>
    <s v="Matériaux NFI"/>
    <s v="Couvertures"/>
    <m/>
    <s v="Nombre"/>
    <n v="450"/>
    <m/>
    <m/>
    <m/>
    <s v=""/>
    <n v="1921"/>
    <s v="Sélection / Priorisation"/>
    <x v="1"/>
    <x v="1"/>
    <m/>
    <m/>
    <m/>
    <m/>
    <m/>
    <s v="CAT190010SULE"/>
    <x v="20"/>
    <x v="1"/>
    <x v="1"/>
    <e v="#N/A"/>
  </r>
  <r>
    <x v="6"/>
    <m/>
    <s v="OFDA"/>
    <s v="Réalisé"/>
    <m/>
    <s v="Distribution NFI"/>
    <s v="Matériaux NFI"/>
    <s v="Couvertures"/>
    <m/>
    <s v="Nombre"/>
    <n v="1000"/>
    <m/>
    <m/>
    <m/>
    <s v=""/>
    <n v="1000"/>
    <s v="Sélection / Priorisation"/>
    <x v="1"/>
    <x v="6"/>
    <s v="Maniche"/>
    <m/>
    <m/>
    <m/>
    <m/>
    <s v="CAT190010SUMAMA"/>
    <x v="3"/>
    <x v="1"/>
    <x v="6"/>
    <e v="#N/A"/>
  </r>
  <r>
    <x v="6"/>
    <m/>
    <s v="OFDA"/>
    <s v="Planifié (financé)"/>
    <m/>
    <s v="Distribution NFI"/>
    <s v="Matériaux NFI"/>
    <s v="Couvertures"/>
    <m/>
    <s v="Nombre"/>
    <s v="1000+"/>
    <m/>
    <m/>
    <m/>
    <s v=""/>
    <n v="1000"/>
    <m/>
    <x v="1"/>
    <x v="6"/>
    <m/>
    <m/>
    <m/>
    <m/>
    <s v="Hygiene kits + Kitchen kits + Blankets + Water"/>
    <s v="CAT190010SUMA"/>
    <x v="3"/>
    <x v="1"/>
    <x v="6"/>
    <e v="#N/A"/>
  </r>
  <r>
    <x v="6"/>
    <m/>
    <s v="OFDA"/>
    <s v="Réalisé"/>
    <m/>
    <s v="Distribution NFI"/>
    <s v="Matériaux NFI"/>
    <s v="Couvertures"/>
    <m/>
    <s v="Nombre"/>
    <s v="1000+"/>
    <m/>
    <m/>
    <m/>
    <s v=""/>
    <n v="1000"/>
    <m/>
    <x v="1"/>
    <x v="15"/>
    <m/>
    <m/>
    <m/>
    <m/>
    <s v="Hygiene kits + Kitchen kits + Blankets + Water"/>
    <s v="CAT190010SUPO"/>
    <x v="3"/>
    <x v="1"/>
    <x v="15"/>
    <e v="#N/A"/>
  </r>
  <r>
    <x v="6"/>
    <m/>
    <s v="OFDA"/>
    <s v="Réalisé"/>
    <m/>
    <s v="Distribution NFI"/>
    <s v="Matériaux NFI"/>
    <s v="Couvertures"/>
    <m/>
    <s v="Nombre"/>
    <s v="1000+"/>
    <m/>
    <m/>
    <m/>
    <s v=""/>
    <n v="1000"/>
    <m/>
    <x v="1"/>
    <x v="5"/>
    <m/>
    <m/>
    <m/>
    <m/>
    <s v="Hygiene kits + Kitchen kits + Blankets + Water"/>
    <s v="CAT190010SURO"/>
    <x v="3"/>
    <x v="1"/>
    <x v="5"/>
    <e v="#N/A"/>
  </r>
  <r>
    <x v="6"/>
    <m/>
    <s v="OFDA"/>
    <s v="Réalisé"/>
    <m/>
    <s v="Distribution NFI"/>
    <s v="Matériaux NFI"/>
    <s v="Couvertures"/>
    <m/>
    <s v="Nombre"/>
    <s v="1000+"/>
    <m/>
    <m/>
    <m/>
    <s v=""/>
    <n v="1000"/>
    <m/>
    <x v="1"/>
    <x v="16"/>
    <m/>
    <m/>
    <m/>
    <m/>
    <s v="Hygiene kits + Kitchen kits + Blankets + Water"/>
    <s v="CAT190010SUST"/>
    <x v="0"/>
    <x v="1"/>
    <x v="16"/>
    <e v="#N/A"/>
  </r>
  <r>
    <x v="6"/>
    <m/>
    <s v="OFDA"/>
    <s v="Réalisé"/>
    <m/>
    <s v="Distribution NFI"/>
    <s v="Matériaux NFI"/>
    <s v="Couvertures"/>
    <m/>
    <s v="Nombre"/>
    <n v="1000"/>
    <m/>
    <m/>
    <m/>
    <s v=""/>
    <n v="1000"/>
    <s v="Sélection / Priorisation"/>
    <x v="1"/>
    <x v="16"/>
    <m/>
    <m/>
    <m/>
    <m/>
    <m/>
    <s v="CAT190010SUST"/>
    <x v="1"/>
    <x v="1"/>
    <x v="16"/>
    <e v="#N/A"/>
  </r>
  <r>
    <x v="6"/>
    <m/>
    <s v="OFDA"/>
    <s v="Réalisé"/>
    <m/>
    <s v="Distribution NFI"/>
    <s v="Matériaux NFI"/>
    <s v="Couvertures"/>
    <m/>
    <s v="Nombre"/>
    <s v="1000+"/>
    <m/>
    <m/>
    <m/>
    <s v=""/>
    <n v="1000"/>
    <m/>
    <x v="1"/>
    <x v="8"/>
    <m/>
    <m/>
    <m/>
    <m/>
    <s v="Hygiene kits + Kitchen kits + Blankets + Water"/>
    <s v="CAT190010SUTO"/>
    <x v="3"/>
    <x v="1"/>
    <x v="8"/>
    <e v="#N/A"/>
  </r>
  <r>
    <x v="6"/>
    <m/>
    <s v="OFDA"/>
    <s v="Réalisé"/>
    <m/>
    <s v="Distribution Abris"/>
    <s v="Matériaux Abris"/>
    <s v="Kit Abris"/>
    <m/>
    <s v="Nombre"/>
    <n v="4370"/>
    <m/>
    <m/>
    <m/>
    <s v=""/>
    <n v="4370"/>
    <m/>
    <x v="1"/>
    <x v="1"/>
    <m/>
    <m/>
    <m/>
    <m/>
    <s v="The below two lines merged into this line."/>
    <s v="CAT190010SULE"/>
    <x v="21"/>
    <x v="1"/>
    <x v="1"/>
    <e v="#N/A"/>
  </r>
  <r>
    <x v="6"/>
    <m/>
    <s v="OFDA"/>
    <s v="Réalisé"/>
    <m/>
    <s v="Distribution NFI"/>
    <s v="Matériaux NFI"/>
    <s v="Kit de cuisine"/>
    <m/>
    <s v="Nombre"/>
    <n v="1000"/>
    <m/>
    <m/>
    <m/>
    <s v=""/>
    <n v="1000"/>
    <m/>
    <x v="1"/>
    <x v="7"/>
    <m/>
    <m/>
    <m/>
    <m/>
    <s v="Hygiene kits + Kitchen kits + Blankets + Water"/>
    <s v="CAT190010SUAR"/>
    <x v="4"/>
    <x v="1"/>
    <x v="7"/>
    <e v="#N/A"/>
  </r>
  <r>
    <x v="6"/>
    <m/>
    <s v="OFDA"/>
    <s v="Planifié (financé)"/>
    <m/>
    <s v="Distribution NFI"/>
    <s v="Matériaux NFI"/>
    <s v="Kit de cuisine"/>
    <m/>
    <s v="Nombre"/>
    <n v="1000"/>
    <m/>
    <m/>
    <m/>
    <s v=""/>
    <n v="1000"/>
    <m/>
    <x v="1"/>
    <x v="31"/>
    <m/>
    <m/>
    <m/>
    <m/>
    <s v="Hygiene kits + Kitchen kits + Blankets + Water"/>
    <s v="CAT190010SUCA"/>
    <x v="4"/>
    <x v="1"/>
    <x v="31"/>
    <e v="#N/A"/>
  </r>
  <r>
    <x v="6"/>
    <m/>
    <s v="OFDA"/>
    <s v="Planifié (financé)"/>
    <m/>
    <s v="Distribution NFI"/>
    <s v="Matériaux NFI"/>
    <s v="Kit de cuisine"/>
    <m/>
    <s v="Nombre"/>
    <n v="1000"/>
    <m/>
    <m/>
    <m/>
    <s v=""/>
    <n v="1000"/>
    <m/>
    <x v="1"/>
    <x v="20"/>
    <m/>
    <m/>
    <m/>
    <m/>
    <s v="Hygiene kits + Kitchen kits + Blankets + Water"/>
    <s v="CAT190010SUCH"/>
    <x v="4"/>
    <x v="1"/>
    <x v="20"/>
    <e v="#N/A"/>
  </r>
  <r>
    <x v="6"/>
    <m/>
    <s v="OFDA"/>
    <s v="Planifié (financé)"/>
    <m/>
    <s v="Distribution NFI"/>
    <s v="Matériaux NFI"/>
    <s v="Kit de cuisine"/>
    <m/>
    <s v="Nombre"/>
    <n v="1000"/>
    <m/>
    <m/>
    <m/>
    <s v=""/>
    <n v="1000"/>
    <m/>
    <x v="1"/>
    <x v="14"/>
    <m/>
    <m/>
    <m/>
    <m/>
    <s v="Hygiene kits + Kitchen kits + Blankets + Water"/>
    <s v="CAT190010SUCO"/>
    <x v="4"/>
    <x v="1"/>
    <x v="14"/>
    <e v="#N/A"/>
  </r>
  <r>
    <x v="6"/>
    <m/>
    <s v="OFDA"/>
    <s v="Réalisé"/>
    <m/>
    <s v="Distribution NFI"/>
    <s v="Matériaux NFI"/>
    <s v="Kit de cuisine"/>
    <m/>
    <s v="Nombre"/>
    <n v="1000"/>
    <m/>
    <m/>
    <m/>
    <s v=""/>
    <n v="4370"/>
    <m/>
    <x v="1"/>
    <x v="1"/>
    <m/>
    <m/>
    <m/>
    <m/>
    <s v="The below two lines merged into this line."/>
    <s v="CAT190010SULE"/>
    <x v="22"/>
    <x v="1"/>
    <x v="1"/>
    <e v="#N/A"/>
  </r>
  <r>
    <x v="6"/>
    <m/>
    <s v="OFDA"/>
    <s v="Réalisé"/>
    <m/>
    <s v="Distribution NFI"/>
    <s v="Matériaux NFI"/>
    <s v="Kit de cuisine"/>
    <m/>
    <s v="Nombre"/>
    <n v="1000"/>
    <m/>
    <m/>
    <m/>
    <s v=""/>
    <n v="1000"/>
    <s v="Sélection / Priorisation"/>
    <x v="1"/>
    <x v="6"/>
    <s v="Maniche"/>
    <m/>
    <m/>
    <m/>
    <m/>
    <s v="CAT190010SUMAMA"/>
    <x v="4"/>
    <x v="1"/>
    <x v="6"/>
    <e v="#N/A"/>
  </r>
  <r>
    <x v="6"/>
    <m/>
    <s v="OFDA"/>
    <s v="Planifié (financé)"/>
    <m/>
    <s v="Distribution NFI"/>
    <s v="Matériaux NFI"/>
    <s v="Kit de cuisine"/>
    <m/>
    <s v="Nombre"/>
    <n v="1000"/>
    <m/>
    <m/>
    <m/>
    <s v=""/>
    <n v="1000"/>
    <m/>
    <x v="1"/>
    <x v="6"/>
    <m/>
    <m/>
    <m/>
    <m/>
    <s v="Hygiene kits + Kitchen kits + Blankets + Water"/>
    <s v="CAT190010SUMA"/>
    <x v="4"/>
    <x v="1"/>
    <x v="6"/>
    <e v="#N/A"/>
  </r>
  <r>
    <x v="6"/>
    <m/>
    <s v="OFDA"/>
    <s v="Réalisé"/>
    <m/>
    <s v="Distribution NFI"/>
    <s v="Matériaux NFI"/>
    <s v="Kit de cuisine"/>
    <m/>
    <s v="Nombre"/>
    <n v="1000"/>
    <m/>
    <m/>
    <m/>
    <s v=""/>
    <n v="1000"/>
    <m/>
    <x v="1"/>
    <x v="15"/>
    <m/>
    <m/>
    <m/>
    <m/>
    <s v="Hygiene kits + Kitchen kits + Blankets + Water"/>
    <s v="CAT190010SUPO"/>
    <x v="4"/>
    <x v="1"/>
    <x v="15"/>
    <e v="#N/A"/>
  </r>
  <r>
    <x v="6"/>
    <m/>
    <s v="OFDA"/>
    <s v="Réalisé"/>
    <m/>
    <s v="Distribution NFI"/>
    <s v="Matériaux NFI"/>
    <s v="Kit de cuisine"/>
    <m/>
    <s v="Nombre"/>
    <n v="1000"/>
    <m/>
    <m/>
    <m/>
    <s v=""/>
    <n v="1000"/>
    <m/>
    <x v="1"/>
    <x v="5"/>
    <m/>
    <m/>
    <m/>
    <m/>
    <s v="Hygiene kits + Kitchen kits + Blankets + Water"/>
    <s v="CAT190010SURO"/>
    <x v="4"/>
    <x v="1"/>
    <x v="5"/>
    <e v="#N/A"/>
  </r>
  <r>
    <x v="6"/>
    <m/>
    <s v="OFDA"/>
    <s v="Réalisé"/>
    <m/>
    <s v="Distribution NFI"/>
    <s v="Matériaux NFI"/>
    <s v="Kit de cuisine"/>
    <m/>
    <s v="Nombre"/>
    <n v="1000"/>
    <m/>
    <m/>
    <m/>
    <s v=""/>
    <n v="1000"/>
    <m/>
    <x v="1"/>
    <x v="16"/>
    <m/>
    <m/>
    <m/>
    <m/>
    <s v="Hygiene kits + Kitchen kits + Blankets + Water"/>
    <s v="CAT190010SUST"/>
    <x v="2"/>
    <x v="1"/>
    <x v="16"/>
    <e v="#N/A"/>
  </r>
  <r>
    <x v="6"/>
    <m/>
    <s v="OFDA"/>
    <s v="Réalisé"/>
    <m/>
    <s v="Distribution NFI"/>
    <s v="Matériaux NFI"/>
    <s v="Kit de cuisine"/>
    <m/>
    <s v="Nombre"/>
    <n v="1000"/>
    <m/>
    <m/>
    <m/>
    <s v=""/>
    <n v="1000"/>
    <s v="Sélection / Priorisation"/>
    <x v="1"/>
    <x v="16"/>
    <m/>
    <m/>
    <m/>
    <m/>
    <m/>
    <s v="CAT190010SUST"/>
    <x v="3"/>
    <x v="1"/>
    <x v="16"/>
    <e v="#N/A"/>
  </r>
  <r>
    <x v="6"/>
    <m/>
    <s v="OFDA"/>
    <s v="Réalisé"/>
    <m/>
    <s v="Distribution NFI"/>
    <s v="Matériaux NFI"/>
    <s v="Kit de cuisine"/>
    <m/>
    <s v="Nombre"/>
    <n v="1000"/>
    <m/>
    <m/>
    <m/>
    <s v=""/>
    <n v="1000"/>
    <m/>
    <x v="1"/>
    <x v="8"/>
    <m/>
    <m/>
    <m/>
    <m/>
    <s v="Hygiene kits + Kitchen kits + Blankets + Water"/>
    <s v="CAT190010SUTO"/>
    <x v="4"/>
    <x v="1"/>
    <x v="8"/>
    <e v="#N/A"/>
  </r>
  <r>
    <x v="6"/>
    <m/>
    <s v="OFDA"/>
    <s v="Réalisé"/>
    <m/>
    <s v="Distribution NFI"/>
    <s v="Matériaux NFI"/>
    <s v="Kit d'hygiène"/>
    <m/>
    <s v="Nombre"/>
    <n v="1200"/>
    <m/>
    <m/>
    <m/>
    <s v=""/>
    <n v="1200"/>
    <s v="Sélection / Priorisation"/>
    <x v="1"/>
    <x v="7"/>
    <s v="Arniquet"/>
    <m/>
    <m/>
    <m/>
    <m/>
    <s v="CAT190010SUARAR"/>
    <x v="5"/>
    <x v="1"/>
    <x v="7"/>
    <e v="#N/A"/>
  </r>
  <r>
    <x v="6"/>
    <m/>
    <s v="OFDA"/>
    <s v="Réalisé"/>
    <m/>
    <s v="Distribution NFI"/>
    <s v="Matériaux NFI"/>
    <s v="Kit d'hygiène"/>
    <m/>
    <s v="Nombre"/>
    <n v="1000"/>
    <m/>
    <m/>
    <m/>
    <s v=""/>
    <n v="1000"/>
    <m/>
    <x v="1"/>
    <x v="7"/>
    <m/>
    <m/>
    <m/>
    <m/>
    <s v="Hygiene kits + Kitchen kits + Blankets + Water"/>
    <s v="CAT190010SUAR"/>
    <x v="5"/>
    <x v="1"/>
    <x v="7"/>
    <e v="#N/A"/>
  </r>
  <r>
    <x v="6"/>
    <m/>
    <s v="OFDA"/>
    <s v="Réalisé"/>
    <m/>
    <s v="Distribution NFI"/>
    <s v="Matériaux NFI"/>
    <s v="Kit d'hygiène"/>
    <m/>
    <s v="Nombre"/>
    <n v="200"/>
    <m/>
    <m/>
    <m/>
    <s v=""/>
    <n v="200"/>
    <s v="Sélection / Priorisation"/>
    <x v="1"/>
    <x v="31"/>
    <s v="Champlois"/>
    <m/>
    <m/>
    <m/>
    <m/>
    <s v="CAT190010SUCACH"/>
    <x v="5"/>
    <x v="1"/>
    <x v="31"/>
    <e v="#N/A"/>
  </r>
  <r>
    <x v="6"/>
    <m/>
    <s v="OFDA"/>
    <s v="Planifié (financé)"/>
    <m/>
    <s v="Distribution NFI"/>
    <s v="Matériaux NFI"/>
    <s v="Kit d'hygiène"/>
    <m/>
    <s v="Nombre"/>
    <n v="1000"/>
    <m/>
    <m/>
    <m/>
    <s v=""/>
    <n v="1000"/>
    <m/>
    <x v="1"/>
    <x v="31"/>
    <m/>
    <m/>
    <m/>
    <m/>
    <s v="Hygiene kits + Kitchen kits + Blankets + Water"/>
    <s v="CAT190010SUCA"/>
    <x v="5"/>
    <x v="1"/>
    <x v="31"/>
    <e v="#N/A"/>
  </r>
  <r>
    <x v="6"/>
    <m/>
    <s v="OFDA"/>
    <s v="Planifié (financé)"/>
    <m/>
    <s v="Distribution NFI"/>
    <s v="Matériaux NFI"/>
    <s v="Kit d'hygiène"/>
    <m/>
    <s v="Nombre"/>
    <n v="1000"/>
    <m/>
    <m/>
    <m/>
    <s v=""/>
    <n v="1000"/>
    <m/>
    <x v="1"/>
    <x v="20"/>
    <m/>
    <m/>
    <m/>
    <m/>
    <s v="Hygiene kits + Kitchen kits + Blankets + Water"/>
    <s v="CAT190010SUCH"/>
    <x v="5"/>
    <x v="1"/>
    <x v="20"/>
    <e v="#N/A"/>
  </r>
  <r>
    <x v="6"/>
    <m/>
    <s v="OFDA"/>
    <s v="Planifié (financé)"/>
    <m/>
    <s v="Distribution NFI"/>
    <s v="Matériaux NFI"/>
    <s v="Kit d'hygiène"/>
    <m/>
    <s v="Nombre"/>
    <n v="1000"/>
    <m/>
    <m/>
    <m/>
    <s v=""/>
    <n v="1000"/>
    <m/>
    <x v="1"/>
    <x v="14"/>
    <m/>
    <m/>
    <m/>
    <m/>
    <s v="Hygiene kits + Kitchen kits + Blankets + Water"/>
    <s v="CAT190010SUCO"/>
    <x v="5"/>
    <x v="1"/>
    <x v="14"/>
    <e v="#N/A"/>
  </r>
  <r>
    <x v="6"/>
    <m/>
    <s v="OFDA"/>
    <s v="Réalisé"/>
    <m/>
    <s v="Distribution NFI"/>
    <s v="Matériaux NFI"/>
    <s v="Kit d'hygiène"/>
    <m/>
    <s v="Nombre"/>
    <n v="500"/>
    <m/>
    <m/>
    <m/>
    <s v=""/>
    <n v="1921"/>
    <m/>
    <x v="1"/>
    <x v="1"/>
    <m/>
    <m/>
    <m/>
    <m/>
    <m/>
    <s v="CAT190010SULE"/>
    <x v="23"/>
    <x v="1"/>
    <x v="1"/>
    <e v="#N/A"/>
  </r>
  <r>
    <x v="6"/>
    <m/>
    <s v="OFDA"/>
    <s v="Réalisé"/>
    <m/>
    <s v="Distribution NFI"/>
    <s v="Matériaux NFI"/>
    <s v="Kit d'hygiène"/>
    <m/>
    <s v="Nombre"/>
    <n v="3000"/>
    <m/>
    <m/>
    <m/>
    <s v=""/>
    <n v="4370"/>
    <m/>
    <x v="1"/>
    <x v="1"/>
    <m/>
    <m/>
    <m/>
    <m/>
    <s v="The below two lines merged into this line."/>
    <s v="CAT190010SULE"/>
    <x v="0"/>
    <x v="1"/>
    <x v="1"/>
    <e v="#N/A"/>
  </r>
  <r>
    <x v="6"/>
    <m/>
    <s v="OFDA"/>
    <s v="Réalisé"/>
    <m/>
    <s v="Distribution NFI"/>
    <s v="Matériaux NFI"/>
    <s v="Kit d'hygiène"/>
    <m/>
    <s v="Nombre"/>
    <n v="1000"/>
    <m/>
    <m/>
    <m/>
    <s v=""/>
    <n v="1000"/>
    <s v="Sélection / Priorisation"/>
    <x v="1"/>
    <x v="6"/>
    <s v="Maniche"/>
    <m/>
    <m/>
    <m/>
    <m/>
    <s v="CAT190010SUMAMA"/>
    <x v="5"/>
    <x v="1"/>
    <x v="6"/>
    <e v="#N/A"/>
  </r>
  <r>
    <x v="6"/>
    <m/>
    <s v="OFDA"/>
    <s v="Planifié (financé)"/>
    <m/>
    <s v="Distribution NFI"/>
    <s v="Matériaux NFI"/>
    <s v="Kit d'hygiène"/>
    <m/>
    <s v="Nombre"/>
    <n v="1000"/>
    <m/>
    <m/>
    <m/>
    <s v=""/>
    <n v="1000"/>
    <m/>
    <x v="1"/>
    <x v="6"/>
    <m/>
    <m/>
    <m/>
    <m/>
    <s v="Hygiene kits + Kitchen kits + Blankets + Water"/>
    <s v="CAT190010SUMA"/>
    <x v="5"/>
    <x v="1"/>
    <x v="6"/>
    <e v="#N/A"/>
  </r>
  <r>
    <x v="6"/>
    <m/>
    <s v="OFDA"/>
    <s v="Réalisé"/>
    <m/>
    <s v="Distribution NFI"/>
    <s v="Matériaux NFI"/>
    <s v="Kit d'hygiène"/>
    <m/>
    <s v="Nombre"/>
    <n v="200"/>
    <m/>
    <m/>
    <m/>
    <s v=""/>
    <n v="50"/>
    <s v="Sélection / Priorisation"/>
    <x v="1"/>
    <x v="15"/>
    <s v="Lezard"/>
    <m/>
    <m/>
    <m/>
    <m/>
    <s v="CAT190010SUPOLE"/>
    <x v="5"/>
    <x v="1"/>
    <x v="15"/>
    <e v="#N/A"/>
  </r>
  <r>
    <x v="6"/>
    <m/>
    <s v="OFDA"/>
    <s v="Réalisé"/>
    <m/>
    <s v="Distribution NFI"/>
    <s v="Matériaux NFI"/>
    <s v="Kit d'hygiène"/>
    <m/>
    <s v="Nombre"/>
    <n v="1000"/>
    <m/>
    <m/>
    <m/>
    <s v=""/>
    <n v="1000"/>
    <m/>
    <x v="1"/>
    <x v="15"/>
    <m/>
    <m/>
    <m/>
    <m/>
    <s v="Hygiene kits + Kitchen kits + Blankets + Water"/>
    <s v="CAT190010SUPO"/>
    <x v="5"/>
    <x v="1"/>
    <x v="15"/>
    <e v="#N/A"/>
  </r>
  <r>
    <x v="6"/>
    <m/>
    <s v="OFDA"/>
    <s v="Réalisé"/>
    <m/>
    <s v="Distribution NFI"/>
    <s v="Matériaux NFI"/>
    <s v="Kit d'hygiène"/>
    <m/>
    <s v="Nombre"/>
    <n v="200"/>
    <m/>
    <m/>
    <m/>
    <s v=""/>
    <n v="50"/>
    <s v="Sélection / Priorisation"/>
    <x v="1"/>
    <x v="5"/>
    <s v="Renaudin"/>
    <m/>
    <m/>
    <m/>
    <m/>
    <s v="CAT190010SURORE"/>
    <x v="5"/>
    <x v="1"/>
    <x v="5"/>
    <e v="#N/A"/>
  </r>
  <r>
    <x v="6"/>
    <m/>
    <s v="OFDA"/>
    <s v="Réalisé"/>
    <m/>
    <s v="Distribution NFI"/>
    <s v="Matériaux NFI"/>
    <s v="Kit d'hygiène"/>
    <m/>
    <s v="Nombre"/>
    <n v="1000"/>
    <m/>
    <m/>
    <m/>
    <s v=""/>
    <n v="1000"/>
    <m/>
    <x v="1"/>
    <x v="5"/>
    <m/>
    <m/>
    <m/>
    <m/>
    <s v="Hygiene kits + Kitchen kits + Blankets + Water"/>
    <s v="CAT190010SURO"/>
    <x v="5"/>
    <x v="1"/>
    <x v="5"/>
    <e v="#N/A"/>
  </r>
  <r>
    <x v="6"/>
    <m/>
    <s v="OFDA"/>
    <s v="Réalisé"/>
    <m/>
    <s v="Distribution NFI"/>
    <s v="Matériaux NFI"/>
    <s v="Kit d'hygiène"/>
    <m/>
    <s v="Nombre"/>
    <n v="1000"/>
    <m/>
    <m/>
    <m/>
    <s v=""/>
    <n v="1000"/>
    <m/>
    <x v="1"/>
    <x v="16"/>
    <m/>
    <m/>
    <m/>
    <m/>
    <s v="Hygiene kits + Kitchen kits + Blankets + Water"/>
    <s v="CAT190010SUST"/>
    <x v="4"/>
    <x v="1"/>
    <x v="16"/>
    <e v="#N/A"/>
  </r>
  <r>
    <x v="6"/>
    <m/>
    <s v="OFDA"/>
    <s v="Réalisé"/>
    <m/>
    <s v="Distribution NFI"/>
    <s v="Matériaux NFI"/>
    <s v="Kit d'hygiène"/>
    <m/>
    <s v="Nombre"/>
    <n v="1000"/>
    <m/>
    <m/>
    <m/>
    <s v=""/>
    <n v="1000"/>
    <s v="Sélection / Priorisation"/>
    <x v="1"/>
    <x v="16"/>
    <m/>
    <m/>
    <m/>
    <m/>
    <m/>
    <s v="CAT190010SUST"/>
    <x v="5"/>
    <x v="1"/>
    <x v="16"/>
    <e v="#N/A"/>
  </r>
  <r>
    <x v="6"/>
    <m/>
    <s v="OFDA"/>
    <s v="Réalisé"/>
    <m/>
    <s v="Distribution NFI"/>
    <s v="Matériaux NFI"/>
    <s v="Kit d'hygiène"/>
    <m/>
    <s v="Nombre"/>
    <n v="1000"/>
    <m/>
    <m/>
    <m/>
    <s v=""/>
    <n v="1000"/>
    <m/>
    <x v="1"/>
    <x v="8"/>
    <m/>
    <m/>
    <m/>
    <m/>
    <s v="Hygiene kits + Kitchen kits + Blankets + Water"/>
    <s v="CAT190010SUTO"/>
    <x v="5"/>
    <x v="1"/>
    <x v="8"/>
    <e v="#N/A"/>
  </r>
  <r>
    <x v="6"/>
    <m/>
    <s v="OFDA"/>
    <s v="Réalisé"/>
    <m/>
    <s v="Distribution NFI"/>
    <s v="Matériaux NFI"/>
    <s v="Lampes solaires"/>
    <m/>
    <s v="Nombre"/>
    <n v="150"/>
    <m/>
    <m/>
    <m/>
    <s v=""/>
    <n v="1921"/>
    <m/>
    <x v="1"/>
    <x v="1"/>
    <m/>
    <m/>
    <m/>
    <m/>
    <m/>
    <s v="CAT190010SULE"/>
    <x v="1"/>
    <x v="1"/>
    <x v="1"/>
    <e v="#N/A"/>
  </r>
  <r>
    <x v="6"/>
    <m/>
    <s v="OFDA"/>
    <s v="Réalisé"/>
    <m/>
    <s v="Distribution Abris"/>
    <s v="Cash en HTG"/>
    <s v="Non conditionel"/>
    <m/>
    <s v="Valeur en HTG"/>
    <n v="160"/>
    <m/>
    <m/>
    <m/>
    <s v=""/>
    <n v="621"/>
    <s v="Sélection / Priorisation"/>
    <x v="1"/>
    <x v="1"/>
    <m/>
    <m/>
    <m/>
    <m/>
    <m/>
    <s v="CAT190010SULE"/>
    <x v="2"/>
    <x v="1"/>
    <x v="1"/>
    <e v="#N/A"/>
  </r>
  <r>
    <x v="6"/>
    <m/>
    <s v="OFDA"/>
    <s v="Réalisé"/>
    <m/>
    <s v="Distribution Abris"/>
    <s v="Cash en USD"/>
    <s v="Non conditionel "/>
    <m/>
    <s v="Valeur en USD"/>
    <m/>
    <m/>
    <m/>
    <m/>
    <m/>
    <n v="3000"/>
    <m/>
    <x v="1"/>
    <x v="1"/>
    <m/>
    <m/>
    <m/>
    <m/>
    <s v="The below two lines merged into this line."/>
    <s v="CAT190010SULE"/>
    <x v="3"/>
    <x v="1"/>
    <x v="1"/>
    <e v="#N/A"/>
  </r>
  <r>
    <x v="6"/>
    <m/>
    <s v="OFDA"/>
    <s v="En cours"/>
    <m/>
    <s v="Distribution Abris"/>
    <s v="Cash en USD"/>
    <s v="Non conditionel "/>
    <m/>
    <s v="Valeur en USD"/>
    <m/>
    <m/>
    <m/>
    <m/>
    <s v=""/>
    <n v="400"/>
    <m/>
    <x v="1"/>
    <x v="1"/>
    <m/>
    <m/>
    <m/>
    <m/>
    <s v="cash support"/>
    <s v="CAT190010SULE"/>
    <x v="4"/>
    <x v="1"/>
    <x v="1"/>
    <e v="#N/A"/>
  </r>
  <r>
    <x v="6"/>
    <m/>
    <s v="OFDA"/>
    <s v="Planifié (financé)"/>
    <m/>
    <s v="Distribution Abris"/>
    <s v="Cash en USD"/>
    <s v="Non conditionel "/>
    <m/>
    <s v="Valeur en USD"/>
    <m/>
    <m/>
    <m/>
    <m/>
    <s v=""/>
    <n v="350"/>
    <m/>
    <x v="1"/>
    <x v="1"/>
    <m/>
    <m/>
    <m/>
    <m/>
    <s v="cash support"/>
    <s v="CAT190010SULE"/>
    <x v="5"/>
    <x v="1"/>
    <x v="1"/>
    <e v="#N/A"/>
  </r>
  <r>
    <x v="7"/>
    <m/>
    <m/>
    <s v="Réalisé"/>
    <m/>
    <s v="Distribution NFI"/>
    <s v="Matériaux NFI"/>
    <s v="Kit de cuisine"/>
    <m/>
    <s v="Nombre"/>
    <n v="200"/>
    <m/>
    <m/>
    <m/>
    <s v=""/>
    <n v="325"/>
    <m/>
    <x v="1"/>
    <x v="31"/>
    <s v="2e Section Champlois"/>
    <m/>
    <m/>
    <m/>
    <s v="plus food"/>
    <s v="CEC190010SUCA2E"/>
    <x v="2"/>
    <x v="1"/>
    <x v="31"/>
    <e v="#N/A"/>
  </r>
  <r>
    <x v="7"/>
    <m/>
    <m/>
    <s v="Planifié (financé)"/>
    <m/>
    <s v="Distribution NFI"/>
    <s v="Matériaux NFI"/>
    <s v="Kit de cuisine"/>
    <m/>
    <s v="Nombre"/>
    <n v="185"/>
    <m/>
    <m/>
    <m/>
    <s v=""/>
    <n v="245"/>
    <m/>
    <x v="1"/>
    <x v="31"/>
    <s v="2e Section Champlois"/>
    <m/>
    <m/>
    <m/>
    <s v="plus food, planned"/>
    <s v="CEC190010SUCA2E"/>
    <x v="3"/>
    <x v="1"/>
    <x v="31"/>
    <e v="#N/A"/>
  </r>
  <r>
    <x v="7"/>
    <m/>
    <m/>
    <s v="Réalisé"/>
    <m/>
    <s v="Distribution NFI"/>
    <s v="Matériaux NFI"/>
    <s v="Kit de cuisine"/>
    <m/>
    <s v="Nombre"/>
    <n v="315"/>
    <m/>
    <m/>
    <m/>
    <s v=""/>
    <n v="328"/>
    <m/>
    <x v="1"/>
    <x v="1"/>
    <s v="1re Section Bourdet"/>
    <m/>
    <m/>
    <m/>
    <s v="plus food"/>
    <s v="CEC190010SULE1R"/>
    <x v="4"/>
    <x v="1"/>
    <x v="1"/>
    <e v="#N/A"/>
  </r>
  <r>
    <x v="7"/>
    <m/>
    <m/>
    <s v="Réalisé"/>
    <m/>
    <s v="Distribution NFI"/>
    <s v="Matériaux NFI"/>
    <s v="Kit de cuisine"/>
    <m/>
    <s v="Nombre"/>
    <n v="200"/>
    <m/>
    <m/>
    <m/>
    <s v=""/>
    <n v="250"/>
    <m/>
    <x v="1"/>
    <x v="6"/>
    <s v="2e Section Dory"/>
    <m/>
    <m/>
    <m/>
    <m/>
    <s v="CEC190010SUMA2E"/>
    <x v="4"/>
    <x v="1"/>
    <x v="6"/>
    <e v="#N/A"/>
  </r>
  <r>
    <x v="7"/>
    <m/>
    <m/>
    <s v="Réalisé"/>
    <m/>
    <s v="Distribution NFI"/>
    <s v="Matériaux NFI"/>
    <s v="Kit de cuisine"/>
    <m/>
    <s v="Nombre"/>
    <n v="200"/>
    <m/>
    <m/>
    <m/>
    <s v=""/>
    <n v="270"/>
    <m/>
    <x v="1"/>
    <x v="6"/>
    <s v="3e Section Melon"/>
    <m/>
    <m/>
    <m/>
    <m/>
    <s v="CEC190010SUMA3E"/>
    <x v="4"/>
    <x v="1"/>
    <x v="6"/>
    <e v="#N/A"/>
  </r>
  <r>
    <x v="7"/>
    <m/>
    <m/>
    <s v="Réalisé"/>
    <m/>
    <s v="Distribution NFI"/>
    <s v="Matériaux NFI"/>
    <s v="Kit d'hygiène"/>
    <m/>
    <s v="Nombre"/>
    <n v="200"/>
    <m/>
    <m/>
    <m/>
    <s v=""/>
    <n v="325"/>
    <m/>
    <x v="1"/>
    <x v="31"/>
    <s v="2e Section Champlois"/>
    <m/>
    <m/>
    <m/>
    <s v="plus food"/>
    <s v="CEC190010SUCA2E"/>
    <x v="4"/>
    <x v="1"/>
    <x v="31"/>
    <e v="#N/A"/>
  </r>
  <r>
    <x v="7"/>
    <m/>
    <m/>
    <s v="Planifié (financé)"/>
    <m/>
    <s v="Distribution NFI"/>
    <s v="Matériaux NFI"/>
    <s v="Kit d'hygiène"/>
    <m/>
    <s v="Nombre"/>
    <n v="185"/>
    <m/>
    <m/>
    <m/>
    <s v=""/>
    <n v="245"/>
    <m/>
    <x v="1"/>
    <x v="31"/>
    <s v="2e Section Champlois"/>
    <m/>
    <m/>
    <m/>
    <s v="plus food, planned"/>
    <s v="CEC190010SUCA2E"/>
    <x v="5"/>
    <x v="1"/>
    <x v="31"/>
    <e v="#N/A"/>
  </r>
  <r>
    <x v="7"/>
    <m/>
    <m/>
    <s v="Réalisé"/>
    <m/>
    <s v="Distribution NFI"/>
    <s v="Matériaux NFI"/>
    <s v="Kit d'hygiène"/>
    <m/>
    <s v="Nombre"/>
    <n v="315"/>
    <m/>
    <m/>
    <m/>
    <s v=""/>
    <n v="328"/>
    <m/>
    <x v="1"/>
    <x v="1"/>
    <s v="1re Section Bourdet"/>
    <m/>
    <m/>
    <m/>
    <s v="plus food"/>
    <s v="CEC190010SULE1R"/>
    <x v="5"/>
    <x v="1"/>
    <x v="1"/>
    <e v="#N/A"/>
  </r>
  <r>
    <x v="7"/>
    <m/>
    <m/>
    <s v="Réalisé"/>
    <m/>
    <s v="Distribution NFI"/>
    <s v="Matériaux NFI"/>
    <s v="Kit d'hygiène"/>
    <m/>
    <s v="Nombre"/>
    <n v="200"/>
    <m/>
    <m/>
    <m/>
    <s v=""/>
    <n v="250"/>
    <m/>
    <x v="1"/>
    <x v="6"/>
    <s v="2e Section Dory"/>
    <m/>
    <m/>
    <m/>
    <m/>
    <s v="CEC190010SUMA2E"/>
    <x v="5"/>
    <x v="1"/>
    <x v="6"/>
    <e v="#N/A"/>
  </r>
  <r>
    <x v="7"/>
    <m/>
    <m/>
    <s v="Réalisé"/>
    <m/>
    <s v="Distribution NFI"/>
    <s v="Matériaux NFI"/>
    <s v="Kit d'hygiène"/>
    <m/>
    <s v="Nombre"/>
    <n v="200"/>
    <m/>
    <m/>
    <m/>
    <s v=""/>
    <n v="270"/>
    <m/>
    <x v="1"/>
    <x v="6"/>
    <s v="3e Section Melon"/>
    <m/>
    <m/>
    <m/>
    <m/>
    <s v="CEC190010SUMA3E"/>
    <x v="5"/>
    <x v="1"/>
    <x v="6"/>
    <e v="#N/A"/>
  </r>
  <r>
    <x v="8"/>
    <m/>
    <m/>
    <s v="Réalisé"/>
    <m/>
    <s v="Distribution Abris"/>
    <s v="Matériaux Abris"/>
    <s v="Bâches"/>
    <m/>
    <s v="Nombre"/>
    <n v="90"/>
    <m/>
    <m/>
    <m/>
    <s v=""/>
    <n v="90"/>
    <m/>
    <x v="1"/>
    <x v="32"/>
    <m/>
    <m/>
    <m/>
    <m/>
    <m/>
    <s v="CES190010SUAQ"/>
    <x v="5"/>
    <x v="1"/>
    <x v="32"/>
    <e v="#N/A"/>
  </r>
  <r>
    <x v="9"/>
    <m/>
    <m/>
    <s v="Réalisé"/>
    <d v="2016-10-05T00:00:00"/>
    <s v="Distribution NFI"/>
    <s v="Matériaux NFI"/>
    <s v="Couvertures"/>
    <m/>
    <s v="Nombre"/>
    <n v="150"/>
    <m/>
    <m/>
    <m/>
    <s v=""/>
    <n v="150"/>
    <s v="Sélection / Priorisation"/>
    <x v="4"/>
    <x v="33"/>
    <m/>
    <m/>
    <m/>
    <m/>
    <m/>
    <s v="CON2016105OUAN"/>
    <x v="5"/>
    <x v="4"/>
    <x v="33"/>
    <e v="#N/A"/>
  </r>
  <r>
    <x v="9"/>
    <s v="Joint distribution with World Wision"/>
    <m/>
    <s v="Réalisé"/>
    <d v="2016-10-11T00:00:00"/>
    <s v="Distribution NFI"/>
    <s v="Matériaux NFI"/>
    <s v="Aquatabs"/>
    <m/>
    <s v="Nombre"/>
    <n v="3200"/>
    <m/>
    <m/>
    <m/>
    <s v=""/>
    <n v="320"/>
    <s v="Sélection / Priorisation"/>
    <x v="4"/>
    <x v="34"/>
    <s v="Grand Vide"/>
    <m/>
    <m/>
    <m/>
    <m/>
    <s v="CON20161011OUPOGR"/>
    <x v="4"/>
    <x v="4"/>
    <x v="34"/>
    <e v="#N/A"/>
  </r>
  <r>
    <x v="9"/>
    <s v="Joint distribution with World Wision"/>
    <m/>
    <s v="Réalisé"/>
    <d v="2016-10-11T00:00:00"/>
    <s v="Distribution NFI"/>
    <s v="Matériaux NFI"/>
    <s v="Kit d'hygiène"/>
    <m/>
    <s v="Nombre"/>
    <n v="320"/>
    <m/>
    <m/>
    <m/>
    <s v=""/>
    <n v="320"/>
    <s v="Sélection / Priorisation"/>
    <x v="4"/>
    <x v="34"/>
    <s v="Grand Vide"/>
    <m/>
    <m/>
    <m/>
    <m/>
    <s v="CON20161011OUPOGR"/>
    <x v="5"/>
    <x v="4"/>
    <x v="34"/>
    <e v="#N/A"/>
  </r>
  <r>
    <x v="9"/>
    <s v="Joint distribution with World Wision"/>
    <m/>
    <s v="Réalisé"/>
    <d v="2016-10-14T00:00:00"/>
    <s v="Distribution NFI"/>
    <s v="Matériaux NFI"/>
    <s v="Aquatabs"/>
    <m/>
    <s v="Nombre"/>
    <n v="1500"/>
    <m/>
    <m/>
    <m/>
    <s v=""/>
    <n v="150"/>
    <s v="Sélection / Priorisation"/>
    <x v="4"/>
    <x v="33"/>
    <s v="Palma"/>
    <m/>
    <m/>
    <m/>
    <m/>
    <s v="CON20161014OUANPA"/>
    <x v="4"/>
    <x v="4"/>
    <x v="33"/>
    <e v="#N/A"/>
  </r>
  <r>
    <x v="9"/>
    <s v="Joint distribution with World Wision"/>
    <m/>
    <s v="Réalisé"/>
    <d v="2016-10-14T00:00:00"/>
    <s v="Distribution NFI"/>
    <s v="Matériaux NFI"/>
    <s v="Kit d'hygiène"/>
    <m/>
    <s v="Nombre"/>
    <n v="150"/>
    <m/>
    <m/>
    <m/>
    <s v=""/>
    <n v="150"/>
    <s v="Sélection / Priorisation"/>
    <x v="4"/>
    <x v="33"/>
    <s v="Palma"/>
    <m/>
    <m/>
    <m/>
    <m/>
    <s v="CON20161014OUANPA"/>
    <x v="5"/>
    <x v="4"/>
    <x v="33"/>
    <e v="#N/A"/>
  </r>
  <r>
    <x v="9"/>
    <s v="Joint distribution with World Wision"/>
    <m/>
    <s v="Réalisé"/>
    <d v="2016-10-16T00:00:00"/>
    <s v="Distribution NFI"/>
    <s v="Matériaux NFI"/>
    <s v="Aquatabs"/>
    <m/>
    <s v="Nombre"/>
    <n v="2500"/>
    <m/>
    <m/>
    <m/>
    <s v=""/>
    <n v="250"/>
    <s v="Sélection / Priorisation"/>
    <x v="4"/>
    <x v="33"/>
    <s v="Grand Lagon"/>
    <m/>
    <m/>
    <m/>
    <m/>
    <s v="CON20161016OUANGR"/>
    <x v="3"/>
    <x v="4"/>
    <x v="33"/>
    <e v="#N/A"/>
  </r>
  <r>
    <x v="9"/>
    <s v="Joint distribution with World Wision"/>
    <m/>
    <s v="Réalisé"/>
    <d v="2016-10-16T00:00:00"/>
    <s v="Distribution NFI"/>
    <s v="Matériaux NFI"/>
    <s v="Couvertures"/>
    <m/>
    <s v="Nombre"/>
    <n v="250"/>
    <m/>
    <m/>
    <m/>
    <s v=""/>
    <n v="250"/>
    <s v="Sélection / Priorisation"/>
    <x v="4"/>
    <x v="33"/>
    <s v="Grand Lagon"/>
    <m/>
    <m/>
    <m/>
    <m/>
    <s v="CON20161016OUANGR"/>
    <x v="4"/>
    <x v="4"/>
    <x v="33"/>
    <e v="#N/A"/>
  </r>
  <r>
    <x v="9"/>
    <s v="Joint distribution with World Wision"/>
    <m/>
    <s v="Réalisé"/>
    <d v="2016-10-16T00:00:00"/>
    <s v="Distribution NFI"/>
    <s v="Matériaux NFI"/>
    <s v="Kit d'hygiène"/>
    <m/>
    <s v="Nombre"/>
    <n v="250"/>
    <m/>
    <m/>
    <m/>
    <s v=""/>
    <n v="250"/>
    <s v="Sélection / Priorisation"/>
    <x v="4"/>
    <x v="33"/>
    <s v="Grand Lagon"/>
    <m/>
    <m/>
    <m/>
    <m/>
    <s v="CON20161016OUANGR"/>
    <x v="5"/>
    <x v="4"/>
    <x v="33"/>
    <e v="#N/A"/>
  </r>
  <r>
    <x v="9"/>
    <s v="Joint distribution with World Wision"/>
    <m/>
    <s v="Réalisé"/>
    <d v="2016-10-24T00:00:00"/>
    <s v="Distribution NFI"/>
    <s v="Matériaux NFI"/>
    <s v="Aquatabs"/>
    <m/>
    <s v="Nombre"/>
    <n v="1000"/>
    <m/>
    <m/>
    <m/>
    <s v=""/>
    <n v="100"/>
    <s v="Sélection / Priorisation"/>
    <x v="4"/>
    <x v="34"/>
    <s v="Trou Louis"/>
    <m/>
    <m/>
    <m/>
    <m/>
    <s v="CON20161024OUPOTR"/>
    <x v="2"/>
    <x v="4"/>
    <x v="34"/>
    <e v="#N/A"/>
  </r>
  <r>
    <x v="9"/>
    <s v="Joint distribution with World Wision"/>
    <m/>
    <s v="Réalisé"/>
    <d v="2016-10-24T00:00:00"/>
    <s v="Distribution Abris"/>
    <s v="Matériaux Abris"/>
    <s v="Bâches"/>
    <m/>
    <s v="Nombre"/>
    <n v="100"/>
    <m/>
    <m/>
    <m/>
    <s v=""/>
    <n v="100"/>
    <m/>
    <x v="4"/>
    <x v="34"/>
    <s v="Trou Louis"/>
    <m/>
    <m/>
    <m/>
    <m/>
    <s v="CON20161024OUPOTR"/>
    <x v="3"/>
    <x v="4"/>
    <x v="34"/>
    <e v="#N/A"/>
  </r>
  <r>
    <x v="9"/>
    <s v="Joint distribution with World Wision"/>
    <m/>
    <s v="Réalisé"/>
    <d v="2016-10-24T00:00:00"/>
    <s v="Distribution NFI"/>
    <s v="Matériaux NFI"/>
    <s v="Couvertures"/>
    <m/>
    <s v="Nombre"/>
    <n v="100"/>
    <m/>
    <m/>
    <m/>
    <s v=""/>
    <n v="100"/>
    <s v="Sélection / Priorisation"/>
    <x v="4"/>
    <x v="34"/>
    <s v="Trou Louis"/>
    <m/>
    <m/>
    <m/>
    <m/>
    <s v="CON20161024OUPOTR"/>
    <x v="4"/>
    <x v="4"/>
    <x v="34"/>
    <e v="#N/A"/>
  </r>
  <r>
    <x v="9"/>
    <s v="Joint distribution with World Wision"/>
    <m/>
    <s v="Réalisé"/>
    <d v="2016-10-24T00:00:00"/>
    <s v="Distribution NFI"/>
    <s v="Matériaux NFI"/>
    <s v="Kit d'hygiène"/>
    <m/>
    <s v="Nombre"/>
    <n v="100"/>
    <m/>
    <m/>
    <m/>
    <s v=""/>
    <n v="100"/>
    <s v="Sélection / Priorisation"/>
    <x v="4"/>
    <x v="34"/>
    <s v="Trou Louis"/>
    <m/>
    <m/>
    <m/>
    <m/>
    <s v="CON20161024OUPOTR"/>
    <x v="5"/>
    <x v="4"/>
    <x v="34"/>
    <e v="#N/A"/>
  </r>
  <r>
    <x v="9"/>
    <m/>
    <m/>
    <s v="Réalisé"/>
    <d v="2016-10-25T00:00:00"/>
    <s v="Distribution NFI"/>
    <s v="Matériaux NFI"/>
    <s v="Aquatabs"/>
    <m/>
    <s v="Nombre"/>
    <n v="800"/>
    <m/>
    <m/>
    <m/>
    <s v=""/>
    <n v="80"/>
    <s v="Sélection / Priorisation"/>
    <x v="4"/>
    <x v="33"/>
    <s v="Grande Source"/>
    <m/>
    <m/>
    <m/>
    <m/>
    <s v="CON20161025OUANGR"/>
    <x v="2"/>
    <x v="4"/>
    <x v="33"/>
    <e v="#N/A"/>
  </r>
  <r>
    <x v="9"/>
    <m/>
    <m/>
    <s v="Réalisé"/>
    <d v="2016-10-25T00:00:00"/>
    <s v="Distribution Abris"/>
    <s v="Matériaux Abris"/>
    <s v="Bâches"/>
    <m/>
    <s v="Nombre"/>
    <n v="80"/>
    <m/>
    <m/>
    <m/>
    <s v=""/>
    <n v="80"/>
    <m/>
    <x v="4"/>
    <x v="33"/>
    <s v="Grande Source"/>
    <m/>
    <m/>
    <m/>
    <m/>
    <s v="CON20161025OUANGR"/>
    <x v="3"/>
    <x v="4"/>
    <x v="33"/>
    <e v="#N/A"/>
  </r>
  <r>
    <x v="9"/>
    <m/>
    <m/>
    <s v="Réalisé"/>
    <d v="2016-10-25T00:00:00"/>
    <s v="Distribution NFI"/>
    <s v="Matériaux NFI"/>
    <s v="Couvertures"/>
    <m/>
    <s v="Nombre"/>
    <n v="80"/>
    <m/>
    <m/>
    <m/>
    <s v=""/>
    <n v="80"/>
    <s v="Sélection / Priorisation"/>
    <x v="4"/>
    <x v="33"/>
    <s v="Grande Source"/>
    <m/>
    <m/>
    <m/>
    <m/>
    <s v="CON20161025OUANGR"/>
    <x v="4"/>
    <x v="4"/>
    <x v="33"/>
    <e v="#N/A"/>
  </r>
  <r>
    <x v="9"/>
    <m/>
    <m/>
    <s v="Réalisé"/>
    <d v="2016-10-25T00:00:00"/>
    <s v="Distribution NFI"/>
    <s v="Matériaux NFI"/>
    <s v="Kit d'hygiène"/>
    <m/>
    <s v="Nombre"/>
    <n v="80"/>
    <m/>
    <m/>
    <m/>
    <s v=""/>
    <n v="80"/>
    <s v="Sélection / Priorisation"/>
    <x v="4"/>
    <x v="33"/>
    <s v="Grande Source"/>
    <m/>
    <m/>
    <m/>
    <m/>
    <s v="CON20161025OUANGR"/>
    <x v="5"/>
    <x v="4"/>
    <x v="33"/>
    <e v="#N/A"/>
  </r>
  <r>
    <x v="9"/>
    <m/>
    <m/>
    <s v="Réalisé"/>
    <d v="2016-10-26T00:00:00"/>
    <s v="Distribution NFI"/>
    <s v="Matériaux NFI"/>
    <s v="Aquatabs"/>
    <m/>
    <s v="Nombre"/>
    <n v="1610"/>
    <m/>
    <m/>
    <m/>
    <s v=""/>
    <n v="161"/>
    <s v="Sélection / Priorisation"/>
    <x v="4"/>
    <x v="33"/>
    <s v="Petite Source"/>
    <m/>
    <m/>
    <m/>
    <m/>
    <s v="CON20161026OUANPE"/>
    <x v="2"/>
    <x v="4"/>
    <x v="33"/>
    <e v="#N/A"/>
  </r>
  <r>
    <x v="9"/>
    <m/>
    <m/>
    <s v="Réalisé"/>
    <d v="2016-10-26T00:00:00"/>
    <s v="Distribution Abris"/>
    <s v="Matériaux Abris"/>
    <s v="Bâches"/>
    <m/>
    <s v="Nombre"/>
    <n v="161"/>
    <m/>
    <m/>
    <m/>
    <s v=""/>
    <n v="161"/>
    <m/>
    <x v="4"/>
    <x v="33"/>
    <s v="Petite Source"/>
    <m/>
    <m/>
    <m/>
    <m/>
    <s v="CON20161026OUANPE"/>
    <x v="3"/>
    <x v="4"/>
    <x v="33"/>
    <e v="#N/A"/>
  </r>
  <r>
    <x v="9"/>
    <m/>
    <m/>
    <s v="Réalisé"/>
    <d v="2016-10-26T00:00:00"/>
    <s v="Distribution NFI"/>
    <s v="Matériaux NFI"/>
    <s v="Couvertures"/>
    <m/>
    <s v="Nombre"/>
    <n v="161"/>
    <m/>
    <m/>
    <m/>
    <s v=""/>
    <n v="161"/>
    <s v="Sélection / Priorisation"/>
    <x v="4"/>
    <x v="33"/>
    <s v="Petite Source"/>
    <m/>
    <m/>
    <m/>
    <m/>
    <s v="CON20161026OUANPE"/>
    <x v="4"/>
    <x v="4"/>
    <x v="33"/>
    <e v="#N/A"/>
  </r>
  <r>
    <x v="9"/>
    <m/>
    <m/>
    <s v="Réalisé"/>
    <d v="2016-10-26T00:00:00"/>
    <s v="Distribution NFI"/>
    <s v="Matériaux NFI"/>
    <s v="Kit d'hygiène"/>
    <m/>
    <s v="Nombre"/>
    <n v="161"/>
    <m/>
    <m/>
    <m/>
    <s v=""/>
    <n v="161"/>
    <s v="Sélection / Priorisation"/>
    <x v="4"/>
    <x v="33"/>
    <s v="Petite Source"/>
    <m/>
    <m/>
    <m/>
    <m/>
    <s v="CON20161026OUANPE"/>
    <x v="5"/>
    <x v="4"/>
    <x v="33"/>
    <e v="#N/A"/>
  </r>
  <r>
    <x v="9"/>
    <m/>
    <m/>
    <s v="Réalisé"/>
    <d v="2016-10-28T00:00:00"/>
    <s v="Distribution NFI"/>
    <s v="Matériaux NFI"/>
    <s v="Aquatabs"/>
    <m/>
    <s v="Nombre"/>
    <n v="1120"/>
    <m/>
    <m/>
    <m/>
    <s v=""/>
    <n v="112"/>
    <s v="Sélection / Priorisation"/>
    <x v="4"/>
    <x v="34"/>
    <s v="Grand Vide"/>
    <m/>
    <m/>
    <m/>
    <m/>
    <s v="CON20161028OUPOGR"/>
    <x v="2"/>
    <x v="4"/>
    <x v="34"/>
    <e v="#N/A"/>
  </r>
  <r>
    <x v="9"/>
    <m/>
    <m/>
    <s v="Réalisé"/>
    <d v="2016-10-28T00:00:00"/>
    <s v="Distribution Abris"/>
    <s v="Matériaux Abris"/>
    <s v="Bâches"/>
    <m/>
    <s v="Nombre"/>
    <n v="112"/>
    <m/>
    <m/>
    <m/>
    <s v=""/>
    <n v="112"/>
    <m/>
    <x v="4"/>
    <x v="34"/>
    <s v="Grand Vide"/>
    <m/>
    <m/>
    <m/>
    <m/>
    <s v="CON20161028OUPOGR"/>
    <x v="3"/>
    <x v="4"/>
    <x v="34"/>
    <e v="#N/A"/>
  </r>
  <r>
    <x v="9"/>
    <m/>
    <m/>
    <s v="Réalisé"/>
    <d v="2016-10-28T00:00:00"/>
    <s v="Distribution NFI"/>
    <s v="Matériaux NFI"/>
    <s v="Couvertures"/>
    <m/>
    <s v="Nombre"/>
    <n v="112"/>
    <m/>
    <m/>
    <m/>
    <s v=""/>
    <n v="112"/>
    <s v="Sélection / Priorisation"/>
    <x v="4"/>
    <x v="34"/>
    <s v="Grand Vide"/>
    <m/>
    <m/>
    <m/>
    <m/>
    <s v="CON20161028OUPOGR"/>
    <x v="4"/>
    <x v="4"/>
    <x v="34"/>
    <e v="#N/A"/>
  </r>
  <r>
    <x v="9"/>
    <m/>
    <m/>
    <s v="Réalisé"/>
    <d v="2016-10-28T00:00:00"/>
    <s v="Distribution NFI"/>
    <s v="Matériaux NFI"/>
    <s v="Kit d'hygiène"/>
    <m/>
    <s v="Nombre"/>
    <n v="112"/>
    <m/>
    <m/>
    <m/>
    <s v=""/>
    <n v="112"/>
    <s v="Sélection / Priorisation"/>
    <x v="4"/>
    <x v="34"/>
    <s v="Grand Vide"/>
    <m/>
    <m/>
    <m/>
    <m/>
    <s v="CON20161028OUPOGR"/>
    <x v="5"/>
    <x v="4"/>
    <x v="34"/>
    <e v="#N/A"/>
  </r>
  <r>
    <x v="9"/>
    <s v="Joint distribution with ACTED"/>
    <m/>
    <s v="Réalisé"/>
    <d v="2016-11-01T00:00:00"/>
    <s v="Distribution NFI"/>
    <s v="Matériaux NFI"/>
    <s v="Aquatabs"/>
    <m/>
    <s v="Nombre"/>
    <n v="100000"/>
    <m/>
    <m/>
    <m/>
    <s v=""/>
    <n v="500"/>
    <s v="Sélection / Priorisation"/>
    <x v="0"/>
    <x v="2"/>
    <m/>
    <m/>
    <m/>
    <m/>
    <m/>
    <s v="CON2016111GRAN"/>
    <x v="0"/>
    <x v="0"/>
    <x v="2"/>
    <e v="#N/A"/>
  </r>
  <r>
    <x v="9"/>
    <s v="Joint distribution with ACTED"/>
    <m/>
    <s v="Réalisé"/>
    <d v="2016-11-01T00:00:00"/>
    <s v="Distribution Abris"/>
    <s v="Matériaux Abris"/>
    <s v="Bâches"/>
    <m/>
    <s v="Nombre"/>
    <n v="500"/>
    <m/>
    <m/>
    <m/>
    <s v=""/>
    <n v="500"/>
    <m/>
    <x v="0"/>
    <x v="2"/>
    <m/>
    <m/>
    <m/>
    <m/>
    <m/>
    <s v="CON2016111GRAN"/>
    <x v="1"/>
    <x v="0"/>
    <x v="2"/>
    <e v="#N/A"/>
  </r>
  <r>
    <x v="9"/>
    <s v="Joint distribution with ACTED"/>
    <m/>
    <s v="Réalisé"/>
    <d v="2016-11-01T00:00:00"/>
    <s v="Distribution NFI"/>
    <s v="Matériaux NFI"/>
    <s v="Couvertures"/>
    <m/>
    <s v="Nombre"/>
    <n v="1000"/>
    <m/>
    <m/>
    <m/>
    <s v=""/>
    <n v="500"/>
    <s v="Sélection / Priorisation"/>
    <x v="0"/>
    <x v="2"/>
    <m/>
    <m/>
    <m/>
    <m/>
    <m/>
    <s v="CON2016111GRAN"/>
    <x v="2"/>
    <x v="0"/>
    <x v="2"/>
    <e v="#N/A"/>
  </r>
  <r>
    <x v="9"/>
    <s v="Joint distribution with ACTED"/>
    <m/>
    <s v="Réalisé"/>
    <d v="2016-11-01T00:00:00"/>
    <s v="Distribution Abris"/>
    <s v="Matériaux Abris"/>
    <s v="Kit Abris"/>
    <s v="1 bache 4x6, 1 corde"/>
    <s v="Nombre"/>
    <n v="500"/>
    <m/>
    <m/>
    <m/>
    <s v=""/>
    <n v="500"/>
    <s v="Sélection / Priorisation"/>
    <x v="0"/>
    <x v="2"/>
    <m/>
    <m/>
    <m/>
    <m/>
    <m/>
    <s v="CON2016111GRAN"/>
    <x v="3"/>
    <x v="0"/>
    <x v="2"/>
    <e v="#N/A"/>
  </r>
  <r>
    <x v="9"/>
    <s v="Joint distribution with ACTED"/>
    <m/>
    <s v="Réalisé"/>
    <d v="2016-11-01T00:00:00"/>
    <s v="Distribution NFI"/>
    <s v="Matériaux NFI"/>
    <s v="Kit d'hygiène"/>
    <m/>
    <s v="Nombre"/>
    <n v="500"/>
    <m/>
    <m/>
    <m/>
    <s v=""/>
    <n v="500"/>
    <s v="Sélection / Priorisation"/>
    <x v="0"/>
    <x v="2"/>
    <m/>
    <m/>
    <m/>
    <m/>
    <m/>
    <s v="CON2016111GRAN"/>
    <x v="4"/>
    <x v="0"/>
    <x v="2"/>
    <e v="#N/A"/>
  </r>
  <r>
    <x v="9"/>
    <s v="Joint distribution with ACTED"/>
    <m/>
    <s v="Réalisé"/>
    <d v="2016-11-01T00:00:00"/>
    <s v="Distribution NFI"/>
    <s v="Matériaux NFI"/>
    <s v="Moustiquaires"/>
    <m/>
    <s v="Nombre"/>
    <n v="1000"/>
    <m/>
    <m/>
    <m/>
    <s v=""/>
    <n v="500"/>
    <s v="Sélection / Priorisation"/>
    <x v="0"/>
    <x v="2"/>
    <m/>
    <m/>
    <m/>
    <m/>
    <m/>
    <s v="CON2016111GRAN"/>
    <x v="5"/>
    <x v="0"/>
    <x v="2"/>
    <e v="#N/A"/>
  </r>
  <r>
    <x v="9"/>
    <m/>
    <m/>
    <s v="Réalisé"/>
    <d v="2016-11-04T00:00:00"/>
    <s v="Distribution NFI"/>
    <s v="Matériaux NFI"/>
    <s v="Aquatabs"/>
    <m/>
    <s v="Nombre"/>
    <n v="24700"/>
    <m/>
    <m/>
    <m/>
    <s v=""/>
    <n v="494"/>
    <s v="Sélection / Priorisation"/>
    <x v="4"/>
    <x v="34"/>
    <s v="Grand Vide"/>
    <m/>
    <m/>
    <m/>
    <m/>
    <s v="CON2016114OUPOGR"/>
    <x v="2"/>
    <x v="4"/>
    <x v="34"/>
    <e v="#N/A"/>
  </r>
  <r>
    <x v="9"/>
    <m/>
    <m/>
    <s v="Réalisé"/>
    <d v="2016-11-04T00:00:00"/>
    <s v="Distribution Abris"/>
    <s v="Matériaux Abris"/>
    <s v="Bâches"/>
    <m/>
    <s v="Nombre"/>
    <n v="494"/>
    <m/>
    <m/>
    <m/>
    <s v=""/>
    <n v="494"/>
    <m/>
    <x v="4"/>
    <x v="34"/>
    <s v="Grand Vide"/>
    <m/>
    <m/>
    <m/>
    <m/>
    <s v="CON2016114OUPOGR"/>
    <x v="3"/>
    <x v="4"/>
    <x v="34"/>
    <e v="#N/A"/>
  </r>
  <r>
    <x v="9"/>
    <m/>
    <m/>
    <s v="Réalisé"/>
    <d v="2016-11-04T00:00:00"/>
    <s v="Distribution NFI"/>
    <s v="Matériaux NFI"/>
    <s v="Couvertures"/>
    <m/>
    <s v="Nombre"/>
    <n v="494"/>
    <m/>
    <m/>
    <m/>
    <s v=""/>
    <n v="494"/>
    <s v="Sélection / Priorisation"/>
    <x v="4"/>
    <x v="34"/>
    <s v="Grand Vide"/>
    <m/>
    <m/>
    <m/>
    <m/>
    <s v="CON2016114OUPOGR"/>
    <x v="4"/>
    <x v="4"/>
    <x v="34"/>
    <e v="#N/A"/>
  </r>
  <r>
    <x v="9"/>
    <m/>
    <m/>
    <s v="Réalisé"/>
    <d v="2016-11-04T00:00:00"/>
    <s v="Distribution NFI"/>
    <s v="Matériaux NFI"/>
    <s v="Kit d'hygiène"/>
    <m/>
    <s v="Nombre"/>
    <n v="494"/>
    <m/>
    <m/>
    <m/>
    <s v=""/>
    <n v="494"/>
    <s v="Sélection / Priorisation"/>
    <x v="4"/>
    <x v="34"/>
    <s v="Grand Vide"/>
    <m/>
    <m/>
    <m/>
    <m/>
    <s v="CON2016114OUPOGR"/>
    <x v="5"/>
    <x v="4"/>
    <x v="34"/>
    <e v="#N/A"/>
  </r>
  <r>
    <x v="9"/>
    <m/>
    <m/>
    <s v="Réalisé"/>
    <d v="2016-11-11T00:00:00"/>
    <s v="Distribution Abris"/>
    <s v="Cash en HTG"/>
    <s v="Non conditionel"/>
    <m/>
    <s v="Valeur en HTG"/>
    <n v="350"/>
    <m/>
    <m/>
    <m/>
    <s v=""/>
    <n v="40"/>
    <m/>
    <x v="4"/>
    <x v="34"/>
    <m/>
    <m/>
    <m/>
    <m/>
    <m/>
    <s v="CON20161111OUPO"/>
    <x v="4"/>
    <x v="4"/>
    <x v="34"/>
    <e v="#N/A"/>
  </r>
  <r>
    <x v="9"/>
    <m/>
    <m/>
    <s v="Réalisé"/>
    <d v="2016-11-11T00:00:00"/>
    <s v="Distribution Abris"/>
    <s v="Cash en HTG"/>
    <s v="Non conditionel"/>
    <m/>
    <s v="Valeur en HTG"/>
    <n v="350"/>
    <m/>
    <m/>
    <m/>
    <s v=""/>
    <n v="80"/>
    <m/>
    <x v="4"/>
    <x v="34"/>
    <m/>
    <m/>
    <m/>
    <m/>
    <m/>
    <s v="CON20161111OUPO"/>
    <x v="5"/>
    <x v="4"/>
    <x v="34"/>
    <e v="#N/A"/>
  </r>
  <r>
    <x v="9"/>
    <s v="Joint distribution with ACTED"/>
    <m/>
    <s v="Réalisé"/>
    <d v="2016-11-14T00:00:00"/>
    <s v="Distribution Abris"/>
    <s v="Matériaux Abris"/>
    <s v="Bâches"/>
    <m/>
    <s v="Nombre"/>
    <n v="500"/>
    <m/>
    <m/>
    <m/>
    <s v=""/>
    <n v="500"/>
    <m/>
    <x v="0"/>
    <x v="2"/>
    <m/>
    <m/>
    <m/>
    <m/>
    <m/>
    <s v="CON20161114GRAN"/>
    <x v="1"/>
    <x v="0"/>
    <x v="2"/>
    <e v="#N/A"/>
  </r>
  <r>
    <x v="9"/>
    <s v="Joint distribution with ACTED"/>
    <m/>
    <s v="Réalisé"/>
    <d v="2016-11-14T00:00:00"/>
    <s v="Distribution NFI"/>
    <s v="Matériaux NFI"/>
    <s v="Couvertures"/>
    <m/>
    <s v="Nombre"/>
    <n v="1000"/>
    <m/>
    <m/>
    <m/>
    <s v=""/>
    <n v="500"/>
    <s v="Sélection / Priorisation"/>
    <x v="0"/>
    <x v="2"/>
    <m/>
    <m/>
    <m/>
    <m/>
    <m/>
    <s v="CON20161114GRAN"/>
    <x v="2"/>
    <x v="0"/>
    <x v="2"/>
    <e v="#N/A"/>
  </r>
  <r>
    <x v="9"/>
    <s v="Joint distribution with ACTED"/>
    <m/>
    <s v="Réalisé"/>
    <d v="2016-11-14T00:00:00"/>
    <s v="Distribution Abris"/>
    <s v="Matériaux Abris"/>
    <s v="Kit Abris"/>
    <s v="1 bache 4x6, 1 corde"/>
    <s v="Nombre"/>
    <n v="500"/>
    <m/>
    <m/>
    <m/>
    <s v=""/>
    <n v="500"/>
    <s v="Sélection / Priorisation"/>
    <x v="0"/>
    <x v="2"/>
    <m/>
    <m/>
    <m/>
    <m/>
    <m/>
    <s v="CON20161114GRAN"/>
    <x v="3"/>
    <x v="0"/>
    <x v="2"/>
    <e v="#N/A"/>
  </r>
  <r>
    <x v="9"/>
    <s v="Joint distribution with ACTED"/>
    <m/>
    <s v="Réalisé"/>
    <d v="2016-11-14T00:00:00"/>
    <s v="Distribution NFI"/>
    <s v="Matériaux NFI"/>
    <s v="Kit d'hygiène"/>
    <m/>
    <s v="Nombre"/>
    <n v="500"/>
    <m/>
    <m/>
    <m/>
    <s v=""/>
    <n v="500"/>
    <s v="Sélection / Priorisation"/>
    <x v="0"/>
    <x v="2"/>
    <m/>
    <m/>
    <m/>
    <m/>
    <m/>
    <s v="CON20161114GRAN"/>
    <x v="4"/>
    <x v="0"/>
    <x v="2"/>
    <e v="#N/A"/>
  </r>
  <r>
    <x v="9"/>
    <s v="Joint distribution with ACTED"/>
    <m/>
    <s v="Réalisé"/>
    <d v="2016-11-14T00:00:00"/>
    <s v="Distribution NFI"/>
    <s v="Matériaux NFI"/>
    <s v="Moustiquaires"/>
    <m/>
    <s v="Nombre"/>
    <n v="1000"/>
    <m/>
    <m/>
    <m/>
    <s v=""/>
    <n v="500"/>
    <s v="Sélection / Priorisation"/>
    <x v="0"/>
    <x v="2"/>
    <m/>
    <m/>
    <m/>
    <m/>
    <m/>
    <s v="CON20161114GRAN"/>
    <x v="5"/>
    <x v="0"/>
    <x v="2"/>
    <e v="#N/A"/>
  </r>
  <r>
    <x v="9"/>
    <m/>
    <m/>
    <s v="Réalisé"/>
    <d v="2016-11-15T00:00:00"/>
    <s v="Distribution Abris"/>
    <s v="Cash en HTG"/>
    <s v="Non conditionel"/>
    <m/>
    <s v="Valeur en HTG"/>
    <n v="350"/>
    <m/>
    <m/>
    <m/>
    <s v=""/>
    <n v="120"/>
    <m/>
    <x v="4"/>
    <x v="33"/>
    <s v="Palma"/>
    <m/>
    <m/>
    <m/>
    <m/>
    <s v="CON20161115OUANPA"/>
    <x v="5"/>
    <x v="4"/>
    <x v="33"/>
    <e v="#N/A"/>
  </r>
  <r>
    <x v="9"/>
    <s v="Joint distribution with ACTED"/>
    <m/>
    <s v="Planifié (financé)"/>
    <s v="tbc"/>
    <s v="Distribution NFI"/>
    <s v="Matériaux NFI"/>
    <s v="Aquatabs"/>
    <m/>
    <s v="Nombre"/>
    <n v="200000"/>
    <m/>
    <m/>
    <m/>
    <s v=""/>
    <n v="1000"/>
    <s v="Sélection / Priorisation"/>
    <x v="0"/>
    <x v="4"/>
    <m/>
    <m/>
    <m/>
    <m/>
    <m/>
    <e v="#VALUE!"/>
    <x v="10"/>
    <x v="0"/>
    <x v="4"/>
    <e v="#N/A"/>
  </r>
  <r>
    <x v="9"/>
    <s v="Joint distribution with ACTED"/>
    <m/>
    <s v="Planifié (financé)"/>
    <s v="tbc"/>
    <s v="Distribution Abris"/>
    <s v="Matériaux Abris"/>
    <s v="Bâches"/>
    <m/>
    <s v="Nombre"/>
    <n v="1000"/>
    <m/>
    <m/>
    <m/>
    <s v=""/>
    <n v="1000"/>
    <m/>
    <x v="0"/>
    <x v="4"/>
    <m/>
    <m/>
    <m/>
    <m/>
    <m/>
    <e v="#VALUE!"/>
    <x v="11"/>
    <x v="0"/>
    <x v="4"/>
    <e v="#N/A"/>
  </r>
  <r>
    <x v="9"/>
    <s v="Joint distribution with ACTED"/>
    <m/>
    <s v="Planifié (financé)"/>
    <s v="tbc"/>
    <s v="Distribution NFI"/>
    <s v="Matériaux NFI"/>
    <s v="Couvertures"/>
    <m/>
    <s v="Nombre"/>
    <n v="2000"/>
    <m/>
    <m/>
    <m/>
    <s v=""/>
    <n v="1000"/>
    <s v="Sélection / Priorisation"/>
    <x v="0"/>
    <x v="4"/>
    <m/>
    <m/>
    <m/>
    <m/>
    <m/>
    <e v="#VALUE!"/>
    <x v="24"/>
    <x v="0"/>
    <x v="4"/>
    <e v="#N/A"/>
  </r>
  <r>
    <x v="9"/>
    <s v="Joint distribution with ACTED"/>
    <m/>
    <s v="Planifié (financé)"/>
    <s v="tbc"/>
    <s v="Distribution Abris"/>
    <s v="Matériaux Abris"/>
    <s v="Kit Abris"/>
    <s v="1 bache 4x6, 1 corde"/>
    <s v="Nombre"/>
    <n v="1000"/>
    <m/>
    <m/>
    <m/>
    <s v=""/>
    <n v="1000"/>
    <s v="Sélection / Priorisation"/>
    <x v="0"/>
    <x v="4"/>
    <m/>
    <m/>
    <m/>
    <m/>
    <m/>
    <e v="#VALUE!"/>
    <x v="27"/>
    <x v="0"/>
    <x v="4"/>
    <e v="#N/A"/>
  </r>
  <r>
    <x v="9"/>
    <s v="Joint distribution with ACTED"/>
    <m/>
    <s v="Planifié (financé)"/>
    <s v="tbc"/>
    <s v="Distribution NFI"/>
    <s v="Matériaux NFI"/>
    <s v="Kit d'hygiène"/>
    <m/>
    <s v="Nombre"/>
    <n v="1000"/>
    <m/>
    <m/>
    <m/>
    <s v=""/>
    <n v="1000"/>
    <s v="Sélection / Priorisation"/>
    <x v="0"/>
    <x v="4"/>
    <m/>
    <m/>
    <m/>
    <m/>
    <m/>
    <e v="#VALUE!"/>
    <x v="28"/>
    <x v="0"/>
    <x v="4"/>
    <e v="#N/A"/>
  </r>
  <r>
    <x v="9"/>
    <s v="Joint distribution with ACTED"/>
    <m/>
    <s v="Planifié (financé)"/>
    <s v="tbc"/>
    <s v="Distribution NFI"/>
    <s v="Matériaux NFI"/>
    <s v="Moustiquaires"/>
    <m/>
    <s v="Nombre"/>
    <n v="2000"/>
    <m/>
    <m/>
    <m/>
    <s v=""/>
    <n v="1000"/>
    <s v="Sélection / Priorisation"/>
    <x v="0"/>
    <x v="4"/>
    <m/>
    <m/>
    <m/>
    <m/>
    <m/>
    <e v="#VALUE!"/>
    <x v="29"/>
    <x v="0"/>
    <x v="4"/>
    <e v="#N/A"/>
  </r>
  <r>
    <x v="10"/>
    <m/>
    <s v="OFDA"/>
    <s v="Réalisé"/>
    <m/>
    <s v="Distribution Abris"/>
    <s v="Matériaux Abris"/>
    <s v="Bâches"/>
    <m/>
    <s v="Nombre"/>
    <n v="900"/>
    <m/>
    <m/>
    <m/>
    <s v=""/>
    <n v="900"/>
    <m/>
    <x v="1"/>
    <x v="28"/>
    <m/>
    <m/>
    <m/>
    <m/>
    <m/>
    <s v="CVM190010SU"/>
    <x v="5"/>
    <x v="1"/>
    <x v="28"/>
    <e v="#N/A"/>
  </r>
  <r>
    <x v="11"/>
    <s v="KORAL"/>
    <s v="German Foreign Office (AA)"/>
    <s v="Réalisé"/>
    <d v="2016-10-14T00:00:00"/>
    <s v="Distribution NFI"/>
    <s v="Matériaux NFI"/>
    <s v="Aquatabs"/>
    <m/>
    <s v="Nombre"/>
    <n v="176"/>
    <m/>
    <m/>
    <m/>
    <s v=""/>
    <m/>
    <m/>
    <x v="1"/>
    <x v="35"/>
    <s v="Targeted"/>
    <m/>
    <m/>
    <m/>
    <m/>
    <s v="DIA20161014SUCHTA"/>
    <x v="4"/>
    <x v="1"/>
    <x v="28"/>
    <e v="#N/A"/>
  </r>
  <r>
    <x v="11"/>
    <s v="KORAL"/>
    <s v="German Foreign Office (AA)"/>
    <s v="Réalisé"/>
    <d v="2016-10-14T00:00:00"/>
    <s v="Intervention Abris"/>
    <s v="Formation"/>
    <s v="Formation"/>
    <m/>
    <s v=""/>
    <n v="176"/>
    <m/>
    <m/>
    <m/>
    <s v=""/>
    <m/>
    <s v="Sélection / Priorisation"/>
    <x v="1"/>
    <x v="35"/>
    <m/>
    <m/>
    <m/>
    <m/>
    <m/>
    <s v="DIA20161014SUCH"/>
    <x v="5"/>
    <x v="1"/>
    <x v="28"/>
    <e v="#N/A"/>
  </r>
  <r>
    <x v="11"/>
    <m/>
    <s v="German Foreign Office (AA)"/>
    <s v="Réalisé"/>
    <d v="2016-10-14T00:00:00"/>
    <s v="Distribution NFI"/>
    <s v="Matériaux NFI"/>
    <s v="Kit de cuisine"/>
    <m/>
    <s v="Nombre"/>
    <n v="176"/>
    <m/>
    <m/>
    <m/>
    <s v=""/>
    <m/>
    <m/>
    <x v="1"/>
    <x v="35"/>
    <s v="Targeted"/>
    <m/>
    <m/>
    <m/>
    <s v="Kits d'abri : 2 baches, 2 laines, 30m de cordes;_x000a_Kits d'hygiene: shampooing, savon, papier hygienique, serviettes hygieniques, deodorant, brosse a dents, dentifrice, peignes, aquatabs, savon lessive, sceaux"/>
    <s v="DIA20161014SUCHTA"/>
    <x v="5"/>
    <x v="1"/>
    <x v="28"/>
    <e v="#N/A"/>
  </r>
  <r>
    <x v="11"/>
    <s v="KORAL"/>
    <s v="German Foreign Office (AA)"/>
    <s v="Réalisé"/>
    <d v="2016-10-17T00:00:00"/>
    <s v="Distribution NFI"/>
    <s v="Matériaux NFI"/>
    <s v="Aquatabs"/>
    <m/>
    <s v="Nombre"/>
    <n v="125"/>
    <m/>
    <m/>
    <m/>
    <s v=""/>
    <m/>
    <m/>
    <x v="1"/>
    <x v="36"/>
    <s v="Targeted"/>
    <m/>
    <m/>
    <m/>
    <m/>
    <s v="DIA20161017SUBETA"/>
    <x v="4"/>
    <x v="1"/>
    <x v="28"/>
    <e v="#N/A"/>
  </r>
  <r>
    <x v="11"/>
    <s v="KORAL"/>
    <s v="German Foreign Office (AA)"/>
    <s v="Réalisé"/>
    <d v="2016-10-17T00:00:00"/>
    <s v="Intervention Abris"/>
    <s v="Formation"/>
    <s v="Formation"/>
    <m/>
    <s v=""/>
    <n v="125"/>
    <m/>
    <m/>
    <m/>
    <s v=""/>
    <m/>
    <s v="Sélection / Priorisation"/>
    <x v="1"/>
    <x v="36"/>
    <m/>
    <m/>
    <m/>
    <m/>
    <m/>
    <s v="DIA20161017SUBE"/>
    <x v="5"/>
    <x v="1"/>
    <x v="28"/>
    <e v="#N/A"/>
  </r>
  <r>
    <x v="11"/>
    <m/>
    <s v="German Foreign Office (AA)"/>
    <s v="Réalisé"/>
    <d v="2016-10-17T00:00:00"/>
    <s v="Distribution NFI"/>
    <s v="Matériaux NFI"/>
    <s v="Kit de cuisine"/>
    <m/>
    <s v="Nombre"/>
    <n v="125"/>
    <m/>
    <m/>
    <m/>
    <s v=""/>
    <m/>
    <m/>
    <x v="1"/>
    <x v="36"/>
    <s v="Targeted"/>
    <m/>
    <m/>
    <m/>
    <s v="Kits d'abri : 2 baches, 2 laines, 30m de cordes;_x000a_Kits d'hygiene: shampooing, savon, papier hygienique, serviettes hygieniques, deodorant, brosse a dents, dentifrice, peignes, aquatabs, savon lessive, sceaux"/>
    <s v="DIA20161017SUBETA"/>
    <x v="5"/>
    <x v="1"/>
    <x v="28"/>
    <e v="#N/A"/>
  </r>
  <r>
    <x v="11"/>
    <s v="KORAL"/>
    <s v="German Foreign Office (AA)"/>
    <s v="Réalisé"/>
    <d v="2016-10-20T00:00:00"/>
    <s v="Distribution NFI"/>
    <s v="Matériaux NFI"/>
    <s v="Aquatabs"/>
    <m/>
    <s v="Nombre"/>
    <n v="95"/>
    <m/>
    <m/>
    <m/>
    <s v=""/>
    <m/>
    <m/>
    <x v="1"/>
    <x v="37"/>
    <s v="Targeted"/>
    <m/>
    <m/>
    <m/>
    <m/>
    <s v="DIA20161020SUFOTA"/>
    <x v="4"/>
    <x v="1"/>
    <x v="28"/>
    <e v="#N/A"/>
  </r>
  <r>
    <x v="11"/>
    <s v="KORAL"/>
    <s v="German Foreign Office (AA)"/>
    <s v="Réalisé"/>
    <d v="2016-10-20T00:00:00"/>
    <s v="Intervention Abris"/>
    <s v="Formation"/>
    <s v="Formation"/>
    <m/>
    <s v=""/>
    <n v="95"/>
    <m/>
    <m/>
    <m/>
    <s v=""/>
    <m/>
    <s v="Sélection / Priorisation"/>
    <x v="1"/>
    <x v="37"/>
    <m/>
    <m/>
    <m/>
    <m/>
    <m/>
    <s v="DIA20161020SUFO"/>
    <x v="5"/>
    <x v="1"/>
    <x v="28"/>
    <e v="#N/A"/>
  </r>
  <r>
    <x v="11"/>
    <m/>
    <s v="German Foreign Office (AA)"/>
    <s v="Réalisé"/>
    <d v="2016-10-20T00:00:00"/>
    <s v="Distribution NFI"/>
    <s v="Matériaux NFI"/>
    <s v="Kit de cuisine"/>
    <m/>
    <s v="Nombre"/>
    <n v="95"/>
    <m/>
    <m/>
    <m/>
    <s v=""/>
    <m/>
    <m/>
    <x v="1"/>
    <x v="37"/>
    <s v="Targeted"/>
    <m/>
    <m/>
    <m/>
    <s v="Kits d'abri : 2 baches, 2 laines, 30m de cordes;_x000a_Kits d'hygiene: shampooing, savon, papier hygienique, serviettes hygieniques, deodorant, brosse a dents, dentifrice, peignes, aquatabs, savon lessive, sceaux"/>
    <s v="DIA20161020SUFOTA"/>
    <x v="5"/>
    <x v="1"/>
    <x v="28"/>
    <e v="#N/A"/>
  </r>
  <r>
    <x v="11"/>
    <s v="KORAL"/>
    <s v="German Foreign Office (AA)"/>
    <s v="Réalisé"/>
    <d v="2016-10-23T00:00:00"/>
    <s v="Distribution NFI"/>
    <s v="Matériaux NFI"/>
    <s v="Aquatabs"/>
    <m/>
    <s v="Nombre"/>
    <n v="50"/>
    <m/>
    <m/>
    <m/>
    <s v=""/>
    <m/>
    <m/>
    <x v="1"/>
    <x v="38"/>
    <s v="Targeted"/>
    <m/>
    <m/>
    <m/>
    <m/>
    <s v="DIA20161023SURATA"/>
    <x v="4"/>
    <x v="1"/>
    <x v="28"/>
    <e v="#N/A"/>
  </r>
  <r>
    <x v="11"/>
    <s v="KORAL"/>
    <s v="German Foreign Office (AA)"/>
    <s v="Réalisé"/>
    <d v="2016-10-23T00:00:00"/>
    <s v="Intervention Abris"/>
    <s v="Formation"/>
    <s v="Formation"/>
    <m/>
    <s v=""/>
    <n v="50"/>
    <m/>
    <m/>
    <m/>
    <s v=""/>
    <m/>
    <s v="Sélection / Priorisation"/>
    <x v="1"/>
    <x v="38"/>
    <m/>
    <m/>
    <m/>
    <m/>
    <m/>
    <s v="DIA20161023SURA"/>
    <x v="5"/>
    <x v="1"/>
    <x v="28"/>
    <e v="#N/A"/>
  </r>
  <r>
    <x v="11"/>
    <m/>
    <s v="German Foreign Office (AA)"/>
    <s v="Réalisé"/>
    <d v="2016-10-23T00:00:00"/>
    <s v="Distribution NFI"/>
    <s v="Matériaux NFI"/>
    <s v="Kit de cuisine"/>
    <m/>
    <s v="Nombre"/>
    <n v="50"/>
    <m/>
    <m/>
    <m/>
    <s v=""/>
    <m/>
    <m/>
    <x v="1"/>
    <x v="38"/>
    <s v="Targeted"/>
    <m/>
    <m/>
    <m/>
    <s v="Kits d'abri : 2 baches, 2 laines, 30m de cordes;_x000a_Kits d'hygiene: shampooing, savon, papier hygienique, serviettes hygieniques, deodorant, brosse a dents, dentifrice, peignes, aquatabs, savon lessive, sceaux"/>
    <s v="DIA20161023SURATA"/>
    <x v="5"/>
    <x v="1"/>
    <x v="28"/>
    <e v="#N/A"/>
  </r>
  <r>
    <x v="11"/>
    <s v="KORAL"/>
    <s v="German Foreign Office (AA)"/>
    <s v="Réalisé"/>
    <d v="2016-10-25T00:00:00"/>
    <s v="Distribution NFI"/>
    <s v="Matériaux NFI"/>
    <s v="Aquatabs"/>
    <m/>
    <s v="Nombre"/>
    <n v="160"/>
    <m/>
    <m/>
    <m/>
    <s v=""/>
    <m/>
    <m/>
    <x v="1"/>
    <x v="39"/>
    <s v="Targeted"/>
    <m/>
    <m/>
    <m/>
    <m/>
    <s v="DIA20161025SUDETA"/>
    <x v="4"/>
    <x v="1"/>
    <x v="28"/>
    <e v="#N/A"/>
  </r>
  <r>
    <x v="11"/>
    <s v="KORAL"/>
    <s v="German Foreign Office (AA)"/>
    <s v="Réalisé"/>
    <d v="2016-10-25T00:00:00"/>
    <s v="Intervention Abris"/>
    <s v="Formation"/>
    <s v="Formation"/>
    <m/>
    <s v=""/>
    <n v="160"/>
    <m/>
    <m/>
    <m/>
    <s v=""/>
    <m/>
    <s v="Sélection / Priorisation"/>
    <x v="1"/>
    <x v="39"/>
    <m/>
    <m/>
    <m/>
    <m/>
    <m/>
    <s v="DIA20161025SUDE"/>
    <x v="5"/>
    <x v="1"/>
    <x v="28"/>
    <e v="#N/A"/>
  </r>
  <r>
    <x v="11"/>
    <m/>
    <s v="German Foreign Office (AA)"/>
    <s v="Réalisé"/>
    <d v="2016-10-25T00:00:00"/>
    <s v="Distribution NFI"/>
    <s v="Matériaux NFI"/>
    <s v="Kit de cuisine"/>
    <m/>
    <s v="Nombre"/>
    <n v="160"/>
    <m/>
    <m/>
    <m/>
    <s v=""/>
    <m/>
    <m/>
    <x v="1"/>
    <x v="39"/>
    <s v="Targeted"/>
    <m/>
    <m/>
    <m/>
    <s v="Kits d'abri : 2 baches, 2 laines, 30m de cordes;_x000a_Kits d'hygiene: shampooing, savon, papier hygienique, serviettes hygieniques, deodorant, brosse a dents, dentifrice, peignes, aquatabs, savon lessive, sceaux"/>
    <s v="DIA20161025SUDETA"/>
    <x v="5"/>
    <x v="1"/>
    <x v="28"/>
    <e v="#N/A"/>
  </r>
  <r>
    <x v="11"/>
    <s v="ATEPASE"/>
    <m/>
    <s v="Réalisé"/>
    <s v="08.10.2017 - 13.10.2016"/>
    <s v="Distribution NFI"/>
    <s v="Matériaux NFI"/>
    <s v="Aquatabs"/>
    <m/>
    <s v="Nombre"/>
    <n v="57"/>
    <m/>
    <m/>
    <m/>
    <s v=""/>
    <m/>
    <m/>
    <x v="6"/>
    <x v="40"/>
    <s v="Targeted"/>
    <m/>
    <m/>
    <m/>
    <m/>
    <e v="#VALUE!"/>
    <x v="30"/>
    <x v="6"/>
    <x v="28"/>
    <e v="#N/A"/>
  </r>
  <r>
    <x v="11"/>
    <s v="ATEPASE"/>
    <m/>
    <s v="Réalisé"/>
    <s v="08.10.2017 - 13.10.2016"/>
    <s v="Distribution NFI"/>
    <s v="Matériaux NFI"/>
    <s v="Aquatabs"/>
    <m/>
    <s v="Nombre"/>
    <n v="40"/>
    <m/>
    <m/>
    <m/>
    <s v=""/>
    <m/>
    <m/>
    <x v="6"/>
    <x v="41"/>
    <s v="Targeted"/>
    <m/>
    <m/>
    <m/>
    <m/>
    <e v="#VALUE!"/>
    <x v="31"/>
    <x v="6"/>
    <x v="28"/>
    <e v="#N/A"/>
  </r>
  <r>
    <x v="11"/>
    <s v="ATEPASE"/>
    <m/>
    <s v="Réalisé"/>
    <s v="08.10.2017 - 13.10.2016"/>
    <s v="Distribution NFI"/>
    <s v="Matériaux NFI"/>
    <s v="Aquatabs"/>
    <m/>
    <s v="Nombre"/>
    <n v="113"/>
    <m/>
    <m/>
    <m/>
    <s v=""/>
    <m/>
    <m/>
    <x v="6"/>
    <x v="42"/>
    <s v="Targeted"/>
    <m/>
    <m/>
    <m/>
    <m/>
    <e v="#VALUE!"/>
    <x v="32"/>
    <x v="6"/>
    <x v="28"/>
    <e v="#N/A"/>
  </r>
  <r>
    <x v="11"/>
    <s v="ATEPASE"/>
    <s v="Diakonie Katastrophenhilfe"/>
    <s v="Réalisé"/>
    <s v="08.10.2017 - 13.10.2016"/>
    <s v="Distribution NFI"/>
    <s v="Matériaux NFI"/>
    <s v="Aquatabs"/>
    <m/>
    <s v="Nombre"/>
    <n v="63"/>
    <m/>
    <m/>
    <m/>
    <s v=""/>
    <m/>
    <m/>
    <x v="6"/>
    <x v="43"/>
    <s v="Targeted"/>
    <m/>
    <m/>
    <m/>
    <m/>
    <e v="#VALUE!"/>
    <x v="33"/>
    <x v="6"/>
    <x v="28"/>
    <e v="#N/A"/>
  </r>
  <r>
    <x v="11"/>
    <s v="ATEPASE"/>
    <s v="Diakonie Katastrophenhilfe"/>
    <s v="Réalisé"/>
    <s v="08.10.2017 - 13.10.2016"/>
    <s v="Distribution NFI"/>
    <s v="Matériaux NFI"/>
    <s v="Aquatabs"/>
    <m/>
    <s v="Nombre"/>
    <n v="43"/>
    <m/>
    <m/>
    <m/>
    <s v=""/>
    <m/>
    <m/>
    <x v="6"/>
    <x v="44"/>
    <s v="Targeted"/>
    <m/>
    <m/>
    <m/>
    <m/>
    <e v="#VALUE!"/>
    <x v="34"/>
    <x v="6"/>
    <x v="28"/>
    <e v="#N/A"/>
  </r>
  <r>
    <x v="11"/>
    <s v="ATEPASE"/>
    <s v="Diakonie Katastrophenhilfe"/>
    <s v="Réalisé"/>
    <s v="08.10.2017 - 13.10.2016"/>
    <s v="Distribution NFI"/>
    <s v="Matériaux NFI"/>
    <s v="Aquatabs"/>
    <m/>
    <s v="Nombre"/>
    <n v="128"/>
    <m/>
    <m/>
    <m/>
    <s v=""/>
    <m/>
    <m/>
    <x v="6"/>
    <x v="45"/>
    <s v="Targeted"/>
    <m/>
    <m/>
    <m/>
    <m/>
    <e v="#VALUE!"/>
    <x v="35"/>
    <x v="6"/>
    <x v="28"/>
    <e v="#N/A"/>
  </r>
  <r>
    <x v="11"/>
    <s v="ATEPASE"/>
    <s v="Diakonie Katastrophenhilfe"/>
    <s v="Réalisé"/>
    <s v="08.10.2017 - 13.10.2016"/>
    <s v="Distribution NFI"/>
    <s v="Matériaux NFI"/>
    <s v="Aquatabs"/>
    <m/>
    <s v="Nombre"/>
    <n v="80"/>
    <m/>
    <m/>
    <m/>
    <s v=""/>
    <m/>
    <m/>
    <x v="6"/>
    <x v="46"/>
    <s v="Targeted"/>
    <m/>
    <m/>
    <m/>
    <m/>
    <e v="#VALUE!"/>
    <x v="36"/>
    <x v="6"/>
    <x v="35"/>
    <e v="#N/A"/>
  </r>
  <r>
    <x v="11"/>
    <s v="ATEPASE"/>
    <s v="Diakonie Katastrophenhilfe"/>
    <s v="Réalisé"/>
    <s v="08.10.2017 - 13.10.2016"/>
    <s v="Distribution NFI"/>
    <s v="Matériaux NFI"/>
    <s v="Aquatabs"/>
    <m/>
    <s v="Nombre"/>
    <n v="57"/>
    <m/>
    <m/>
    <m/>
    <s v=""/>
    <m/>
    <m/>
    <x v="6"/>
    <x v="47"/>
    <s v="Targeted"/>
    <m/>
    <m/>
    <m/>
    <m/>
    <e v="#VALUE!"/>
    <x v="37"/>
    <x v="6"/>
    <x v="28"/>
    <e v="#N/A"/>
  </r>
  <r>
    <x v="11"/>
    <s v="ATEPASE"/>
    <s v="Diakonie Katastrophenhilfe"/>
    <s v="Réalisé"/>
    <s v="08.10.2017 - 13.10.2016"/>
    <s v="Distribution NFI"/>
    <s v="Matériaux NFI"/>
    <s v="Aquatabs"/>
    <m/>
    <s v="Nombre"/>
    <n v="67"/>
    <m/>
    <m/>
    <m/>
    <s v=""/>
    <m/>
    <m/>
    <x v="6"/>
    <x v="48"/>
    <s v="Targeted"/>
    <m/>
    <m/>
    <m/>
    <m/>
    <e v="#VALUE!"/>
    <x v="38"/>
    <x v="6"/>
    <x v="28"/>
    <e v="#N/A"/>
  </r>
  <r>
    <x v="11"/>
    <s v="ATEPASE"/>
    <s v="Diakonie Katastrophenhilfe"/>
    <s v="Réalisé"/>
    <s v="08.10.2017 - 13.10.2016"/>
    <s v="Intervention Abris"/>
    <s v="Formation"/>
    <s v="Formation"/>
    <m/>
    <s v=""/>
    <n v="57"/>
    <m/>
    <m/>
    <m/>
    <s v=""/>
    <n v="57"/>
    <s v="Sélection / Priorisation"/>
    <x v="6"/>
    <x v="40"/>
    <s v="Targeted"/>
    <m/>
    <m/>
    <m/>
    <m/>
    <e v="#VALUE!"/>
    <x v="39"/>
    <x v="6"/>
    <x v="28"/>
    <e v="#N/A"/>
  </r>
  <r>
    <x v="11"/>
    <s v="ATEPASE"/>
    <s v="Diakonie Katastrophenhilfe"/>
    <s v="Réalisé"/>
    <s v="08.10.2017 - 13.10.2016"/>
    <s v="Intervention Abris"/>
    <s v="Formation"/>
    <s v="Formation"/>
    <m/>
    <s v=""/>
    <n v="40"/>
    <m/>
    <m/>
    <m/>
    <s v=""/>
    <n v="40"/>
    <s v="Sélection / Priorisation"/>
    <x v="6"/>
    <x v="41"/>
    <s v="Targeted"/>
    <m/>
    <m/>
    <m/>
    <m/>
    <e v="#VALUE!"/>
    <x v="40"/>
    <x v="6"/>
    <x v="28"/>
    <e v="#N/A"/>
  </r>
  <r>
    <x v="11"/>
    <s v="ATEPASE"/>
    <s v="Diakonie Katastrophenhilfe"/>
    <s v="Réalisé"/>
    <s v="08.10.2017 - 13.10.2016"/>
    <s v="Intervention Abris"/>
    <s v="Formation"/>
    <s v="Formation"/>
    <m/>
    <s v=""/>
    <n v="113"/>
    <m/>
    <m/>
    <m/>
    <s v=""/>
    <n v="113"/>
    <s v="Sélection / Priorisation"/>
    <x v="6"/>
    <x v="42"/>
    <s v="Targeted"/>
    <m/>
    <m/>
    <m/>
    <m/>
    <e v="#VALUE!"/>
    <x v="41"/>
    <x v="6"/>
    <x v="28"/>
    <e v="#N/A"/>
  </r>
  <r>
    <x v="11"/>
    <s v="ATEPASE"/>
    <s v="Diakonie Katastrophenhilfe"/>
    <s v="Réalisé"/>
    <s v="08.10.2017 - 13.10.2016"/>
    <s v="Intervention Abris"/>
    <s v="Formation"/>
    <s v="Formation"/>
    <m/>
    <s v=""/>
    <n v="63"/>
    <m/>
    <m/>
    <m/>
    <s v=""/>
    <n v="63"/>
    <s v="Sélection / Priorisation"/>
    <x v="6"/>
    <x v="43"/>
    <s v="Targeted"/>
    <m/>
    <m/>
    <m/>
    <m/>
    <e v="#VALUE!"/>
    <x v="42"/>
    <x v="6"/>
    <x v="28"/>
    <e v="#N/A"/>
  </r>
  <r>
    <x v="11"/>
    <s v="ATEPASE"/>
    <s v="Diakonie Katastrophenhilfe"/>
    <s v="Réalisé"/>
    <s v="08.10.2017 - 13.10.2016"/>
    <s v="Intervention Abris"/>
    <s v="Formation"/>
    <s v="Formation"/>
    <m/>
    <s v=""/>
    <n v="43"/>
    <m/>
    <m/>
    <m/>
    <s v=""/>
    <n v="43"/>
    <s v="Sélection / Priorisation"/>
    <x v="6"/>
    <x v="44"/>
    <s v="Targeted"/>
    <m/>
    <m/>
    <m/>
    <m/>
    <e v="#VALUE!"/>
    <x v="43"/>
    <x v="6"/>
    <x v="28"/>
    <e v="#N/A"/>
  </r>
  <r>
    <x v="11"/>
    <s v="ATEPASE"/>
    <s v="Diakonie Katastrophenhilfe"/>
    <s v="Réalisé"/>
    <s v="08.10.2017 - 13.10.2016"/>
    <s v="Intervention Abris"/>
    <s v="Formation"/>
    <s v="Formation"/>
    <m/>
    <s v=""/>
    <n v="128"/>
    <m/>
    <m/>
    <m/>
    <s v=""/>
    <n v="128"/>
    <s v="Sélection / Priorisation"/>
    <x v="6"/>
    <x v="45"/>
    <s v="Targeted"/>
    <m/>
    <m/>
    <m/>
    <m/>
    <e v="#VALUE!"/>
    <x v="44"/>
    <x v="6"/>
    <x v="28"/>
    <e v="#N/A"/>
  </r>
  <r>
    <x v="11"/>
    <s v="ATEPASE"/>
    <s v="Diakonie Katastrophenhilfe"/>
    <s v="Réalisé"/>
    <s v="08.10.2017 - 13.10.2016"/>
    <s v="Intervention Abris"/>
    <s v="Formation"/>
    <s v="Formation"/>
    <m/>
    <s v=""/>
    <n v="80"/>
    <m/>
    <m/>
    <m/>
    <s v=""/>
    <n v="80"/>
    <s v="Sélection / Priorisation"/>
    <x v="6"/>
    <x v="46"/>
    <s v="Targeted"/>
    <m/>
    <m/>
    <m/>
    <m/>
    <e v="#VALUE!"/>
    <x v="45"/>
    <x v="6"/>
    <x v="35"/>
    <e v="#N/A"/>
  </r>
  <r>
    <x v="11"/>
    <s v="ATEPASE"/>
    <s v="Diakonie Katastrophenhilfe"/>
    <s v="Réalisé"/>
    <s v="08.10.2017 - 13.10.2016"/>
    <s v="Intervention Abris"/>
    <s v="Formation"/>
    <s v="Formation"/>
    <m/>
    <s v=""/>
    <n v="57"/>
    <m/>
    <m/>
    <m/>
    <s v=""/>
    <n v="57"/>
    <s v="Sélection / Priorisation"/>
    <x v="6"/>
    <x v="47"/>
    <s v="Targeted"/>
    <m/>
    <m/>
    <m/>
    <m/>
    <e v="#VALUE!"/>
    <x v="46"/>
    <x v="6"/>
    <x v="28"/>
    <e v="#N/A"/>
  </r>
  <r>
    <x v="11"/>
    <s v="ATEPASE"/>
    <s v="Diakonie Katastrophenhilfe"/>
    <s v="Réalisé"/>
    <s v="08.10.2017 - 13.10.2016"/>
    <s v="Intervention Abris"/>
    <s v="Formation"/>
    <s v="Formation"/>
    <m/>
    <s v=""/>
    <n v="67"/>
    <m/>
    <m/>
    <m/>
    <s v=""/>
    <n v="67"/>
    <s v="Sélection / Priorisation"/>
    <x v="6"/>
    <x v="48"/>
    <s v="Targeted"/>
    <m/>
    <m/>
    <m/>
    <m/>
    <e v="#VALUE!"/>
    <x v="47"/>
    <x v="6"/>
    <x v="28"/>
    <e v="#N/A"/>
  </r>
  <r>
    <x v="11"/>
    <s v="KORAL"/>
    <s v="German Foreign Office (AA)"/>
    <s v="Réalisé"/>
    <s v="09.10.2016 - 10.10.2016"/>
    <s v="Distribution NFI"/>
    <s v="Matériaux NFI"/>
    <s v="Aquatabs"/>
    <m/>
    <s v="Nombre"/>
    <n v="250"/>
    <m/>
    <m/>
    <m/>
    <s v=""/>
    <m/>
    <m/>
    <x v="1"/>
    <x v="49"/>
    <s v="Targeted"/>
    <m/>
    <m/>
    <m/>
    <m/>
    <e v="#VALUE!"/>
    <x v="48"/>
    <x v="1"/>
    <x v="28"/>
    <e v="#N/A"/>
  </r>
  <r>
    <x v="11"/>
    <s v="KORAL"/>
    <s v="German Foreign Office (AA)"/>
    <s v="Réalisé"/>
    <s v="09.10.2016 - 10.10.2016"/>
    <s v="Intervention Abris"/>
    <s v="Formation"/>
    <s v="Formation"/>
    <m/>
    <s v=""/>
    <n v="250"/>
    <m/>
    <m/>
    <m/>
    <s v=""/>
    <m/>
    <s v="Sélection / Priorisation"/>
    <x v="1"/>
    <x v="49"/>
    <m/>
    <m/>
    <m/>
    <m/>
    <m/>
    <e v="#VALUE!"/>
    <x v="49"/>
    <x v="1"/>
    <x v="28"/>
    <e v="#N/A"/>
  </r>
  <r>
    <x v="11"/>
    <m/>
    <s v="German Foreign Office (AA)"/>
    <s v="Réalisé"/>
    <s v="09.10.2016 - 10.10.2016"/>
    <s v="Distribution NFI"/>
    <s v="Matériaux NFI"/>
    <s v="Kit de cuisine"/>
    <m/>
    <s v="Nombre"/>
    <n v="250"/>
    <m/>
    <m/>
    <m/>
    <s v=""/>
    <m/>
    <m/>
    <x v="1"/>
    <x v="49"/>
    <s v="Targeted"/>
    <m/>
    <m/>
    <m/>
    <s v="Kits d'abri : 2 baches, 2 laines, 30m de cordes;_x000a_Kits d'hygiene: shampooing, savon, papier hygienique, serviettes hygieniques, deodorant, brosse a dents, dentifrice, peignes, aquatabs, savon lessive, sceaux"/>
    <e v="#VALUE!"/>
    <x v="50"/>
    <x v="1"/>
    <x v="28"/>
    <e v="#N/A"/>
  </r>
  <r>
    <x v="11"/>
    <s v="KORAL"/>
    <s v="German Foreign Office (AA)"/>
    <s v="Réalisé"/>
    <s v="09.10.2016 - 25.10.2016"/>
    <s v="Distribution NFI"/>
    <s v="Matériaux NFI"/>
    <s v="Aquatabs"/>
    <m/>
    <s v="Nombre"/>
    <n v="252"/>
    <m/>
    <m/>
    <m/>
    <s v=""/>
    <m/>
    <m/>
    <x v="1"/>
    <x v="50"/>
    <s v="Targeted"/>
    <m/>
    <m/>
    <m/>
    <m/>
    <e v="#VALUE!"/>
    <x v="51"/>
    <x v="1"/>
    <x v="28"/>
    <e v="#N/A"/>
  </r>
  <r>
    <x v="11"/>
    <s v="KORAL"/>
    <s v="German Foreign Office (AA)"/>
    <s v="Réalisé"/>
    <s v="09.10.2016 - 25.10.2016"/>
    <s v="Intervention Abris"/>
    <s v="Formation"/>
    <s v="Formation"/>
    <m/>
    <s v=""/>
    <n v="252"/>
    <m/>
    <m/>
    <m/>
    <s v=""/>
    <m/>
    <s v="Sélection / Priorisation"/>
    <x v="1"/>
    <x v="50"/>
    <m/>
    <m/>
    <m/>
    <m/>
    <m/>
    <e v="#VALUE!"/>
    <x v="52"/>
    <x v="1"/>
    <x v="28"/>
    <e v="#N/A"/>
  </r>
  <r>
    <x v="11"/>
    <m/>
    <s v="German Foreign Office (AA)"/>
    <s v="Réalisé"/>
    <s v="09.10.2016 - 25.10.2016"/>
    <s v="Distribution NFI"/>
    <s v="Matériaux NFI"/>
    <s v="Kit de cuisine"/>
    <m/>
    <s v="Nombre"/>
    <n v="252"/>
    <m/>
    <m/>
    <m/>
    <s v=""/>
    <m/>
    <m/>
    <x v="1"/>
    <x v="50"/>
    <s v="Targeted"/>
    <m/>
    <m/>
    <m/>
    <s v="Kits d'abri : 2 baches, 2 laines, 30m de cordes;_x000a_Kits d'hygiene: shampooing, savon, papier hygienique, serviettes hygieniques, deodorant, brosse a dents, dentifrice, peignes, aquatabs, savon lessive, sceaux"/>
    <e v="#VALUE!"/>
    <x v="53"/>
    <x v="1"/>
    <x v="28"/>
    <e v="#N/A"/>
  </r>
  <r>
    <x v="11"/>
    <s v="FNGA"/>
    <s v="Diakonie Katastrophenhilfe"/>
    <s v="Planifié (financé)"/>
    <s v="15.11.2016 - 16.11.2016"/>
    <s v="Intervention Abris"/>
    <s v="Formation"/>
    <s v="Formation"/>
    <m/>
    <s v=""/>
    <n v="200"/>
    <m/>
    <m/>
    <m/>
    <s v=""/>
    <m/>
    <s v="Sélection / Priorisation"/>
    <x v="0"/>
    <x v="51"/>
    <m/>
    <m/>
    <m/>
    <m/>
    <m/>
    <e v="#VALUE!"/>
    <x v="54"/>
    <x v="0"/>
    <x v="28"/>
    <e v="#N/A"/>
  </r>
  <r>
    <x v="11"/>
    <m/>
    <s v="Diakonie Katastrophenhilfe"/>
    <s v="Planifié (financé)"/>
    <s v="15.11.2016 - 16.11.2016"/>
    <s v="Distribution NFI"/>
    <s v="Matériaux NFI"/>
    <s v="Kit de cuisine"/>
    <m/>
    <s v="Nombre"/>
    <n v="200"/>
    <m/>
    <m/>
    <m/>
    <s v=""/>
    <m/>
    <m/>
    <x v="0"/>
    <x v="51"/>
    <s v="Targeted"/>
    <m/>
    <m/>
    <m/>
    <s v="Kits d'abri : 1 bache, 2 laines, 15m de cordes"/>
    <e v="#VALUE!"/>
    <x v="55"/>
    <x v="0"/>
    <x v="28"/>
    <e v="#N/A"/>
  </r>
  <r>
    <x v="11"/>
    <s v="KORAL"/>
    <s v="German Foreign Office (AA)"/>
    <s v="Réalisé"/>
    <s v="17.10.2016 - 31.10.2016"/>
    <s v="Distribution NFI"/>
    <s v="Matériaux NFI"/>
    <s v="Aquatabs"/>
    <m/>
    <s v="Nombre"/>
    <n v="125"/>
    <m/>
    <m/>
    <m/>
    <s v=""/>
    <m/>
    <m/>
    <x v="1"/>
    <x v="52"/>
    <s v="Targeted"/>
    <m/>
    <m/>
    <m/>
    <m/>
    <e v="#VALUE!"/>
    <x v="56"/>
    <x v="1"/>
    <x v="28"/>
    <e v="#N/A"/>
  </r>
  <r>
    <x v="11"/>
    <s v="KORAL"/>
    <s v="German Foreign Office (AA)"/>
    <s v="Réalisé"/>
    <s v="17.10.2016 - 31.10.2016"/>
    <s v="Intervention Abris"/>
    <s v="Formation"/>
    <s v="Formation"/>
    <m/>
    <s v=""/>
    <n v="125"/>
    <m/>
    <m/>
    <m/>
    <s v=""/>
    <m/>
    <s v="Sélection / Priorisation"/>
    <x v="1"/>
    <x v="52"/>
    <m/>
    <m/>
    <m/>
    <m/>
    <m/>
    <e v="#VALUE!"/>
    <x v="57"/>
    <x v="1"/>
    <x v="28"/>
    <e v="#N/A"/>
  </r>
  <r>
    <x v="11"/>
    <m/>
    <s v="German Foreign Office (AA)"/>
    <s v="Réalisé"/>
    <s v="17.10.2016 - 31.10.2016"/>
    <s v="Distribution NFI"/>
    <s v="Matériaux NFI"/>
    <s v="Kit de cuisine"/>
    <m/>
    <s v="Nombre"/>
    <n v="125"/>
    <m/>
    <m/>
    <m/>
    <s v=""/>
    <m/>
    <m/>
    <x v="1"/>
    <x v="52"/>
    <s v="Targeted"/>
    <m/>
    <m/>
    <m/>
    <s v="Kits d'abri : 2 baches, 2 laines, 30m de cordes;_x000a_Kits d'hygiene: shampooing, savon, papier hygienique, serviettes hygieniques, deodorant, brosse a dents, dentifrice, peignes, aquatabs, savon lessive, sceaux"/>
    <e v="#VALUE!"/>
    <x v="58"/>
    <x v="1"/>
    <x v="28"/>
    <e v="#N/A"/>
  </r>
  <r>
    <x v="11"/>
    <s v="KORAL"/>
    <s v="German Foreign Office (AA)"/>
    <s v="Réalisé"/>
    <s v="20.10.2016 - 28.10.2016"/>
    <s v="Distribution NFI"/>
    <s v="Matériaux NFI"/>
    <s v="Aquatabs"/>
    <m/>
    <s v="Nombre"/>
    <n v="85"/>
    <m/>
    <m/>
    <m/>
    <s v=""/>
    <m/>
    <m/>
    <x v="1"/>
    <x v="53"/>
    <s v="Targeted"/>
    <m/>
    <m/>
    <m/>
    <m/>
    <e v="#VALUE!"/>
    <x v="59"/>
    <x v="1"/>
    <x v="28"/>
    <e v="#N/A"/>
  </r>
  <r>
    <x v="11"/>
    <s v="KORAL"/>
    <s v="German Foreign Office (AA)"/>
    <s v="Réalisé"/>
    <s v="20.10.2016 - 28.10.2016"/>
    <s v="Intervention Abris"/>
    <s v="Formation"/>
    <s v="Formation"/>
    <m/>
    <s v=""/>
    <n v="85"/>
    <m/>
    <m/>
    <m/>
    <s v=""/>
    <m/>
    <s v="Sélection / Priorisation"/>
    <x v="1"/>
    <x v="53"/>
    <m/>
    <m/>
    <m/>
    <m/>
    <m/>
    <e v="#VALUE!"/>
    <x v="60"/>
    <x v="1"/>
    <x v="28"/>
    <e v="#N/A"/>
  </r>
  <r>
    <x v="11"/>
    <m/>
    <s v="German Foreign Office (AA)"/>
    <s v="Réalisé"/>
    <s v="20.10.2016 - 28.10.2016"/>
    <s v="Distribution NFI"/>
    <s v="Matériaux NFI"/>
    <s v="Kit de cuisine"/>
    <m/>
    <s v="Nombre"/>
    <n v="85"/>
    <m/>
    <m/>
    <m/>
    <s v=""/>
    <m/>
    <m/>
    <x v="1"/>
    <x v="53"/>
    <s v="Targeted"/>
    <m/>
    <m/>
    <m/>
    <s v="Kits d'abri : 2 baches, 2 laines, 30m de cordes;_x000a_Kits d'hygiene: shampooing, savon, papier hygienique, serviettes hygieniques, deodorant, brosse a dents, dentifrice, peignes, aquatabs, savon lessive, sceaux"/>
    <e v="#VALUE!"/>
    <x v="61"/>
    <x v="1"/>
    <x v="28"/>
    <e v="#N/A"/>
  </r>
  <r>
    <x v="11"/>
    <s v="KORAL"/>
    <s v="German Foreign Office (AA)"/>
    <s v="En cours"/>
    <s v="28.10.2016 - 17.11.2016"/>
    <s v="Distribution NFI"/>
    <s v="Matériaux NFI"/>
    <s v="Aquatabs"/>
    <m/>
    <s v="Nombre"/>
    <n v="160"/>
    <m/>
    <m/>
    <m/>
    <s v=""/>
    <m/>
    <m/>
    <x v="1"/>
    <x v="54"/>
    <s v="Targeted"/>
    <m/>
    <m/>
    <m/>
    <m/>
    <e v="#VALUE!"/>
    <x v="62"/>
    <x v="1"/>
    <x v="28"/>
    <e v="#N/A"/>
  </r>
  <r>
    <x v="11"/>
    <s v="KORAL"/>
    <s v="German Foreign Office (AA)"/>
    <s v="En cours"/>
    <s v="28.10.2016 - 17.11.2016"/>
    <s v="Intervention Abris"/>
    <s v="Formation"/>
    <s v="Formation"/>
    <m/>
    <s v=""/>
    <n v="160"/>
    <m/>
    <m/>
    <m/>
    <s v=""/>
    <m/>
    <s v="Sélection / Priorisation"/>
    <x v="1"/>
    <x v="54"/>
    <m/>
    <m/>
    <m/>
    <m/>
    <m/>
    <e v="#VALUE!"/>
    <x v="63"/>
    <x v="1"/>
    <x v="28"/>
    <e v="#N/A"/>
  </r>
  <r>
    <x v="11"/>
    <m/>
    <s v="German Foreign Office (AA)"/>
    <s v="En cours"/>
    <s v="28.10.2016 - 17.11.2016"/>
    <s v="Distribution NFI"/>
    <s v="Matériaux NFI"/>
    <s v="Kit de cuisine"/>
    <m/>
    <s v="Nombre"/>
    <n v="160"/>
    <m/>
    <m/>
    <m/>
    <s v=""/>
    <m/>
    <m/>
    <x v="1"/>
    <x v="54"/>
    <s v="Targeted"/>
    <m/>
    <m/>
    <m/>
    <s v="Kits d'abri : 2 baches, 2 laines, 30m de cordes;_x000a_Kits d'hygiene: shampooing, savon, papier hygienique, serviettes hygieniques, deodorant, brosse a dents, dentifrice, peignes, aquatabs, savon lessive, sceaux"/>
    <e v="#VALUE!"/>
    <x v="64"/>
    <x v="1"/>
    <x v="28"/>
    <e v="#N/A"/>
  </r>
  <r>
    <x v="11"/>
    <s v="FNGA"/>
    <s v="Diakonie Katastrophenhilfe"/>
    <s v="Réalisé"/>
    <s v="4.11.2016 - 5.11.2016"/>
    <s v="Intervention Abris"/>
    <s v="Formation"/>
    <s v="Formation"/>
    <m/>
    <s v=""/>
    <n v="200"/>
    <m/>
    <m/>
    <m/>
    <s v=""/>
    <m/>
    <s v="Sélection / Priorisation"/>
    <x v="0"/>
    <x v="55"/>
    <m/>
    <m/>
    <m/>
    <m/>
    <m/>
    <e v="#VALUE!"/>
    <x v="65"/>
    <x v="0"/>
    <x v="28"/>
    <e v="#N/A"/>
  </r>
  <r>
    <x v="11"/>
    <m/>
    <s v="Diakonie Katastrophenhilfe"/>
    <s v="Réalisé"/>
    <s v="4.11.2016 - 5.11.2016"/>
    <s v="Distribution NFI"/>
    <s v="Matériaux NFI"/>
    <s v="Kit de cuisine"/>
    <m/>
    <s v="Nombre"/>
    <n v="200"/>
    <m/>
    <m/>
    <m/>
    <s v=""/>
    <m/>
    <m/>
    <x v="0"/>
    <x v="55"/>
    <s v="Targeted"/>
    <m/>
    <m/>
    <m/>
    <s v="Kits d'abri : 1 bache, 2 laines, 15m de cordes"/>
    <e v="#VALUE!"/>
    <x v="66"/>
    <x v="0"/>
    <x v="28"/>
    <e v="#N/A"/>
  </r>
  <r>
    <x v="12"/>
    <s v="Haitian RC"/>
    <m/>
    <s v="Réalisé"/>
    <d v="2016-10-25T00:00:00"/>
    <s v="Distribution Abris"/>
    <s v="Matériaux Abris"/>
    <s v="Bâches"/>
    <m/>
    <s v="Nombre"/>
    <n v="51"/>
    <m/>
    <m/>
    <m/>
    <s v=""/>
    <n v="200"/>
    <m/>
    <x v="4"/>
    <x v="34"/>
    <s v="Pointe A Raquette"/>
    <m/>
    <m/>
    <m/>
    <m/>
    <s v="FRE20161025OUPOPO"/>
    <x v="2"/>
    <x v="4"/>
    <x v="34"/>
    <e v="#N/A"/>
  </r>
  <r>
    <x v="12"/>
    <s v="Haitian RC"/>
    <m/>
    <s v="Réalisé"/>
    <d v="2016-10-25T00:00:00"/>
    <s v="Distribution NFI"/>
    <s v="Matériaux NFI"/>
    <s v="Kit de cuisine"/>
    <m/>
    <s v="Nombre"/>
    <n v="200"/>
    <m/>
    <m/>
    <m/>
    <m/>
    <n v="200"/>
    <m/>
    <x v="4"/>
    <x v="34"/>
    <s v="Pointe A Raquette"/>
    <m/>
    <m/>
    <m/>
    <m/>
    <s v="FRE20161025OUPOPO"/>
    <x v="3"/>
    <x v="4"/>
    <x v="34"/>
    <e v="#N/A"/>
  </r>
  <r>
    <x v="12"/>
    <s v="Haitian RC"/>
    <m/>
    <s v="Réalisé"/>
    <d v="2016-10-25T00:00:00"/>
    <s v="Distribution NFI"/>
    <s v="Matériaux NFI"/>
    <s v="Kit d'hygiène"/>
    <m/>
    <s v="Nombre"/>
    <n v="200"/>
    <m/>
    <m/>
    <m/>
    <s v=""/>
    <n v="200"/>
    <s v="Sélection / Priorisation"/>
    <x v="4"/>
    <x v="34"/>
    <s v="Pointe A Raquette"/>
    <m/>
    <m/>
    <m/>
    <m/>
    <s v="FRE20161025OUPOPO"/>
    <x v="4"/>
    <x v="4"/>
    <x v="34"/>
    <e v="#N/A"/>
  </r>
  <r>
    <x v="12"/>
    <s v="Haitian RC"/>
    <m/>
    <s v="Réalisé"/>
    <d v="2016-10-25T00:00:00"/>
    <s v="Distribution NFI"/>
    <s v="Matériaux NFI"/>
    <s v="Moustiquaires"/>
    <m/>
    <s v="Nombre"/>
    <n v="200"/>
    <m/>
    <m/>
    <m/>
    <s v=""/>
    <n v="200"/>
    <s v="Sélection / Priorisation"/>
    <x v="4"/>
    <x v="34"/>
    <s v="Pointe A Raquette"/>
    <m/>
    <m/>
    <m/>
    <m/>
    <s v="FRE20161025OUPOPO"/>
    <x v="5"/>
    <x v="4"/>
    <x v="34"/>
    <e v="#N/A"/>
  </r>
  <r>
    <x v="12"/>
    <s v="Haitian RC"/>
    <m/>
    <s v="Réalisé"/>
    <d v="2016-10-26T00:00:00"/>
    <s v="Distribution Abris"/>
    <s v="Matériaux Abris"/>
    <s v="Bâches"/>
    <m/>
    <s v="Nombre"/>
    <n v="110"/>
    <m/>
    <m/>
    <m/>
    <s v=""/>
    <n v="195"/>
    <s v="Sélection / Priorisation"/>
    <x v="4"/>
    <x v="56"/>
    <s v="Plaisance and bois pain"/>
    <m/>
    <m/>
    <m/>
    <m/>
    <s v="FRE20161026OUPLPL"/>
    <x v="1"/>
    <x v="4"/>
    <x v="36"/>
    <e v="#N/A"/>
  </r>
  <r>
    <x v="12"/>
    <s v="Haitian RC"/>
    <m/>
    <s v="Réalisé"/>
    <d v="2016-10-26T00:00:00"/>
    <s v="Distribution Abris"/>
    <s v="Matériaux Abris"/>
    <s v="Kit Abris"/>
    <m/>
    <s v="Nombre"/>
    <n v="110"/>
    <m/>
    <m/>
    <m/>
    <s v=""/>
    <n v="195"/>
    <s v="Sélection / Priorisation"/>
    <x v="4"/>
    <x v="56"/>
    <s v="Plaisance and bois pain"/>
    <m/>
    <m/>
    <m/>
    <m/>
    <s v="FRE20161026OUPLPL"/>
    <x v="2"/>
    <x v="4"/>
    <x v="36"/>
    <e v="#N/A"/>
  </r>
  <r>
    <x v="12"/>
    <s v="Haitian RC"/>
    <m/>
    <s v="Réalisé"/>
    <d v="2016-10-26T00:00:00"/>
    <s v="Distribution NFI"/>
    <s v="Matériaux NFI"/>
    <s v="Kit de cuisine"/>
    <m/>
    <s v="Nombre"/>
    <n v="195"/>
    <m/>
    <m/>
    <m/>
    <m/>
    <n v="195"/>
    <s v="Sélection / Priorisation"/>
    <x v="4"/>
    <x v="56"/>
    <s v="Plaisance and bois pain"/>
    <m/>
    <m/>
    <m/>
    <m/>
    <s v="FRE20161026OUPLPL"/>
    <x v="3"/>
    <x v="4"/>
    <x v="36"/>
    <e v="#N/A"/>
  </r>
  <r>
    <x v="12"/>
    <s v="Haitian RC"/>
    <m/>
    <s v="Réalisé"/>
    <d v="2016-10-26T00:00:00"/>
    <s v="Distribution NFI"/>
    <s v="Matériaux NFI"/>
    <s v="Kit d'hygiène"/>
    <m/>
    <s v="Nombre"/>
    <n v="195"/>
    <m/>
    <m/>
    <m/>
    <s v=""/>
    <n v="195"/>
    <s v="Sélection / Priorisation"/>
    <x v="4"/>
    <x v="56"/>
    <s v="Plaisance and bois pain"/>
    <m/>
    <m/>
    <m/>
    <m/>
    <s v="FRE20161026OUPLPL"/>
    <x v="4"/>
    <x v="4"/>
    <x v="36"/>
    <e v="#N/A"/>
  </r>
  <r>
    <x v="12"/>
    <s v="Haitian RC"/>
    <m/>
    <s v="Réalisé"/>
    <d v="2016-10-26T00:00:00"/>
    <s v="Distribution NFI"/>
    <s v="Matériaux NFI"/>
    <s v="Moustiquaires"/>
    <m/>
    <s v="Nombre"/>
    <n v="195"/>
    <m/>
    <m/>
    <m/>
    <s v=""/>
    <n v="195"/>
    <s v="Sélection / Priorisation"/>
    <x v="4"/>
    <x v="56"/>
    <s v="Plaisance and bois pain"/>
    <m/>
    <m/>
    <m/>
    <m/>
    <s v="FRE20161026OUPLPL"/>
    <x v="5"/>
    <x v="4"/>
    <x v="36"/>
    <e v="#N/A"/>
  </r>
  <r>
    <x v="12"/>
    <s v="Haitian RC"/>
    <m/>
    <s v="Réalisé"/>
    <d v="2016-10-27T00:00:00"/>
    <s v="Distribution Abris"/>
    <s v="Matériaux Abris"/>
    <s v="Bâches"/>
    <m/>
    <s v="Nombre"/>
    <n v="57"/>
    <m/>
    <m/>
    <m/>
    <s v=""/>
    <n v="123"/>
    <s v="Sélection / Priorisation"/>
    <x v="4"/>
    <x v="34"/>
    <s v="Latorre"/>
    <m/>
    <m/>
    <m/>
    <m/>
    <s v="FRE20161027OUPOLA"/>
    <x v="1"/>
    <x v="4"/>
    <x v="34"/>
    <e v="#N/A"/>
  </r>
  <r>
    <x v="12"/>
    <s v="Haitian RC"/>
    <m/>
    <s v="Réalisé"/>
    <d v="2016-10-27T00:00:00"/>
    <s v="Distribution Abris"/>
    <s v="Matériaux Abris"/>
    <s v="Kit Abris"/>
    <m/>
    <s v="Nombre"/>
    <n v="57"/>
    <m/>
    <m/>
    <m/>
    <s v=""/>
    <n v="123"/>
    <s v="Sélection / Priorisation"/>
    <x v="4"/>
    <x v="34"/>
    <s v="Latorre"/>
    <m/>
    <m/>
    <m/>
    <m/>
    <s v="FRE20161027OUPOLA"/>
    <x v="2"/>
    <x v="4"/>
    <x v="34"/>
    <e v="#N/A"/>
  </r>
  <r>
    <x v="12"/>
    <s v="Haitian RC"/>
    <m/>
    <s v="Réalisé"/>
    <d v="2016-10-27T00:00:00"/>
    <s v="Distribution NFI"/>
    <s v="Matériaux NFI"/>
    <s v="Kit de cuisine"/>
    <m/>
    <s v="Nombre"/>
    <n v="123"/>
    <m/>
    <m/>
    <m/>
    <m/>
    <n v="123"/>
    <s v="Sélection / Priorisation"/>
    <x v="4"/>
    <x v="34"/>
    <s v="Latorre"/>
    <m/>
    <m/>
    <m/>
    <m/>
    <s v="FRE20161027OUPOLA"/>
    <x v="3"/>
    <x v="4"/>
    <x v="34"/>
    <e v="#N/A"/>
  </r>
  <r>
    <x v="12"/>
    <s v="Haitian RC"/>
    <m/>
    <s v="Réalisé"/>
    <d v="2016-10-27T00:00:00"/>
    <s v="Distribution NFI"/>
    <s v="Matériaux NFI"/>
    <s v="Kit d'hygiène"/>
    <m/>
    <s v="Nombre"/>
    <n v="123"/>
    <m/>
    <m/>
    <m/>
    <s v=""/>
    <n v="123"/>
    <s v="Sélection / Priorisation"/>
    <x v="4"/>
    <x v="34"/>
    <s v="Latorre"/>
    <m/>
    <m/>
    <m/>
    <m/>
    <s v="FRE20161027OUPOLA"/>
    <x v="4"/>
    <x v="4"/>
    <x v="34"/>
    <e v="#N/A"/>
  </r>
  <r>
    <x v="12"/>
    <s v="Haitian RC"/>
    <m/>
    <s v="Réalisé"/>
    <d v="2016-10-27T00:00:00"/>
    <s v="Distribution NFI"/>
    <s v="Matériaux NFI"/>
    <s v="Moustiquaires"/>
    <m/>
    <s v="Nombre"/>
    <n v="123"/>
    <m/>
    <m/>
    <m/>
    <s v=""/>
    <n v="123"/>
    <s v="Sélection / Priorisation"/>
    <x v="4"/>
    <x v="34"/>
    <s v="Latorre"/>
    <m/>
    <m/>
    <m/>
    <m/>
    <s v="FRE20161027OUPOLA"/>
    <x v="5"/>
    <x v="4"/>
    <x v="34"/>
    <e v="#N/A"/>
  </r>
  <r>
    <x v="12"/>
    <s v="Haitian RC"/>
    <m/>
    <s v="Réalisé"/>
    <d v="2016-10-31T00:00:00"/>
    <s v="Distribution Abris"/>
    <s v="Matériaux Abris"/>
    <s v="Bâches"/>
    <m/>
    <s v="Nombre"/>
    <n v="71"/>
    <m/>
    <m/>
    <m/>
    <s v=""/>
    <n v="288"/>
    <s v="Sélection / Priorisation"/>
    <x v="4"/>
    <x v="34"/>
    <s v="TI PALMISTE"/>
    <m/>
    <m/>
    <m/>
    <m/>
    <s v="FRE20161031OUPOTI"/>
    <x v="1"/>
    <x v="4"/>
    <x v="34"/>
    <e v="#N/A"/>
  </r>
  <r>
    <x v="12"/>
    <s v="Haitian RC"/>
    <m/>
    <s v="Réalisé"/>
    <d v="2016-10-31T00:00:00"/>
    <s v="Distribution Abris"/>
    <s v="Matériaux Abris"/>
    <s v="Kit Abris"/>
    <m/>
    <s v="Nombre"/>
    <n v="71"/>
    <m/>
    <m/>
    <m/>
    <s v=""/>
    <n v="288"/>
    <s v="Sélection / Priorisation"/>
    <x v="4"/>
    <x v="34"/>
    <s v="TI PALMISTE"/>
    <m/>
    <m/>
    <m/>
    <m/>
    <s v="FRE20161031OUPOTI"/>
    <x v="2"/>
    <x v="4"/>
    <x v="34"/>
    <e v="#N/A"/>
  </r>
  <r>
    <x v="12"/>
    <s v="Haitian RC"/>
    <m/>
    <s v="Réalisé"/>
    <d v="2016-10-31T00:00:00"/>
    <s v="Distribution NFI"/>
    <s v="Matériaux NFI"/>
    <s v="Kit de cuisine"/>
    <m/>
    <s v="Nombre"/>
    <n v="288"/>
    <m/>
    <m/>
    <m/>
    <s v=""/>
    <n v="288"/>
    <s v="Sélection / Priorisation"/>
    <x v="4"/>
    <x v="34"/>
    <s v="TI PALMISTE"/>
    <m/>
    <m/>
    <m/>
    <m/>
    <s v="FRE20161031OUPOTI"/>
    <x v="3"/>
    <x v="4"/>
    <x v="34"/>
    <e v="#N/A"/>
  </r>
  <r>
    <x v="12"/>
    <s v="Haitian RC"/>
    <m/>
    <s v="Réalisé"/>
    <d v="2016-10-31T00:00:00"/>
    <s v="Distribution NFI"/>
    <s v="Matériaux NFI"/>
    <s v="Kit d'hygiène"/>
    <m/>
    <s v="Nombre"/>
    <n v="288"/>
    <m/>
    <m/>
    <m/>
    <s v=""/>
    <n v="288"/>
    <s v="Sélection / Priorisation"/>
    <x v="4"/>
    <x v="34"/>
    <s v="TI PALMISTE"/>
    <m/>
    <m/>
    <m/>
    <m/>
    <s v="FRE20161031OUPOTI"/>
    <x v="4"/>
    <x v="4"/>
    <x v="34"/>
    <e v="#N/A"/>
  </r>
  <r>
    <x v="12"/>
    <s v="Haitian RC"/>
    <m/>
    <s v="Réalisé"/>
    <d v="2016-10-31T00:00:00"/>
    <s v="Distribution NFI"/>
    <s v="Matériaux NFI"/>
    <s v="Moustiquaires"/>
    <m/>
    <s v="Nombre"/>
    <n v="288"/>
    <m/>
    <m/>
    <m/>
    <s v=""/>
    <n v="288"/>
    <s v="Sélection / Priorisation"/>
    <x v="4"/>
    <x v="34"/>
    <s v="TI PALMISTE"/>
    <m/>
    <m/>
    <m/>
    <m/>
    <s v="FRE20161031OUPOTI"/>
    <x v="5"/>
    <x v="4"/>
    <x v="34"/>
    <e v="#N/A"/>
  </r>
  <r>
    <x v="12"/>
    <s v="Haitian RC"/>
    <m/>
    <s v="Réalisé"/>
    <d v="2016-11-01T00:00:00"/>
    <s v="Distribution Abris"/>
    <s v="Matériaux Abris"/>
    <s v="Bâches"/>
    <m/>
    <s v="Nombre"/>
    <n v="70"/>
    <m/>
    <m/>
    <m/>
    <s v=""/>
    <n v="121"/>
    <s v="Sélection / Priorisation"/>
    <x v="4"/>
    <x v="34"/>
    <s v="Trou Louis"/>
    <m/>
    <m/>
    <m/>
    <m/>
    <s v="FRE2016111OUPOTR"/>
    <x v="3"/>
    <x v="4"/>
    <x v="34"/>
    <e v="#N/A"/>
  </r>
  <r>
    <x v="12"/>
    <s v="Haitian RC"/>
    <m/>
    <s v="Réalisé"/>
    <d v="2016-11-01T00:00:00"/>
    <s v="Distribution Abris"/>
    <s v="Matériaux Abris"/>
    <s v="Kit Abris"/>
    <m/>
    <s v="Nombre"/>
    <n v="121"/>
    <m/>
    <m/>
    <m/>
    <s v=""/>
    <n v="121"/>
    <s v="Sélection / Priorisation"/>
    <x v="4"/>
    <x v="34"/>
    <s v="Trou Louis"/>
    <m/>
    <m/>
    <m/>
    <m/>
    <s v="FRE2016111OUPOTR"/>
    <x v="4"/>
    <x v="4"/>
    <x v="34"/>
    <e v="#N/A"/>
  </r>
  <r>
    <x v="12"/>
    <s v="Haitian RC"/>
    <m/>
    <s v="Réalisé"/>
    <d v="2016-11-01T00:00:00"/>
    <s v="Distribution NFI"/>
    <s v="Matériaux NFI"/>
    <s v="Kit d'hygiène"/>
    <m/>
    <s v="Nombre"/>
    <n v="121"/>
    <m/>
    <m/>
    <m/>
    <s v=""/>
    <n v="121"/>
    <s v="Sélection / Priorisation"/>
    <x v="4"/>
    <x v="34"/>
    <s v="Trou Louis"/>
    <m/>
    <m/>
    <m/>
    <m/>
    <s v="FRE2016111OUPOTR"/>
    <x v="5"/>
    <x v="4"/>
    <x v="34"/>
    <e v="#N/A"/>
  </r>
  <r>
    <x v="12"/>
    <s v="Haitian RC"/>
    <m/>
    <s v="Réalisé"/>
    <d v="2016-11-02T00:00:00"/>
    <s v="Distribution Abris"/>
    <s v="Matériaux Abris"/>
    <s v="Bâches"/>
    <m/>
    <s v="Nombre"/>
    <n v="70"/>
    <m/>
    <m/>
    <m/>
    <s v=""/>
    <n v="241"/>
    <s v="Sélection / Priorisation"/>
    <x v="4"/>
    <x v="34"/>
    <s v="Source Philippe"/>
    <m/>
    <m/>
    <m/>
    <m/>
    <s v="FRE2016112OUPOSO"/>
    <x v="2"/>
    <x v="4"/>
    <x v="34"/>
    <e v="#N/A"/>
  </r>
  <r>
    <x v="12"/>
    <s v="Haitian RC"/>
    <m/>
    <s v="Réalisé"/>
    <d v="2016-11-02T00:00:00"/>
    <s v="Distribution NFI"/>
    <s v="Matériaux NFI"/>
    <s v="Kit de cuisine"/>
    <m/>
    <s v="Nombre"/>
    <n v="180"/>
    <m/>
    <m/>
    <m/>
    <s v=""/>
    <n v="241"/>
    <s v="Sélection / Priorisation"/>
    <x v="4"/>
    <x v="34"/>
    <s v="Source Philippe"/>
    <m/>
    <m/>
    <m/>
    <m/>
    <s v="FRE2016112OUPOSO"/>
    <x v="3"/>
    <x v="4"/>
    <x v="34"/>
    <e v="#N/A"/>
  </r>
  <r>
    <x v="12"/>
    <s v="Haitian RC"/>
    <m/>
    <s v="Réalisé"/>
    <d v="2016-11-02T00:00:00"/>
    <s v="Distribution NFI"/>
    <s v="Matériaux NFI"/>
    <s v="Kit d'hygiène"/>
    <m/>
    <s v="Nombre"/>
    <n v="241"/>
    <m/>
    <m/>
    <m/>
    <s v=""/>
    <n v="241"/>
    <s v="Sélection / Priorisation"/>
    <x v="4"/>
    <x v="34"/>
    <s v="Source Philippe"/>
    <m/>
    <m/>
    <m/>
    <m/>
    <s v="FRE2016112OUPOSO"/>
    <x v="4"/>
    <x v="4"/>
    <x v="34"/>
    <e v="#N/A"/>
  </r>
  <r>
    <x v="12"/>
    <s v="Haitian RC"/>
    <m/>
    <s v="Réalisé"/>
    <d v="2016-11-02T00:00:00"/>
    <s v="Distribution NFI"/>
    <s v="Matériaux NFI"/>
    <s v="Moustiquaires"/>
    <m/>
    <s v="Nombre"/>
    <n v="90"/>
    <m/>
    <m/>
    <m/>
    <s v=""/>
    <n v="241"/>
    <s v="Sélection / Priorisation"/>
    <x v="4"/>
    <x v="34"/>
    <s v="Source Philippe"/>
    <m/>
    <m/>
    <m/>
    <m/>
    <s v="FRE2016112OUPOSO"/>
    <x v="5"/>
    <x v="4"/>
    <x v="34"/>
    <e v="#N/A"/>
  </r>
  <r>
    <x v="12"/>
    <s v="Haitian RC"/>
    <m/>
    <s v="Réalisé"/>
    <d v="2016-11-03T00:00:00"/>
    <s v="Distribution Abris"/>
    <s v="Matériaux Abris"/>
    <s v="Bâches"/>
    <m/>
    <s v="Nombre"/>
    <n v="11"/>
    <m/>
    <m/>
    <m/>
    <s v=""/>
    <n v="106"/>
    <s v="Sélection / Priorisation"/>
    <x v="4"/>
    <x v="34"/>
    <s v="Morne Ramier"/>
    <m/>
    <m/>
    <m/>
    <m/>
    <s v="FRE2016113OUPOMO"/>
    <x v="2"/>
    <x v="4"/>
    <x v="34"/>
    <e v="#N/A"/>
  </r>
  <r>
    <x v="12"/>
    <s v="Haitian RC"/>
    <m/>
    <s v="Réalisé"/>
    <d v="2016-11-03T00:00:00"/>
    <s v="Distribution NFI"/>
    <s v="Matériaux NFI"/>
    <s v="Kit de cuisine"/>
    <m/>
    <s v="Nombre"/>
    <n v="65"/>
    <m/>
    <m/>
    <m/>
    <s v=""/>
    <n v="106"/>
    <s v="Sélection / Priorisation"/>
    <x v="4"/>
    <x v="34"/>
    <s v="Morne Ramier"/>
    <m/>
    <m/>
    <m/>
    <m/>
    <s v="FRE2016113OUPOMO"/>
    <x v="3"/>
    <x v="4"/>
    <x v="34"/>
    <e v="#N/A"/>
  </r>
  <r>
    <x v="12"/>
    <s v="Haitian RC"/>
    <m/>
    <s v="Réalisé"/>
    <d v="2016-11-03T00:00:00"/>
    <s v="Distribution NFI"/>
    <s v="Matériaux NFI"/>
    <s v="Kit d'hygiène"/>
    <m/>
    <s v="Nombre"/>
    <n v="178"/>
    <m/>
    <m/>
    <m/>
    <s v=""/>
    <n v="106"/>
    <s v="Sélection / Priorisation"/>
    <x v="4"/>
    <x v="34"/>
    <s v="Morne Ramier"/>
    <m/>
    <m/>
    <m/>
    <m/>
    <s v="FRE2016113OUPOMO"/>
    <x v="4"/>
    <x v="4"/>
    <x v="34"/>
    <e v="#N/A"/>
  </r>
  <r>
    <x v="12"/>
    <s v="Haitian RC"/>
    <m/>
    <s v="Réalisé"/>
    <d v="2016-11-03T00:00:00"/>
    <s v="Distribution NFI"/>
    <s v="Matériaux NFI"/>
    <s v="Moustiquaires"/>
    <m/>
    <s v="Nombre"/>
    <n v="8"/>
    <m/>
    <m/>
    <m/>
    <s v=""/>
    <n v="106"/>
    <s v="Sélection / Priorisation"/>
    <x v="4"/>
    <x v="34"/>
    <s v="Morne Ramier"/>
    <m/>
    <m/>
    <m/>
    <m/>
    <s v="FRE2016113OUPOMO"/>
    <x v="5"/>
    <x v="4"/>
    <x v="34"/>
    <e v="#N/A"/>
  </r>
  <r>
    <x v="12"/>
    <s v="Haitian RC"/>
    <m/>
    <s v="Réalisé"/>
    <d v="2016-11-29T00:00:00"/>
    <s v="Distribution NFI"/>
    <s v="Matériaux NFI"/>
    <s v="Aquatabs"/>
    <m/>
    <s v="Nombre"/>
    <n v="17300"/>
    <m/>
    <m/>
    <m/>
    <s v=""/>
    <n v="146"/>
    <s v="Sélection / Priorisation"/>
    <x v="4"/>
    <x v="34"/>
    <s v="POINTE DES LATANIERS"/>
    <m/>
    <m/>
    <m/>
    <m/>
    <s v="FRE20161129OUPOPO"/>
    <x v="0"/>
    <x v="4"/>
    <x v="34"/>
    <e v="#N/A"/>
  </r>
  <r>
    <x v="12"/>
    <s v="Haitian RC"/>
    <m/>
    <s v="Réalisé"/>
    <d v="2016-11-29T00:00:00"/>
    <s v="Distribution Abris"/>
    <s v="Matériaux Abris"/>
    <s v="Bâches"/>
    <m/>
    <s v="Nombre"/>
    <n v="76"/>
    <m/>
    <m/>
    <m/>
    <s v=""/>
    <n v="146"/>
    <s v="Sélection / Priorisation"/>
    <x v="4"/>
    <x v="34"/>
    <s v="POINTE DES LATANIERS"/>
    <m/>
    <m/>
    <m/>
    <m/>
    <s v="FRE20161129OUPOPO"/>
    <x v="1"/>
    <x v="4"/>
    <x v="34"/>
    <e v="#N/A"/>
  </r>
  <r>
    <x v="12"/>
    <s v="Haitian RC"/>
    <m/>
    <s v="Réalisé"/>
    <d v="2016-11-29T00:00:00"/>
    <s v="Distribution Abris"/>
    <s v="Matériaux Abris"/>
    <s v="Kit Abris"/>
    <m/>
    <s v="Nombre"/>
    <n v="76"/>
    <m/>
    <m/>
    <m/>
    <s v=""/>
    <n v="146"/>
    <s v="Sélection / Priorisation"/>
    <x v="4"/>
    <x v="34"/>
    <s v="POINTE DES LATANIERS"/>
    <m/>
    <m/>
    <m/>
    <m/>
    <s v="FRE20161129OUPOPO"/>
    <x v="2"/>
    <x v="4"/>
    <x v="34"/>
    <e v="#N/A"/>
  </r>
  <r>
    <x v="12"/>
    <s v="Haitian RC"/>
    <m/>
    <s v="Réalisé"/>
    <d v="2016-11-29T00:00:00"/>
    <s v="Distribution NFI"/>
    <s v="Matériaux NFI"/>
    <s v="Kit de cuisine"/>
    <m/>
    <s v="Nombre"/>
    <n v="146"/>
    <m/>
    <m/>
    <m/>
    <s v=""/>
    <n v="146"/>
    <s v="Sélection / Priorisation"/>
    <x v="4"/>
    <x v="34"/>
    <s v="POINTE DES LATANIERS"/>
    <m/>
    <m/>
    <m/>
    <m/>
    <s v="FRE20161129OUPOPO"/>
    <x v="3"/>
    <x v="4"/>
    <x v="34"/>
    <e v="#N/A"/>
  </r>
  <r>
    <x v="12"/>
    <s v="Haitian RC"/>
    <m/>
    <s v="Réalisé"/>
    <d v="2016-11-29T00:00:00"/>
    <s v="Distribution NFI"/>
    <s v="Matériaux NFI"/>
    <s v="Kit d'hygiène"/>
    <m/>
    <s v="Nombre"/>
    <n v="146"/>
    <m/>
    <m/>
    <m/>
    <s v=""/>
    <n v="146"/>
    <s v="Sélection / Priorisation"/>
    <x v="4"/>
    <x v="34"/>
    <s v="POINTE DES LATANIERS"/>
    <m/>
    <m/>
    <m/>
    <m/>
    <s v="FRE20161129OUPOPO"/>
    <x v="4"/>
    <x v="4"/>
    <x v="34"/>
    <e v="#N/A"/>
  </r>
  <r>
    <x v="12"/>
    <s v="Haitian RC"/>
    <m/>
    <s v="Réalisé"/>
    <d v="2016-11-29T00:00:00"/>
    <s v="Distribution NFI"/>
    <s v="Matériaux NFI"/>
    <s v="Moustiquaires"/>
    <m/>
    <s v="Nombre"/>
    <n v="143"/>
    <m/>
    <m/>
    <m/>
    <s v=""/>
    <n v="146"/>
    <s v="Sélection / Priorisation"/>
    <x v="4"/>
    <x v="34"/>
    <s v="POINTE DES LATANIERS"/>
    <m/>
    <m/>
    <m/>
    <m/>
    <s v="FRE20161129OUPOPO"/>
    <x v="5"/>
    <x v="4"/>
    <x v="34"/>
    <e v="#N/A"/>
  </r>
  <r>
    <x v="12"/>
    <s v="Haitian RC"/>
    <m/>
    <s v="Réalisé"/>
    <d v="2016-11-30T00:00:00"/>
    <s v="Distribution NFI"/>
    <s v="Matériaux NFI"/>
    <s v="Aquatabs"/>
    <m/>
    <s v="Nombre"/>
    <n v="11000"/>
    <m/>
    <m/>
    <m/>
    <s v=""/>
    <n v="110"/>
    <s v="Sélection / Priorisation"/>
    <x v="4"/>
    <x v="34"/>
    <s v="La Source"/>
    <m/>
    <m/>
    <m/>
    <m/>
    <s v="FRE20161130OUPOLA"/>
    <x v="0"/>
    <x v="4"/>
    <x v="34"/>
    <e v="#N/A"/>
  </r>
  <r>
    <x v="12"/>
    <s v="Haitian RC"/>
    <m/>
    <s v="Réalisé"/>
    <d v="2016-11-30T00:00:00"/>
    <s v="Distribution Abris"/>
    <s v="Matériaux Abris"/>
    <s v="Bâches"/>
    <m/>
    <s v="Nombre"/>
    <n v="151"/>
    <m/>
    <m/>
    <m/>
    <s v=""/>
    <n v="231"/>
    <s v="Sélection / Priorisation"/>
    <x v="4"/>
    <x v="34"/>
    <s v="Gros Mangle"/>
    <m/>
    <m/>
    <m/>
    <m/>
    <s v="FRE20161130OUPOGR"/>
    <x v="1"/>
    <x v="4"/>
    <x v="34"/>
    <e v="#N/A"/>
  </r>
  <r>
    <x v="12"/>
    <s v="Haitian RC"/>
    <m/>
    <s v="Réalisé"/>
    <d v="2016-11-30T00:00:00"/>
    <s v="Distribution Abris"/>
    <s v="Matériaux Abris"/>
    <s v="Bâches"/>
    <m/>
    <s v="Nombre"/>
    <n v="30"/>
    <m/>
    <m/>
    <m/>
    <s v=""/>
    <n v="110"/>
    <s v="Sélection / Priorisation"/>
    <x v="4"/>
    <x v="34"/>
    <s v="La Source"/>
    <m/>
    <m/>
    <m/>
    <m/>
    <s v="FRE20161130OUPOLA"/>
    <x v="1"/>
    <x v="4"/>
    <x v="34"/>
    <e v="#N/A"/>
  </r>
  <r>
    <x v="12"/>
    <s v="Haitian RC"/>
    <m/>
    <s v="Réalisé"/>
    <d v="2016-11-30T00:00:00"/>
    <s v="Distribution Abris"/>
    <s v="Matériaux Abris"/>
    <s v="Kit Abris"/>
    <m/>
    <s v="Nombre"/>
    <n v="151"/>
    <m/>
    <m/>
    <m/>
    <s v=""/>
    <n v="231"/>
    <s v="Sélection / Priorisation"/>
    <x v="4"/>
    <x v="34"/>
    <s v="Gros Mangle"/>
    <m/>
    <m/>
    <m/>
    <m/>
    <s v="FRE20161130OUPOGR"/>
    <x v="2"/>
    <x v="4"/>
    <x v="34"/>
    <e v="#N/A"/>
  </r>
  <r>
    <x v="12"/>
    <s v="Haitian RC"/>
    <m/>
    <s v="Réalisé"/>
    <d v="2016-11-30T00:00:00"/>
    <s v="Distribution Abris"/>
    <s v="Matériaux Abris"/>
    <s v="Kit Abris"/>
    <m/>
    <s v="Nombre"/>
    <n v="30"/>
    <m/>
    <m/>
    <m/>
    <s v=""/>
    <n v="110"/>
    <s v="Sélection / Priorisation"/>
    <x v="4"/>
    <x v="34"/>
    <s v="La Source"/>
    <m/>
    <m/>
    <m/>
    <m/>
    <s v="FRE20161130OUPOLA"/>
    <x v="2"/>
    <x v="4"/>
    <x v="34"/>
    <e v="#N/A"/>
  </r>
  <r>
    <x v="12"/>
    <s v="Haitian RC"/>
    <m/>
    <s v="Réalisé"/>
    <d v="2016-11-30T00:00:00"/>
    <s v="Distribution NFI"/>
    <s v="Matériaux NFI"/>
    <s v="Kit de cuisine"/>
    <m/>
    <s v="Nombre"/>
    <n v="231"/>
    <m/>
    <m/>
    <m/>
    <s v=""/>
    <n v="231"/>
    <s v="Sélection / Priorisation"/>
    <x v="4"/>
    <x v="34"/>
    <s v="Gros Mangle"/>
    <m/>
    <m/>
    <m/>
    <m/>
    <s v="FRE20161130OUPOGR"/>
    <x v="3"/>
    <x v="4"/>
    <x v="34"/>
    <e v="#N/A"/>
  </r>
  <r>
    <x v="12"/>
    <s v="Haitian RC"/>
    <m/>
    <s v="Réalisé"/>
    <d v="2016-11-30T00:00:00"/>
    <s v="Distribution NFI"/>
    <s v="Matériaux NFI"/>
    <s v="Kit de cuisine"/>
    <m/>
    <s v="Nombre"/>
    <n v="110"/>
    <m/>
    <m/>
    <m/>
    <s v=""/>
    <n v="110"/>
    <s v="Sélection / Priorisation"/>
    <x v="4"/>
    <x v="34"/>
    <s v="La Source"/>
    <m/>
    <m/>
    <m/>
    <m/>
    <s v="FRE20161130OUPOLA"/>
    <x v="3"/>
    <x v="4"/>
    <x v="34"/>
    <e v="#N/A"/>
  </r>
  <r>
    <x v="12"/>
    <s v="Haitian RC"/>
    <m/>
    <s v="Réalisé"/>
    <d v="2016-11-30T00:00:00"/>
    <s v="Distribution NFI"/>
    <s v="Matériaux NFI"/>
    <s v="Kit d'hygiène"/>
    <m/>
    <s v="Nombre"/>
    <n v="231"/>
    <m/>
    <m/>
    <m/>
    <s v=""/>
    <n v="231"/>
    <s v="Sélection / Priorisation"/>
    <x v="4"/>
    <x v="34"/>
    <s v="Gros Mangle"/>
    <m/>
    <m/>
    <m/>
    <m/>
    <s v="FRE20161130OUPOGR"/>
    <x v="4"/>
    <x v="4"/>
    <x v="34"/>
    <e v="#N/A"/>
  </r>
  <r>
    <x v="12"/>
    <s v="Haitian RC"/>
    <m/>
    <s v="Réalisé"/>
    <d v="2016-11-30T00:00:00"/>
    <s v="Distribution NFI"/>
    <s v="Matériaux NFI"/>
    <s v="Kit d'hygiène"/>
    <m/>
    <s v="Nombre"/>
    <n v="110"/>
    <m/>
    <m/>
    <m/>
    <s v=""/>
    <n v="110"/>
    <s v="Sélection / Priorisation"/>
    <x v="4"/>
    <x v="34"/>
    <s v="La Source"/>
    <m/>
    <m/>
    <m/>
    <m/>
    <s v="FRE20161130OUPOLA"/>
    <x v="4"/>
    <x v="4"/>
    <x v="34"/>
    <e v="#N/A"/>
  </r>
  <r>
    <x v="12"/>
    <s v="Haitian RC"/>
    <m/>
    <s v="Réalisé"/>
    <d v="2016-11-30T00:00:00"/>
    <s v="Distribution NFI"/>
    <s v="Matériaux NFI"/>
    <s v="Moustiquaires"/>
    <m/>
    <s v="Nombre"/>
    <n v="231"/>
    <m/>
    <m/>
    <m/>
    <s v=""/>
    <n v="231"/>
    <s v="Sélection / Priorisation"/>
    <x v="4"/>
    <x v="34"/>
    <s v="Gros Mangle"/>
    <m/>
    <m/>
    <m/>
    <m/>
    <s v="FRE20161130OUPOGR"/>
    <x v="5"/>
    <x v="4"/>
    <x v="34"/>
    <e v="#N/A"/>
  </r>
  <r>
    <x v="12"/>
    <s v="Haitian RC"/>
    <m/>
    <s v="Réalisé"/>
    <d v="2016-11-30T00:00:00"/>
    <s v="Distribution NFI"/>
    <s v="Matériaux NFI"/>
    <s v="Moustiquaires"/>
    <m/>
    <s v="Nombre"/>
    <n v="110"/>
    <m/>
    <m/>
    <m/>
    <s v=""/>
    <n v="110"/>
    <s v="Sélection / Priorisation"/>
    <x v="4"/>
    <x v="34"/>
    <s v="La Source"/>
    <m/>
    <m/>
    <m/>
    <m/>
    <s v="FRE20161130OUPOLA"/>
    <x v="5"/>
    <x v="4"/>
    <x v="34"/>
    <e v="#N/A"/>
  </r>
  <r>
    <x v="13"/>
    <s v="Haitian RC"/>
    <m/>
    <s v="Réalisé"/>
    <d v="2016-10-28T00:00:00"/>
    <s v="Distribution NFI"/>
    <s v="Matériaux NFI"/>
    <s v=" Agricultural Cleaning Kits"/>
    <m/>
    <s v="Nombre"/>
    <n v="42"/>
    <m/>
    <m/>
    <m/>
    <m/>
    <n v="252"/>
    <m/>
    <x v="3"/>
    <x v="57"/>
    <s v="4me La Plaine"/>
    <m/>
    <m/>
    <m/>
    <m/>
    <s v="GER20161028NIBA4M"/>
    <x v="5"/>
    <x v="3"/>
    <x v="37"/>
    <e v="#N/A"/>
  </r>
  <r>
    <x v="13"/>
    <s v="Haitian RC"/>
    <m/>
    <s v="Réalisé"/>
    <d v="2016-10-31T00:00:00"/>
    <s v="Distribution NFI"/>
    <s v="Matériaux NFI"/>
    <s v=" Agricultural Cleaning Kits"/>
    <m/>
    <s v="Nombre"/>
    <n v="5"/>
    <m/>
    <m/>
    <m/>
    <m/>
    <n v="30"/>
    <m/>
    <x v="3"/>
    <x v="57"/>
    <s v="La plaine (remainder of previous distributions)"/>
    <m/>
    <m/>
    <m/>
    <m/>
    <s v="GER20161031NIBALA"/>
    <x v="5"/>
    <x v="3"/>
    <x v="37"/>
    <e v="#N/A"/>
  </r>
  <r>
    <x v="13"/>
    <s v="Haitian RC"/>
    <m/>
    <s v="Réalisé"/>
    <d v="2016-11-01T00:00:00"/>
    <s v="Distribution NFI"/>
    <s v="Matériaux NFI"/>
    <s v=" Agricultural Cleaning Kits"/>
    <m/>
    <s v="Nombre"/>
    <n v="40"/>
    <m/>
    <m/>
    <m/>
    <m/>
    <n v="240"/>
    <m/>
    <x v="3"/>
    <x v="58"/>
    <s v="Ti- Francois (16 kits) + Vassale -  localite Dupuy(26 kits)"/>
    <m/>
    <m/>
    <m/>
    <m/>
    <s v="GER2016111NIPLTI"/>
    <x v="5"/>
    <x v="3"/>
    <x v="38"/>
    <e v="#N/A"/>
  </r>
  <r>
    <x v="13"/>
    <s v="Haitian RC"/>
    <m/>
    <s v="Réalisé"/>
    <d v="2016-11-04T00:00:00"/>
    <s v="Distribution NFI"/>
    <s v="Matériaux NFI"/>
    <s v=" Agricultural Cleaning Kits"/>
    <m/>
    <s v="Nombre"/>
    <n v="40"/>
    <m/>
    <m/>
    <m/>
    <m/>
    <n v="240"/>
    <m/>
    <x v="3"/>
    <x v="59"/>
    <s v="Raymond"/>
    <m/>
    <m/>
    <m/>
    <m/>
    <s v="GER2016114NIPERA"/>
    <x v="5"/>
    <x v="3"/>
    <x v="39"/>
    <e v="#N/A"/>
  </r>
  <r>
    <x v="13"/>
    <s v="Haitian RC"/>
    <m/>
    <s v="Réalisé"/>
    <d v="2016-11-07T00:00:00"/>
    <s v="Distribution NFI"/>
    <s v="Matériaux NFI"/>
    <s v=" Agricultural Cleaning Kits"/>
    <m/>
    <s v="Nombre"/>
    <n v="26"/>
    <m/>
    <m/>
    <m/>
    <m/>
    <n v="156"/>
    <m/>
    <x v="3"/>
    <x v="59"/>
    <s v="Tiby"/>
    <m/>
    <m/>
    <m/>
    <m/>
    <s v="GER2016117NIPETI"/>
    <x v="5"/>
    <x v="3"/>
    <x v="39"/>
    <e v="#N/A"/>
  </r>
  <r>
    <x v="13"/>
    <s v="Haitian RC"/>
    <m/>
    <s v="Réalisé"/>
    <d v="2016-11-10T00:00:00"/>
    <s v="Distribution NFI"/>
    <s v="Matériaux NFI"/>
    <s v=" Agricultural Cleaning Kits"/>
    <m/>
    <s v="Nombre"/>
    <n v="60"/>
    <m/>
    <m/>
    <m/>
    <m/>
    <n v="60"/>
    <m/>
    <x v="3"/>
    <x v="58"/>
    <s v="Anse aux Pins (9) + Ti Francois (18) + Vassal/Dupuy  (33)"/>
    <m/>
    <m/>
    <m/>
    <m/>
    <s v="GER20161110NIPLAN"/>
    <x v="5"/>
    <x v="3"/>
    <x v="38"/>
    <e v="#N/A"/>
  </r>
  <r>
    <x v="13"/>
    <s v="Haitian RC"/>
    <m/>
    <s v="Réalisé"/>
    <d v="2016-11-11T00:00:00"/>
    <s v="Distribution NFI"/>
    <s v="Matériaux NFI"/>
    <s v=" Agricultural Cleaning Kits"/>
    <m/>
    <s v="Nombre"/>
    <n v="53"/>
    <m/>
    <m/>
    <m/>
    <m/>
    <n v="318"/>
    <m/>
    <x v="3"/>
    <x v="57"/>
    <s v="Riviere Salee (9)+Ford Tortue (3)+Tete d'eau (4)+Guerin (2)+La plaine (35)"/>
    <m/>
    <m/>
    <m/>
    <m/>
    <s v="GER20161111NIBARI"/>
    <x v="5"/>
    <x v="3"/>
    <x v="37"/>
    <e v="#N/A"/>
  </r>
  <r>
    <x v="13"/>
    <s v="Haitian RC"/>
    <m/>
    <s v="Réalisé"/>
    <d v="2016-11-12T00:00:00"/>
    <s v="Distribution NFI"/>
    <s v="Matériaux NFI"/>
    <s v=" Agricultural Cleaning Kits"/>
    <m/>
    <s v="Nombre"/>
    <n v="34"/>
    <m/>
    <m/>
    <m/>
    <m/>
    <n v="204"/>
    <m/>
    <x v="3"/>
    <x v="59"/>
    <s v="Ti-Morne (15) + Lievre (19)"/>
    <m/>
    <m/>
    <m/>
    <m/>
    <s v="GER20161112NIPETI"/>
    <x v="5"/>
    <x v="3"/>
    <x v="39"/>
    <e v="#N/A"/>
  </r>
  <r>
    <x v="13"/>
    <s v="Haitian RC"/>
    <m/>
    <s v="Réalisé"/>
    <d v="2016-11-17T00:00:00"/>
    <s v="Distribution NFI"/>
    <s v="Matériaux NFI"/>
    <s v="Kit d'hygiène"/>
    <m/>
    <s v="Nombre"/>
    <n v="31"/>
    <m/>
    <m/>
    <m/>
    <s v=""/>
    <n v="31"/>
    <s v="Sélection / Priorisation"/>
    <x v="3"/>
    <x v="59"/>
    <s v="Centre Ville"/>
    <m/>
    <m/>
    <m/>
    <m/>
    <s v="GER20161117NIPECE"/>
    <x v="5"/>
    <x v="3"/>
    <x v="39"/>
    <e v="#N/A"/>
  </r>
  <r>
    <x v="13"/>
    <s v="Haitian RC"/>
    <m/>
    <s v="Réalisé"/>
    <d v="2016-11-22T00:00:00"/>
    <s v="Distribution NFI"/>
    <s v="Matériaux NFI"/>
    <s v="Kit d'hygiène"/>
    <m/>
    <s v="Nombre"/>
    <n v="96"/>
    <m/>
    <m/>
    <m/>
    <m/>
    <n v="271"/>
    <m/>
    <x v="3"/>
    <x v="59"/>
    <s v="Raymond"/>
    <m/>
    <m/>
    <m/>
    <m/>
    <s v="GER20161122NIPERA"/>
    <x v="5"/>
    <x v="3"/>
    <x v="39"/>
    <e v="#N/A"/>
  </r>
  <r>
    <x v="13"/>
    <s v="Haitian RC"/>
    <m/>
    <s v="Réalisé"/>
    <d v="2016-11-23T00:00:00"/>
    <s v="Distribution NFI"/>
    <s v="Matériaux NFI"/>
    <s v="Kit d'hygiène"/>
    <m/>
    <s v="Nombre"/>
    <n v="122"/>
    <m/>
    <m/>
    <m/>
    <m/>
    <n v="238"/>
    <m/>
    <x v="3"/>
    <x v="59"/>
    <s v="Tiby"/>
    <m/>
    <m/>
    <m/>
    <m/>
    <s v="GER20161123NIPETI"/>
    <x v="5"/>
    <x v="3"/>
    <x v="39"/>
    <e v="#N/A"/>
  </r>
  <r>
    <x v="14"/>
    <m/>
    <m/>
    <s v="Réalisé"/>
    <m/>
    <s v="Distribution NFI"/>
    <s v="Matériaux NFI"/>
    <s v="Kit de cuisine"/>
    <m/>
    <s v="Nombre"/>
    <n v="393"/>
    <m/>
    <m/>
    <m/>
    <s v=""/>
    <n v="393"/>
    <m/>
    <x v="4"/>
    <x v="28"/>
    <m/>
    <m/>
    <m/>
    <m/>
    <s v="Kits d'abri : 1 bache, 2 laines, 15m de cordes"/>
    <s v="GOA190010OU"/>
    <x v="4"/>
    <x v="4"/>
    <x v="28"/>
    <e v="#N/A"/>
  </r>
  <r>
    <x v="14"/>
    <m/>
    <m/>
    <s v="Réalisé"/>
    <m/>
    <s v="Distribution NFI"/>
    <s v="Matériaux NFI"/>
    <s v="Kit d'hygiène"/>
    <m/>
    <s v="Nombre"/>
    <n v="393"/>
    <m/>
    <m/>
    <m/>
    <s v=""/>
    <n v="393"/>
    <m/>
    <x v="4"/>
    <x v="28"/>
    <m/>
    <m/>
    <m/>
    <m/>
    <m/>
    <s v="GOA190010OU"/>
    <x v="5"/>
    <x v="4"/>
    <x v="28"/>
    <e v="#N/A"/>
  </r>
  <r>
    <x v="15"/>
    <m/>
    <m/>
    <s v="Réalisé"/>
    <d v="2016-10-04T00:00:00"/>
    <s v="Distribution NFI"/>
    <s v="Matériaux NFI"/>
    <s v="Bidons"/>
    <m/>
    <s v="Nombre"/>
    <n v="100"/>
    <m/>
    <m/>
    <m/>
    <s v=""/>
    <n v="100"/>
    <m/>
    <x v="6"/>
    <x v="60"/>
    <m/>
    <m/>
    <m/>
    <m/>
    <m/>
    <s v="HAI2016104SUCA"/>
    <x v="1"/>
    <x v="6"/>
    <x v="40"/>
    <e v="#N/A"/>
  </r>
  <r>
    <x v="15"/>
    <m/>
    <m/>
    <s v="Réalisé"/>
    <d v="2016-10-04T00:00:00"/>
    <s v="Distribution NFI"/>
    <s v="Matériaux NFI"/>
    <s v="Couvertures"/>
    <m/>
    <s v="Nombre"/>
    <n v="200"/>
    <m/>
    <m/>
    <m/>
    <s v=""/>
    <n v="100"/>
    <m/>
    <x v="6"/>
    <x v="60"/>
    <m/>
    <m/>
    <m/>
    <m/>
    <m/>
    <s v="HAI2016104SUCA"/>
    <x v="2"/>
    <x v="6"/>
    <x v="40"/>
    <e v="#N/A"/>
  </r>
  <r>
    <x v="15"/>
    <m/>
    <m/>
    <s v="Réalisé"/>
    <d v="2016-10-04T00:00:00"/>
    <s v="Distribution Abris"/>
    <s v="Matériaux Abris"/>
    <s v="Kit Abris"/>
    <m/>
    <s v="Nombre"/>
    <n v="100"/>
    <m/>
    <m/>
    <m/>
    <s v=""/>
    <n v="100"/>
    <s v="Sélection / Priorisation"/>
    <x v="6"/>
    <x v="60"/>
    <m/>
    <m/>
    <m/>
    <m/>
    <m/>
    <s v="HAI2016104SUCA"/>
    <x v="3"/>
    <x v="6"/>
    <x v="40"/>
    <e v="#N/A"/>
  </r>
  <r>
    <x v="15"/>
    <m/>
    <m/>
    <s v="Réalisé"/>
    <d v="2016-10-04T00:00:00"/>
    <s v="Distribution NFI"/>
    <s v="Matériaux NFI"/>
    <s v="Kit de cuisine"/>
    <m/>
    <s v="Nombre"/>
    <n v="100"/>
    <m/>
    <m/>
    <m/>
    <s v=""/>
    <n v="100"/>
    <m/>
    <x v="6"/>
    <x v="60"/>
    <m/>
    <m/>
    <m/>
    <m/>
    <m/>
    <s v="HAI2016104SUCA"/>
    <x v="4"/>
    <x v="6"/>
    <x v="40"/>
    <e v="#N/A"/>
  </r>
  <r>
    <x v="15"/>
    <m/>
    <m/>
    <s v="Réalisé"/>
    <d v="2016-10-04T00:00:00"/>
    <s v="Distribution NFI"/>
    <s v="Matériaux NFI"/>
    <s v="Seaux"/>
    <m/>
    <s v="Nombre"/>
    <n v="100"/>
    <m/>
    <m/>
    <m/>
    <s v=""/>
    <n v="100"/>
    <m/>
    <x v="6"/>
    <x v="60"/>
    <m/>
    <m/>
    <m/>
    <m/>
    <m/>
    <s v="HAI2016104SUCA"/>
    <x v="5"/>
    <x v="6"/>
    <x v="40"/>
    <e v="#N/A"/>
  </r>
  <r>
    <x v="15"/>
    <m/>
    <m/>
    <s v="Réalisé"/>
    <d v="2016-10-11T00:00:00"/>
    <s v="Distribution Abris"/>
    <s v="Matériaux Abris"/>
    <s v="Kit Abris"/>
    <m/>
    <s v="Nombre"/>
    <n v="54"/>
    <m/>
    <m/>
    <m/>
    <s v=""/>
    <n v="54"/>
    <s v="Sélection / Priorisation"/>
    <x v="6"/>
    <x v="61"/>
    <m/>
    <m/>
    <m/>
    <m/>
    <m/>
    <s v="HAI20161011SUGR"/>
    <x v="3"/>
    <x v="6"/>
    <x v="41"/>
    <e v="#N/A"/>
  </r>
  <r>
    <x v="15"/>
    <m/>
    <m/>
    <s v="Réalisé"/>
    <d v="2016-10-11T00:00:00"/>
    <s v="Distribution NFI"/>
    <s v="Matériaux NFI"/>
    <s v="Kit de cuisine"/>
    <m/>
    <s v="Nombre"/>
    <n v="54"/>
    <m/>
    <m/>
    <m/>
    <s v=""/>
    <n v="54"/>
    <m/>
    <x v="6"/>
    <x v="61"/>
    <m/>
    <m/>
    <m/>
    <m/>
    <m/>
    <s v="HAI20161011SUGR"/>
    <x v="4"/>
    <x v="6"/>
    <x v="41"/>
    <e v="#N/A"/>
  </r>
  <r>
    <x v="15"/>
    <m/>
    <m/>
    <s v="Réalisé"/>
    <d v="2016-10-11T00:00:00"/>
    <s v="Distribution NFI"/>
    <s v="Matériaux NFI"/>
    <s v="Kit d'hygiène"/>
    <m/>
    <s v="Nombre"/>
    <n v="54"/>
    <m/>
    <m/>
    <m/>
    <s v=""/>
    <n v="54"/>
    <m/>
    <x v="6"/>
    <x v="61"/>
    <m/>
    <m/>
    <m/>
    <m/>
    <m/>
    <s v="HAI20161011SUGR"/>
    <x v="5"/>
    <x v="6"/>
    <x v="41"/>
    <e v="#N/A"/>
  </r>
  <r>
    <x v="15"/>
    <m/>
    <m/>
    <s v="Réalisé"/>
    <d v="2016-10-12T00:00:00"/>
    <s v="Distribution NFI"/>
    <s v="Matériaux NFI"/>
    <s v="Kit de cuisine"/>
    <m/>
    <s v="Nombre"/>
    <n v="79"/>
    <m/>
    <m/>
    <m/>
    <s v=""/>
    <n v="79"/>
    <s v="Sélection / Priorisation"/>
    <x v="1"/>
    <x v="1"/>
    <s v="Parc Larco"/>
    <m/>
    <m/>
    <m/>
    <m/>
    <s v="HAI20161012SULEPA"/>
    <x v="5"/>
    <x v="1"/>
    <x v="1"/>
    <e v="#N/A"/>
  </r>
  <r>
    <x v="15"/>
    <m/>
    <m/>
    <s v="Réalisé"/>
    <d v="2016-10-12T00:00:00"/>
    <s v="Distribution Abris"/>
    <s v="Matériaux Abris"/>
    <s v="Kit Abris"/>
    <m/>
    <s v="Nombre"/>
    <n v="112"/>
    <m/>
    <m/>
    <m/>
    <s v=""/>
    <n v="112"/>
    <s v="Sélection / Priorisation"/>
    <x v="6"/>
    <x v="62"/>
    <m/>
    <m/>
    <m/>
    <m/>
    <m/>
    <s v="HAI20161012SUBA"/>
    <x v="3"/>
    <x v="6"/>
    <x v="42"/>
    <e v="#N/A"/>
  </r>
  <r>
    <x v="15"/>
    <m/>
    <m/>
    <s v="Réalisé"/>
    <d v="2016-10-12T00:00:00"/>
    <s v="Distribution NFI"/>
    <s v="Matériaux NFI"/>
    <s v="Kit de cuisine"/>
    <m/>
    <s v="Nombre"/>
    <n v="112"/>
    <m/>
    <m/>
    <m/>
    <s v=""/>
    <n v="112"/>
    <s v="Sélection / Priorisation"/>
    <x v="6"/>
    <x v="62"/>
    <m/>
    <m/>
    <m/>
    <m/>
    <m/>
    <s v="HAI20161012SUBA"/>
    <x v="4"/>
    <x v="6"/>
    <x v="42"/>
    <e v="#N/A"/>
  </r>
  <r>
    <x v="15"/>
    <m/>
    <m/>
    <s v="Réalisé"/>
    <d v="2016-10-12T00:00:00"/>
    <s v="Distribution NFI"/>
    <s v="Matériaux NFI"/>
    <s v="Kit d'hygiène"/>
    <m/>
    <s v="Nombre"/>
    <n v="112"/>
    <m/>
    <m/>
    <m/>
    <s v=""/>
    <n v="112"/>
    <s v="Sélection / Priorisation"/>
    <x v="6"/>
    <x v="62"/>
    <m/>
    <m/>
    <m/>
    <m/>
    <m/>
    <s v="HAI20161012SUBA"/>
    <x v="5"/>
    <x v="6"/>
    <x v="42"/>
    <e v="#N/A"/>
  </r>
  <r>
    <x v="15"/>
    <m/>
    <m/>
    <s v="Réalisé"/>
    <d v="2016-10-13T00:00:00"/>
    <s v="Distribution NFI"/>
    <s v="Matériaux NFI"/>
    <s v="Kit de cuisine"/>
    <m/>
    <s v="Nombre"/>
    <n v="125"/>
    <m/>
    <m/>
    <m/>
    <s v=""/>
    <n v="125"/>
    <s v="Sélection / Priorisation"/>
    <x v="1"/>
    <x v="1"/>
    <s v="HRC Office_Les Cayes"/>
    <m/>
    <m/>
    <m/>
    <m/>
    <s v="HAI20161013SULEHR"/>
    <x v="5"/>
    <x v="1"/>
    <x v="1"/>
    <e v="#N/A"/>
  </r>
  <r>
    <x v="15"/>
    <m/>
    <m/>
    <s v="Réalisé"/>
    <d v="2016-10-17T00:00:00"/>
    <s v="Distribution NFI"/>
    <s v="Matériaux NFI"/>
    <s v="Couvertures"/>
    <m/>
    <s v="Nombre"/>
    <n v="50"/>
    <m/>
    <m/>
    <m/>
    <s v=""/>
    <n v="25"/>
    <s v="Sélection / Priorisation"/>
    <x v="0"/>
    <x v="2"/>
    <m/>
    <m/>
    <m/>
    <m/>
    <m/>
    <s v="HAI20161017GRAN"/>
    <x v="2"/>
    <x v="0"/>
    <x v="2"/>
    <e v="#N/A"/>
  </r>
  <r>
    <x v="15"/>
    <m/>
    <m/>
    <s v="Réalisé"/>
    <d v="2016-10-17T00:00:00"/>
    <s v="Distribution Abris"/>
    <s v="Matériaux Abris"/>
    <s v="Kit Abris"/>
    <m/>
    <s v="Nombre"/>
    <n v="25"/>
    <m/>
    <m/>
    <m/>
    <s v=""/>
    <n v="25"/>
    <s v="Sélection / Priorisation"/>
    <x v="0"/>
    <x v="2"/>
    <m/>
    <m/>
    <m/>
    <m/>
    <m/>
    <s v="HAI20161017GRAN"/>
    <x v="3"/>
    <x v="0"/>
    <x v="2"/>
    <e v="#N/A"/>
  </r>
  <r>
    <x v="15"/>
    <m/>
    <m/>
    <s v="Réalisé"/>
    <d v="2016-10-17T00:00:00"/>
    <s v="Distribution NFI"/>
    <s v="Matériaux NFI"/>
    <s v="Kit de cuisine"/>
    <m/>
    <s v="Nombre"/>
    <n v="25"/>
    <m/>
    <m/>
    <m/>
    <s v=""/>
    <n v="25"/>
    <s v="Sélection / Priorisation"/>
    <x v="0"/>
    <x v="2"/>
    <m/>
    <m/>
    <m/>
    <m/>
    <m/>
    <s v="HAI20161017GRAN"/>
    <x v="4"/>
    <x v="0"/>
    <x v="2"/>
    <e v="#N/A"/>
  </r>
  <r>
    <x v="15"/>
    <m/>
    <m/>
    <s v="Réalisé"/>
    <d v="2016-10-17T00:00:00"/>
    <s v="Distribution NFI"/>
    <s v="Matériaux NFI"/>
    <s v="Seaux"/>
    <m/>
    <s v="Nombre"/>
    <n v="50"/>
    <m/>
    <m/>
    <m/>
    <s v=""/>
    <n v="25"/>
    <s v="Sélection / Priorisation"/>
    <x v="0"/>
    <x v="2"/>
    <m/>
    <m/>
    <m/>
    <m/>
    <m/>
    <s v="HAI20161017GRAN"/>
    <x v="5"/>
    <x v="0"/>
    <x v="2"/>
    <e v="#N/A"/>
  </r>
  <r>
    <x v="15"/>
    <m/>
    <m/>
    <s v="Réalisé"/>
    <d v="2016-10-17T00:00:00"/>
    <s v="Distribution Abris"/>
    <s v="Matériaux Abris"/>
    <s v="Bâches"/>
    <m/>
    <s v="Nombre"/>
    <n v="50"/>
    <m/>
    <m/>
    <m/>
    <s v=""/>
    <n v="25"/>
    <m/>
    <x v="0"/>
    <x v="63"/>
    <m/>
    <m/>
    <m/>
    <m/>
    <m/>
    <s v="HAI20161017GRBE"/>
    <x v="1"/>
    <x v="0"/>
    <x v="43"/>
    <e v="#N/A"/>
  </r>
  <r>
    <x v="15"/>
    <m/>
    <m/>
    <s v="Réalisé"/>
    <d v="2016-10-17T00:00:00"/>
    <s v="Distribution NFI"/>
    <s v="Matériaux NFI"/>
    <s v="Couvertures"/>
    <m/>
    <s v="Nombre"/>
    <n v="50"/>
    <m/>
    <m/>
    <m/>
    <s v=""/>
    <n v="25"/>
    <m/>
    <x v="0"/>
    <x v="63"/>
    <m/>
    <m/>
    <m/>
    <m/>
    <m/>
    <s v="HAI20161017GRBE"/>
    <x v="2"/>
    <x v="0"/>
    <x v="43"/>
    <e v="#N/A"/>
  </r>
  <r>
    <x v="15"/>
    <m/>
    <m/>
    <s v="Réalisé"/>
    <d v="2016-10-17T00:00:00"/>
    <s v="Distribution Abris"/>
    <s v="Matériaux Abris"/>
    <s v="Kit Abris"/>
    <m/>
    <s v="Nombre"/>
    <n v="25"/>
    <m/>
    <m/>
    <m/>
    <s v=""/>
    <n v="25"/>
    <s v="Sélection / Priorisation"/>
    <x v="0"/>
    <x v="63"/>
    <m/>
    <m/>
    <m/>
    <m/>
    <m/>
    <s v="HAI20161017GRBE"/>
    <x v="3"/>
    <x v="0"/>
    <x v="43"/>
    <e v="#N/A"/>
  </r>
  <r>
    <x v="15"/>
    <m/>
    <m/>
    <s v="Réalisé"/>
    <d v="2016-10-17T00:00:00"/>
    <s v="Distribution NFI"/>
    <s v="Matériaux NFI"/>
    <s v="Kit de cuisine"/>
    <m/>
    <s v="Nombre"/>
    <n v="25"/>
    <m/>
    <m/>
    <m/>
    <s v=""/>
    <n v="25"/>
    <s v="Sélection / Priorisation"/>
    <x v="0"/>
    <x v="63"/>
    <m/>
    <m/>
    <m/>
    <m/>
    <m/>
    <s v="HAI20161017GRBE"/>
    <x v="4"/>
    <x v="0"/>
    <x v="43"/>
    <e v="#N/A"/>
  </r>
  <r>
    <x v="15"/>
    <m/>
    <m/>
    <s v="Réalisé"/>
    <d v="2016-10-17T00:00:00"/>
    <s v="Distribution NFI"/>
    <s v="Matériaux NFI"/>
    <s v="Seaux"/>
    <m/>
    <s v="Nombre"/>
    <n v="50"/>
    <m/>
    <m/>
    <m/>
    <s v=""/>
    <n v="25"/>
    <m/>
    <x v="0"/>
    <x v="63"/>
    <m/>
    <m/>
    <m/>
    <m/>
    <m/>
    <s v="HAI20161017GRBE"/>
    <x v="5"/>
    <x v="0"/>
    <x v="43"/>
    <e v="#N/A"/>
  </r>
  <r>
    <x v="15"/>
    <m/>
    <m/>
    <s v="Réalisé"/>
    <d v="2016-10-17T00:00:00"/>
    <s v="Distribution NFI"/>
    <s v="Matériaux NFI"/>
    <s v="Couvertures"/>
    <m/>
    <s v="Nombre"/>
    <n v="50"/>
    <m/>
    <m/>
    <m/>
    <s v=""/>
    <n v="25"/>
    <m/>
    <x v="0"/>
    <x v="30"/>
    <m/>
    <m/>
    <m/>
    <m/>
    <m/>
    <s v="HAI20161017GRCH"/>
    <x v="2"/>
    <x v="0"/>
    <x v="30"/>
    <e v="#N/A"/>
  </r>
  <r>
    <x v="15"/>
    <m/>
    <m/>
    <s v="Réalisé"/>
    <d v="2016-10-17T00:00:00"/>
    <s v="Distribution Abris"/>
    <s v="Matériaux Abris"/>
    <s v="Kit Abris"/>
    <m/>
    <s v="Nombre"/>
    <n v="25"/>
    <m/>
    <m/>
    <m/>
    <s v=""/>
    <n v="25"/>
    <s v="Sélection / Priorisation"/>
    <x v="0"/>
    <x v="30"/>
    <m/>
    <m/>
    <m/>
    <m/>
    <m/>
    <s v="HAI20161017GRCH"/>
    <x v="3"/>
    <x v="0"/>
    <x v="30"/>
    <e v="#N/A"/>
  </r>
  <r>
    <x v="15"/>
    <m/>
    <m/>
    <s v="Réalisé"/>
    <d v="2016-10-17T00:00:00"/>
    <s v="Distribution NFI"/>
    <s v="Matériaux NFI"/>
    <s v="Kit de cuisine"/>
    <m/>
    <s v="Nombre"/>
    <n v="25"/>
    <m/>
    <m/>
    <m/>
    <s v=""/>
    <n v="25"/>
    <s v="Sélection / Priorisation"/>
    <x v="0"/>
    <x v="30"/>
    <m/>
    <m/>
    <m/>
    <m/>
    <m/>
    <s v="HAI20161017GRCH"/>
    <x v="4"/>
    <x v="0"/>
    <x v="30"/>
    <e v="#N/A"/>
  </r>
  <r>
    <x v="15"/>
    <m/>
    <m/>
    <s v="Réalisé"/>
    <d v="2016-10-17T00:00:00"/>
    <s v="Distribution NFI"/>
    <s v="Matériaux NFI"/>
    <s v="Seaux"/>
    <m/>
    <s v="Nombre"/>
    <n v="50"/>
    <m/>
    <m/>
    <m/>
    <s v=""/>
    <n v="25"/>
    <m/>
    <x v="0"/>
    <x v="30"/>
    <m/>
    <m/>
    <m/>
    <m/>
    <m/>
    <s v="HAI20161017GRCH"/>
    <x v="5"/>
    <x v="0"/>
    <x v="30"/>
    <e v="#N/A"/>
  </r>
  <r>
    <x v="15"/>
    <m/>
    <m/>
    <s v="Réalisé"/>
    <d v="2016-10-17T00:00:00"/>
    <s v="Distribution NFI"/>
    <s v="Matériaux NFI"/>
    <s v="Couvertures"/>
    <m/>
    <s v="Nombre"/>
    <n v="50"/>
    <m/>
    <m/>
    <m/>
    <s v=""/>
    <n v="25"/>
    <m/>
    <x v="0"/>
    <x v="64"/>
    <m/>
    <m/>
    <m/>
    <m/>
    <m/>
    <s v="HAI20161017GRCO"/>
    <x v="2"/>
    <x v="0"/>
    <x v="44"/>
    <e v="#N/A"/>
  </r>
  <r>
    <x v="15"/>
    <m/>
    <m/>
    <s v="Réalisé"/>
    <d v="2016-10-17T00:00:00"/>
    <s v="Distribution Abris"/>
    <s v="Matériaux Abris"/>
    <s v="Kit Abris"/>
    <m/>
    <s v="Nombre"/>
    <n v="25"/>
    <m/>
    <m/>
    <m/>
    <s v=""/>
    <n v="25"/>
    <s v="Sélection / Priorisation"/>
    <x v="0"/>
    <x v="64"/>
    <m/>
    <m/>
    <m/>
    <m/>
    <m/>
    <s v="HAI20161017GRCO"/>
    <x v="3"/>
    <x v="0"/>
    <x v="44"/>
    <e v="#N/A"/>
  </r>
  <r>
    <x v="15"/>
    <m/>
    <m/>
    <s v="Réalisé"/>
    <d v="2016-10-17T00:00:00"/>
    <s v="Distribution NFI"/>
    <s v="Matériaux NFI"/>
    <s v="Kit de cuisine"/>
    <m/>
    <s v="Nombre"/>
    <n v="25"/>
    <m/>
    <m/>
    <m/>
    <s v=""/>
    <n v="25"/>
    <s v="Sélection / Priorisation"/>
    <x v="0"/>
    <x v="64"/>
    <m/>
    <m/>
    <m/>
    <m/>
    <m/>
    <s v="HAI20161017GRCO"/>
    <x v="4"/>
    <x v="0"/>
    <x v="44"/>
    <e v="#N/A"/>
  </r>
  <r>
    <x v="15"/>
    <m/>
    <m/>
    <s v="Réalisé"/>
    <d v="2016-10-17T00:00:00"/>
    <s v="Distribution NFI"/>
    <s v="Matériaux NFI"/>
    <s v="Seaux"/>
    <m/>
    <s v="Nombre"/>
    <n v="50"/>
    <m/>
    <m/>
    <m/>
    <s v=""/>
    <n v="25"/>
    <s v="Sélection / Priorisation"/>
    <x v="0"/>
    <x v="64"/>
    <m/>
    <m/>
    <m/>
    <m/>
    <m/>
    <s v="HAI20161017GRCO"/>
    <x v="5"/>
    <x v="0"/>
    <x v="44"/>
    <e v="#N/A"/>
  </r>
  <r>
    <x v="15"/>
    <m/>
    <m/>
    <s v="Réalisé"/>
    <d v="2016-10-17T00:00:00"/>
    <s v="Distribution NFI"/>
    <s v="Matériaux NFI"/>
    <s v="Couvertures"/>
    <m/>
    <s v="Nombre"/>
    <n v="50"/>
    <m/>
    <m/>
    <m/>
    <s v=""/>
    <n v="25"/>
    <m/>
    <x v="0"/>
    <x v="3"/>
    <m/>
    <m/>
    <m/>
    <m/>
    <m/>
    <s v="HAI20161017GRDA"/>
    <x v="2"/>
    <x v="0"/>
    <x v="3"/>
    <e v="#N/A"/>
  </r>
  <r>
    <x v="15"/>
    <m/>
    <m/>
    <s v="Réalisé"/>
    <d v="2016-10-17T00:00:00"/>
    <s v="Distribution Abris"/>
    <s v="Matériaux Abris"/>
    <s v="Kit Abris"/>
    <m/>
    <s v="Nombre"/>
    <n v="25"/>
    <m/>
    <m/>
    <m/>
    <s v=""/>
    <n v="25"/>
    <s v="Sélection / Priorisation"/>
    <x v="0"/>
    <x v="3"/>
    <m/>
    <m/>
    <m/>
    <m/>
    <m/>
    <s v="HAI20161017GRDA"/>
    <x v="3"/>
    <x v="0"/>
    <x v="3"/>
    <e v="#N/A"/>
  </r>
  <r>
    <x v="15"/>
    <m/>
    <m/>
    <s v="Réalisé"/>
    <d v="2016-10-17T00:00:00"/>
    <s v="Distribution NFI"/>
    <s v="Matériaux NFI"/>
    <s v="Kit de cuisine"/>
    <m/>
    <s v="Nombre"/>
    <n v="25"/>
    <m/>
    <m/>
    <m/>
    <s v=""/>
    <n v="25"/>
    <s v="Sélection / Priorisation"/>
    <x v="0"/>
    <x v="3"/>
    <m/>
    <m/>
    <m/>
    <m/>
    <m/>
    <s v="HAI20161017GRDA"/>
    <x v="4"/>
    <x v="0"/>
    <x v="3"/>
    <e v="#N/A"/>
  </r>
  <r>
    <x v="15"/>
    <m/>
    <m/>
    <s v="Réalisé"/>
    <d v="2016-10-17T00:00:00"/>
    <s v="Distribution NFI"/>
    <s v="Matériaux NFI"/>
    <s v="Seaux"/>
    <m/>
    <s v="Nombre"/>
    <n v="50"/>
    <m/>
    <m/>
    <m/>
    <s v=""/>
    <n v="25"/>
    <s v="Sélection / Priorisation"/>
    <x v="0"/>
    <x v="3"/>
    <m/>
    <m/>
    <m/>
    <m/>
    <m/>
    <s v="HAI20161017GRDA"/>
    <x v="5"/>
    <x v="0"/>
    <x v="3"/>
    <e v="#N/A"/>
  </r>
  <r>
    <x v="15"/>
    <m/>
    <m/>
    <s v="Réalisé"/>
    <d v="2016-10-17T00:00:00"/>
    <s v="Distribution NFI"/>
    <s v="Matériaux NFI"/>
    <s v="Couvertures"/>
    <m/>
    <s v="Nombre"/>
    <n v="150"/>
    <m/>
    <m/>
    <m/>
    <s v=""/>
    <n v="75"/>
    <s v="Sélection / Priorisation"/>
    <x v="0"/>
    <x v="0"/>
    <m/>
    <m/>
    <m/>
    <m/>
    <m/>
    <s v="HAI20161017GRJE"/>
    <x v="2"/>
    <x v="0"/>
    <x v="0"/>
    <e v="#N/A"/>
  </r>
  <r>
    <x v="15"/>
    <m/>
    <m/>
    <s v="Réalisé"/>
    <d v="2016-10-17T00:00:00"/>
    <s v="Distribution Abris"/>
    <s v="Matériaux Abris"/>
    <s v="Kit Abris"/>
    <m/>
    <s v="Nombre"/>
    <n v="25"/>
    <m/>
    <m/>
    <m/>
    <s v=""/>
    <n v="75"/>
    <s v="Sélection / Priorisation"/>
    <x v="0"/>
    <x v="0"/>
    <m/>
    <m/>
    <m/>
    <m/>
    <m/>
    <s v="HAI20161017GRJE"/>
    <x v="3"/>
    <x v="0"/>
    <x v="0"/>
    <e v="#N/A"/>
  </r>
  <r>
    <x v="15"/>
    <m/>
    <m/>
    <s v="Réalisé"/>
    <d v="2016-10-17T00:00:00"/>
    <s v="Distribution NFI"/>
    <s v="Matériaux NFI"/>
    <s v="Kit de cuisine"/>
    <m/>
    <s v="Nombre"/>
    <n v="75"/>
    <m/>
    <m/>
    <m/>
    <s v=""/>
    <n v="75"/>
    <s v="Sélection / Priorisation"/>
    <x v="0"/>
    <x v="0"/>
    <m/>
    <m/>
    <m/>
    <m/>
    <m/>
    <s v="HAI20161017GRJE"/>
    <x v="4"/>
    <x v="0"/>
    <x v="0"/>
    <e v="#N/A"/>
  </r>
  <r>
    <x v="15"/>
    <m/>
    <m/>
    <s v="Réalisé"/>
    <d v="2016-10-17T00:00:00"/>
    <s v="Distribution NFI"/>
    <s v="Matériaux NFI"/>
    <s v="Seaux"/>
    <m/>
    <s v="Nombre"/>
    <n v="50"/>
    <m/>
    <m/>
    <m/>
    <s v=""/>
    <n v="75"/>
    <s v="Sélection / Priorisation"/>
    <x v="0"/>
    <x v="0"/>
    <m/>
    <m/>
    <m/>
    <m/>
    <m/>
    <s v="HAI20161017GRJE"/>
    <x v="5"/>
    <x v="0"/>
    <x v="0"/>
    <e v="#N/A"/>
  </r>
  <r>
    <x v="15"/>
    <m/>
    <m/>
    <s v="Réalisé"/>
    <d v="2016-10-17T00:00:00"/>
    <s v="Distribution NFI"/>
    <s v="Matériaux NFI"/>
    <s v="Couvertures"/>
    <m/>
    <s v="Nombre"/>
    <n v="50"/>
    <m/>
    <m/>
    <m/>
    <s v=""/>
    <n v="25"/>
    <m/>
    <x v="0"/>
    <x v="4"/>
    <m/>
    <m/>
    <m/>
    <m/>
    <m/>
    <s v="HAI20161017GRLE"/>
    <x v="2"/>
    <x v="0"/>
    <x v="4"/>
    <e v="#N/A"/>
  </r>
  <r>
    <x v="15"/>
    <m/>
    <m/>
    <s v="Réalisé"/>
    <d v="2016-10-17T00:00:00"/>
    <s v="Distribution Abris"/>
    <s v="Matériaux Abris"/>
    <s v="Kit Abris"/>
    <m/>
    <s v="Nombre"/>
    <n v="25"/>
    <m/>
    <m/>
    <m/>
    <s v=""/>
    <n v="25"/>
    <s v="Sélection / Priorisation"/>
    <x v="0"/>
    <x v="4"/>
    <m/>
    <m/>
    <m/>
    <m/>
    <m/>
    <s v="HAI20161017GRLE"/>
    <x v="3"/>
    <x v="0"/>
    <x v="4"/>
    <e v="#N/A"/>
  </r>
  <r>
    <x v="15"/>
    <m/>
    <m/>
    <s v="Réalisé"/>
    <d v="2016-10-17T00:00:00"/>
    <s v="Distribution NFI"/>
    <s v="Matériaux NFI"/>
    <s v="Kit de cuisine"/>
    <m/>
    <s v="Nombre"/>
    <n v="25"/>
    <m/>
    <m/>
    <m/>
    <s v=""/>
    <n v="25"/>
    <s v="Sélection / Priorisation"/>
    <x v="0"/>
    <x v="4"/>
    <m/>
    <m/>
    <m/>
    <m/>
    <m/>
    <s v="HAI20161017GRLE"/>
    <x v="4"/>
    <x v="0"/>
    <x v="4"/>
    <e v="#N/A"/>
  </r>
  <r>
    <x v="15"/>
    <m/>
    <m/>
    <s v="Réalisé"/>
    <d v="2016-10-17T00:00:00"/>
    <s v="Distribution NFI"/>
    <s v="Matériaux NFI"/>
    <s v="Seaux"/>
    <m/>
    <s v="Nombre"/>
    <n v="50"/>
    <m/>
    <m/>
    <m/>
    <s v=""/>
    <n v="25"/>
    <s v="Sélection / Priorisation"/>
    <x v="0"/>
    <x v="4"/>
    <m/>
    <m/>
    <m/>
    <m/>
    <m/>
    <s v="HAI20161017GRLE"/>
    <x v="5"/>
    <x v="0"/>
    <x v="4"/>
    <e v="#N/A"/>
  </r>
  <r>
    <x v="15"/>
    <m/>
    <m/>
    <s v="Réalisé"/>
    <d v="2016-10-17T00:00:00"/>
    <s v="Distribution NFI"/>
    <s v="Matériaux NFI"/>
    <s v="Couvertures"/>
    <m/>
    <s v="Nombre"/>
    <n v="25"/>
    <m/>
    <m/>
    <m/>
    <s v=""/>
    <n v="25"/>
    <s v="Sélection / Priorisation"/>
    <x v="0"/>
    <x v="29"/>
    <m/>
    <m/>
    <m/>
    <m/>
    <m/>
    <s v="HAI20161017GRMO"/>
    <x v="2"/>
    <x v="0"/>
    <x v="29"/>
    <e v="#N/A"/>
  </r>
  <r>
    <x v="15"/>
    <m/>
    <m/>
    <s v="Réalisé"/>
    <d v="2016-10-17T00:00:00"/>
    <s v="Distribution Abris"/>
    <s v="Matériaux Abris"/>
    <s v="Kit Abris"/>
    <m/>
    <s v="Nombre"/>
    <n v="25"/>
    <m/>
    <m/>
    <m/>
    <s v=""/>
    <n v="25"/>
    <s v="Sélection / Priorisation"/>
    <x v="0"/>
    <x v="29"/>
    <m/>
    <m/>
    <m/>
    <m/>
    <m/>
    <s v="HAI20161017GRMO"/>
    <x v="3"/>
    <x v="0"/>
    <x v="29"/>
    <e v="#N/A"/>
  </r>
  <r>
    <x v="15"/>
    <m/>
    <m/>
    <s v="Réalisé"/>
    <d v="2016-10-17T00:00:00"/>
    <s v="Distribution NFI"/>
    <s v="Matériaux NFI"/>
    <s v="Kit de cuisine"/>
    <m/>
    <s v="Nombre"/>
    <n v="25"/>
    <m/>
    <m/>
    <m/>
    <s v=""/>
    <n v="25"/>
    <s v="Sélection / Priorisation"/>
    <x v="0"/>
    <x v="29"/>
    <m/>
    <m/>
    <m/>
    <m/>
    <m/>
    <s v="HAI20161017GRMO"/>
    <x v="4"/>
    <x v="0"/>
    <x v="29"/>
    <e v="#N/A"/>
  </r>
  <r>
    <x v="15"/>
    <m/>
    <m/>
    <s v="Réalisé"/>
    <d v="2016-10-17T00:00:00"/>
    <s v="Distribution NFI"/>
    <s v="Matériaux NFI"/>
    <s v="Seaux"/>
    <m/>
    <s v="Nombre"/>
    <n v="25"/>
    <m/>
    <m/>
    <m/>
    <s v=""/>
    <n v="25"/>
    <m/>
    <x v="0"/>
    <x v="29"/>
    <m/>
    <m/>
    <m/>
    <m/>
    <m/>
    <s v="HAI20161017GRMO"/>
    <x v="5"/>
    <x v="0"/>
    <x v="29"/>
    <e v="#N/A"/>
  </r>
  <r>
    <x v="15"/>
    <m/>
    <m/>
    <s v="Réalisé"/>
    <d v="2016-10-17T00:00:00"/>
    <s v="Distribution NFI"/>
    <s v="Matériaux NFI"/>
    <s v="Couvertures"/>
    <m/>
    <s v="Nombre"/>
    <n v="50"/>
    <m/>
    <m/>
    <m/>
    <s v=""/>
    <n v="25"/>
    <s v="Sélection / Priorisation"/>
    <x v="0"/>
    <x v="65"/>
    <m/>
    <m/>
    <m/>
    <m/>
    <m/>
    <s v="HAI20161017GRPE"/>
    <x v="2"/>
    <x v="0"/>
    <x v="45"/>
    <e v="#N/A"/>
  </r>
  <r>
    <x v="15"/>
    <m/>
    <m/>
    <s v="Réalisé"/>
    <d v="2016-10-17T00:00:00"/>
    <s v="Distribution Abris"/>
    <s v="Matériaux Abris"/>
    <s v="Kit Abris"/>
    <m/>
    <s v="Nombre"/>
    <n v="25"/>
    <m/>
    <m/>
    <m/>
    <s v=""/>
    <n v="25"/>
    <s v="Sélection / Priorisation"/>
    <x v="0"/>
    <x v="65"/>
    <m/>
    <m/>
    <m/>
    <m/>
    <m/>
    <s v="HAI20161017GRPE"/>
    <x v="3"/>
    <x v="0"/>
    <x v="45"/>
    <e v="#N/A"/>
  </r>
  <r>
    <x v="15"/>
    <m/>
    <m/>
    <s v="Réalisé"/>
    <d v="2016-10-17T00:00:00"/>
    <s v="Distribution NFI"/>
    <s v="Matériaux NFI"/>
    <s v="Kit de cuisine"/>
    <m/>
    <s v="Nombre"/>
    <n v="25"/>
    <m/>
    <m/>
    <m/>
    <s v=""/>
    <n v="25"/>
    <s v="Sélection / Priorisation"/>
    <x v="0"/>
    <x v="65"/>
    <m/>
    <m/>
    <m/>
    <m/>
    <m/>
    <s v="HAI20161017GRPE"/>
    <x v="4"/>
    <x v="0"/>
    <x v="45"/>
    <e v="#N/A"/>
  </r>
  <r>
    <x v="15"/>
    <m/>
    <m/>
    <s v="Réalisé"/>
    <d v="2016-10-17T00:00:00"/>
    <s v="Distribution NFI"/>
    <s v="Matériaux NFI"/>
    <s v="Seaux"/>
    <m/>
    <s v="Nombre"/>
    <n v="50"/>
    <m/>
    <m/>
    <m/>
    <s v=""/>
    <n v="25"/>
    <m/>
    <x v="0"/>
    <x v="65"/>
    <m/>
    <m/>
    <m/>
    <m/>
    <m/>
    <s v="HAI20161017GRPE"/>
    <x v="5"/>
    <x v="0"/>
    <x v="45"/>
    <e v="#N/A"/>
  </r>
  <r>
    <x v="15"/>
    <m/>
    <m/>
    <s v="Réalisé"/>
    <d v="2016-10-17T00:00:00"/>
    <s v="Distribution NFI"/>
    <s v="Matériaux NFI"/>
    <s v="Couvertures"/>
    <m/>
    <s v="Nombre"/>
    <n v="50"/>
    <m/>
    <m/>
    <m/>
    <s v=""/>
    <n v="25"/>
    <s v="Sélection / Priorisation"/>
    <x v="0"/>
    <x v="66"/>
    <m/>
    <m/>
    <m/>
    <m/>
    <m/>
    <s v="HAI20161017GRRO"/>
    <x v="2"/>
    <x v="0"/>
    <x v="46"/>
    <e v="#N/A"/>
  </r>
  <r>
    <x v="15"/>
    <m/>
    <m/>
    <s v="Réalisé"/>
    <d v="2016-10-17T00:00:00"/>
    <s v="Distribution Abris"/>
    <s v="Matériaux Abris"/>
    <s v="Kit Abris"/>
    <m/>
    <s v="Nombre"/>
    <n v="25"/>
    <m/>
    <m/>
    <m/>
    <s v=""/>
    <n v="25"/>
    <s v="Sélection / Priorisation"/>
    <x v="0"/>
    <x v="66"/>
    <m/>
    <m/>
    <m/>
    <m/>
    <m/>
    <s v="HAI20161017GRRO"/>
    <x v="3"/>
    <x v="0"/>
    <x v="46"/>
    <e v="#N/A"/>
  </r>
  <r>
    <x v="15"/>
    <m/>
    <m/>
    <s v="Réalisé"/>
    <d v="2016-10-17T00:00:00"/>
    <s v="Distribution NFI"/>
    <s v="Matériaux NFI"/>
    <s v="Kit de cuisine"/>
    <m/>
    <s v="Nombre"/>
    <n v="25"/>
    <m/>
    <m/>
    <m/>
    <s v=""/>
    <n v="25"/>
    <s v="Sélection / Priorisation"/>
    <x v="0"/>
    <x v="66"/>
    <m/>
    <m/>
    <m/>
    <m/>
    <m/>
    <s v="HAI20161017GRRO"/>
    <x v="4"/>
    <x v="0"/>
    <x v="46"/>
    <e v="#N/A"/>
  </r>
  <r>
    <x v="15"/>
    <m/>
    <m/>
    <s v="Réalisé"/>
    <d v="2016-10-17T00:00:00"/>
    <s v="Distribution NFI"/>
    <s v="Matériaux NFI"/>
    <s v="Seaux"/>
    <m/>
    <s v="Nombre"/>
    <n v="50"/>
    <m/>
    <m/>
    <m/>
    <s v=""/>
    <n v="25"/>
    <m/>
    <x v="0"/>
    <x v="66"/>
    <m/>
    <m/>
    <m/>
    <m/>
    <m/>
    <s v="HAI20161017GRRO"/>
    <x v="5"/>
    <x v="0"/>
    <x v="46"/>
    <e v="#N/A"/>
  </r>
  <r>
    <x v="15"/>
    <m/>
    <m/>
    <s v="Réalisé"/>
    <d v="2016-10-25T00:00:00"/>
    <s v="Distribution NFI"/>
    <s v="Matériaux NFI"/>
    <s v="Kit de cuisine"/>
    <m/>
    <s v="Nombre"/>
    <n v="200"/>
    <m/>
    <m/>
    <m/>
    <s v=""/>
    <n v="200"/>
    <s v="Sélection / Priorisation"/>
    <x v="4"/>
    <x v="34"/>
    <s v="point a raquette"/>
    <m/>
    <m/>
    <m/>
    <m/>
    <s v="HAI20161025OUPOPO"/>
    <x v="5"/>
    <x v="4"/>
    <x v="34"/>
    <e v="#N/A"/>
  </r>
  <r>
    <x v="15"/>
    <m/>
    <m/>
    <s v="Réalisé"/>
    <d v="2016-10-26T00:00:00"/>
    <s v="Distribution NFI"/>
    <s v="Matériaux NFI"/>
    <s v="Kit de cuisine"/>
    <m/>
    <s v="Nombre"/>
    <n v="195"/>
    <m/>
    <m/>
    <m/>
    <s v=""/>
    <n v="195"/>
    <s v="Sélection / Priorisation"/>
    <x v="4"/>
    <x v="56"/>
    <s v="Plaisance and bois pain"/>
    <m/>
    <m/>
    <m/>
    <m/>
    <s v="HAI20161026OUPLPL"/>
    <x v="5"/>
    <x v="4"/>
    <x v="36"/>
    <e v="#N/A"/>
  </r>
  <r>
    <x v="15"/>
    <s v="Haitian RC"/>
    <m/>
    <s v="Réalisé"/>
    <d v="2016-10-27T00:00:00"/>
    <s v="Distribution NFI"/>
    <s v="Matériaux NFI"/>
    <s v="Kit de cuisine"/>
    <m/>
    <s v="Nombre"/>
    <n v="123"/>
    <m/>
    <m/>
    <m/>
    <s v=""/>
    <n v="123"/>
    <s v="Sélection / Priorisation"/>
    <x v="4"/>
    <x v="34"/>
    <s v="Latorre"/>
    <m/>
    <m/>
    <m/>
    <m/>
    <s v="HAI20161027OUPOLA"/>
    <x v="5"/>
    <x v="4"/>
    <x v="34"/>
    <e v="#N/A"/>
  </r>
  <r>
    <x v="15"/>
    <m/>
    <m/>
    <s v="Réalisé"/>
    <d v="2016-10-29T00:00:00"/>
    <s v="Distribution NFI"/>
    <s v="Matériaux NFI"/>
    <s v="Kit de cuisine"/>
    <m/>
    <s v="Nombre"/>
    <n v="146"/>
    <m/>
    <m/>
    <m/>
    <s v=""/>
    <n v="146"/>
    <s v="Sélection / Priorisation"/>
    <x v="4"/>
    <x v="34"/>
    <s v="POINTE DES LATANIERS"/>
    <m/>
    <m/>
    <m/>
    <m/>
    <s v="HAI20161029OUPOPO"/>
    <x v="5"/>
    <x v="4"/>
    <x v="34"/>
    <e v="#N/A"/>
  </r>
  <r>
    <x v="15"/>
    <m/>
    <m/>
    <s v="Réalisé"/>
    <d v="2016-10-30T00:00:00"/>
    <s v="Distribution NFI"/>
    <s v="Matériaux NFI"/>
    <s v="Kit de cuisine"/>
    <m/>
    <s v="Nombre"/>
    <n v="231"/>
    <m/>
    <m/>
    <m/>
    <s v=""/>
    <n v="231"/>
    <s v="Sélection / Priorisation"/>
    <x v="4"/>
    <x v="34"/>
    <s v="GROS MANGLE"/>
    <m/>
    <m/>
    <m/>
    <m/>
    <s v="HAI20161030OUPOGR"/>
    <x v="5"/>
    <x v="4"/>
    <x v="34"/>
    <e v="#N/A"/>
  </r>
  <r>
    <x v="15"/>
    <m/>
    <m/>
    <s v="Réalisé"/>
    <d v="2016-10-30T00:00:00"/>
    <s v="Distribution NFI"/>
    <s v="Matériaux NFI"/>
    <s v="Kit de cuisine"/>
    <m/>
    <s v="Nombre"/>
    <n v="110"/>
    <m/>
    <m/>
    <m/>
    <s v=""/>
    <n v="110"/>
    <s v="Sélection / Priorisation"/>
    <x v="4"/>
    <x v="34"/>
    <s v="la source"/>
    <m/>
    <m/>
    <m/>
    <m/>
    <s v="HAI20161030OUPOLA"/>
    <x v="5"/>
    <x v="4"/>
    <x v="34"/>
    <e v="#N/A"/>
  </r>
  <r>
    <x v="15"/>
    <m/>
    <m/>
    <s v="Réalisé"/>
    <d v="2016-10-31T00:00:00"/>
    <s v="Distribution NFI"/>
    <s v="Matériaux NFI"/>
    <s v="Kit de cuisine"/>
    <m/>
    <s v="Nombre"/>
    <n v="288"/>
    <m/>
    <m/>
    <m/>
    <s v=""/>
    <n v="288"/>
    <s v="Sélection / Priorisation"/>
    <x v="4"/>
    <x v="34"/>
    <s v="TI PALMISTE"/>
    <m/>
    <m/>
    <m/>
    <m/>
    <s v="HAI20161031OUPOTI"/>
    <x v="5"/>
    <x v="4"/>
    <x v="34"/>
    <e v="#N/A"/>
  </r>
  <r>
    <x v="15"/>
    <m/>
    <m/>
    <s v="Réalisé"/>
    <d v="2016-11-02T00:00:00"/>
    <s v="Distribution NFI"/>
    <s v="Matériaux NFI"/>
    <s v="Kit de cuisine"/>
    <m/>
    <s v="Nombre"/>
    <n v="180"/>
    <m/>
    <m/>
    <m/>
    <s v=""/>
    <n v="241"/>
    <s v="Sélection / Priorisation"/>
    <x v="4"/>
    <x v="34"/>
    <s v="Source Philippe"/>
    <m/>
    <m/>
    <m/>
    <m/>
    <s v="HAI2016112OUPOSO"/>
    <x v="5"/>
    <x v="4"/>
    <x v="34"/>
    <e v="#N/A"/>
  </r>
  <r>
    <x v="15"/>
    <m/>
    <m/>
    <s v="Réalisé"/>
    <d v="2016-11-03T00:00:00"/>
    <s v="Distribution NFI"/>
    <s v="Matériaux NFI"/>
    <s v="Kit de cuisine"/>
    <m/>
    <s v="Nombre"/>
    <n v="65"/>
    <m/>
    <m/>
    <m/>
    <s v=""/>
    <n v="106"/>
    <s v="Sélection / Priorisation"/>
    <x v="4"/>
    <x v="34"/>
    <s v="Morne Ramier"/>
    <m/>
    <m/>
    <m/>
    <m/>
    <s v="HAI2016113OUPOMO"/>
    <x v="5"/>
    <x v="4"/>
    <x v="34"/>
    <e v="#N/A"/>
  </r>
  <r>
    <x v="16"/>
    <s v="Handicap International"/>
    <m/>
    <s v="Planifié (financé)"/>
    <m/>
    <s v="Distribution Abris"/>
    <s v="Matériaux Abris"/>
    <s v="Kit Abris"/>
    <s v="Each shelter kit with be augmented with 2 Sloar lamps 2 Mosquito nets 1 Jerry water can 1 Thirst aid station (water filtration)."/>
    <s v="Nombre"/>
    <n v="500"/>
    <m/>
    <m/>
    <m/>
    <s v=""/>
    <m/>
    <s v="Sélection / Priorisation"/>
    <x v="2"/>
    <x v="67"/>
    <s v="Marie Rouge"/>
    <m/>
    <m/>
    <m/>
    <s v="500 IFRC Shelter kits to be distributed by Handicap International in the area of Maire Rouge."/>
    <s v="HAN190010NOILMA"/>
    <x v="5"/>
    <x v="2"/>
    <x v="28"/>
    <e v="#N/A"/>
  </r>
  <r>
    <x v="16"/>
    <s v="Handicap International"/>
    <m/>
    <s v="Planifié (financé)"/>
    <m/>
    <s v="Distribution Abris"/>
    <s v="Matériaux Abris"/>
    <s v="Kit Abris"/>
    <s v="Each shelter kit with be augmented with 2 Sloar lamps 2 Mosquito nets 1 Jerry water can 1 Thirst aid station (water filtration)."/>
    <s v="Nombre"/>
    <n v="500"/>
    <m/>
    <m/>
    <m/>
    <s v=""/>
    <m/>
    <s v="Sélection / Priorisation"/>
    <x v="2"/>
    <x v="13"/>
    <m/>
    <m/>
    <m/>
    <m/>
    <s v="500 IFRC Shelter Kits to be ditributed by Handicap International in the areas of Jean Rabel. ."/>
    <s v="HAN190010NOJE"/>
    <x v="5"/>
    <x v="2"/>
    <x v="13"/>
    <e v="#N/A"/>
  </r>
  <r>
    <x v="17"/>
    <m/>
    <m/>
    <s v="Réalisé"/>
    <m/>
    <s v="Distribution NFI"/>
    <s v="Matériaux NFI"/>
    <s v="Couvertures"/>
    <m/>
    <s v="Nombre"/>
    <n v="130"/>
    <m/>
    <m/>
    <m/>
    <s v=""/>
    <n v="130"/>
    <m/>
    <x v="4"/>
    <x v="28"/>
    <m/>
    <m/>
    <m/>
    <m/>
    <m/>
    <s v="IBE190010OU"/>
    <x v="4"/>
    <x v="4"/>
    <x v="28"/>
    <e v="#N/A"/>
  </r>
  <r>
    <x v="17"/>
    <m/>
    <m/>
    <s v="Réalisé"/>
    <m/>
    <s v="Distribution NFI"/>
    <s v="Matériaux NFI"/>
    <s v="Kit d'hygiène"/>
    <m/>
    <s v="Nombre"/>
    <n v="30"/>
    <m/>
    <m/>
    <m/>
    <s v=""/>
    <n v="130"/>
    <m/>
    <x v="4"/>
    <x v="28"/>
    <m/>
    <m/>
    <m/>
    <m/>
    <m/>
    <s v="IBE190010OU"/>
    <x v="5"/>
    <x v="4"/>
    <x v="28"/>
    <e v="#N/A"/>
  </r>
  <r>
    <x v="18"/>
    <s v="Haitian RC"/>
    <m/>
    <s v="Réalisé"/>
    <d v="2016-10-20T00:00:00"/>
    <s v="Distribution Abris"/>
    <s v="Matériaux Abris"/>
    <s v="Bâches"/>
    <m/>
    <s v="Nombre"/>
    <n v="598"/>
    <m/>
    <m/>
    <m/>
    <s v=""/>
    <n v="299"/>
    <s v="Sélection / Priorisation"/>
    <x v="0"/>
    <x v="2"/>
    <m/>
    <m/>
    <m/>
    <m/>
    <m/>
    <s v="IFR20161020GRAN"/>
    <x v="18"/>
    <x v="0"/>
    <x v="2"/>
    <e v="#N/A"/>
  </r>
  <r>
    <x v="18"/>
    <s v="Haitian RC"/>
    <m/>
    <s v="Réalisé"/>
    <d v="2016-10-20T00:00:00"/>
    <s v="Distribution Abris"/>
    <s v="Matériaux Abris"/>
    <s v="Bâches"/>
    <m/>
    <s v="Nombre"/>
    <n v="600"/>
    <m/>
    <m/>
    <m/>
    <s v=""/>
    <n v="300"/>
    <m/>
    <x v="0"/>
    <x v="2"/>
    <m/>
    <m/>
    <m/>
    <m/>
    <m/>
    <s v="IFR20161020GRAN"/>
    <x v="19"/>
    <x v="0"/>
    <x v="2"/>
    <e v="#N/A"/>
  </r>
  <r>
    <x v="18"/>
    <s v="Haitian RC"/>
    <m/>
    <s v="Réalisé"/>
    <d v="2016-10-20T00:00:00"/>
    <s v="Distribution NFI"/>
    <s v="Matériaux NFI"/>
    <s v="Bidons"/>
    <m/>
    <s v="Nombre"/>
    <n v="598"/>
    <m/>
    <m/>
    <m/>
    <s v=""/>
    <n v="299"/>
    <s v="Sélection / Priorisation"/>
    <x v="0"/>
    <x v="2"/>
    <m/>
    <m/>
    <m/>
    <m/>
    <m/>
    <s v="IFR20161020GRAN"/>
    <x v="20"/>
    <x v="0"/>
    <x v="2"/>
    <e v="#N/A"/>
  </r>
  <r>
    <x v="18"/>
    <s v="Haitian RC"/>
    <m/>
    <s v="Réalisé"/>
    <d v="2016-10-20T00:00:00"/>
    <s v="Distribution NFI"/>
    <s v="Matériaux NFI"/>
    <s v="Couvertures"/>
    <m/>
    <s v="Nombre"/>
    <n v="598"/>
    <m/>
    <m/>
    <m/>
    <s v=""/>
    <n v="299"/>
    <s v="Sélection / Priorisation"/>
    <x v="0"/>
    <x v="2"/>
    <m/>
    <m/>
    <m/>
    <m/>
    <m/>
    <s v="IFR20161020GRAN"/>
    <x v="21"/>
    <x v="0"/>
    <x v="2"/>
    <e v="#N/A"/>
  </r>
  <r>
    <x v="18"/>
    <s v="Haitian RC"/>
    <m/>
    <s v="Réalisé"/>
    <d v="2016-10-20T00:00:00"/>
    <s v="Distribution NFI"/>
    <s v="Matériaux NFI"/>
    <s v="Couvertures"/>
    <m/>
    <s v="Nombre"/>
    <n v="600"/>
    <m/>
    <m/>
    <m/>
    <s v=""/>
    <n v="300"/>
    <m/>
    <x v="0"/>
    <x v="2"/>
    <m/>
    <m/>
    <m/>
    <m/>
    <m/>
    <s v="IFR20161020GRAN"/>
    <x v="22"/>
    <x v="0"/>
    <x v="2"/>
    <e v="#N/A"/>
  </r>
  <r>
    <x v="18"/>
    <s v="Haitian RC"/>
    <m/>
    <s v="Réalisé"/>
    <d v="2016-10-20T00:00:00"/>
    <s v="Distribution Abris"/>
    <s v="Matériaux Abris"/>
    <s v="Kit Abris"/>
    <m/>
    <s v="Nombre"/>
    <n v="300"/>
    <m/>
    <m/>
    <m/>
    <s v=""/>
    <n v="300"/>
    <m/>
    <x v="0"/>
    <x v="2"/>
    <m/>
    <m/>
    <m/>
    <m/>
    <m/>
    <s v="IFR20161020GRAN"/>
    <x v="23"/>
    <x v="0"/>
    <x v="2"/>
    <e v="#N/A"/>
  </r>
  <r>
    <x v="18"/>
    <s v="Haitian RC"/>
    <m/>
    <s v="Réalisé"/>
    <d v="2016-10-20T00:00:00"/>
    <s v="Distribution NFI"/>
    <s v="Matériaux NFI"/>
    <s v="Kit de cuisine"/>
    <m/>
    <s v="Nombre"/>
    <n v="299"/>
    <m/>
    <m/>
    <m/>
    <s v=""/>
    <n v="299"/>
    <s v="Sélection / Priorisation"/>
    <x v="0"/>
    <x v="2"/>
    <m/>
    <m/>
    <m/>
    <m/>
    <m/>
    <s v="IFR20161020GRAN"/>
    <x v="0"/>
    <x v="0"/>
    <x v="2"/>
    <e v="#N/A"/>
  </r>
  <r>
    <x v="18"/>
    <s v="Haitian RC"/>
    <m/>
    <s v="Réalisé"/>
    <d v="2016-10-20T00:00:00"/>
    <s v="Distribution NFI"/>
    <s v="Matériaux NFI"/>
    <s v="Kit d'hygiène"/>
    <m/>
    <s v="Nombre"/>
    <n v="299"/>
    <m/>
    <m/>
    <m/>
    <s v=""/>
    <n v="299"/>
    <s v="Sélection / Priorisation"/>
    <x v="0"/>
    <x v="2"/>
    <m/>
    <m/>
    <m/>
    <m/>
    <m/>
    <s v="IFR20161020GRAN"/>
    <x v="1"/>
    <x v="0"/>
    <x v="2"/>
    <e v="#N/A"/>
  </r>
  <r>
    <x v="18"/>
    <s v="Haitian RC"/>
    <m/>
    <s v="Réalisé"/>
    <d v="2016-10-20T00:00:00"/>
    <s v="Distribution NFI"/>
    <s v="Matériaux NFI"/>
    <s v="Kit d'hygiène"/>
    <m/>
    <s v="Nombre"/>
    <n v="300"/>
    <m/>
    <m/>
    <m/>
    <s v=""/>
    <n v="300"/>
    <m/>
    <x v="0"/>
    <x v="2"/>
    <m/>
    <m/>
    <m/>
    <m/>
    <m/>
    <s v="IFR20161020GRAN"/>
    <x v="2"/>
    <x v="0"/>
    <x v="2"/>
    <e v="#N/A"/>
  </r>
  <r>
    <x v="18"/>
    <s v="Haitian RC"/>
    <m/>
    <s v="Réalisé"/>
    <d v="2016-10-20T00:00:00"/>
    <s v="Distribution NFI"/>
    <s v="Matériaux NFI"/>
    <s v="Moustiquaires"/>
    <m/>
    <s v="Nombre"/>
    <n v="598"/>
    <m/>
    <m/>
    <m/>
    <s v=""/>
    <n v="299"/>
    <s v="Sélection / Priorisation"/>
    <x v="0"/>
    <x v="2"/>
    <m/>
    <m/>
    <m/>
    <m/>
    <m/>
    <s v="IFR20161020GRAN"/>
    <x v="3"/>
    <x v="0"/>
    <x v="2"/>
    <e v="#N/A"/>
  </r>
  <r>
    <x v="18"/>
    <s v="Haitian RC"/>
    <m/>
    <s v="Réalisé"/>
    <d v="2016-10-20T00:00:00"/>
    <s v="Distribution NFI"/>
    <s v="Matériaux NFI"/>
    <s v="Moustiquaires"/>
    <m/>
    <s v="Nombre"/>
    <n v="600"/>
    <m/>
    <m/>
    <m/>
    <s v=""/>
    <n v="300"/>
    <m/>
    <x v="0"/>
    <x v="2"/>
    <m/>
    <m/>
    <m/>
    <m/>
    <m/>
    <s v="IFR20161020GRAN"/>
    <x v="4"/>
    <x v="0"/>
    <x v="2"/>
    <e v="#N/A"/>
  </r>
  <r>
    <x v="18"/>
    <s v="Haitian RC"/>
    <m/>
    <s v="Réalisé"/>
    <d v="2016-10-20T00:00:00"/>
    <s v="Distribution NFI"/>
    <s v="Matériaux NFI"/>
    <s v="Seaux"/>
    <m/>
    <s v="Nombre"/>
    <n v="299"/>
    <m/>
    <m/>
    <m/>
    <s v=""/>
    <n v="299"/>
    <s v="Sélection / Priorisation"/>
    <x v="0"/>
    <x v="2"/>
    <m/>
    <m/>
    <m/>
    <m/>
    <m/>
    <s v="IFR20161020GRAN"/>
    <x v="5"/>
    <x v="0"/>
    <x v="2"/>
    <e v="#N/A"/>
  </r>
  <r>
    <x v="18"/>
    <s v="Haitian RC"/>
    <m/>
    <s v="Réalisé"/>
    <d v="2016-10-21T00:00:00"/>
    <s v="Distribution Abris"/>
    <s v="Matériaux Abris"/>
    <s v="Bâches"/>
    <m/>
    <s v="Nombre"/>
    <n v="598"/>
    <m/>
    <m/>
    <m/>
    <s v=""/>
    <n v="299"/>
    <m/>
    <x v="0"/>
    <x v="2"/>
    <m/>
    <m/>
    <m/>
    <m/>
    <m/>
    <s v="IFR20161021GRAN"/>
    <x v="16"/>
    <x v="0"/>
    <x v="2"/>
    <e v="#N/A"/>
  </r>
  <r>
    <x v="18"/>
    <s v="Haitian RC"/>
    <m/>
    <s v="Réalisé"/>
    <d v="2016-10-21T00:00:00"/>
    <s v="Distribution Abris"/>
    <s v="Matériaux Abris"/>
    <s v="Bâches"/>
    <m/>
    <s v="Nombre"/>
    <n v="15"/>
    <m/>
    <m/>
    <m/>
    <s v=""/>
    <n v="15"/>
    <m/>
    <x v="0"/>
    <x v="2"/>
    <m/>
    <m/>
    <m/>
    <m/>
    <m/>
    <s v="IFR20161021GRAN"/>
    <x v="17"/>
    <x v="0"/>
    <x v="2"/>
    <e v="#N/A"/>
  </r>
  <r>
    <x v="18"/>
    <s v="Haitian RC"/>
    <m/>
    <s v="Réalisé"/>
    <d v="2016-10-21T00:00:00"/>
    <s v="Distribution Abris"/>
    <s v="Matériaux Abris"/>
    <s v="Bâches"/>
    <m/>
    <s v="Nombre"/>
    <n v="600"/>
    <m/>
    <m/>
    <m/>
    <s v=""/>
    <n v="300"/>
    <m/>
    <x v="0"/>
    <x v="2"/>
    <m/>
    <m/>
    <m/>
    <m/>
    <m/>
    <s v="IFR20161021GRAN"/>
    <x v="18"/>
    <x v="0"/>
    <x v="2"/>
    <e v="#N/A"/>
  </r>
  <r>
    <x v="18"/>
    <s v="Haitian RC"/>
    <m/>
    <s v="Réalisé"/>
    <d v="2016-10-21T00:00:00"/>
    <s v="Distribution NFI"/>
    <s v="Matériaux NFI"/>
    <s v="Bidons"/>
    <m/>
    <s v="Nombre"/>
    <n v="598"/>
    <m/>
    <m/>
    <m/>
    <s v=""/>
    <n v="299"/>
    <s v="Sélection / Priorisation"/>
    <x v="0"/>
    <x v="2"/>
    <m/>
    <m/>
    <m/>
    <m/>
    <m/>
    <s v="IFR20161021GRAN"/>
    <x v="19"/>
    <x v="0"/>
    <x v="2"/>
    <e v="#N/A"/>
  </r>
  <r>
    <x v="18"/>
    <s v="Haitian RC"/>
    <m/>
    <s v="Réalisé"/>
    <d v="2016-10-21T00:00:00"/>
    <s v="Distribution NFI"/>
    <s v="Matériaux NFI"/>
    <s v="Couvertures"/>
    <m/>
    <s v="Nombre"/>
    <n v="598"/>
    <m/>
    <m/>
    <m/>
    <s v=""/>
    <n v="299"/>
    <s v="Sélection / Priorisation"/>
    <x v="0"/>
    <x v="2"/>
    <m/>
    <m/>
    <m/>
    <m/>
    <m/>
    <s v="IFR20161021GRAN"/>
    <x v="20"/>
    <x v="0"/>
    <x v="2"/>
    <e v="#N/A"/>
  </r>
  <r>
    <x v="18"/>
    <s v="Haitian RC"/>
    <m/>
    <s v="Réalisé"/>
    <d v="2016-10-21T00:00:00"/>
    <s v="Distribution NFI"/>
    <s v="Matériaux NFI"/>
    <s v="Couvertures"/>
    <m/>
    <s v="Nombre"/>
    <n v="600"/>
    <m/>
    <m/>
    <m/>
    <s v=""/>
    <n v="300"/>
    <m/>
    <x v="0"/>
    <x v="2"/>
    <m/>
    <m/>
    <m/>
    <m/>
    <m/>
    <s v="IFR20161021GRAN"/>
    <x v="21"/>
    <x v="0"/>
    <x v="2"/>
    <e v="#N/A"/>
  </r>
  <r>
    <x v="18"/>
    <s v="Haitian RC"/>
    <m/>
    <s v="Réalisé"/>
    <d v="2016-10-21T00:00:00"/>
    <s v="Distribution Abris"/>
    <s v="Matériaux Abris"/>
    <s v="Kit Abris"/>
    <m/>
    <s v="Nombre"/>
    <n v="299"/>
    <m/>
    <m/>
    <m/>
    <s v=""/>
    <n v="299"/>
    <s v="Sélection / Priorisation"/>
    <x v="0"/>
    <x v="2"/>
    <m/>
    <m/>
    <m/>
    <m/>
    <m/>
    <s v="IFR20161021GRAN"/>
    <x v="22"/>
    <x v="0"/>
    <x v="2"/>
    <e v="#N/A"/>
  </r>
  <r>
    <x v="18"/>
    <s v="Haitian RC"/>
    <m/>
    <s v="Réalisé"/>
    <d v="2016-10-21T00:00:00"/>
    <s v="Distribution Abris"/>
    <s v="Matériaux Abris"/>
    <s v="Kit Abris"/>
    <m/>
    <s v="Nombre"/>
    <n v="15"/>
    <m/>
    <m/>
    <m/>
    <s v=""/>
    <n v="15"/>
    <s v="Sélection / Priorisation"/>
    <x v="0"/>
    <x v="2"/>
    <m/>
    <m/>
    <m/>
    <m/>
    <m/>
    <s v="IFR20161021GRAN"/>
    <x v="23"/>
    <x v="0"/>
    <x v="2"/>
    <e v="#N/A"/>
  </r>
  <r>
    <x v="18"/>
    <s v="Haitian RC"/>
    <m/>
    <s v="Réalisé"/>
    <d v="2016-10-21T00:00:00"/>
    <s v="Distribution NFI"/>
    <s v="Matériaux NFI"/>
    <s v="Kit de cuisine"/>
    <m/>
    <s v="Nombre"/>
    <n v="299"/>
    <m/>
    <m/>
    <m/>
    <s v=""/>
    <n v="299"/>
    <s v="Sélection / Priorisation"/>
    <x v="0"/>
    <x v="2"/>
    <m/>
    <m/>
    <m/>
    <m/>
    <m/>
    <s v="IFR20161021GRAN"/>
    <x v="0"/>
    <x v="0"/>
    <x v="2"/>
    <e v="#N/A"/>
  </r>
  <r>
    <x v="18"/>
    <s v="Haitian RC"/>
    <m/>
    <s v="Réalisé"/>
    <d v="2016-10-21T00:00:00"/>
    <s v="Distribution NFI"/>
    <s v="Matériaux NFI"/>
    <s v="Kit d'hygiène"/>
    <m/>
    <s v="Nombre"/>
    <n v="286"/>
    <m/>
    <m/>
    <m/>
    <s v=""/>
    <n v="299"/>
    <s v="Sélection / Priorisation"/>
    <x v="0"/>
    <x v="2"/>
    <m/>
    <m/>
    <m/>
    <m/>
    <m/>
    <s v="IFR20161021GRAN"/>
    <x v="1"/>
    <x v="0"/>
    <x v="2"/>
    <e v="#N/A"/>
  </r>
  <r>
    <x v="18"/>
    <s v="Haitian RC"/>
    <m/>
    <s v="Réalisé"/>
    <d v="2016-10-21T00:00:00"/>
    <s v="Distribution NFI"/>
    <s v="Matériaux NFI"/>
    <s v="Kit d'hygiène"/>
    <m/>
    <s v="Nombre"/>
    <n v="300"/>
    <m/>
    <m/>
    <m/>
    <s v=""/>
    <n v="300"/>
    <m/>
    <x v="0"/>
    <x v="2"/>
    <m/>
    <m/>
    <m/>
    <m/>
    <m/>
    <s v="IFR20161021GRAN"/>
    <x v="2"/>
    <x v="0"/>
    <x v="2"/>
    <e v="#N/A"/>
  </r>
  <r>
    <x v="18"/>
    <s v="Haitian RC"/>
    <m/>
    <s v="Réalisé"/>
    <d v="2016-10-21T00:00:00"/>
    <s v="Distribution NFI"/>
    <s v="Matériaux NFI"/>
    <s v="Moustiquaires"/>
    <m/>
    <s v="Nombre"/>
    <n v="572"/>
    <m/>
    <m/>
    <m/>
    <s v=""/>
    <n v="299"/>
    <s v="Sélection / Priorisation"/>
    <x v="0"/>
    <x v="2"/>
    <m/>
    <m/>
    <m/>
    <m/>
    <m/>
    <s v="IFR20161021GRAN"/>
    <x v="3"/>
    <x v="0"/>
    <x v="2"/>
    <e v="#N/A"/>
  </r>
  <r>
    <x v="18"/>
    <s v="Haitian RC"/>
    <m/>
    <s v="Réalisé"/>
    <d v="2016-10-21T00:00:00"/>
    <s v="Distribution NFI"/>
    <s v="Matériaux NFI"/>
    <s v="Moustiquaires"/>
    <m/>
    <s v="Nombre"/>
    <n v="600"/>
    <m/>
    <m/>
    <m/>
    <s v=""/>
    <n v="300"/>
    <m/>
    <x v="0"/>
    <x v="2"/>
    <m/>
    <m/>
    <m/>
    <m/>
    <m/>
    <s v="IFR20161021GRAN"/>
    <x v="4"/>
    <x v="0"/>
    <x v="2"/>
    <e v="#N/A"/>
  </r>
  <r>
    <x v="18"/>
    <s v="Haitian RC"/>
    <m/>
    <s v="Réalisé"/>
    <d v="2016-10-21T00:00:00"/>
    <s v="Distribution NFI"/>
    <s v="Matériaux NFI"/>
    <s v="Seaux"/>
    <m/>
    <s v="Nombre"/>
    <n v="299"/>
    <m/>
    <m/>
    <m/>
    <s v=""/>
    <n v="299"/>
    <s v="Sélection / Priorisation"/>
    <x v="0"/>
    <x v="2"/>
    <m/>
    <m/>
    <m/>
    <m/>
    <m/>
    <s v="IFR20161021GRAN"/>
    <x v="5"/>
    <x v="0"/>
    <x v="2"/>
    <e v="#N/A"/>
  </r>
  <r>
    <x v="18"/>
    <s v="Haitian RC"/>
    <m/>
    <s v="Réalisé"/>
    <d v="2016-10-23T00:00:00"/>
    <s v="Distribution Abris"/>
    <s v="Matériaux Abris"/>
    <s v="Bâches"/>
    <m/>
    <s v="Nombre"/>
    <n v="616"/>
    <m/>
    <m/>
    <m/>
    <s v=""/>
    <n v="308"/>
    <m/>
    <x v="1"/>
    <x v="7"/>
    <m/>
    <m/>
    <m/>
    <m/>
    <m/>
    <s v="IFR20161023SUAR"/>
    <x v="3"/>
    <x v="1"/>
    <x v="7"/>
    <e v="#N/A"/>
  </r>
  <r>
    <x v="18"/>
    <s v="Haitian RC"/>
    <m/>
    <s v="Réalisé"/>
    <d v="2016-10-23T00:00:00"/>
    <s v="Distribution NFI"/>
    <s v="Matériaux NFI"/>
    <s v="Bidons"/>
    <m/>
    <s v="Nombre"/>
    <n v="592"/>
    <m/>
    <m/>
    <m/>
    <s v=""/>
    <n v="592"/>
    <m/>
    <x v="1"/>
    <x v="16"/>
    <m/>
    <m/>
    <m/>
    <m/>
    <m/>
    <s v="IFR20161023SUST"/>
    <x v="3"/>
    <x v="1"/>
    <x v="16"/>
    <e v="#N/A"/>
  </r>
  <r>
    <x v="18"/>
    <s v="Haitian RC"/>
    <m/>
    <s v="Réalisé"/>
    <d v="2016-10-23T00:00:00"/>
    <s v="Distribution NFI"/>
    <s v="Matériaux NFI"/>
    <s v="Couvertures"/>
    <m/>
    <s v="Nombre"/>
    <n v="308"/>
    <m/>
    <m/>
    <m/>
    <s v=""/>
    <n v="308"/>
    <m/>
    <x v="1"/>
    <x v="7"/>
    <m/>
    <m/>
    <m/>
    <m/>
    <m/>
    <s v="IFR20161023SUAR"/>
    <x v="4"/>
    <x v="1"/>
    <x v="7"/>
    <e v="#N/A"/>
  </r>
  <r>
    <x v="18"/>
    <s v="Haitian RC"/>
    <m/>
    <s v="Réalisé"/>
    <d v="2016-10-23T00:00:00"/>
    <s v="Distribution Abris"/>
    <s v="Matériaux Abris"/>
    <s v="Kit Abris"/>
    <m/>
    <s v="Nombre"/>
    <n v="309"/>
    <m/>
    <m/>
    <m/>
    <s v=""/>
    <n v="309"/>
    <m/>
    <x v="1"/>
    <x v="7"/>
    <m/>
    <m/>
    <m/>
    <m/>
    <m/>
    <s v="IFR20161023SUAR"/>
    <x v="5"/>
    <x v="1"/>
    <x v="7"/>
    <e v="#N/A"/>
  </r>
  <r>
    <x v="18"/>
    <s v="Haitian RC"/>
    <m/>
    <s v="Réalisé"/>
    <d v="2016-10-23T00:00:00"/>
    <s v="Distribution NFI"/>
    <s v="Matériaux NFI"/>
    <s v="Kit de cuisine"/>
    <m/>
    <s v="Nombre"/>
    <n v="592"/>
    <m/>
    <m/>
    <m/>
    <s v=""/>
    <n v="592"/>
    <m/>
    <x v="1"/>
    <x v="16"/>
    <m/>
    <m/>
    <m/>
    <m/>
    <m/>
    <s v="IFR20161023SUST"/>
    <x v="4"/>
    <x v="1"/>
    <x v="16"/>
    <e v="#N/A"/>
  </r>
  <r>
    <x v="18"/>
    <s v="Haitian RC"/>
    <m/>
    <s v="Réalisé"/>
    <d v="2016-10-23T00:00:00"/>
    <s v="Distribution NFI"/>
    <s v="Matériaux NFI"/>
    <s v="Kit d'hygiène"/>
    <m/>
    <s v="Nombre"/>
    <n v="592"/>
    <m/>
    <m/>
    <m/>
    <s v=""/>
    <n v="592"/>
    <m/>
    <x v="1"/>
    <x v="16"/>
    <m/>
    <m/>
    <m/>
    <m/>
    <m/>
    <s v="IFR20161023SUST"/>
    <x v="5"/>
    <x v="1"/>
    <x v="16"/>
    <e v="#N/A"/>
  </r>
  <r>
    <x v="18"/>
    <s v="Haitian RC"/>
    <m/>
    <s v="Réalisé"/>
    <d v="2016-10-26T00:00:00"/>
    <s v="Distribution Abris"/>
    <s v="Matériaux Abris"/>
    <s v="Bâches"/>
    <m/>
    <s v="Nombre"/>
    <n v="572"/>
    <m/>
    <m/>
    <m/>
    <s v=""/>
    <n v="300"/>
    <m/>
    <x v="0"/>
    <x v="2"/>
    <s v="Anse d'Hainault"/>
    <m/>
    <m/>
    <m/>
    <m/>
    <s v="IFR20161026GRANAN"/>
    <x v="23"/>
    <x v="0"/>
    <x v="2"/>
    <e v="#N/A"/>
  </r>
  <r>
    <x v="18"/>
    <s v="Haitian RC"/>
    <m/>
    <s v="Réalisé"/>
    <d v="2016-10-26T00:00:00"/>
    <s v="Distribution NFI"/>
    <s v="Matériaux NFI"/>
    <s v="Bidons"/>
    <m/>
    <s v="Nombre"/>
    <n v="600"/>
    <m/>
    <m/>
    <m/>
    <s v=""/>
    <n v="300"/>
    <s v="Sélection / Priorisation"/>
    <x v="0"/>
    <x v="2"/>
    <s v="Anse d'Hainault"/>
    <m/>
    <m/>
    <m/>
    <m/>
    <s v="IFR20161026GRANAN"/>
    <x v="0"/>
    <x v="0"/>
    <x v="2"/>
    <e v="#N/A"/>
  </r>
  <r>
    <x v="18"/>
    <s v="Haitian RC"/>
    <m/>
    <s v="Réalisé"/>
    <d v="2016-10-26T00:00:00"/>
    <s v="Distribution Abris"/>
    <s v="Matériaux Abris"/>
    <s v="Kit Abris"/>
    <m/>
    <s v="Nombre"/>
    <n v="300"/>
    <m/>
    <m/>
    <m/>
    <s v=""/>
    <n v="300"/>
    <s v="Sélection / Priorisation"/>
    <x v="0"/>
    <x v="2"/>
    <s v="Anse d'Hainault"/>
    <m/>
    <m/>
    <m/>
    <m/>
    <s v="IFR20161026GRANAN"/>
    <x v="1"/>
    <x v="0"/>
    <x v="2"/>
    <e v="#N/A"/>
  </r>
  <r>
    <x v="18"/>
    <s v="Haitian RC"/>
    <m/>
    <s v="Réalisé"/>
    <d v="2016-10-26T00:00:00"/>
    <s v="Distribution NFI"/>
    <s v="Matériaux NFI"/>
    <s v="Kit de cuisine"/>
    <m/>
    <s v="Nombre"/>
    <n v="300"/>
    <m/>
    <m/>
    <m/>
    <s v=""/>
    <n v="300"/>
    <m/>
    <x v="0"/>
    <x v="2"/>
    <s v="Anse d'Hainault"/>
    <m/>
    <m/>
    <m/>
    <m/>
    <s v="IFR20161026GRANAN"/>
    <x v="2"/>
    <x v="0"/>
    <x v="2"/>
    <e v="#N/A"/>
  </r>
  <r>
    <x v="18"/>
    <s v="Haitian RC"/>
    <m/>
    <s v="Réalisé"/>
    <d v="2016-10-26T00:00:00"/>
    <s v="Distribution NFI"/>
    <s v="Matériaux NFI"/>
    <s v="Kit d'hygiène"/>
    <m/>
    <s v="Nombre"/>
    <n v="272"/>
    <m/>
    <m/>
    <m/>
    <s v=""/>
    <n v="300"/>
    <s v="Sélection / Priorisation"/>
    <x v="0"/>
    <x v="2"/>
    <s v="Anse d'Hainault"/>
    <m/>
    <m/>
    <m/>
    <m/>
    <s v="IFR20161026GRANAN"/>
    <x v="3"/>
    <x v="0"/>
    <x v="2"/>
    <e v="#N/A"/>
  </r>
  <r>
    <x v="18"/>
    <s v="Haitian RC"/>
    <m/>
    <s v="Réalisé"/>
    <d v="2016-10-26T00:00:00"/>
    <s v="Distribution NFI"/>
    <s v="Matériaux NFI"/>
    <s v="Moustiquaires"/>
    <m/>
    <s v="Nombre"/>
    <n v="544"/>
    <m/>
    <m/>
    <m/>
    <s v=""/>
    <n v="300"/>
    <s v="Sélection / Priorisation"/>
    <x v="0"/>
    <x v="2"/>
    <s v="Anse d'Hainault"/>
    <m/>
    <m/>
    <m/>
    <m/>
    <s v="IFR20161026GRANAN"/>
    <x v="4"/>
    <x v="0"/>
    <x v="2"/>
    <e v="#N/A"/>
  </r>
  <r>
    <x v="18"/>
    <s v="Haitian RC"/>
    <m/>
    <s v="Réalisé"/>
    <d v="2016-10-26T00:00:00"/>
    <s v="Distribution NFI"/>
    <s v="Matériaux NFI"/>
    <s v="Seaux"/>
    <m/>
    <s v="Nombre"/>
    <n v="300"/>
    <m/>
    <m/>
    <m/>
    <s v=""/>
    <n v="300"/>
    <s v="Sélection / Priorisation"/>
    <x v="0"/>
    <x v="2"/>
    <s v="Anse d'Hainault"/>
    <m/>
    <m/>
    <m/>
    <m/>
    <s v="IFR20161026GRANAN"/>
    <x v="5"/>
    <x v="0"/>
    <x v="2"/>
    <e v="#N/A"/>
  </r>
  <r>
    <x v="18"/>
    <s v="Haitian RC"/>
    <m/>
    <s v="Réalisé"/>
    <d v="2016-10-31T00:00:00"/>
    <s v="Distribution Abris"/>
    <s v="Matériaux Abris"/>
    <s v="Bâches"/>
    <m/>
    <s v="Nombre"/>
    <n v="992"/>
    <m/>
    <m/>
    <m/>
    <s v=""/>
    <n v="496"/>
    <s v="Sélection / Priorisation"/>
    <x v="0"/>
    <x v="4"/>
    <s v="All"/>
    <m/>
    <m/>
    <m/>
    <m/>
    <s v="IFR20161031GRLEAL"/>
    <x v="23"/>
    <x v="0"/>
    <x v="4"/>
    <e v="#N/A"/>
  </r>
  <r>
    <x v="18"/>
    <s v="Haitian RC"/>
    <m/>
    <s v="Réalisé"/>
    <d v="2016-10-31T00:00:00"/>
    <s v="Distribution NFI"/>
    <s v="Matériaux NFI"/>
    <s v="Bidons"/>
    <m/>
    <s v="Nombre"/>
    <n v="992"/>
    <m/>
    <m/>
    <m/>
    <s v=""/>
    <n v="496"/>
    <s v="Sélection / Priorisation"/>
    <x v="0"/>
    <x v="4"/>
    <s v="All"/>
    <m/>
    <m/>
    <m/>
    <m/>
    <s v="IFR20161031GRLEAL"/>
    <x v="0"/>
    <x v="0"/>
    <x v="4"/>
    <e v="#N/A"/>
  </r>
  <r>
    <x v="18"/>
    <s v="Haitian RC"/>
    <m/>
    <s v="Réalisé"/>
    <d v="2016-10-31T00:00:00"/>
    <s v="Distribution Abris"/>
    <s v="Matériaux Abris"/>
    <s v="Kit Abris"/>
    <m/>
    <s v="Nombre"/>
    <n v="496"/>
    <m/>
    <m/>
    <m/>
    <s v=""/>
    <n v="496"/>
    <s v="Sélection / Priorisation"/>
    <x v="0"/>
    <x v="4"/>
    <s v="All"/>
    <m/>
    <m/>
    <m/>
    <m/>
    <s v="IFR20161031GRLEAL"/>
    <x v="1"/>
    <x v="0"/>
    <x v="4"/>
    <e v="#N/A"/>
  </r>
  <r>
    <x v="18"/>
    <s v="Haitian RC"/>
    <m/>
    <s v="Réalisé"/>
    <d v="2016-10-31T00:00:00"/>
    <s v="Distribution NFI"/>
    <s v="Matériaux NFI"/>
    <s v="Kit de cuisine"/>
    <m/>
    <s v="Nombre"/>
    <n v="496"/>
    <m/>
    <m/>
    <m/>
    <s v=""/>
    <n v="496"/>
    <s v="Sélection / Priorisation"/>
    <x v="0"/>
    <x v="4"/>
    <s v="All"/>
    <m/>
    <m/>
    <m/>
    <m/>
    <s v="IFR20161031GRLEAL"/>
    <x v="2"/>
    <x v="0"/>
    <x v="4"/>
    <e v="#N/A"/>
  </r>
  <r>
    <x v="18"/>
    <s v="Haitian RC"/>
    <m/>
    <s v="Réalisé"/>
    <d v="2016-10-31T00:00:00"/>
    <s v="Distribution NFI"/>
    <s v="Matériaux NFI"/>
    <s v="Kit d'hygiène"/>
    <m/>
    <s v="Nombre"/>
    <n v="496"/>
    <m/>
    <m/>
    <m/>
    <s v=""/>
    <n v="496"/>
    <s v="Sélection / Priorisation"/>
    <x v="0"/>
    <x v="4"/>
    <s v="All"/>
    <m/>
    <m/>
    <m/>
    <m/>
    <s v="IFR20161031GRLEAL"/>
    <x v="3"/>
    <x v="0"/>
    <x v="4"/>
    <e v="#N/A"/>
  </r>
  <r>
    <x v="18"/>
    <s v="Haitian RC"/>
    <m/>
    <s v="Réalisé"/>
    <d v="2016-10-31T00:00:00"/>
    <s v="Distribution NFI"/>
    <s v="Matériaux NFI"/>
    <s v="Moustiquaires"/>
    <m/>
    <s v="Nombre"/>
    <n v="992"/>
    <m/>
    <m/>
    <m/>
    <s v=""/>
    <n v="496"/>
    <s v="Sélection / Priorisation"/>
    <x v="0"/>
    <x v="4"/>
    <s v="All"/>
    <m/>
    <m/>
    <m/>
    <m/>
    <s v="IFR20161031GRLEAL"/>
    <x v="4"/>
    <x v="0"/>
    <x v="4"/>
    <e v="#N/A"/>
  </r>
  <r>
    <x v="18"/>
    <s v="Haitian RC"/>
    <m/>
    <s v="Réalisé"/>
    <d v="2016-10-31T00:00:00"/>
    <s v="Distribution NFI"/>
    <s v="Matériaux NFI"/>
    <s v="Seaux"/>
    <m/>
    <s v="Nombre"/>
    <n v="496"/>
    <m/>
    <m/>
    <m/>
    <s v=""/>
    <n v="496"/>
    <s v="Sélection / Priorisation"/>
    <x v="0"/>
    <x v="4"/>
    <s v="All"/>
    <m/>
    <m/>
    <m/>
    <m/>
    <s v="IFR20161031GRLEAL"/>
    <x v="5"/>
    <x v="0"/>
    <x v="4"/>
    <e v="#N/A"/>
  </r>
  <r>
    <x v="18"/>
    <s v="Haitian RC"/>
    <m/>
    <s v="Réalisé"/>
    <d v="2016-11-04T00:00:00"/>
    <s v="Distribution Abris"/>
    <s v="Matériaux Abris"/>
    <s v="Bâches"/>
    <m/>
    <s v="Nombre"/>
    <n v="823"/>
    <m/>
    <m/>
    <m/>
    <s v=""/>
    <n v="823"/>
    <m/>
    <x v="0"/>
    <x v="66"/>
    <s v="All"/>
    <m/>
    <m/>
    <m/>
    <m/>
    <s v="IFR2016114GRROAL"/>
    <x v="5"/>
    <x v="0"/>
    <x v="46"/>
    <e v="#N/A"/>
  </r>
  <r>
    <x v="18"/>
    <s v="Haitian RC"/>
    <m/>
    <s v="Réalisé"/>
    <d v="2016-11-12T00:00:00"/>
    <s v="Distribution Abris"/>
    <s v="Matériaux Abris"/>
    <s v="Bâches"/>
    <m/>
    <s v="Nombre"/>
    <n v="1198"/>
    <m/>
    <m/>
    <m/>
    <s v=""/>
    <n v="599"/>
    <m/>
    <x v="0"/>
    <x v="63"/>
    <s v="Centre"/>
    <m/>
    <m/>
    <m/>
    <m/>
    <s v="IFR20161112GRBECE"/>
    <x v="0"/>
    <x v="0"/>
    <x v="43"/>
    <e v="#N/A"/>
  </r>
  <r>
    <x v="18"/>
    <s v="Haitian RC"/>
    <m/>
    <s v="Réalisé"/>
    <d v="2016-11-12T00:00:00"/>
    <s v="Distribution NFI"/>
    <s v="Matériaux NFI"/>
    <s v="Bidons"/>
    <m/>
    <s v="Nombre"/>
    <n v="1198"/>
    <m/>
    <m/>
    <m/>
    <s v=""/>
    <n v="599"/>
    <s v="Sélection / Priorisation"/>
    <x v="0"/>
    <x v="63"/>
    <s v="Centre"/>
    <m/>
    <m/>
    <m/>
    <m/>
    <s v="IFR20161112GRBECE"/>
    <x v="1"/>
    <x v="0"/>
    <x v="43"/>
    <e v="#N/A"/>
  </r>
  <r>
    <x v="18"/>
    <s v="Haitian RC"/>
    <m/>
    <s v="Réalisé"/>
    <d v="2016-11-12T00:00:00"/>
    <s v="Distribution Abris"/>
    <s v="Matériaux Abris"/>
    <s v="Kit Abris"/>
    <m/>
    <s v="Nombre"/>
    <n v="599"/>
    <m/>
    <m/>
    <m/>
    <s v=""/>
    <n v="599"/>
    <s v="Sélection / Priorisation"/>
    <x v="0"/>
    <x v="63"/>
    <s v="Centre"/>
    <m/>
    <m/>
    <m/>
    <m/>
    <s v="IFR20161112GRBECE"/>
    <x v="2"/>
    <x v="0"/>
    <x v="43"/>
    <e v="#N/A"/>
  </r>
  <r>
    <x v="18"/>
    <s v="Haitian RC"/>
    <m/>
    <s v="Réalisé"/>
    <d v="2016-11-12T00:00:00"/>
    <s v="Distribution NFI"/>
    <s v="Matériaux NFI"/>
    <s v="Kit de cuisine"/>
    <m/>
    <s v="Nombre"/>
    <n v="599"/>
    <m/>
    <m/>
    <m/>
    <s v=""/>
    <n v="599"/>
    <s v="Sélection / Priorisation"/>
    <x v="0"/>
    <x v="63"/>
    <s v="Centre"/>
    <m/>
    <m/>
    <m/>
    <m/>
    <s v="IFR20161112GRBECE"/>
    <x v="3"/>
    <x v="0"/>
    <x v="43"/>
    <e v="#N/A"/>
  </r>
  <r>
    <x v="18"/>
    <s v="Haitian RC"/>
    <m/>
    <s v="Réalisé"/>
    <d v="2016-11-12T00:00:00"/>
    <s v="Distribution NFI"/>
    <s v="Matériaux NFI"/>
    <s v="Moustiquaires"/>
    <m/>
    <s v="Nombre"/>
    <n v="1198"/>
    <m/>
    <m/>
    <m/>
    <s v=""/>
    <n v="599"/>
    <s v="Sélection / Priorisation"/>
    <x v="0"/>
    <x v="63"/>
    <s v="Centre"/>
    <m/>
    <m/>
    <m/>
    <m/>
    <s v="IFR20161112GRBECE"/>
    <x v="4"/>
    <x v="0"/>
    <x v="43"/>
    <e v="#N/A"/>
  </r>
  <r>
    <x v="18"/>
    <s v="Haitian RC"/>
    <m/>
    <s v="Réalisé"/>
    <d v="2016-11-12T00:00:00"/>
    <s v="Distribution NFI"/>
    <s v="Matériaux NFI"/>
    <s v="Seaux"/>
    <m/>
    <s v="Nombre"/>
    <n v="599"/>
    <m/>
    <m/>
    <m/>
    <s v=""/>
    <n v="599"/>
    <s v="Sélection / Priorisation"/>
    <x v="0"/>
    <x v="63"/>
    <s v="Centre"/>
    <m/>
    <m/>
    <m/>
    <m/>
    <s v="IFR20161112GRBECE"/>
    <x v="5"/>
    <x v="0"/>
    <x v="43"/>
    <e v="#N/A"/>
  </r>
  <r>
    <x v="18"/>
    <s v="Haitian RC"/>
    <m/>
    <s v="Réalisé"/>
    <d v="2016-11-14T00:00:00"/>
    <s v="Distribution Abris"/>
    <s v="Matériaux Abris"/>
    <s v="Bâches"/>
    <m/>
    <s v="Nombre"/>
    <n v="997"/>
    <m/>
    <m/>
    <m/>
    <s v=""/>
    <n v="997"/>
    <m/>
    <x v="0"/>
    <x v="0"/>
    <s v="Previle"/>
    <m/>
    <m/>
    <m/>
    <m/>
    <s v="IFR20161114GRJEPR"/>
    <x v="5"/>
    <x v="0"/>
    <x v="0"/>
    <e v="#N/A"/>
  </r>
  <r>
    <x v="18"/>
    <s v="Haitian RC"/>
    <m/>
    <s v="Réalisé"/>
    <d v="2016-11-16T00:00:00"/>
    <s v="Distribution Abris"/>
    <s v="Matériaux Abris"/>
    <s v="Bâches"/>
    <m/>
    <s v="Nombre"/>
    <n v="1196"/>
    <m/>
    <m/>
    <m/>
    <s v=""/>
    <n v="598"/>
    <m/>
    <x v="0"/>
    <x v="65"/>
    <s v="Bernagousse"/>
    <m/>
    <m/>
    <m/>
    <m/>
    <s v="IFR20161116GRPEBE"/>
    <x v="0"/>
    <x v="0"/>
    <x v="45"/>
    <e v="#N/A"/>
  </r>
  <r>
    <x v="18"/>
    <s v="Haitian RC"/>
    <m/>
    <s v="Réalisé"/>
    <d v="2016-11-16T00:00:00"/>
    <s v="Distribution NFI"/>
    <s v="Matériaux NFI"/>
    <s v="Bidons"/>
    <m/>
    <s v="Nombre"/>
    <n v="1196"/>
    <m/>
    <m/>
    <m/>
    <s v=""/>
    <n v="598"/>
    <s v="Sélection / Priorisation"/>
    <x v="0"/>
    <x v="65"/>
    <s v="Bernagousse"/>
    <m/>
    <m/>
    <m/>
    <m/>
    <s v="IFR20161116GRPEBE"/>
    <x v="1"/>
    <x v="0"/>
    <x v="45"/>
    <e v="#N/A"/>
  </r>
  <r>
    <x v="18"/>
    <s v="Haitian RC"/>
    <m/>
    <s v="Réalisé"/>
    <d v="2016-11-16T00:00:00"/>
    <s v="Distribution Abris"/>
    <s v="Matériaux Abris"/>
    <s v="Kit Abris"/>
    <m/>
    <s v="Nombre"/>
    <n v="598"/>
    <m/>
    <m/>
    <m/>
    <s v=""/>
    <n v="598"/>
    <s v="Sélection / Priorisation"/>
    <x v="0"/>
    <x v="65"/>
    <s v="Bernagousse"/>
    <m/>
    <m/>
    <m/>
    <m/>
    <s v="IFR20161116GRPEBE"/>
    <x v="2"/>
    <x v="0"/>
    <x v="45"/>
    <e v="#N/A"/>
  </r>
  <r>
    <x v="18"/>
    <s v="Haitian RC"/>
    <m/>
    <s v="Réalisé"/>
    <d v="2016-11-16T00:00:00"/>
    <s v="Distribution NFI"/>
    <s v="Matériaux NFI"/>
    <s v="Kit de cuisine"/>
    <m/>
    <s v="Nombre"/>
    <n v="598"/>
    <m/>
    <m/>
    <m/>
    <s v=""/>
    <n v="598"/>
    <s v="Sélection / Priorisation"/>
    <x v="0"/>
    <x v="65"/>
    <s v="Bernagousse"/>
    <m/>
    <m/>
    <m/>
    <m/>
    <s v="IFR20161116GRPEBE"/>
    <x v="3"/>
    <x v="0"/>
    <x v="45"/>
    <e v="#N/A"/>
  </r>
  <r>
    <x v="18"/>
    <s v="Haitian RC"/>
    <m/>
    <s v="Réalisé"/>
    <d v="2016-11-16T00:00:00"/>
    <s v="Distribution NFI"/>
    <s v="Matériaux NFI"/>
    <s v="Moustiquaires"/>
    <m/>
    <s v="Nombre"/>
    <n v="1196"/>
    <m/>
    <m/>
    <m/>
    <s v=""/>
    <n v="598"/>
    <s v="Sélection / Priorisation"/>
    <x v="0"/>
    <x v="65"/>
    <s v="Bernagousse"/>
    <m/>
    <m/>
    <m/>
    <m/>
    <s v="IFR20161116GRPEBE"/>
    <x v="4"/>
    <x v="0"/>
    <x v="45"/>
    <e v="#N/A"/>
  </r>
  <r>
    <x v="18"/>
    <s v="Haitian RC"/>
    <m/>
    <s v="Réalisé"/>
    <d v="2016-11-16T00:00:00"/>
    <s v="Distribution NFI"/>
    <s v="Matériaux NFI"/>
    <s v="Seaux"/>
    <m/>
    <s v="Nombre"/>
    <n v="598"/>
    <m/>
    <m/>
    <m/>
    <s v=""/>
    <n v="598"/>
    <s v="Sélection / Priorisation"/>
    <x v="0"/>
    <x v="65"/>
    <s v="Bernagousse"/>
    <m/>
    <m/>
    <m/>
    <m/>
    <s v="IFR20161116GRPEBE"/>
    <x v="5"/>
    <x v="0"/>
    <x v="45"/>
    <e v="#N/A"/>
  </r>
  <r>
    <x v="18"/>
    <s v="Haitian RC"/>
    <m/>
    <s v="Réalisé"/>
    <d v="2016-11-19T00:00:00"/>
    <s v="Distribution NFI"/>
    <s v="Matériaux NFI"/>
    <s v="Aquatabs"/>
    <m/>
    <s v="Nombre"/>
    <n v="3060"/>
    <m/>
    <m/>
    <m/>
    <m/>
    <n v="204"/>
    <s v="Sélection / Priorisation"/>
    <x v="7"/>
    <x v="68"/>
    <m/>
    <m/>
    <m/>
    <m/>
    <m/>
    <s v="IFR20161119ARAN"/>
    <x v="23"/>
    <x v="7"/>
    <x v="47"/>
    <e v="#N/A"/>
  </r>
  <r>
    <x v="18"/>
    <s v="Haitian RC"/>
    <m/>
    <s v="Réalisé"/>
    <d v="2016-11-19T00:00:00"/>
    <s v="Distribution Abris"/>
    <s v="Matériaux Abris"/>
    <s v="Bâches"/>
    <m/>
    <s v="Nombre"/>
    <n v="204"/>
    <m/>
    <m/>
    <m/>
    <s v=""/>
    <n v="204"/>
    <s v="Sélection / Priorisation"/>
    <x v="7"/>
    <x v="68"/>
    <m/>
    <m/>
    <m/>
    <m/>
    <m/>
    <s v="IFR20161119ARAN"/>
    <x v="0"/>
    <x v="7"/>
    <x v="47"/>
    <e v="#N/A"/>
  </r>
  <r>
    <x v="18"/>
    <s v="Haitian RC"/>
    <m/>
    <s v="Réalisé"/>
    <d v="2016-11-19T00:00:00"/>
    <s v="Distribution NFI"/>
    <s v="Matériaux NFI"/>
    <s v="Bidons"/>
    <m/>
    <s v="Nombre"/>
    <n v="204"/>
    <m/>
    <m/>
    <m/>
    <s v=""/>
    <n v="204"/>
    <s v="Sélection / Priorisation"/>
    <x v="7"/>
    <x v="68"/>
    <m/>
    <m/>
    <m/>
    <m/>
    <m/>
    <s v="IFR20161119ARAN"/>
    <x v="1"/>
    <x v="7"/>
    <x v="47"/>
    <e v="#N/A"/>
  </r>
  <r>
    <x v="18"/>
    <s v="Haitian RC"/>
    <m/>
    <s v="Réalisé"/>
    <d v="2016-11-19T00:00:00"/>
    <s v="Distribution NFI"/>
    <s v="Matériaux NFI"/>
    <s v="Couvertures"/>
    <m/>
    <s v="Nombre"/>
    <n v="408"/>
    <m/>
    <m/>
    <m/>
    <m/>
    <n v="204"/>
    <s v="Sélection / Priorisation"/>
    <x v="7"/>
    <x v="68"/>
    <m/>
    <m/>
    <m/>
    <m/>
    <m/>
    <s v="IFR20161119ARAN"/>
    <x v="2"/>
    <x v="7"/>
    <x v="47"/>
    <e v="#N/A"/>
  </r>
  <r>
    <x v="18"/>
    <s v="Haitian RC"/>
    <m/>
    <s v="Réalisé"/>
    <d v="2016-11-19T00:00:00"/>
    <s v="Distribution Abris"/>
    <s v="Matériaux Abris"/>
    <s v="Kit Abris"/>
    <m/>
    <s v="Nombre"/>
    <n v="204"/>
    <m/>
    <m/>
    <m/>
    <m/>
    <n v="204"/>
    <s v="Sélection / Priorisation"/>
    <x v="7"/>
    <x v="68"/>
    <m/>
    <m/>
    <m/>
    <m/>
    <m/>
    <s v="IFR20161119ARAN"/>
    <x v="3"/>
    <x v="7"/>
    <x v="47"/>
    <e v="#N/A"/>
  </r>
  <r>
    <x v="18"/>
    <s v="Haitian RC"/>
    <m/>
    <s v="Réalisé"/>
    <d v="2016-11-19T00:00:00"/>
    <s v="Distribution NFI"/>
    <s v="Matériaux NFI"/>
    <s v="Kit de cuisine"/>
    <m/>
    <s v="Nombre"/>
    <n v="204"/>
    <m/>
    <m/>
    <m/>
    <m/>
    <n v="204"/>
    <s v="Sélection / Priorisation"/>
    <x v="7"/>
    <x v="68"/>
    <m/>
    <m/>
    <m/>
    <m/>
    <m/>
    <s v="IFR20161119ARAN"/>
    <x v="4"/>
    <x v="7"/>
    <x v="47"/>
    <e v="#N/A"/>
  </r>
  <r>
    <x v="18"/>
    <s v="Haitian RC"/>
    <m/>
    <s v="Réalisé"/>
    <d v="2016-11-19T00:00:00"/>
    <s v="Distribution NFI"/>
    <s v="Matériaux NFI"/>
    <s v="Kit d'hygiène"/>
    <m/>
    <s v="Nombre"/>
    <n v="204"/>
    <m/>
    <m/>
    <m/>
    <m/>
    <n v="204"/>
    <s v="Sélection / Priorisation"/>
    <x v="7"/>
    <x v="68"/>
    <m/>
    <m/>
    <m/>
    <m/>
    <m/>
    <s v="IFR20161119ARAN"/>
    <x v="5"/>
    <x v="7"/>
    <x v="47"/>
    <e v="#N/A"/>
  </r>
  <r>
    <x v="18"/>
    <s v="Haitian RC"/>
    <m/>
    <s v="Réalisé"/>
    <d v="2016-11-24T00:00:00"/>
    <s v="Distribution Abris"/>
    <s v="Matériaux Abris"/>
    <s v="Bâches"/>
    <m/>
    <s v="Nombre"/>
    <n v="391"/>
    <m/>
    <m/>
    <m/>
    <s v=""/>
    <n v="391"/>
    <s v="Sélection / Priorisation"/>
    <x v="0"/>
    <x v="66"/>
    <m/>
    <m/>
    <m/>
    <m/>
    <m/>
    <s v="IFR20161124GRRO"/>
    <x v="1"/>
    <x v="0"/>
    <x v="46"/>
    <e v="#N/A"/>
  </r>
  <r>
    <x v="18"/>
    <s v="Haitian RC"/>
    <m/>
    <s v="Réalisé"/>
    <d v="2016-11-24T00:00:00"/>
    <s v="Distribution NFI"/>
    <s v="Matériaux NFI"/>
    <s v="Bidons"/>
    <m/>
    <s v="Nombre"/>
    <n v="782"/>
    <m/>
    <m/>
    <m/>
    <s v=""/>
    <n v="391"/>
    <s v="Sélection / Priorisation"/>
    <x v="0"/>
    <x v="66"/>
    <m/>
    <m/>
    <m/>
    <m/>
    <m/>
    <s v="IFR20161124GRRO"/>
    <x v="2"/>
    <x v="0"/>
    <x v="46"/>
    <e v="#N/A"/>
  </r>
  <r>
    <x v="18"/>
    <s v="Haitian RC"/>
    <m/>
    <s v="Réalisé"/>
    <d v="2016-11-24T00:00:00"/>
    <s v="Distribution NFI"/>
    <s v="Matériaux NFI"/>
    <s v="Kit de cuisine"/>
    <m/>
    <s v="Nombre"/>
    <n v="391"/>
    <m/>
    <m/>
    <m/>
    <m/>
    <n v="391"/>
    <s v="Sélection / Priorisation"/>
    <x v="0"/>
    <x v="66"/>
    <m/>
    <m/>
    <m/>
    <m/>
    <m/>
    <s v="IFR20161124GRRO"/>
    <x v="3"/>
    <x v="0"/>
    <x v="46"/>
    <e v="#N/A"/>
  </r>
  <r>
    <x v="18"/>
    <s v="Haitian RC"/>
    <m/>
    <s v="Réalisé"/>
    <d v="2016-11-24T00:00:00"/>
    <s v="Distribution NFI"/>
    <s v="Matériaux NFI"/>
    <s v="Moustiquaires"/>
    <m/>
    <s v="Nombre"/>
    <n v="782"/>
    <m/>
    <m/>
    <m/>
    <m/>
    <n v="391"/>
    <s v="Sélection / Priorisation"/>
    <x v="0"/>
    <x v="66"/>
    <m/>
    <m/>
    <m/>
    <m/>
    <m/>
    <s v="IFR20161124GRRO"/>
    <x v="4"/>
    <x v="0"/>
    <x v="46"/>
    <e v="#N/A"/>
  </r>
  <r>
    <x v="18"/>
    <s v="Haitian RC"/>
    <m/>
    <s v="Réalisé"/>
    <d v="2016-11-24T00:00:00"/>
    <s v="Distribution NFI"/>
    <s v="Matériaux NFI"/>
    <s v="Seaux"/>
    <m/>
    <s v="Nombre"/>
    <n v="391"/>
    <m/>
    <m/>
    <m/>
    <m/>
    <n v="391"/>
    <s v="Sélection / Priorisation"/>
    <x v="0"/>
    <x v="66"/>
    <m/>
    <m/>
    <m/>
    <m/>
    <m/>
    <s v="IFR20161124GRRO"/>
    <x v="5"/>
    <x v="0"/>
    <x v="46"/>
    <e v="#N/A"/>
  </r>
  <r>
    <x v="18"/>
    <s v="Haitian RC"/>
    <m/>
    <s v="Planifié (financé)"/>
    <d v="2016-11-28T00:00:00"/>
    <s v="Distribution Abris"/>
    <s v="Matériaux Abris"/>
    <s v="Bâches"/>
    <m/>
    <s v="Nombre"/>
    <n v="1200"/>
    <m/>
    <m/>
    <m/>
    <s v=""/>
    <n v="600"/>
    <s v="Sélection / Priorisation"/>
    <x v="0"/>
    <x v="4"/>
    <m/>
    <m/>
    <m/>
    <m/>
    <m/>
    <s v="IFR20161128GRLE"/>
    <x v="1"/>
    <x v="0"/>
    <x v="4"/>
    <e v="#N/A"/>
  </r>
  <r>
    <x v="18"/>
    <s v="Haitian RC"/>
    <m/>
    <s v="Planifié (financé)"/>
    <d v="2016-11-28T00:00:00"/>
    <s v="Distribution NFI"/>
    <s v="Matériaux NFI"/>
    <s v="Bidons"/>
    <m/>
    <s v="Nombre"/>
    <n v="1200"/>
    <m/>
    <m/>
    <m/>
    <s v=""/>
    <n v="600"/>
    <s v="Sélection / Priorisation"/>
    <x v="0"/>
    <x v="4"/>
    <m/>
    <m/>
    <m/>
    <m/>
    <m/>
    <s v="IFR20161128GRLE"/>
    <x v="2"/>
    <x v="0"/>
    <x v="4"/>
    <e v="#N/A"/>
  </r>
  <r>
    <x v="18"/>
    <s v="Haitian RC"/>
    <m/>
    <s v="Planifié (financé)"/>
    <d v="2016-11-28T00:00:00"/>
    <s v="Distribution NFI"/>
    <s v="Matériaux NFI"/>
    <s v="Kit de cuisine"/>
    <m/>
    <s v="Nombre"/>
    <n v="600"/>
    <m/>
    <m/>
    <m/>
    <m/>
    <n v="600"/>
    <s v="Sélection / Priorisation"/>
    <x v="0"/>
    <x v="4"/>
    <m/>
    <m/>
    <m/>
    <m/>
    <m/>
    <s v="IFR20161128GRLE"/>
    <x v="3"/>
    <x v="0"/>
    <x v="4"/>
    <e v="#N/A"/>
  </r>
  <r>
    <x v="18"/>
    <s v="Haitian RC"/>
    <m/>
    <s v="Planifié (financé)"/>
    <d v="2016-11-28T00:00:00"/>
    <s v="Distribution NFI"/>
    <s v="Matériaux NFI"/>
    <s v="Moustiquaires"/>
    <m/>
    <s v="Nombre"/>
    <n v="1200"/>
    <m/>
    <m/>
    <m/>
    <m/>
    <n v="600"/>
    <s v="Sélection / Priorisation"/>
    <x v="0"/>
    <x v="4"/>
    <m/>
    <m/>
    <m/>
    <m/>
    <m/>
    <s v="IFR20161128GRLE"/>
    <x v="4"/>
    <x v="0"/>
    <x v="4"/>
    <e v="#N/A"/>
  </r>
  <r>
    <x v="18"/>
    <s v="Haitian RC"/>
    <m/>
    <s v="Planifié (financé)"/>
    <d v="2016-11-28T00:00:00"/>
    <s v="Distribution NFI"/>
    <s v="Matériaux NFI"/>
    <s v="Seaux"/>
    <m/>
    <s v="Nombre"/>
    <n v="600"/>
    <m/>
    <m/>
    <m/>
    <m/>
    <n v="600"/>
    <s v="Sélection / Priorisation"/>
    <x v="0"/>
    <x v="4"/>
    <m/>
    <m/>
    <m/>
    <m/>
    <m/>
    <s v="IFR20161128GRLE"/>
    <x v="5"/>
    <x v="0"/>
    <x v="4"/>
    <e v="#N/A"/>
  </r>
  <r>
    <x v="18"/>
    <s v="Haitian RC"/>
    <m/>
    <s v="Planifié (financé)"/>
    <d v="2016-11-29T00:00:00"/>
    <s v="Distribution Abris"/>
    <s v="Matériaux Abris"/>
    <s v="Bâches"/>
    <m/>
    <s v="Nombre"/>
    <n v="800"/>
    <m/>
    <m/>
    <m/>
    <s v=""/>
    <n v="400"/>
    <s v="Sélection / Priorisation"/>
    <x v="0"/>
    <x v="2"/>
    <m/>
    <m/>
    <m/>
    <m/>
    <m/>
    <s v="IFR20161129GRAN"/>
    <x v="0"/>
    <x v="0"/>
    <x v="2"/>
    <e v="#N/A"/>
  </r>
  <r>
    <x v="18"/>
    <s v="Haitian RC"/>
    <m/>
    <s v="Planifié (financé)"/>
    <d v="2016-11-29T00:00:00"/>
    <s v="Distribution Abris"/>
    <s v="Matériaux Abris"/>
    <s v="Bâches"/>
    <m/>
    <s v="Nombre"/>
    <n v="600"/>
    <m/>
    <m/>
    <m/>
    <s v=""/>
    <n v="300"/>
    <s v="Sélection / Priorisation"/>
    <x v="0"/>
    <x v="63"/>
    <m/>
    <m/>
    <m/>
    <m/>
    <m/>
    <s v="IFR20161129GRBE"/>
    <x v="1"/>
    <x v="0"/>
    <x v="43"/>
    <e v="#N/A"/>
  </r>
  <r>
    <x v="18"/>
    <s v="Haitian RC"/>
    <m/>
    <s v="Planifié (financé)"/>
    <d v="2016-11-29T00:00:00"/>
    <s v="Distribution NFI"/>
    <s v="Matériaux NFI"/>
    <s v="Bidons"/>
    <m/>
    <s v="Nombre"/>
    <n v="800"/>
    <m/>
    <m/>
    <m/>
    <s v=""/>
    <n v="400"/>
    <s v="Sélection / Priorisation"/>
    <x v="0"/>
    <x v="2"/>
    <m/>
    <m/>
    <m/>
    <m/>
    <m/>
    <s v="IFR20161129GRAN"/>
    <x v="1"/>
    <x v="0"/>
    <x v="2"/>
    <e v="#N/A"/>
  </r>
  <r>
    <x v="18"/>
    <s v="Haitian RC"/>
    <m/>
    <s v="Planifié (financé)"/>
    <d v="2016-11-29T00:00:00"/>
    <s v="Distribution NFI"/>
    <s v="Matériaux NFI"/>
    <s v="Bidons"/>
    <m/>
    <s v="Nombre"/>
    <n v="600"/>
    <m/>
    <m/>
    <m/>
    <s v=""/>
    <n v="300"/>
    <s v="Sélection / Priorisation"/>
    <x v="0"/>
    <x v="63"/>
    <m/>
    <m/>
    <m/>
    <m/>
    <m/>
    <s v="IFR20161129GRBE"/>
    <x v="2"/>
    <x v="0"/>
    <x v="43"/>
    <e v="#N/A"/>
  </r>
  <r>
    <x v="18"/>
    <s v="Haitian RC"/>
    <m/>
    <s v="Planifié (financé)"/>
    <d v="2016-11-29T00:00:00"/>
    <s v="Distribution Abris"/>
    <s v="Matériaux Abris"/>
    <s v="Kit Abris"/>
    <m/>
    <s v="Nombre"/>
    <n v="400"/>
    <m/>
    <m/>
    <m/>
    <m/>
    <n v="400"/>
    <s v="Sélection / Priorisation"/>
    <x v="0"/>
    <x v="2"/>
    <m/>
    <m/>
    <m/>
    <m/>
    <m/>
    <s v="IFR20161129GRAN"/>
    <x v="2"/>
    <x v="0"/>
    <x v="2"/>
    <e v="#N/A"/>
  </r>
  <r>
    <x v="18"/>
    <s v="Haitian RC"/>
    <m/>
    <s v="Planifié (financé)"/>
    <d v="2016-11-29T00:00:00"/>
    <s v="Distribution Abris"/>
    <s v="Matériaux Abris"/>
    <s v="Kit Abris"/>
    <m/>
    <s v="Nombre"/>
    <n v="400"/>
    <m/>
    <m/>
    <m/>
    <m/>
    <n v="600"/>
    <s v="Sélection / Priorisation"/>
    <x v="0"/>
    <x v="4"/>
    <m/>
    <m/>
    <m/>
    <m/>
    <m/>
    <s v="IFR20161129GRLE"/>
    <x v="5"/>
    <x v="0"/>
    <x v="4"/>
    <e v="#N/A"/>
  </r>
  <r>
    <x v="18"/>
    <s v="Haitian RC"/>
    <m/>
    <s v="Planifié (financé)"/>
    <d v="2016-11-29T00:00:00"/>
    <s v="Distribution NFI"/>
    <s v="Matériaux NFI"/>
    <s v="Kit de cuisine"/>
    <m/>
    <s v="Nombre"/>
    <n v="400"/>
    <m/>
    <m/>
    <m/>
    <m/>
    <n v="400"/>
    <s v="Sélection / Priorisation"/>
    <x v="0"/>
    <x v="2"/>
    <m/>
    <m/>
    <m/>
    <m/>
    <m/>
    <s v="IFR20161129GRAN"/>
    <x v="3"/>
    <x v="0"/>
    <x v="2"/>
    <e v="#N/A"/>
  </r>
  <r>
    <x v="18"/>
    <s v="Haitian RC"/>
    <m/>
    <s v="Planifié (financé)"/>
    <d v="2016-11-29T00:00:00"/>
    <s v="Distribution NFI"/>
    <s v="Matériaux NFI"/>
    <s v="Kit de cuisine"/>
    <m/>
    <s v="Nombre"/>
    <n v="300"/>
    <m/>
    <m/>
    <m/>
    <m/>
    <n v="300"/>
    <s v="Sélection / Priorisation"/>
    <x v="0"/>
    <x v="63"/>
    <m/>
    <m/>
    <m/>
    <m/>
    <m/>
    <s v="IFR20161129GRBE"/>
    <x v="3"/>
    <x v="0"/>
    <x v="43"/>
    <e v="#N/A"/>
  </r>
  <r>
    <x v="18"/>
    <s v="Haitian RC"/>
    <m/>
    <s v="Planifié (financé)"/>
    <d v="2016-11-29T00:00:00"/>
    <s v="Distribution NFI"/>
    <s v="Matériaux NFI"/>
    <s v="Moustiquaires"/>
    <m/>
    <s v="Nombre"/>
    <n v="800"/>
    <m/>
    <m/>
    <m/>
    <m/>
    <n v="400"/>
    <s v="Sélection / Priorisation"/>
    <x v="0"/>
    <x v="2"/>
    <m/>
    <m/>
    <m/>
    <m/>
    <m/>
    <s v="IFR20161129GRAN"/>
    <x v="4"/>
    <x v="0"/>
    <x v="2"/>
    <e v="#N/A"/>
  </r>
  <r>
    <x v="18"/>
    <s v="Haitian RC"/>
    <m/>
    <s v="Planifié (financé)"/>
    <d v="2016-11-29T00:00:00"/>
    <s v="Distribution NFI"/>
    <s v="Matériaux NFI"/>
    <s v="Moustiquaires"/>
    <m/>
    <s v="Nombre"/>
    <n v="600"/>
    <m/>
    <m/>
    <m/>
    <m/>
    <n v="300"/>
    <s v="Sélection / Priorisation"/>
    <x v="0"/>
    <x v="63"/>
    <m/>
    <m/>
    <m/>
    <m/>
    <m/>
    <s v="IFR20161129GRBE"/>
    <x v="4"/>
    <x v="0"/>
    <x v="43"/>
    <e v="#N/A"/>
  </r>
  <r>
    <x v="18"/>
    <s v="Haitian RC"/>
    <m/>
    <s v="Planifié (financé)"/>
    <d v="2016-11-29T00:00:00"/>
    <s v="Distribution NFI"/>
    <s v="Matériaux NFI"/>
    <s v="Seaux"/>
    <m/>
    <s v="Nombre"/>
    <n v="400"/>
    <m/>
    <m/>
    <m/>
    <m/>
    <n v="400"/>
    <s v="Sélection / Priorisation"/>
    <x v="0"/>
    <x v="2"/>
    <m/>
    <m/>
    <m/>
    <m/>
    <m/>
    <s v="IFR20161129GRAN"/>
    <x v="5"/>
    <x v="0"/>
    <x v="2"/>
    <e v="#N/A"/>
  </r>
  <r>
    <x v="18"/>
    <s v="Haitian RC"/>
    <m/>
    <s v="Planifié (financé)"/>
    <d v="2016-11-29T00:00:00"/>
    <s v="Distribution NFI"/>
    <s v="Matériaux NFI"/>
    <s v="Seaux"/>
    <m/>
    <s v="Nombre"/>
    <n v="300"/>
    <m/>
    <m/>
    <m/>
    <m/>
    <n v="300"/>
    <s v="Sélection / Priorisation"/>
    <x v="0"/>
    <x v="63"/>
    <m/>
    <m/>
    <m/>
    <m/>
    <m/>
    <s v="IFR20161129GRBE"/>
    <x v="5"/>
    <x v="0"/>
    <x v="43"/>
    <e v="#N/A"/>
  </r>
  <r>
    <x v="18"/>
    <s v="Haitian RC"/>
    <m/>
    <s v="Planifié (financé)"/>
    <d v="2016-12-01T00:00:00"/>
    <s v="Distribution Abris"/>
    <s v="Matériaux Abris"/>
    <s v="Bâches"/>
    <m/>
    <s v="Nombre"/>
    <n v="600"/>
    <m/>
    <m/>
    <m/>
    <s v=""/>
    <n v="300"/>
    <s v="Sélection / Priorisation"/>
    <x v="0"/>
    <x v="65"/>
    <m/>
    <m/>
    <m/>
    <m/>
    <m/>
    <s v="IFR2016121GRPE"/>
    <x v="1"/>
    <x v="0"/>
    <x v="45"/>
    <e v="#N/A"/>
  </r>
  <r>
    <x v="18"/>
    <s v="Haitian RC"/>
    <m/>
    <s v="Planifié (financé)"/>
    <d v="2016-12-01T00:00:00"/>
    <s v="Distribution NFI"/>
    <s v="Matériaux NFI"/>
    <s v="Bidons"/>
    <m/>
    <s v="Nombre"/>
    <n v="600"/>
    <m/>
    <m/>
    <m/>
    <s v=""/>
    <n v="300"/>
    <s v="Sélection / Priorisation"/>
    <x v="0"/>
    <x v="65"/>
    <m/>
    <m/>
    <m/>
    <m/>
    <m/>
    <s v="IFR2016121GRPE"/>
    <x v="2"/>
    <x v="0"/>
    <x v="45"/>
    <e v="#N/A"/>
  </r>
  <r>
    <x v="18"/>
    <s v="Haitian RC"/>
    <m/>
    <s v="Planifié (financé)"/>
    <d v="2016-12-01T00:00:00"/>
    <s v="Distribution NFI"/>
    <s v="Matériaux NFI"/>
    <s v="Kit de cuisine"/>
    <m/>
    <s v="Nombre"/>
    <n v="300"/>
    <m/>
    <m/>
    <m/>
    <m/>
    <n v="300"/>
    <s v="Sélection / Priorisation"/>
    <x v="0"/>
    <x v="65"/>
    <m/>
    <m/>
    <m/>
    <m/>
    <m/>
    <s v="IFR2016121GRPE"/>
    <x v="3"/>
    <x v="0"/>
    <x v="45"/>
    <e v="#N/A"/>
  </r>
  <r>
    <x v="18"/>
    <s v="Haitian RC"/>
    <m/>
    <s v="Planifié (financé)"/>
    <d v="2016-12-01T00:00:00"/>
    <s v="Distribution NFI"/>
    <s v="Matériaux NFI"/>
    <s v="Moustiquaires"/>
    <m/>
    <s v="Nombre"/>
    <n v="600"/>
    <m/>
    <m/>
    <m/>
    <m/>
    <n v="300"/>
    <s v="Sélection / Priorisation"/>
    <x v="0"/>
    <x v="65"/>
    <m/>
    <m/>
    <m/>
    <m/>
    <m/>
    <s v="IFR2016121GRPE"/>
    <x v="4"/>
    <x v="0"/>
    <x v="45"/>
    <e v="#N/A"/>
  </r>
  <r>
    <x v="18"/>
    <s v="Haitian RC"/>
    <m/>
    <s v="Planifié (financé)"/>
    <d v="2016-12-01T00:00:00"/>
    <s v="Distribution NFI"/>
    <s v="Matériaux NFI"/>
    <s v="Seaux"/>
    <m/>
    <s v="Nombre"/>
    <n v="300"/>
    <m/>
    <m/>
    <m/>
    <m/>
    <n v="300"/>
    <s v="Sélection / Priorisation"/>
    <x v="0"/>
    <x v="65"/>
    <m/>
    <m/>
    <m/>
    <m/>
    <m/>
    <s v="IFR2016121GRPE"/>
    <x v="5"/>
    <x v="0"/>
    <x v="45"/>
    <e v="#N/A"/>
  </r>
  <r>
    <x v="19"/>
    <s v="Haitian RC"/>
    <m/>
    <s v="Réalisé"/>
    <d v="2016-11-24T00:00:00"/>
    <s v="Distribution Abris"/>
    <s v="Matériaux Abris"/>
    <s v="Bâches"/>
    <m/>
    <s v="Nombre"/>
    <n v="558"/>
    <m/>
    <m/>
    <m/>
    <m/>
    <n v="558"/>
    <m/>
    <x v="0"/>
    <x v="0"/>
    <m/>
    <s v="Prévilé"/>
    <m/>
    <m/>
    <m/>
    <s v="IFR20161124GRJE"/>
    <x v="0"/>
    <x v="0"/>
    <x v="0"/>
    <e v="#N/A"/>
  </r>
  <r>
    <x v="19"/>
    <s v="Haitian RC"/>
    <m/>
    <s v="Réalisé"/>
    <d v="2016-11-24T00:00:00"/>
    <s v="Distribution NFI"/>
    <s v="Matériaux NFI"/>
    <s v="Bidons"/>
    <m/>
    <s v="Nombre"/>
    <n v="1116"/>
    <m/>
    <m/>
    <m/>
    <m/>
    <n v="558"/>
    <m/>
    <x v="0"/>
    <x v="0"/>
    <m/>
    <s v="Prévilé"/>
    <m/>
    <m/>
    <m/>
    <s v="IFR20161124GRJE"/>
    <x v="1"/>
    <x v="0"/>
    <x v="0"/>
    <e v="#N/A"/>
  </r>
  <r>
    <x v="19"/>
    <s v="Haitian RC"/>
    <m/>
    <s v="Réalisé"/>
    <d v="2016-11-24T00:00:00"/>
    <s v="Distribution NFI"/>
    <s v="Matériaux NFI"/>
    <s v="Kit de cuisine"/>
    <m/>
    <s v="Nombre"/>
    <n v="558"/>
    <m/>
    <m/>
    <m/>
    <m/>
    <n v="558"/>
    <m/>
    <x v="0"/>
    <x v="0"/>
    <m/>
    <s v="Prévilé"/>
    <m/>
    <m/>
    <m/>
    <s v="IFR20161124GRJE"/>
    <x v="2"/>
    <x v="0"/>
    <x v="0"/>
    <e v="#N/A"/>
  </r>
  <r>
    <x v="19"/>
    <s v="Haitian RC"/>
    <m/>
    <s v="Réalisé"/>
    <d v="2016-11-24T00:00:00"/>
    <s v="Distribution NFI"/>
    <s v="Matériaux NFI"/>
    <s v="Kit d'hygiène"/>
    <m/>
    <s v="Nombre"/>
    <n v="558"/>
    <m/>
    <m/>
    <m/>
    <m/>
    <n v="558"/>
    <m/>
    <x v="0"/>
    <x v="0"/>
    <m/>
    <s v="Prévilé"/>
    <m/>
    <m/>
    <m/>
    <s v="IFR20161124GRJE"/>
    <x v="3"/>
    <x v="0"/>
    <x v="0"/>
    <e v="#N/A"/>
  </r>
  <r>
    <x v="19"/>
    <s v="Haitian RC"/>
    <m/>
    <s v="Réalisé"/>
    <d v="2016-11-24T00:00:00"/>
    <s v="Distribution NFI"/>
    <s v="Matériaux NFI"/>
    <s v="Moustiquaires"/>
    <m/>
    <s v="Nombre"/>
    <n v="1116"/>
    <m/>
    <m/>
    <m/>
    <m/>
    <n v="558"/>
    <m/>
    <x v="0"/>
    <x v="0"/>
    <m/>
    <s v="Prévilé"/>
    <m/>
    <m/>
    <m/>
    <s v="IFR20161124GRJE"/>
    <x v="4"/>
    <x v="0"/>
    <x v="0"/>
    <e v="#N/A"/>
  </r>
  <r>
    <x v="19"/>
    <s v="Haitian RC"/>
    <m/>
    <s v="Réalisé"/>
    <d v="2016-11-24T00:00:00"/>
    <s v="Distribution NFI"/>
    <s v="Matériaux NFI"/>
    <s v="Seaux"/>
    <m/>
    <s v="Nombre"/>
    <n v="558"/>
    <m/>
    <m/>
    <m/>
    <m/>
    <n v="558"/>
    <m/>
    <x v="0"/>
    <x v="0"/>
    <m/>
    <s v="Prévilé"/>
    <m/>
    <m/>
    <m/>
    <s v="IFR20161124GRJE"/>
    <x v="5"/>
    <x v="0"/>
    <x v="0"/>
    <e v="#N/A"/>
  </r>
  <r>
    <x v="20"/>
    <m/>
    <s v="OFDA"/>
    <s v="Réalisé"/>
    <m/>
    <s v="Distribution Abris"/>
    <s v="Matériaux Abris"/>
    <s v="Bâches"/>
    <m/>
    <s v="Nombre"/>
    <n v="2577"/>
    <m/>
    <m/>
    <m/>
    <s v=""/>
    <n v="2577"/>
    <m/>
    <x v="0"/>
    <x v="28"/>
    <m/>
    <m/>
    <m/>
    <m/>
    <m/>
    <s v="IOM190010GR"/>
    <x v="4"/>
    <x v="0"/>
    <x v="28"/>
    <e v="#N/A"/>
  </r>
  <r>
    <x v="20"/>
    <m/>
    <s v="OFDA"/>
    <s v="Réalisé"/>
    <m/>
    <s v="Distribution NFI"/>
    <s v="Matériaux NFI"/>
    <s v="Kit de cuisine"/>
    <m/>
    <s v="Nombre"/>
    <n v="1817"/>
    <m/>
    <m/>
    <m/>
    <s v=""/>
    <n v="2577"/>
    <m/>
    <x v="0"/>
    <x v="28"/>
    <m/>
    <m/>
    <m/>
    <m/>
    <m/>
    <s v="IOM190010GR"/>
    <x v="5"/>
    <x v="0"/>
    <x v="28"/>
    <e v="#N/A"/>
  </r>
  <r>
    <x v="21"/>
    <s v="Haitian RC"/>
    <m/>
    <s v="Réalisé"/>
    <d v="2016-10-14T00:00:00"/>
    <s v="Distribution NFI"/>
    <s v="Matériaux NFI"/>
    <s v="Aquatabs"/>
    <m/>
    <s v="Nombre"/>
    <n v="7000"/>
    <m/>
    <m/>
    <m/>
    <s v=""/>
    <n v="100"/>
    <s v="Sélection / Priorisation"/>
    <x v="4"/>
    <x v="25"/>
    <m/>
    <m/>
    <m/>
    <m/>
    <m/>
    <s v="ITA20161014OUCR"/>
    <x v="5"/>
    <x v="4"/>
    <x v="25"/>
    <e v="#N/A"/>
  </r>
  <r>
    <x v="21"/>
    <s v="Haitian RC"/>
    <m/>
    <s v="Réalisé"/>
    <d v="2016-10-15T00:00:00"/>
    <s v="Distribution NFI"/>
    <s v="Matériaux NFI"/>
    <s v="Aquatabs"/>
    <m/>
    <s v="Nombre"/>
    <n v="3000"/>
    <m/>
    <m/>
    <m/>
    <s v=""/>
    <n v="77"/>
    <s v="Sélection / Priorisation"/>
    <x v="4"/>
    <x v="25"/>
    <m/>
    <m/>
    <m/>
    <m/>
    <m/>
    <s v="ITA20161015OUCR"/>
    <x v="5"/>
    <x v="4"/>
    <x v="25"/>
    <e v="#N/A"/>
  </r>
  <r>
    <x v="22"/>
    <s v="Chefs de ménage,membres des organisations locales."/>
    <s v="USAID-OFDA"/>
    <s v="Réalisé"/>
    <d v="2016-12-05T00:00:00"/>
    <s v="Distribution Abris"/>
    <s v="Matériaux Abris"/>
    <s v="Bâches"/>
    <m/>
    <s v="Nombre"/>
    <n v="14"/>
    <m/>
    <n v="43"/>
    <n v="34"/>
    <n v="77"/>
    <n v="14"/>
    <s v="Sélection / Priorisation"/>
    <x v="0"/>
    <x v="0"/>
    <m/>
    <s v="Sainte Hélène"/>
    <s v="Peri urbain"/>
    <s v="Ménage"/>
    <s v="nous avons aussi installé ces bâches pour les familles."/>
    <s v="JPH2016125GRJE"/>
    <x v="5"/>
    <x v="0"/>
    <x v="0"/>
    <e v="#N/A"/>
  </r>
  <r>
    <x v="22"/>
    <s v="Chefs de ménage,membres des organisations locales."/>
    <s v="USAID-OFDA"/>
    <s v="Réalisé"/>
    <d v="2016-12-07T00:00:00"/>
    <s v="Distribution Abris"/>
    <s v="Matériaux Abris"/>
    <s v="Bâches"/>
    <m/>
    <s v="Nombre"/>
    <n v="73"/>
    <m/>
    <n v="119"/>
    <n v="142"/>
    <n v="261"/>
    <n v="73"/>
    <s v="Sélection / Priorisation"/>
    <x v="0"/>
    <x v="0"/>
    <m/>
    <s v="Sainte Hélène"/>
    <s v="Peri urbain"/>
    <s v="Quartier"/>
    <s v="nous avons aussi installé ces bâches pour les familles."/>
    <s v="JPH2016127GRJE"/>
    <x v="5"/>
    <x v="0"/>
    <x v="0"/>
    <e v="#N/A"/>
  </r>
  <r>
    <x v="22"/>
    <s v="Chefs de ménage,membres des organisations locales."/>
    <s v="USAID-OFDA"/>
    <s v="Réalisé"/>
    <d v="2016-12-07T00:00:00"/>
    <s v="Distribution Abris"/>
    <s v="Matériaux Abris"/>
    <s v="Bâches"/>
    <m/>
    <s v="Nombre"/>
    <n v="95"/>
    <m/>
    <n v="264"/>
    <n v="289"/>
    <n v="553"/>
    <n v="95"/>
    <s v="Sélection / Priorisation"/>
    <x v="0"/>
    <x v="0"/>
    <s v="Marfranc / Grande Ri"/>
    <s v="Gélin"/>
    <s v="Rural"/>
    <s v="Quartier"/>
    <m/>
    <s v="JPH2016127GRJEMA"/>
    <x v="5"/>
    <x v="0"/>
    <x v="0"/>
    <e v="#N/A"/>
  </r>
  <r>
    <x v="23"/>
    <s v="RODEP"/>
    <m/>
    <s v="Réalisé"/>
    <s v="08.10.2016 - 10.10.2016"/>
    <s v="Distribution NFI"/>
    <s v="Matériaux NFI"/>
    <s v="Aquatabs"/>
    <m/>
    <s v="Nombre"/>
    <n v="30"/>
    <m/>
    <m/>
    <m/>
    <s v=""/>
    <m/>
    <m/>
    <x v="4"/>
    <x v="69"/>
    <s v="1e section Icondo"/>
    <m/>
    <m/>
    <m/>
    <m/>
    <e v="#VALUE!"/>
    <x v="67"/>
    <x v="4"/>
    <x v="48"/>
    <e v="#N/A"/>
  </r>
  <r>
    <x v="23"/>
    <s v="RODEP"/>
    <m/>
    <s v="Réalisé"/>
    <s v="08.10.2016 - 10.10.2016"/>
    <s v="Distribution NFI"/>
    <s v="Matériaux NFI"/>
    <s v="Aquatabs"/>
    <m/>
    <s v="Nombre"/>
    <n v="30"/>
    <m/>
    <m/>
    <m/>
    <s v=""/>
    <m/>
    <m/>
    <x v="4"/>
    <x v="69"/>
    <s v="7e section Fauche"/>
    <m/>
    <m/>
    <m/>
    <m/>
    <e v="#VALUE!"/>
    <x v="68"/>
    <x v="4"/>
    <x v="48"/>
    <e v="#N/A"/>
  </r>
  <r>
    <x v="23"/>
    <s v="RODEP"/>
    <m/>
    <s v="Réalisé"/>
    <s v="11.10.2016 - 25.10.2016"/>
    <s v="Distribution NFI"/>
    <s v="Matériaux NFI"/>
    <s v="Aquatabs"/>
    <m/>
    <s v="Nombre"/>
    <n v="400"/>
    <m/>
    <m/>
    <m/>
    <s v=""/>
    <m/>
    <m/>
    <x v="4"/>
    <x v="69"/>
    <s v="10e Palmes"/>
    <m/>
    <m/>
    <m/>
    <m/>
    <e v="#VALUE!"/>
    <x v="69"/>
    <x v="4"/>
    <x v="48"/>
    <e v="#N/A"/>
  </r>
  <r>
    <x v="23"/>
    <s v="RODEP"/>
    <m/>
    <s v="Réalisé"/>
    <s v="11.10.2016 - 25.10.2016"/>
    <s v="Distribution NFI"/>
    <s v="Matériaux NFI"/>
    <s v="Aquatabs"/>
    <m/>
    <s v="Nombre"/>
    <n v="250"/>
    <m/>
    <m/>
    <m/>
    <s v=""/>
    <m/>
    <m/>
    <x v="4"/>
    <x v="69"/>
    <s v="12e Palmes"/>
    <m/>
    <m/>
    <m/>
    <m/>
    <e v="#VALUE!"/>
    <x v="70"/>
    <x v="4"/>
    <x v="48"/>
    <e v="#N/A"/>
  </r>
  <r>
    <x v="23"/>
    <s v="RODEP"/>
    <m/>
    <s v="Réalisé"/>
    <s v="11.10.2016 - 25.10.2016"/>
    <s v="Distribution NFI"/>
    <s v="Matériaux NFI"/>
    <s v="Aquatabs"/>
    <m/>
    <s v="Nombre"/>
    <n v="600"/>
    <m/>
    <m/>
    <m/>
    <s v=""/>
    <m/>
    <m/>
    <x v="4"/>
    <x v="69"/>
    <s v="9e Palmes"/>
    <m/>
    <m/>
    <m/>
    <m/>
    <e v="#VALUE!"/>
    <x v="71"/>
    <x v="4"/>
    <x v="48"/>
    <e v="#N/A"/>
  </r>
  <r>
    <x v="23"/>
    <s v="FNGA"/>
    <m/>
    <s v="Planifié (financé)"/>
    <s v="15.11.2016 - 16.11.2016"/>
    <s v="Distribution NFI"/>
    <s v="Matériaux NFI"/>
    <s v="Aquatabs"/>
    <m/>
    <s v="Nombre"/>
    <n v="200"/>
    <m/>
    <m/>
    <m/>
    <s v=""/>
    <m/>
    <m/>
    <x v="0"/>
    <x v="66"/>
    <s v="2e Fonds Cochon"/>
    <m/>
    <m/>
    <m/>
    <m/>
    <e v="#VALUE!"/>
    <x v="72"/>
    <x v="0"/>
    <x v="46"/>
    <s v="HT08832-02"/>
  </r>
  <r>
    <x v="23"/>
    <s v="FNGA"/>
    <m/>
    <s v="Planifié (financé)"/>
    <s v="15.11.2016 - 16.11.2016"/>
    <s v="Intervention Abris"/>
    <s v="Formation"/>
    <s v="Formation"/>
    <m/>
    <s v=""/>
    <n v="200"/>
    <m/>
    <m/>
    <m/>
    <s v=""/>
    <n v="200"/>
    <s v="Sélection / Priorisation"/>
    <x v="0"/>
    <x v="66"/>
    <s v="2e Fonds Cochon"/>
    <m/>
    <m/>
    <m/>
    <m/>
    <e v="#VALUE!"/>
    <x v="73"/>
    <x v="0"/>
    <x v="46"/>
    <s v="HT08832-02"/>
  </r>
  <r>
    <x v="23"/>
    <s v="FNGA"/>
    <m/>
    <s v="En cours"/>
    <s v="4.11.2016 - 16.11.2016"/>
    <s v="Distribution NFI"/>
    <s v="Matériaux NFI"/>
    <s v="Aquatabs"/>
    <m/>
    <s v="Nombre"/>
    <n v="800"/>
    <m/>
    <m/>
    <m/>
    <s v=""/>
    <m/>
    <m/>
    <x v="0"/>
    <x v="0"/>
    <s v="2ème Haute Voldrogue"/>
    <m/>
    <m/>
    <m/>
    <m/>
    <e v="#VALUE!"/>
    <x v="74"/>
    <x v="0"/>
    <x v="0"/>
    <s v="HT08811-02"/>
  </r>
  <r>
    <x v="23"/>
    <s v="FNGA"/>
    <m/>
    <s v="En cours"/>
    <s v="4.11.2016 - 16.11.2016"/>
    <s v="Intervention Abris"/>
    <s v="Formation"/>
    <s v="Formation"/>
    <m/>
    <s v=""/>
    <n v="800"/>
    <m/>
    <m/>
    <m/>
    <s v=""/>
    <n v="800"/>
    <s v="Sélection / Priorisation"/>
    <x v="0"/>
    <x v="0"/>
    <s v="2ème Haute Voldrogue"/>
    <m/>
    <m/>
    <m/>
    <m/>
    <e v="#VALUE!"/>
    <x v="12"/>
    <x v="0"/>
    <x v="0"/>
    <s v="HT08811-02"/>
  </r>
  <r>
    <x v="23"/>
    <s v="FNGA"/>
    <m/>
    <s v="En cours"/>
    <s v="7.11.2016 - 16.11.2016"/>
    <s v="Intervention Abris"/>
    <s v="Formation"/>
    <s v="Formation"/>
    <m/>
    <s v=""/>
    <n v="600"/>
    <m/>
    <m/>
    <m/>
    <s v=""/>
    <m/>
    <s v="Sélection / Priorisation"/>
    <x v="0"/>
    <x v="0"/>
    <s v="2ème Haute Voldrogue"/>
    <m/>
    <m/>
    <m/>
    <m/>
    <e v="#VALUE!"/>
    <x v="13"/>
    <x v="0"/>
    <x v="0"/>
    <s v="HT08811-02"/>
  </r>
  <r>
    <x v="23"/>
    <s v="FNGA"/>
    <m/>
    <s v="En cours"/>
    <s v="7.11.2016 - 16.11.2016"/>
    <s v="Distribution NFI"/>
    <s v="Matériaux NFI"/>
    <s v="Kit de cuisine"/>
    <m/>
    <s v="Nombre"/>
    <n v="600"/>
    <m/>
    <m/>
    <m/>
    <s v=""/>
    <m/>
    <m/>
    <x v="0"/>
    <x v="0"/>
    <s v="2ème Haute Voldrogue"/>
    <m/>
    <m/>
    <m/>
    <m/>
    <e v="#VALUE!"/>
    <x v="14"/>
    <x v="0"/>
    <x v="0"/>
    <s v="HT08811-02"/>
  </r>
  <r>
    <x v="24"/>
    <m/>
    <s v="OFDA"/>
    <s v="Réalisé"/>
    <d v="2016-10-30T00:00:00"/>
    <s v="Distribution Abris"/>
    <s v="Matériaux Abris"/>
    <s v="Bâches"/>
    <m/>
    <s v="Nombre"/>
    <n v="511"/>
    <m/>
    <m/>
    <m/>
    <s v=""/>
    <n v="511"/>
    <m/>
    <x v="1"/>
    <x v="19"/>
    <s v="Blactote"/>
    <m/>
    <m/>
    <m/>
    <s v="Distribution of rope with tarp. The reason numbers are off, we run out of hygiene kits and mousqito nets."/>
    <s v="MED20161030SUTIBL"/>
    <x v="1"/>
    <x v="1"/>
    <x v="19"/>
    <e v="#N/A"/>
  </r>
  <r>
    <x v="24"/>
    <m/>
    <s v="OFDA"/>
    <s v="Réalisé"/>
    <d v="2016-10-30T00:00:00"/>
    <s v="Distribution NFI"/>
    <s v="Matériaux NFI"/>
    <s v="Moustiquaires"/>
    <m/>
    <s v="Nombre"/>
    <n v="511"/>
    <m/>
    <m/>
    <m/>
    <s v=""/>
    <n v="511"/>
    <s v="Distribution générale"/>
    <x v="1"/>
    <x v="19"/>
    <s v="Blactote"/>
    <m/>
    <m/>
    <m/>
    <s v="Distribution of rope with tarp. The reason numbers are off, we run out of hygiene kits and mousqito nets."/>
    <s v="MED20161030SUTIBL"/>
    <x v="2"/>
    <x v="1"/>
    <x v="19"/>
    <e v="#N/A"/>
  </r>
  <r>
    <x v="24"/>
    <m/>
    <s v="OFDA"/>
    <s v="Réalisé"/>
    <d v="2016-10-30T00:00:00"/>
    <s v="Distribution NFI"/>
    <s v="Matériaux NFI"/>
    <s v="Aquatabs"/>
    <m/>
    <s v="Nombre"/>
    <n v="511"/>
    <m/>
    <m/>
    <m/>
    <s v=""/>
    <n v="511"/>
    <s v="Distribution générale"/>
    <x v="1"/>
    <x v="19"/>
    <s v="Blactote"/>
    <m/>
    <m/>
    <m/>
    <s v="Distribution of rope with tarp. The reason numbers are off, we run out of hygiene kits and mousqito nets."/>
    <s v="MED20161030SUTIBL"/>
    <x v="3"/>
    <x v="1"/>
    <x v="19"/>
    <e v="#N/A"/>
  </r>
  <r>
    <x v="24"/>
    <m/>
    <s v="OFDA"/>
    <s v="Réalisé"/>
    <d v="2016-10-30T00:00:00"/>
    <s v="Distribution NFI"/>
    <s v="Matériaux NFI"/>
    <s v="Kit d'hygiène"/>
    <m/>
    <s v="Nombre"/>
    <n v="511"/>
    <m/>
    <m/>
    <m/>
    <s v=""/>
    <n v="511"/>
    <s v="Distribution générale"/>
    <x v="1"/>
    <x v="19"/>
    <s v="Blactote"/>
    <m/>
    <m/>
    <m/>
    <s v="Distribution of rope with tarp. The reason numbers are off, we run out of hygiene kits and mousqito nets."/>
    <s v="MED20161030SUTIBL"/>
    <x v="4"/>
    <x v="1"/>
    <x v="19"/>
    <e v="#N/A"/>
  </r>
  <r>
    <x v="24"/>
    <m/>
    <s v="OFDA"/>
    <s v="Réalisé"/>
    <d v="2016-10-30T00:00:00"/>
    <s v="Intervention Abris"/>
    <s v="Formation"/>
    <s v="Formation"/>
    <m/>
    <s v="Nombre de personnes"/>
    <n v="511"/>
    <m/>
    <m/>
    <m/>
    <s v=""/>
    <n v="511"/>
    <s v="Sélection / Priorisation"/>
    <x v="1"/>
    <x v="19"/>
    <s v="Blactote"/>
    <m/>
    <m/>
    <m/>
    <s v="Distribution of rope with tarp. The reason numbers are off, we run out of hygiene kits and mousqito nets."/>
    <s v="MED20161030SUTIBL"/>
    <x v="5"/>
    <x v="1"/>
    <x v="19"/>
    <e v="#N/A"/>
  </r>
  <r>
    <x v="24"/>
    <m/>
    <s v="OFDA"/>
    <s v="Réalisé"/>
    <d v="2016-10-31T00:00:00"/>
    <s v="Distribution Abris"/>
    <s v="Matériaux Abris"/>
    <s v="Bâches"/>
    <m/>
    <s v="Nombre"/>
    <n v="694"/>
    <m/>
    <m/>
    <m/>
    <s v=""/>
    <n v="694"/>
    <m/>
    <x v="1"/>
    <x v="19"/>
    <s v="Dalmette"/>
    <m/>
    <m/>
    <m/>
    <s v="Distribution of rope with tarp. The reason numbers are off, we run out of hygiene kits and mousqito nets."/>
    <s v="MED20161031SUTIDA"/>
    <x v="0"/>
    <x v="1"/>
    <x v="19"/>
    <e v="#N/A"/>
  </r>
  <r>
    <x v="24"/>
    <m/>
    <s v="OFDA"/>
    <s v="Réalisé"/>
    <d v="2016-10-31T00:00:00"/>
    <s v="Distribution NFI"/>
    <s v="Matériaux NFI"/>
    <s v="Seaux"/>
    <m/>
    <s v="Nombre"/>
    <n v="667"/>
    <m/>
    <m/>
    <m/>
    <s v=""/>
    <n v="694"/>
    <s v="Distribution générale"/>
    <x v="1"/>
    <x v="19"/>
    <s v="Dalmette"/>
    <m/>
    <m/>
    <m/>
    <s v="Distribution of rope with tarp. The reason numbers are off, we run out of hygiene kits and mousqito nets."/>
    <s v="MED20161031SUTIDA"/>
    <x v="1"/>
    <x v="1"/>
    <x v="19"/>
    <e v="#N/A"/>
  </r>
  <r>
    <x v="24"/>
    <m/>
    <s v="OFDA"/>
    <s v="Réalisé"/>
    <d v="2016-10-31T00:00:00"/>
    <s v="Distribution NFI"/>
    <s v="Matériaux NFI"/>
    <s v="Moustiquaires"/>
    <m/>
    <s v="Nombre"/>
    <n v="667"/>
    <m/>
    <m/>
    <m/>
    <s v=""/>
    <n v="694"/>
    <s v="Distribution générale"/>
    <x v="1"/>
    <x v="19"/>
    <s v="Dalmette"/>
    <m/>
    <m/>
    <m/>
    <s v="Distribution of rope with tarp. The reason numbers are off, we run out of hygiene kits and mousqito nets."/>
    <s v="MED20161031SUTIDA"/>
    <x v="2"/>
    <x v="1"/>
    <x v="19"/>
    <e v="#N/A"/>
  </r>
  <r>
    <x v="24"/>
    <m/>
    <s v="OFDA"/>
    <s v="Réalisé"/>
    <d v="2016-10-31T00:00:00"/>
    <s v="Distribution NFI"/>
    <s v="Matériaux NFI"/>
    <s v="Aquatabs"/>
    <m/>
    <s v="Nombre"/>
    <n v="694"/>
    <m/>
    <m/>
    <m/>
    <s v=""/>
    <n v="694"/>
    <s v="Distribution générale"/>
    <x v="1"/>
    <x v="19"/>
    <s v="Dalmette"/>
    <m/>
    <m/>
    <m/>
    <s v="Distribution of rope with tarp. The reason numbers are off, we run out of hygiene kits and mousqito nets."/>
    <s v="MED20161031SUTIDA"/>
    <x v="3"/>
    <x v="1"/>
    <x v="19"/>
    <e v="#N/A"/>
  </r>
  <r>
    <x v="24"/>
    <m/>
    <s v="OFDA"/>
    <s v="Réalisé"/>
    <d v="2016-10-31T00:00:00"/>
    <s v="Distribution NFI"/>
    <s v="Matériaux NFI"/>
    <s v="Kit d'hygiène"/>
    <m/>
    <s v="Nombre"/>
    <n v="667"/>
    <m/>
    <m/>
    <m/>
    <s v=""/>
    <n v="694"/>
    <s v="Distribution générale"/>
    <x v="1"/>
    <x v="19"/>
    <s v="Dalmette"/>
    <m/>
    <m/>
    <m/>
    <s v="Distribution of rope with tarp. The reason numbers are off, we run out of hygiene kits and mousqito nets."/>
    <s v="MED20161031SUTIDA"/>
    <x v="4"/>
    <x v="1"/>
    <x v="19"/>
    <e v="#N/A"/>
  </r>
  <r>
    <x v="24"/>
    <m/>
    <s v="OFDA"/>
    <s v="Réalisé"/>
    <d v="2016-10-31T00:00:00"/>
    <s v="Intervention Abris"/>
    <s v="Formation"/>
    <s v="Formation"/>
    <m/>
    <s v="Nombre de personnes"/>
    <n v="694"/>
    <m/>
    <m/>
    <m/>
    <s v=""/>
    <n v="694"/>
    <s v="Sélection / Priorisation"/>
    <x v="1"/>
    <x v="19"/>
    <s v="Dalmette"/>
    <m/>
    <m/>
    <m/>
    <s v="Distribution of rope with tarp. The reason numbers are off, we run out of hygiene kits and mousqito nets."/>
    <s v="MED20161031SUTIDA"/>
    <x v="5"/>
    <x v="1"/>
    <x v="19"/>
    <e v="#N/A"/>
  </r>
  <r>
    <x v="24"/>
    <m/>
    <s v="OFDA"/>
    <s v="Réalisé"/>
    <d v="2016-11-12T00:00:00"/>
    <s v="Distribution Abris"/>
    <s v="Matériaux Abris"/>
    <s v="Bâches"/>
    <m/>
    <s v="Nombre"/>
    <n v="250"/>
    <m/>
    <m/>
    <m/>
    <s v=""/>
    <n v="198"/>
    <s v="Distribution générale"/>
    <x v="1"/>
    <x v="19"/>
    <s v="Loby"/>
    <m/>
    <m/>
    <m/>
    <s v="Shelter box: 198, 52 distributed in shools. Remaining were targetted to the most vulnerable in Lager."/>
    <s v="MED20161112SUTILO"/>
    <x v="2"/>
    <x v="1"/>
    <x v="19"/>
    <e v="#N/A"/>
  </r>
  <r>
    <x v="24"/>
    <m/>
    <s v="OFDA"/>
    <s v="Réalisé"/>
    <d v="2016-11-12T00:00:00"/>
    <s v="Distribution NFI"/>
    <s v="Matériaux NFI"/>
    <s v="Aquatabs"/>
    <m/>
    <s v="Nombre"/>
    <n v="52"/>
    <m/>
    <m/>
    <m/>
    <s v=""/>
    <n v="198"/>
    <s v="Sélection / Priorisation"/>
    <x v="1"/>
    <x v="19"/>
    <s v="Loby"/>
    <m/>
    <m/>
    <m/>
    <s v="Shelter box: 198, 52 distributed in shools. Remaining were targetted to the most vulnerable in Lager."/>
    <s v="MED20161112SUTILO"/>
    <x v="3"/>
    <x v="1"/>
    <x v="19"/>
    <e v="#N/A"/>
  </r>
  <r>
    <x v="24"/>
    <m/>
    <s v="OFDA"/>
    <s v="Réalisé"/>
    <d v="2016-11-12T00:00:00"/>
    <s v="Distribution Abris"/>
    <s v="Matériaux Abris"/>
    <s v="Kit Abris"/>
    <m/>
    <s v="Nombre"/>
    <n v="198"/>
    <m/>
    <m/>
    <m/>
    <s v=""/>
    <n v="198"/>
    <s v="Sélection / Priorisation"/>
    <x v="1"/>
    <x v="19"/>
    <s v="Loby"/>
    <m/>
    <m/>
    <m/>
    <s v="Shelter box: 198, 52 distributed in shools. Remaining were targetted to the most vulnerable in Lager."/>
    <s v="MED20161112SUTILO"/>
    <x v="4"/>
    <x v="1"/>
    <x v="19"/>
    <e v="#N/A"/>
  </r>
  <r>
    <x v="24"/>
    <m/>
    <s v="OFDA"/>
    <s v="Réalisé"/>
    <d v="2016-11-12T00:00:00"/>
    <s v="Intervention Abris"/>
    <s v="Formation"/>
    <s v="Formation"/>
    <m/>
    <s v="Nombre de personnes"/>
    <n v="198"/>
    <m/>
    <m/>
    <m/>
    <s v=""/>
    <n v="198"/>
    <s v="Sélection / Priorisation"/>
    <x v="1"/>
    <x v="19"/>
    <s v="Loby"/>
    <m/>
    <m/>
    <m/>
    <s v="Shelter box: 198, 52 distributed in shools. Remaining were targetted to the most vulnerable in Lager."/>
    <s v="MED20161112SUTILO"/>
    <x v="5"/>
    <x v="1"/>
    <x v="19"/>
    <e v="#N/A"/>
  </r>
  <r>
    <x v="24"/>
    <m/>
    <s v="OFDA"/>
    <s v="Réalisé"/>
    <d v="2016-11-16T00:00:00"/>
    <s v="Distribution Abris"/>
    <s v="Matériaux Abris"/>
    <s v="Bâches"/>
    <m/>
    <s v="Nombre"/>
    <n v="334"/>
    <m/>
    <m/>
    <m/>
    <s v=""/>
    <n v="367"/>
    <s v="Distribution générale"/>
    <x v="1"/>
    <x v="19"/>
    <s v="Dalmette"/>
    <m/>
    <m/>
    <m/>
    <s v="Sawyer filters including bucket distributed instead of aquatabs. The reason that numbers are off, people came from different communities to recuperate missing items."/>
    <s v="MED20161116SUTIDA"/>
    <x v="0"/>
    <x v="1"/>
    <x v="19"/>
    <e v="#N/A"/>
  </r>
  <r>
    <x v="24"/>
    <m/>
    <s v="OFDA"/>
    <s v="Réalisé"/>
    <d v="2016-11-16T00:00:00"/>
    <s v="Distribution NFI"/>
    <s v="Matériaux NFI"/>
    <s v="Seaux"/>
    <m/>
    <s v="Nombre"/>
    <n v="367"/>
    <m/>
    <m/>
    <m/>
    <s v=""/>
    <n v="367"/>
    <s v="Distribution générale"/>
    <x v="1"/>
    <x v="19"/>
    <s v="Dalmette"/>
    <m/>
    <m/>
    <m/>
    <s v="Sawyer filters including bucket distributed instead of aquatabs. The reason that numbers are off, people came from different communities to recuperate missing items."/>
    <s v="MED20161116SUTIDA"/>
    <x v="1"/>
    <x v="1"/>
    <x v="19"/>
    <e v="#N/A"/>
  </r>
  <r>
    <x v="24"/>
    <m/>
    <s v="OFDA"/>
    <s v="Réalisé"/>
    <d v="2016-11-16T00:00:00"/>
    <s v="Distribution NFI"/>
    <s v="Matériaux NFI"/>
    <s v="Moustiquaires"/>
    <m/>
    <s v="Nombre"/>
    <n v="367"/>
    <m/>
    <m/>
    <m/>
    <s v=""/>
    <n v="367"/>
    <s v="Distribution générale"/>
    <x v="1"/>
    <x v="19"/>
    <s v="Dalmette"/>
    <m/>
    <m/>
    <m/>
    <s v="Sawyer filters including bucket distributed instead of aquatabs. The reason that numbers are off, people came from different communities to recuperate missing items."/>
    <s v="MED20161116SUTIDA"/>
    <x v="2"/>
    <x v="1"/>
    <x v="19"/>
    <e v="#N/A"/>
  </r>
  <r>
    <x v="24"/>
    <m/>
    <s v="OFDA"/>
    <s v="Réalisé"/>
    <d v="2016-11-16T00:00:00"/>
    <s v="Distribution NFI"/>
    <s v="Matériaux NFI"/>
    <s v="Kit d'hygiène"/>
    <m/>
    <s v="Nombre"/>
    <n v="367"/>
    <m/>
    <m/>
    <m/>
    <s v=""/>
    <n v="367"/>
    <s v="Distribution générale"/>
    <x v="1"/>
    <x v="19"/>
    <s v="Dalmette"/>
    <m/>
    <m/>
    <m/>
    <s v="Sawyer filters including bucket distributed instead of aquatabs. The reason that numbers are off, people came from different communities to recuperate missing items."/>
    <s v="MED20161116SUTIDA"/>
    <x v="3"/>
    <x v="1"/>
    <x v="19"/>
    <e v="#N/A"/>
  </r>
  <r>
    <x v="24"/>
    <m/>
    <s v="OFDA"/>
    <s v="Réalisé"/>
    <d v="2016-11-16T00:00:00"/>
    <s v="Distribution Abris"/>
    <s v="Matériaux Abris"/>
    <s v="Kit Abris"/>
    <s v="Needs to be confirmed"/>
    <s v="Nombre"/>
    <n v="302"/>
    <m/>
    <m/>
    <m/>
    <s v=""/>
    <n v="367"/>
    <s v="Distribution générale"/>
    <x v="1"/>
    <x v="19"/>
    <s v="Dalmette"/>
    <m/>
    <m/>
    <m/>
    <s v="Sawyer filters including bucket distributed instead of aquatabs. The reason that numbers are off, people came from different communities to recuperate missing items."/>
    <s v="MED20161116SUTIDA"/>
    <x v="4"/>
    <x v="1"/>
    <x v="19"/>
    <e v="#N/A"/>
  </r>
  <r>
    <x v="24"/>
    <m/>
    <s v="OFDA"/>
    <s v="Réalisé"/>
    <d v="2016-11-16T00:00:00"/>
    <s v="Intervention Abris"/>
    <s v="Formation"/>
    <s v="Formation"/>
    <m/>
    <s v="Nombre de personnes"/>
    <n v="302"/>
    <m/>
    <m/>
    <m/>
    <s v=""/>
    <n v="302"/>
    <s v="Sélection / Priorisation"/>
    <x v="1"/>
    <x v="19"/>
    <s v="Dalmette"/>
    <m/>
    <m/>
    <m/>
    <s v="Sawyer filters including bucket distributed instead of aquatabs. The reason that numbers are off, people came from different communities to recuperate missing items."/>
    <s v="MED20161116SUTIDA"/>
    <x v="5"/>
    <x v="1"/>
    <x v="19"/>
    <e v="#N/A"/>
  </r>
  <r>
    <x v="24"/>
    <m/>
    <s v="OFDA"/>
    <s v="Réalisé"/>
    <d v="2016-12-01T00:00:00"/>
    <s v="Distribution Abris"/>
    <s v="Matériaux Abris"/>
    <s v="Kit d'outils"/>
    <m/>
    <s v="Nombre"/>
    <n v="520"/>
    <m/>
    <m/>
    <m/>
    <s v=""/>
    <n v="520"/>
    <s v="Distribution générale"/>
    <x v="1"/>
    <x v="19"/>
    <s v="Blactote"/>
    <m/>
    <m/>
    <m/>
    <s v="Sawyer filters including bucket distributed instead of aquatabs and shelter toolkits."/>
    <s v="MED2016121SUTIBL"/>
    <x v="5"/>
    <x v="1"/>
    <x v="19"/>
    <e v="#N/A"/>
  </r>
  <r>
    <x v="24"/>
    <m/>
    <m/>
    <s v="Planifié (financé)"/>
    <m/>
    <s v="Distribution Abris"/>
    <s v="Matériaux Abris"/>
    <s v="Kit Abris"/>
    <m/>
    <s v="Nombre"/>
    <n v="660"/>
    <m/>
    <m/>
    <m/>
    <s v=""/>
    <n v="660"/>
    <m/>
    <x v="1"/>
    <x v="19"/>
    <s v="Dalmette"/>
    <m/>
    <m/>
    <m/>
    <m/>
    <s v="MED190010SUTIDA"/>
    <x v="2"/>
    <x v="1"/>
    <x v="19"/>
    <e v="#N/A"/>
  </r>
  <r>
    <x v="24"/>
    <m/>
    <m/>
    <s v="Planifié (financé)"/>
    <m/>
    <s v="Distribution Abris"/>
    <s v="Matériaux Abris"/>
    <s v="Kit Abris"/>
    <m/>
    <s v="Nombre"/>
    <n v="305"/>
    <m/>
    <m/>
    <m/>
    <s v=""/>
    <n v="305"/>
    <m/>
    <x v="1"/>
    <x v="19"/>
    <s v="Dalmette"/>
    <m/>
    <m/>
    <m/>
    <m/>
    <s v="MED190010SUTIDA"/>
    <x v="3"/>
    <x v="1"/>
    <x v="19"/>
    <e v="#N/A"/>
  </r>
  <r>
    <x v="24"/>
    <m/>
    <m/>
    <s v="Planifié (financé)"/>
    <m/>
    <s v="Intervention Abris"/>
    <s v="Formation"/>
    <s v="Formation"/>
    <m/>
    <s v="Nombre de personnes"/>
    <n v="275"/>
    <m/>
    <m/>
    <m/>
    <s v=""/>
    <n v="275"/>
    <m/>
    <x v="1"/>
    <x v="19"/>
    <s v="Blactote"/>
    <m/>
    <m/>
    <m/>
    <s v="We distributed to those who previously received above. However, the shelter kit was not completed at the time, so we have returned to give the remainder of the kit which includes nails and wire"/>
    <s v="MED190010SUTIBL"/>
    <x v="5"/>
    <x v="1"/>
    <x v="19"/>
    <e v="#N/A"/>
  </r>
  <r>
    <x v="24"/>
    <m/>
    <m/>
    <s v="Planifié (financé)"/>
    <m/>
    <s v="Intervention Abris"/>
    <s v="Formation"/>
    <s v="Formation"/>
    <m/>
    <s v="Nombre de personnes"/>
    <n v="660"/>
    <m/>
    <m/>
    <m/>
    <s v=""/>
    <n v="660"/>
    <m/>
    <x v="1"/>
    <x v="19"/>
    <s v="Dalmette"/>
    <m/>
    <m/>
    <m/>
    <s v="We distributed to those who previously received above. However, the shelter kit was not completed at the time, so we have returned to give the remainder of the kit which includes nails and wire"/>
    <s v="MED190010SUTIDA"/>
    <x v="4"/>
    <x v="1"/>
    <x v="19"/>
    <e v="#N/A"/>
  </r>
  <r>
    <x v="24"/>
    <m/>
    <m/>
    <s v="Planifié (financé)"/>
    <m/>
    <s v="Intervention Abris"/>
    <s v="Formation"/>
    <s v="Formation"/>
    <m/>
    <s v="Nombre de personnes"/>
    <n v="305"/>
    <m/>
    <m/>
    <m/>
    <s v=""/>
    <n v="305"/>
    <m/>
    <x v="1"/>
    <x v="19"/>
    <s v="Dalmette"/>
    <m/>
    <m/>
    <m/>
    <s v="We distributed to those who previously received above. However, the shelter kit was not completed at the time, so we have returned to give the remainder of the kit which includes nails and wire"/>
    <s v="MED190010SUTIDA"/>
    <x v="5"/>
    <x v="1"/>
    <x v="19"/>
    <e v="#N/A"/>
  </r>
  <r>
    <x v="24"/>
    <m/>
    <s v="OFDA"/>
    <s v="Réalisé"/>
    <d v="2016-10-30T00:00:00"/>
    <s v="Distribution Abris"/>
    <s v="Matériaux Abris"/>
    <s v="Autre, à préciser dans &quot;Commentaires&quot;"/>
    <m/>
    <s v="N/A"/>
    <n v="511"/>
    <m/>
    <m/>
    <m/>
    <m/>
    <n v="511"/>
    <s v="Distribution générale"/>
    <x v="1"/>
    <x v="19"/>
    <s v="Blactote"/>
    <m/>
    <m/>
    <m/>
    <s v="Baches, Moustiquaires, Aquatabs, Kit hygienique"/>
    <m/>
    <x v="25"/>
    <x v="1"/>
    <x v="19"/>
    <e v="#N/A"/>
  </r>
  <r>
    <x v="24"/>
    <m/>
    <s v="OFDA"/>
    <s v="Réalisé"/>
    <d v="2016-10-31T00:00:00"/>
    <s v="Distribution Abris"/>
    <s v="Matériaux Abris"/>
    <s v="Autre, à préciser dans &quot;Commentaires&quot;"/>
    <m/>
    <s v="N/A"/>
    <n v="694"/>
    <m/>
    <m/>
    <m/>
    <m/>
    <n v="694"/>
    <s v="Distribution générale"/>
    <x v="1"/>
    <x v="19"/>
    <s v="Dalmette"/>
    <m/>
    <m/>
    <m/>
    <s v="Baches, Moustiquaires, Aquatabs, Kit hygienique, seaux"/>
    <m/>
    <x v="25"/>
    <x v="1"/>
    <x v="19"/>
    <e v="#N/A"/>
  </r>
  <r>
    <x v="24"/>
    <m/>
    <s v="OFDA"/>
    <s v="Réalisé"/>
    <d v="2016-11-12T00:00:00"/>
    <s v="Distribution Abris"/>
    <s v="Matériaux Abris"/>
    <s v="Autre, à préciser dans &quot;Commentaires&quot;"/>
    <m/>
    <s v="N/A"/>
    <n v="250"/>
    <m/>
    <m/>
    <m/>
    <m/>
    <n v="198"/>
    <s v="Distribution générale"/>
    <x v="1"/>
    <x v="19"/>
    <s v="Loby"/>
    <m/>
    <m/>
    <m/>
    <s v="Baches: 250, Shelter box: 198, Aquatabs: 52. 52 sont distribué dans les écoles et le reste sont distribué aux plus vulnerables dans Lager. Les chiffres sont differents parce que les bénéficiaires sont venu des autres endroits pour récuperer leurs articles manquants. "/>
    <m/>
    <x v="25"/>
    <x v="1"/>
    <x v="19"/>
    <e v="#N/A"/>
  </r>
  <r>
    <x v="24"/>
    <m/>
    <s v="OFDA"/>
    <s v="Réalisé"/>
    <d v="2016-11-16T00:00:00"/>
    <s v="Distribution Abris"/>
    <s v="Matériaux Abris"/>
    <s v="Autre, à préciser dans &quot;Commentaires&quot;"/>
    <m/>
    <s v="N/A"/>
    <n v="367"/>
    <m/>
    <m/>
    <m/>
    <m/>
    <n v="367"/>
    <s v="Distribution générale"/>
    <x v="1"/>
    <x v="19"/>
    <s v="Dalmette"/>
    <m/>
    <m/>
    <m/>
    <s v="Baches: 334, Sawyer filter et seaux: 367, Moustiquaires: 367, Kit hygienique: 367, Kit abri: 302. Sawyer filters inclusive seaux sont distribué à la place de aquatabs. Les chiffres sont differents parce que les bénéficiaires sont venu des autres endroits pour récuperer leurs articles manquants. "/>
    <m/>
    <x v="25"/>
    <x v="1"/>
    <x v="19"/>
    <e v="#N/A"/>
  </r>
  <r>
    <x v="24"/>
    <m/>
    <s v="OFDA"/>
    <s v="Réalisé"/>
    <d v="2016-12-01T00:00:00"/>
    <s v="Distribution Abris"/>
    <s v="Matériaux Abris"/>
    <s v="Autre, à préciser dans &quot;Commentaires&quot;"/>
    <m/>
    <s v="N/A"/>
    <n v="520"/>
    <m/>
    <m/>
    <m/>
    <m/>
    <n v="520"/>
    <s v="Distribution générale"/>
    <x v="1"/>
    <x v="19"/>
    <s v="Blactote"/>
    <m/>
    <m/>
    <m/>
    <s v="Sawyer filters et seaux sont distribué à la place d'aquatabs et l'outils d'abri."/>
    <m/>
    <x v="25"/>
    <x v="1"/>
    <x v="19"/>
    <e v="#N/A"/>
  </r>
  <r>
    <x v="24"/>
    <m/>
    <s v="OFDA"/>
    <s v="Réalisé"/>
    <d v="2016-12-08T00:00:00"/>
    <s v="Distribution Abris"/>
    <s v="Matériaux Abris"/>
    <s v="Autre, à préciser dans &quot;Commentaires&quot;"/>
    <m/>
    <s v="N/A"/>
    <n v="628"/>
    <m/>
    <m/>
    <m/>
    <m/>
    <n v="628"/>
    <s v="Distribution générale"/>
    <x v="1"/>
    <x v="19"/>
    <s v="Dalmette"/>
    <m/>
    <m/>
    <m/>
    <s v="Shelter fixing kits. Sawyer filter."/>
    <m/>
    <x v="25"/>
    <x v="1"/>
    <x v="19"/>
    <e v="#N/A"/>
  </r>
  <r>
    <x v="24"/>
    <m/>
    <s v="OFDA"/>
    <s v="Réalisé"/>
    <d v="2016-12-15T00:00:00"/>
    <s v="Distribution Abris"/>
    <s v="Matériaux Abris"/>
    <s v="Autre, à préciser dans &quot;Commentaires&quot;"/>
    <m/>
    <s v="N/A"/>
    <n v="268"/>
    <m/>
    <m/>
    <m/>
    <m/>
    <n v="268"/>
    <s v="Distribution générale"/>
    <x v="1"/>
    <x v="19"/>
    <s v="Loby"/>
    <m/>
    <m/>
    <m/>
    <s v="Shelter kits. Sawyer filter. Hygiene kits. Mosidomes."/>
    <m/>
    <x v="25"/>
    <x v="1"/>
    <x v="19"/>
    <e v="#N/A"/>
  </r>
  <r>
    <x v="24"/>
    <m/>
    <s v="OFDA"/>
    <s v="Planifié (financé)"/>
    <d v="2016-12-19T00:00:00"/>
    <s v="Distribution Abris"/>
    <s v="Matériaux Abris"/>
    <s v="Autre, à préciser dans &quot;Commentaires&quot;"/>
    <m/>
    <s v="Nombre"/>
    <n v="524"/>
    <m/>
    <m/>
    <m/>
    <m/>
    <n v="524"/>
    <s v="Distribution générale"/>
    <x v="1"/>
    <x v="19"/>
    <s v="Loby"/>
    <m/>
    <m/>
    <m/>
    <s v="Shelter kits. Sawyer filter. Hygiene kits. Mosidomes."/>
    <m/>
    <x v="25"/>
    <x v="1"/>
    <x v="19"/>
    <e v="#N/A"/>
  </r>
  <r>
    <x v="25"/>
    <m/>
    <s v="World Vision"/>
    <s v="Réalisé"/>
    <d v="2016-10-10T00:00:00"/>
    <s v="Distribution Abris"/>
    <s v="Matériaux Abris"/>
    <s v="Bâches"/>
    <m/>
    <s v="Nombre"/>
    <n v="1"/>
    <m/>
    <m/>
    <m/>
    <s v=""/>
    <n v="200"/>
    <m/>
    <x v="3"/>
    <x v="70"/>
    <m/>
    <m/>
    <m/>
    <m/>
    <m/>
    <s v="MER20161010NIL'"/>
    <x v="2"/>
    <x v="3"/>
    <x v="49"/>
    <e v="#N/A"/>
  </r>
  <r>
    <x v="25"/>
    <m/>
    <s v="World Vision"/>
    <s v="Réalisé"/>
    <d v="2016-10-10T00:00:00"/>
    <s v="Distribution NFI"/>
    <s v="Matériaux NFI"/>
    <s v="Bidons"/>
    <m/>
    <s v="Nombre"/>
    <n v="2"/>
    <m/>
    <m/>
    <m/>
    <s v=""/>
    <n v="200"/>
    <m/>
    <x v="3"/>
    <x v="70"/>
    <m/>
    <m/>
    <m/>
    <m/>
    <m/>
    <s v="MER20161010NIL'"/>
    <x v="3"/>
    <x v="3"/>
    <x v="49"/>
    <e v="#N/A"/>
  </r>
  <r>
    <x v="25"/>
    <m/>
    <s v="World Vision"/>
    <s v="Réalisé"/>
    <d v="2016-10-10T00:00:00"/>
    <s v="Distribution NFI"/>
    <s v="Matériaux NFI"/>
    <s v="Couvertures"/>
    <m/>
    <s v="Nombre"/>
    <n v="1"/>
    <m/>
    <m/>
    <m/>
    <s v=""/>
    <n v="200"/>
    <m/>
    <x v="3"/>
    <x v="70"/>
    <m/>
    <m/>
    <m/>
    <m/>
    <m/>
    <s v="MER20161010NIL'"/>
    <x v="4"/>
    <x v="3"/>
    <x v="49"/>
    <e v="#N/A"/>
  </r>
  <r>
    <x v="25"/>
    <m/>
    <s v="World Vision"/>
    <s v="Réalisé"/>
    <d v="2016-10-10T00:00:00"/>
    <s v="Distribution NFI"/>
    <s v="Matériaux NFI"/>
    <s v="Lampes solaires"/>
    <m/>
    <s v="Nombre"/>
    <n v="1"/>
    <m/>
    <m/>
    <m/>
    <s v=""/>
    <n v="200"/>
    <m/>
    <x v="3"/>
    <x v="70"/>
    <m/>
    <m/>
    <m/>
    <m/>
    <m/>
    <s v="MER20161010NIL'"/>
    <x v="5"/>
    <x v="3"/>
    <x v="49"/>
    <e v="#N/A"/>
  </r>
  <r>
    <x v="25"/>
    <m/>
    <s v="World Vision"/>
    <s v="Réalisé"/>
    <s v="08-Oct-2016 - 09-Oct-2016"/>
    <s v="Distribution Abris"/>
    <s v="Matériaux Abris"/>
    <s v="Bâches"/>
    <m/>
    <s v="Nombre"/>
    <n v="1"/>
    <m/>
    <m/>
    <m/>
    <s v=""/>
    <n v="200"/>
    <m/>
    <x v="3"/>
    <x v="27"/>
    <m/>
    <m/>
    <m/>
    <m/>
    <m/>
    <e v="#VALUE!"/>
    <x v="15"/>
    <x v="3"/>
    <x v="27"/>
    <e v="#N/A"/>
  </r>
  <r>
    <x v="25"/>
    <m/>
    <s v="World Vision"/>
    <s v="Réalisé"/>
    <s v="08-Oct-2016 - 09-Oct-2016"/>
    <s v="Distribution NFI"/>
    <s v="Matériaux NFI"/>
    <s v="Bidons"/>
    <m/>
    <s v="Nombre"/>
    <n v="2"/>
    <m/>
    <m/>
    <m/>
    <s v=""/>
    <n v="200"/>
    <m/>
    <x v="3"/>
    <x v="27"/>
    <m/>
    <m/>
    <m/>
    <m/>
    <m/>
    <e v="#VALUE!"/>
    <x v="16"/>
    <x v="3"/>
    <x v="27"/>
    <e v="#N/A"/>
  </r>
  <r>
    <x v="25"/>
    <m/>
    <s v="World Vision"/>
    <s v="Réalisé"/>
    <s v="08-Oct-2016 - 09-Oct-2016"/>
    <s v="Distribution NFI"/>
    <s v="Matériaux NFI"/>
    <s v="Couvertures"/>
    <m/>
    <s v="Nombre"/>
    <n v="1"/>
    <m/>
    <m/>
    <m/>
    <s v=""/>
    <n v="200"/>
    <m/>
    <x v="3"/>
    <x v="27"/>
    <m/>
    <m/>
    <m/>
    <m/>
    <m/>
    <e v="#VALUE!"/>
    <x v="17"/>
    <x v="3"/>
    <x v="27"/>
    <e v="#N/A"/>
  </r>
  <r>
    <x v="25"/>
    <m/>
    <s v="World Vision"/>
    <s v="Réalisé"/>
    <s v="08-Oct-2016 - 09-Oct-2016"/>
    <s v="Distribution NFI"/>
    <s v="Matériaux NFI"/>
    <s v="Lampes solaires"/>
    <m/>
    <s v="Nombre"/>
    <n v="1"/>
    <m/>
    <m/>
    <m/>
    <s v=""/>
    <n v="200"/>
    <m/>
    <x v="3"/>
    <x v="27"/>
    <m/>
    <m/>
    <m/>
    <m/>
    <m/>
    <e v="#VALUE!"/>
    <x v="18"/>
    <x v="3"/>
    <x v="27"/>
    <e v="#N/A"/>
  </r>
  <r>
    <x v="25"/>
    <m/>
    <s v="OFDA"/>
    <s v="Planifié (non financé)"/>
    <m/>
    <s v="Distribution Abris"/>
    <s v="Matériaux Abris"/>
    <s v="Bâches"/>
    <m/>
    <s v="Nombre"/>
    <n v="1"/>
    <m/>
    <m/>
    <m/>
    <s v=""/>
    <n v="750"/>
    <m/>
    <x v="3"/>
    <x v="71"/>
    <m/>
    <m/>
    <m/>
    <m/>
    <s v="750 planned target, pending funding"/>
    <s v="MER190010NIAN"/>
    <x v="21"/>
    <x v="3"/>
    <x v="50"/>
    <e v="#N/A"/>
  </r>
  <r>
    <x v="25"/>
    <m/>
    <s v="World Vision"/>
    <s v="Planifié (non financé)"/>
    <m/>
    <s v="Distribution Abris"/>
    <s v="Matériaux Abris"/>
    <s v="Bâches"/>
    <m/>
    <s v="Nombre"/>
    <n v="1"/>
    <m/>
    <m/>
    <m/>
    <s v=""/>
    <n v="550"/>
    <m/>
    <x v="3"/>
    <x v="71"/>
    <m/>
    <m/>
    <m/>
    <m/>
    <s v="550 planned target, pending funding"/>
    <s v="MER190010NIAN"/>
    <x v="22"/>
    <x v="3"/>
    <x v="50"/>
    <e v="#N/A"/>
  </r>
  <r>
    <x v="25"/>
    <m/>
    <s v="World Vision"/>
    <s v="Planifié (financé)"/>
    <m/>
    <s v="Distribution Abris"/>
    <s v="Matériaux Abris"/>
    <s v="Bâches"/>
    <m/>
    <s v="Nombre"/>
    <n v="1"/>
    <m/>
    <m/>
    <m/>
    <s v=""/>
    <n v="500"/>
    <m/>
    <x v="3"/>
    <x v="72"/>
    <m/>
    <m/>
    <m/>
    <m/>
    <s v="500 planned target"/>
    <s v="MER190010NIAR"/>
    <x v="2"/>
    <x v="3"/>
    <x v="51"/>
    <e v="#N/A"/>
  </r>
  <r>
    <x v="25"/>
    <m/>
    <s v="OFDA"/>
    <s v="Planifié (non financé)"/>
    <m/>
    <s v="Distribution Abris"/>
    <s v="Matériaux Abris"/>
    <s v="Bâches"/>
    <m/>
    <s v="Nombre"/>
    <n v="1"/>
    <m/>
    <m/>
    <m/>
    <s v=""/>
    <n v="750"/>
    <m/>
    <x v="3"/>
    <x v="59"/>
    <m/>
    <m/>
    <m/>
    <m/>
    <s v="750 planned target, pending funding"/>
    <s v="MER190010NIPE"/>
    <x v="21"/>
    <x v="3"/>
    <x v="39"/>
    <e v="#N/A"/>
  </r>
  <r>
    <x v="25"/>
    <m/>
    <s v="World Vision"/>
    <s v="Planifié (non financé)"/>
    <m/>
    <s v="Distribution Abris"/>
    <s v="Matériaux Abris"/>
    <s v="Bâches"/>
    <m/>
    <s v="Nombre"/>
    <n v="1"/>
    <m/>
    <m/>
    <m/>
    <s v=""/>
    <n v="550"/>
    <m/>
    <x v="3"/>
    <x v="59"/>
    <m/>
    <m/>
    <m/>
    <m/>
    <s v="550 planned target, pending funding"/>
    <s v="MER190010NIPE"/>
    <x v="22"/>
    <x v="3"/>
    <x v="39"/>
    <e v="#N/A"/>
  </r>
  <r>
    <x v="25"/>
    <m/>
    <s v="World Vision"/>
    <s v="Planifié (financé)"/>
    <m/>
    <s v="Distribution Abris"/>
    <s v="Matériaux Abris"/>
    <s v="Bâches"/>
    <m/>
    <s v="Nombre"/>
    <n v="1"/>
    <m/>
    <m/>
    <m/>
    <s v=""/>
    <n v="500"/>
    <m/>
    <x v="3"/>
    <x v="58"/>
    <m/>
    <m/>
    <m/>
    <m/>
    <s v="500 planned target"/>
    <s v="MER190010NIPL"/>
    <x v="2"/>
    <x v="3"/>
    <x v="38"/>
    <e v="#N/A"/>
  </r>
  <r>
    <x v="25"/>
    <m/>
    <s v="OFDA"/>
    <s v="Planifié (non financé)"/>
    <m/>
    <s v="Distribution NFI"/>
    <s v="Matériaux NFI"/>
    <s v="Bidons"/>
    <m/>
    <s v="Nombre"/>
    <n v="2"/>
    <m/>
    <m/>
    <m/>
    <s v=""/>
    <n v="750"/>
    <m/>
    <x v="3"/>
    <x v="71"/>
    <m/>
    <m/>
    <m/>
    <m/>
    <s v="750 planned target, pending funding"/>
    <s v="MER190010NIAN"/>
    <x v="23"/>
    <x v="3"/>
    <x v="50"/>
    <e v="#N/A"/>
  </r>
  <r>
    <x v="25"/>
    <m/>
    <s v="World Vision"/>
    <s v="Planifié (non financé)"/>
    <m/>
    <s v="Distribution NFI"/>
    <s v="Matériaux NFI"/>
    <s v="Bidons"/>
    <m/>
    <s v="Nombre"/>
    <n v="2"/>
    <m/>
    <m/>
    <m/>
    <s v=""/>
    <n v="550"/>
    <m/>
    <x v="3"/>
    <x v="71"/>
    <m/>
    <m/>
    <m/>
    <m/>
    <s v="550 planned target, pending funding"/>
    <s v="MER190010NIAN"/>
    <x v="0"/>
    <x v="3"/>
    <x v="50"/>
    <e v="#N/A"/>
  </r>
  <r>
    <x v="25"/>
    <m/>
    <s v="World Vision"/>
    <s v="Planifié (financé)"/>
    <m/>
    <s v="Distribution NFI"/>
    <s v="Matériaux NFI"/>
    <s v="Bidons"/>
    <m/>
    <s v="Nombre"/>
    <n v="2"/>
    <m/>
    <m/>
    <m/>
    <s v=""/>
    <n v="500"/>
    <m/>
    <x v="3"/>
    <x v="72"/>
    <m/>
    <m/>
    <m/>
    <m/>
    <s v="500 planned target"/>
    <s v="MER190010NIAR"/>
    <x v="3"/>
    <x v="3"/>
    <x v="51"/>
    <e v="#N/A"/>
  </r>
  <r>
    <x v="25"/>
    <m/>
    <s v="OFDA"/>
    <s v="Planifié (non financé)"/>
    <m/>
    <s v="Distribution NFI"/>
    <s v="Matériaux NFI"/>
    <s v="Bidons"/>
    <m/>
    <s v="Nombre"/>
    <n v="2"/>
    <m/>
    <m/>
    <m/>
    <s v=""/>
    <n v="750"/>
    <m/>
    <x v="3"/>
    <x v="59"/>
    <m/>
    <m/>
    <m/>
    <m/>
    <s v="750 planned target, pending funding"/>
    <s v="MER190010NIPE"/>
    <x v="23"/>
    <x v="3"/>
    <x v="39"/>
    <e v="#N/A"/>
  </r>
  <r>
    <x v="25"/>
    <m/>
    <s v="World Vision"/>
    <s v="Planifié (non financé)"/>
    <m/>
    <s v="Distribution NFI"/>
    <s v="Matériaux NFI"/>
    <s v="Bidons"/>
    <m/>
    <s v="Nombre"/>
    <n v="2"/>
    <m/>
    <m/>
    <m/>
    <s v=""/>
    <n v="550"/>
    <m/>
    <x v="3"/>
    <x v="59"/>
    <m/>
    <m/>
    <m/>
    <m/>
    <s v="550 planned target, pending funding"/>
    <s v="MER190010NIPE"/>
    <x v="0"/>
    <x v="3"/>
    <x v="39"/>
    <e v="#N/A"/>
  </r>
  <r>
    <x v="25"/>
    <m/>
    <s v="World Vision"/>
    <s v="Planifié (financé)"/>
    <m/>
    <s v="Distribution NFI"/>
    <s v="Matériaux NFI"/>
    <s v="Bidons"/>
    <m/>
    <s v="Nombre"/>
    <n v="2"/>
    <m/>
    <m/>
    <m/>
    <s v=""/>
    <n v="500"/>
    <m/>
    <x v="3"/>
    <x v="58"/>
    <m/>
    <m/>
    <m/>
    <m/>
    <s v="500 planned target"/>
    <s v="MER190010NIPL"/>
    <x v="3"/>
    <x v="3"/>
    <x v="38"/>
    <e v="#N/A"/>
  </r>
  <r>
    <x v="25"/>
    <m/>
    <s v="OFDA"/>
    <s v="Planifié (non financé)"/>
    <m/>
    <s v="Distribution NFI"/>
    <s v="Matériaux NFI"/>
    <s v="Couvertures"/>
    <m/>
    <s v="Nombre"/>
    <n v="1"/>
    <m/>
    <m/>
    <m/>
    <s v=""/>
    <n v="750"/>
    <m/>
    <x v="3"/>
    <x v="71"/>
    <m/>
    <m/>
    <m/>
    <m/>
    <s v="750 planned target, pending funding"/>
    <s v="MER190010NIAN"/>
    <x v="1"/>
    <x v="3"/>
    <x v="50"/>
    <e v="#N/A"/>
  </r>
  <r>
    <x v="25"/>
    <m/>
    <s v="World Vision"/>
    <s v="Planifié (non financé)"/>
    <m/>
    <s v="Distribution NFI"/>
    <s v="Matériaux NFI"/>
    <s v="Couvertures"/>
    <m/>
    <s v="Nombre"/>
    <n v="1"/>
    <m/>
    <m/>
    <m/>
    <s v=""/>
    <n v="550"/>
    <m/>
    <x v="3"/>
    <x v="71"/>
    <m/>
    <m/>
    <m/>
    <m/>
    <s v="550 planned target, pending funding"/>
    <s v="MER190010NIAN"/>
    <x v="2"/>
    <x v="3"/>
    <x v="50"/>
    <e v="#N/A"/>
  </r>
  <r>
    <x v="25"/>
    <m/>
    <s v="World Vision"/>
    <s v="Planifié (financé)"/>
    <m/>
    <s v="Distribution NFI"/>
    <s v="Matériaux NFI"/>
    <s v="Couvertures"/>
    <m/>
    <s v="Nombre"/>
    <n v="1"/>
    <m/>
    <m/>
    <m/>
    <s v=""/>
    <n v="500"/>
    <m/>
    <x v="3"/>
    <x v="72"/>
    <m/>
    <m/>
    <m/>
    <m/>
    <s v="500 planned target"/>
    <s v="MER190010NIAR"/>
    <x v="4"/>
    <x v="3"/>
    <x v="51"/>
    <e v="#N/A"/>
  </r>
  <r>
    <x v="25"/>
    <m/>
    <s v="OFDA"/>
    <s v="Planifié (non financé)"/>
    <m/>
    <s v="Distribution NFI"/>
    <s v="Matériaux NFI"/>
    <s v="Couvertures"/>
    <m/>
    <s v="Nombre"/>
    <n v="1"/>
    <m/>
    <m/>
    <m/>
    <s v=""/>
    <n v="750"/>
    <m/>
    <x v="3"/>
    <x v="59"/>
    <m/>
    <m/>
    <m/>
    <m/>
    <s v="750 planned target, pending funding"/>
    <s v="MER190010NIPE"/>
    <x v="1"/>
    <x v="3"/>
    <x v="39"/>
    <e v="#N/A"/>
  </r>
  <r>
    <x v="25"/>
    <m/>
    <s v="World Vision"/>
    <s v="Planifié (non financé)"/>
    <m/>
    <s v="Distribution NFI"/>
    <s v="Matériaux NFI"/>
    <s v="Couvertures"/>
    <m/>
    <s v="Nombre"/>
    <n v="1"/>
    <m/>
    <m/>
    <m/>
    <s v=""/>
    <n v="550"/>
    <m/>
    <x v="3"/>
    <x v="59"/>
    <m/>
    <m/>
    <m/>
    <m/>
    <s v="550 planned target, pending funding"/>
    <s v="MER190010NIPE"/>
    <x v="2"/>
    <x v="3"/>
    <x v="39"/>
    <e v="#N/A"/>
  </r>
  <r>
    <x v="25"/>
    <m/>
    <s v="World Vision"/>
    <s v="Planifié (financé)"/>
    <m/>
    <s v="Distribution NFI"/>
    <s v="Matériaux NFI"/>
    <s v="Couvertures"/>
    <m/>
    <s v="Nombre"/>
    <n v="1"/>
    <m/>
    <m/>
    <m/>
    <s v=""/>
    <n v="500"/>
    <m/>
    <x v="3"/>
    <x v="58"/>
    <m/>
    <m/>
    <m/>
    <m/>
    <s v="500 planned target"/>
    <s v="MER190010NIPL"/>
    <x v="4"/>
    <x v="3"/>
    <x v="38"/>
    <e v="#N/A"/>
  </r>
  <r>
    <x v="25"/>
    <m/>
    <s v="OFDA"/>
    <s v="Planifié (non financé)"/>
    <m/>
    <s v="Distribution NFI"/>
    <s v="Matériaux NFI"/>
    <s v="Lampes solaires"/>
    <m/>
    <s v="Nombre"/>
    <n v="1"/>
    <m/>
    <m/>
    <m/>
    <s v=""/>
    <n v="750"/>
    <m/>
    <x v="3"/>
    <x v="71"/>
    <m/>
    <m/>
    <m/>
    <m/>
    <s v="750 planned target, pending funding"/>
    <s v="MER190010NIAN"/>
    <x v="3"/>
    <x v="3"/>
    <x v="50"/>
    <e v="#N/A"/>
  </r>
  <r>
    <x v="25"/>
    <m/>
    <s v="World Vision"/>
    <s v="Planifié (non financé)"/>
    <m/>
    <s v="Distribution NFI"/>
    <s v="Matériaux NFI"/>
    <s v="Lampes solaires"/>
    <m/>
    <s v="Nombre"/>
    <n v="1"/>
    <m/>
    <m/>
    <m/>
    <s v=""/>
    <n v="550"/>
    <m/>
    <x v="3"/>
    <x v="71"/>
    <m/>
    <m/>
    <m/>
    <m/>
    <s v="550 planned target, pending funding"/>
    <s v="MER190010NIAN"/>
    <x v="4"/>
    <x v="3"/>
    <x v="50"/>
    <e v="#N/A"/>
  </r>
  <r>
    <x v="25"/>
    <m/>
    <s v="World Vision"/>
    <s v="Planifié (financé)"/>
    <m/>
    <s v="Distribution NFI"/>
    <s v="Matériaux NFI"/>
    <s v="Lampes solaires"/>
    <m/>
    <s v="Nombre"/>
    <n v="1"/>
    <m/>
    <m/>
    <m/>
    <s v=""/>
    <n v="500"/>
    <m/>
    <x v="3"/>
    <x v="72"/>
    <m/>
    <m/>
    <m/>
    <m/>
    <s v="500 planned target"/>
    <s v="MER190010NIAR"/>
    <x v="5"/>
    <x v="3"/>
    <x v="51"/>
    <e v="#N/A"/>
  </r>
  <r>
    <x v="25"/>
    <m/>
    <s v="OFDA"/>
    <s v="Planifié (non financé)"/>
    <m/>
    <s v="Distribution NFI"/>
    <s v="Matériaux NFI"/>
    <s v="Lampes solaires"/>
    <m/>
    <s v="Nombre"/>
    <n v="1"/>
    <m/>
    <m/>
    <m/>
    <s v=""/>
    <n v="750"/>
    <m/>
    <x v="3"/>
    <x v="59"/>
    <m/>
    <m/>
    <m/>
    <m/>
    <s v="750 planned target, pending funding"/>
    <s v="MER190010NIPE"/>
    <x v="3"/>
    <x v="3"/>
    <x v="39"/>
    <e v="#N/A"/>
  </r>
  <r>
    <x v="25"/>
    <m/>
    <s v="World Vision"/>
    <s v="Planifié (non financé)"/>
    <m/>
    <s v="Distribution NFI"/>
    <s v="Matériaux NFI"/>
    <s v="Lampes solaires"/>
    <m/>
    <s v="Nombre"/>
    <n v="1"/>
    <m/>
    <m/>
    <m/>
    <s v=""/>
    <n v="550"/>
    <m/>
    <x v="3"/>
    <x v="59"/>
    <m/>
    <m/>
    <m/>
    <m/>
    <s v="550 planned target, pending funding"/>
    <s v="MER190010NIPE"/>
    <x v="4"/>
    <x v="3"/>
    <x v="39"/>
    <e v="#N/A"/>
  </r>
  <r>
    <x v="25"/>
    <m/>
    <s v="World Vision"/>
    <s v="Planifié (financé)"/>
    <m/>
    <s v="Distribution NFI"/>
    <s v="Matériaux NFI"/>
    <s v="Lampes solaires"/>
    <m/>
    <s v="Nombre"/>
    <n v="1"/>
    <m/>
    <m/>
    <m/>
    <s v=""/>
    <n v="500"/>
    <m/>
    <x v="3"/>
    <x v="58"/>
    <m/>
    <m/>
    <m/>
    <m/>
    <s v="500 planned target"/>
    <s v="MER190010NIPL"/>
    <x v="5"/>
    <x v="3"/>
    <x v="38"/>
    <e v="#N/A"/>
  </r>
  <r>
    <x v="25"/>
    <m/>
    <s v="Mercy Corps"/>
    <s v="Planifié (financé)"/>
    <m/>
    <s v="Distribution Abris"/>
    <s v="Cash en USD"/>
    <s v="Non conditionel "/>
    <m/>
    <s v="Valeur en USD"/>
    <n v="50"/>
    <m/>
    <m/>
    <m/>
    <s v=""/>
    <n v="750"/>
    <m/>
    <x v="3"/>
    <x v="71"/>
    <m/>
    <m/>
    <m/>
    <m/>
    <s v="750 planned target"/>
    <s v="MER190010NIAN"/>
    <x v="5"/>
    <x v="3"/>
    <x v="50"/>
    <e v="#N/A"/>
  </r>
  <r>
    <x v="25"/>
    <m/>
    <s v="Mercy Corps"/>
    <s v="Planifié (financé)"/>
    <m/>
    <s v="Distribution Abris"/>
    <s v="Cash en USD"/>
    <s v="Non conditionel "/>
    <m/>
    <s v="Valeur en USD"/>
    <n v="50"/>
    <m/>
    <m/>
    <m/>
    <s v=""/>
    <n v="750"/>
    <m/>
    <x v="3"/>
    <x v="59"/>
    <m/>
    <m/>
    <m/>
    <m/>
    <s v="750 planned target"/>
    <s v="MER190010NIPE"/>
    <x v="5"/>
    <x v="3"/>
    <x v="39"/>
    <e v="#N/A"/>
  </r>
  <r>
    <x v="26"/>
    <m/>
    <s v="OFDA"/>
    <s v="Réalisé"/>
    <m/>
    <s v="Distribution Abris"/>
    <s v="Matériaux Abris"/>
    <s v="Bâches"/>
    <m/>
    <s v="Nombre"/>
    <n v="2639"/>
    <m/>
    <m/>
    <m/>
    <s v=""/>
    <n v="2639"/>
    <m/>
    <x v="1"/>
    <x v="28"/>
    <m/>
    <m/>
    <m/>
    <m/>
    <m/>
    <s v="MIS190010SU"/>
    <x v="5"/>
    <x v="1"/>
    <x v="28"/>
    <e v="#N/A"/>
  </r>
  <r>
    <x v="26"/>
    <m/>
    <s v="OFDA"/>
    <s v="Réalisé"/>
    <m/>
    <s v="Distribution NFI"/>
    <s v="Matériaux NFI"/>
    <s v="Couvertures"/>
    <m/>
    <s v="Nombre"/>
    <n v="2000"/>
    <m/>
    <m/>
    <m/>
    <s v=""/>
    <n v="7500"/>
    <m/>
    <x v="0"/>
    <x v="28"/>
    <m/>
    <m/>
    <m/>
    <m/>
    <m/>
    <s v="MIS190010GR"/>
    <x v="4"/>
    <x v="0"/>
    <x v="28"/>
    <e v="#N/A"/>
  </r>
  <r>
    <x v="26"/>
    <m/>
    <s v="OFDA"/>
    <s v="Réalisé"/>
    <m/>
    <s v="Distribution NFI"/>
    <s v="Matériaux NFI"/>
    <s v="Kit de cuisine"/>
    <m/>
    <s v="Nombre"/>
    <n v="5500"/>
    <m/>
    <m/>
    <m/>
    <s v=""/>
    <n v="7500"/>
    <m/>
    <x v="0"/>
    <x v="28"/>
    <m/>
    <m/>
    <m/>
    <m/>
    <m/>
    <s v="MIS190010GR"/>
    <x v="5"/>
    <x v="0"/>
    <x v="28"/>
    <e v="#N/A"/>
  </r>
  <r>
    <x v="27"/>
    <m/>
    <s v="IOM"/>
    <s v="Planifié (financé)"/>
    <d v="2016-11-28T00:00:00"/>
    <s v="Distribution NFI"/>
    <s v="Matériaux NFI"/>
    <s v="Couvertures"/>
    <m/>
    <s v="Nombre"/>
    <n v="2500"/>
    <m/>
    <m/>
    <m/>
    <s v=""/>
    <n v="2500"/>
    <m/>
    <x v="3"/>
    <x v="58"/>
    <s v="Plaissance"/>
    <m/>
    <m/>
    <m/>
    <s v="nous allons assitee 2500 familles  ,mais snous avons 3000 autre familles qui ont besoins de ces articles"/>
    <s v="MOF20161128NIPLPL"/>
    <x v="2"/>
    <x v="3"/>
    <x v="38"/>
    <e v="#N/A"/>
  </r>
  <r>
    <x v="27"/>
    <m/>
    <s v="IOM"/>
    <s v="Planifié (financé)"/>
    <d v="2016-11-28T00:00:00"/>
    <s v="Distribution NFI"/>
    <s v="Matériaux NFI"/>
    <s v="Kit de cuisine"/>
    <m/>
    <s v="Nombre"/>
    <n v="2500"/>
    <m/>
    <m/>
    <m/>
    <s v=""/>
    <n v="2500"/>
    <m/>
    <x v="3"/>
    <x v="58"/>
    <s v="Plaissance"/>
    <m/>
    <m/>
    <m/>
    <s v="nous allons assitee 2500 familles  ,mais snous avons 3000 autre familles qui ont besoins de ces articles"/>
    <s v="MOF20161128NIPLPL"/>
    <x v="3"/>
    <x v="3"/>
    <x v="38"/>
    <e v="#N/A"/>
  </r>
  <r>
    <x v="27"/>
    <m/>
    <s v="IOM"/>
    <s v="Planifié (financé)"/>
    <d v="2016-11-28T00:00:00"/>
    <s v="Distribution NFI"/>
    <s v="Matériaux NFI"/>
    <s v="Kit d'hygiène"/>
    <m/>
    <s v="Nombre"/>
    <n v="2500"/>
    <m/>
    <m/>
    <m/>
    <s v=""/>
    <n v="2500"/>
    <m/>
    <x v="3"/>
    <x v="58"/>
    <s v="Plaissance"/>
    <m/>
    <m/>
    <m/>
    <s v="nous allons assitee 2500 familles  ,mais snous avons 3000 autre familles qui ont besoins de ces articles"/>
    <s v="MOF20161128NIPLPL"/>
    <x v="4"/>
    <x v="3"/>
    <x v="38"/>
    <e v="#N/A"/>
  </r>
  <r>
    <x v="27"/>
    <m/>
    <s v="IOM"/>
    <s v="Planifié (financé)"/>
    <d v="2016-11-28T00:00:00"/>
    <s v="Distribution NFI"/>
    <s v="Matériaux NFI"/>
    <s v="Seaux"/>
    <m/>
    <s v="Nombre"/>
    <n v="2500"/>
    <m/>
    <m/>
    <m/>
    <s v=""/>
    <n v="2500"/>
    <m/>
    <x v="3"/>
    <x v="58"/>
    <s v="Plaissance"/>
    <m/>
    <m/>
    <m/>
    <s v="nous allons assitee 2500 familles  ,mais snous avons 3000 autre familles qui ont besoins de ces articles"/>
    <s v="MOF20161128NIPLPL"/>
    <x v="5"/>
    <x v="3"/>
    <x v="38"/>
    <e v="#N/A"/>
  </r>
  <r>
    <x v="28"/>
    <m/>
    <s v="OFDA"/>
    <s v="Réalisé"/>
    <m/>
    <s v="Distribution Abris"/>
    <s v="Matériaux Abris"/>
    <s v="Bâches"/>
    <m/>
    <s v="Nombre"/>
    <n v="1500"/>
    <m/>
    <m/>
    <m/>
    <s v=""/>
    <n v="1500"/>
    <m/>
    <x v="2"/>
    <x v="28"/>
    <m/>
    <m/>
    <m/>
    <m/>
    <m/>
    <s v="OIH190010NO"/>
    <x v="1"/>
    <x v="2"/>
    <x v="28"/>
    <e v="#N/A"/>
  </r>
  <r>
    <x v="28"/>
    <m/>
    <s v="OFDA"/>
    <s v="Réalisé"/>
    <m/>
    <s v="Distribution NFI"/>
    <s v="Matériaux NFI"/>
    <s v="Bidons"/>
    <m/>
    <s v="Nombre"/>
    <n v="500"/>
    <m/>
    <m/>
    <m/>
    <s v=""/>
    <n v="1500"/>
    <m/>
    <x v="2"/>
    <x v="28"/>
    <m/>
    <m/>
    <m/>
    <m/>
    <m/>
    <s v="OIH190010NO"/>
    <x v="2"/>
    <x v="2"/>
    <x v="28"/>
    <e v="#N/A"/>
  </r>
  <r>
    <x v="28"/>
    <m/>
    <s v="OFDA"/>
    <s v="Réalisé"/>
    <m/>
    <s v="Distribution NFI"/>
    <s v="Matériaux NFI"/>
    <s v="Couvertures"/>
    <m/>
    <s v="Nombre"/>
    <n v="1500"/>
    <m/>
    <m/>
    <m/>
    <s v=""/>
    <n v="1500"/>
    <m/>
    <x v="2"/>
    <x v="28"/>
    <m/>
    <m/>
    <m/>
    <m/>
    <m/>
    <s v="OIH190010NO"/>
    <x v="3"/>
    <x v="2"/>
    <x v="28"/>
    <e v="#N/A"/>
  </r>
  <r>
    <x v="28"/>
    <m/>
    <s v="OFDA"/>
    <s v="Réalisé"/>
    <m/>
    <s v="Distribution NFI"/>
    <s v="Matériaux NFI"/>
    <s v="Kit de cuisine"/>
    <m/>
    <s v="Nombre"/>
    <n v="293"/>
    <m/>
    <m/>
    <m/>
    <s v=""/>
    <n v="1500"/>
    <m/>
    <x v="2"/>
    <x v="28"/>
    <m/>
    <m/>
    <m/>
    <m/>
    <m/>
    <s v="OIH190010NO"/>
    <x v="4"/>
    <x v="2"/>
    <x v="28"/>
    <e v="#N/A"/>
  </r>
  <r>
    <x v="28"/>
    <m/>
    <s v="OFDA"/>
    <s v="Réalisé"/>
    <m/>
    <s v="Distribution NFI"/>
    <s v="Matériaux NFI"/>
    <s v="Kit d'hygiène"/>
    <m/>
    <s v="Nombre"/>
    <n v="1500"/>
    <m/>
    <m/>
    <m/>
    <s v=""/>
    <n v="1500"/>
    <m/>
    <x v="2"/>
    <x v="28"/>
    <m/>
    <m/>
    <m/>
    <m/>
    <m/>
    <s v="OIH190010NO"/>
    <x v="5"/>
    <x v="2"/>
    <x v="28"/>
    <e v="#N/A"/>
  </r>
  <r>
    <x v="29"/>
    <m/>
    <s v="People of Japan"/>
    <s v="Planifié (financé)"/>
    <d v="2016-10-27T00:00:00"/>
    <s v="Distribution Abris"/>
    <s v="Matériaux Abris"/>
    <s v="Bâches"/>
    <m/>
    <s v="Nombre"/>
    <n v="500"/>
    <m/>
    <m/>
    <m/>
    <s v=""/>
    <n v="500"/>
    <m/>
    <x v="1"/>
    <x v="8"/>
    <s v="Boury"/>
    <m/>
    <m/>
    <m/>
    <s v="distribute 3000hh with hand soaps, laundry soaps."/>
    <s v="PEA20161027SUTOBO"/>
    <x v="3"/>
    <x v="1"/>
    <x v="8"/>
    <e v="#N/A"/>
  </r>
  <r>
    <x v="29"/>
    <m/>
    <s v="People of Japan"/>
    <s v="Planifié (financé)"/>
    <d v="2016-10-27T00:00:00"/>
    <s v="Distribution NFI"/>
    <s v="Matériaux NFI"/>
    <s v="Couvertures"/>
    <m/>
    <s v="Nombre"/>
    <n v="500"/>
    <m/>
    <m/>
    <m/>
    <s v=""/>
    <n v="500"/>
    <s v="Sélection / Priorisation"/>
    <x v="1"/>
    <x v="8"/>
    <s v="Boury"/>
    <m/>
    <m/>
    <m/>
    <s v="distribute 3000hh with hand soaps, laundry soaps."/>
    <s v="PEA20161027SUTOBO"/>
    <x v="4"/>
    <x v="1"/>
    <x v="8"/>
    <e v="#N/A"/>
  </r>
  <r>
    <x v="29"/>
    <m/>
    <s v="People of Japan"/>
    <s v="Planifié (financé)"/>
    <d v="2016-10-27T00:00:00"/>
    <s v="Distribution Abris"/>
    <s v="Matériaux Abris"/>
    <s v="Kit Abris"/>
    <s v="tarpauline, rope (30m), blanket"/>
    <s v="Nombre"/>
    <n v="500"/>
    <m/>
    <m/>
    <m/>
    <s v=""/>
    <n v="500"/>
    <s v="Sélection / Priorisation"/>
    <x v="1"/>
    <x v="8"/>
    <s v="Boury"/>
    <m/>
    <m/>
    <m/>
    <s v="distribute 3000hh with hand soaps, laundry soaps."/>
    <s v="PEA20161027SUTOBO"/>
    <x v="5"/>
    <x v="1"/>
    <x v="8"/>
    <e v="#N/A"/>
  </r>
  <r>
    <x v="29"/>
    <m/>
    <m/>
    <s v="Planifié (financé)"/>
    <m/>
    <s v="Distribution Abris"/>
    <s v="Matériaux Abris"/>
    <s v="Kit Abris"/>
    <m/>
    <s v="Nombre"/>
    <n v="1700"/>
    <m/>
    <m/>
    <m/>
    <m/>
    <m/>
    <m/>
    <x v="1"/>
    <x v="16"/>
    <s v="2ème Débouchette"/>
    <m/>
    <m/>
    <m/>
    <m/>
    <s v="PEA190010SUST2È"/>
    <x v="5"/>
    <x v="1"/>
    <x v="16"/>
    <s v="HT07722-02"/>
  </r>
  <r>
    <x v="30"/>
    <m/>
    <m/>
    <s v="Réalisé"/>
    <d v="2016-10-07T00:00:00"/>
    <s v="Distribution Abris"/>
    <s v="Matériaux Abris"/>
    <s v="Bâches"/>
    <m/>
    <s v="Nombre"/>
    <n v="17"/>
    <m/>
    <m/>
    <m/>
    <s v=""/>
    <n v="400"/>
    <m/>
    <x v="5"/>
    <x v="28"/>
    <m/>
    <s v="Coastal road"/>
    <m/>
    <m/>
    <m/>
    <s v="SAM2016107"/>
    <x v="5"/>
    <x v="5"/>
    <x v="28"/>
    <e v="#N/A"/>
  </r>
  <r>
    <x v="30"/>
    <m/>
    <m/>
    <s v="Réalisé"/>
    <d v="2016-10-09T00:00:00"/>
    <s v="Distribution Abris"/>
    <s v="Matériaux Abris"/>
    <s v="Bâches"/>
    <m/>
    <s v="Nombre"/>
    <n v="400"/>
    <m/>
    <m/>
    <m/>
    <s v=""/>
    <n v="400"/>
    <m/>
    <x v="1"/>
    <x v="15"/>
    <m/>
    <s v="Mourne Brille"/>
    <m/>
    <m/>
    <m/>
    <s v="SAM2016109SUPO"/>
    <x v="3"/>
    <x v="1"/>
    <x v="15"/>
    <e v="#N/A"/>
  </r>
  <r>
    <x v="30"/>
    <m/>
    <m/>
    <s v="Réalisé"/>
    <d v="2016-10-09T00:00:00"/>
    <s v="Distribution NFI"/>
    <s v="Matériaux NFI"/>
    <s v="Couvertures"/>
    <m/>
    <s v="Nombre"/>
    <n v="800"/>
    <m/>
    <m/>
    <m/>
    <s v=""/>
    <n v="400"/>
    <s v="Distribution générale"/>
    <x v="1"/>
    <x v="15"/>
    <m/>
    <s v="Mourne Brille"/>
    <m/>
    <m/>
    <m/>
    <s v="SAM2016109SUPO"/>
    <x v="4"/>
    <x v="1"/>
    <x v="15"/>
    <e v="#N/A"/>
  </r>
  <r>
    <x v="30"/>
    <m/>
    <m/>
    <s v="Réalisé"/>
    <d v="2016-10-09T00:00:00"/>
    <s v="Distribution NFI"/>
    <s v="Matériaux NFI"/>
    <s v="Kit d'hygiène"/>
    <m/>
    <s v="Nombre"/>
    <n v="400"/>
    <m/>
    <m/>
    <m/>
    <s v=""/>
    <n v="400"/>
    <s v="Distribution générale"/>
    <x v="1"/>
    <x v="15"/>
    <m/>
    <s v="Mourne Brille"/>
    <m/>
    <m/>
    <m/>
    <s v="SAM2016109SUPO"/>
    <x v="5"/>
    <x v="1"/>
    <x v="15"/>
    <e v="#N/A"/>
  </r>
  <r>
    <x v="30"/>
    <m/>
    <m/>
    <s v="Réalisé"/>
    <d v="2016-10-10T00:00:00"/>
    <s v="Distribution Abris"/>
    <s v="Matériaux Abris"/>
    <s v="Bâches"/>
    <m/>
    <s v="Nombre"/>
    <n v="520"/>
    <m/>
    <m/>
    <m/>
    <m/>
    <m/>
    <m/>
    <x v="1"/>
    <x v="1"/>
    <m/>
    <s v="Caracolie 2"/>
    <m/>
    <m/>
    <m/>
    <s v="SAM20161010SULE"/>
    <x v="3"/>
    <x v="1"/>
    <x v="1"/>
    <e v="#N/A"/>
  </r>
  <r>
    <x v="30"/>
    <m/>
    <m/>
    <s v="Réalisé"/>
    <d v="2016-10-10T00:00:00"/>
    <s v="Distribution NFI"/>
    <s v="Matériaux NFI"/>
    <s v="Couvertures"/>
    <m/>
    <s v="Nombre"/>
    <n v="528"/>
    <m/>
    <m/>
    <m/>
    <m/>
    <m/>
    <m/>
    <x v="1"/>
    <x v="1"/>
    <m/>
    <s v="Caracolie 2"/>
    <m/>
    <m/>
    <m/>
    <s v="SAM20161010SULE"/>
    <x v="4"/>
    <x v="1"/>
    <x v="1"/>
    <e v="#N/A"/>
  </r>
  <r>
    <x v="30"/>
    <m/>
    <m/>
    <s v="Réalisé"/>
    <d v="2016-10-10T00:00:00"/>
    <s v="Distribution NFI"/>
    <s v="Matériaux NFI"/>
    <s v="Kit d'hygiène"/>
    <m/>
    <s v="Nombre"/>
    <n v="522"/>
    <m/>
    <m/>
    <m/>
    <m/>
    <m/>
    <m/>
    <x v="1"/>
    <x v="1"/>
    <m/>
    <s v="Caracolie 2"/>
    <m/>
    <m/>
    <m/>
    <s v="SAM20161010SULE"/>
    <x v="5"/>
    <x v="1"/>
    <x v="1"/>
    <e v="#N/A"/>
  </r>
  <r>
    <x v="30"/>
    <m/>
    <m/>
    <s v="Réalisé"/>
    <d v="2016-10-11T00:00:00"/>
    <s v="Distribution Abris"/>
    <s v="Matériaux Abris"/>
    <s v="Bâches"/>
    <m/>
    <s v="Nombre"/>
    <n v="325"/>
    <m/>
    <m/>
    <m/>
    <s v=""/>
    <n v="325"/>
    <m/>
    <x v="0"/>
    <x v="66"/>
    <s v="Les Gommiers"/>
    <m/>
    <m/>
    <m/>
    <m/>
    <s v="SAM20161011GRROLE"/>
    <x v="3"/>
    <x v="0"/>
    <x v="46"/>
    <e v="#N/A"/>
  </r>
  <r>
    <x v="30"/>
    <m/>
    <m/>
    <s v="Réalisé"/>
    <d v="2016-10-11T00:00:00"/>
    <s v="Distribution NFI"/>
    <s v="Matériaux NFI"/>
    <s v="Couvertures"/>
    <m/>
    <s v="Nombre"/>
    <n v="300"/>
    <m/>
    <m/>
    <m/>
    <s v=""/>
    <n v="325"/>
    <s v="Distribution générale"/>
    <x v="0"/>
    <x v="66"/>
    <s v="Les Gommiers"/>
    <m/>
    <m/>
    <m/>
    <m/>
    <s v="SAM20161011GRROLE"/>
    <x v="4"/>
    <x v="0"/>
    <x v="46"/>
    <e v="#N/A"/>
  </r>
  <r>
    <x v="30"/>
    <m/>
    <m/>
    <s v="Réalisé"/>
    <d v="2016-10-11T00:00:00"/>
    <s v="Distribution NFI"/>
    <s v="Matériaux NFI"/>
    <s v="Kit d'hygiène"/>
    <m/>
    <s v="Nombre"/>
    <n v="318"/>
    <m/>
    <m/>
    <m/>
    <s v=""/>
    <n v="325"/>
    <s v="Distribution générale"/>
    <x v="0"/>
    <x v="66"/>
    <s v="Les Gommiers"/>
    <m/>
    <m/>
    <m/>
    <m/>
    <s v="SAM20161011GRROLE"/>
    <x v="5"/>
    <x v="0"/>
    <x v="46"/>
    <e v="#N/A"/>
  </r>
  <r>
    <x v="30"/>
    <m/>
    <m/>
    <s v="Réalisé"/>
    <d v="2016-10-11T00:00:00"/>
    <s v="Distribution Abris"/>
    <s v="Matériaux Abris"/>
    <s v="Bâches"/>
    <m/>
    <s v="Nombre"/>
    <n v="1105"/>
    <m/>
    <m/>
    <m/>
    <s v=""/>
    <n v="1255"/>
    <m/>
    <x v="1"/>
    <x v="15"/>
    <s v="Dumont"/>
    <m/>
    <m/>
    <m/>
    <m/>
    <s v="SAM20161011SUPODU"/>
    <x v="3"/>
    <x v="1"/>
    <x v="15"/>
    <e v="#N/A"/>
  </r>
  <r>
    <x v="30"/>
    <m/>
    <m/>
    <s v="Réalisé"/>
    <d v="2016-10-11T00:00:00"/>
    <s v="Distribution NFI"/>
    <s v="Matériaux NFI"/>
    <s v="Couvertures"/>
    <m/>
    <s v="Nombre"/>
    <n v="1705"/>
    <m/>
    <m/>
    <m/>
    <s v=""/>
    <n v="1255"/>
    <s v="Distribution générale"/>
    <x v="1"/>
    <x v="15"/>
    <s v="Dumont"/>
    <m/>
    <m/>
    <m/>
    <m/>
    <s v="SAM20161011SUPODU"/>
    <x v="4"/>
    <x v="1"/>
    <x v="15"/>
    <e v="#N/A"/>
  </r>
  <r>
    <x v="30"/>
    <m/>
    <m/>
    <s v="Réalisé"/>
    <d v="2016-10-11T00:00:00"/>
    <s v="Distribution NFI"/>
    <s v="Matériaux NFI"/>
    <s v="Kit d'hygiène"/>
    <m/>
    <s v="Nombre"/>
    <n v="1105"/>
    <m/>
    <m/>
    <m/>
    <s v=""/>
    <n v="1255"/>
    <s v="Distribution générale"/>
    <x v="1"/>
    <x v="15"/>
    <s v="Dumont"/>
    <m/>
    <m/>
    <m/>
    <m/>
    <s v="SAM20161011SUPODU"/>
    <x v="5"/>
    <x v="1"/>
    <x v="15"/>
    <e v="#N/A"/>
  </r>
  <r>
    <x v="30"/>
    <m/>
    <m/>
    <s v="Réalisé"/>
    <d v="2016-10-13T00:00:00"/>
    <s v="Distribution Abris"/>
    <s v="Matériaux Abris"/>
    <s v="Bâches"/>
    <m/>
    <s v="Nombre"/>
    <n v="735"/>
    <m/>
    <m/>
    <m/>
    <s v=""/>
    <n v="850"/>
    <m/>
    <x v="1"/>
    <x v="5"/>
    <s v="Beaulieu"/>
    <m/>
    <m/>
    <m/>
    <m/>
    <s v="SAM20161013SUROBE"/>
    <x v="3"/>
    <x v="1"/>
    <x v="5"/>
    <e v="#N/A"/>
  </r>
  <r>
    <x v="30"/>
    <m/>
    <m/>
    <s v="Réalisé"/>
    <d v="2016-10-13T00:00:00"/>
    <s v="Distribution NFI"/>
    <s v="Matériaux NFI"/>
    <s v="Couvertures"/>
    <m/>
    <s v="Nombre"/>
    <n v="300"/>
    <m/>
    <m/>
    <m/>
    <s v=""/>
    <n v="850"/>
    <s v="Distribution générale"/>
    <x v="1"/>
    <x v="5"/>
    <s v="Beaulieu"/>
    <m/>
    <m/>
    <m/>
    <m/>
    <s v="SAM20161013SUROBE"/>
    <x v="4"/>
    <x v="1"/>
    <x v="5"/>
    <e v="#N/A"/>
  </r>
  <r>
    <x v="30"/>
    <m/>
    <m/>
    <s v="Réalisé"/>
    <d v="2016-10-13T00:00:00"/>
    <s v="Distribution NFI"/>
    <s v="Matériaux NFI"/>
    <s v="Kit d'hygiène"/>
    <m/>
    <s v="Nombre"/>
    <n v="300"/>
    <m/>
    <m/>
    <m/>
    <s v=""/>
    <n v="850"/>
    <s v="Distribution générale"/>
    <x v="1"/>
    <x v="5"/>
    <s v="Beaulieu"/>
    <m/>
    <m/>
    <m/>
    <m/>
    <s v="SAM20161013SUROBE"/>
    <x v="5"/>
    <x v="1"/>
    <x v="5"/>
    <e v="#N/A"/>
  </r>
  <r>
    <x v="30"/>
    <m/>
    <m/>
    <s v="Réalisé"/>
    <d v="2016-10-14T00:00:00"/>
    <s v="Distribution NFI"/>
    <s v="Matériaux NFI"/>
    <s v="Couvertures"/>
    <m/>
    <s v="Nombre"/>
    <n v="340"/>
    <m/>
    <m/>
    <m/>
    <s v=""/>
    <n v="636"/>
    <s v="Distribution générale"/>
    <x v="0"/>
    <x v="0"/>
    <s v="Fond Rouge De Torbec"/>
    <m/>
    <m/>
    <m/>
    <m/>
    <s v="SAM20161014GRJEFO"/>
    <x v="4"/>
    <x v="0"/>
    <x v="0"/>
    <e v="#N/A"/>
  </r>
  <r>
    <x v="30"/>
    <m/>
    <m/>
    <s v="Réalisé"/>
    <d v="2016-10-14T00:00:00"/>
    <s v="Distribution NFI"/>
    <s v="Matériaux NFI"/>
    <s v="Kit d'hygiène"/>
    <m/>
    <s v="Nombre"/>
    <n v="340"/>
    <m/>
    <m/>
    <m/>
    <s v=""/>
    <n v="636"/>
    <s v="Distribution générale"/>
    <x v="0"/>
    <x v="0"/>
    <s v="Fond Rouge De Torbec"/>
    <m/>
    <m/>
    <m/>
    <m/>
    <s v="SAM20161014GRJEFO"/>
    <x v="5"/>
    <x v="0"/>
    <x v="0"/>
    <e v="#N/A"/>
  </r>
  <r>
    <x v="30"/>
    <m/>
    <m/>
    <s v="Réalisé"/>
    <d v="2016-10-15T00:00:00"/>
    <s v="Distribution Abris"/>
    <s v="Matériaux Abris"/>
    <s v="Bâches"/>
    <m/>
    <s v="Nombre"/>
    <n v="200"/>
    <m/>
    <m/>
    <m/>
    <s v=""/>
    <n v="200"/>
    <m/>
    <x v="1"/>
    <x v="1"/>
    <s v="Bourdet"/>
    <m/>
    <m/>
    <m/>
    <m/>
    <s v="SAM20161015SULEBO"/>
    <x v="5"/>
    <x v="1"/>
    <x v="1"/>
    <e v="#N/A"/>
  </r>
  <r>
    <x v="30"/>
    <m/>
    <m/>
    <s v="Réalisé"/>
    <d v="2016-10-16T00:00:00"/>
    <s v="Distribution Abris"/>
    <s v="Matériaux Abris"/>
    <s v="Bâches"/>
    <m/>
    <s v="Nombre"/>
    <n v="250"/>
    <m/>
    <m/>
    <m/>
    <s v=""/>
    <n v="250"/>
    <m/>
    <x v="1"/>
    <x v="5"/>
    <s v="Renaudin"/>
    <m/>
    <m/>
    <m/>
    <m/>
    <s v="SAM20161016SURORE"/>
    <x v="5"/>
    <x v="1"/>
    <x v="5"/>
    <e v="#N/A"/>
  </r>
  <r>
    <x v="30"/>
    <m/>
    <m/>
    <s v="Réalisé"/>
    <d v="2016-10-16T00:00:00"/>
    <s v="Distribution Abris"/>
    <s v="Matériaux Abris"/>
    <s v="Bâches"/>
    <m/>
    <s v="Nombre"/>
    <n v="200"/>
    <m/>
    <m/>
    <m/>
    <m/>
    <m/>
    <m/>
    <x v="1"/>
    <x v="5"/>
    <s v="1ère Beaulieu"/>
    <m/>
    <m/>
    <m/>
    <m/>
    <s v="SAM20161016SURO1È"/>
    <x v="5"/>
    <x v="1"/>
    <x v="5"/>
    <s v="HT07743-01"/>
  </r>
  <r>
    <x v="30"/>
    <m/>
    <m/>
    <s v="Réalisé"/>
    <d v="2016-10-16T00:00:00"/>
    <s v="Distribution Abris"/>
    <s v="Matériaux Abris"/>
    <s v="Bâches"/>
    <m/>
    <s v="Nombre"/>
    <n v="106"/>
    <m/>
    <m/>
    <m/>
    <m/>
    <m/>
    <m/>
    <x v="0"/>
    <x v="0"/>
    <m/>
    <s v="Martino"/>
    <m/>
    <m/>
    <m/>
    <s v="SAM20161016GRJE"/>
    <x v="0"/>
    <x v="0"/>
    <x v="0"/>
    <e v="#N/A"/>
  </r>
  <r>
    <x v="30"/>
    <m/>
    <m/>
    <s v="Réalisé"/>
    <d v="2016-10-16T00:00:00"/>
    <s v="Distribution NFI"/>
    <s v="Matériaux NFI"/>
    <s v="Couvertures"/>
    <m/>
    <s v="Nombre"/>
    <n v="106"/>
    <m/>
    <m/>
    <m/>
    <m/>
    <m/>
    <m/>
    <x v="0"/>
    <x v="0"/>
    <m/>
    <s v="Martino"/>
    <m/>
    <m/>
    <m/>
    <s v="SAM20161016GRJE"/>
    <x v="1"/>
    <x v="0"/>
    <x v="0"/>
    <e v="#N/A"/>
  </r>
  <r>
    <x v="30"/>
    <m/>
    <m/>
    <s v="Réalisé"/>
    <d v="2016-10-16T00:00:00"/>
    <s v="Distribution NFI"/>
    <s v="Matériaux NFI"/>
    <s v="Kit d'hygiène"/>
    <m/>
    <s v="Nombre"/>
    <n v="106"/>
    <m/>
    <m/>
    <m/>
    <m/>
    <m/>
    <m/>
    <x v="0"/>
    <x v="0"/>
    <m/>
    <s v="Martino"/>
    <m/>
    <m/>
    <m/>
    <s v="SAM20161016GRJE"/>
    <x v="2"/>
    <x v="0"/>
    <x v="0"/>
    <e v="#N/A"/>
  </r>
  <r>
    <x v="30"/>
    <m/>
    <m/>
    <s v="Réalisé"/>
    <d v="2016-10-16T00:00:00"/>
    <s v="Distribution Abris"/>
    <s v="Matériaux Abris"/>
    <s v="Bâches"/>
    <m/>
    <s v="Nombre"/>
    <n v="50"/>
    <m/>
    <m/>
    <m/>
    <m/>
    <m/>
    <m/>
    <x v="0"/>
    <x v="0"/>
    <m/>
    <s v="El Shaddei"/>
    <m/>
    <m/>
    <m/>
    <s v="SAM20161016GRJE"/>
    <x v="3"/>
    <x v="0"/>
    <x v="0"/>
    <e v="#N/A"/>
  </r>
  <r>
    <x v="30"/>
    <m/>
    <m/>
    <s v="Réalisé"/>
    <d v="2016-10-16T00:00:00"/>
    <s v="Distribution NFI"/>
    <s v="Matériaux NFI"/>
    <s v="Couvertures"/>
    <m/>
    <s v="Nombre"/>
    <n v="50"/>
    <m/>
    <m/>
    <m/>
    <m/>
    <m/>
    <m/>
    <x v="0"/>
    <x v="0"/>
    <m/>
    <s v="El Shaddei"/>
    <m/>
    <m/>
    <m/>
    <s v="SAM20161016GRJE"/>
    <x v="4"/>
    <x v="0"/>
    <x v="0"/>
    <e v="#N/A"/>
  </r>
  <r>
    <x v="30"/>
    <m/>
    <m/>
    <s v="Réalisé"/>
    <d v="2016-10-16T00:00:00"/>
    <s v="Distribution NFI"/>
    <s v="Matériaux NFI"/>
    <s v="Kit d'hygiène"/>
    <m/>
    <s v="Nombre"/>
    <n v="50"/>
    <m/>
    <m/>
    <m/>
    <m/>
    <m/>
    <m/>
    <x v="0"/>
    <x v="0"/>
    <m/>
    <s v="El Shaddei"/>
    <m/>
    <m/>
    <m/>
    <s v="SAM20161016GRJE"/>
    <x v="5"/>
    <x v="0"/>
    <x v="0"/>
    <e v="#N/A"/>
  </r>
  <r>
    <x v="30"/>
    <m/>
    <m/>
    <s v="Réalisé"/>
    <d v="2016-10-16T00:00:00"/>
    <s v="Distribution Abris"/>
    <s v="Matériaux Abris"/>
    <s v="Bâches"/>
    <m/>
    <s v="Nombre"/>
    <n v="350"/>
    <m/>
    <m/>
    <m/>
    <m/>
    <m/>
    <m/>
    <x v="1"/>
    <x v="5"/>
    <m/>
    <m/>
    <m/>
    <m/>
    <m/>
    <s v="SAM20161016SURO"/>
    <x v="5"/>
    <x v="1"/>
    <x v="5"/>
    <e v="#N/A"/>
  </r>
  <r>
    <x v="30"/>
    <m/>
    <m/>
    <s v="Réalisé"/>
    <d v="2016-10-17T00:00:00"/>
    <s v="Distribution Abris"/>
    <s v="Matériaux Abris"/>
    <s v="Bâches"/>
    <m/>
    <s v="Nombre"/>
    <n v="700"/>
    <m/>
    <m/>
    <m/>
    <s v=""/>
    <n v="700"/>
    <m/>
    <x v="1"/>
    <x v="14"/>
    <s v="Des Pas"/>
    <m/>
    <m/>
    <m/>
    <m/>
    <s v="SAM20161017SUCODE"/>
    <x v="5"/>
    <x v="1"/>
    <x v="14"/>
    <e v="#N/A"/>
  </r>
  <r>
    <x v="30"/>
    <m/>
    <m/>
    <s v="Réalisé"/>
    <d v="2016-10-17T00:00:00"/>
    <s v="Distribution Abris"/>
    <s v="Matériaux Abris"/>
    <s v="Bâches"/>
    <m/>
    <s v="Nombre"/>
    <n v="500"/>
    <m/>
    <m/>
    <m/>
    <m/>
    <m/>
    <m/>
    <x v="1"/>
    <x v="1"/>
    <m/>
    <s v="Les Cayes Airport"/>
    <m/>
    <m/>
    <m/>
    <s v="SAM20161017SULE"/>
    <x v="5"/>
    <x v="1"/>
    <x v="1"/>
    <e v="#N/A"/>
  </r>
  <r>
    <x v="30"/>
    <m/>
    <m/>
    <s v="Réalisé"/>
    <d v="2016-10-17T00:00:00"/>
    <s v="Distribution Abris"/>
    <s v="Matériaux Abris"/>
    <s v="Bâches"/>
    <m/>
    <s v="Nombre"/>
    <n v="110"/>
    <m/>
    <m/>
    <m/>
    <m/>
    <m/>
    <m/>
    <x v="0"/>
    <x v="0"/>
    <m/>
    <s v="Claisant"/>
    <m/>
    <m/>
    <m/>
    <s v="SAM20161017GRJE"/>
    <x v="4"/>
    <x v="0"/>
    <x v="0"/>
    <e v="#N/A"/>
  </r>
  <r>
    <x v="30"/>
    <m/>
    <m/>
    <s v="Réalisé"/>
    <d v="2016-10-17T00:00:00"/>
    <s v="Distribution NFI"/>
    <s v="Matériaux NFI"/>
    <s v="Couvertures"/>
    <m/>
    <s v="Nombre"/>
    <n v="110"/>
    <m/>
    <m/>
    <m/>
    <m/>
    <m/>
    <m/>
    <x v="0"/>
    <x v="0"/>
    <m/>
    <s v="Claisant"/>
    <m/>
    <m/>
    <m/>
    <s v="SAM20161017GRJE"/>
    <x v="5"/>
    <x v="0"/>
    <x v="0"/>
    <e v="#N/A"/>
  </r>
  <r>
    <x v="30"/>
    <m/>
    <m/>
    <s v="Réalisé"/>
    <d v="2016-10-18T00:00:00"/>
    <s v="Distribution Abris"/>
    <s v="Matériaux Abris"/>
    <s v="Bâches"/>
    <m/>
    <s v="Nombre"/>
    <n v="1008"/>
    <m/>
    <m/>
    <m/>
    <s v=""/>
    <n v="1008"/>
    <m/>
    <x v="1"/>
    <x v="14"/>
    <s v="Conde"/>
    <m/>
    <m/>
    <m/>
    <m/>
    <s v="SAM20161018SUCOCO"/>
    <x v="5"/>
    <x v="1"/>
    <x v="14"/>
    <e v="#N/A"/>
  </r>
  <r>
    <x v="30"/>
    <m/>
    <m/>
    <s v="Réalisé"/>
    <d v="2016-10-18T00:00:00"/>
    <s v="Distribution Abris"/>
    <s v="Matériaux Abris"/>
    <s v="Bâches"/>
    <m/>
    <s v="Nombre"/>
    <n v="2310"/>
    <m/>
    <m/>
    <m/>
    <s v=""/>
    <n v="2300"/>
    <m/>
    <x v="0"/>
    <x v="73"/>
    <s v="Desormeau (Bonbon)"/>
    <m/>
    <m/>
    <m/>
    <m/>
    <s v="SAM20161018GRBODE"/>
    <x v="3"/>
    <x v="0"/>
    <x v="52"/>
    <e v="#N/A"/>
  </r>
  <r>
    <x v="30"/>
    <m/>
    <m/>
    <s v="Réalisé"/>
    <d v="2016-10-18T00:00:00"/>
    <s v="Distribution NFI"/>
    <s v="Matériaux NFI"/>
    <s v="Couvertures"/>
    <m/>
    <s v="Nombre"/>
    <n v="850"/>
    <m/>
    <m/>
    <m/>
    <s v=""/>
    <n v="2300"/>
    <s v="Distribution générale"/>
    <x v="0"/>
    <x v="73"/>
    <s v="Desormeau (Bonbon)"/>
    <m/>
    <m/>
    <m/>
    <m/>
    <s v="SAM20161018GRBODE"/>
    <x v="4"/>
    <x v="0"/>
    <x v="52"/>
    <e v="#N/A"/>
  </r>
  <r>
    <x v="30"/>
    <m/>
    <m/>
    <s v="Réalisé"/>
    <d v="2016-10-18T00:00:00"/>
    <s v="Distribution NFI"/>
    <s v="Matériaux NFI"/>
    <s v="Kit d'hygiène"/>
    <m/>
    <s v="Nombre"/>
    <n v="850"/>
    <m/>
    <m/>
    <m/>
    <s v=""/>
    <n v="2300"/>
    <s v="Distribution générale"/>
    <x v="0"/>
    <x v="73"/>
    <s v="Desormeau (Bonbon)"/>
    <m/>
    <m/>
    <m/>
    <m/>
    <s v="SAM20161018GRBODE"/>
    <x v="5"/>
    <x v="0"/>
    <x v="52"/>
    <e v="#N/A"/>
  </r>
  <r>
    <x v="30"/>
    <m/>
    <m/>
    <s v="Réalisé"/>
    <d v="2016-10-20T00:00:00"/>
    <s v="Distribution Abris"/>
    <s v="Matériaux Abris"/>
    <s v="Bâches"/>
    <m/>
    <s v="Nombre"/>
    <n v="1403"/>
    <m/>
    <m/>
    <m/>
    <s v=""/>
    <n v="1418"/>
    <m/>
    <x v="1"/>
    <x v="14"/>
    <s v="Quantin"/>
    <m/>
    <m/>
    <m/>
    <m/>
    <s v="SAM20161020SUCOQU"/>
    <x v="5"/>
    <x v="1"/>
    <x v="14"/>
    <e v="#N/A"/>
  </r>
  <r>
    <x v="30"/>
    <m/>
    <m/>
    <s v="Réalisé"/>
    <d v="2016-10-20T00:00:00"/>
    <s v="Distribution NFI"/>
    <s v="Matériaux NFI"/>
    <s v="Kit d'hygiène"/>
    <m/>
    <s v="Nombre"/>
    <n v="80"/>
    <m/>
    <m/>
    <m/>
    <m/>
    <m/>
    <m/>
    <x v="1"/>
    <x v="14"/>
    <s v="6ème Quentin"/>
    <m/>
    <m/>
    <m/>
    <m/>
    <s v="SAM20161020SUCO6È"/>
    <x v="5"/>
    <x v="1"/>
    <x v="14"/>
    <s v="HT07741-03"/>
  </r>
  <r>
    <x v="30"/>
    <m/>
    <m/>
    <s v="Réalisé"/>
    <d v="2016-10-21T00:00:00"/>
    <s v="Distribution Abris"/>
    <s v="Matériaux Abris"/>
    <s v="Bâches"/>
    <m/>
    <s v="Nombre"/>
    <n v="65"/>
    <m/>
    <m/>
    <m/>
    <m/>
    <m/>
    <m/>
    <x v="0"/>
    <x v="0"/>
    <m/>
    <s v="Detrie"/>
    <m/>
    <m/>
    <m/>
    <s v="SAM20161021GRJE"/>
    <x v="2"/>
    <x v="0"/>
    <x v="0"/>
    <e v="#N/A"/>
  </r>
  <r>
    <x v="30"/>
    <m/>
    <m/>
    <s v="Réalisé"/>
    <d v="2016-10-21T00:00:00"/>
    <s v="Distribution Abris"/>
    <s v="Matériaux Abris"/>
    <s v="Bâches"/>
    <m/>
    <s v="Nombre"/>
    <n v="160"/>
    <m/>
    <m/>
    <m/>
    <m/>
    <m/>
    <m/>
    <x v="0"/>
    <x v="0"/>
    <m/>
    <s v="Ravine Sabel"/>
    <m/>
    <m/>
    <m/>
    <s v="SAM20161021GRJE"/>
    <x v="3"/>
    <x v="0"/>
    <x v="0"/>
    <e v="#N/A"/>
  </r>
  <r>
    <x v="30"/>
    <m/>
    <m/>
    <s v="Réalisé"/>
    <d v="2016-10-21T00:00:00"/>
    <s v="Distribution Abris"/>
    <s v="Matériaux Abris"/>
    <s v="Bâches"/>
    <m/>
    <s v="Nombre"/>
    <n v="75"/>
    <m/>
    <m/>
    <m/>
    <m/>
    <m/>
    <m/>
    <x v="0"/>
    <x v="0"/>
    <m/>
    <s v="Carrefour Carton"/>
    <m/>
    <m/>
    <m/>
    <s v="SAM20161021GRJE"/>
    <x v="4"/>
    <x v="0"/>
    <x v="0"/>
    <e v="#N/A"/>
  </r>
  <r>
    <x v="30"/>
    <m/>
    <m/>
    <s v="Réalisé"/>
    <d v="2016-10-21T00:00:00"/>
    <s v="Distribution Abris"/>
    <s v="Matériaux Abris"/>
    <s v="Bâches"/>
    <m/>
    <s v="Nombre"/>
    <n v="137"/>
    <m/>
    <m/>
    <m/>
    <m/>
    <m/>
    <m/>
    <x v="0"/>
    <x v="0"/>
    <m/>
    <s v="Aviation Community"/>
    <m/>
    <m/>
    <m/>
    <s v="SAM20161021GRJE"/>
    <x v="5"/>
    <x v="0"/>
    <x v="0"/>
    <e v="#N/A"/>
  </r>
  <r>
    <x v="30"/>
    <m/>
    <m/>
    <s v="Réalisé"/>
    <d v="2016-10-22T00:00:00"/>
    <s v="Distribution Abris"/>
    <s v="Matériaux Abris"/>
    <s v="Bâches"/>
    <m/>
    <s v="Nombre"/>
    <n v="50"/>
    <m/>
    <m/>
    <m/>
    <m/>
    <m/>
    <m/>
    <x v="1"/>
    <x v="15"/>
    <m/>
    <s v="Kachoukette"/>
    <m/>
    <m/>
    <m/>
    <s v="SAM20161022SUPO"/>
    <x v="5"/>
    <x v="1"/>
    <x v="15"/>
    <e v="#N/A"/>
  </r>
  <r>
    <x v="30"/>
    <m/>
    <m/>
    <s v="Réalisé"/>
    <d v="2016-10-22T00:00:00"/>
    <s v="Distribution Abris"/>
    <s v="Matériaux Abris"/>
    <s v="Bâches"/>
    <m/>
    <s v="Nombre"/>
    <n v="1075"/>
    <m/>
    <m/>
    <m/>
    <s v=""/>
    <n v="1075"/>
    <m/>
    <x v="1"/>
    <x v="9"/>
    <s v="Paricot"/>
    <m/>
    <m/>
    <m/>
    <m/>
    <s v="SAM20161022SUPOPA"/>
    <x v="5"/>
    <x v="1"/>
    <x v="9"/>
    <e v="#N/A"/>
  </r>
  <r>
    <x v="30"/>
    <m/>
    <m/>
    <s v="Réalisé"/>
    <d v="2016-10-23T00:00:00"/>
    <s v="Distribution Abris"/>
    <s v="Matériaux Abris"/>
    <s v="Bâches"/>
    <m/>
    <s v="Nombre"/>
    <n v="200"/>
    <m/>
    <m/>
    <m/>
    <m/>
    <m/>
    <m/>
    <x v="1"/>
    <x v="8"/>
    <m/>
    <s v="Houck"/>
    <m/>
    <m/>
    <m/>
    <s v="SAM20161023SUTO"/>
    <x v="5"/>
    <x v="1"/>
    <x v="8"/>
    <e v="#N/A"/>
  </r>
  <r>
    <x v="30"/>
    <m/>
    <m/>
    <s v="Réalisé"/>
    <d v="2016-10-24T00:00:00"/>
    <s v="Distribution Abris"/>
    <s v="Matériaux Abris"/>
    <s v="Bâches"/>
    <m/>
    <s v="Nombre"/>
    <n v="840"/>
    <m/>
    <m/>
    <m/>
    <m/>
    <m/>
    <m/>
    <x v="1"/>
    <x v="5"/>
    <m/>
    <m/>
    <m/>
    <m/>
    <m/>
    <s v="SAM20161024SURO"/>
    <x v="5"/>
    <x v="1"/>
    <x v="5"/>
    <e v="#N/A"/>
  </r>
  <r>
    <x v="30"/>
    <m/>
    <m/>
    <s v="Réalisé"/>
    <d v="2016-10-26T00:00:00"/>
    <s v="Distribution Abris"/>
    <s v="Matériaux Abris"/>
    <s v="Bâches"/>
    <m/>
    <s v="Nombre"/>
    <n v="630"/>
    <m/>
    <m/>
    <m/>
    <s v=""/>
    <n v="630"/>
    <m/>
    <x v="1"/>
    <x v="74"/>
    <s v="Chantal"/>
    <m/>
    <m/>
    <m/>
    <m/>
    <s v="SAM20161026SULECH"/>
    <x v="5"/>
    <x v="1"/>
    <x v="28"/>
    <e v="#N/A"/>
  </r>
  <r>
    <x v="30"/>
    <m/>
    <m/>
    <s v="Réalisé"/>
    <d v="2016-10-27T00:00:00"/>
    <s v="Distribution Abris"/>
    <s v="Matériaux Abris"/>
    <s v="Bâches"/>
    <m/>
    <s v="Nombre"/>
    <n v="1572"/>
    <m/>
    <m/>
    <m/>
    <s v=""/>
    <n v="1572"/>
    <m/>
    <x v="1"/>
    <x v="1"/>
    <s v="Chardonnières"/>
    <m/>
    <m/>
    <m/>
    <m/>
    <s v="SAM20161027SULECH"/>
    <x v="4"/>
    <x v="1"/>
    <x v="1"/>
    <e v="#N/A"/>
  </r>
  <r>
    <x v="30"/>
    <m/>
    <m/>
    <s v="Réalisé"/>
    <d v="2016-10-27T00:00:00"/>
    <s v="Distribution NFI"/>
    <s v="Matériaux NFI"/>
    <s v="Couvertures"/>
    <m/>
    <s v="Nombre"/>
    <n v="400"/>
    <m/>
    <m/>
    <m/>
    <s v=""/>
    <n v="1572"/>
    <s v="Distribution générale"/>
    <x v="1"/>
    <x v="1"/>
    <s v="Chardonnières"/>
    <m/>
    <m/>
    <m/>
    <m/>
    <s v="SAM20161027SULECH"/>
    <x v="5"/>
    <x v="1"/>
    <x v="1"/>
    <e v="#N/A"/>
  </r>
  <r>
    <x v="30"/>
    <m/>
    <s v="IOM/USAID"/>
    <s v="Réalisé"/>
    <d v="2016-10-28T00:00:00"/>
    <s v="Distribution Abris"/>
    <s v="Matériaux Abris"/>
    <s v="Bâches"/>
    <m/>
    <s v="Nombre"/>
    <n v="49"/>
    <m/>
    <m/>
    <m/>
    <s v=""/>
    <n v="249"/>
    <m/>
    <x v="0"/>
    <x v="0"/>
    <s v="Jeremie"/>
    <m/>
    <m/>
    <m/>
    <m/>
    <s v="SAM20161028GRJEJE"/>
    <x v="3"/>
    <x v="0"/>
    <x v="0"/>
    <e v="#N/A"/>
  </r>
  <r>
    <x v="30"/>
    <m/>
    <m/>
    <s v="Réalisé"/>
    <d v="2016-10-28T00:00:00"/>
    <s v="Distribution Abris"/>
    <s v="Matériaux Abris"/>
    <s v="Bâches"/>
    <m/>
    <s v="Nombre"/>
    <n v="2550"/>
    <m/>
    <m/>
    <m/>
    <s v=""/>
    <n v="2550"/>
    <m/>
    <x v="1"/>
    <x v="74"/>
    <s v="Chardonnières"/>
    <m/>
    <m/>
    <m/>
    <m/>
    <s v="SAM20161028SULECH"/>
    <x v="5"/>
    <x v="1"/>
    <x v="28"/>
    <e v="#N/A"/>
  </r>
  <r>
    <x v="30"/>
    <m/>
    <m/>
    <s v="Réalisé"/>
    <d v="2016-10-28T00:00:00"/>
    <s v="Distribution NFI"/>
    <s v="Matériaux NFI"/>
    <s v="Couvertures"/>
    <m/>
    <s v="Nombre"/>
    <n v="200"/>
    <m/>
    <m/>
    <m/>
    <s v=""/>
    <n v="249"/>
    <s v="Distribution générale"/>
    <x v="0"/>
    <x v="0"/>
    <s v="Jeremie"/>
    <m/>
    <m/>
    <m/>
    <m/>
    <s v="SAM20161028GRJEJE"/>
    <x v="4"/>
    <x v="0"/>
    <x v="0"/>
    <e v="#N/A"/>
  </r>
  <r>
    <x v="30"/>
    <m/>
    <m/>
    <s v="Réalisé"/>
    <d v="2016-10-28T00:00:00"/>
    <s v="Distribution NFI"/>
    <s v="Matériaux NFI"/>
    <s v="Kit d'hygiène"/>
    <m/>
    <s v="Nombre"/>
    <n v="49"/>
    <m/>
    <m/>
    <m/>
    <s v=""/>
    <n v="249"/>
    <s v="Distribution générale"/>
    <x v="0"/>
    <x v="0"/>
    <s v="Jeremie"/>
    <m/>
    <m/>
    <m/>
    <m/>
    <s v="SAM20161028GRJEJE"/>
    <x v="5"/>
    <x v="0"/>
    <x v="0"/>
    <e v="#N/A"/>
  </r>
  <r>
    <x v="30"/>
    <m/>
    <m/>
    <s v="Réalisé"/>
    <d v="2016-10-29T00:00:00"/>
    <s v="Distribution Abris"/>
    <s v="Matériaux Abris"/>
    <s v="Bâches"/>
    <m/>
    <s v="Nombre"/>
    <n v="155"/>
    <m/>
    <m/>
    <m/>
    <s v=""/>
    <n v="155"/>
    <m/>
    <x v="1"/>
    <x v="1"/>
    <s v="Melonniene"/>
    <m/>
    <m/>
    <m/>
    <m/>
    <s v="SAM20161029SULEME"/>
    <x v="5"/>
    <x v="1"/>
    <x v="1"/>
    <e v="#N/A"/>
  </r>
  <r>
    <x v="30"/>
    <m/>
    <m/>
    <s v="Réalisé"/>
    <d v="2016-10-29T00:00:00"/>
    <s v="Distribution Abris"/>
    <s v="Matériaux Abris"/>
    <s v="Bâches"/>
    <m/>
    <s v="Nombre"/>
    <n v="120"/>
    <m/>
    <m/>
    <m/>
    <s v=""/>
    <n v="120"/>
    <m/>
    <x v="1"/>
    <x v="1"/>
    <s v="Ducis"/>
    <m/>
    <m/>
    <m/>
    <m/>
    <s v="SAM20161029SULEDU"/>
    <x v="5"/>
    <x v="1"/>
    <x v="1"/>
    <e v="#N/A"/>
  </r>
  <r>
    <x v="30"/>
    <m/>
    <m/>
    <s v="Réalisé"/>
    <d v="2016-10-29T00:00:00"/>
    <s v="Distribution Abris"/>
    <s v="Matériaux Abris"/>
    <s v="Bâches"/>
    <m/>
    <s v="Nombre"/>
    <n v="180"/>
    <m/>
    <m/>
    <m/>
    <s v=""/>
    <n v="180"/>
    <m/>
    <x v="1"/>
    <x v="1"/>
    <s v="Fon Fred"/>
    <m/>
    <m/>
    <m/>
    <m/>
    <s v="SAM20161029SULEFO"/>
    <x v="5"/>
    <x v="1"/>
    <x v="1"/>
    <e v="#N/A"/>
  </r>
  <r>
    <x v="30"/>
    <m/>
    <m/>
    <s v="Réalisé"/>
    <d v="2016-10-30T00:00:00"/>
    <s v="Distribution Abris"/>
    <s v="Matériaux Abris"/>
    <s v="Bâches"/>
    <m/>
    <s v="Nombre"/>
    <n v="119"/>
    <m/>
    <m/>
    <m/>
    <s v=""/>
    <n v="119"/>
    <m/>
    <x v="1"/>
    <x v="15"/>
    <s v="Scipion"/>
    <m/>
    <m/>
    <m/>
    <m/>
    <s v="SAM20161030SUPOSC"/>
    <x v="4"/>
    <x v="1"/>
    <x v="15"/>
    <e v="#N/A"/>
  </r>
  <r>
    <x v="30"/>
    <m/>
    <m/>
    <s v="Réalisé"/>
    <d v="2016-10-30T00:00:00"/>
    <s v="Distribution Abris"/>
    <s v="Matériaux Abris"/>
    <s v="Bâches"/>
    <m/>
    <s v="Nombre"/>
    <n v="220"/>
    <m/>
    <m/>
    <m/>
    <s v=""/>
    <n v="220"/>
    <m/>
    <x v="1"/>
    <x v="15"/>
    <s v="Saint Helene"/>
    <m/>
    <m/>
    <m/>
    <m/>
    <s v="SAM20161030SUPOSA"/>
    <x v="4"/>
    <x v="1"/>
    <x v="15"/>
    <e v="#N/A"/>
  </r>
  <r>
    <x v="30"/>
    <m/>
    <m/>
    <s v="Réalisé"/>
    <d v="2016-10-30T00:00:00"/>
    <s v="Distribution Abris"/>
    <s v="Matériaux Abris"/>
    <s v="Bâches"/>
    <m/>
    <s v="Nombre"/>
    <n v="100"/>
    <m/>
    <m/>
    <m/>
    <s v=""/>
    <n v="100"/>
    <m/>
    <x v="1"/>
    <x v="15"/>
    <s v="Barbois"/>
    <m/>
    <m/>
    <m/>
    <m/>
    <s v="SAM20161030SUPOBA"/>
    <x v="5"/>
    <x v="1"/>
    <x v="15"/>
    <e v="#N/A"/>
  </r>
  <r>
    <x v="30"/>
    <m/>
    <m/>
    <s v="Réalisé"/>
    <d v="2016-10-30T00:00:00"/>
    <s v="Distribution Abris"/>
    <s v="Matériaux Abris"/>
    <s v="Bâches"/>
    <m/>
    <s v="Nombre"/>
    <n v="1400"/>
    <m/>
    <m/>
    <m/>
    <s v=""/>
    <n v="1400"/>
    <m/>
    <x v="0"/>
    <x v="0"/>
    <s v="Ans Du Clerq"/>
    <m/>
    <m/>
    <m/>
    <m/>
    <s v="SAM20161030GRJEAN"/>
    <x v="5"/>
    <x v="0"/>
    <x v="0"/>
    <e v="#N/A"/>
  </r>
  <r>
    <x v="30"/>
    <m/>
    <m/>
    <s v="Réalisé"/>
    <d v="2016-10-30T00:00:00"/>
    <s v="Distribution NFI"/>
    <s v="Matériaux NFI"/>
    <s v="Kit d'hygiène"/>
    <m/>
    <s v="Nombre"/>
    <n v="100"/>
    <m/>
    <m/>
    <m/>
    <s v=""/>
    <n v="119"/>
    <s v="Distribution générale"/>
    <x v="1"/>
    <x v="15"/>
    <s v="Scipion"/>
    <m/>
    <m/>
    <m/>
    <m/>
    <s v="SAM20161030SUPOSC"/>
    <x v="5"/>
    <x v="1"/>
    <x v="15"/>
    <e v="#N/A"/>
  </r>
  <r>
    <x v="30"/>
    <m/>
    <m/>
    <s v="Réalisé"/>
    <d v="2016-10-30T00:00:00"/>
    <s v="Distribution NFI"/>
    <s v="Matériaux NFI"/>
    <s v="Kit d'hygiène"/>
    <m/>
    <s v="Nombre"/>
    <n v="100"/>
    <m/>
    <m/>
    <m/>
    <s v=""/>
    <n v="220"/>
    <s v="Distribution générale"/>
    <x v="1"/>
    <x v="15"/>
    <s v="Saint Helene"/>
    <m/>
    <m/>
    <m/>
    <m/>
    <s v="SAM20161030SUPOSA"/>
    <x v="5"/>
    <x v="1"/>
    <x v="15"/>
    <e v="#N/A"/>
  </r>
  <r>
    <x v="30"/>
    <m/>
    <m/>
    <s v="Réalisé"/>
    <d v="2016-10-31T00:00:00"/>
    <s v="Distribution Abris"/>
    <s v="Matériaux Abris"/>
    <s v="Bâches"/>
    <m/>
    <s v="Nombre"/>
    <n v="180"/>
    <m/>
    <m/>
    <m/>
    <s v=""/>
    <n v="180"/>
    <m/>
    <x v="1"/>
    <x v="1"/>
    <s v="Chantal"/>
    <m/>
    <m/>
    <m/>
    <m/>
    <s v="SAM20161031SULECH"/>
    <x v="5"/>
    <x v="1"/>
    <x v="1"/>
    <e v="#N/A"/>
  </r>
  <r>
    <x v="30"/>
    <m/>
    <m/>
    <s v="Réalisé"/>
    <d v="2016-10-31T00:00:00"/>
    <s v="Distribution NFI"/>
    <s v="Matériaux NFI"/>
    <s v="Kit d'hygiène"/>
    <m/>
    <s v="Nombre"/>
    <n v="150"/>
    <m/>
    <m/>
    <m/>
    <s v=""/>
    <n v="150"/>
    <s v="Distribution générale"/>
    <x v="1"/>
    <x v="1"/>
    <s v="Cayes"/>
    <m/>
    <m/>
    <m/>
    <m/>
    <s v="SAM20161031SULECA"/>
    <x v="5"/>
    <x v="1"/>
    <x v="1"/>
    <e v="#N/A"/>
  </r>
  <r>
    <x v="30"/>
    <m/>
    <m/>
    <s v="Réalisé"/>
    <d v="2016-10-31T00:00:00"/>
    <s v="Distribution Abris"/>
    <s v="Matériaux Abris"/>
    <s v="Bâches"/>
    <m/>
    <s v="Nombre"/>
    <n v="110"/>
    <m/>
    <m/>
    <m/>
    <m/>
    <m/>
    <m/>
    <x v="1"/>
    <x v="1"/>
    <m/>
    <s v="Colte"/>
    <m/>
    <m/>
    <m/>
    <s v="SAM20161031SULE"/>
    <x v="4"/>
    <x v="1"/>
    <x v="1"/>
    <e v="#N/A"/>
  </r>
  <r>
    <x v="30"/>
    <m/>
    <m/>
    <s v="Réalisé"/>
    <d v="2016-10-31T00:00:00"/>
    <s v="Distribution NFI"/>
    <s v="Matériaux NFI"/>
    <s v="Kit d'hygiène"/>
    <m/>
    <s v="Nombre"/>
    <n v="110"/>
    <m/>
    <m/>
    <m/>
    <m/>
    <m/>
    <m/>
    <x v="1"/>
    <x v="1"/>
    <m/>
    <s v="Colte"/>
    <m/>
    <m/>
    <m/>
    <s v="SAM20161031SULE"/>
    <x v="5"/>
    <x v="1"/>
    <x v="1"/>
    <e v="#N/A"/>
  </r>
  <r>
    <x v="30"/>
    <m/>
    <m/>
    <s v="Réalisé"/>
    <d v="2016-11-02T00:00:00"/>
    <s v="Distribution Abris"/>
    <s v="Matériaux Abris"/>
    <s v="Bâches"/>
    <m/>
    <s v="Nombre"/>
    <n v="100"/>
    <m/>
    <m/>
    <m/>
    <s v=""/>
    <n v="300"/>
    <m/>
    <x v="1"/>
    <x v="1"/>
    <s v="Maniche"/>
    <m/>
    <m/>
    <m/>
    <m/>
    <s v="SAM2016112SULEMA"/>
    <x v="4"/>
    <x v="1"/>
    <x v="1"/>
    <e v="#N/A"/>
  </r>
  <r>
    <x v="30"/>
    <m/>
    <m/>
    <s v="Réalisé"/>
    <d v="2016-11-02T00:00:00"/>
    <s v="Distribution NFI"/>
    <s v="Matériaux NFI"/>
    <s v="Kit d'hygiène"/>
    <m/>
    <s v="Nombre"/>
    <n v="300"/>
    <m/>
    <m/>
    <m/>
    <s v=""/>
    <n v="300"/>
    <s v="Distribution générale"/>
    <x v="1"/>
    <x v="1"/>
    <s v="Maniche"/>
    <m/>
    <m/>
    <m/>
    <m/>
    <s v="SAM2016112SULEMA"/>
    <x v="5"/>
    <x v="1"/>
    <x v="1"/>
    <e v="#N/A"/>
  </r>
  <r>
    <x v="30"/>
    <m/>
    <m/>
    <s v="Réalisé"/>
    <d v="2016-11-02T00:00:00"/>
    <s v="Distribution NFI"/>
    <s v="Matériaux NFI"/>
    <s v="Kit d'hygiène"/>
    <m/>
    <s v="Nombre"/>
    <n v="300"/>
    <m/>
    <m/>
    <m/>
    <s v=""/>
    <n v="300"/>
    <s v="Distribution générale"/>
    <x v="1"/>
    <x v="74"/>
    <s v="Anglais"/>
    <m/>
    <m/>
    <m/>
    <m/>
    <s v="SAM2016112SULEAN"/>
    <x v="5"/>
    <x v="1"/>
    <x v="28"/>
    <e v="#N/A"/>
  </r>
  <r>
    <x v="30"/>
    <m/>
    <m/>
    <s v="Réalisé"/>
    <d v="2016-11-03T00:00:00"/>
    <s v="Distribution Abris"/>
    <s v="Matériaux Abris"/>
    <s v="Bâches"/>
    <m/>
    <s v="Nombre"/>
    <n v="140"/>
    <m/>
    <m/>
    <m/>
    <s v=""/>
    <n v="140"/>
    <m/>
    <x v="1"/>
    <x v="1"/>
    <s v="Cayes"/>
    <m/>
    <m/>
    <m/>
    <m/>
    <s v="SAM2016113SULECA"/>
    <x v="5"/>
    <x v="1"/>
    <x v="1"/>
    <e v="#N/A"/>
  </r>
  <r>
    <x v="30"/>
    <m/>
    <m/>
    <s v="Réalisé"/>
    <d v="2016-11-03T00:00:00"/>
    <s v="Distribution Abris"/>
    <s v="Matériaux Abris"/>
    <s v="Bâches"/>
    <m/>
    <s v="Nombre"/>
    <n v="817"/>
    <m/>
    <m/>
    <m/>
    <m/>
    <m/>
    <m/>
    <x v="0"/>
    <x v="73"/>
    <m/>
    <m/>
    <m/>
    <m/>
    <m/>
    <s v="SAM2016113GRBO"/>
    <x v="5"/>
    <x v="0"/>
    <x v="52"/>
    <e v="#N/A"/>
  </r>
  <r>
    <x v="30"/>
    <m/>
    <m/>
    <s v="Réalisé"/>
    <d v="2016-11-04T00:00:00"/>
    <s v="Distribution Abris"/>
    <s v="Matériaux Abris"/>
    <s v="Bâches"/>
    <m/>
    <s v="Nombre"/>
    <n v="1980"/>
    <m/>
    <m/>
    <m/>
    <s v=""/>
    <n v="1200"/>
    <m/>
    <x v="1"/>
    <x v="11"/>
    <s v="Verone"/>
    <m/>
    <m/>
    <m/>
    <m/>
    <s v="SAM2016114SULEVE"/>
    <x v="5"/>
    <x v="1"/>
    <x v="11"/>
    <e v="#N/A"/>
  </r>
  <r>
    <x v="30"/>
    <m/>
    <m/>
    <s v="Réalisé"/>
    <d v="2016-11-05T00:00:00"/>
    <s v="Distribution Abris"/>
    <s v="Matériaux Abris"/>
    <s v="Bâches"/>
    <m/>
    <s v="Nombre"/>
    <n v="176"/>
    <m/>
    <m/>
    <m/>
    <s v=""/>
    <n v="176"/>
    <m/>
    <x v="1"/>
    <x v="8"/>
    <s v="Bourdet"/>
    <m/>
    <m/>
    <m/>
    <m/>
    <s v="SAM2016115SUTOBO"/>
    <x v="5"/>
    <x v="1"/>
    <x v="8"/>
    <e v="#N/A"/>
  </r>
  <r>
    <x v="30"/>
    <m/>
    <m/>
    <s v="Réalisé"/>
    <d v="2016-11-05T00:00:00"/>
    <s v="Distribution Abris"/>
    <s v="Matériaux Abris"/>
    <s v="Bâches"/>
    <m/>
    <s v="Nombre"/>
    <n v="100"/>
    <m/>
    <m/>
    <m/>
    <s v=""/>
    <n v="100"/>
    <m/>
    <x v="1"/>
    <x v="31"/>
    <s v="Levy Mersan"/>
    <m/>
    <m/>
    <m/>
    <m/>
    <s v="SAM2016115SUCALE"/>
    <x v="5"/>
    <x v="1"/>
    <x v="31"/>
    <e v="#N/A"/>
  </r>
  <r>
    <x v="30"/>
    <m/>
    <m/>
    <s v="Réalisé"/>
    <d v="2016-11-06T00:00:00"/>
    <s v="Distribution Abris"/>
    <s v="Matériaux Abris"/>
    <s v="Bâches"/>
    <m/>
    <s v="Nombre"/>
    <n v="48"/>
    <m/>
    <m/>
    <m/>
    <s v=""/>
    <n v="48"/>
    <m/>
    <x v="1"/>
    <x v="75"/>
    <s v="Boileau"/>
    <m/>
    <m/>
    <m/>
    <m/>
    <s v="SAM2016116SUCABO"/>
    <x v="5"/>
    <x v="1"/>
    <x v="28"/>
    <e v="#N/A"/>
  </r>
  <r>
    <x v="30"/>
    <m/>
    <m/>
    <s v="Réalisé"/>
    <d v="2016-11-13T00:00:00"/>
    <s v="Distribution Abris"/>
    <s v="Matériaux Abris"/>
    <s v="Bâches"/>
    <m/>
    <s v="Nombre"/>
    <n v="2900"/>
    <m/>
    <m/>
    <m/>
    <m/>
    <m/>
    <m/>
    <x v="0"/>
    <x v="76"/>
    <s v="2e Balisiers"/>
    <m/>
    <m/>
    <m/>
    <m/>
    <s v="SAM20161113GRAB2E"/>
    <x v="5"/>
    <x v="0"/>
    <x v="53"/>
    <s v="HT08812-02"/>
  </r>
  <r>
    <x v="30"/>
    <m/>
    <m/>
    <s v="Réalisé"/>
    <d v="2016-11-15T00:00:00"/>
    <s v="Distribution Abris"/>
    <s v="Matériaux Abris"/>
    <s v="Bâches"/>
    <m/>
    <s v="Nombre"/>
    <n v="100"/>
    <m/>
    <m/>
    <m/>
    <m/>
    <m/>
    <m/>
    <x v="0"/>
    <x v="76"/>
    <s v="2e Balisiers"/>
    <m/>
    <m/>
    <m/>
    <m/>
    <s v="SAM20161115GRAB2E"/>
    <x v="5"/>
    <x v="0"/>
    <x v="53"/>
    <s v="HT08812-02"/>
  </r>
  <r>
    <x v="30"/>
    <m/>
    <m/>
    <s v="Réalisé"/>
    <d v="2016-11-15T00:00:00"/>
    <s v="Distribution Abris"/>
    <s v="Matériaux Abris"/>
    <s v="Bâches"/>
    <m/>
    <s v="Nombre"/>
    <n v="500"/>
    <m/>
    <m/>
    <m/>
    <m/>
    <m/>
    <m/>
    <x v="0"/>
    <x v="76"/>
    <s v="3e Danglise"/>
    <m/>
    <m/>
    <m/>
    <m/>
    <s v="SAM20161115GRAB3E"/>
    <x v="5"/>
    <x v="0"/>
    <x v="53"/>
    <s v="HT08812-03"/>
  </r>
  <r>
    <x v="30"/>
    <m/>
    <m/>
    <s v="Réalisé"/>
    <d v="2016-11-15T00:00:00"/>
    <s v="Distribution Abris"/>
    <s v="Matériaux Abris"/>
    <s v="Bâches"/>
    <m/>
    <s v="Nombre"/>
    <n v="550"/>
    <m/>
    <m/>
    <m/>
    <m/>
    <m/>
    <m/>
    <x v="0"/>
    <x v="76"/>
    <s v="4e La Seringue"/>
    <m/>
    <m/>
    <m/>
    <m/>
    <s v="SAM20161115GRAB4E"/>
    <x v="5"/>
    <x v="0"/>
    <x v="53"/>
    <s v="HT08812-04"/>
  </r>
  <r>
    <x v="30"/>
    <m/>
    <m/>
    <s v="Réalisé"/>
    <d v="2016-11-15T00:00:00"/>
    <s v="Distribution Abris"/>
    <s v="Matériaux Abris"/>
    <s v="Bâches"/>
    <m/>
    <s v="Nombre"/>
    <n v="150"/>
    <m/>
    <m/>
    <m/>
    <m/>
    <m/>
    <m/>
    <x v="0"/>
    <x v="76"/>
    <m/>
    <s v="David Willett"/>
    <m/>
    <m/>
    <m/>
    <s v="SAM20161115GRAB"/>
    <x v="5"/>
    <x v="0"/>
    <x v="53"/>
    <e v="#N/A"/>
  </r>
  <r>
    <x v="30"/>
    <m/>
    <s v="OFDA"/>
    <s v="Planifié (financé)"/>
    <d v="2016-12-10T00:00:00"/>
    <s v="Distribution Abris"/>
    <s v="Matériaux Abris"/>
    <s v="Bâches"/>
    <m/>
    <s v="Nombre"/>
    <n v="1500"/>
    <m/>
    <m/>
    <m/>
    <s v=""/>
    <n v="1500"/>
    <s v="Sélection / Priorisation"/>
    <x v="0"/>
    <x v="66"/>
    <s v="Les Gommiers"/>
    <m/>
    <m/>
    <m/>
    <m/>
    <s v="SAM20161210GRROLE"/>
    <x v="2"/>
    <x v="0"/>
    <x v="46"/>
    <e v="#N/A"/>
  </r>
  <r>
    <x v="30"/>
    <m/>
    <s v="OFDA"/>
    <s v="Planifié (financé)"/>
    <d v="2016-12-10T00:00:00"/>
    <s v="Distribution Abris"/>
    <s v="Matériaux Abris"/>
    <s v="Bâches"/>
    <m/>
    <s v="Nombre"/>
    <n v="1250"/>
    <m/>
    <m/>
    <m/>
    <s v=""/>
    <n v="1250"/>
    <s v="Sélection / Priorisation"/>
    <x v="0"/>
    <x v="66"/>
    <s v="Grande Vicent"/>
    <m/>
    <m/>
    <m/>
    <m/>
    <s v="SAM20161210GRROGR"/>
    <x v="2"/>
    <x v="0"/>
    <x v="46"/>
    <e v="#N/A"/>
  </r>
  <r>
    <x v="30"/>
    <m/>
    <s v="OFDA"/>
    <s v="Planifié (financé)"/>
    <d v="2016-12-10T00:00:00"/>
    <s v="Distribution Abris"/>
    <s v="Matériaux Abris"/>
    <s v="Bâches"/>
    <m/>
    <s v="Nombre"/>
    <n v="800"/>
    <m/>
    <m/>
    <m/>
    <s v=""/>
    <n v="800"/>
    <s v="Sélection / Priorisation"/>
    <x v="0"/>
    <x v="29"/>
    <s v="Anote/Tapion"/>
    <m/>
    <m/>
    <m/>
    <m/>
    <s v="SAM20161210GRMOAN"/>
    <x v="2"/>
    <x v="0"/>
    <x v="29"/>
    <e v="#N/A"/>
  </r>
  <r>
    <x v="30"/>
    <m/>
    <s v="OFDA"/>
    <s v="Planifié (financé)"/>
    <d v="2016-12-10T00:00:00"/>
    <s v="Distribution Abris"/>
    <s v="Matériaux Abris"/>
    <s v="Bâches"/>
    <m/>
    <s v="Nombre"/>
    <n v="200"/>
    <m/>
    <m/>
    <m/>
    <s v=""/>
    <n v="200"/>
    <s v="Sélection / Priorisation"/>
    <x v="0"/>
    <x v="29"/>
    <s v="L'Assive/Chaumeau"/>
    <m/>
    <m/>
    <m/>
    <m/>
    <s v="SAM20161210GRMOL'"/>
    <x v="2"/>
    <x v="0"/>
    <x v="29"/>
    <e v="#N/A"/>
  </r>
  <r>
    <x v="30"/>
    <m/>
    <s v="OFDA"/>
    <s v="Planifié (financé)"/>
    <d v="2016-12-10T00:00:00"/>
    <s v="Distribution Abris"/>
    <s v="Matériaux Abris"/>
    <s v="Bâches"/>
    <m/>
    <s v="Nombre"/>
    <n v="300"/>
    <m/>
    <m/>
    <m/>
    <s v=""/>
    <n v="300"/>
    <s v="Sélection / Priorisation"/>
    <x v="0"/>
    <x v="30"/>
    <s v="Dejean"/>
    <m/>
    <m/>
    <m/>
    <m/>
    <s v="SAM20161210GRCHDE"/>
    <x v="2"/>
    <x v="0"/>
    <x v="30"/>
    <e v="#N/A"/>
  </r>
  <r>
    <x v="30"/>
    <m/>
    <s v="OFDA"/>
    <s v="Planifié (financé)"/>
    <d v="2016-12-10T00:00:00"/>
    <s v="Distribution Abris"/>
    <s v="Matériaux Abris"/>
    <s v="Bâches"/>
    <m/>
    <s v="Nombre"/>
    <n v="1050"/>
    <m/>
    <m/>
    <m/>
    <s v=""/>
    <n v="1050"/>
    <s v="Sélection / Priorisation"/>
    <x v="0"/>
    <x v="30"/>
    <s v="Boucan"/>
    <m/>
    <m/>
    <m/>
    <m/>
    <s v="SAM20161210GRCHBO"/>
    <x v="2"/>
    <x v="0"/>
    <x v="30"/>
    <e v="#N/A"/>
  </r>
  <r>
    <x v="30"/>
    <m/>
    <s v="OFDA"/>
    <s v="Planifié (financé)"/>
    <d v="2016-12-10T00:00:00"/>
    <s v="Distribution Abris"/>
    <s v="Matériaux Abris"/>
    <s v="Kit d'outils"/>
    <m/>
    <s v="Nombre"/>
    <n v="300"/>
    <m/>
    <m/>
    <m/>
    <s v=""/>
    <n v="1500"/>
    <s v="Sélection / Priorisation"/>
    <x v="0"/>
    <x v="66"/>
    <s v="Les Gommiers"/>
    <m/>
    <m/>
    <m/>
    <m/>
    <s v="SAM20161210GRROLE"/>
    <x v="3"/>
    <x v="0"/>
    <x v="46"/>
    <e v="#N/A"/>
  </r>
  <r>
    <x v="30"/>
    <m/>
    <s v="OFDA"/>
    <s v="Planifié (financé)"/>
    <d v="2016-12-10T00:00:00"/>
    <s v="Distribution Abris"/>
    <s v="Matériaux Abris"/>
    <s v="Kit d'outils"/>
    <m/>
    <s v="Nombre"/>
    <n v="250"/>
    <m/>
    <m/>
    <m/>
    <s v=""/>
    <n v="1250"/>
    <s v="Sélection / Priorisation"/>
    <x v="0"/>
    <x v="66"/>
    <s v="Grande Vicent"/>
    <m/>
    <m/>
    <m/>
    <m/>
    <s v="SAM20161210GRROGR"/>
    <x v="3"/>
    <x v="0"/>
    <x v="46"/>
    <e v="#N/A"/>
  </r>
  <r>
    <x v="30"/>
    <m/>
    <s v="OFDA"/>
    <s v="Planifié (financé)"/>
    <d v="2016-12-10T00:00:00"/>
    <s v="Distribution Abris"/>
    <s v="Matériaux Abris"/>
    <s v="Kit d'outils"/>
    <m/>
    <s v="Nombre"/>
    <n v="160"/>
    <m/>
    <m/>
    <m/>
    <s v=""/>
    <n v="800"/>
    <s v="Sélection / Priorisation"/>
    <x v="0"/>
    <x v="29"/>
    <s v="Anote/Tapion"/>
    <m/>
    <m/>
    <m/>
    <m/>
    <s v="SAM20161210GRMOAN"/>
    <x v="3"/>
    <x v="0"/>
    <x v="29"/>
    <e v="#N/A"/>
  </r>
  <r>
    <x v="30"/>
    <m/>
    <s v="OFDA"/>
    <s v="Planifié (financé)"/>
    <d v="2016-12-10T00:00:00"/>
    <s v="Distribution Abris"/>
    <s v="Matériaux Abris"/>
    <s v="Kit d'outils"/>
    <m/>
    <s v="Nombre"/>
    <n v="40"/>
    <m/>
    <m/>
    <m/>
    <s v=""/>
    <n v="200"/>
    <s v="Sélection / Priorisation"/>
    <x v="0"/>
    <x v="29"/>
    <s v="L'Assive/Chaumeau"/>
    <m/>
    <m/>
    <m/>
    <m/>
    <s v="SAM20161210GRMOL'"/>
    <x v="3"/>
    <x v="0"/>
    <x v="29"/>
    <e v="#N/A"/>
  </r>
  <r>
    <x v="30"/>
    <m/>
    <s v="OFDA"/>
    <s v="Planifié (financé)"/>
    <d v="2016-12-10T00:00:00"/>
    <s v="Distribution Abris"/>
    <s v="Matériaux Abris"/>
    <s v="Kit d'outils"/>
    <m/>
    <s v="Nombre"/>
    <n v="60"/>
    <m/>
    <m/>
    <m/>
    <s v=""/>
    <n v="300"/>
    <s v="Sélection / Priorisation"/>
    <x v="0"/>
    <x v="30"/>
    <s v="Dejean"/>
    <m/>
    <m/>
    <m/>
    <m/>
    <s v="SAM20161210GRCHDE"/>
    <x v="3"/>
    <x v="0"/>
    <x v="30"/>
    <e v="#N/A"/>
  </r>
  <r>
    <x v="30"/>
    <m/>
    <s v="OFDA"/>
    <s v="Planifié (financé)"/>
    <d v="2016-12-10T00:00:00"/>
    <s v="Distribution Abris"/>
    <s v="Matériaux Abris"/>
    <s v="Kit d'outils"/>
    <m/>
    <s v="Nombre"/>
    <n v="210"/>
    <m/>
    <m/>
    <m/>
    <s v=""/>
    <n v="1050"/>
    <s v="Sélection / Priorisation"/>
    <x v="0"/>
    <x v="30"/>
    <s v="Boucan"/>
    <m/>
    <m/>
    <m/>
    <m/>
    <s v="SAM20161210GRCHBO"/>
    <x v="3"/>
    <x v="0"/>
    <x v="30"/>
    <e v="#N/A"/>
  </r>
  <r>
    <x v="30"/>
    <m/>
    <s v="OFDA"/>
    <s v="Planifié (financé)"/>
    <d v="2016-12-10T00:00:00"/>
    <s v="Distribution Abris"/>
    <s v="Matériaux Abris"/>
    <s v="Kit Abris"/>
    <m/>
    <s v="Nombre"/>
    <n v="1500"/>
    <m/>
    <m/>
    <m/>
    <s v=""/>
    <n v="1500"/>
    <s v="Sélection / Priorisation"/>
    <x v="0"/>
    <x v="66"/>
    <s v="Les Gommiers"/>
    <m/>
    <m/>
    <m/>
    <m/>
    <s v="SAM20161210GRROLE"/>
    <x v="4"/>
    <x v="0"/>
    <x v="46"/>
    <e v="#N/A"/>
  </r>
  <r>
    <x v="30"/>
    <m/>
    <s v="OFDA"/>
    <s v="Planifié (financé)"/>
    <d v="2016-12-10T00:00:00"/>
    <s v="Distribution Abris"/>
    <s v="Matériaux Abris"/>
    <s v="Kit Abris"/>
    <m/>
    <s v="Nombre"/>
    <n v="1250"/>
    <m/>
    <m/>
    <m/>
    <s v=""/>
    <n v="1250"/>
    <s v="Sélection / Priorisation"/>
    <x v="0"/>
    <x v="66"/>
    <s v="Grande Vicent"/>
    <m/>
    <m/>
    <m/>
    <m/>
    <s v="SAM20161210GRROGR"/>
    <x v="4"/>
    <x v="0"/>
    <x v="46"/>
    <e v="#N/A"/>
  </r>
  <r>
    <x v="30"/>
    <m/>
    <s v="OFDA"/>
    <s v="Planifié (financé)"/>
    <d v="2016-12-10T00:00:00"/>
    <s v="Distribution Abris"/>
    <s v="Matériaux Abris"/>
    <s v="Kit Abris"/>
    <m/>
    <s v="Nombre"/>
    <n v="800"/>
    <m/>
    <m/>
    <m/>
    <s v=""/>
    <n v="800"/>
    <s v="Sélection / Priorisation"/>
    <x v="0"/>
    <x v="29"/>
    <s v="Anote/Tapion"/>
    <m/>
    <m/>
    <m/>
    <m/>
    <s v="SAM20161210GRMOAN"/>
    <x v="4"/>
    <x v="0"/>
    <x v="29"/>
    <e v="#N/A"/>
  </r>
  <r>
    <x v="30"/>
    <m/>
    <s v="OFDA"/>
    <s v="Planifié (financé)"/>
    <d v="2016-12-10T00:00:00"/>
    <s v="Distribution Abris"/>
    <s v="Matériaux Abris"/>
    <s v="Kit Abris"/>
    <m/>
    <s v="Nombre"/>
    <n v="200"/>
    <m/>
    <m/>
    <m/>
    <s v=""/>
    <n v="200"/>
    <s v="Sélection / Priorisation"/>
    <x v="0"/>
    <x v="29"/>
    <s v="L'Assive/Chaumeau"/>
    <m/>
    <m/>
    <m/>
    <m/>
    <s v="SAM20161210GRMOL'"/>
    <x v="4"/>
    <x v="0"/>
    <x v="29"/>
    <e v="#N/A"/>
  </r>
  <r>
    <x v="30"/>
    <m/>
    <s v="OFDA"/>
    <s v="Planifié (financé)"/>
    <d v="2016-12-10T00:00:00"/>
    <s v="Distribution Abris"/>
    <s v="Matériaux Abris"/>
    <s v="Kit Abris"/>
    <m/>
    <s v="Nombre"/>
    <n v="300"/>
    <m/>
    <m/>
    <m/>
    <s v=""/>
    <n v="300"/>
    <s v="Sélection / Priorisation"/>
    <x v="0"/>
    <x v="30"/>
    <s v="Dejean"/>
    <m/>
    <m/>
    <m/>
    <m/>
    <s v="SAM20161210GRCHDE"/>
    <x v="4"/>
    <x v="0"/>
    <x v="30"/>
    <e v="#N/A"/>
  </r>
  <r>
    <x v="30"/>
    <m/>
    <s v="OFDA"/>
    <s v="Planifié (financé)"/>
    <d v="2016-12-10T00:00:00"/>
    <s v="Distribution Abris"/>
    <s v="Matériaux Abris"/>
    <s v="Kit Abris"/>
    <m/>
    <s v="Nombre"/>
    <n v="1050"/>
    <m/>
    <m/>
    <m/>
    <s v=""/>
    <n v="1050"/>
    <s v="Sélection / Priorisation"/>
    <x v="0"/>
    <x v="30"/>
    <s v="Boucan"/>
    <m/>
    <m/>
    <m/>
    <m/>
    <s v="SAM20161210GRCHBO"/>
    <x v="4"/>
    <x v="0"/>
    <x v="30"/>
    <e v="#N/A"/>
  </r>
  <r>
    <x v="30"/>
    <m/>
    <s v="OFDA"/>
    <s v="Planifié (financé)"/>
    <d v="2016-12-10T00:00:00"/>
    <s v="Intervention Abris"/>
    <s v="Formation"/>
    <s v="Formation"/>
    <m/>
    <s v="Nombre"/>
    <n v="1500"/>
    <m/>
    <m/>
    <m/>
    <s v=""/>
    <n v="1500"/>
    <s v="Sélection / Priorisation"/>
    <x v="0"/>
    <x v="66"/>
    <s v="Les Gommiers"/>
    <m/>
    <m/>
    <m/>
    <m/>
    <s v="SAM20161210GRROLE"/>
    <x v="5"/>
    <x v="0"/>
    <x v="46"/>
    <e v="#N/A"/>
  </r>
  <r>
    <x v="30"/>
    <m/>
    <s v="OFDA"/>
    <s v="Planifié (financé)"/>
    <d v="2016-12-10T00:00:00"/>
    <s v="Intervention Abris"/>
    <s v="Formation"/>
    <s v="Formation"/>
    <m/>
    <s v="Nombre"/>
    <n v="1250"/>
    <m/>
    <m/>
    <m/>
    <s v=""/>
    <n v="1250"/>
    <s v="Sélection / Priorisation"/>
    <x v="0"/>
    <x v="66"/>
    <s v="Grande Vicent"/>
    <m/>
    <m/>
    <m/>
    <m/>
    <s v="SAM20161210GRROGR"/>
    <x v="5"/>
    <x v="0"/>
    <x v="46"/>
    <e v="#N/A"/>
  </r>
  <r>
    <x v="30"/>
    <m/>
    <s v="OFDA"/>
    <s v="Planifié (financé)"/>
    <d v="2016-12-10T00:00:00"/>
    <s v="Intervention Abris"/>
    <s v="Formation"/>
    <s v="Formation"/>
    <m/>
    <s v="Nombre"/>
    <n v="800"/>
    <m/>
    <m/>
    <m/>
    <s v=""/>
    <n v="800"/>
    <s v="Sélection / Priorisation"/>
    <x v="0"/>
    <x v="29"/>
    <s v="Anote/Tapion"/>
    <m/>
    <m/>
    <m/>
    <m/>
    <s v="SAM20161210GRMOAN"/>
    <x v="5"/>
    <x v="0"/>
    <x v="29"/>
    <e v="#N/A"/>
  </r>
  <r>
    <x v="30"/>
    <m/>
    <s v="OFDA"/>
    <s v="Planifié (financé)"/>
    <d v="2016-12-10T00:00:00"/>
    <s v="Intervention Abris"/>
    <s v="Formation"/>
    <s v="Formation"/>
    <m/>
    <s v="Nombre"/>
    <n v="200"/>
    <m/>
    <m/>
    <m/>
    <s v=""/>
    <n v="200"/>
    <s v="Sélection / Priorisation"/>
    <x v="0"/>
    <x v="29"/>
    <s v="L'Assive/Chaumeau"/>
    <m/>
    <m/>
    <m/>
    <m/>
    <s v="SAM20161210GRMOL'"/>
    <x v="5"/>
    <x v="0"/>
    <x v="29"/>
    <e v="#N/A"/>
  </r>
  <r>
    <x v="30"/>
    <m/>
    <s v="OFDA"/>
    <s v="Planifié (financé)"/>
    <d v="2016-12-10T00:00:00"/>
    <s v="Intervention Abris"/>
    <s v="Formation"/>
    <s v="Formation"/>
    <m/>
    <s v="Nombre"/>
    <n v="300"/>
    <m/>
    <m/>
    <m/>
    <s v=""/>
    <n v="300"/>
    <s v="Sélection / Priorisation"/>
    <x v="0"/>
    <x v="30"/>
    <s v="Dejean"/>
    <m/>
    <m/>
    <m/>
    <m/>
    <s v="SAM20161210GRCHDE"/>
    <x v="5"/>
    <x v="0"/>
    <x v="30"/>
    <e v="#N/A"/>
  </r>
  <r>
    <x v="30"/>
    <m/>
    <s v="OFDA"/>
    <s v="Planifié (financé)"/>
    <d v="2016-12-10T00:00:00"/>
    <s v="Intervention Abris"/>
    <s v="Formation"/>
    <s v="Formation"/>
    <m/>
    <s v="Nombre"/>
    <n v="1050"/>
    <m/>
    <m/>
    <m/>
    <s v=""/>
    <n v="1050"/>
    <s v="Sélection / Priorisation"/>
    <x v="0"/>
    <x v="30"/>
    <s v="Boucan"/>
    <m/>
    <m/>
    <m/>
    <m/>
    <s v="SAM20161210GRCHBO"/>
    <x v="5"/>
    <x v="0"/>
    <x v="30"/>
    <e v="#N/A"/>
  </r>
  <r>
    <x v="30"/>
    <m/>
    <m/>
    <s v="Réalisé"/>
    <d v="2017-10-17T00:00:00"/>
    <s v="Distribution NFI"/>
    <s v="Matériaux NFI"/>
    <s v="Kit d'hygiène"/>
    <m/>
    <s v="Nombre"/>
    <n v="110"/>
    <m/>
    <m/>
    <m/>
    <m/>
    <m/>
    <m/>
    <x v="0"/>
    <x v="0"/>
    <m/>
    <s v="Claisant"/>
    <m/>
    <m/>
    <m/>
    <s v="SAM20171017GRJE"/>
    <x v="2"/>
    <x v="0"/>
    <x v="0"/>
    <e v="#N/A"/>
  </r>
  <r>
    <x v="30"/>
    <m/>
    <m/>
    <s v="Réalisé"/>
    <d v="2017-10-17T00:00:00"/>
    <s v="Distribution Abris"/>
    <s v="Matériaux Abris"/>
    <s v="Bâches"/>
    <m/>
    <s v="Nombre"/>
    <n v="40"/>
    <m/>
    <m/>
    <m/>
    <m/>
    <m/>
    <m/>
    <x v="0"/>
    <x v="0"/>
    <m/>
    <s v="near El Shaddei"/>
    <m/>
    <m/>
    <m/>
    <s v="SAM20171017GRJE"/>
    <x v="3"/>
    <x v="0"/>
    <x v="0"/>
    <e v="#N/A"/>
  </r>
  <r>
    <x v="30"/>
    <m/>
    <m/>
    <s v="Réalisé"/>
    <d v="2017-10-17T00:00:00"/>
    <s v="Distribution NFI"/>
    <s v="Matériaux NFI"/>
    <s v="Couvertures"/>
    <m/>
    <s v="Nombre"/>
    <n v="40"/>
    <m/>
    <m/>
    <m/>
    <m/>
    <m/>
    <m/>
    <x v="0"/>
    <x v="0"/>
    <m/>
    <s v="near El Shaddei"/>
    <m/>
    <m/>
    <m/>
    <s v="SAM20171017GRJE"/>
    <x v="4"/>
    <x v="0"/>
    <x v="0"/>
    <e v="#N/A"/>
  </r>
  <r>
    <x v="30"/>
    <m/>
    <m/>
    <s v="Réalisé"/>
    <d v="2017-10-17T00:00:00"/>
    <s v="Distribution NFI"/>
    <s v="Matériaux NFI"/>
    <s v="Kit d'hygiène"/>
    <m/>
    <s v="Nombre"/>
    <n v="40"/>
    <m/>
    <m/>
    <m/>
    <m/>
    <m/>
    <m/>
    <x v="0"/>
    <x v="0"/>
    <m/>
    <s v="near El Shaddei"/>
    <m/>
    <m/>
    <m/>
    <s v="SAM20171017GRJE"/>
    <x v="5"/>
    <x v="0"/>
    <x v="0"/>
    <e v="#N/A"/>
  </r>
  <r>
    <x v="31"/>
    <m/>
    <s v="OFDA"/>
    <s v="Réalisé"/>
    <d v="2016-10-29T00:00:00"/>
    <s v="Distribution Abris"/>
    <s v="Matériaux Abris"/>
    <s v="Kit Abris"/>
    <s v="bache 4*6, 1 corde"/>
    <s v="Nombre"/>
    <n v="200"/>
    <n v="1000"/>
    <m/>
    <m/>
    <n v="1400"/>
    <n v="200"/>
    <s v="Distribution générale"/>
    <x v="0"/>
    <x v="63"/>
    <s v="Beaumont"/>
    <s v="Dumois"/>
    <s v="Rural"/>
    <s v="Ménage"/>
    <s v="Chaque bache avec 20 metres de corde et guide technique"/>
    <s v="SAV20161029GRBEBE"/>
    <x v="5"/>
    <x v="0"/>
    <x v="43"/>
    <e v="#N/A"/>
  </r>
  <r>
    <x v="31"/>
    <m/>
    <s v="OFDA"/>
    <s v="Réalisé"/>
    <d v="2016-10-31T00:00:00"/>
    <s v="Distribution Abris"/>
    <s v="Matériaux Abris"/>
    <s v="Kit Abris"/>
    <s v="bache 4*6, 1 corde"/>
    <s v="Nombre"/>
    <n v="300"/>
    <n v="1500"/>
    <m/>
    <m/>
    <n v="2100"/>
    <n v="300"/>
    <s v="Distribution générale"/>
    <x v="0"/>
    <x v="63"/>
    <s v="Beaumont"/>
    <s v="Au centre"/>
    <s v="Rural"/>
    <s v="Ménage"/>
    <s v="Chaque bache avec 20 metres de corde et guide technique"/>
    <s v="SAV20161031GRBEBE"/>
    <x v="5"/>
    <x v="0"/>
    <x v="43"/>
    <e v="#N/A"/>
  </r>
  <r>
    <x v="31"/>
    <m/>
    <s v="OFDA"/>
    <s v="Réalisé"/>
    <d v="2016-11-01T00:00:00"/>
    <s v="Distribution Abris"/>
    <s v="Matériaux Abris"/>
    <s v="Kit Abris"/>
    <s v="bache 4*6, 1 corde"/>
    <s v="Nombre"/>
    <n v="300"/>
    <n v="1500"/>
    <m/>
    <m/>
    <n v="2100"/>
    <n v="300"/>
    <s v="Distribution générale"/>
    <x v="0"/>
    <x v="63"/>
    <s v="Beaumont"/>
    <s v="Cassanette"/>
    <s v="Peri urbain"/>
    <s v="Ménage"/>
    <s v="Chaque bache avec 20 metres de corde et guide technique"/>
    <s v="SAV2016111GRBEBE"/>
    <x v="5"/>
    <x v="0"/>
    <x v="43"/>
    <e v="#N/A"/>
  </r>
  <r>
    <x v="31"/>
    <m/>
    <s v="OFDA"/>
    <s v="Réalisé"/>
    <d v="2016-11-02T00:00:00"/>
    <s v="Distribution Abris"/>
    <s v="Matériaux Abris"/>
    <s v="Kit Abris"/>
    <s v="bache 4*6, 1 corde"/>
    <s v="Nombre"/>
    <n v="450"/>
    <n v="2250"/>
    <m/>
    <m/>
    <n v="3150"/>
    <n v="450"/>
    <s v="Distribution générale"/>
    <x v="0"/>
    <x v="63"/>
    <s v="Mouline"/>
    <s v="Garnier"/>
    <s v="Rural"/>
    <s v="Ménage"/>
    <s v="Chaque bache avec 20 metres de corde et guide technique"/>
    <s v="SAV2016112GRBEMO"/>
    <x v="5"/>
    <x v="0"/>
    <x v="43"/>
    <e v="#N/A"/>
  </r>
  <r>
    <x v="31"/>
    <m/>
    <s v="OFDA"/>
    <s v="Réalisé"/>
    <d v="2016-11-04T00:00:00"/>
    <s v="Distribution Abris"/>
    <s v="Matériaux Abris"/>
    <s v="Kit Abris"/>
    <s v="bache 4*6, 1 corde"/>
    <s v="Nombre"/>
    <n v="300"/>
    <n v="1500"/>
    <m/>
    <m/>
    <n v="2100"/>
    <n v="300"/>
    <s v="Distribution générale"/>
    <x v="0"/>
    <x v="63"/>
    <s v="Mouline"/>
    <s v="Mouline"/>
    <s v="Rural"/>
    <s v="Ménage"/>
    <s v="Chaque bache avec 20 metres de corde et guide technique"/>
    <s v="SAV2016114GRBEMO"/>
    <x v="5"/>
    <x v="0"/>
    <x v="43"/>
    <e v="#N/A"/>
  </r>
  <r>
    <x v="31"/>
    <m/>
    <s v="OFDA"/>
    <s v="Réalisé"/>
    <d v="2016-11-05T00:00:00"/>
    <s v="Distribution Abris"/>
    <s v="Matériaux Abris"/>
    <s v="Kit Abris"/>
    <s v="bache 4*6, 1 corde"/>
    <s v="Nombre"/>
    <n v="150"/>
    <n v="750"/>
    <m/>
    <m/>
    <n v="1050"/>
    <n v="150"/>
    <s v="Distribution générale"/>
    <x v="0"/>
    <x v="63"/>
    <s v="Beaumont"/>
    <s v="Fond Deron"/>
    <s v="Rural"/>
    <s v="Quartier"/>
    <s v="Chaque bache avec 20 metres de corde et guide technique"/>
    <s v="SAV2016115GRBEBE"/>
    <x v="5"/>
    <x v="0"/>
    <x v="43"/>
    <e v="#N/A"/>
  </r>
  <r>
    <x v="31"/>
    <m/>
    <s v="OFDA"/>
    <s v="Réalisé"/>
    <d v="2016-11-14T00:00:00"/>
    <s v="Distribution Abris"/>
    <s v="Matériaux Abris"/>
    <s v="Kit Abris"/>
    <s v="bache 4*6, 1 corde"/>
    <s v="Nombre"/>
    <n v="550"/>
    <n v="2750"/>
    <m/>
    <m/>
    <n v="3850"/>
    <n v="550"/>
    <s v="Distribution générale"/>
    <x v="1"/>
    <x v="8"/>
    <s v="Berreault"/>
    <s v="Ferme Le Blanc"/>
    <s v="Rural"/>
    <s v="Ménage"/>
    <s v="Chaque bache avec 20 metres de corde et guide technique"/>
    <s v="SAV20161114SUTOBE"/>
    <x v="5"/>
    <x v="1"/>
    <x v="8"/>
    <e v="#N/A"/>
  </r>
  <r>
    <x v="31"/>
    <m/>
    <s v="OFDA"/>
    <s v="Réalisé"/>
    <d v="2016-11-24T00:00:00"/>
    <s v="Distribution Abris"/>
    <s v="Matériaux Abris"/>
    <s v="Kit Abris"/>
    <s v="bache 4*6, 1 corde"/>
    <s v="Nombre"/>
    <n v="210"/>
    <n v="1050"/>
    <m/>
    <m/>
    <n v="1470"/>
    <n v="210"/>
    <s v="Distribution générale"/>
    <x v="1"/>
    <x v="8"/>
    <s v="Berreault"/>
    <s v="Pean"/>
    <s v="Rural"/>
    <s v="Ménage"/>
    <s v="Chaque bache avec 20 metres de corde et guide technique"/>
    <s v="SAV20161124SUTOBE"/>
    <x v="4"/>
    <x v="1"/>
    <x v="8"/>
    <e v="#N/A"/>
  </r>
  <r>
    <x v="31"/>
    <m/>
    <s v="OFDA"/>
    <s v="Réalisé"/>
    <d v="2016-11-24T00:00:00"/>
    <s v="Distribution Abris"/>
    <s v="Matériaux Abris"/>
    <s v="Kit Abris"/>
    <s v="bache 4*6, 1 corde"/>
    <s v="Nombre"/>
    <n v="250"/>
    <n v="1250"/>
    <m/>
    <m/>
    <n v="1750"/>
    <n v="250"/>
    <s v="Distribution générale"/>
    <x v="1"/>
    <x v="8"/>
    <s v="Berreault"/>
    <s v="Proux"/>
    <s v="Rural"/>
    <s v="Ménage"/>
    <s v="Chaque bache avec 20 metres de corde et guide technique"/>
    <s v="SAV20161124SUTOBE"/>
    <x v="5"/>
    <x v="1"/>
    <x v="8"/>
    <e v="#N/A"/>
  </r>
  <r>
    <x v="31"/>
    <m/>
    <s v="OFDA"/>
    <s v="Réalisé"/>
    <d v="2016-11-26T00:00:00"/>
    <s v="Distribution Abris"/>
    <s v="Matériaux Abris"/>
    <s v="Kit Abris"/>
    <s v="bache 4*6, 1 corde"/>
    <s v="Nombre"/>
    <n v="644"/>
    <n v="3220"/>
    <m/>
    <m/>
    <n v="4508"/>
    <n v="644"/>
    <s v="Distribution générale"/>
    <x v="1"/>
    <x v="31"/>
    <s v="Tibi Daveza"/>
    <s v="Tiby-Rhe"/>
    <s v="Rural"/>
    <s v="Ménage"/>
    <s v="Chaque bache avec 20 metres de corde et guide technique"/>
    <s v="SAV20161126SUCATI"/>
    <x v="5"/>
    <x v="1"/>
    <x v="31"/>
    <e v="#N/A"/>
  </r>
  <r>
    <x v="31"/>
    <m/>
    <s v="OFDA"/>
    <s v="Planifié (financé)"/>
    <d v="2016-12-14T00:00:00"/>
    <s v="Intervention Abris"/>
    <s v="Autre"/>
    <s v="Autre"/>
    <s v="Recovery Support"/>
    <s v="N/A"/>
    <n v="2200"/>
    <m/>
    <m/>
    <m/>
    <m/>
    <n v="2200"/>
    <s v="Sélection / Priorisation"/>
    <x v="5"/>
    <x v="28"/>
    <m/>
    <m/>
    <s v="Rural"/>
    <s v="Ménage"/>
    <s v="TBD between Beaumont in GA, and Torbek and Camp Perrin in Sud. "/>
    <s v="SAV20161214"/>
    <x v="5"/>
    <x v="5"/>
    <x v="28"/>
    <e v="#N/A"/>
  </r>
  <r>
    <x v="31"/>
    <m/>
    <s v="OFDA"/>
    <s v="Planifié (financé)"/>
    <m/>
    <s v="Distribution Abris"/>
    <s v="Cash en USD"/>
    <s v="Conditionel "/>
    <m/>
    <s v="Valeur en USD"/>
    <n v="550"/>
    <m/>
    <m/>
    <m/>
    <m/>
    <n v="550"/>
    <s v="Sélection / Priorisation"/>
    <x v="5"/>
    <x v="28"/>
    <m/>
    <m/>
    <s v="Rural"/>
    <s v="Ménage"/>
    <s v="TBD between Beaumont in GA, and Torbek and Camp Perrin in Sud. "/>
    <s v="SAV190010"/>
    <x v="4"/>
    <x v="5"/>
    <x v="28"/>
    <e v="#N/A"/>
  </r>
  <r>
    <x v="31"/>
    <m/>
    <s v="OFDA"/>
    <s v="Planifié (financé)"/>
    <m/>
    <s v="Intervention Abris"/>
    <s v="Communication avec les communautés (CwC)"/>
    <s v="IEC"/>
    <m/>
    <s v="Nombre de campagne"/>
    <m/>
    <m/>
    <m/>
    <m/>
    <s v=""/>
    <n v="4400"/>
    <s v="Distribution générale"/>
    <x v="5"/>
    <x v="28"/>
    <m/>
    <m/>
    <s v="Rural"/>
    <s v="Ménage"/>
    <s v="In Beaumont in GA, and Torbek and Camp Perrin in Sud. "/>
    <s v="SAV190010"/>
    <x v="5"/>
    <x v="5"/>
    <x v="28"/>
    <e v="#N/A"/>
  </r>
  <r>
    <x v="32"/>
    <m/>
    <m/>
    <m/>
    <d v="2016-10-11T00:00:00"/>
    <s v="Distribution NFI"/>
    <s v="Matériaux NFI"/>
    <s v="Kit d'hygiène"/>
    <m/>
    <s v="Nombre"/>
    <s v="1’000"/>
    <m/>
    <m/>
    <m/>
    <s v=""/>
    <m/>
    <m/>
    <x v="1"/>
    <x v="9"/>
    <m/>
    <m/>
    <m/>
    <m/>
    <m/>
    <s v="SDC20161011SUPO"/>
    <x v="5"/>
    <x v="1"/>
    <x v="9"/>
    <e v="#N/A"/>
  </r>
  <r>
    <x v="32"/>
    <m/>
    <m/>
    <m/>
    <d v="2016-11-05T00:00:00"/>
    <s v="Distribution Abris"/>
    <s v="Matériaux Abris"/>
    <s v="Kit Abris"/>
    <m/>
    <s v="Nombre"/>
    <n v="640"/>
    <m/>
    <m/>
    <m/>
    <s v=""/>
    <m/>
    <m/>
    <x v="1"/>
    <x v="14"/>
    <m/>
    <m/>
    <m/>
    <m/>
    <m/>
    <s v="SDC2016115SUCO"/>
    <x v="5"/>
    <x v="1"/>
    <x v="14"/>
    <e v="#N/A"/>
  </r>
  <r>
    <x v="32"/>
    <m/>
    <m/>
    <m/>
    <d v="2016-11-05T00:00:00"/>
    <s v="Distribution Abris"/>
    <s v="Matériaux Abris"/>
    <s v="Kit Abris"/>
    <m/>
    <s v="Nombre"/>
    <n v="640"/>
    <m/>
    <m/>
    <m/>
    <s v=""/>
    <m/>
    <m/>
    <x v="1"/>
    <x v="11"/>
    <m/>
    <m/>
    <m/>
    <m/>
    <m/>
    <s v="SDC2016115SULE"/>
    <x v="5"/>
    <x v="1"/>
    <x v="11"/>
    <e v="#N/A"/>
  </r>
  <r>
    <x v="32"/>
    <m/>
    <m/>
    <m/>
    <d v="2016-11-05T00:00:00"/>
    <s v="Distribution Abris"/>
    <s v="Matériaux Abris"/>
    <s v="Kit Abris"/>
    <m/>
    <s v="Nombre"/>
    <n v="650"/>
    <m/>
    <m/>
    <m/>
    <s v=""/>
    <m/>
    <m/>
    <x v="1"/>
    <x v="5"/>
    <m/>
    <m/>
    <m/>
    <m/>
    <m/>
    <s v="SDC2016115SURO"/>
    <x v="5"/>
    <x v="1"/>
    <x v="5"/>
    <e v="#N/A"/>
  </r>
  <r>
    <x v="32"/>
    <m/>
    <m/>
    <m/>
    <d v="2016-11-07T00:00:00"/>
    <s v="Distribution Abris"/>
    <s v="Matériaux Abris"/>
    <s v="Kit Abris"/>
    <m/>
    <s v="Nombre"/>
    <n v="640"/>
    <m/>
    <m/>
    <m/>
    <s v=""/>
    <m/>
    <m/>
    <x v="1"/>
    <x v="18"/>
    <m/>
    <m/>
    <m/>
    <m/>
    <m/>
    <s v="SDC2016117SUCH"/>
    <x v="5"/>
    <x v="1"/>
    <x v="18"/>
    <e v="#N/A"/>
  </r>
  <r>
    <x v="32"/>
    <m/>
    <m/>
    <m/>
    <d v="2016-11-07T00:00:00"/>
    <s v="Distribution Abris"/>
    <s v="Matériaux Abris"/>
    <s v="Kit Abris"/>
    <m/>
    <s v="Nombre"/>
    <n v="800"/>
    <m/>
    <m/>
    <m/>
    <s v=""/>
    <m/>
    <m/>
    <x v="1"/>
    <x v="18"/>
    <s v="Dejoie"/>
    <m/>
    <m/>
    <m/>
    <m/>
    <s v="SDC2016117SUCHDE"/>
    <x v="5"/>
    <x v="1"/>
    <x v="18"/>
    <e v="#N/A"/>
  </r>
  <r>
    <x v="32"/>
    <m/>
    <m/>
    <m/>
    <d v="2016-11-07T00:00:00"/>
    <s v="Distribution Abris"/>
    <s v="Matériaux Abris"/>
    <s v="Kit Abris"/>
    <m/>
    <s v="Nombre"/>
    <n v="800"/>
    <m/>
    <m/>
    <m/>
    <s v=""/>
    <m/>
    <m/>
    <x v="1"/>
    <x v="18"/>
    <s v="Rendel"/>
    <m/>
    <m/>
    <m/>
    <m/>
    <s v="SDC2016117SUCHRE"/>
    <x v="5"/>
    <x v="1"/>
    <x v="18"/>
    <e v="#N/A"/>
  </r>
  <r>
    <x v="32"/>
    <m/>
    <m/>
    <m/>
    <d v="2016-11-07T00:00:00"/>
    <s v="Distribution Abris"/>
    <s v="Matériaux Abris"/>
    <s v="Kit Abris"/>
    <m/>
    <s v="Nombre"/>
    <n v="400"/>
    <m/>
    <m/>
    <m/>
    <s v=""/>
    <m/>
    <m/>
    <x v="1"/>
    <x v="9"/>
    <s v="Balais"/>
    <m/>
    <m/>
    <m/>
    <m/>
    <s v="SDC2016117SUPOBA"/>
    <x v="5"/>
    <x v="1"/>
    <x v="9"/>
    <e v="#N/A"/>
  </r>
  <r>
    <x v="32"/>
    <m/>
    <m/>
    <m/>
    <d v="2016-11-07T00:00:00"/>
    <s v="Distribution Abris"/>
    <s v="Matériaux Abris"/>
    <s v="Kit Abris"/>
    <m/>
    <s v="Nombre"/>
    <n v="400"/>
    <m/>
    <m/>
    <m/>
    <s v=""/>
    <m/>
    <m/>
    <x v="1"/>
    <x v="9"/>
    <s v="Paricot"/>
    <m/>
    <m/>
    <m/>
    <m/>
    <s v="SDC2016117SUPOPA"/>
    <x v="5"/>
    <x v="1"/>
    <x v="9"/>
    <e v="#N/A"/>
  </r>
  <r>
    <x v="32"/>
    <m/>
    <m/>
    <m/>
    <s v="22.-25.10, 12.11.16"/>
    <s v="Distribution Abris"/>
    <s v="Matériaux Abris"/>
    <s v="Kit Abris"/>
    <m/>
    <s v="Nombre"/>
    <n v="5900"/>
    <m/>
    <m/>
    <m/>
    <s v=""/>
    <m/>
    <m/>
    <x v="1"/>
    <x v="15"/>
    <m/>
    <m/>
    <m/>
    <m/>
    <m/>
    <e v="#VALUE!"/>
    <x v="19"/>
    <x v="1"/>
    <x v="15"/>
    <e v="#N/A"/>
  </r>
  <r>
    <x v="32"/>
    <m/>
    <m/>
    <m/>
    <s v="29.10., 07.11.16"/>
    <s v="Distribution Abris"/>
    <s v="Matériaux Abris"/>
    <s v="Kit Abris"/>
    <m/>
    <s v="Nombre"/>
    <n v="640"/>
    <m/>
    <m/>
    <m/>
    <s v=""/>
    <m/>
    <m/>
    <x v="1"/>
    <x v="9"/>
    <m/>
    <m/>
    <m/>
    <m/>
    <m/>
    <e v="#VALUE!"/>
    <x v="20"/>
    <x v="1"/>
    <x v="9"/>
    <e v="#N/A"/>
  </r>
  <r>
    <x v="33"/>
    <s v="410 Bridge - La Croix"/>
    <m/>
    <s v="Réalisé"/>
    <d v="2016-11-23T00:00:00"/>
    <s v="Distribution NFI"/>
    <s v="Matériaux NFI"/>
    <s v="Moustiquaires"/>
    <s v="2 per HH"/>
    <s v="Nombre"/>
    <n v="200"/>
    <m/>
    <m/>
    <m/>
    <s v=""/>
    <n v="100"/>
    <s v="Sélection / Priorisation"/>
    <x v="1"/>
    <x v="1"/>
    <s v="Bourdet"/>
    <m/>
    <m/>
    <m/>
    <s v="Distributed in conjunction with Shelterkits and other NFI"/>
    <s v="SHE20161123SULEBO"/>
    <x v="1"/>
    <x v="1"/>
    <x v="1"/>
    <e v="#N/A"/>
  </r>
  <r>
    <x v="33"/>
    <s v="410 Bridge - La Croix"/>
    <m/>
    <s v="Réalisé"/>
    <d v="2016-11-23T00:00:00"/>
    <s v="Distribution NFI"/>
    <s v="Matériaux NFI"/>
    <s v="Lampes solaires"/>
    <s v="2 per HH"/>
    <s v="Nombre"/>
    <n v="200"/>
    <m/>
    <m/>
    <m/>
    <s v=""/>
    <n v="100"/>
    <s v="Sélection / Priorisation"/>
    <x v="1"/>
    <x v="1"/>
    <s v="Bourdet"/>
    <m/>
    <m/>
    <m/>
    <s v="Distributed in conjunction with Shelterkits and other NFI"/>
    <s v="SHE20161123SULEBO"/>
    <x v="2"/>
    <x v="1"/>
    <x v="1"/>
    <e v="#N/A"/>
  </r>
  <r>
    <x v="33"/>
    <s v="410 Bridge - La Croix"/>
    <m/>
    <s v="Réalisé"/>
    <d v="2016-11-23T00:00:00"/>
    <s v="Distribution NFI"/>
    <s v="Matériaux NFI"/>
    <s v="Bidons"/>
    <s v="1 per HH"/>
    <s v="Nombre"/>
    <n v="100"/>
    <m/>
    <m/>
    <m/>
    <s v=""/>
    <n v="100"/>
    <s v="Sélection / Priorisation"/>
    <x v="1"/>
    <x v="1"/>
    <s v="Bourdet"/>
    <m/>
    <m/>
    <m/>
    <s v="Distributed in conjunction with Shelterkits and other NFI"/>
    <s v="SHE20161123SULEBO"/>
    <x v="3"/>
    <x v="1"/>
    <x v="1"/>
    <e v="#N/A"/>
  </r>
  <r>
    <x v="33"/>
    <s v="410 Bridge - La Croix"/>
    <m/>
    <s v="Réalisé"/>
    <d v="2016-11-23T00:00:00"/>
    <s v="Distribution NFI"/>
    <s v="Matériaux NFI"/>
    <s v="Aquatabs"/>
    <s v="1 per HH"/>
    <s v="Nombre"/>
    <n v="100"/>
    <m/>
    <m/>
    <m/>
    <s v=""/>
    <n v="100"/>
    <s v="Sélection / Priorisation"/>
    <x v="1"/>
    <x v="1"/>
    <s v="Bourdet"/>
    <m/>
    <m/>
    <m/>
    <s v="Thirst Aid Station' Distributed in conjunction with Shelterkits and other NFI"/>
    <s v="SHE20161123SULEBO"/>
    <x v="4"/>
    <x v="1"/>
    <x v="1"/>
    <e v="#N/A"/>
  </r>
  <r>
    <x v="33"/>
    <s v="410 Bridge - La Croix"/>
    <m/>
    <s v="Réalisé"/>
    <d v="2016-11-23T00:00:00"/>
    <s v="Distribution Abris"/>
    <s v="Matériaux Abris"/>
    <s v="Kit Abris"/>
    <s v="1 per HH"/>
    <s v="Nombre"/>
    <n v="100"/>
    <m/>
    <m/>
    <m/>
    <s v=""/>
    <n v="100"/>
    <s v="Sélection / Priorisation"/>
    <x v="1"/>
    <x v="1"/>
    <s v="Bourdet"/>
    <m/>
    <m/>
    <m/>
    <s v="Distributed in conjunction with NFI kits of solar lights, water filter, water container and mosquito nets"/>
    <s v="SHE20161123SULEBO"/>
    <x v="5"/>
    <x v="1"/>
    <x v="1"/>
    <e v="#N/A"/>
  </r>
  <r>
    <x v="33"/>
    <s v="410 Bridge  - Maniche"/>
    <m/>
    <s v="Réalisé"/>
    <d v="2016-11-25T00:00:00"/>
    <s v="Distribution NFI"/>
    <s v="Matériaux NFI"/>
    <s v="Moustiquaires"/>
    <s v="2 per HH"/>
    <s v="Nombre"/>
    <n v="200"/>
    <m/>
    <m/>
    <m/>
    <n v="560"/>
    <n v="100"/>
    <s v="Sélection / Priorisation"/>
    <x v="1"/>
    <x v="6"/>
    <s v="Maniche"/>
    <s v="Maniche"/>
    <s v="Peri urbain"/>
    <m/>
    <s v="Distributed in conjunction with Shelterkits and other NFI"/>
    <s v="SHE20161125SUMAMA"/>
    <x v="1"/>
    <x v="1"/>
    <x v="6"/>
    <e v="#N/A"/>
  </r>
  <r>
    <x v="33"/>
    <s v="410 Bridge"/>
    <m/>
    <s v="Réalisé"/>
    <d v="2016-11-25T00:00:00"/>
    <s v="Distribution NFI"/>
    <s v="Matériaux NFI"/>
    <s v="Lampes solaires"/>
    <s v="2 per HH"/>
    <s v="Nombre"/>
    <n v="200"/>
    <m/>
    <m/>
    <m/>
    <n v="560"/>
    <n v="100"/>
    <s v="Sélection / Priorisation"/>
    <x v="1"/>
    <x v="6"/>
    <s v="Maniche"/>
    <s v="Maniche"/>
    <s v="Peri urbain"/>
    <m/>
    <s v="Distributed in conjunction with Shelterkits and other NFI"/>
    <s v="SHE20161125SUMAMA"/>
    <x v="2"/>
    <x v="1"/>
    <x v="6"/>
    <e v="#N/A"/>
  </r>
  <r>
    <x v="33"/>
    <s v="412 Bridge"/>
    <m/>
    <s v="Réalisé"/>
    <d v="2016-11-25T00:00:00"/>
    <s v="Distribution NFI"/>
    <s v="Matériaux NFI"/>
    <s v="Bidons"/>
    <s v="1 per HH"/>
    <s v="Nombre"/>
    <n v="100"/>
    <m/>
    <m/>
    <m/>
    <n v="560"/>
    <n v="100"/>
    <s v="Sélection / Priorisation"/>
    <x v="1"/>
    <x v="6"/>
    <s v="Maniche"/>
    <s v="Maniche"/>
    <s v="Peri urbain"/>
    <m/>
    <s v="Distributed in conjunction with Shelterkits and other NFI"/>
    <s v="SHE20161125SUMAMA"/>
    <x v="3"/>
    <x v="1"/>
    <x v="6"/>
    <e v="#N/A"/>
  </r>
  <r>
    <x v="33"/>
    <s v="413 Bridge"/>
    <m/>
    <s v="Réalisé"/>
    <d v="2016-11-25T00:00:00"/>
    <s v="Distribution NFI"/>
    <s v="Matériaux NFI"/>
    <s v="Aquatabs"/>
    <s v="1 per HH"/>
    <s v="Nombre"/>
    <n v="100"/>
    <m/>
    <m/>
    <m/>
    <n v="560"/>
    <n v="100"/>
    <s v="Sélection / Priorisation"/>
    <x v="1"/>
    <x v="6"/>
    <s v="Maniche"/>
    <s v="Maniche"/>
    <s v="Peri urbain"/>
    <m/>
    <s v="Thirst Aid Station' Distributed in conjunction with Shelterkits and other NFI"/>
    <s v="SHE20161125SUMAMA"/>
    <x v="4"/>
    <x v="1"/>
    <x v="6"/>
    <e v="#N/A"/>
  </r>
  <r>
    <x v="33"/>
    <s v="414 Bridge"/>
    <m/>
    <s v="Réalisé"/>
    <d v="2016-11-25T00:00:00"/>
    <s v="Distribution Abris"/>
    <s v="Matériaux Abris"/>
    <s v="Kit Abris"/>
    <s v="1 per HH"/>
    <s v="Nombre"/>
    <n v="100"/>
    <m/>
    <m/>
    <m/>
    <n v="560"/>
    <n v="100"/>
    <s v="Sélection / Priorisation"/>
    <x v="1"/>
    <x v="6"/>
    <s v="Maniche"/>
    <s v="Maniche"/>
    <s v="Peri urbain"/>
    <m/>
    <s v="Distributed in conjunction with NFI kits of solar lights, water filter, water container and mosquito nets"/>
    <s v="SHE20161125SUMAMA"/>
    <x v="5"/>
    <x v="1"/>
    <x v="6"/>
    <e v="#N/A"/>
  </r>
  <r>
    <x v="33"/>
    <s v="Haven"/>
    <m/>
    <s v="Réalisé"/>
    <d v="2016-11-25T00:00:00"/>
    <s v="Distribution NFI"/>
    <s v="Matériaux NFI"/>
    <s v="Kit de cuisine"/>
    <s v="1 per HH"/>
    <s v="Nombre"/>
    <n v="75"/>
    <m/>
    <m/>
    <m/>
    <s v=""/>
    <n v="75"/>
    <s v="Sélection / Priorisation"/>
    <x v="1"/>
    <x v="77"/>
    <m/>
    <m/>
    <s v="Rural"/>
    <m/>
    <m/>
    <s v="SHE20161125SUIL"/>
    <x v="23"/>
    <x v="1"/>
    <x v="54"/>
    <e v="#N/A"/>
  </r>
  <r>
    <x v="33"/>
    <s v="Haven"/>
    <m/>
    <s v="Réalisé"/>
    <d v="2016-11-25T00:00:00"/>
    <s v="Distribution NFI"/>
    <s v="Matériaux NFI"/>
    <s v="Couvertures"/>
    <s v="5 per HH"/>
    <s v="Nombre"/>
    <n v="375"/>
    <m/>
    <m/>
    <m/>
    <s v=""/>
    <n v="75"/>
    <s v="Sélection / Priorisation"/>
    <x v="1"/>
    <x v="77"/>
    <m/>
    <m/>
    <s v="Rural"/>
    <m/>
    <m/>
    <s v="SHE20161125SUIL"/>
    <x v="0"/>
    <x v="1"/>
    <x v="54"/>
    <e v="#N/A"/>
  </r>
  <r>
    <x v="33"/>
    <s v="Haven"/>
    <m/>
    <s v="Réalisé"/>
    <d v="2016-11-25T00:00:00"/>
    <s v="Distribution NFI"/>
    <s v="Matériaux NFI"/>
    <s v="Lampes solaires"/>
    <s v="2 per HH"/>
    <s v="Nombre"/>
    <n v="150"/>
    <m/>
    <m/>
    <m/>
    <s v=""/>
    <n v="75"/>
    <s v="Sélection / Priorisation"/>
    <x v="1"/>
    <x v="77"/>
    <m/>
    <m/>
    <s v="Rural"/>
    <m/>
    <m/>
    <s v="SHE20161125SUIL"/>
    <x v="1"/>
    <x v="1"/>
    <x v="54"/>
    <e v="#N/A"/>
  </r>
  <r>
    <x v="33"/>
    <s v="Haven"/>
    <m/>
    <s v="Réalisé"/>
    <d v="2016-11-25T00:00:00"/>
    <s v="Distribution NFI"/>
    <s v="Matériaux NFI"/>
    <s v="Autre, à préciser dans &quot;Commentaires&quot;"/>
    <m/>
    <s v="N/A"/>
    <n v="75"/>
    <m/>
    <m/>
    <m/>
    <s v=""/>
    <n v="75"/>
    <s v="Sélection / Priorisation"/>
    <x v="1"/>
    <x v="77"/>
    <m/>
    <m/>
    <s v="Rural"/>
    <m/>
    <s v="Basic tool kit"/>
    <s v="SHE20161125SUIL"/>
    <x v="2"/>
    <x v="1"/>
    <x v="54"/>
    <e v="#N/A"/>
  </r>
  <r>
    <x v="33"/>
    <s v="Haven"/>
    <m/>
    <s v="Réalisé"/>
    <d v="2016-11-25T00:00:00"/>
    <s v="Distribution NFI"/>
    <s v="Matériaux NFI"/>
    <s v="Moustiquaires"/>
    <s v="2 per HH"/>
    <s v="Nombre"/>
    <n v="150"/>
    <m/>
    <m/>
    <m/>
    <s v=""/>
    <n v="75"/>
    <s v="Sélection / Priorisation"/>
    <x v="1"/>
    <x v="77"/>
    <m/>
    <m/>
    <s v="Rural"/>
    <m/>
    <m/>
    <s v="SHE20161125SUIL"/>
    <x v="3"/>
    <x v="1"/>
    <x v="54"/>
    <e v="#N/A"/>
  </r>
  <r>
    <x v="33"/>
    <s v="Haven"/>
    <m/>
    <s v="Réalisé"/>
    <d v="2016-11-25T00:00:00"/>
    <s v="Distribution NFI"/>
    <s v="Matériaux NFI"/>
    <s v="Bidons"/>
    <s v="1 per HH"/>
    <s v="Nombre"/>
    <n v="75"/>
    <m/>
    <m/>
    <m/>
    <s v=""/>
    <n v="75"/>
    <s v="Sélection / Priorisation"/>
    <x v="1"/>
    <x v="77"/>
    <m/>
    <m/>
    <s v="Rural"/>
    <m/>
    <m/>
    <s v="SHE20161125SUIL"/>
    <x v="4"/>
    <x v="1"/>
    <x v="54"/>
    <e v="#N/A"/>
  </r>
  <r>
    <x v="33"/>
    <s v="Haven"/>
    <m/>
    <s v="Planifié (financé)"/>
    <d v="2016-11-25T00:00:00"/>
    <s v="Distribution NFI"/>
    <s v="Matériaux NFI"/>
    <s v="Tapis de sol"/>
    <s v="2 per HH"/>
    <s v="Nombre"/>
    <n v="150"/>
    <m/>
    <m/>
    <m/>
    <s v=""/>
    <n v="75"/>
    <s v="Sélection / Priorisation"/>
    <x v="1"/>
    <x v="77"/>
    <m/>
    <m/>
    <s v="Rural"/>
    <m/>
    <m/>
    <s v="SHE20161125SUIL"/>
    <x v="5"/>
    <x v="1"/>
    <x v="54"/>
    <e v="#N/A"/>
  </r>
  <r>
    <x v="33"/>
    <s v="Haven"/>
    <m/>
    <s v="En cours"/>
    <d v="2016-12-02T00:00:00"/>
    <s v="Distribution NFI"/>
    <s v="Matériaux NFI"/>
    <s v="Moustiquaires"/>
    <s v="2 per HH"/>
    <s v="Nombre"/>
    <n v="628"/>
    <m/>
    <m/>
    <m/>
    <s v=""/>
    <n v="314"/>
    <s v="Sélection / Priorisation"/>
    <x v="1"/>
    <x v="77"/>
    <s v="Ile A Vache"/>
    <m/>
    <s v="Rural"/>
    <m/>
    <s v="Distributed in conjunction with Shelterkits and other NFI"/>
    <s v="SHE2016122SUILIL"/>
    <x v="2"/>
    <x v="1"/>
    <x v="54"/>
    <e v="#N/A"/>
  </r>
  <r>
    <x v="33"/>
    <s v="Haven"/>
    <m/>
    <s v="En cours"/>
    <d v="2016-12-02T00:00:00"/>
    <s v="Distribution NFI"/>
    <s v="Matériaux NFI"/>
    <s v="Lampes solaires"/>
    <s v="2 per HH"/>
    <s v="Nombre"/>
    <n v="628"/>
    <m/>
    <m/>
    <m/>
    <s v=""/>
    <n v="314"/>
    <s v="Sélection / Priorisation"/>
    <x v="1"/>
    <x v="77"/>
    <s v="Ile A Vache"/>
    <m/>
    <s v="Rural"/>
    <m/>
    <s v="Distributed in conjunction with Shelterkits and other NFI"/>
    <s v="SHE2016122SUILIL"/>
    <x v="3"/>
    <x v="1"/>
    <x v="54"/>
    <e v="#N/A"/>
  </r>
  <r>
    <x v="33"/>
    <s v="Haven"/>
    <m/>
    <s v="En cours"/>
    <d v="2016-12-02T00:00:00"/>
    <s v="Distribution NFI"/>
    <s v="Matériaux NFI"/>
    <s v="Bidons"/>
    <s v="1 per HH"/>
    <s v="Nombre"/>
    <n v="314"/>
    <m/>
    <m/>
    <m/>
    <s v=""/>
    <n v="314"/>
    <s v="Sélection / Priorisation"/>
    <x v="1"/>
    <x v="77"/>
    <s v="Ile A Vache"/>
    <m/>
    <s v="Rural"/>
    <m/>
    <s v="Distributed in conjunction with Shelterkits and other NFI"/>
    <s v="SHE2016122SUILIL"/>
    <x v="4"/>
    <x v="1"/>
    <x v="54"/>
    <e v="#N/A"/>
  </r>
  <r>
    <x v="33"/>
    <s v="Haven"/>
    <m/>
    <s v="En cours"/>
    <d v="2016-12-02T00:00:00"/>
    <s v="Distribution NFI"/>
    <s v="Matériaux NFI"/>
    <s v="Aquatabs"/>
    <s v="1 per HH"/>
    <s v="Nombre"/>
    <n v="314"/>
    <m/>
    <m/>
    <m/>
    <s v=""/>
    <n v="314"/>
    <s v="Sélection / Priorisation"/>
    <x v="1"/>
    <x v="77"/>
    <s v="Ile A Vache"/>
    <m/>
    <s v="Rural"/>
    <m/>
    <s v="Thirst Aid Station' Distributed in conjunction with Shelterkits and other NFI"/>
    <s v="SHE2016122SUILIL"/>
    <x v="5"/>
    <x v="1"/>
    <x v="54"/>
    <e v="#N/A"/>
  </r>
  <r>
    <x v="33"/>
    <s v="(BSEIPH) Bureau du Secrétaire d’Etat à l’Intégration des Personnes Handicapées"/>
    <m/>
    <s v="En cours"/>
    <d v="2016-12-02T00:00:00"/>
    <s v="Distribution NFI"/>
    <s v="Matériaux NFI"/>
    <s v="Moustiquaires"/>
    <s v="2 per HH"/>
    <s v="Nombre"/>
    <n v="308"/>
    <m/>
    <m/>
    <m/>
    <s v=""/>
    <n v="154"/>
    <s v="Sélection / Priorisation"/>
    <x v="1"/>
    <x v="1"/>
    <s v="Bourdet"/>
    <m/>
    <s v="Peri urbain"/>
    <m/>
    <s v="Distributed in conjunction with Shelterkits and other NFI"/>
    <s v="SHE2016122SULEBO"/>
    <x v="22"/>
    <x v="1"/>
    <x v="1"/>
    <e v="#N/A"/>
  </r>
  <r>
    <x v="33"/>
    <s v="(BSEIPH) Bureau du Secrétaire d’Etat à l’Intégration des Personnes Handicapées"/>
    <m/>
    <s v="En cours"/>
    <d v="2016-12-02T00:00:00"/>
    <s v="Distribution NFI"/>
    <s v="Matériaux NFI"/>
    <s v="Lampes solaires"/>
    <s v="2 per HH"/>
    <s v="Nombre"/>
    <n v="308"/>
    <m/>
    <m/>
    <m/>
    <s v=""/>
    <n v="154"/>
    <s v="Sélection / Priorisation"/>
    <x v="1"/>
    <x v="1"/>
    <s v="Bourdet"/>
    <m/>
    <s v="Peri urbain"/>
    <m/>
    <s v="Distributed in conjunction with Shelterkits and other NFI"/>
    <s v="SHE2016122SULEBO"/>
    <x v="23"/>
    <x v="1"/>
    <x v="1"/>
    <e v="#N/A"/>
  </r>
  <r>
    <x v="33"/>
    <s v="(BSEIPH) Bureau du Secrétaire d’Etat à l’Intégration des Personnes Handicapées"/>
    <m/>
    <s v="En cours"/>
    <d v="2016-12-02T00:00:00"/>
    <s v="Distribution NFI"/>
    <s v="Matériaux NFI"/>
    <s v="Bidons"/>
    <s v="1 per HH"/>
    <s v="Nombre"/>
    <n v="154"/>
    <m/>
    <m/>
    <m/>
    <s v=""/>
    <n v="154"/>
    <s v="Sélection / Priorisation"/>
    <x v="1"/>
    <x v="1"/>
    <s v="Bourdet"/>
    <m/>
    <s v="Peri urbain"/>
    <m/>
    <s v="Distributed in conjunction with Shelterkits and other NFI"/>
    <s v="SHE2016122SULEBO"/>
    <x v="0"/>
    <x v="1"/>
    <x v="1"/>
    <e v="#N/A"/>
  </r>
  <r>
    <x v="33"/>
    <s v="(BSEIPH) Bureau du Secrétaire d’Etat à l’Intégration des Personnes Handicapées"/>
    <m/>
    <s v="En cours"/>
    <d v="2016-12-02T00:00:00"/>
    <s v="Distribution NFI"/>
    <s v="Matériaux NFI"/>
    <s v="Aquatabs"/>
    <s v="1 per HH"/>
    <s v="Nombre"/>
    <n v="154"/>
    <m/>
    <m/>
    <m/>
    <s v=""/>
    <n v="154"/>
    <s v="Sélection / Priorisation"/>
    <x v="1"/>
    <x v="1"/>
    <s v="Bourdet"/>
    <m/>
    <s v="Peri urbain"/>
    <m/>
    <s v="Thirst Aid Station' Distributed in conjunction with Shelterkits and other NFI"/>
    <s v="SHE2016122SULEBO"/>
    <x v="1"/>
    <x v="1"/>
    <x v="1"/>
    <e v="#N/A"/>
  </r>
  <r>
    <x v="33"/>
    <s v="Rotary Clube Les Cayes"/>
    <m/>
    <s v="En cours"/>
    <d v="2016-12-02T00:00:00"/>
    <s v="Distribution NFI"/>
    <s v="Matériaux NFI"/>
    <s v="Moustiquaires"/>
    <s v="2 per HH"/>
    <s v="Nombre"/>
    <n v="600"/>
    <m/>
    <m/>
    <m/>
    <s v=""/>
    <n v="300"/>
    <s v="Sélection / Priorisation"/>
    <x v="1"/>
    <x v="1"/>
    <s v="Bourdet"/>
    <m/>
    <s v="Urbain"/>
    <m/>
    <s v="Distributed in conjunction with Shelterkits and other NFI"/>
    <s v="SHE2016122SULEBO"/>
    <x v="2"/>
    <x v="1"/>
    <x v="1"/>
    <e v="#N/A"/>
  </r>
  <r>
    <x v="33"/>
    <s v="Rotary Clube Les Cayes"/>
    <m/>
    <s v="En cours"/>
    <d v="2016-12-02T00:00:00"/>
    <s v="Distribution NFI"/>
    <s v="Matériaux NFI"/>
    <s v="Lampes solaires"/>
    <s v="2 per HH"/>
    <s v="Nombre"/>
    <n v="600"/>
    <m/>
    <m/>
    <m/>
    <s v=""/>
    <n v="300"/>
    <s v="Sélection / Priorisation"/>
    <x v="1"/>
    <x v="1"/>
    <s v="Bourdet"/>
    <m/>
    <s v="Urbain"/>
    <m/>
    <s v="Distributed in conjunction with Shelterkits and other NFI"/>
    <s v="SHE2016122SULEBO"/>
    <x v="3"/>
    <x v="1"/>
    <x v="1"/>
    <e v="#N/A"/>
  </r>
  <r>
    <x v="33"/>
    <s v="Rotary Clube Les Cayes"/>
    <m/>
    <s v="En cours"/>
    <d v="2016-12-02T00:00:00"/>
    <s v="Distribution NFI"/>
    <s v="Matériaux NFI"/>
    <s v="Bidons"/>
    <s v="1 per HH"/>
    <s v="Nombre"/>
    <n v="300"/>
    <m/>
    <m/>
    <m/>
    <s v=""/>
    <n v="300"/>
    <s v="Sélection / Priorisation"/>
    <x v="1"/>
    <x v="1"/>
    <s v="Bourdet"/>
    <m/>
    <s v="Urbain"/>
    <m/>
    <s v="Distributed in conjunction with Shelterkits and other NFI"/>
    <s v="SHE2016122SULEBO"/>
    <x v="4"/>
    <x v="1"/>
    <x v="1"/>
    <e v="#N/A"/>
  </r>
  <r>
    <x v="33"/>
    <s v="Rotary Clube Les Cayes"/>
    <m/>
    <s v="En cours"/>
    <d v="2016-12-02T00:00:00"/>
    <s v="Distribution NFI"/>
    <s v="Matériaux NFI"/>
    <s v="Aquatabs"/>
    <s v="1 per HH"/>
    <s v="Nombre"/>
    <n v="300"/>
    <m/>
    <m/>
    <m/>
    <s v=""/>
    <n v="300"/>
    <s v="Sélection / Priorisation"/>
    <x v="1"/>
    <x v="1"/>
    <s v="Bourdet"/>
    <m/>
    <s v="Urbain"/>
    <m/>
    <s v="Thirst Aid Station' Distributed in conjunction with Shelterkits and other NFI"/>
    <s v="SHE2016122SULEBO"/>
    <x v="5"/>
    <x v="1"/>
    <x v="1"/>
    <e v="#N/A"/>
  </r>
  <r>
    <x v="33"/>
    <s v="Handicap International"/>
    <m/>
    <s v="Planifié (financé)"/>
    <d v="2016-12-06T00:00:00"/>
    <s v="Distribution NFI"/>
    <s v="Matériaux NFI"/>
    <s v="Moustiquaires"/>
    <s v="2 per HH"/>
    <s v="Nombre"/>
    <n v="1000"/>
    <m/>
    <m/>
    <m/>
    <s v=""/>
    <n v="500"/>
    <s v="Sélection / Priorisation"/>
    <x v="3"/>
    <x v="71"/>
    <m/>
    <s v="Not yet confirmed"/>
    <s v="Rural"/>
    <m/>
    <s v="Distributed in conjunction with Shelterkits and other NFI"/>
    <s v="SHE2016126NIAN"/>
    <x v="1"/>
    <x v="3"/>
    <x v="50"/>
    <e v="#N/A"/>
  </r>
  <r>
    <x v="33"/>
    <s v="Handicap International"/>
    <m/>
    <s v="Planifié (financé)"/>
    <d v="2016-12-06T00:00:00"/>
    <s v="Distribution NFI"/>
    <s v="Matériaux NFI"/>
    <s v="Lampes solaires"/>
    <s v="2 per HH"/>
    <s v="Nombre"/>
    <n v="1000"/>
    <m/>
    <m/>
    <m/>
    <s v=""/>
    <n v="500"/>
    <s v="Sélection / Priorisation"/>
    <x v="3"/>
    <x v="71"/>
    <m/>
    <s v="Not yet confirmed"/>
    <s v="Rural"/>
    <m/>
    <s v="Distributed in conjunction with Shelterkits and other NFI"/>
    <s v="SHE2016126NIAN"/>
    <x v="2"/>
    <x v="3"/>
    <x v="50"/>
    <e v="#N/A"/>
  </r>
  <r>
    <x v="33"/>
    <s v="Handicap International"/>
    <m/>
    <s v="Planifié (financé)"/>
    <d v="2016-12-06T00:00:00"/>
    <s v="Distribution NFI"/>
    <s v="Matériaux NFI"/>
    <s v="Bidons"/>
    <s v="1 per HH"/>
    <s v="Nombre"/>
    <n v="500"/>
    <m/>
    <m/>
    <m/>
    <s v=""/>
    <n v="500"/>
    <s v="Sélection / Priorisation"/>
    <x v="3"/>
    <x v="71"/>
    <m/>
    <s v="Not yet confirmed"/>
    <s v="Rural"/>
    <m/>
    <s v="Distributed in conjunction with Shelterkits and other NFI"/>
    <s v="SHE2016126NIAN"/>
    <x v="3"/>
    <x v="3"/>
    <x v="50"/>
    <e v="#N/A"/>
  </r>
  <r>
    <x v="33"/>
    <s v="Handicap International"/>
    <m/>
    <s v="Planifié (financé)"/>
    <d v="2016-12-06T00:00:00"/>
    <s v="Distribution NFI"/>
    <s v="Matériaux NFI"/>
    <s v="Aquatabs"/>
    <s v="1 per HH"/>
    <s v="Nombre"/>
    <n v="500"/>
    <m/>
    <m/>
    <m/>
    <s v=""/>
    <n v="500"/>
    <s v="Sélection / Priorisation"/>
    <x v="3"/>
    <x v="71"/>
    <m/>
    <s v="Not yet confirmed"/>
    <s v="Rural"/>
    <m/>
    <s v="Thirst Aid Station' Distributed in conjunction with Shelterkits and other NFI"/>
    <s v="SHE2016126NIAN"/>
    <x v="4"/>
    <x v="3"/>
    <x v="50"/>
    <e v="#N/A"/>
  </r>
  <r>
    <x v="33"/>
    <s v="Handicap International"/>
    <m/>
    <s v="Planifié (financé)"/>
    <d v="2016-12-06T00:00:00"/>
    <s v="Distribution Abris"/>
    <s v="Matériaux Abris"/>
    <s v="Kit Abris"/>
    <s v="1 per HH"/>
    <s v="Nombre"/>
    <n v="500"/>
    <m/>
    <m/>
    <m/>
    <s v=""/>
    <n v="500"/>
    <s v="Sélection / Priorisation"/>
    <x v="3"/>
    <x v="71"/>
    <m/>
    <s v="Not yet confirmed"/>
    <s v="Rural"/>
    <m/>
    <s v="Distributed in conjunction with NFI kits of solar lights, water filter, water container and mosquito nets"/>
    <s v="SHE2016126NIAN"/>
    <x v="5"/>
    <x v="3"/>
    <x v="50"/>
    <e v="#N/A"/>
  </r>
  <r>
    <x v="33"/>
    <s v="Handicap International"/>
    <m/>
    <s v="Planifié (financé)"/>
    <d v="2016-12-06T00:00:00"/>
    <s v="Distribution NFI"/>
    <s v="Matériaux NFI"/>
    <s v="Moustiquaires"/>
    <s v="2 per HH"/>
    <s v="Nombre"/>
    <n v="1000"/>
    <m/>
    <m/>
    <m/>
    <s v=""/>
    <n v="500"/>
    <s v="Sélection / Priorisation"/>
    <x v="3"/>
    <x v="70"/>
    <m/>
    <s v="Not yet confirmed"/>
    <s v="Rural"/>
    <m/>
    <s v="Distributed in conjunction with Shelterkits and other NFI"/>
    <s v="SHE2016126NIL'"/>
    <x v="1"/>
    <x v="3"/>
    <x v="49"/>
    <e v="#N/A"/>
  </r>
  <r>
    <x v="33"/>
    <s v="Handicap International"/>
    <m/>
    <s v="Planifié (financé)"/>
    <d v="2016-12-06T00:00:00"/>
    <s v="Distribution NFI"/>
    <s v="Matériaux NFI"/>
    <s v="Lampes solaires"/>
    <s v="2 per HH"/>
    <s v="Nombre"/>
    <n v="1000"/>
    <m/>
    <m/>
    <m/>
    <s v=""/>
    <n v="500"/>
    <s v="Sélection / Priorisation"/>
    <x v="3"/>
    <x v="70"/>
    <m/>
    <s v="Not yet confirmed"/>
    <s v="Rural"/>
    <m/>
    <s v="Distributed in conjunction with Shelterkits and other NFI"/>
    <s v="SHE2016126NIL'"/>
    <x v="2"/>
    <x v="3"/>
    <x v="49"/>
    <e v="#N/A"/>
  </r>
  <r>
    <x v="33"/>
    <s v="Handicap International"/>
    <m/>
    <s v="Planifié (financé)"/>
    <d v="2016-12-06T00:00:00"/>
    <s v="Distribution NFI"/>
    <s v="Matériaux NFI"/>
    <s v="Bidons"/>
    <s v="1 per HH"/>
    <s v="Nombre"/>
    <n v="500"/>
    <m/>
    <m/>
    <m/>
    <s v=""/>
    <n v="500"/>
    <s v="Sélection / Priorisation"/>
    <x v="3"/>
    <x v="70"/>
    <m/>
    <s v="Not yet confirmed"/>
    <s v="Rural"/>
    <m/>
    <s v="Distributed in conjunction with Shelterkits and other NFI"/>
    <s v="SHE2016126NIL'"/>
    <x v="3"/>
    <x v="3"/>
    <x v="49"/>
    <e v="#N/A"/>
  </r>
  <r>
    <x v="33"/>
    <s v="Handicap International"/>
    <m/>
    <s v="Planifié (financé)"/>
    <d v="2016-12-06T00:00:00"/>
    <s v="Distribution NFI"/>
    <s v="Matériaux NFI"/>
    <s v="Aquatabs"/>
    <s v="1 per HH"/>
    <s v="Nombre"/>
    <n v="500"/>
    <m/>
    <m/>
    <m/>
    <s v=""/>
    <n v="500"/>
    <s v="Sélection / Priorisation"/>
    <x v="3"/>
    <x v="70"/>
    <m/>
    <s v="Not yet confirmed"/>
    <s v="Rural"/>
    <m/>
    <s v="Thirst Aid Station' Distributed in conjunction with Shelterkits and other NFI"/>
    <s v="SHE2016126NIL'"/>
    <x v="4"/>
    <x v="3"/>
    <x v="49"/>
    <e v="#N/A"/>
  </r>
  <r>
    <x v="33"/>
    <s v="Handicap International"/>
    <m/>
    <s v="Planifié (financé)"/>
    <d v="2016-12-06T00:00:00"/>
    <s v="Distribution Abris"/>
    <s v="Matériaux Abris"/>
    <s v="Kit Abris"/>
    <s v="1 per HH"/>
    <s v="Nombre"/>
    <n v="500"/>
    <m/>
    <m/>
    <m/>
    <s v=""/>
    <n v="500"/>
    <s v="Sélection / Priorisation"/>
    <x v="3"/>
    <x v="70"/>
    <m/>
    <s v="Not yet confirmed"/>
    <s v="Rural"/>
    <m/>
    <s v="Distributed in conjunction with NFI kits of solar lights, water filter, water container and mosquito nets"/>
    <s v="SHE2016126NIL'"/>
    <x v="5"/>
    <x v="3"/>
    <x v="49"/>
    <e v="#N/A"/>
  </r>
  <r>
    <x v="33"/>
    <s v="Haven"/>
    <m/>
    <s v="Planifié (financé)"/>
    <d v="2016-12-09T00:00:00"/>
    <s v="Distribution Abris"/>
    <s v="Matériaux Abris"/>
    <s v="Kit Abris"/>
    <s v="1 per HH"/>
    <s v="Nombre"/>
    <n v="314"/>
    <m/>
    <m/>
    <m/>
    <s v=""/>
    <n v="314"/>
    <s v="Sélection / Priorisation"/>
    <x v="1"/>
    <x v="77"/>
    <s v="Ile A Vache"/>
    <m/>
    <s v="Rural"/>
    <m/>
    <s v="Distributed in conjunction with NFI kits of solar lights, water filter, water container and mosquito nets"/>
    <s v="SHE2016129SUILIL"/>
    <x v="5"/>
    <x v="1"/>
    <x v="54"/>
    <e v="#N/A"/>
  </r>
  <r>
    <x v="33"/>
    <s v="(BSEIPH) Bureau du Secrétaire d’Etat à l’Intégration des Personnes Handicapées"/>
    <m/>
    <s v="Planifié (financé)"/>
    <d v="2016-12-09T00:00:00"/>
    <s v="Distribution Abris"/>
    <s v="Matériaux Abris"/>
    <s v="Kit Abris"/>
    <s v="1 per HH"/>
    <s v="Nombre"/>
    <n v="154"/>
    <m/>
    <m/>
    <m/>
    <s v=""/>
    <n v="154"/>
    <s v="Sélection / Priorisation"/>
    <x v="1"/>
    <x v="1"/>
    <s v="Bourdet"/>
    <m/>
    <s v="Peri urbain"/>
    <m/>
    <s v="Distributed in conjunction with NFI kits of solar lights, water filter, water container and mosquito nets"/>
    <s v="SHE2016129SULEBO"/>
    <x v="4"/>
    <x v="1"/>
    <x v="1"/>
    <e v="#N/A"/>
  </r>
  <r>
    <x v="33"/>
    <s v="Rotary Clube Les Cayes"/>
    <m/>
    <s v="Planifié (financé)"/>
    <d v="2016-12-09T00:00:00"/>
    <s v="Distribution Abris"/>
    <s v="Matériaux Abris"/>
    <s v="Kit Abris"/>
    <s v="1 per HH"/>
    <s v="Nombre"/>
    <n v="300"/>
    <m/>
    <m/>
    <m/>
    <s v=""/>
    <n v="300"/>
    <s v="Sélection / Priorisation"/>
    <x v="1"/>
    <x v="1"/>
    <s v="Bourdet"/>
    <m/>
    <s v="Urbain"/>
    <m/>
    <s v="Distributed in conjunction with NFI kits of solar lights, water filter, water container and mosquito nets"/>
    <s v="SHE2016129SULEBO"/>
    <x v="5"/>
    <x v="1"/>
    <x v="1"/>
    <e v="#N/A"/>
  </r>
  <r>
    <x v="33"/>
    <s v="410 Bridge - Morency"/>
    <m/>
    <s v="Planifié (financé)"/>
    <d v="2016-12-12T00:00:00"/>
    <s v="Distribution NFI"/>
    <s v="Matériaux NFI"/>
    <s v="Moustiquaires"/>
    <s v="2 per HH"/>
    <s v="Nombre"/>
    <n v="600"/>
    <m/>
    <m/>
    <m/>
    <s v=""/>
    <n v="300"/>
    <s v="Sélection / Priorisation"/>
    <x v="1"/>
    <x v="1"/>
    <s v="Doulmier"/>
    <s v="Morency"/>
    <m/>
    <m/>
    <s v="Distributed in conjunction with Shelterkits and other NFI"/>
    <s v="SHE20161212SULEDO"/>
    <x v="1"/>
    <x v="1"/>
    <x v="1"/>
    <e v="#N/A"/>
  </r>
  <r>
    <x v="33"/>
    <s v="411 Bridge"/>
    <m/>
    <s v="Planifié (financé)"/>
    <d v="2016-12-12T00:00:00"/>
    <s v="Distribution NFI"/>
    <s v="Matériaux NFI"/>
    <s v="Lampes solaires"/>
    <s v="2 per HH"/>
    <s v="Nombre"/>
    <n v="600"/>
    <m/>
    <m/>
    <m/>
    <s v=""/>
    <n v="300"/>
    <s v="Sélection / Priorisation"/>
    <x v="1"/>
    <x v="1"/>
    <s v="Doulmier"/>
    <s v="Morency"/>
    <m/>
    <m/>
    <s v="Distributed in conjunction with Shelterkits and other NFI"/>
    <s v="SHE20161212SULEDO"/>
    <x v="2"/>
    <x v="1"/>
    <x v="1"/>
    <e v="#N/A"/>
  </r>
  <r>
    <x v="33"/>
    <s v="412 Bridge"/>
    <m/>
    <s v="Planifié (financé)"/>
    <d v="2016-12-12T00:00:00"/>
    <s v="Distribution NFI"/>
    <s v="Matériaux NFI"/>
    <s v="Bidons"/>
    <s v="1 per HH"/>
    <s v="Nombre"/>
    <n v="300"/>
    <m/>
    <m/>
    <m/>
    <s v=""/>
    <n v="300"/>
    <s v="Sélection / Priorisation"/>
    <x v="1"/>
    <x v="1"/>
    <s v="Doulmier"/>
    <s v="Morency"/>
    <m/>
    <m/>
    <s v="Distributed in conjunction with Shelterkits and other NFI"/>
    <s v="SHE20161212SULEDO"/>
    <x v="3"/>
    <x v="1"/>
    <x v="1"/>
    <e v="#N/A"/>
  </r>
  <r>
    <x v="33"/>
    <s v="413 Bridge"/>
    <m/>
    <s v="Planifié (financé)"/>
    <d v="2016-12-12T00:00:00"/>
    <s v="Distribution NFI"/>
    <s v="Matériaux NFI"/>
    <s v="Aquatabs"/>
    <s v="1 per HH"/>
    <s v="Nombre"/>
    <n v="300"/>
    <m/>
    <m/>
    <m/>
    <s v=""/>
    <n v="300"/>
    <s v="Sélection / Priorisation"/>
    <x v="1"/>
    <x v="1"/>
    <s v="Doulmier"/>
    <s v="Morency"/>
    <m/>
    <m/>
    <s v="Thirst Aid Station' Distributed in conjunction with Shelterkits and other NFI"/>
    <s v="SHE20161212SULEDO"/>
    <x v="4"/>
    <x v="1"/>
    <x v="1"/>
    <e v="#N/A"/>
  </r>
  <r>
    <x v="33"/>
    <s v="414 Bridge"/>
    <m/>
    <s v="Planifié (financé)"/>
    <d v="2016-12-12T00:00:00"/>
    <s v="Distribution Abris"/>
    <s v="Matériaux Abris"/>
    <s v="Kit Abris"/>
    <s v="1 per HH"/>
    <s v="Nombre"/>
    <n v="300"/>
    <m/>
    <m/>
    <m/>
    <s v=""/>
    <n v="300"/>
    <s v="Sélection / Priorisation"/>
    <x v="1"/>
    <x v="1"/>
    <s v="Doulmier"/>
    <s v="Morency"/>
    <m/>
    <m/>
    <s v="Distributed in conjunction with NFI kits of solar lights, water filter, water container and mosquito nets"/>
    <s v="SHE20161212SULEDO"/>
    <x v="5"/>
    <x v="1"/>
    <x v="1"/>
    <e v="#N/A"/>
  </r>
  <r>
    <x v="33"/>
    <s v="410 Bridge - Calapa"/>
    <m/>
    <s v="Planifié (financé)"/>
    <d v="2016-12-12T00:00:00"/>
    <s v="Distribution NFI"/>
    <s v="Matériaux NFI"/>
    <s v="Moustiquaires"/>
    <s v="2 per HH"/>
    <s v="Nombre"/>
    <n v="300"/>
    <m/>
    <m/>
    <m/>
    <s v=""/>
    <n v="150"/>
    <s v="Sélection / Priorisation"/>
    <x v="1"/>
    <x v="18"/>
    <s v="Bony"/>
    <s v="Calapa"/>
    <m/>
    <m/>
    <s v="Distributed in conjunction with Shelterkits and other NFI"/>
    <s v="SHE20161212SUCHBO"/>
    <x v="1"/>
    <x v="1"/>
    <x v="18"/>
    <e v="#N/A"/>
  </r>
  <r>
    <x v="33"/>
    <s v="410 Bridge"/>
    <m/>
    <s v="Planifié (financé)"/>
    <d v="2016-12-12T00:00:00"/>
    <s v="Distribution NFI"/>
    <s v="Matériaux NFI"/>
    <s v="Lampes solaires"/>
    <s v="2 per HH"/>
    <s v="Nombre"/>
    <n v="300"/>
    <m/>
    <m/>
    <m/>
    <s v=""/>
    <n v="150"/>
    <s v="Sélection / Priorisation"/>
    <x v="1"/>
    <x v="18"/>
    <s v="Bony"/>
    <s v="Calapa"/>
    <m/>
    <m/>
    <s v="Distributed in conjunction with Shelterkits and other NFI"/>
    <s v="SHE20161212SUCHBO"/>
    <x v="2"/>
    <x v="1"/>
    <x v="18"/>
    <e v="#N/A"/>
  </r>
  <r>
    <x v="33"/>
    <s v="410 Bridge"/>
    <m/>
    <s v="Planifié (financé)"/>
    <d v="2016-12-12T00:00:00"/>
    <s v="Distribution NFI"/>
    <s v="Matériaux NFI"/>
    <s v="Bidons"/>
    <s v="1 per HH"/>
    <s v="Nombre"/>
    <n v="150"/>
    <m/>
    <m/>
    <m/>
    <s v=""/>
    <n v="150"/>
    <s v="Sélection / Priorisation"/>
    <x v="1"/>
    <x v="18"/>
    <s v="Bony"/>
    <s v="Calapa"/>
    <m/>
    <m/>
    <s v="Distributed in conjunction with Shelterkits and other NFI"/>
    <s v="SHE20161212SUCHBO"/>
    <x v="3"/>
    <x v="1"/>
    <x v="18"/>
    <e v="#N/A"/>
  </r>
  <r>
    <x v="33"/>
    <s v="410 Bridge"/>
    <m/>
    <s v="Planifié (financé)"/>
    <d v="2016-12-12T00:00:00"/>
    <s v="Distribution NFI"/>
    <s v="Matériaux NFI"/>
    <s v="Aquatabs"/>
    <s v="1 per HH"/>
    <s v="Nombre"/>
    <n v="150"/>
    <m/>
    <m/>
    <m/>
    <s v=""/>
    <n v="150"/>
    <s v="Sélection / Priorisation"/>
    <x v="1"/>
    <x v="18"/>
    <s v="Bony"/>
    <s v="Calapa"/>
    <m/>
    <m/>
    <s v="Thirst Aid Station' Distributed in conjunction with Shelterkits and other NFI"/>
    <s v="SHE20161212SUCHBO"/>
    <x v="4"/>
    <x v="1"/>
    <x v="18"/>
    <e v="#N/A"/>
  </r>
  <r>
    <x v="33"/>
    <s v="410 Bridge"/>
    <m/>
    <s v="Planifié (financé)"/>
    <d v="2016-12-12T00:00:00"/>
    <s v="Distribution Abris"/>
    <s v="Matériaux Abris"/>
    <s v="Kit Abris"/>
    <s v="1 per HH"/>
    <s v="Nombre"/>
    <n v="150"/>
    <m/>
    <m/>
    <m/>
    <s v=""/>
    <n v="150"/>
    <s v="Sélection / Priorisation"/>
    <x v="1"/>
    <x v="18"/>
    <s v="Bony"/>
    <s v="Calapa"/>
    <m/>
    <m/>
    <s v="Distributed in conjunction with NFI kits of solar lights, water filter, water container and mosquito nets"/>
    <s v="SHE20161212SUCHBO"/>
    <x v="5"/>
    <x v="1"/>
    <x v="18"/>
    <e v="#N/A"/>
  </r>
  <r>
    <x v="33"/>
    <s v="410 Bridge - Lebeye"/>
    <m/>
    <s v="Planifié (financé)"/>
    <d v="2016-12-15T00:00:00"/>
    <s v="Distribution NFI"/>
    <s v="Matériaux NFI"/>
    <s v="Moustiquaires"/>
    <s v="2 per HH"/>
    <s v="Nombre"/>
    <n v="100"/>
    <m/>
    <m/>
    <m/>
    <s v=""/>
    <n v="50"/>
    <s v="Sélection / Priorisation"/>
    <x v="1"/>
    <x v="18"/>
    <s v="Dejoie"/>
    <s v="Lebeye"/>
    <m/>
    <m/>
    <s v="Distributed in conjunction with Shelterkits and other NFI"/>
    <s v="SHE20161215SUCHDE"/>
    <x v="1"/>
    <x v="1"/>
    <x v="18"/>
    <e v="#N/A"/>
  </r>
  <r>
    <x v="33"/>
    <s v="410 Bridge"/>
    <m/>
    <s v="Planifié (financé)"/>
    <d v="2016-12-15T00:00:00"/>
    <s v="Distribution NFI"/>
    <s v="Matériaux NFI"/>
    <s v="Lampes solaires"/>
    <s v="2 per HH"/>
    <s v="Nombre"/>
    <n v="100"/>
    <m/>
    <m/>
    <m/>
    <s v=""/>
    <n v="50"/>
    <s v="Sélection / Priorisation"/>
    <x v="1"/>
    <x v="18"/>
    <s v="Dejoie"/>
    <s v="Lebeye"/>
    <m/>
    <m/>
    <s v="Distributed in conjunction with Shelterkits and other NFI"/>
    <s v="SHE20161215SUCHDE"/>
    <x v="2"/>
    <x v="1"/>
    <x v="18"/>
    <e v="#N/A"/>
  </r>
  <r>
    <x v="33"/>
    <s v="410 Bridge"/>
    <m/>
    <s v="Planifié (financé)"/>
    <d v="2016-12-15T00:00:00"/>
    <s v="Distribution NFI"/>
    <s v="Matériaux NFI"/>
    <s v="Bidons"/>
    <s v="1 per HH"/>
    <s v="Nombre"/>
    <n v="50"/>
    <m/>
    <m/>
    <m/>
    <s v=""/>
    <n v="50"/>
    <s v="Sélection / Priorisation"/>
    <x v="1"/>
    <x v="18"/>
    <s v="Dejoie"/>
    <s v="Lebeye"/>
    <m/>
    <m/>
    <s v="Distributed in conjunction with Shelterkits and other NFI"/>
    <s v="SHE20161215SUCHDE"/>
    <x v="3"/>
    <x v="1"/>
    <x v="18"/>
    <e v="#N/A"/>
  </r>
  <r>
    <x v="33"/>
    <s v="410 Bridge"/>
    <m/>
    <s v="Planifié (financé)"/>
    <d v="2016-12-15T00:00:00"/>
    <s v="Distribution NFI"/>
    <s v="Matériaux NFI"/>
    <s v="Aquatabs"/>
    <s v="1 per HH"/>
    <s v="Nombre"/>
    <n v="50"/>
    <m/>
    <m/>
    <m/>
    <s v=""/>
    <n v="50"/>
    <s v="Sélection / Priorisation"/>
    <x v="1"/>
    <x v="18"/>
    <s v="Dejoie"/>
    <s v="Lebeye"/>
    <m/>
    <m/>
    <s v="Thirst Aid Station' Distributed in conjunction with Shelterkits and other NFI"/>
    <s v="SHE20161215SUCHDE"/>
    <x v="4"/>
    <x v="1"/>
    <x v="18"/>
    <e v="#N/A"/>
  </r>
  <r>
    <x v="33"/>
    <s v="410 Bridge"/>
    <m/>
    <s v="Planifié (financé)"/>
    <d v="2016-12-15T00:00:00"/>
    <s v="Distribution Abris"/>
    <s v="Matériaux Abris"/>
    <s v="Kit Abris"/>
    <s v="1 per HH"/>
    <s v="Nombre"/>
    <n v="50"/>
    <m/>
    <m/>
    <m/>
    <s v=""/>
    <n v="50"/>
    <s v="Sélection / Priorisation"/>
    <x v="1"/>
    <x v="18"/>
    <s v="Dejoie"/>
    <s v="Lebeye"/>
    <m/>
    <m/>
    <s v="Distributed in conjunction with NFI kits of solar lights, water filter, water container and mosquito nets"/>
    <s v="SHE20161215SUCHDE"/>
    <x v="5"/>
    <x v="1"/>
    <x v="18"/>
    <e v="#N/A"/>
  </r>
  <r>
    <x v="33"/>
    <s v="410 Bridge - Bousquet"/>
    <m/>
    <s v="Planifié (financé)"/>
    <d v="2016-12-20T00:00:00"/>
    <s v="Distribution NFI"/>
    <s v="Matériaux NFI"/>
    <s v="Moustiquaires"/>
    <s v="2 per HH"/>
    <s v="Nombre"/>
    <n v="200"/>
    <m/>
    <m/>
    <m/>
    <s v=""/>
    <n v="100"/>
    <s v="Sélection / Priorisation"/>
    <x v="1"/>
    <x v="18"/>
    <s v="Dejoie"/>
    <s v="Bousquet"/>
    <m/>
    <m/>
    <s v="Distributed in conjunction with Shelterkits and other NFI"/>
    <s v="SHE20161220SUCHDE"/>
    <x v="1"/>
    <x v="1"/>
    <x v="18"/>
    <e v="#N/A"/>
  </r>
  <r>
    <x v="33"/>
    <s v="410 Bridge"/>
    <m/>
    <s v="Planifié (financé)"/>
    <d v="2016-12-20T00:00:00"/>
    <s v="Distribution NFI"/>
    <s v="Matériaux NFI"/>
    <s v="Lampes solaires"/>
    <s v="2 per HH"/>
    <s v="Nombre"/>
    <n v="200"/>
    <m/>
    <m/>
    <m/>
    <s v=""/>
    <n v="100"/>
    <s v="Sélection / Priorisation"/>
    <x v="1"/>
    <x v="18"/>
    <s v="Dejoie"/>
    <s v="Bousquet"/>
    <m/>
    <m/>
    <s v="Distributed in conjunction with Shelterkits and other NFI"/>
    <s v="SHE20161220SUCHDE"/>
    <x v="2"/>
    <x v="1"/>
    <x v="18"/>
    <e v="#N/A"/>
  </r>
  <r>
    <x v="33"/>
    <s v="410 Bridge"/>
    <m/>
    <s v="Planifié (financé)"/>
    <d v="2016-12-20T00:00:00"/>
    <s v="Distribution NFI"/>
    <s v="Matériaux NFI"/>
    <s v="Bidons"/>
    <s v="1 per HH"/>
    <s v="Nombre"/>
    <n v="100"/>
    <m/>
    <m/>
    <m/>
    <s v=""/>
    <n v="100"/>
    <s v="Sélection / Priorisation"/>
    <x v="1"/>
    <x v="18"/>
    <s v="Dejoie"/>
    <s v="Bousquet"/>
    <m/>
    <m/>
    <s v="Distributed in conjunction with Shelterkits and other NFI"/>
    <s v="SHE20161220SUCHDE"/>
    <x v="3"/>
    <x v="1"/>
    <x v="18"/>
    <e v="#N/A"/>
  </r>
  <r>
    <x v="33"/>
    <s v="410 Bridge"/>
    <m/>
    <s v="Planifié (financé)"/>
    <d v="2016-12-20T00:00:00"/>
    <s v="Distribution NFI"/>
    <s v="Matériaux NFI"/>
    <s v="Aquatabs"/>
    <s v="1 per HH"/>
    <s v="Nombre"/>
    <n v="100"/>
    <m/>
    <m/>
    <m/>
    <s v=""/>
    <n v="100"/>
    <s v="Sélection / Priorisation"/>
    <x v="1"/>
    <x v="18"/>
    <s v="Dejoie"/>
    <s v="Bousquet"/>
    <m/>
    <m/>
    <s v="Thirst Aid Station' Distributed in conjunction with Shelterkits and other NFI"/>
    <s v="SHE20161220SUCHDE"/>
    <x v="4"/>
    <x v="1"/>
    <x v="18"/>
    <e v="#N/A"/>
  </r>
  <r>
    <x v="33"/>
    <s v="410 Bridge"/>
    <m/>
    <s v="Planifié (financé)"/>
    <d v="2016-12-20T00:00:00"/>
    <s v="Distribution Abris"/>
    <s v="Matériaux Abris"/>
    <s v="Kit Abris"/>
    <s v="1 per HH"/>
    <s v="Nombre"/>
    <n v="100"/>
    <m/>
    <m/>
    <m/>
    <s v=""/>
    <n v="100"/>
    <s v="Sélection / Priorisation"/>
    <x v="1"/>
    <x v="18"/>
    <s v="Dejoie"/>
    <s v="Bousquet"/>
    <m/>
    <m/>
    <s v="Distributed in conjunction with NFI kits of solar lights, water filter, water container and mosquito nets"/>
    <s v="SHE20161220SUCHDE"/>
    <x v="5"/>
    <x v="1"/>
    <x v="18"/>
    <e v="#N/A"/>
  </r>
  <r>
    <x v="33"/>
    <s v="410 Bridge - Figuier"/>
    <m/>
    <s v="Planifié (financé)"/>
    <d v="2016-12-24T00:00:00"/>
    <s v="Distribution NFI"/>
    <s v="Matériaux NFI"/>
    <s v="Moustiquaires"/>
    <s v="2 per HH"/>
    <s v="Nombre"/>
    <n v="800"/>
    <m/>
    <m/>
    <m/>
    <s v=""/>
    <n v="400"/>
    <s v="Sélection / Priorisation"/>
    <x v="1"/>
    <x v="9"/>
    <s v="Paricot"/>
    <s v="Figueir"/>
    <m/>
    <m/>
    <s v="Distributed in conjunction with Shelterkits and other NFI"/>
    <s v="SHE20161224SUPOPA"/>
    <x v="1"/>
    <x v="1"/>
    <x v="9"/>
    <e v="#N/A"/>
  </r>
  <r>
    <x v="33"/>
    <s v="410 Bridge"/>
    <m/>
    <s v="Planifié (financé)"/>
    <d v="2016-12-24T00:00:00"/>
    <s v="Distribution NFI"/>
    <s v="Matériaux NFI"/>
    <s v="Lampes solaires"/>
    <s v="2 per HH"/>
    <s v="Nombre"/>
    <n v="800"/>
    <m/>
    <m/>
    <m/>
    <s v=""/>
    <n v="400"/>
    <s v="Sélection / Priorisation"/>
    <x v="1"/>
    <x v="9"/>
    <s v="Paricot"/>
    <s v="Figueir"/>
    <m/>
    <m/>
    <s v="Distributed in conjunction with Shelterkits and other NFI"/>
    <s v="SHE20161224SUPOPA"/>
    <x v="2"/>
    <x v="1"/>
    <x v="9"/>
    <e v="#N/A"/>
  </r>
  <r>
    <x v="33"/>
    <s v="410 Bridge"/>
    <m/>
    <s v="Planifié (financé)"/>
    <d v="2016-12-24T00:00:00"/>
    <s v="Distribution NFI"/>
    <s v="Matériaux NFI"/>
    <s v="Bidons"/>
    <s v="1 per HH"/>
    <s v="Nombre"/>
    <n v="400"/>
    <m/>
    <m/>
    <m/>
    <s v=""/>
    <n v="400"/>
    <s v="Sélection / Priorisation"/>
    <x v="1"/>
    <x v="9"/>
    <s v="Paricot"/>
    <s v="Figueir"/>
    <m/>
    <m/>
    <s v="Distributed in conjunction with Shelterkits and other NFI"/>
    <s v="SHE20161224SUPOPA"/>
    <x v="3"/>
    <x v="1"/>
    <x v="9"/>
    <e v="#N/A"/>
  </r>
  <r>
    <x v="33"/>
    <s v="410 Bridge"/>
    <m/>
    <s v="Planifié (financé)"/>
    <d v="2016-12-24T00:00:00"/>
    <s v="Distribution NFI"/>
    <s v="Matériaux NFI"/>
    <s v="Aquatabs"/>
    <s v="1 per HH"/>
    <s v="Nombre"/>
    <n v="400"/>
    <m/>
    <m/>
    <m/>
    <s v=""/>
    <n v="400"/>
    <s v="Sélection / Priorisation"/>
    <x v="1"/>
    <x v="9"/>
    <s v="Paricot"/>
    <s v="Figueir"/>
    <m/>
    <m/>
    <s v="Thirst Aid Station' Distributed in conjunction with Shelterkits and other NFI"/>
    <s v="SHE20161224SUPOPA"/>
    <x v="4"/>
    <x v="1"/>
    <x v="9"/>
    <e v="#N/A"/>
  </r>
  <r>
    <x v="33"/>
    <s v="410 Bridge"/>
    <m/>
    <s v="Planifié (financé)"/>
    <d v="2016-12-24T00:00:00"/>
    <s v="Distribution Abris"/>
    <s v="Matériaux Abris"/>
    <s v="Kit Abris"/>
    <s v="1 per HH"/>
    <s v="Nombre"/>
    <n v="400"/>
    <m/>
    <m/>
    <m/>
    <s v=""/>
    <n v="400"/>
    <s v="Sélection / Priorisation"/>
    <x v="1"/>
    <x v="9"/>
    <s v="Paricot"/>
    <s v="Figueir"/>
    <m/>
    <m/>
    <s v="Distributed in conjunction with NFI kits of solar lights, water filter, water container and mosquito nets"/>
    <s v="SHE20161224SUPOPA"/>
    <x v="5"/>
    <x v="1"/>
    <x v="9"/>
    <e v="#N/A"/>
  </r>
  <r>
    <x v="33"/>
    <s v="410 Bridge -Grande Passe"/>
    <m/>
    <s v="Planifié (financé)"/>
    <d v="2017-01-15T00:00:00"/>
    <s v="Distribution NFI"/>
    <s v="Matériaux NFI"/>
    <s v="Moustiquaires"/>
    <s v="2 per HH"/>
    <s v="Nombre"/>
    <n v="800"/>
    <m/>
    <m/>
    <m/>
    <s v=""/>
    <n v="400"/>
    <s v="Sélection / Priorisation"/>
    <x v="1"/>
    <x v="9"/>
    <s v="Paricot"/>
    <s v="Grande Passe"/>
    <m/>
    <m/>
    <s v="Distributed in conjunction with Shelterkits and other NFI"/>
    <s v="SHE2017115SUPOPA"/>
    <x v="1"/>
    <x v="1"/>
    <x v="9"/>
    <e v="#N/A"/>
  </r>
  <r>
    <x v="33"/>
    <s v="410 Bridge"/>
    <m/>
    <s v="Planifié (financé)"/>
    <d v="2017-01-15T00:00:00"/>
    <s v="Distribution NFI"/>
    <s v="Matériaux NFI"/>
    <s v="Lampes solaires"/>
    <s v="2 per HH"/>
    <s v="Nombre"/>
    <n v="800"/>
    <m/>
    <m/>
    <m/>
    <s v=""/>
    <n v="400"/>
    <s v="Sélection / Priorisation"/>
    <x v="1"/>
    <x v="9"/>
    <s v="Paricot"/>
    <s v="Grande Passe"/>
    <m/>
    <m/>
    <s v="Distributed in conjunction with Shelterkits and other NFI"/>
    <s v="SHE2017115SUPOPA"/>
    <x v="2"/>
    <x v="1"/>
    <x v="9"/>
    <e v="#N/A"/>
  </r>
  <r>
    <x v="33"/>
    <s v="410 Bridge"/>
    <m/>
    <s v="Planifié (financé)"/>
    <d v="2017-01-15T00:00:00"/>
    <s v="Distribution NFI"/>
    <s v="Matériaux NFI"/>
    <s v="Bidons"/>
    <s v="1 per HH"/>
    <s v="Nombre"/>
    <n v="400"/>
    <m/>
    <m/>
    <m/>
    <s v=""/>
    <n v="400"/>
    <s v="Sélection / Priorisation"/>
    <x v="1"/>
    <x v="9"/>
    <s v="Paricot"/>
    <s v="Grande Passe"/>
    <m/>
    <m/>
    <s v="Distributed in conjunction with Shelterkits and other NFI"/>
    <s v="SHE2017115SUPOPA"/>
    <x v="3"/>
    <x v="1"/>
    <x v="9"/>
    <e v="#N/A"/>
  </r>
  <r>
    <x v="33"/>
    <s v="410 Bridge"/>
    <m/>
    <s v="Planifié (financé)"/>
    <d v="2017-01-15T00:00:00"/>
    <s v="Distribution NFI"/>
    <s v="Matériaux NFI"/>
    <s v="Aquatabs"/>
    <s v="1 per HH"/>
    <s v="Nombre"/>
    <n v="400"/>
    <m/>
    <m/>
    <m/>
    <s v=""/>
    <n v="400"/>
    <s v="Sélection / Priorisation"/>
    <x v="1"/>
    <x v="9"/>
    <s v="Paricot"/>
    <s v="Grande Passe"/>
    <m/>
    <m/>
    <s v="Thirst Aid Station' Distributed in conjunction with Shelterkits and other NFI"/>
    <s v="SHE2017115SUPOPA"/>
    <x v="4"/>
    <x v="1"/>
    <x v="9"/>
    <e v="#N/A"/>
  </r>
  <r>
    <x v="33"/>
    <s v="410 Bridge"/>
    <m/>
    <s v="Planifié (financé)"/>
    <d v="2017-01-15T00:00:00"/>
    <s v="Distribution Abris"/>
    <s v="Matériaux Abris"/>
    <s v="Kit Abris"/>
    <s v="1 per HH"/>
    <s v="Nombre"/>
    <n v="400"/>
    <m/>
    <m/>
    <m/>
    <s v=""/>
    <n v="400"/>
    <s v="Sélection / Priorisation"/>
    <x v="1"/>
    <x v="9"/>
    <s v="Paricot"/>
    <s v="Grande Passe"/>
    <m/>
    <m/>
    <s v="Distributed in conjunction with NFI kits of solar lights, water filter, water container and mosquito nets"/>
    <s v="SHE2017115SUPOPA"/>
    <x v="5"/>
    <x v="1"/>
    <x v="9"/>
    <e v="#N/A"/>
  </r>
  <r>
    <x v="33"/>
    <s v="410 Bridge - Awgo Mango"/>
    <m/>
    <s v="Planifié (financé)"/>
    <d v="2017-01-20T00:00:00"/>
    <s v="Distribution NFI"/>
    <s v="Matériaux NFI"/>
    <s v="Moustiquaires"/>
    <s v="2 per HH"/>
    <s v="Nombre"/>
    <n v="800"/>
    <m/>
    <m/>
    <m/>
    <s v=""/>
    <n v="400"/>
    <s v="Sélection / Priorisation"/>
    <x v="1"/>
    <x v="9"/>
    <m/>
    <s v="Awgo Mango"/>
    <m/>
    <m/>
    <s v="Distributed in conjunction with Shelterkits and other NFI"/>
    <s v="SHE2017120SUPO"/>
    <x v="1"/>
    <x v="1"/>
    <x v="9"/>
    <e v="#N/A"/>
  </r>
  <r>
    <x v="33"/>
    <s v="410 Bridge"/>
    <m/>
    <s v="Planifié (financé)"/>
    <d v="2017-01-20T00:00:00"/>
    <s v="Distribution NFI"/>
    <s v="Matériaux NFI"/>
    <s v="Lampes solaires"/>
    <s v="2 per HH"/>
    <s v="Nombre"/>
    <n v="800"/>
    <m/>
    <m/>
    <m/>
    <s v=""/>
    <n v="400"/>
    <s v="Sélection / Priorisation"/>
    <x v="1"/>
    <x v="9"/>
    <m/>
    <s v="Awgo Mango"/>
    <m/>
    <m/>
    <s v="Distributed in conjunction with Shelterkits and other NFI"/>
    <s v="SHE2017120SUPO"/>
    <x v="2"/>
    <x v="1"/>
    <x v="9"/>
    <e v="#N/A"/>
  </r>
  <r>
    <x v="33"/>
    <s v="410 Bridge"/>
    <m/>
    <s v="Planifié (financé)"/>
    <d v="2017-01-20T00:00:00"/>
    <s v="Distribution NFI"/>
    <s v="Matériaux NFI"/>
    <s v="Bidons"/>
    <s v="1 per HH"/>
    <s v="Nombre"/>
    <n v="400"/>
    <m/>
    <m/>
    <m/>
    <s v=""/>
    <n v="400"/>
    <s v="Sélection / Priorisation"/>
    <x v="1"/>
    <x v="9"/>
    <m/>
    <s v="Awgo Mango"/>
    <m/>
    <m/>
    <s v="Distributed in conjunction with Shelterkits and other NFI"/>
    <s v="SHE2017120SUPO"/>
    <x v="3"/>
    <x v="1"/>
    <x v="9"/>
    <e v="#N/A"/>
  </r>
  <r>
    <x v="33"/>
    <s v="410 Bridge"/>
    <m/>
    <s v="Planifié (financé)"/>
    <d v="2017-01-20T00:00:00"/>
    <s v="Distribution NFI"/>
    <s v="Matériaux NFI"/>
    <s v="Aquatabs"/>
    <s v="1 per HH"/>
    <s v="Nombre"/>
    <n v="400"/>
    <m/>
    <m/>
    <m/>
    <s v=""/>
    <n v="400"/>
    <s v="Sélection / Priorisation"/>
    <x v="1"/>
    <x v="9"/>
    <m/>
    <s v="Awgo Mango"/>
    <m/>
    <m/>
    <s v="Thirst Aid Station' Distributed in conjunction with Shelterkits and other NFI"/>
    <s v="SHE2017120SUPO"/>
    <x v="4"/>
    <x v="1"/>
    <x v="9"/>
    <e v="#N/A"/>
  </r>
  <r>
    <x v="33"/>
    <s v="410 Bridge"/>
    <m/>
    <s v="Planifié (financé)"/>
    <d v="2017-01-20T00:00:00"/>
    <s v="Distribution Abris"/>
    <s v="Matériaux Abris"/>
    <s v="Kit Abris"/>
    <s v="1 per HH"/>
    <s v="Nombre"/>
    <n v="400"/>
    <m/>
    <m/>
    <m/>
    <s v=""/>
    <n v="400"/>
    <s v="Sélection / Priorisation"/>
    <x v="1"/>
    <x v="9"/>
    <m/>
    <s v="Awgo Mango"/>
    <m/>
    <m/>
    <s v="Distributed in conjunction with NFI kits of solar lights, water filter, water container and mosquito nets"/>
    <s v="SHE2017120SUPO"/>
    <x v="5"/>
    <x v="1"/>
    <x v="9"/>
    <e v="#N/A"/>
  </r>
  <r>
    <x v="34"/>
    <m/>
    <s v="Unicef et Chaine du Bonheur"/>
    <s v="Planifié (financé)"/>
    <s v="Semaine du 2 ou du 9 janvier"/>
    <s v="Distribution Abris"/>
    <s v="Matériaux Abris"/>
    <s v="Kit Abris"/>
    <s v="tôles, bois, clous, kit outils"/>
    <s v="Nombre"/>
    <n v="400"/>
    <m/>
    <m/>
    <m/>
    <m/>
    <m/>
    <m/>
    <x v="1"/>
    <x v="5"/>
    <s v="1ère Beaulieu"/>
    <s v="et centre ville"/>
    <m/>
    <m/>
    <m/>
    <e v="#VALUE!"/>
    <x v="21"/>
    <x v="1"/>
    <x v="5"/>
    <s v="HT07743-01"/>
  </r>
  <r>
    <x v="34"/>
    <m/>
    <m/>
    <s v="Réalisé"/>
    <m/>
    <s v="Distribution NFI"/>
    <s v="Matériaux NFI"/>
    <s v="Kit de cuisine"/>
    <m/>
    <s v="Nombre"/>
    <n v="500"/>
    <m/>
    <m/>
    <m/>
    <s v=""/>
    <n v="500"/>
    <m/>
    <x v="1"/>
    <x v="1"/>
    <m/>
    <m/>
    <m/>
    <m/>
    <m/>
    <s v="TER190010SULE"/>
    <x v="4"/>
    <x v="1"/>
    <x v="1"/>
    <e v="#N/A"/>
  </r>
  <r>
    <x v="34"/>
    <m/>
    <m/>
    <s v="Réalisé"/>
    <m/>
    <s v="Distribution NFI"/>
    <s v="Matériaux NFI"/>
    <s v="Kit d'hygiène"/>
    <m/>
    <s v="Nombre"/>
    <n v="500"/>
    <m/>
    <m/>
    <m/>
    <s v=""/>
    <n v="500"/>
    <m/>
    <x v="1"/>
    <x v="1"/>
    <m/>
    <m/>
    <m/>
    <m/>
    <m/>
    <s v="TER190010SULE"/>
    <x v="5"/>
    <x v="1"/>
    <x v="1"/>
    <e v="#N/A"/>
  </r>
  <r>
    <x v="34"/>
    <m/>
    <m/>
    <s v="Réalisé"/>
    <m/>
    <s v="Distribution NFI"/>
    <s v="Matériaux NFI"/>
    <s v="Kit d'hygiène"/>
    <m/>
    <s v="Nombre"/>
    <n v="500"/>
    <m/>
    <m/>
    <m/>
    <s v=""/>
    <n v="500"/>
    <m/>
    <x v="1"/>
    <x v="9"/>
    <m/>
    <m/>
    <m/>
    <m/>
    <m/>
    <s v="TER190010SUPO"/>
    <x v="5"/>
    <x v="1"/>
    <x v="9"/>
    <e v="#N/A"/>
  </r>
  <r>
    <x v="34"/>
    <m/>
    <m/>
    <s v="Réalisé"/>
    <m/>
    <s v="Distribution NFI"/>
    <s v="Matériaux NFI"/>
    <s v="Kit d'hygiène"/>
    <m/>
    <s v="Nombre"/>
    <n v="500"/>
    <m/>
    <m/>
    <m/>
    <s v=""/>
    <n v="500"/>
    <m/>
    <x v="1"/>
    <x v="5"/>
    <m/>
    <m/>
    <m/>
    <m/>
    <m/>
    <s v="TER190010SURO"/>
    <x v="5"/>
    <x v="1"/>
    <x v="5"/>
    <e v="#N/A"/>
  </r>
  <r>
    <x v="35"/>
    <m/>
    <s v="OFDA"/>
    <s v="Réalisé"/>
    <m/>
    <s v="Distribution Abris"/>
    <s v="Matériaux Abris"/>
    <s v="Bâches"/>
    <m/>
    <s v="Nombre"/>
    <n v="20"/>
    <m/>
    <m/>
    <m/>
    <s v=""/>
    <m/>
    <m/>
    <x v="3"/>
    <x v="28"/>
    <m/>
    <m/>
    <m/>
    <m/>
    <m/>
    <s v="UCL190010NI"/>
    <x v="1"/>
    <x v="3"/>
    <x v="28"/>
    <e v="#N/A"/>
  </r>
  <r>
    <x v="35"/>
    <m/>
    <s v="OFDA"/>
    <s v="Réalisé"/>
    <m/>
    <s v="Distribution Abris"/>
    <s v="Matériaux Abris"/>
    <s v="Bâches"/>
    <m/>
    <s v="Nombre"/>
    <n v="20"/>
    <m/>
    <m/>
    <m/>
    <s v=""/>
    <m/>
    <m/>
    <x v="1"/>
    <x v="28"/>
    <m/>
    <m/>
    <m/>
    <m/>
    <m/>
    <s v="UCL190010SU"/>
    <x v="1"/>
    <x v="1"/>
    <x v="28"/>
    <e v="#N/A"/>
  </r>
  <r>
    <x v="35"/>
    <m/>
    <s v="OFDA"/>
    <s v="Réalisé"/>
    <m/>
    <s v="Distribution NFI"/>
    <s v="Matériaux NFI"/>
    <s v="Bidons"/>
    <m/>
    <s v="Nombre"/>
    <n v="20"/>
    <m/>
    <m/>
    <m/>
    <s v=""/>
    <m/>
    <m/>
    <x v="3"/>
    <x v="28"/>
    <m/>
    <m/>
    <m/>
    <m/>
    <m/>
    <s v="UCL190010NI"/>
    <x v="2"/>
    <x v="3"/>
    <x v="28"/>
    <e v="#N/A"/>
  </r>
  <r>
    <x v="35"/>
    <m/>
    <s v="OFDA"/>
    <s v="Réalisé"/>
    <m/>
    <s v="Distribution NFI"/>
    <s v="Matériaux NFI"/>
    <s v="Bidons"/>
    <m/>
    <s v="Nombre"/>
    <n v="20"/>
    <m/>
    <m/>
    <m/>
    <s v=""/>
    <m/>
    <m/>
    <x v="1"/>
    <x v="28"/>
    <m/>
    <m/>
    <m/>
    <m/>
    <m/>
    <s v="UCL190010SU"/>
    <x v="2"/>
    <x v="1"/>
    <x v="28"/>
    <e v="#N/A"/>
  </r>
  <r>
    <x v="35"/>
    <m/>
    <s v="OFDA"/>
    <s v="Réalisé"/>
    <m/>
    <s v="Distribution NFI"/>
    <s v="Matériaux NFI"/>
    <s v="Couvertures"/>
    <m/>
    <s v="Nombre"/>
    <n v="20"/>
    <m/>
    <m/>
    <m/>
    <s v=""/>
    <m/>
    <m/>
    <x v="3"/>
    <x v="28"/>
    <m/>
    <m/>
    <m/>
    <m/>
    <m/>
    <s v="UCL190010NI"/>
    <x v="3"/>
    <x v="3"/>
    <x v="28"/>
    <e v="#N/A"/>
  </r>
  <r>
    <x v="35"/>
    <m/>
    <s v="OFDA"/>
    <s v="Réalisé"/>
    <m/>
    <s v="Distribution NFI"/>
    <s v="Matériaux NFI"/>
    <s v="Couvertures"/>
    <m/>
    <s v="Nombre"/>
    <n v="20"/>
    <m/>
    <m/>
    <m/>
    <s v=""/>
    <m/>
    <m/>
    <x v="1"/>
    <x v="28"/>
    <m/>
    <m/>
    <m/>
    <m/>
    <m/>
    <s v="UCL190010SU"/>
    <x v="3"/>
    <x v="1"/>
    <x v="28"/>
    <e v="#N/A"/>
  </r>
  <r>
    <x v="35"/>
    <m/>
    <s v="OFDA"/>
    <s v="Réalisé"/>
    <m/>
    <s v="Distribution NFI"/>
    <s v="Matériaux NFI"/>
    <s v="Kit de cuisine"/>
    <m/>
    <s v="Nombre"/>
    <n v="20"/>
    <m/>
    <m/>
    <m/>
    <s v=""/>
    <m/>
    <m/>
    <x v="3"/>
    <x v="28"/>
    <m/>
    <m/>
    <m/>
    <m/>
    <m/>
    <s v="UCL190010NI"/>
    <x v="4"/>
    <x v="3"/>
    <x v="28"/>
    <e v="#N/A"/>
  </r>
  <r>
    <x v="35"/>
    <m/>
    <s v="OFDA"/>
    <s v="Réalisé"/>
    <m/>
    <s v="Distribution NFI"/>
    <s v="Matériaux NFI"/>
    <s v="Kit de cuisine"/>
    <m/>
    <s v="Nombre"/>
    <n v="20"/>
    <m/>
    <m/>
    <m/>
    <s v=""/>
    <m/>
    <m/>
    <x v="1"/>
    <x v="28"/>
    <m/>
    <m/>
    <m/>
    <m/>
    <m/>
    <s v="UCL190010SU"/>
    <x v="4"/>
    <x v="1"/>
    <x v="28"/>
    <e v="#N/A"/>
  </r>
  <r>
    <x v="35"/>
    <m/>
    <s v="OFDA"/>
    <s v="Réalisé"/>
    <m/>
    <s v="Distribution NFI"/>
    <s v="Matériaux NFI"/>
    <s v="Kit d'hygiène"/>
    <m/>
    <s v="Nombre"/>
    <n v="20"/>
    <m/>
    <m/>
    <m/>
    <s v=""/>
    <m/>
    <m/>
    <x v="3"/>
    <x v="28"/>
    <m/>
    <m/>
    <m/>
    <m/>
    <m/>
    <s v="UCL190010NI"/>
    <x v="5"/>
    <x v="3"/>
    <x v="28"/>
    <e v="#N/A"/>
  </r>
  <r>
    <x v="35"/>
    <m/>
    <s v="OFDA"/>
    <s v="Réalisé"/>
    <m/>
    <s v="Distribution NFI"/>
    <s v="Matériaux NFI"/>
    <s v="Kit d'hygiène"/>
    <m/>
    <s v="Nombre"/>
    <n v="20"/>
    <m/>
    <m/>
    <m/>
    <s v=""/>
    <m/>
    <m/>
    <x v="1"/>
    <x v="28"/>
    <m/>
    <m/>
    <m/>
    <m/>
    <m/>
    <s v="UCL190010SU"/>
    <x v="5"/>
    <x v="1"/>
    <x v="28"/>
    <e v="#N/A"/>
  </r>
  <r>
    <x v="36"/>
    <m/>
    <s v="OFDA"/>
    <s v="Réalisé"/>
    <m/>
    <s v="Distribution Abris"/>
    <s v="Matériaux Abris"/>
    <s v="Bâches"/>
    <m/>
    <s v="Nombre"/>
    <n v="50"/>
    <m/>
    <m/>
    <m/>
    <s v=""/>
    <n v="200"/>
    <m/>
    <x v="5"/>
    <x v="28"/>
    <m/>
    <m/>
    <m/>
    <m/>
    <m/>
    <s v="VIS190010"/>
    <x v="3"/>
    <x v="5"/>
    <x v="28"/>
    <e v="#N/A"/>
  </r>
  <r>
    <x v="36"/>
    <m/>
    <s v="OFDA"/>
    <s v="Réalisé"/>
    <m/>
    <s v="Distribution NFI"/>
    <s v="Matériaux NFI"/>
    <s v="Kit de cuisine"/>
    <m/>
    <s v="Nombre"/>
    <n v="200"/>
    <m/>
    <m/>
    <m/>
    <s v=""/>
    <n v="200"/>
    <m/>
    <x v="5"/>
    <x v="28"/>
    <m/>
    <m/>
    <m/>
    <m/>
    <m/>
    <s v="VIS190010"/>
    <x v="4"/>
    <x v="5"/>
    <x v="28"/>
    <e v="#N/A"/>
  </r>
  <r>
    <x v="36"/>
    <m/>
    <s v="OFDA"/>
    <s v="Réalisé"/>
    <m/>
    <s v="Distribution NFI"/>
    <s v="Matériaux NFI"/>
    <s v="Kit d'hygiène"/>
    <m/>
    <s v="Nombre"/>
    <n v="200"/>
    <m/>
    <m/>
    <m/>
    <s v=""/>
    <n v="200"/>
    <m/>
    <x v="5"/>
    <x v="28"/>
    <m/>
    <m/>
    <m/>
    <m/>
    <m/>
    <s v="VIS190010"/>
    <x v="5"/>
    <x v="5"/>
    <x v="28"/>
    <e v="#N/A"/>
  </r>
  <r>
    <x v="37"/>
    <m/>
    <s v="Tearfund"/>
    <s v="Réalisé"/>
    <d v="2016-10-05T00:00:00"/>
    <s v="Distribution NFI"/>
    <s v="Matériaux NFI"/>
    <s v="Kit de cuisine"/>
    <s v="Kits de cuisine"/>
    <s v="Nombre"/>
    <n v="34"/>
    <m/>
    <m/>
    <m/>
    <m/>
    <n v="34"/>
    <s v="Sélection / Priorisation"/>
    <x v="6"/>
    <x v="78"/>
    <s v="Bois D'Orme"/>
    <m/>
    <s v="Rural"/>
    <s v="Ménage"/>
    <m/>
    <s v="WOR2016105SUANBO"/>
    <x v="2"/>
    <x v="6"/>
    <x v="55"/>
    <e v="#N/A"/>
  </r>
  <r>
    <x v="37"/>
    <m/>
    <s v="Tearfund"/>
    <s v="Réalisé"/>
    <d v="2016-10-05T00:00:00"/>
    <s v="Distribution NFI"/>
    <s v="Matériaux NFI"/>
    <s v="Kit d'hygiène"/>
    <s v="kits d'hygiene"/>
    <s v="Nombre"/>
    <n v="26"/>
    <m/>
    <m/>
    <m/>
    <s v=""/>
    <n v="26"/>
    <s v="Sélection / Priorisation"/>
    <x v="6"/>
    <x v="78"/>
    <s v="Bois D'Orme"/>
    <m/>
    <s v="Rural"/>
    <s v="Ménage"/>
    <m/>
    <s v="WOR2016105SUANBO"/>
    <x v="3"/>
    <x v="6"/>
    <x v="55"/>
    <e v="#N/A"/>
  </r>
  <r>
    <x v="37"/>
    <m/>
    <s v="Tearfund"/>
    <s v="Réalisé"/>
    <d v="2016-10-05T00:00:00"/>
    <s v="Distribution NFI"/>
    <s v="Matériaux NFI"/>
    <s v="Autre, à préciser dans &quot;Commentaires&quot;"/>
    <s v="Matelas"/>
    <s v="N/A"/>
    <n v="18"/>
    <m/>
    <m/>
    <m/>
    <s v=""/>
    <n v="18"/>
    <s v="Sélection / Priorisation"/>
    <x v="6"/>
    <x v="78"/>
    <s v="Bois D'Orme"/>
    <m/>
    <s v="Rural"/>
    <s v="Ménage"/>
    <m/>
    <s v="WOR2016105SUANBO"/>
    <x v="4"/>
    <x v="6"/>
    <x v="55"/>
    <e v="#N/A"/>
  </r>
  <r>
    <x v="37"/>
    <m/>
    <s v="Tearfund"/>
    <s v="Réalisé"/>
    <d v="2016-10-05T00:00:00"/>
    <s v="Distribution NFI"/>
    <s v="Matériaux NFI"/>
    <s v="Couvertures"/>
    <s v="Prelats"/>
    <s v="Nombre"/>
    <n v="22"/>
    <m/>
    <m/>
    <m/>
    <s v=""/>
    <n v="22"/>
    <s v="Sélection / Priorisation"/>
    <x v="6"/>
    <x v="78"/>
    <s v="Bois D'Orme"/>
    <m/>
    <s v="Rural"/>
    <s v="Ménage"/>
    <m/>
    <s v="WOR2016105SUANBO"/>
    <x v="5"/>
    <x v="6"/>
    <x v="55"/>
    <e v="#N/A"/>
  </r>
  <r>
    <x v="37"/>
    <m/>
    <s v="Tearfund"/>
    <s v="Réalisé"/>
    <d v="2016-10-06T00:00:00"/>
    <s v="Distribution NFI"/>
    <s v="Matériaux NFI"/>
    <s v="Kit de cuisine"/>
    <s v="Kits de cuisine"/>
    <s v="Nombre"/>
    <n v="40"/>
    <m/>
    <m/>
    <m/>
    <s v=""/>
    <n v="40"/>
    <s v="Sélection / Priorisation"/>
    <x v="6"/>
    <x v="79"/>
    <s v="Thiotte"/>
    <m/>
    <s v="Peri urbain"/>
    <s v="Ménage"/>
    <m/>
    <s v="WOR2016106SUTHTH"/>
    <x v="2"/>
    <x v="6"/>
    <x v="56"/>
    <e v="#N/A"/>
  </r>
  <r>
    <x v="37"/>
    <m/>
    <s v="Tearfund"/>
    <s v="Réalisé"/>
    <d v="2016-10-06T00:00:00"/>
    <s v="Distribution NFI"/>
    <s v="Matériaux NFI"/>
    <s v="Kit d'hygiène"/>
    <s v="Kites d'hygiene"/>
    <s v="Nombre"/>
    <n v="50"/>
    <m/>
    <m/>
    <m/>
    <s v=""/>
    <n v="50"/>
    <s v="Sélection / Priorisation"/>
    <x v="6"/>
    <x v="79"/>
    <s v="Thiotte"/>
    <m/>
    <s v="Peri urbain"/>
    <s v="Ménage"/>
    <m/>
    <s v="WOR2016106SUTHTH"/>
    <x v="3"/>
    <x v="6"/>
    <x v="56"/>
    <e v="#N/A"/>
  </r>
  <r>
    <x v="37"/>
    <m/>
    <s v="Tearfund"/>
    <s v="Réalisé"/>
    <d v="2016-10-06T00:00:00"/>
    <s v="Distribution NFI"/>
    <s v="Matériaux NFI"/>
    <s v="Couvertures"/>
    <s v="Prelats"/>
    <s v="Nombre"/>
    <n v="26"/>
    <m/>
    <m/>
    <m/>
    <s v=""/>
    <n v="26"/>
    <s v="Sélection / Priorisation"/>
    <x v="6"/>
    <x v="79"/>
    <s v="Thiotte"/>
    <m/>
    <s v="Peri urbain"/>
    <s v="Ménage"/>
    <m/>
    <s v="WOR2016106SUTHTH"/>
    <x v="4"/>
    <x v="6"/>
    <x v="56"/>
    <e v="#N/A"/>
  </r>
  <r>
    <x v="37"/>
    <m/>
    <s v="Tearfund"/>
    <s v="Réalisé"/>
    <d v="2016-10-06T00:00:00"/>
    <s v="Distribution NFI"/>
    <s v="Matériaux NFI"/>
    <s v="Autre, à préciser dans &quot;Commentaires&quot;"/>
    <s v="Matelas"/>
    <s v="N/A"/>
    <n v="15"/>
    <m/>
    <m/>
    <m/>
    <s v=""/>
    <n v="15"/>
    <s v="Sélection / Priorisation"/>
    <x v="6"/>
    <x v="79"/>
    <s v="Thiotte"/>
    <m/>
    <s v="Peri urbain"/>
    <s v="Ménage"/>
    <m/>
    <s v="WOR2016106SUTHTH"/>
    <x v="5"/>
    <x v="6"/>
    <x v="56"/>
    <e v="#N/A"/>
  </r>
  <r>
    <x v="37"/>
    <m/>
    <s v="Tearfund"/>
    <s v="Réalisé"/>
    <d v="2016-11-25T00:00:00"/>
    <s v="Distribution Abris"/>
    <s v="Cash en HTG"/>
    <s v="Non conditionel"/>
    <s v="Cash"/>
    <s v="Valeur en HTG"/>
    <n v="61"/>
    <m/>
    <m/>
    <m/>
    <s v=""/>
    <n v="61"/>
    <s v="Sélection / Priorisation"/>
    <x v="6"/>
    <x v="78"/>
    <s v="Bois D'Orme"/>
    <m/>
    <s v="Rural"/>
    <s v="Ménage"/>
    <m/>
    <s v="WOR20161125SUANBO"/>
    <x v="5"/>
    <x v="6"/>
    <x v="55"/>
    <e v="#N/A"/>
  </r>
  <r>
    <x v="37"/>
    <m/>
    <s v="Tearfund"/>
    <s v="Réalisé"/>
    <d v="2016-11-25T00:00:00"/>
    <s v="Distribution Abris"/>
    <s v="Cash en HTG"/>
    <s v="Non conditionel"/>
    <s v="Cash"/>
    <s v="Valeur en HTG"/>
    <n v="84"/>
    <m/>
    <m/>
    <m/>
    <s v=""/>
    <n v="84"/>
    <s v="Sélection / Priorisation"/>
    <x v="6"/>
    <x v="79"/>
    <s v="Thiotte"/>
    <m/>
    <s v="Urbain"/>
    <s v="Ménage"/>
    <m/>
    <s v="WOR20161125SUTHTH"/>
    <x v="5"/>
    <x v="6"/>
    <x v="56"/>
    <e v="#N/A"/>
  </r>
  <r>
    <x v="37"/>
    <m/>
    <s v="Tearfund"/>
    <s v="Réalisé"/>
    <d v="2016-11-26T00:00:00"/>
    <s v="Distribution Abris"/>
    <s v="Cash en HTG"/>
    <s v="Non conditionel"/>
    <s v="Cash"/>
    <s v="Valeur en HTG"/>
    <n v="77"/>
    <m/>
    <m/>
    <m/>
    <s v=""/>
    <n v="77"/>
    <s v="Sélection / Priorisation"/>
    <x v="6"/>
    <x v="80"/>
    <s v="Mapou"/>
    <m/>
    <s v="Rural"/>
    <s v="Ménage"/>
    <m/>
    <s v="WOR20161126SUBEMA"/>
    <x v="5"/>
    <x v="6"/>
    <x v="57"/>
    <e v="#N/A"/>
  </r>
  <r>
    <x v="37"/>
    <m/>
    <s v="Tearfund"/>
    <s v="Réalisé"/>
    <d v="2016-12-01T00:00:00"/>
    <s v="Distribution Abris"/>
    <s v="Cash en HTG"/>
    <s v="Non conditionel"/>
    <s v="Cash"/>
    <s v="Valeur en HTG"/>
    <n v="50"/>
    <m/>
    <m/>
    <m/>
    <s v=""/>
    <n v="50"/>
    <s v="Sélection / Priorisation"/>
    <x v="6"/>
    <x v="81"/>
    <s v="Marbial"/>
    <m/>
    <s v="Rural"/>
    <s v="Ménage"/>
    <m/>
    <s v="WOR2016121SUJAMA"/>
    <x v="5"/>
    <x v="6"/>
    <x v="58"/>
    <e v="#N/A"/>
  </r>
  <r>
    <x v="37"/>
    <m/>
    <s v="Tearfund"/>
    <s v="Réalisé"/>
    <d v="2016-12-01T00:00:00"/>
    <s v="Distribution Abris"/>
    <s v="Cash en HTG"/>
    <s v="Non conditionel"/>
    <s v="Cash"/>
    <s v="Valeur en HTG"/>
    <n v="47"/>
    <m/>
    <m/>
    <m/>
    <s v=""/>
    <n v="47"/>
    <s v="Sélection / Priorisation"/>
    <x v="6"/>
    <x v="82"/>
    <s v="Savane Dubois"/>
    <m/>
    <s v="Rural"/>
    <s v="Ménage"/>
    <m/>
    <s v="WOR2016121SUMASA"/>
    <x v="5"/>
    <x v="6"/>
    <x v="59"/>
    <e v="#N/A"/>
  </r>
  <r>
    <x v="37"/>
    <m/>
    <s v="Tearfund"/>
    <s v="Réalisé"/>
    <d v="2016-12-01T00:00:00"/>
    <s v="Distribution Abris"/>
    <s v="Cash en HTG"/>
    <s v="Non conditionel"/>
    <s v="Cash"/>
    <s v="Valeur en HTG"/>
    <n v="44"/>
    <m/>
    <m/>
    <m/>
    <s v=""/>
    <n v="44"/>
    <s v="Sélection / Priorisation"/>
    <x v="6"/>
    <x v="60"/>
    <s v="Gaillard"/>
    <m/>
    <s v="Rural"/>
    <s v="Ménage"/>
    <m/>
    <s v="WOR2016121SUCAGA"/>
    <x v="5"/>
    <x v="6"/>
    <x v="40"/>
    <e v="#N/A"/>
  </r>
  <r>
    <x v="37"/>
    <m/>
    <s v="Tearfund"/>
    <s v="Réalisé"/>
    <d v="2016-12-01T00:00:00"/>
    <s v="Distribution Abris"/>
    <s v="Cash en HTG"/>
    <s v="Non conditionel"/>
    <s v="Cash"/>
    <s v="Valeur en HTG"/>
    <n v="34"/>
    <m/>
    <m/>
    <m/>
    <s v=""/>
    <n v="34"/>
    <s v="Sélection / Priorisation"/>
    <x v="6"/>
    <x v="82"/>
    <s v="Macary"/>
    <m/>
    <s v="Rural"/>
    <s v="Ménage"/>
    <m/>
    <s v="WOR2016121SUMAMA"/>
    <x v="5"/>
    <x v="6"/>
    <x v="59"/>
    <e v="#N/A"/>
  </r>
  <r>
    <x v="37"/>
    <m/>
    <s v="Tearfund"/>
    <s v="Réalisé"/>
    <d v="2016-12-03T00:00:00"/>
    <s v="Distribution Abris"/>
    <s v="Cash en HTG"/>
    <s v="Non conditionel"/>
    <s v="Cash"/>
    <s v="Valeur en HTG"/>
    <n v="20"/>
    <m/>
    <m/>
    <m/>
    <s v=""/>
    <n v="20"/>
    <s v="Sélection / Priorisation"/>
    <x v="6"/>
    <x v="80"/>
    <s v="Bais D'Orange"/>
    <m/>
    <s v="Rural"/>
    <s v="Ménage"/>
    <m/>
    <s v="WOR2016123SUBEBA"/>
    <x v="5"/>
    <x v="6"/>
    <x v="57"/>
    <e v="#N/A"/>
  </r>
  <r>
    <x v="37"/>
    <m/>
    <s v="Tearfund"/>
    <s v="Réalisé"/>
    <d v="2016-12-03T00:00:00"/>
    <s v="Distribution Abris"/>
    <s v="Cash en HTG"/>
    <s v="Non conditionel"/>
    <s v="Cash"/>
    <s v="Valeur en HTG"/>
    <n v="80"/>
    <m/>
    <m/>
    <m/>
    <s v=""/>
    <n v="80"/>
    <s v="Sélection / Priorisation"/>
    <x v="6"/>
    <x v="80"/>
    <s v="Belair"/>
    <m/>
    <s v="Peri urbain"/>
    <s v="Ménage"/>
    <m/>
    <s v="WOR2016123SUBEBE"/>
    <x v="5"/>
    <x v="6"/>
    <x v="57"/>
    <e v="#N/A"/>
  </r>
  <r>
    <x v="37"/>
    <m/>
    <s v="OFDA"/>
    <s v="En cours"/>
    <s v="Nov 2016 - Jan 2017"/>
    <s v="Distribution Abris"/>
    <s v="Matériaux Abris"/>
    <s v="Kit Abris"/>
    <s v="Shelter kit: rope, 50m, 4mm; 1.5&quot; nails, 1/2 kg.; 3&quot; nails, 1/2 kg; roofing umbrella nails, ½ kg, tarp"/>
    <s v="Nombre"/>
    <n v="1000"/>
    <m/>
    <m/>
    <m/>
    <s v=""/>
    <n v="1000"/>
    <s v="Sélection / Priorisation"/>
    <x v="1"/>
    <x v="16"/>
    <s v="Debouchette"/>
    <m/>
    <s v="Rural"/>
    <s v="Ménage"/>
    <m/>
    <e v="#VALUE!"/>
    <x v="22"/>
    <x v="1"/>
    <x v="16"/>
    <e v="#N/A"/>
  </r>
  <r>
    <x v="37"/>
    <m/>
    <s v="OFDA"/>
    <s v="En cours"/>
    <s v="Nov 2016 - Jan 2017"/>
    <s v="Distribution Abris"/>
    <s v="Matériaux Abris"/>
    <s v="Kit Abris"/>
    <s v="Shelter kit: rope, 50m, 4mm; 1.5&quot; nails, 1/2 kg.; 3&quot; nails, 1/2 kg; roofing umbrella nails, ½ kg, tarp"/>
    <s v="Nombre"/>
    <n v="1000"/>
    <m/>
    <m/>
    <m/>
    <m/>
    <n v="1000"/>
    <s v="Sélection / Priorisation"/>
    <x v="1"/>
    <x v="16"/>
    <s v="Tapion"/>
    <m/>
    <s v="Rural"/>
    <s v="Ménage"/>
    <m/>
    <e v="#VALUE!"/>
    <x v="23"/>
    <x v="1"/>
    <x v="16"/>
    <e v="#N/A"/>
  </r>
  <r>
    <x v="37"/>
    <m/>
    <s v="OFDA"/>
    <s v="En cours"/>
    <s v="Nov 2016 - Jan 2017"/>
    <s v="Distribution Abris"/>
    <s v="Matériaux Abris"/>
    <s v="Kit Abris"/>
    <s v="Shelter kit: rope, 50m, 4mm; 1.5&quot; nails, 1/2 kg.; 3&quot; nails, 1/2 kg; roofing umbrella nails, ½ kg, tarp"/>
    <s v="Nombre"/>
    <n v="1000"/>
    <m/>
    <m/>
    <m/>
    <m/>
    <n v="1000"/>
    <s v="Sélection / Priorisation"/>
    <x v="1"/>
    <x v="16"/>
    <s v="Trichet"/>
    <m/>
    <s v="Rural"/>
    <s v="Ménage"/>
    <m/>
    <e v="#VALUE!"/>
    <x v="0"/>
    <x v="1"/>
    <x v="16"/>
    <e v="#N/A"/>
  </r>
  <r>
    <x v="37"/>
    <m/>
    <s v="OFDA"/>
    <s v="En cours"/>
    <s v="Nov 2016 - Jan 2017"/>
    <s v="Distribution Abris"/>
    <s v="Matériaux Abris"/>
    <s v="Kit d'outils"/>
    <s v="Shelter kit: rope, 50m, 4mm; 1.5&quot; nails, 1/2 kg.; 3&quot; nails, 1/2 kg; roofing umbrella nails, ½ kg, tarp"/>
    <s v="Nombre"/>
    <n v="1000"/>
    <m/>
    <m/>
    <m/>
    <m/>
    <n v="1000"/>
    <s v="Sélection / Priorisation"/>
    <x v="1"/>
    <x v="16"/>
    <s v="Debouchette"/>
    <m/>
    <s v="Rural"/>
    <s v="Ménage"/>
    <m/>
    <e v="#VALUE!"/>
    <x v="1"/>
    <x v="1"/>
    <x v="16"/>
    <e v="#N/A"/>
  </r>
  <r>
    <x v="37"/>
    <m/>
    <s v="OFDA"/>
    <s v="En cours"/>
    <s v="Nov 2016 - Jan 2017"/>
    <s v="Distribution Abris"/>
    <s v="Matériaux Abris"/>
    <s v="Kit d'outils"/>
    <s v="Shelter kit: rope, 50m, 4mm; 1.5&quot; nails, 1/2 kg.; 3&quot; nails, 1/2 kg; roofing umbrella nails, ½ kg, tarp"/>
    <s v="Nombre"/>
    <n v="1000"/>
    <m/>
    <m/>
    <m/>
    <m/>
    <n v="1000"/>
    <s v="Sélection / Priorisation"/>
    <x v="1"/>
    <x v="16"/>
    <s v="Tapion"/>
    <m/>
    <s v="Rural"/>
    <s v="Ménage"/>
    <m/>
    <e v="#VALUE!"/>
    <x v="2"/>
    <x v="1"/>
    <x v="16"/>
    <e v="#N/A"/>
  </r>
  <r>
    <x v="37"/>
    <m/>
    <s v="OFDA"/>
    <s v="En cours"/>
    <s v="Nov 2016 - Jan 2017"/>
    <s v="Distribution Abris"/>
    <s v="Matériaux Abris"/>
    <s v="Kit d'outils"/>
    <s v="Shelter kit: rope, 50m, 4mm; 1.5&quot; nails, 1/2 kg.; 3&quot; nails, 1/2 kg; roofing umbrella nails, ½ kg, tarp"/>
    <s v="Nombre"/>
    <n v="1000"/>
    <m/>
    <m/>
    <m/>
    <m/>
    <n v="1000"/>
    <s v="Sélection / Priorisation"/>
    <x v="1"/>
    <x v="16"/>
    <s v="Trichet"/>
    <m/>
    <s v="Rural"/>
    <s v="Ménage"/>
    <m/>
    <e v="#VALUE!"/>
    <x v="3"/>
    <x v="1"/>
    <x v="16"/>
    <e v="#N/A"/>
  </r>
  <r>
    <x v="38"/>
    <s v="pcH"/>
    <m/>
    <s v="En cours"/>
    <s v="14-Oct-2016 - 15-Nov-2016"/>
    <s v="Distribution Abris"/>
    <s v="Matériaux Abris"/>
    <s v="Bâches"/>
    <m/>
    <s v="Nombre"/>
    <n v="400"/>
    <m/>
    <m/>
    <m/>
    <s v=""/>
    <n v="400"/>
    <s v="Sélection / Priorisation"/>
    <x v="0"/>
    <x v="65"/>
    <s v="Duchity"/>
    <m/>
    <m/>
    <m/>
    <m/>
    <e v="#VALUE!"/>
    <x v="4"/>
    <x v="0"/>
    <x v="45"/>
    <e v="#N/A"/>
  </r>
  <r>
    <x v="38"/>
    <s v="pcH"/>
    <m/>
    <s v="En cours"/>
    <s v="14-Oct-2016 - 15-Nov-2016"/>
    <s v="Distribution Abris"/>
    <s v="Cash en USD"/>
    <s v="Non conditionel "/>
    <m/>
    <s v="Valeur en USD"/>
    <n v="50"/>
    <m/>
    <m/>
    <m/>
    <s v=""/>
    <n v="400"/>
    <s v="Sélection / Priorisation"/>
    <x v="0"/>
    <x v="65"/>
    <s v="Duchity"/>
    <m/>
    <m/>
    <m/>
    <m/>
    <e v="#VALUE!"/>
    <x v="5"/>
    <x v="0"/>
    <x v="45"/>
    <e v="#N/A"/>
  </r>
  <r>
    <x v="39"/>
    <m/>
    <m/>
    <s v="Réalisé"/>
    <d v="2016-10-01T00:00:00"/>
    <s v="Distribution NFI"/>
    <s v="Matériaux NFI"/>
    <s v="Bidons"/>
    <m/>
    <s v="Nombre"/>
    <n v="32"/>
    <m/>
    <m/>
    <m/>
    <s v=""/>
    <n v="32"/>
    <s v="Sélection / Priorisation"/>
    <x v="4"/>
    <x v="33"/>
    <s v="Palma"/>
    <m/>
    <m/>
    <m/>
    <m/>
    <s v="WOR2016101OUANPA"/>
    <x v="4"/>
    <x v="4"/>
    <x v="33"/>
    <e v="#N/A"/>
  </r>
  <r>
    <x v="39"/>
    <m/>
    <m/>
    <s v="Réalisé"/>
    <d v="2016-10-01T00:00:00"/>
    <s v="Distribution NFI"/>
    <s v="Matériaux NFI"/>
    <s v="Couvertures"/>
    <m/>
    <s v="Nombre"/>
    <n v="32"/>
    <m/>
    <m/>
    <m/>
    <s v=""/>
    <n v="32"/>
    <s v="Sélection / Priorisation"/>
    <x v="4"/>
    <x v="33"/>
    <s v="Palma"/>
    <m/>
    <m/>
    <m/>
    <m/>
    <s v="WOR2016101OUANPA"/>
    <x v="5"/>
    <x v="4"/>
    <x v="33"/>
    <e v="#N/A"/>
  </r>
  <r>
    <x v="39"/>
    <m/>
    <m/>
    <s v="Réalisé"/>
    <d v="2016-10-04T00:00:00"/>
    <s v="Distribution NFI"/>
    <s v="Matériaux NFI"/>
    <s v="Bidons"/>
    <m/>
    <s v="Nombre"/>
    <n v="114"/>
    <m/>
    <m/>
    <m/>
    <s v=""/>
    <n v="114"/>
    <s v="Sélection / Priorisation"/>
    <x v="4"/>
    <x v="83"/>
    <s v="Montagne Noire"/>
    <m/>
    <m/>
    <m/>
    <m/>
    <s v="WOR2016104OUPEMO"/>
    <x v="3"/>
    <x v="4"/>
    <x v="60"/>
    <e v="#N/A"/>
  </r>
  <r>
    <x v="39"/>
    <m/>
    <m/>
    <s v="Réalisé"/>
    <d v="2016-10-04T00:00:00"/>
    <s v="Distribution NFI"/>
    <s v="Matériaux NFI"/>
    <s v="Couvertures"/>
    <m/>
    <s v="Nombre"/>
    <n v="114"/>
    <m/>
    <m/>
    <m/>
    <s v=""/>
    <n v="114"/>
    <s v="Sélection / Priorisation"/>
    <x v="4"/>
    <x v="83"/>
    <s v="Montagne Noire"/>
    <m/>
    <m/>
    <m/>
    <m/>
    <s v="WOR2016104OUPEMO"/>
    <x v="4"/>
    <x v="4"/>
    <x v="60"/>
    <e v="#N/A"/>
  </r>
  <r>
    <x v="39"/>
    <m/>
    <m/>
    <s v="Réalisé"/>
    <d v="2016-10-04T00:00:00"/>
    <s v="Distribution NFI"/>
    <s v="Matériaux NFI"/>
    <s v="Kit d'hygiène"/>
    <m/>
    <s v="Nombre"/>
    <n v="35"/>
    <m/>
    <m/>
    <m/>
    <s v=""/>
    <n v="114"/>
    <s v="Sélection / Priorisation"/>
    <x v="4"/>
    <x v="83"/>
    <s v="Montagne Noire"/>
    <m/>
    <m/>
    <m/>
    <m/>
    <s v="WOR2016104OUPEMO"/>
    <x v="5"/>
    <x v="4"/>
    <x v="60"/>
    <e v="#N/A"/>
  </r>
  <r>
    <x v="39"/>
    <m/>
    <m/>
    <s v="Réalisé"/>
    <d v="2016-10-07T00:00:00"/>
    <s v="Distribution Abris"/>
    <s v="Matériaux Abris"/>
    <s v="Bâches"/>
    <m/>
    <s v="Nombre"/>
    <n v="128"/>
    <m/>
    <m/>
    <m/>
    <s v=""/>
    <n v="128"/>
    <m/>
    <x v="4"/>
    <x v="84"/>
    <s v="Soucailles"/>
    <m/>
    <m/>
    <m/>
    <m/>
    <s v="WOR2016107OUKESO"/>
    <x v="2"/>
    <x v="4"/>
    <x v="61"/>
    <e v="#N/A"/>
  </r>
  <r>
    <x v="39"/>
    <m/>
    <m/>
    <s v="Réalisé"/>
    <d v="2016-10-07T00:00:00"/>
    <s v="Distribution NFI"/>
    <s v="Matériaux NFI"/>
    <s v="Bidons"/>
    <m/>
    <s v="Nombre"/>
    <n v="128"/>
    <m/>
    <m/>
    <m/>
    <s v=""/>
    <n v="128"/>
    <s v="Sélection / Priorisation"/>
    <x v="4"/>
    <x v="84"/>
    <s v="Soucailles"/>
    <m/>
    <m/>
    <m/>
    <m/>
    <s v="WOR2016107OUKESO"/>
    <x v="3"/>
    <x v="4"/>
    <x v="61"/>
    <e v="#N/A"/>
  </r>
  <r>
    <x v="39"/>
    <m/>
    <m/>
    <s v="Réalisé"/>
    <d v="2016-10-07T00:00:00"/>
    <s v="Distribution NFI"/>
    <s v="Matériaux NFI"/>
    <s v="Couvertures"/>
    <m/>
    <s v="Nombre"/>
    <n v="128"/>
    <m/>
    <m/>
    <m/>
    <s v=""/>
    <n v="128"/>
    <s v="Sélection / Priorisation"/>
    <x v="4"/>
    <x v="84"/>
    <s v="Soucailles"/>
    <m/>
    <m/>
    <m/>
    <m/>
    <s v="WOR2016107OUKESO"/>
    <x v="4"/>
    <x v="4"/>
    <x v="61"/>
    <e v="#N/A"/>
  </r>
  <r>
    <x v="39"/>
    <m/>
    <m/>
    <s v="Réalisé"/>
    <d v="2016-10-07T00:00:00"/>
    <s v="Distribution NFI"/>
    <s v="Matériaux NFI"/>
    <s v="Kit d'hygiène"/>
    <m/>
    <s v="Nombre"/>
    <n v="128"/>
    <m/>
    <m/>
    <m/>
    <s v=""/>
    <n v="128"/>
    <s v="Sélection / Priorisation"/>
    <x v="4"/>
    <x v="84"/>
    <s v="Soucailles"/>
    <m/>
    <m/>
    <m/>
    <m/>
    <s v="WOR2016107OUKESO"/>
    <x v="5"/>
    <x v="4"/>
    <x v="61"/>
    <e v="#N/A"/>
  </r>
  <r>
    <x v="39"/>
    <s v="Mercy Corps"/>
    <m/>
    <s v="Réalisé"/>
    <d v="2016-10-08T00:00:00"/>
    <s v="Distribution Abris"/>
    <s v="Matériaux Abris"/>
    <s v="Bâches"/>
    <m/>
    <s v="Nombre"/>
    <n v="150"/>
    <m/>
    <m/>
    <m/>
    <s v=""/>
    <n v="150"/>
    <m/>
    <x v="3"/>
    <x v="27"/>
    <s v="Fonds Des Negres"/>
    <m/>
    <m/>
    <m/>
    <m/>
    <s v="WOR2016108NIFOFO"/>
    <x v="1"/>
    <x v="3"/>
    <x v="27"/>
    <e v="#N/A"/>
  </r>
  <r>
    <x v="39"/>
    <m/>
    <m/>
    <s v="Réalisé"/>
    <d v="2016-10-08T00:00:00"/>
    <s v="Distribution Abris"/>
    <s v="Matériaux Abris"/>
    <s v="Bâches"/>
    <m/>
    <s v="Nombre"/>
    <n v="300"/>
    <m/>
    <m/>
    <m/>
    <s v=""/>
    <n v="300"/>
    <m/>
    <x v="3"/>
    <x v="24"/>
    <s v="Chalon"/>
    <m/>
    <m/>
    <m/>
    <m/>
    <s v="WOR2016108NIMICH"/>
    <x v="1"/>
    <x v="3"/>
    <x v="24"/>
    <e v="#N/A"/>
  </r>
  <r>
    <x v="39"/>
    <s v="Mercy Corps"/>
    <m/>
    <s v="Réalisé"/>
    <d v="2016-10-08T00:00:00"/>
    <s v="Distribution NFI"/>
    <s v="Matériaux NFI"/>
    <s v="Bidons"/>
    <m/>
    <s v="Nombre"/>
    <n v="150"/>
    <m/>
    <m/>
    <m/>
    <s v=""/>
    <n v="150"/>
    <s v="Sélection / Priorisation"/>
    <x v="3"/>
    <x v="27"/>
    <s v="Fonds Des Negres"/>
    <m/>
    <m/>
    <m/>
    <m/>
    <s v="WOR2016108NIFOFO"/>
    <x v="2"/>
    <x v="3"/>
    <x v="27"/>
    <e v="#N/A"/>
  </r>
  <r>
    <x v="39"/>
    <m/>
    <m/>
    <s v="Réalisé"/>
    <d v="2016-10-08T00:00:00"/>
    <s v="Distribution NFI"/>
    <s v="Matériaux NFI"/>
    <s v="Bidons"/>
    <m/>
    <s v="Nombre"/>
    <n v="300"/>
    <m/>
    <m/>
    <m/>
    <s v=""/>
    <n v="300"/>
    <s v="Sélection / Priorisation"/>
    <x v="3"/>
    <x v="24"/>
    <s v="Chalon"/>
    <m/>
    <m/>
    <m/>
    <m/>
    <s v="WOR2016108NIMICH"/>
    <x v="2"/>
    <x v="3"/>
    <x v="24"/>
    <e v="#N/A"/>
  </r>
  <r>
    <x v="39"/>
    <s v="Mercy Corps"/>
    <m/>
    <s v="Réalisé"/>
    <d v="2016-10-08T00:00:00"/>
    <s v="Distribution NFI"/>
    <s v="Matériaux NFI"/>
    <s v="Couvertures"/>
    <m/>
    <s v="Nombre"/>
    <n v="150"/>
    <m/>
    <m/>
    <m/>
    <s v=""/>
    <n v="150"/>
    <s v="Sélection / Priorisation"/>
    <x v="3"/>
    <x v="27"/>
    <s v="Fonds Des Negres"/>
    <m/>
    <m/>
    <m/>
    <m/>
    <s v="WOR2016108NIFOFO"/>
    <x v="3"/>
    <x v="3"/>
    <x v="27"/>
    <e v="#N/A"/>
  </r>
  <r>
    <x v="39"/>
    <m/>
    <m/>
    <s v="Réalisé"/>
    <d v="2016-10-08T00:00:00"/>
    <s v="Distribution NFI"/>
    <s v="Matériaux NFI"/>
    <s v="Couvertures"/>
    <m/>
    <s v="Nombre"/>
    <n v="300"/>
    <m/>
    <m/>
    <m/>
    <s v=""/>
    <n v="300"/>
    <s v="Sélection / Priorisation"/>
    <x v="3"/>
    <x v="24"/>
    <s v="Chalon"/>
    <m/>
    <m/>
    <m/>
    <m/>
    <s v="WOR2016108NIMICH"/>
    <x v="3"/>
    <x v="3"/>
    <x v="24"/>
    <e v="#N/A"/>
  </r>
  <r>
    <x v="39"/>
    <s v="Mercy Corps"/>
    <m/>
    <s v="Réalisé"/>
    <d v="2016-10-08T00:00:00"/>
    <s v="Distribution NFI"/>
    <s v="Matériaux NFI"/>
    <s v="Lampes solaires"/>
    <m/>
    <s v="Nombre"/>
    <n v="150"/>
    <m/>
    <m/>
    <m/>
    <s v=""/>
    <n v="150"/>
    <s v="Sélection / Priorisation"/>
    <x v="3"/>
    <x v="27"/>
    <s v="Fonds Des Negres"/>
    <m/>
    <m/>
    <m/>
    <m/>
    <s v="WOR2016108NIFOFO"/>
    <x v="4"/>
    <x v="3"/>
    <x v="27"/>
    <e v="#N/A"/>
  </r>
  <r>
    <x v="39"/>
    <m/>
    <m/>
    <s v="Réalisé"/>
    <d v="2016-10-08T00:00:00"/>
    <s v="Distribution NFI"/>
    <s v="Matériaux NFI"/>
    <s v="Lampes solaires"/>
    <m/>
    <s v="Nombre"/>
    <n v="300"/>
    <m/>
    <m/>
    <m/>
    <s v=""/>
    <n v="300"/>
    <s v="Sélection / Priorisation"/>
    <x v="3"/>
    <x v="24"/>
    <s v="Chalon"/>
    <m/>
    <m/>
    <m/>
    <m/>
    <s v="WOR2016108NIMICH"/>
    <x v="4"/>
    <x v="3"/>
    <x v="24"/>
    <e v="#N/A"/>
  </r>
  <r>
    <x v="39"/>
    <s v="Mercy Corps"/>
    <m/>
    <s v="Réalisé"/>
    <d v="2016-10-08T00:00:00"/>
    <s v="Distribution NFI"/>
    <s v="Matériaux NFI"/>
    <s v="Moustiquaires"/>
    <m/>
    <s v="Nombre"/>
    <n v="150"/>
    <m/>
    <m/>
    <m/>
    <s v=""/>
    <n v="150"/>
    <s v="Sélection / Priorisation"/>
    <x v="3"/>
    <x v="27"/>
    <s v="Fonds Des Negres"/>
    <m/>
    <m/>
    <m/>
    <m/>
    <s v="WOR2016108NIFOFO"/>
    <x v="5"/>
    <x v="3"/>
    <x v="27"/>
    <e v="#N/A"/>
  </r>
  <r>
    <x v="39"/>
    <m/>
    <m/>
    <s v="Réalisé"/>
    <d v="2016-10-08T00:00:00"/>
    <s v="Distribution NFI"/>
    <s v="Matériaux NFI"/>
    <s v="Moustiquaires"/>
    <m/>
    <s v="Nombre"/>
    <n v="300"/>
    <m/>
    <m/>
    <m/>
    <s v=""/>
    <n v="300"/>
    <s v="Sélection / Priorisation"/>
    <x v="3"/>
    <x v="24"/>
    <s v="Chalon"/>
    <m/>
    <m/>
    <m/>
    <m/>
    <s v="WOR2016108NIMICH"/>
    <x v="5"/>
    <x v="3"/>
    <x v="24"/>
    <e v="#N/A"/>
  </r>
  <r>
    <x v="39"/>
    <s v="Mercy Corps"/>
    <m/>
    <s v="Réalisé"/>
    <d v="2016-10-09T00:00:00"/>
    <s v="Distribution Abris"/>
    <s v="Matériaux Abris"/>
    <s v="Bâches"/>
    <m/>
    <s v="Nombre"/>
    <n v="400"/>
    <m/>
    <m/>
    <m/>
    <s v=""/>
    <n v="400"/>
    <m/>
    <x v="3"/>
    <x v="27"/>
    <s v="Fonds Des Negres"/>
    <m/>
    <m/>
    <m/>
    <m/>
    <s v="WOR2016109NIFOFO"/>
    <x v="1"/>
    <x v="3"/>
    <x v="27"/>
    <e v="#N/A"/>
  </r>
  <r>
    <x v="39"/>
    <m/>
    <m/>
    <s v="Réalisé"/>
    <d v="2016-10-09T00:00:00"/>
    <s v="Distribution Abris"/>
    <s v="Matériaux Abris"/>
    <s v="Bâches"/>
    <m/>
    <s v="Nombre"/>
    <n v="156"/>
    <m/>
    <m/>
    <m/>
    <s v=""/>
    <n v="156"/>
    <m/>
    <x v="3"/>
    <x v="85"/>
    <s v="Sillegue"/>
    <m/>
    <m/>
    <m/>
    <m/>
    <s v="WOR2016109NIPESI"/>
    <x v="3"/>
    <x v="3"/>
    <x v="62"/>
    <e v="#N/A"/>
  </r>
  <r>
    <x v="39"/>
    <m/>
    <m/>
    <s v="Réalisé"/>
    <d v="2016-10-09T00:00:00"/>
    <s v="Distribution Abris"/>
    <s v="Matériaux Abris"/>
    <s v="Bâches"/>
    <m/>
    <s v="Nombre"/>
    <n v="134"/>
    <m/>
    <m/>
    <m/>
    <s v=""/>
    <n v="134"/>
    <m/>
    <x v="4"/>
    <x v="84"/>
    <s v="Belle Fontaine"/>
    <m/>
    <m/>
    <m/>
    <m/>
    <s v="WOR2016109OUKEBE"/>
    <x v="3"/>
    <x v="4"/>
    <x v="61"/>
    <e v="#N/A"/>
  </r>
  <r>
    <x v="39"/>
    <m/>
    <m/>
    <s v="Réalisé"/>
    <d v="2016-10-09T00:00:00"/>
    <s v="Distribution Abris"/>
    <s v="Matériaux Abris"/>
    <s v="Bâches"/>
    <m/>
    <s v="Nombre"/>
    <n v="250"/>
    <m/>
    <m/>
    <m/>
    <s v=""/>
    <n v="250"/>
    <m/>
    <x v="4"/>
    <x v="84"/>
    <s v="Bongars"/>
    <m/>
    <m/>
    <m/>
    <m/>
    <s v="WOR2016109OUKEBO"/>
    <x v="3"/>
    <x v="4"/>
    <x v="61"/>
    <e v="#N/A"/>
  </r>
  <r>
    <x v="39"/>
    <m/>
    <m/>
    <s v="Réalisé"/>
    <d v="2016-10-09T00:00:00"/>
    <s v="Distribution Abris"/>
    <s v="Matériaux Abris"/>
    <s v="Bâches"/>
    <m/>
    <s v="Nombre"/>
    <n v="145"/>
    <m/>
    <m/>
    <m/>
    <s v=""/>
    <n v="145"/>
    <m/>
    <x v="4"/>
    <x v="34"/>
    <s v="Trou Louis"/>
    <m/>
    <m/>
    <m/>
    <m/>
    <s v="WOR2016109OUPOTR"/>
    <x v="2"/>
    <x v="4"/>
    <x v="34"/>
    <e v="#N/A"/>
  </r>
  <r>
    <x v="39"/>
    <s v="OFATMA"/>
    <m/>
    <s v="Réalisé"/>
    <d v="2016-10-09T00:00:00"/>
    <s v="Distribution Abris"/>
    <s v="Matériaux Abris"/>
    <s v="Bâches"/>
    <m/>
    <s v="Nombre"/>
    <n v="50"/>
    <m/>
    <m/>
    <m/>
    <s v=""/>
    <n v="50"/>
    <m/>
    <x v="1"/>
    <x v="1"/>
    <s v="Bourdet"/>
    <m/>
    <m/>
    <m/>
    <m/>
    <s v="WOR2016109SULEBO"/>
    <x v="1"/>
    <x v="1"/>
    <x v="1"/>
    <e v="#N/A"/>
  </r>
  <r>
    <x v="39"/>
    <s v="Mercy Corps"/>
    <m/>
    <s v="Réalisé"/>
    <d v="2016-10-09T00:00:00"/>
    <s v="Distribution NFI"/>
    <s v="Matériaux NFI"/>
    <s v="Bidons"/>
    <m/>
    <s v="Nombre"/>
    <n v="400"/>
    <m/>
    <m/>
    <m/>
    <s v=""/>
    <n v="400"/>
    <s v="Sélection / Priorisation"/>
    <x v="3"/>
    <x v="27"/>
    <s v="Fonds Des Negres"/>
    <m/>
    <m/>
    <m/>
    <m/>
    <s v="WOR2016109NIFOFO"/>
    <x v="2"/>
    <x v="3"/>
    <x v="27"/>
    <e v="#N/A"/>
  </r>
  <r>
    <x v="39"/>
    <m/>
    <m/>
    <s v="Réalisé"/>
    <d v="2016-10-09T00:00:00"/>
    <s v="Distribution NFI"/>
    <s v="Matériaux NFI"/>
    <s v="Bidons"/>
    <m/>
    <s v="Nombre"/>
    <n v="156"/>
    <m/>
    <m/>
    <m/>
    <s v=""/>
    <n v="156"/>
    <s v="Sélection / Priorisation"/>
    <x v="3"/>
    <x v="85"/>
    <s v="Sillegue"/>
    <m/>
    <m/>
    <m/>
    <m/>
    <s v="WOR2016109NIPESI"/>
    <x v="4"/>
    <x v="3"/>
    <x v="62"/>
    <e v="#N/A"/>
  </r>
  <r>
    <x v="39"/>
    <m/>
    <m/>
    <s v="Réalisé"/>
    <d v="2016-10-09T00:00:00"/>
    <s v="Distribution NFI"/>
    <s v="Matériaux NFI"/>
    <s v="Bidons"/>
    <m/>
    <s v="Nombre"/>
    <n v="134"/>
    <m/>
    <m/>
    <m/>
    <s v=""/>
    <n v="134"/>
    <s v="Sélection / Priorisation"/>
    <x v="4"/>
    <x v="84"/>
    <s v="Belle Fontaine"/>
    <m/>
    <m/>
    <m/>
    <m/>
    <s v="WOR2016109OUKEBE"/>
    <x v="4"/>
    <x v="4"/>
    <x v="61"/>
    <e v="#N/A"/>
  </r>
  <r>
    <x v="39"/>
    <m/>
    <m/>
    <s v="Réalisé"/>
    <d v="2016-10-09T00:00:00"/>
    <s v="Distribution NFI"/>
    <s v="Matériaux NFI"/>
    <s v="Bidons"/>
    <m/>
    <s v="Nombre"/>
    <n v="250"/>
    <m/>
    <m/>
    <m/>
    <s v=""/>
    <n v="250"/>
    <s v="Sélection / Priorisation"/>
    <x v="4"/>
    <x v="84"/>
    <s v="Bongars"/>
    <m/>
    <m/>
    <m/>
    <m/>
    <s v="WOR2016109OUKEBO"/>
    <x v="4"/>
    <x v="4"/>
    <x v="61"/>
    <e v="#N/A"/>
  </r>
  <r>
    <x v="39"/>
    <m/>
    <m/>
    <s v="Réalisé"/>
    <d v="2016-10-09T00:00:00"/>
    <s v="Distribution NFI"/>
    <s v="Matériaux NFI"/>
    <s v="Bidons"/>
    <m/>
    <s v="Nombre"/>
    <n v="145"/>
    <m/>
    <m/>
    <m/>
    <s v=""/>
    <n v="145"/>
    <s v="Sélection / Priorisation"/>
    <x v="4"/>
    <x v="34"/>
    <s v="Trou Louis"/>
    <m/>
    <m/>
    <m/>
    <m/>
    <s v="WOR2016109OUPOTR"/>
    <x v="3"/>
    <x v="4"/>
    <x v="34"/>
    <e v="#N/A"/>
  </r>
  <r>
    <x v="39"/>
    <s v="OFATMA"/>
    <m/>
    <s v="Réalisé"/>
    <d v="2016-10-09T00:00:00"/>
    <s v="Distribution NFI"/>
    <s v="Matériaux NFI"/>
    <s v="Bidons"/>
    <m/>
    <s v="Nombre"/>
    <n v="50"/>
    <m/>
    <m/>
    <m/>
    <s v=""/>
    <n v="50"/>
    <s v="Sélection / Priorisation"/>
    <x v="1"/>
    <x v="1"/>
    <s v="Bourdet"/>
    <m/>
    <m/>
    <m/>
    <m/>
    <s v="WOR2016109SULEBO"/>
    <x v="2"/>
    <x v="1"/>
    <x v="1"/>
    <e v="#N/A"/>
  </r>
  <r>
    <x v="39"/>
    <s v="Mercy Corps"/>
    <m/>
    <s v="Réalisé"/>
    <d v="2016-10-09T00:00:00"/>
    <s v="Distribution NFI"/>
    <s v="Matériaux NFI"/>
    <s v="Couvertures"/>
    <m/>
    <s v="Nombre"/>
    <n v="400"/>
    <m/>
    <m/>
    <m/>
    <s v=""/>
    <n v="400"/>
    <s v="Sélection / Priorisation"/>
    <x v="3"/>
    <x v="27"/>
    <s v="Fonds Des Negres"/>
    <m/>
    <m/>
    <m/>
    <m/>
    <s v="WOR2016109NIFOFO"/>
    <x v="3"/>
    <x v="3"/>
    <x v="27"/>
    <e v="#N/A"/>
  </r>
  <r>
    <x v="39"/>
    <m/>
    <m/>
    <s v="Réalisé"/>
    <d v="2016-10-09T00:00:00"/>
    <s v="Distribution NFI"/>
    <s v="Matériaux NFI"/>
    <s v="Couvertures"/>
    <m/>
    <s v="Nombre"/>
    <n v="156"/>
    <m/>
    <m/>
    <m/>
    <s v=""/>
    <n v="156"/>
    <s v="Sélection / Priorisation"/>
    <x v="3"/>
    <x v="85"/>
    <s v="Sillegue"/>
    <m/>
    <m/>
    <m/>
    <m/>
    <s v="WOR2016109NIPESI"/>
    <x v="5"/>
    <x v="3"/>
    <x v="62"/>
    <e v="#N/A"/>
  </r>
  <r>
    <x v="39"/>
    <m/>
    <m/>
    <s v="Réalisé"/>
    <d v="2016-10-09T00:00:00"/>
    <s v="Distribution NFI"/>
    <s v="Matériaux NFI"/>
    <s v="Couvertures"/>
    <m/>
    <s v="Nombre"/>
    <n v="134"/>
    <m/>
    <m/>
    <m/>
    <s v=""/>
    <n v="134"/>
    <s v="Sélection / Priorisation"/>
    <x v="4"/>
    <x v="84"/>
    <s v="Belle Fontaine"/>
    <m/>
    <m/>
    <m/>
    <m/>
    <s v="WOR2016109OUKEBE"/>
    <x v="5"/>
    <x v="4"/>
    <x v="61"/>
    <e v="#N/A"/>
  </r>
  <r>
    <x v="39"/>
    <m/>
    <m/>
    <s v="Réalisé"/>
    <d v="2016-10-09T00:00:00"/>
    <s v="Distribution NFI"/>
    <s v="Matériaux NFI"/>
    <s v="Couvertures"/>
    <m/>
    <s v="Nombre"/>
    <n v="250"/>
    <m/>
    <m/>
    <m/>
    <s v=""/>
    <n v="250"/>
    <s v="Sélection / Priorisation"/>
    <x v="4"/>
    <x v="84"/>
    <s v="Bongars"/>
    <m/>
    <m/>
    <m/>
    <m/>
    <s v="WOR2016109OUKEBO"/>
    <x v="5"/>
    <x v="4"/>
    <x v="61"/>
    <e v="#N/A"/>
  </r>
  <r>
    <x v="39"/>
    <m/>
    <m/>
    <s v="Réalisé"/>
    <d v="2016-10-09T00:00:00"/>
    <s v="Distribution NFI"/>
    <s v="Matériaux NFI"/>
    <s v="Couvertures"/>
    <m/>
    <s v="Nombre"/>
    <n v="145"/>
    <m/>
    <m/>
    <m/>
    <s v=""/>
    <n v="145"/>
    <s v="Sélection / Priorisation"/>
    <x v="4"/>
    <x v="34"/>
    <s v="Trou Louis"/>
    <m/>
    <m/>
    <m/>
    <m/>
    <s v="WOR2016109OUPOTR"/>
    <x v="4"/>
    <x v="4"/>
    <x v="34"/>
    <e v="#N/A"/>
  </r>
  <r>
    <x v="39"/>
    <s v="OFATMA"/>
    <m/>
    <s v="Réalisé"/>
    <d v="2016-10-09T00:00:00"/>
    <s v="Distribution NFI"/>
    <s v="Matériaux NFI"/>
    <s v="Couvertures"/>
    <m/>
    <s v="Nombre"/>
    <n v="50"/>
    <m/>
    <m/>
    <m/>
    <s v=""/>
    <n v="50"/>
    <s v="Sélection / Priorisation"/>
    <x v="1"/>
    <x v="1"/>
    <s v="Bourdet"/>
    <m/>
    <m/>
    <m/>
    <m/>
    <s v="WOR2016109SULEBO"/>
    <x v="3"/>
    <x v="1"/>
    <x v="1"/>
    <e v="#N/A"/>
  </r>
  <r>
    <x v="39"/>
    <m/>
    <m/>
    <s v="Réalisé"/>
    <d v="2016-10-09T00:00:00"/>
    <s v="Distribution NFI"/>
    <s v="Matériaux NFI"/>
    <s v="Kit de cuisine"/>
    <m/>
    <s v="Nombre"/>
    <n v="145"/>
    <m/>
    <m/>
    <m/>
    <s v=""/>
    <n v="145"/>
    <s v="Sélection / Priorisation"/>
    <x v="4"/>
    <x v="34"/>
    <s v="Trou Louis"/>
    <m/>
    <m/>
    <m/>
    <m/>
    <s v="WOR2016109OUPOTR"/>
    <x v="5"/>
    <x v="4"/>
    <x v="34"/>
    <e v="#N/A"/>
  </r>
  <r>
    <x v="39"/>
    <s v="Mercy Corps"/>
    <m/>
    <s v="Réalisé"/>
    <d v="2016-10-09T00:00:00"/>
    <s v="Distribution NFI"/>
    <s v="Matériaux NFI"/>
    <s v="Lampes solaires"/>
    <m/>
    <s v="Nombre"/>
    <n v="400"/>
    <m/>
    <m/>
    <m/>
    <s v=""/>
    <n v="400"/>
    <s v="Sélection / Priorisation"/>
    <x v="3"/>
    <x v="27"/>
    <s v="Fonds Des Negres"/>
    <m/>
    <m/>
    <m/>
    <m/>
    <s v="WOR2016109NIFOFO"/>
    <x v="4"/>
    <x v="3"/>
    <x v="27"/>
    <e v="#N/A"/>
  </r>
  <r>
    <x v="39"/>
    <s v="OFATMA"/>
    <m/>
    <s v="Réalisé"/>
    <d v="2016-10-09T00:00:00"/>
    <s v="Distribution NFI"/>
    <s v="Matériaux NFI"/>
    <s v="Lampes solaires"/>
    <m/>
    <s v="Nombre"/>
    <n v="50"/>
    <m/>
    <m/>
    <m/>
    <s v=""/>
    <n v="50"/>
    <s v="Sélection / Priorisation"/>
    <x v="1"/>
    <x v="1"/>
    <s v="Bourdet"/>
    <m/>
    <m/>
    <m/>
    <m/>
    <s v="WOR2016109SULEBO"/>
    <x v="4"/>
    <x v="1"/>
    <x v="1"/>
    <e v="#N/A"/>
  </r>
  <r>
    <x v="39"/>
    <s v="Mercy Corps"/>
    <m/>
    <s v="Réalisé"/>
    <d v="2016-10-09T00:00:00"/>
    <s v="Distribution NFI"/>
    <s v="Matériaux NFI"/>
    <s v="Moustiquaires"/>
    <m/>
    <s v="Nombre"/>
    <n v="400"/>
    <m/>
    <m/>
    <m/>
    <s v=""/>
    <n v="400"/>
    <s v="Sélection / Priorisation"/>
    <x v="3"/>
    <x v="27"/>
    <s v="Fonds Des Negres"/>
    <m/>
    <m/>
    <m/>
    <m/>
    <s v="WOR2016109NIFOFO"/>
    <x v="5"/>
    <x v="3"/>
    <x v="27"/>
    <e v="#N/A"/>
  </r>
  <r>
    <x v="39"/>
    <s v="OFATMA"/>
    <m/>
    <s v="Réalisé"/>
    <d v="2016-10-09T00:00:00"/>
    <s v="Distribution NFI"/>
    <s v="Matériaux NFI"/>
    <s v="Moustiquaires"/>
    <m/>
    <s v="Nombre"/>
    <n v="50"/>
    <m/>
    <m/>
    <m/>
    <s v=""/>
    <n v="50"/>
    <s v="Sélection / Priorisation"/>
    <x v="1"/>
    <x v="1"/>
    <s v="Bourdet"/>
    <m/>
    <m/>
    <m/>
    <m/>
    <s v="WOR2016109SULEBO"/>
    <x v="5"/>
    <x v="1"/>
    <x v="1"/>
    <e v="#N/A"/>
  </r>
  <r>
    <x v="39"/>
    <m/>
    <m/>
    <s v="Réalisé"/>
    <d v="2016-10-10T00:00:00"/>
    <s v="Distribution Abris"/>
    <s v="Matériaux Abris"/>
    <s v="Bâches"/>
    <m/>
    <s v="Nombre"/>
    <n v="250"/>
    <m/>
    <m/>
    <m/>
    <s v=""/>
    <n v="250"/>
    <m/>
    <x v="4"/>
    <x v="34"/>
    <s v="Gros Mangle"/>
    <m/>
    <m/>
    <m/>
    <m/>
    <s v="WOR20161010OUPOGR"/>
    <x v="3"/>
    <x v="4"/>
    <x v="34"/>
    <e v="#N/A"/>
  </r>
  <r>
    <x v="39"/>
    <m/>
    <m/>
    <s v="Réalisé"/>
    <d v="2016-10-10T00:00:00"/>
    <s v="Distribution Abris"/>
    <s v="Matériaux Abris"/>
    <s v="Bâches"/>
    <m/>
    <s v="Nombre"/>
    <n v="200"/>
    <m/>
    <m/>
    <m/>
    <s v=""/>
    <n v="200"/>
    <m/>
    <x v="4"/>
    <x v="34"/>
    <s v="La Source"/>
    <m/>
    <m/>
    <m/>
    <m/>
    <s v="WOR20161010OUPOLA"/>
    <x v="3"/>
    <x v="4"/>
    <x v="34"/>
    <e v="#N/A"/>
  </r>
  <r>
    <x v="39"/>
    <m/>
    <m/>
    <s v="Réalisé"/>
    <d v="2016-10-10T00:00:00"/>
    <s v="Distribution Abris"/>
    <s v="Matériaux Abris"/>
    <s v="Bâches"/>
    <m/>
    <s v="Nombre"/>
    <n v="250"/>
    <m/>
    <m/>
    <m/>
    <s v=""/>
    <n v="250"/>
    <m/>
    <x v="4"/>
    <x v="34"/>
    <s v="Trou Louis"/>
    <m/>
    <m/>
    <m/>
    <m/>
    <s v="WOR20161010OUPOTR"/>
    <x v="3"/>
    <x v="4"/>
    <x v="34"/>
    <e v="#N/A"/>
  </r>
  <r>
    <x v="39"/>
    <m/>
    <m/>
    <s v="Réalisé"/>
    <d v="2016-10-10T00:00:00"/>
    <s v="Distribution NFI"/>
    <s v="Matériaux NFI"/>
    <s v="Bidons"/>
    <m/>
    <s v="Nombre"/>
    <n v="250"/>
    <m/>
    <m/>
    <m/>
    <s v=""/>
    <n v="250"/>
    <s v="Sélection / Priorisation"/>
    <x v="4"/>
    <x v="34"/>
    <s v="Gros Mangle"/>
    <m/>
    <m/>
    <m/>
    <m/>
    <s v="WOR20161010OUPOGR"/>
    <x v="4"/>
    <x v="4"/>
    <x v="34"/>
    <e v="#N/A"/>
  </r>
  <r>
    <x v="39"/>
    <m/>
    <m/>
    <s v="Réalisé"/>
    <d v="2016-10-10T00:00:00"/>
    <s v="Distribution NFI"/>
    <s v="Matériaux NFI"/>
    <s v="Bidons"/>
    <m/>
    <s v="Nombre"/>
    <n v="200"/>
    <m/>
    <m/>
    <m/>
    <s v=""/>
    <n v="200"/>
    <s v="Sélection / Priorisation"/>
    <x v="4"/>
    <x v="34"/>
    <s v="La Source"/>
    <m/>
    <m/>
    <m/>
    <m/>
    <s v="WOR20161010OUPOLA"/>
    <x v="4"/>
    <x v="4"/>
    <x v="34"/>
    <e v="#N/A"/>
  </r>
  <r>
    <x v="39"/>
    <m/>
    <m/>
    <s v="Réalisé"/>
    <d v="2016-10-10T00:00:00"/>
    <s v="Distribution NFI"/>
    <s v="Matériaux NFI"/>
    <s v="Bidons"/>
    <m/>
    <s v="Nombre"/>
    <n v="250"/>
    <m/>
    <m/>
    <m/>
    <s v=""/>
    <n v="250"/>
    <s v="Sélection / Priorisation"/>
    <x v="4"/>
    <x v="34"/>
    <s v="Trou Louis"/>
    <m/>
    <m/>
    <m/>
    <m/>
    <s v="WOR20161010OUPOTR"/>
    <x v="4"/>
    <x v="4"/>
    <x v="34"/>
    <e v="#N/A"/>
  </r>
  <r>
    <x v="39"/>
    <m/>
    <m/>
    <s v="Réalisé"/>
    <d v="2016-10-10T00:00:00"/>
    <s v="Distribution NFI"/>
    <s v="Matériaux NFI"/>
    <s v="Couvertures"/>
    <m/>
    <s v="Nombre"/>
    <n v="250"/>
    <m/>
    <m/>
    <m/>
    <s v=""/>
    <n v="250"/>
    <s v="Sélection / Priorisation"/>
    <x v="4"/>
    <x v="34"/>
    <s v="Gros Mangle"/>
    <m/>
    <m/>
    <m/>
    <m/>
    <s v="WOR20161010OUPOGR"/>
    <x v="5"/>
    <x v="4"/>
    <x v="34"/>
    <e v="#N/A"/>
  </r>
  <r>
    <x v="39"/>
    <m/>
    <m/>
    <s v="Réalisé"/>
    <d v="2016-10-10T00:00:00"/>
    <s v="Distribution NFI"/>
    <s v="Matériaux NFI"/>
    <s v="Couvertures"/>
    <m/>
    <s v="Nombre"/>
    <n v="200"/>
    <m/>
    <m/>
    <m/>
    <s v=""/>
    <n v="200"/>
    <s v="Sélection / Priorisation"/>
    <x v="4"/>
    <x v="34"/>
    <s v="La Source"/>
    <m/>
    <m/>
    <m/>
    <m/>
    <s v="WOR20161010OUPOLA"/>
    <x v="5"/>
    <x v="4"/>
    <x v="34"/>
    <e v="#N/A"/>
  </r>
  <r>
    <x v="39"/>
    <m/>
    <m/>
    <s v="Réalisé"/>
    <d v="2016-10-10T00:00:00"/>
    <s v="Distribution NFI"/>
    <s v="Matériaux NFI"/>
    <s v="Couvertures"/>
    <m/>
    <s v="Nombre"/>
    <n v="250"/>
    <m/>
    <m/>
    <m/>
    <s v=""/>
    <n v="250"/>
    <s v="Sélection / Priorisation"/>
    <x v="4"/>
    <x v="34"/>
    <s v="Trou Louis"/>
    <m/>
    <m/>
    <m/>
    <m/>
    <s v="WOR20161010OUPOTR"/>
    <x v="5"/>
    <x v="4"/>
    <x v="34"/>
    <e v="#N/A"/>
  </r>
  <r>
    <x v="39"/>
    <s v="Concern Worldwide"/>
    <m/>
    <s v="Réalisé"/>
    <d v="2016-10-11T00:00:00"/>
    <s v="Distribution Abris"/>
    <s v="Matériaux Abris"/>
    <s v="Bâches"/>
    <m/>
    <s v="Nombre"/>
    <n v="285"/>
    <m/>
    <m/>
    <m/>
    <s v=""/>
    <n v="285"/>
    <m/>
    <x v="4"/>
    <x v="34"/>
    <s v="Grand Vide"/>
    <m/>
    <m/>
    <m/>
    <m/>
    <s v="WOR20161011OUPOGR"/>
    <x v="23"/>
    <x v="4"/>
    <x v="34"/>
    <e v="#N/A"/>
  </r>
  <r>
    <x v="39"/>
    <m/>
    <m/>
    <s v="Réalisé"/>
    <d v="2016-10-11T00:00:00"/>
    <s v="Distribution Abris"/>
    <s v="Matériaux Abris"/>
    <s v="Bâches"/>
    <m/>
    <s v="Nombre"/>
    <n v="300"/>
    <m/>
    <m/>
    <m/>
    <s v=""/>
    <n v="300"/>
    <m/>
    <x v="4"/>
    <x v="34"/>
    <s v="La Source"/>
    <m/>
    <m/>
    <m/>
    <m/>
    <s v="WOR20161011OUPOLA"/>
    <x v="1"/>
    <x v="4"/>
    <x v="34"/>
    <e v="#N/A"/>
  </r>
  <r>
    <x v="39"/>
    <s v="Fondation Digicel"/>
    <m/>
    <s v="Réalisé"/>
    <d v="2016-10-11T00:00:00"/>
    <s v="Distribution Abris"/>
    <s v="Matériaux Abris"/>
    <s v="Bâches"/>
    <m/>
    <s v="Nombre"/>
    <n v="120"/>
    <m/>
    <m/>
    <m/>
    <s v=""/>
    <n v="120"/>
    <m/>
    <x v="1"/>
    <x v="77"/>
    <s v="Ile A Vache"/>
    <m/>
    <m/>
    <m/>
    <m/>
    <s v="WOR20161011SUILIL"/>
    <x v="5"/>
    <x v="1"/>
    <x v="54"/>
    <e v="#N/A"/>
  </r>
  <r>
    <x v="39"/>
    <m/>
    <m/>
    <s v="Réalisé"/>
    <d v="2016-10-11T00:00:00"/>
    <s v="Distribution Abris"/>
    <s v="Matériaux Abris"/>
    <s v="Bâches"/>
    <m/>
    <s v="Nombre"/>
    <n v="437"/>
    <m/>
    <m/>
    <m/>
    <s v=""/>
    <n v="437"/>
    <m/>
    <x v="1"/>
    <x v="86"/>
    <s v="Baie Dumerle"/>
    <m/>
    <m/>
    <m/>
    <m/>
    <s v="WOR20161011SUSTBA"/>
    <x v="2"/>
    <x v="1"/>
    <x v="63"/>
    <e v="#N/A"/>
  </r>
  <r>
    <x v="39"/>
    <s v="Concern Worldwide"/>
    <m/>
    <s v="Réalisé"/>
    <d v="2016-10-11T00:00:00"/>
    <s v="Distribution NFI"/>
    <s v="Matériaux NFI"/>
    <s v="Bidons"/>
    <m/>
    <s v="Nombre"/>
    <n v="285"/>
    <m/>
    <m/>
    <m/>
    <s v=""/>
    <n v="285"/>
    <s v="Sélection / Priorisation"/>
    <x v="4"/>
    <x v="34"/>
    <s v="Grand Vide"/>
    <m/>
    <m/>
    <m/>
    <m/>
    <s v="WOR20161011OUPOGR"/>
    <x v="0"/>
    <x v="4"/>
    <x v="34"/>
    <e v="#N/A"/>
  </r>
  <r>
    <x v="39"/>
    <m/>
    <m/>
    <s v="Réalisé"/>
    <d v="2016-10-11T00:00:00"/>
    <s v="Distribution NFI"/>
    <s v="Matériaux NFI"/>
    <s v="Bidons"/>
    <m/>
    <s v="Nombre"/>
    <n v="300"/>
    <m/>
    <m/>
    <m/>
    <s v=""/>
    <n v="300"/>
    <s v="Sélection / Priorisation"/>
    <x v="4"/>
    <x v="34"/>
    <s v="La Source"/>
    <m/>
    <m/>
    <m/>
    <m/>
    <s v="WOR20161011OUPOLA"/>
    <x v="2"/>
    <x v="4"/>
    <x v="34"/>
    <e v="#N/A"/>
  </r>
  <r>
    <x v="39"/>
    <s v="Concern Worldwide"/>
    <m/>
    <s v="Réalisé"/>
    <d v="2016-10-11T00:00:00"/>
    <s v="Distribution NFI"/>
    <s v="Matériaux NFI"/>
    <s v="Couvertures"/>
    <m/>
    <s v="Nombre"/>
    <n v="285"/>
    <m/>
    <m/>
    <m/>
    <s v=""/>
    <n v="285"/>
    <s v="Sélection / Priorisation"/>
    <x v="4"/>
    <x v="34"/>
    <s v="Grand Vide"/>
    <m/>
    <m/>
    <m/>
    <m/>
    <s v="WOR20161011OUPOGR"/>
    <x v="1"/>
    <x v="4"/>
    <x v="34"/>
    <e v="#N/A"/>
  </r>
  <r>
    <x v="39"/>
    <m/>
    <m/>
    <s v="Réalisé"/>
    <d v="2016-10-11T00:00:00"/>
    <s v="Distribution NFI"/>
    <s v="Matériaux NFI"/>
    <s v="Couvertures"/>
    <m/>
    <s v="Nombre"/>
    <n v="300"/>
    <m/>
    <m/>
    <m/>
    <s v=""/>
    <n v="300"/>
    <s v="Sélection / Priorisation"/>
    <x v="4"/>
    <x v="34"/>
    <s v="La Source"/>
    <m/>
    <m/>
    <m/>
    <m/>
    <s v="WOR20161011OUPOLA"/>
    <x v="3"/>
    <x v="4"/>
    <x v="34"/>
    <e v="#N/A"/>
  </r>
  <r>
    <x v="39"/>
    <m/>
    <m/>
    <s v="Réalisé"/>
    <d v="2016-10-11T00:00:00"/>
    <s v="Distribution NFI"/>
    <s v="Matériaux NFI"/>
    <s v="Couvertures"/>
    <m/>
    <s v="Nombre"/>
    <n v="437"/>
    <m/>
    <m/>
    <m/>
    <s v=""/>
    <n v="437"/>
    <s v="Sélection / Priorisation"/>
    <x v="1"/>
    <x v="86"/>
    <s v="Baie Dumerle"/>
    <m/>
    <m/>
    <m/>
    <m/>
    <s v="WOR20161011SUSTBA"/>
    <x v="3"/>
    <x v="1"/>
    <x v="63"/>
    <e v="#N/A"/>
  </r>
  <r>
    <x v="39"/>
    <s v="Concern Worldwide"/>
    <m/>
    <s v="Réalisé"/>
    <d v="2016-10-11T00:00:00"/>
    <s v="Distribution NFI"/>
    <s v="Matériaux NFI"/>
    <s v="Kit d'hygiène"/>
    <m/>
    <s v="Nombre"/>
    <n v="285"/>
    <m/>
    <m/>
    <m/>
    <s v=""/>
    <n v="285"/>
    <s v="Sélection / Priorisation"/>
    <x v="4"/>
    <x v="34"/>
    <s v="Grand Vide"/>
    <m/>
    <m/>
    <m/>
    <m/>
    <s v="WOR20161011OUPOGR"/>
    <x v="2"/>
    <x v="4"/>
    <x v="34"/>
    <e v="#N/A"/>
  </r>
  <r>
    <x v="39"/>
    <s v="Concern Worldwide"/>
    <m/>
    <s v="Réalisé"/>
    <d v="2016-10-11T00:00:00"/>
    <s v="Distribution NFI"/>
    <s v="Matériaux NFI"/>
    <s v="Aquatabs"/>
    <m/>
    <s v="Nombre"/>
    <n v="285"/>
    <m/>
    <m/>
    <m/>
    <m/>
    <n v="285"/>
    <s v="Sélection / Priorisation"/>
    <x v="4"/>
    <x v="34"/>
    <s v="Grand Vide"/>
    <m/>
    <m/>
    <m/>
    <m/>
    <s v="WOR20161011OUPOGR"/>
    <x v="3"/>
    <x v="4"/>
    <x v="34"/>
    <e v="#N/A"/>
  </r>
  <r>
    <x v="39"/>
    <s v="Concern Worldwide"/>
    <m/>
    <s v="Réalisé"/>
    <d v="2016-10-11T00:00:00"/>
    <s v="Distribution NFI"/>
    <s v="Matériaux NFI"/>
    <s v="Lampes solaires"/>
    <m/>
    <s v="Nombre"/>
    <n v="285"/>
    <m/>
    <m/>
    <m/>
    <s v=""/>
    <n v="285"/>
    <s v="Sélection / Priorisation"/>
    <x v="4"/>
    <x v="34"/>
    <s v="Grand Vide"/>
    <m/>
    <m/>
    <m/>
    <m/>
    <s v="WOR20161011OUPOGR"/>
    <x v="4"/>
    <x v="4"/>
    <x v="34"/>
    <e v="#N/A"/>
  </r>
  <r>
    <x v="39"/>
    <m/>
    <m/>
    <s v="Réalisé"/>
    <d v="2016-10-11T00:00:00"/>
    <s v="Distribution NFI"/>
    <s v="Matériaux NFI"/>
    <s v="Lampes solaires"/>
    <m/>
    <s v="Nombre"/>
    <n v="300"/>
    <m/>
    <m/>
    <m/>
    <s v=""/>
    <n v="300"/>
    <s v="Sélection / Priorisation"/>
    <x v="4"/>
    <x v="34"/>
    <s v="La Source"/>
    <m/>
    <m/>
    <m/>
    <m/>
    <s v="WOR20161011OUPOLA"/>
    <x v="4"/>
    <x v="4"/>
    <x v="34"/>
    <e v="#N/A"/>
  </r>
  <r>
    <x v="39"/>
    <m/>
    <m/>
    <s v="Réalisé"/>
    <d v="2016-10-11T00:00:00"/>
    <s v="Distribution NFI"/>
    <s v="Matériaux NFI"/>
    <s v="Lampes solaires"/>
    <m/>
    <s v="Nombre"/>
    <n v="437"/>
    <m/>
    <m/>
    <m/>
    <s v=""/>
    <n v="437"/>
    <s v="Sélection / Priorisation"/>
    <x v="1"/>
    <x v="86"/>
    <s v="Baie Dumerle"/>
    <m/>
    <m/>
    <m/>
    <m/>
    <s v="WOR20161011SUSTBA"/>
    <x v="4"/>
    <x v="1"/>
    <x v="63"/>
    <e v="#N/A"/>
  </r>
  <r>
    <x v="39"/>
    <s v="Concern Worldwide"/>
    <m/>
    <s v="Réalisé"/>
    <d v="2016-10-11T00:00:00"/>
    <s v="Distribution NFI"/>
    <s v="Matériaux NFI"/>
    <s v="Moustiquaires"/>
    <m/>
    <s v="Nombre"/>
    <n v="285"/>
    <m/>
    <m/>
    <m/>
    <s v=""/>
    <n v="285"/>
    <s v="Sélection / Priorisation"/>
    <x v="4"/>
    <x v="34"/>
    <s v="Grand Vide"/>
    <m/>
    <m/>
    <m/>
    <m/>
    <s v="WOR20161011OUPOGR"/>
    <x v="5"/>
    <x v="4"/>
    <x v="34"/>
    <e v="#N/A"/>
  </r>
  <r>
    <x v="39"/>
    <m/>
    <m/>
    <s v="Réalisé"/>
    <d v="2016-10-11T00:00:00"/>
    <s v="Distribution NFI"/>
    <s v="Matériaux NFI"/>
    <s v="Moustiquaires"/>
    <m/>
    <s v="Nombre"/>
    <n v="300"/>
    <m/>
    <m/>
    <m/>
    <s v=""/>
    <n v="300"/>
    <s v="Sélection / Priorisation"/>
    <x v="4"/>
    <x v="34"/>
    <s v="La Source"/>
    <m/>
    <m/>
    <m/>
    <m/>
    <s v="WOR20161011OUPOLA"/>
    <x v="5"/>
    <x v="4"/>
    <x v="34"/>
    <e v="#N/A"/>
  </r>
  <r>
    <x v="39"/>
    <m/>
    <m/>
    <s v="Réalisé"/>
    <d v="2016-10-11T00:00:00"/>
    <s v="Distribution NFI"/>
    <s v="Matériaux NFI"/>
    <s v="Moustiquaires"/>
    <m/>
    <s v="Nombre"/>
    <n v="437"/>
    <m/>
    <m/>
    <m/>
    <s v=""/>
    <n v="437"/>
    <s v="Sélection / Priorisation"/>
    <x v="1"/>
    <x v="86"/>
    <s v="Baie Dumerle"/>
    <m/>
    <m/>
    <m/>
    <m/>
    <s v="WOR20161011SUSTBA"/>
    <x v="5"/>
    <x v="1"/>
    <x v="63"/>
    <e v="#N/A"/>
  </r>
  <r>
    <x v="39"/>
    <m/>
    <m/>
    <s v="Réalisé"/>
    <d v="2016-10-12T00:00:00"/>
    <s v="Distribution Abris"/>
    <s v="Matériaux Abris"/>
    <s v="Bâches"/>
    <m/>
    <s v="Nombre"/>
    <n v="310"/>
    <m/>
    <m/>
    <m/>
    <s v=""/>
    <n v="310"/>
    <m/>
    <x v="4"/>
    <x v="34"/>
    <s v="Trou Louis"/>
    <m/>
    <m/>
    <m/>
    <m/>
    <s v="WOR20161012OUPOTR"/>
    <x v="3"/>
    <x v="4"/>
    <x v="34"/>
    <e v="#N/A"/>
  </r>
  <r>
    <x v="39"/>
    <m/>
    <m/>
    <s v="Réalisé"/>
    <d v="2016-10-12T00:00:00"/>
    <s v="Distribution NFI"/>
    <s v="Matériaux NFI"/>
    <s v="Bidons"/>
    <m/>
    <s v="Nombre"/>
    <n v="310"/>
    <m/>
    <m/>
    <m/>
    <s v=""/>
    <n v="310"/>
    <s v="Sélection / Priorisation"/>
    <x v="4"/>
    <x v="34"/>
    <s v="Trou Louis"/>
    <m/>
    <m/>
    <m/>
    <m/>
    <s v="WOR20161012OUPOTR"/>
    <x v="4"/>
    <x v="4"/>
    <x v="34"/>
    <e v="#N/A"/>
  </r>
  <r>
    <x v="39"/>
    <m/>
    <m/>
    <s v="Réalisé"/>
    <d v="2016-10-12T00:00:00"/>
    <s v="Distribution NFI"/>
    <s v="Matériaux NFI"/>
    <s v="Couvertures"/>
    <m/>
    <s v="Nombre"/>
    <n v="310"/>
    <m/>
    <m/>
    <m/>
    <s v=""/>
    <n v="310"/>
    <s v="Sélection / Priorisation"/>
    <x v="4"/>
    <x v="34"/>
    <s v="Trou Louis"/>
    <m/>
    <m/>
    <m/>
    <m/>
    <s v="WOR20161012OUPOTR"/>
    <x v="5"/>
    <x v="4"/>
    <x v="34"/>
    <e v="#N/A"/>
  </r>
  <r>
    <x v="39"/>
    <m/>
    <m/>
    <s v="Réalisé"/>
    <d v="2016-10-13T00:00:00"/>
    <s v="Distribution Abris"/>
    <s v="Matériaux Abris"/>
    <s v="Bâches"/>
    <m/>
    <s v="Nombre"/>
    <n v="297"/>
    <m/>
    <m/>
    <m/>
    <s v=""/>
    <n v="297"/>
    <m/>
    <x v="3"/>
    <x v="26"/>
    <s v="Salagnac"/>
    <m/>
    <m/>
    <m/>
    <m/>
    <s v="WOR20161013NIPASA"/>
    <x v="2"/>
    <x v="3"/>
    <x v="26"/>
    <e v="#N/A"/>
  </r>
  <r>
    <x v="39"/>
    <m/>
    <m/>
    <s v="Réalisé"/>
    <d v="2016-10-13T00:00:00"/>
    <s v="Distribution Abris"/>
    <s v="Matériaux Abris"/>
    <s v="Bâches"/>
    <m/>
    <s v="Nombre"/>
    <n v="165"/>
    <m/>
    <m/>
    <m/>
    <s v=""/>
    <n v="165"/>
    <m/>
    <x v="4"/>
    <x v="33"/>
    <s v="Grande Source"/>
    <m/>
    <m/>
    <m/>
    <m/>
    <s v="WOR20161013OUANGR"/>
    <x v="3"/>
    <x v="4"/>
    <x v="33"/>
    <e v="#N/A"/>
  </r>
  <r>
    <x v="39"/>
    <m/>
    <m/>
    <s v="Réalisé"/>
    <d v="2016-10-13T00:00:00"/>
    <s v="Distribution Abris"/>
    <s v="Matériaux Abris"/>
    <s v="Bâches"/>
    <m/>
    <s v="Nombre"/>
    <n v="166"/>
    <m/>
    <m/>
    <m/>
    <s v=""/>
    <n v="166"/>
    <m/>
    <x v="4"/>
    <x v="33"/>
    <s v="Petite Source"/>
    <m/>
    <m/>
    <m/>
    <m/>
    <s v="WOR20161013OUANPE"/>
    <x v="3"/>
    <x v="4"/>
    <x v="33"/>
    <e v="#N/A"/>
  </r>
  <r>
    <x v="39"/>
    <m/>
    <m/>
    <s v="Réalisé"/>
    <d v="2016-10-13T00:00:00"/>
    <s v="Distribution Abris"/>
    <s v="Matériaux Abris"/>
    <s v="Bâches"/>
    <m/>
    <s v="Nombre"/>
    <n v="250"/>
    <m/>
    <m/>
    <m/>
    <s v=""/>
    <n v="250"/>
    <m/>
    <x v="4"/>
    <x v="84"/>
    <s v="Soucailles"/>
    <m/>
    <m/>
    <m/>
    <m/>
    <s v="WOR20161013OUKESO"/>
    <x v="2"/>
    <x v="4"/>
    <x v="61"/>
    <e v="#N/A"/>
  </r>
  <r>
    <x v="39"/>
    <m/>
    <m/>
    <s v="Réalisé"/>
    <d v="2016-10-13T00:00:00"/>
    <s v="Distribution NFI"/>
    <s v="Matériaux NFI"/>
    <s v="Bidons"/>
    <m/>
    <s v="Nombre"/>
    <n v="297"/>
    <m/>
    <m/>
    <m/>
    <s v=""/>
    <n v="297"/>
    <s v="Sélection / Priorisation"/>
    <x v="3"/>
    <x v="26"/>
    <s v="Salagnac"/>
    <m/>
    <m/>
    <m/>
    <m/>
    <s v="WOR20161013NIPASA"/>
    <x v="3"/>
    <x v="3"/>
    <x v="26"/>
    <e v="#N/A"/>
  </r>
  <r>
    <x v="39"/>
    <m/>
    <m/>
    <s v="Réalisé"/>
    <d v="2016-10-13T00:00:00"/>
    <s v="Distribution NFI"/>
    <s v="Matériaux NFI"/>
    <s v="Bidons"/>
    <m/>
    <s v="Nombre"/>
    <n v="165"/>
    <m/>
    <m/>
    <m/>
    <s v=""/>
    <n v="165"/>
    <s v="Sélection / Priorisation"/>
    <x v="4"/>
    <x v="33"/>
    <s v="Grande Source"/>
    <m/>
    <m/>
    <m/>
    <m/>
    <s v="WOR20161013OUANGR"/>
    <x v="4"/>
    <x v="4"/>
    <x v="33"/>
    <e v="#N/A"/>
  </r>
  <r>
    <x v="39"/>
    <m/>
    <m/>
    <s v="Réalisé"/>
    <d v="2016-10-13T00:00:00"/>
    <s v="Distribution NFI"/>
    <s v="Matériaux NFI"/>
    <s v="Bidons"/>
    <m/>
    <s v="Nombre"/>
    <n v="166"/>
    <m/>
    <m/>
    <m/>
    <s v=""/>
    <n v="166"/>
    <s v="Sélection / Priorisation"/>
    <x v="4"/>
    <x v="33"/>
    <s v="Petite Source"/>
    <m/>
    <m/>
    <m/>
    <m/>
    <s v="WOR20161013OUANPE"/>
    <x v="4"/>
    <x v="4"/>
    <x v="33"/>
    <e v="#N/A"/>
  </r>
  <r>
    <x v="39"/>
    <m/>
    <m/>
    <s v="Réalisé"/>
    <d v="2016-10-13T00:00:00"/>
    <s v="Distribution NFI"/>
    <s v="Matériaux NFI"/>
    <s v="Bidons"/>
    <m/>
    <s v="Nombre"/>
    <n v="250"/>
    <m/>
    <m/>
    <m/>
    <s v=""/>
    <n v="250"/>
    <s v="Sélection / Priorisation"/>
    <x v="4"/>
    <x v="84"/>
    <s v="Soucailles"/>
    <m/>
    <m/>
    <m/>
    <m/>
    <s v="WOR20161013OUKESO"/>
    <x v="3"/>
    <x v="4"/>
    <x v="61"/>
    <e v="#N/A"/>
  </r>
  <r>
    <x v="39"/>
    <m/>
    <m/>
    <s v="Réalisé"/>
    <d v="2016-10-13T00:00:00"/>
    <s v="Distribution NFI"/>
    <s v="Matériaux NFI"/>
    <s v="Couvertures"/>
    <m/>
    <s v="Nombre"/>
    <n v="297"/>
    <m/>
    <m/>
    <m/>
    <s v=""/>
    <n v="297"/>
    <s v="Sélection / Priorisation"/>
    <x v="3"/>
    <x v="26"/>
    <s v="Salagnac"/>
    <m/>
    <m/>
    <m/>
    <m/>
    <s v="WOR20161013NIPASA"/>
    <x v="4"/>
    <x v="3"/>
    <x v="26"/>
    <e v="#N/A"/>
  </r>
  <r>
    <x v="39"/>
    <m/>
    <m/>
    <s v="Réalisé"/>
    <d v="2016-10-13T00:00:00"/>
    <s v="Distribution NFI"/>
    <s v="Matériaux NFI"/>
    <s v="Couvertures"/>
    <m/>
    <s v="Nombre"/>
    <n v="165"/>
    <m/>
    <m/>
    <m/>
    <s v=""/>
    <n v="165"/>
    <s v="Sélection / Priorisation"/>
    <x v="4"/>
    <x v="33"/>
    <s v="Grande Source"/>
    <m/>
    <m/>
    <m/>
    <m/>
    <s v="WOR20161013OUANGR"/>
    <x v="5"/>
    <x v="4"/>
    <x v="33"/>
    <e v="#N/A"/>
  </r>
  <r>
    <x v="39"/>
    <m/>
    <m/>
    <s v="Réalisé"/>
    <d v="2016-10-13T00:00:00"/>
    <s v="Distribution NFI"/>
    <s v="Matériaux NFI"/>
    <s v="Couvertures"/>
    <m/>
    <s v="Nombre"/>
    <n v="166"/>
    <m/>
    <m/>
    <m/>
    <s v=""/>
    <n v="166"/>
    <s v="Sélection / Priorisation"/>
    <x v="4"/>
    <x v="33"/>
    <s v="Petite Source"/>
    <m/>
    <m/>
    <m/>
    <m/>
    <s v="WOR20161013OUANPE"/>
    <x v="5"/>
    <x v="4"/>
    <x v="33"/>
    <e v="#N/A"/>
  </r>
  <r>
    <x v="39"/>
    <m/>
    <m/>
    <s v="Réalisé"/>
    <d v="2016-10-13T00:00:00"/>
    <s v="Distribution NFI"/>
    <s v="Matériaux NFI"/>
    <s v="Couvertures"/>
    <m/>
    <s v="Nombre"/>
    <n v="250"/>
    <m/>
    <m/>
    <m/>
    <s v=""/>
    <n v="250"/>
    <s v="Sélection / Priorisation"/>
    <x v="4"/>
    <x v="84"/>
    <s v="Soucailles"/>
    <m/>
    <m/>
    <m/>
    <m/>
    <s v="WOR20161013OUKESO"/>
    <x v="4"/>
    <x v="4"/>
    <x v="61"/>
    <e v="#N/A"/>
  </r>
  <r>
    <x v="39"/>
    <m/>
    <m/>
    <s v="Réalisé"/>
    <d v="2016-10-13T00:00:00"/>
    <s v="Distribution NFI"/>
    <s v="Matériaux NFI"/>
    <s v="Lampes solaires"/>
    <m/>
    <s v="Nombre"/>
    <n v="297"/>
    <m/>
    <m/>
    <m/>
    <s v=""/>
    <n v="297"/>
    <s v="Sélection / Priorisation"/>
    <x v="3"/>
    <x v="26"/>
    <s v="Salagnac"/>
    <m/>
    <m/>
    <m/>
    <m/>
    <s v="WOR20161013NIPASA"/>
    <x v="5"/>
    <x v="3"/>
    <x v="26"/>
    <e v="#N/A"/>
  </r>
  <r>
    <x v="39"/>
    <m/>
    <m/>
    <s v="Réalisé"/>
    <d v="2016-10-13T00:00:00"/>
    <s v="Distribution NFI"/>
    <s v="Matériaux NFI"/>
    <s v="Moustiquaires"/>
    <m/>
    <s v="Nombre"/>
    <n v="250"/>
    <m/>
    <m/>
    <m/>
    <s v=""/>
    <n v="250"/>
    <s v="Sélection / Priorisation"/>
    <x v="4"/>
    <x v="84"/>
    <s v="Soucailles"/>
    <m/>
    <m/>
    <m/>
    <m/>
    <s v="WOR20161013OUKESO"/>
    <x v="5"/>
    <x v="4"/>
    <x v="61"/>
    <e v="#N/A"/>
  </r>
  <r>
    <x v="39"/>
    <m/>
    <m/>
    <s v="Réalisé"/>
    <d v="2016-10-14T00:00:00"/>
    <s v="Distribution Abris"/>
    <s v="Matériaux Abris"/>
    <s v="Bâches"/>
    <m/>
    <s v="Nombre"/>
    <n v="410"/>
    <m/>
    <m/>
    <m/>
    <s v=""/>
    <n v="420"/>
    <m/>
    <x v="3"/>
    <x v="59"/>
    <s v="Tiby"/>
    <m/>
    <m/>
    <m/>
    <m/>
    <s v="WOR20161014NIPETI"/>
    <x v="2"/>
    <x v="3"/>
    <x v="39"/>
    <e v="#N/A"/>
  </r>
  <r>
    <x v="39"/>
    <s v="Concern Worldwide"/>
    <m/>
    <s v="Réalisé"/>
    <d v="2016-10-14T00:00:00"/>
    <s v="Distribution Abris"/>
    <s v="Matériaux Abris"/>
    <s v="Bâches"/>
    <m/>
    <s v="Nombre"/>
    <n v="150"/>
    <m/>
    <m/>
    <m/>
    <s v=""/>
    <n v="150"/>
    <m/>
    <x v="4"/>
    <x v="33"/>
    <s v="Petite Source"/>
    <m/>
    <m/>
    <m/>
    <m/>
    <s v="WOR20161014OUANPE"/>
    <x v="1"/>
    <x v="4"/>
    <x v="33"/>
    <e v="#N/A"/>
  </r>
  <r>
    <x v="39"/>
    <m/>
    <m/>
    <s v="Réalisé"/>
    <d v="2016-10-14T00:00:00"/>
    <s v="Distribution NFI"/>
    <s v="Matériaux NFI"/>
    <s v="Bidons"/>
    <m/>
    <s v="Nombre"/>
    <n v="420"/>
    <m/>
    <m/>
    <m/>
    <s v=""/>
    <n v="420"/>
    <s v="Sélection / Priorisation"/>
    <x v="3"/>
    <x v="59"/>
    <s v="Tiby"/>
    <m/>
    <m/>
    <m/>
    <m/>
    <s v="WOR20161014NIPETI"/>
    <x v="3"/>
    <x v="3"/>
    <x v="39"/>
    <e v="#N/A"/>
  </r>
  <r>
    <x v="39"/>
    <s v="Concern Worldwide"/>
    <m/>
    <s v="Réalisé"/>
    <d v="2016-10-14T00:00:00"/>
    <s v="Distribution NFI"/>
    <s v="Matériaux NFI"/>
    <s v="Bidons"/>
    <m/>
    <s v="Nombre"/>
    <n v="150"/>
    <m/>
    <m/>
    <m/>
    <s v=""/>
    <n v="150"/>
    <s v="Sélection / Priorisation"/>
    <x v="4"/>
    <x v="33"/>
    <s v="Petite Source"/>
    <m/>
    <m/>
    <m/>
    <m/>
    <s v="WOR20161014OUANPE"/>
    <x v="2"/>
    <x v="4"/>
    <x v="33"/>
    <e v="#N/A"/>
  </r>
  <r>
    <x v="39"/>
    <m/>
    <m/>
    <s v="Réalisé"/>
    <d v="2016-10-14T00:00:00"/>
    <s v="Distribution NFI"/>
    <s v="Matériaux NFI"/>
    <s v="Couvertures"/>
    <m/>
    <s v="Nombre"/>
    <n v="420"/>
    <m/>
    <m/>
    <m/>
    <s v=""/>
    <n v="420"/>
    <s v="Sélection / Priorisation"/>
    <x v="3"/>
    <x v="59"/>
    <s v="Tiby"/>
    <m/>
    <m/>
    <m/>
    <m/>
    <s v="WOR20161014NIPETI"/>
    <x v="4"/>
    <x v="3"/>
    <x v="39"/>
    <e v="#N/A"/>
  </r>
  <r>
    <x v="39"/>
    <s v="Concern Worldwide"/>
    <m/>
    <s v="Réalisé"/>
    <d v="2016-10-14T00:00:00"/>
    <s v="Distribution NFI"/>
    <s v="Matériaux NFI"/>
    <s v="Couvertures"/>
    <m/>
    <s v="Nombre"/>
    <n v="150"/>
    <m/>
    <m/>
    <m/>
    <s v=""/>
    <n v="150"/>
    <s v="Sélection / Priorisation"/>
    <x v="4"/>
    <x v="33"/>
    <s v="Petite Source"/>
    <m/>
    <m/>
    <m/>
    <m/>
    <s v="WOR20161014OUANPE"/>
    <x v="3"/>
    <x v="4"/>
    <x v="33"/>
    <e v="#N/A"/>
  </r>
  <r>
    <x v="39"/>
    <s v="Concern Worldwide"/>
    <m/>
    <s v="Réalisé"/>
    <d v="2016-10-14T00:00:00"/>
    <s v="Distribution NFI"/>
    <s v="Matériaux NFI"/>
    <s v="Kit d'hygiène"/>
    <m/>
    <s v="Nombre"/>
    <n v="150"/>
    <m/>
    <m/>
    <m/>
    <s v=""/>
    <n v="150"/>
    <s v="Sélection / Priorisation"/>
    <x v="4"/>
    <x v="33"/>
    <s v="Petite Source"/>
    <m/>
    <m/>
    <m/>
    <m/>
    <s v="WOR20161014OUANPE"/>
    <x v="4"/>
    <x v="4"/>
    <x v="33"/>
    <e v="#N/A"/>
  </r>
  <r>
    <x v="39"/>
    <s v="Concern Worldwide"/>
    <m/>
    <s v="Réalisé"/>
    <d v="2016-10-14T00:00:00"/>
    <s v="Distribution NFI"/>
    <s v="Matériaux NFI"/>
    <s v="Aquatabs"/>
    <m/>
    <s v="Nombre"/>
    <n v="150"/>
    <m/>
    <m/>
    <m/>
    <m/>
    <n v="150"/>
    <s v="Sélection / Priorisation"/>
    <x v="4"/>
    <x v="33"/>
    <s v="Petite Source"/>
    <m/>
    <m/>
    <m/>
    <m/>
    <s v="WOR20161014OUANPE"/>
    <x v="5"/>
    <x v="4"/>
    <x v="33"/>
    <e v="#N/A"/>
  </r>
  <r>
    <x v="39"/>
    <m/>
    <m/>
    <s v="Réalisé"/>
    <d v="2016-10-14T00:00:00"/>
    <s v="Distribution NFI"/>
    <s v="Matériaux NFI"/>
    <s v="Lampes solaires"/>
    <m/>
    <s v="Nombre"/>
    <n v="420"/>
    <m/>
    <m/>
    <m/>
    <s v=""/>
    <n v="420"/>
    <s v="Sélection / Priorisation"/>
    <x v="3"/>
    <x v="59"/>
    <s v="Tiby"/>
    <m/>
    <m/>
    <m/>
    <m/>
    <s v="WOR20161014NIPETI"/>
    <x v="5"/>
    <x v="3"/>
    <x v="39"/>
    <e v="#N/A"/>
  </r>
  <r>
    <x v="39"/>
    <m/>
    <m/>
    <s v="Réalisé"/>
    <d v="2016-10-15T00:00:00"/>
    <s v="Distribution Abris"/>
    <s v="Matériaux Abris"/>
    <s v="Bâches"/>
    <m/>
    <s v="Nombre"/>
    <n v="100"/>
    <m/>
    <m/>
    <m/>
    <s v=""/>
    <n v="100"/>
    <m/>
    <x v="4"/>
    <x v="33"/>
    <s v="Petite Source"/>
    <m/>
    <m/>
    <m/>
    <m/>
    <s v="WOR20161015OUANPE"/>
    <x v="3"/>
    <x v="4"/>
    <x v="33"/>
    <e v="#N/A"/>
  </r>
  <r>
    <x v="39"/>
    <m/>
    <m/>
    <s v="Réalisé"/>
    <d v="2016-10-15T00:00:00"/>
    <s v="Distribution NFI"/>
    <s v="Matériaux NFI"/>
    <s v="Bidons"/>
    <m/>
    <s v="Nombre"/>
    <n v="100"/>
    <m/>
    <m/>
    <m/>
    <s v=""/>
    <n v="100"/>
    <s v="Sélection / Priorisation"/>
    <x v="4"/>
    <x v="33"/>
    <s v="Petite Source"/>
    <m/>
    <m/>
    <m/>
    <m/>
    <s v="WOR20161015OUANPE"/>
    <x v="4"/>
    <x v="4"/>
    <x v="33"/>
    <e v="#N/A"/>
  </r>
  <r>
    <x v="39"/>
    <m/>
    <m/>
    <s v="Réalisé"/>
    <d v="2016-10-15T00:00:00"/>
    <s v="Distribution NFI"/>
    <s v="Matériaux NFI"/>
    <s v="Couvertures"/>
    <m/>
    <s v="Nombre"/>
    <n v="100"/>
    <m/>
    <m/>
    <m/>
    <s v=""/>
    <n v="100"/>
    <s v="Sélection / Priorisation"/>
    <x v="4"/>
    <x v="33"/>
    <s v="Petite Source"/>
    <m/>
    <m/>
    <m/>
    <m/>
    <s v="WOR20161015OUANPE"/>
    <x v="5"/>
    <x v="4"/>
    <x v="33"/>
    <e v="#N/A"/>
  </r>
  <r>
    <x v="39"/>
    <m/>
    <m/>
    <s v="Réalisé"/>
    <d v="2016-10-17T00:00:00"/>
    <s v="Distribution Abris"/>
    <s v="Matériaux Abris"/>
    <s v="Bâches"/>
    <m/>
    <s v="Nombre"/>
    <n v="150"/>
    <m/>
    <m/>
    <m/>
    <s v=""/>
    <n v="150"/>
    <m/>
    <x v="4"/>
    <x v="33"/>
    <s v="Grande Source"/>
    <m/>
    <m/>
    <m/>
    <m/>
    <s v="WOR20161017OUANGR"/>
    <x v="3"/>
    <x v="4"/>
    <x v="33"/>
    <e v="#N/A"/>
  </r>
  <r>
    <x v="39"/>
    <m/>
    <m/>
    <s v="Réalisé"/>
    <d v="2016-10-17T00:00:00"/>
    <s v="Distribution NFI"/>
    <s v="Matériaux NFI"/>
    <s v="Bidons"/>
    <m/>
    <s v="Nombre"/>
    <n v="150"/>
    <m/>
    <m/>
    <m/>
    <s v=""/>
    <n v="150"/>
    <s v="Sélection / Priorisation"/>
    <x v="4"/>
    <x v="33"/>
    <s v="Grande Source"/>
    <m/>
    <m/>
    <m/>
    <m/>
    <s v="WOR20161017OUANGR"/>
    <x v="4"/>
    <x v="4"/>
    <x v="33"/>
    <e v="#N/A"/>
  </r>
  <r>
    <x v="39"/>
    <m/>
    <m/>
    <s v="Réalisé"/>
    <d v="2016-10-17T00:00:00"/>
    <s v="Distribution NFI"/>
    <s v="Matériaux NFI"/>
    <s v="Couvertures"/>
    <m/>
    <s v="Nombre"/>
    <n v="150"/>
    <m/>
    <m/>
    <m/>
    <s v=""/>
    <n v="150"/>
    <s v="Sélection / Priorisation"/>
    <x v="4"/>
    <x v="33"/>
    <s v="Grande Source"/>
    <m/>
    <m/>
    <m/>
    <m/>
    <s v="WOR20161017OUANGR"/>
    <x v="5"/>
    <x v="4"/>
    <x v="33"/>
    <e v="#N/A"/>
  </r>
  <r>
    <x v="39"/>
    <m/>
    <m/>
    <s v="Réalisé"/>
    <d v="2016-10-17T00:00:00"/>
    <s v="Intervention Abris"/>
    <s v="Formation"/>
    <s v="Formation"/>
    <m/>
    <s v="Nombre de personnes"/>
    <n v="479"/>
    <m/>
    <m/>
    <m/>
    <m/>
    <n v="479"/>
    <s v="Sélection / Priorisation"/>
    <x v="3"/>
    <x v="85"/>
    <s v="Fonds De Lianes"/>
    <s v="Dupuy"/>
    <m/>
    <m/>
    <m/>
    <s v="WOR20161017NIPEFO"/>
    <x v="5"/>
    <x v="3"/>
    <x v="62"/>
    <e v="#N/A"/>
  </r>
  <r>
    <x v="39"/>
    <m/>
    <m/>
    <s v="Réalisé"/>
    <d v="2016-10-18T00:00:00"/>
    <s v="Distribution Abris"/>
    <s v="Matériaux Abris"/>
    <s v="Bâches"/>
    <m/>
    <s v="Nombre"/>
    <n v="200"/>
    <m/>
    <m/>
    <m/>
    <s v=""/>
    <n v="200"/>
    <m/>
    <x v="4"/>
    <x v="33"/>
    <s v="Grand Lagon"/>
    <m/>
    <m/>
    <m/>
    <m/>
    <s v="WOR20161018OUANGR"/>
    <x v="3"/>
    <x v="4"/>
    <x v="33"/>
    <e v="#N/A"/>
  </r>
  <r>
    <x v="39"/>
    <m/>
    <m/>
    <s v="Réalisé"/>
    <d v="2016-10-18T00:00:00"/>
    <s v="Distribution NFI"/>
    <s v="Matériaux NFI"/>
    <s v="Bidons"/>
    <m/>
    <s v="Nombre"/>
    <n v="200"/>
    <m/>
    <m/>
    <m/>
    <s v=""/>
    <n v="200"/>
    <s v="Sélection / Priorisation"/>
    <x v="4"/>
    <x v="33"/>
    <s v="Grand Lagon"/>
    <m/>
    <m/>
    <m/>
    <m/>
    <s v="WOR20161018OUANGR"/>
    <x v="4"/>
    <x v="4"/>
    <x v="33"/>
    <e v="#N/A"/>
  </r>
  <r>
    <x v="39"/>
    <m/>
    <m/>
    <s v="Réalisé"/>
    <d v="2016-10-18T00:00:00"/>
    <s v="Distribution NFI"/>
    <s v="Matériaux NFI"/>
    <s v="Couvertures"/>
    <m/>
    <s v="Nombre"/>
    <n v="200"/>
    <m/>
    <m/>
    <m/>
    <s v=""/>
    <n v="200"/>
    <s v="Sélection / Priorisation"/>
    <x v="4"/>
    <x v="33"/>
    <s v="Grand Lagon"/>
    <m/>
    <m/>
    <m/>
    <m/>
    <s v="WOR20161018OUANGR"/>
    <x v="5"/>
    <x v="4"/>
    <x v="33"/>
    <e v="#N/A"/>
  </r>
  <r>
    <x v="39"/>
    <m/>
    <m/>
    <s v="Réalisé"/>
    <d v="2016-10-19T00:00:00"/>
    <s v="Distribution Abris"/>
    <s v="Matériaux Abris"/>
    <s v="Bâches"/>
    <m/>
    <s v="Nombre"/>
    <n v="150"/>
    <m/>
    <m/>
    <m/>
    <s v=""/>
    <n v="150"/>
    <m/>
    <x v="4"/>
    <x v="34"/>
    <s v="Pointe A Raquette"/>
    <m/>
    <m/>
    <m/>
    <m/>
    <s v="WOR20161019OUPOPO"/>
    <x v="3"/>
    <x v="4"/>
    <x v="34"/>
    <e v="#N/A"/>
  </r>
  <r>
    <x v="39"/>
    <m/>
    <m/>
    <s v="Réalisé"/>
    <d v="2016-10-19T00:00:00"/>
    <s v="Distribution NFI"/>
    <s v="Matériaux NFI"/>
    <s v="Bidons"/>
    <m/>
    <s v="Nombre"/>
    <n v="300"/>
    <m/>
    <m/>
    <m/>
    <s v=""/>
    <n v="300"/>
    <s v="Sélection / Priorisation"/>
    <x v="3"/>
    <x v="59"/>
    <s v="Tiby"/>
    <m/>
    <m/>
    <m/>
    <m/>
    <s v="WOR20161019NIPETI"/>
    <x v="4"/>
    <x v="3"/>
    <x v="39"/>
    <e v="#N/A"/>
  </r>
  <r>
    <x v="39"/>
    <m/>
    <m/>
    <s v="Réalisé"/>
    <d v="2016-10-19T00:00:00"/>
    <s v="Distribution NFI"/>
    <s v="Matériaux NFI"/>
    <s v="Bidons"/>
    <m/>
    <s v="Nombre"/>
    <n v="150"/>
    <m/>
    <m/>
    <m/>
    <s v=""/>
    <n v="150"/>
    <s v="Sélection / Priorisation"/>
    <x v="4"/>
    <x v="34"/>
    <s v="Pointe A Raquette"/>
    <m/>
    <m/>
    <m/>
    <m/>
    <s v="WOR20161019OUPOPO"/>
    <x v="4"/>
    <x v="4"/>
    <x v="34"/>
    <e v="#N/A"/>
  </r>
  <r>
    <x v="39"/>
    <m/>
    <m/>
    <s v="Réalisé"/>
    <d v="2016-10-19T00:00:00"/>
    <s v="Distribution NFI"/>
    <s v="Matériaux NFI"/>
    <s v="Couvertures"/>
    <m/>
    <s v="Nombre"/>
    <n v="300"/>
    <m/>
    <m/>
    <m/>
    <s v=""/>
    <n v="300"/>
    <s v="Sélection / Priorisation"/>
    <x v="3"/>
    <x v="59"/>
    <s v="Tiby"/>
    <m/>
    <m/>
    <m/>
    <m/>
    <s v="WOR20161019NIPETI"/>
    <x v="5"/>
    <x v="3"/>
    <x v="39"/>
    <e v="#N/A"/>
  </r>
  <r>
    <x v="39"/>
    <m/>
    <m/>
    <s v="Réalisé"/>
    <d v="2016-10-19T00:00:00"/>
    <s v="Distribution NFI"/>
    <s v="Matériaux NFI"/>
    <s v="Couvertures"/>
    <m/>
    <s v="Nombre"/>
    <n v="150"/>
    <m/>
    <m/>
    <m/>
    <s v=""/>
    <n v="150"/>
    <s v="Sélection / Priorisation"/>
    <x v="4"/>
    <x v="34"/>
    <s v="Pointe A Raquette"/>
    <m/>
    <m/>
    <m/>
    <m/>
    <s v="WOR20161019OUPOPO"/>
    <x v="5"/>
    <x v="4"/>
    <x v="34"/>
    <e v="#N/A"/>
  </r>
  <r>
    <x v="39"/>
    <m/>
    <m/>
    <s v="Réalisé"/>
    <d v="2016-10-21T00:00:00"/>
    <s v="Distribution Abris"/>
    <s v="Matériaux Abris"/>
    <s v="Bâches"/>
    <m/>
    <s v="Nombre"/>
    <n v="150"/>
    <m/>
    <m/>
    <m/>
    <s v=""/>
    <n v="150"/>
    <m/>
    <x v="4"/>
    <x v="34"/>
    <s v="Pointe A Raquette"/>
    <m/>
    <m/>
    <m/>
    <m/>
    <s v="WOR20161021OUPOPO"/>
    <x v="3"/>
    <x v="4"/>
    <x v="34"/>
    <e v="#N/A"/>
  </r>
  <r>
    <x v="39"/>
    <m/>
    <m/>
    <s v="Réalisé"/>
    <d v="2016-10-21T00:00:00"/>
    <s v="Distribution NFI"/>
    <s v="Matériaux NFI"/>
    <s v="Bidons"/>
    <m/>
    <s v="Nombre"/>
    <n v="150"/>
    <m/>
    <m/>
    <m/>
    <s v=""/>
    <n v="150"/>
    <s v="Sélection / Priorisation"/>
    <x v="4"/>
    <x v="34"/>
    <s v="Pointe A Raquette"/>
    <m/>
    <m/>
    <m/>
    <m/>
    <s v="WOR20161021OUPOPO"/>
    <x v="4"/>
    <x v="4"/>
    <x v="34"/>
    <e v="#N/A"/>
  </r>
  <r>
    <x v="39"/>
    <m/>
    <m/>
    <s v="Réalisé"/>
    <d v="2016-10-21T00:00:00"/>
    <s v="Distribution NFI"/>
    <s v="Matériaux NFI"/>
    <s v="Couvertures"/>
    <m/>
    <s v="Nombre"/>
    <n v="150"/>
    <m/>
    <m/>
    <m/>
    <s v=""/>
    <n v="150"/>
    <s v="Sélection / Priorisation"/>
    <x v="4"/>
    <x v="34"/>
    <s v="Pointe A Raquette"/>
    <m/>
    <m/>
    <m/>
    <m/>
    <s v="WOR20161021OUPOPO"/>
    <x v="5"/>
    <x v="4"/>
    <x v="34"/>
    <e v="#N/A"/>
  </r>
  <r>
    <x v="39"/>
    <m/>
    <m/>
    <s v="Réalisé"/>
    <d v="2016-10-21T00:00:00"/>
    <s v="Intervention Abris"/>
    <s v="Formation"/>
    <s v="Formation"/>
    <m/>
    <s v="Nombre de personnes"/>
    <n v="79"/>
    <m/>
    <m/>
    <m/>
    <m/>
    <n v="79"/>
    <s v="Sélection / Priorisation"/>
    <x v="3"/>
    <x v="85"/>
    <s v="Fonds De Lianes"/>
    <s v="Quetant"/>
    <m/>
    <m/>
    <m/>
    <s v="WOR20161021NIPEFO"/>
    <x v="5"/>
    <x v="3"/>
    <x v="62"/>
    <e v="#N/A"/>
  </r>
  <r>
    <x v="39"/>
    <m/>
    <m/>
    <s v="Réalisé"/>
    <d v="2016-10-22T00:00:00"/>
    <s v="Distribution Abris"/>
    <s v="Matériaux Abris"/>
    <s v="Bâches"/>
    <m/>
    <s v="Nombre"/>
    <n v="206"/>
    <m/>
    <m/>
    <m/>
    <s v=""/>
    <n v="206"/>
    <m/>
    <x v="4"/>
    <x v="84"/>
    <s v="Nouvelle Tourraine"/>
    <m/>
    <m/>
    <m/>
    <m/>
    <s v="WOR20161022OUKENO"/>
    <x v="1"/>
    <x v="4"/>
    <x v="61"/>
    <e v="#N/A"/>
  </r>
  <r>
    <x v="39"/>
    <m/>
    <m/>
    <s v="Réalisé"/>
    <d v="2016-10-22T00:00:00"/>
    <s v="Distribution NFI"/>
    <s v="Matériaux NFI"/>
    <s v="Bidons"/>
    <m/>
    <s v="Nombre"/>
    <n v="412"/>
    <m/>
    <m/>
    <m/>
    <s v=""/>
    <n v="206"/>
    <s v="Sélection / Priorisation"/>
    <x v="4"/>
    <x v="84"/>
    <s v="Nouvelle Tourraine"/>
    <m/>
    <m/>
    <m/>
    <m/>
    <s v="WOR20161022OUKENO"/>
    <x v="2"/>
    <x v="4"/>
    <x v="61"/>
    <e v="#N/A"/>
  </r>
  <r>
    <x v="39"/>
    <m/>
    <m/>
    <s v="Réalisé"/>
    <d v="2016-10-22T00:00:00"/>
    <s v="Distribution NFI"/>
    <s v="Matériaux NFI"/>
    <s v="Couvertures"/>
    <m/>
    <s v="Nombre"/>
    <n v="412"/>
    <m/>
    <m/>
    <m/>
    <s v=""/>
    <n v="206"/>
    <s v="Sélection / Priorisation"/>
    <x v="4"/>
    <x v="84"/>
    <s v="Nouvelle Tourraine"/>
    <m/>
    <m/>
    <m/>
    <m/>
    <s v="WOR20161022OUKENO"/>
    <x v="3"/>
    <x v="4"/>
    <x v="61"/>
    <e v="#N/A"/>
  </r>
  <r>
    <x v="39"/>
    <m/>
    <m/>
    <s v="Réalisé"/>
    <d v="2016-10-22T00:00:00"/>
    <s v="Distribution NFI"/>
    <s v="Matériaux NFI"/>
    <s v="Kit d'hygiène"/>
    <m/>
    <s v="Nombre"/>
    <n v="206"/>
    <m/>
    <m/>
    <m/>
    <s v=""/>
    <n v="206"/>
    <s v="Sélection / Priorisation"/>
    <x v="4"/>
    <x v="84"/>
    <s v="Nouvelle Tourraine"/>
    <m/>
    <m/>
    <m/>
    <m/>
    <s v="WOR20161022OUKENO"/>
    <x v="4"/>
    <x v="4"/>
    <x v="61"/>
    <e v="#N/A"/>
  </r>
  <r>
    <x v="39"/>
    <m/>
    <m/>
    <s v="Réalisé"/>
    <d v="2016-10-22T00:00:00"/>
    <s v="Distribution NFI"/>
    <s v="Matériaux NFI"/>
    <s v="Moustiquaires"/>
    <m/>
    <s v="Nombre"/>
    <n v="206"/>
    <m/>
    <m/>
    <m/>
    <s v=""/>
    <n v="206"/>
    <s v="Sélection / Priorisation"/>
    <x v="4"/>
    <x v="84"/>
    <s v="Nouvelle Tourraine"/>
    <m/>
    <m/>
    <m/>
    <m/>
    <s v="WOR20161022OUKENO"/>
    <x v="5"/>
    <x v="4"/>
    <x v="61"/>
    <e v="#N/A"/>
  </r>
  <r>
    <x v="39"/>
    <s v="Fondation Digicel"/>
    <m/>
    <s v="Réalisé"/>
    <d v="2016-10-24T00:00:00"/>
    <s v="Distribution Abris"/>
    <s v="Matériaux Abris"/>
    <s v="Bâches"/>
    <m/>
    <s v="Nombre"/>
    <n v="250"/>
    <m/>
    <m/>
    <m/>
    <s v=""/>
    <n v="288"/>
    <m/>
    <x v="0"/>
    <x v="0"/>
    <s v="Marfranc / Grande Ri"/>
    <m/>
    <m/>
    <m/>
    <s v="With Fondation Digicel"/>
    <s v="WOR20161024GRJEMA"/>
    <x v="3"/>
    <x v="0"/>
    <x v="0"/>
    <e v="#N/A"/>
  </r>
  <r>
    <x v="39"/>
    <s v="Fondation Digicel"/>
    <m/>
    <s v="Réalisé"/>
    <d v="2016-10-24T00:00:00"/>
    <s v="Distribution NFI"/>
    <s v="Matériaux NFI"/>
    <s v="Bidons"/>
    <m/>
    <s v="Nombre"/>
    <n v="270"/>
    <m/>
    <m/>
    <m/>
    <s v=""/>
    <n v="288"/>
    <s v="Sélection / Priorisation"/>
    <x v="0"/>
    <x v="0"/>
    <s v="Marfranc / Grande Ri"/>
    <m/>
    <m/>
    <m/>
    <s v="With Fondation Digicel"/>
    <s v="WOR20161024GRJEMA"/>
    <x v="4"/>
    <x v="0"/>
    <x v="0"/>
    <e v="#N/A"/>
  </r>
  <r>
    <x v="39"/>
    <m/>
    <m/>
    <s v="Réalisé"/>
    <d v="2016-10-24T00:00:00"/>
    <s v="Distribution NFI"/>
    <s v="Matériaux NFI"/>
    <s v="Bidons"/>
    <m/>
    <s v="Nombre"/>
    <n v="90"/>
    <m/>
    <m/>
    <m/>
    <s v=""/>
    <n v="90"/>
    <s v="Sélection / Priorisation"/>
    <x v="4"/>
    <x v="34"/>
    <s v="Trou Louis"/>
    <m/>
    <m/>
    <m/>
    <m/>
    <s v="WOR20161024OUPOTR"/>
    <x v="5"/>
    <x v="4"/>
    <x v="34"/>
    <e v="#N/A"/>
  </r>
  <r>
    <x v="39"/>
    <s v="Fondation Digicel"/>
    <m/>
    <s v="Réalisé"/>
    <d v="2016-10-24T00:00:00"/>
    <s v="Distribution NFI"/>
    <s v="Matériaux NFI"/>
    <s v="Couvertures"/>
    <m/>
    <s v="Nombre"/>
    <n v="270"/>
    <m/>
    <m/>
    <m/>
    <s v=""/>
    <n v="288"/>
    <s v="Sélection / Priorisation"/>
    <x v="0"/>
    <x v="0"/>
    <s v="Marfranc / Grande Ri"/>
    <m/>
    <m/>
    <m/>
    <s v="With Fondation Digicel"/>
    <s v="WOR20161024GRJEMA"/>
    <x v="5"/>
    <x v="0"/>
    <x v="0"/>
    <e v="#N/A"/>
  </r>
  <r>
    <x v="39"/>
    <s v="Fondation Digicel"/>
    <m/>
    <s v="Réalisé"/>
    <d v="2016-10-25T00:00:00"/>
    <s v="Distribution Abris"/>
    <s v="Matériaux Abris"/>
    <s v="Bâches"/>
    <m/>
    <s v="Nombre"/>
    <n v="250"/>
    <m/>
    <m/>
    <m/>
    <s v=""/>
    <n v="288"/>
    <m/>
    <x v="0"/>
    <x v="3"/>
    <s v="Bariadelle"/>
    <m/>
    <m/>
    <m/>
    <s v="With Fondation Digicel"/>
    <s v="WOR20161025GRDABA"/>
    <x v="3"/>
    <x v="0"/>
    <x v="3"/>
    <e v="#N/A"/>
  </r>
  <r>
    <x v="39"/>
    <m/>
    <m/>
    <s v="Réalisé"/>
    <d v="2016-10-25T00:00:00"/>
    <s v="Distribution Abris"/>
    <s v="Matériaux Abris"/>
    <s v="Bâches"/>
    <m/>
    <s v="Nombre"/>
    <n v="250"/>
    <m/>
    <m/>
    <m/>
    <s v=""/>
    <n v="250"/>
    <m/>
    <x v="3"/>
    <x v="85"/>
    <s v="Fonds De Lianes"/>
    <m/>
    <m/>
    <m/>
    <m/>
    <s v="WOR20161025NIPEFO"/>
    <x v="2"/>
    <x v="3"/>
    <x v="62"/>
    <e v="#N/A"/>
  </r>
  <r>
    <x v="39"/>
    <s v="Fondation Digicel"/>
    <m/>
    <s v="Réalisé"/>
    <d v="2016-10-25T00:00:00"/>
    <s v="Distribution NFI"/>
    <s v="Matériaux NFI"/>
    <s v="Bidons"/>
    <m/>
    <s v="Nombre"/>
    <n v="270"/>
    <m/>
    <m/>
    <m/>
    <s v=""/>
    <n v="288"/>
    <s v="Sélection / Priorisation"/>
    <x v="0"/>
    <x v="3"/>
    <s v="Bariadelle"/>
    <m/>
    <m/>
    <m/>
    <s v="With Fondation Digicel"/>
    <s v="WOR20161025GRDABA"/>
    <x v="4"/>
    <x v="0"/>
    <x v="3"/>
    <e v="#N/A"/>
  </r>
  <r>
    <x v="39"/>
    <s v="Fondation Digicel"/>
    <m/>
    <s v="Réalisé"/>
    <d v="2016-10-25T00:00:00"/>
    <s v="Distribution NFI"/>
    <s v="Matériaux NFI"/>
    <s v="Couvertures"/>
    <m/>
    <s v="Nombre"/>
    <n v="270"/>
    <m/>
    <m/>
    <m/>
    <s v=""/>
    <n v="288"/>
    <s v="Sélection / Priorisation"/>
    <x v="0"/>
    <x v="3"/>
    <s v="Bariadelle"/>
    <m/>
    <m/>
    <m/>
    <s v="With Fondation Digicel"/>
    <s v="WOR20161025GRDABA"/>
    <x v="5"/>
    <x v="0"/>
    <x v="3"/>
    <e v="#N/A"/>
  </r>
  <r>
    <x v="39"/>
    <m/>
    <m/>
    <s v="Réalisé"/>
    <d v="2016-10-25T00:00:00"/>
    <s v="Distribution NFI"/>
    <s v="Matériaux NFI"/>
    <s v="Couvertures"/>
    <m/>
    <s v="Nombre"/>
    <n v="500"/>
    <m/>
    <m/>
    <m/>
    <s v=""/>
    <n v="250"/>
    <s v="Sélection / Priorisation"/>
    <x v="3"/>
    <x v="85"/>
    <s v="Fonds De Lianes"/>
    <m/>
    <m/>
    <m/>
    <m/>
    <s v="WOR20161025NIPEFO"/>
    <x v="3"/>
    <x v="3"/>
    <x v="62"/>
    <e v="#N/A"/>
  </r>
  <r>
    <x v="39"/>
    <m/>
    <m/>
    <s v="Réalisé"/>
    <d v="2016-10-25T00:00:00"/>
    <s v="Distribution NFI"/>
    <s v="Matériaux NFI"/>
    <s v="Kit d'hygiène"/>
    <m/>
    <s v="Nombre"/>
    <n v="250"/>
    <m/>
    <m/>
    <m/>
    <s v=""/>
    <n v="250"/>
    <s v="Sélection / Priorisation"/>
    <x v="3"/>
    <x v="85"/>
    <s v="Fonds De Lianes"/>
    <m/>
    <m/>
    <m/>
    <m/>
    <s v="WOR20161025NIPEFO"/>
    <x v="4"/>
    <x v="3"/>
    <x v="62"/>
    <e v="#N/A"/>
  </r>
  <r>
    <x v="39"/>
    <m/>
    <m/>
    <s v="Réalisé"/>
    <d v="2016-10-25T00:00:00"/>
    <s v="Distribution NFI"/>
    <s v="Matériaux NFI"/>
    <s v="Moustiquaires"/>
    <m/>
    <s v="Nombre"/>
    <n v="500"/>
    <m/>
    <m/>
    <m/>
    <s v=""/>
    <n v="250"/>
    <s v="Sélection / Priorisation"/>
    <x v="3"/>
    <x v="85"/>
    <s v="Fonds De Lianes"/>
    <m/>
    <m/>
    <m/>
    <m/>
    <s v="WOR20161025NIPEFO"/>
    <x v="5"/>
    <x v="3"/>
    <x v="62"/>
    <e v="#N/A"/>
  </r>
  <r>
    <x v="39"/>
    <s v="Fondation Digicel"/>
    <m/>
    <s v="Réalisé"/>
    <d v="2016-10-26T00:00:00"/>
    <s v="Distribution Abris"/>
    <s v="Matériaux Abris"/>
    <s v="Bâches"/>
    <m/>
    <s v="Nombre"/>
    <n v="250"/>
    <m/>
    <m/>
    <m/>
    <s v=""/>
    <n v="288"/>
    <m/>
    <x v="0"/>
    <x v="2"/>
    <s v="Grandoit"/>
    <m/>
    <m/>
    <m/>
    <s v="With Fondation Digicel"/>
    <s v="WOR20161026GRANGR"/>
    <x v="3"/>
    <x v="0"/>
    <x v="2"/>
    <e v="#N/A"/>
  </r>
  <r>
    <x v="39"/>
    <m/>
    <m/>
    <s v="Réalisé"/>
    <d v="2016-10-26T00:00:00"/>
    <s v="Distribution Abris"/>
    <s v="Matériaux Abris"/>
    <s v="Bâches"/>
    <m/>
    <s v="Nombre"/>
    <n v="300"/>
    <m/>
    <m/>
    <m/>
    <s v=""/>
    <n v="300"/>
    <m/>
    <x v="3"/>
    <x v="26"/>
    <s v="Salagnac"/>
    <m/>
    <m/>
    <m/>
    <m/>
    <s v="WOR20161026NIPASA"/>
    <x v="1"/>
    <x v="3"/>
    <x v="26"/>
    <e v="#N/A"/>
  </r>
  <r>
    <x v="39"/>
    <s v="Fondation Digicel"/>
    <m/>
    <s v="Réalisé"/>
    <d v="2016-10-26T00:00:00"/>
    <s v="Distribution NFI"/>
    <s v="Matériaux NFI"/>
    <s v="Bidons"/>
    <m/>
    <s v="Nombre"/>
    <n v="270"/>
    <m/>
    <m/>
    <m/>
    <s v=""/>
    <n v="288"/>
    <s v="Sélection / Priorisation"/>
    <x v="0"/>
    <x v="2"/>
    <s v="Grandoit"/>
    <m/>
    <m/>
    <m/>
    <s v="With Fondation Digicel"/>
    <s v="WOR20161026GRANGR"/>
    <x v="4"/>
    <x v="0"/>
    <x v="2"/>
    <e v="#N/A"/>
  </r>
  <r>
    <x v="39"/>
    <s v="Fondation Digicel"/>
    <m/>
    <s v="Réalisé"/>
    <d v="2016-10-26T00:00:00"/>
    <s v="Distribution NFI"/>
    <s v="Matériaux NFI"/>
    <s v="Couvertures"/>
    <m/>
    <s v="Nombre"/>
    <n v="270"/>
    <m/>
    <m/>
    <m/>
    <s v=""/>
    <n v="288"/>
    <s v="Sélection / Priorisation"/>
    <x v="0"/>
    <x v="2"/>
    <s v="Grandoit"/>
    <m/>
    <m/>
    <m/>
    <s v="With Fondation Digicel"/>
    <s v="WOR20161026GRANGR"/>
    <x v="5"/>
    <x v="0"/>
    <x v="2"/>
    <e v="#N/A"/>
  </r>
  <r>
    <x v="39"/>
    <m/>
    <m/>
    <s v="Réalisé"/>
    <d v="2016-10-26T00:00:00"/>
    <s v="Distribution NFI"/>
    <s v="Matériaux NFI"/>
    <s v="Couvertures"/>
    <m/>
    <s v="Nombre"/>
    <n v="600"/>
    <m/>
    <m/>
    <m/>
    <s v=""/>
    <n v="300"/>
    <s v="Sélection / Priorisation"/>
    <x v="3"/>
    <x v="26"/>
    <s v="Salagnac"/>
    <m/>
    <m/>
    <m/>
    <m/>
    <s v="WOR20161026NIPASA"/>
    <x v="2"/>
    <x v="3"/>
    <x v="26"/>
    <e v="#N/A"/>
  </r>
  <r>
    <x v="39"/>
    <m/>
    <m/>
    <s v="Réalisé"/>
    <d v="2016-10-26T00:00:00"/>
    <s v="Distribution NFI"/>
    <s v="Matériaux NFI"/>
    <s v="Kit d'hygiène"/>
    <m/>
    <s v="Nombre"/>
    <n v="300"/>
    <m/>
    <m/>
    <m/>
    <s v=""/>
    <n v="300"/>
    <s v="Sélection / Priorisation"/>
    <x v="3"/>
    <x v="26"/>
    <s v="Salagnac"/>
    <m/>
    <m/>
    <m/>
    <m/>
    <s v="WOR20161026NIPASA"/>
    <x v="3"/>
    <x v="3"/>
    <x v="26"/>
    <e v="#N/A"/>
  </r>
  <r>
    <x v="39"/>
    <m/>
    <m/>
    <s v="Réalisé"/>
    <d v="2016-10-26T00:00:00"/>
    <s v="Distribution NFI"/>
    <s v="Matériaux NFI"/>
    <s v="Moustiquaires"/>
    <m/>
    <s v="Nombre"/>
    <n v="600"/>
    <m/>
    <m/>
    <m/>
    <s v=""/>
    <n v="300"/>
    <s v="Sélection / Priorisation"/>
    <x v="3"/>
    <x v="26"/>
    <s v="Salagnac"/>
    <m/>
    <m/>
    <m/>
    <m/>
    <s v="WOR20161026NIPASA"/>
    <x v="4"/>
    <x v="3"/>
    <x v="26"/>
    <e v="#N/A"/>
  </r>
  <r>
    <x v="39"/>
    <m/>
    <m/>
    <s v="Réalisé"/>
    <d v="2016-10-26T00:00:00"/>
    <s v="Distribution NFI"/>
    <s v="Matériaux NFI"/>
    <s v="Seaux"/>
    <m/>
    <s v="Nombre"/>
    <n v="300"/>
    <m/>
    <m/>
    <m/>
    <s v=""/>
    <n v="300"/>
    <s v="Sélection / Priorisation"/>
    <x v="3"/>
    <x v="26"/>
    <s v="Salagnac"/>
    <m/>
    <m/>
    <m/>
    <m/>
    <s v="WOR20161026NIPASA"/>
    <x v="5"/>
    <x v="3"/>
    <x v="26"/>
    <e v="#N/A"/>
  </r>
  <r>
    <x v="39"/>
    <s v="Fondation Digicel"/>
    <m/>
    <s v="Réalisé"/>
    <d v="2016-10-28T00:00:00"/>
    <s v="Distribution Abris"/>
    <s v="Matériaux Abris"/>
    <s v="Bâches"/>
    <m/>
    <s v="Nombre"/>
    <n v="250"/>
    <m/>
    <m/>
    <m/>
    <s v=""/>
    <n v="288"/>
    <m/>
    <x v="0"/>
    <x v="63"/>
    <s v="Beaumont"/>
    <m/>
    <m/>
    <m/>
    <s v="With Fondation Digicel"/>
    <s v="WOR20161028GRBEBE"/>
    <x v="3"/>
    <x v="0"/>
    <x v="43"/>
    <e v="#N/A"/>
  </r>
  <r>
    <x v="39"/>
    <s v="Fondation Digicel"/>
    <m/>
    <s v="Réalisé"/>
    <d v="2016-10-28T00:00:00"/>
    <s v="Distribution NFI"/>
    <s v="Matériaux NFI"/>
    <s v="Bidons"/>
    <m/>
    <s v="Nombre"/>
    <n v="270"/>
    <m/>
    <m/>
    <m/>
    <s v=""/>
    <n v="288"/>
    <s v="Sélection / Priorisation"/>
    <x v="0"/>
    <x v="63"/>
    <s v="Beaumont"/>
    <m/>
    <m/>
    <m/>
    <s v="With Fondation Digicel"/>
    <s v="WOR20161028GRBEBE"/>
    <x v="4"/>
    <x v="0"/>
    <x v="43"/>
    <e v="#N/A"/>
  </r>
  <r>
    <x v="39"/>
    <s v="Fondation Digicel"/>
    <m/>
    <s v="Réalisé"/>
    <d v="2016-10-28T00:00:00"/>
    <s v="Distribution NFI"/>
    <s v="Matériaux NFI"/>
    <s v="Couvertures"/>
    <m/>
    <s v="Nombre"/>
    <n v="270"/>
    <m/>
    <m/>
    <m/>
    <s v=""/>
    <n v="288"/>
    <s v="Sélection / Priorisation"/>
    <x v="0"/>
    <x v="63"/>
    <s v="Beaumont"/>
    <m/>
    <m/>
    <m/>
    <s v="With Fondation Digicel"/>
    <s v="WOR20161028GRBEBE"/>
    <x v="5"/>
    <x v="0"/>
    <x v="43"/>
    <e v="#N/A"/>
  </r>
  <r>
    <x v="39"/>
    <m/>
    <m/>
    <s v="Réalisé"/>
    <d v="2016-10-28T00:00:00"/>
    <s v="Intervention Abris"/>
    <s v="Formation"/>
    <s v="Formation"/>
    <m/>
    <s v="Nombre de personnes"/>
    <n v="467"/>
    <m/>
    <m/>
    <m/>
    <m/>
    <n v="467"/>
    <s v="Sélection / Priorisation"/>
    <x v="3"/>
    <x v="24"/>
    <s v="Chalon"/>
    <s v="Dufour"/>
    <m/>
    <m/>
    <m/>
    <s v="WOR20161028NIMICH"/>
    <x v="5"/>
    <x v="3"/>
    <x v="24"/>
    <e v="#N/A"/>
  </r>
  <r>
    <x v="39"/>
    <m/>
    <m/>
    <s v="Réalisé"/>
    <d v="2016-10-29T00:00:00"/>
    <s v="Distribution Abris"/>
    <s v="Matériaux Abris"/>
    <s v="Bâches"/>
    <m/>
    <s v="Nombre"/>
    <n v="150"/>
    <m/>
    <m/>
    <m/>
    <s v=""/>
    <n v="150"/>
    <m/>
    <x v="3"/>
    <x v="24"/>
    <s v="Chalon"/>
    <m/>
    <m/>
    <m/>
    <m/>
    <s v="WOR20161029NIMICH"/>
    <x v="2"/>
    <x v="3"/>
    <x v="24"/>
    <e v="#N/A"/>
  </r>
  <r>
    <x v="39"/>
    <m/>
    <m/>
    <s v="Réalisé"/>
    <d v="2016-10-29T00:00:00"/>
    <s v="Distribution NFI"/>
    <s v="Matériaux NFI"/>
    <s v="Couvertures"/>
    <m/>
    <s v="Nombre"/>
    <n v="300"/>
    <m/>
    <m/>
    <m/>
    <s v=""/>
    <n v="150"/>
    <s v="Sélection / Priorisation"/>
    <x v="3"/>
    <x v="24"/>
    <s v="Chalon"/>
    <m/>
    <m/>
    <m/>
    <m/>
    <s v="WOR20161029NIMICH"/>
    <x v="3"/>
    <x v="3"/>
    <x v="24"/>
    <e v="#N/A"/>
  </r>
  <r>
    <x v="39"/>
    <m/>
    <m/>
    <s v="Réalisé"/>
    <d v="2016-10-29T00:00:00"/>
    <s v="Distribution NFI"/>
    <s v="Matériaux NFI"/>
    <s v="Kit d'hygiène"/>
    <m/>
    <s v="Nombre"/>
    <n v="150"/>
    <m/>
    <m/>
    <m/>
    <s v=""/>
    <n v="150"/>
    <s v="Sélection / Priorisation"/>
    <x v="3"/>
    <x v="24"/>
    <s v="Chalon"/>
    <m/>
    <m/>
    <m/>
    <m/>
    <s v="WOR20161029NIMICH"/>
    <x v="4"/>
    <x v="3"/>
    <x v="24"/>
    <e v="#N/A"/>
  </r>
  <r>
    <x v="39"/>
    <m/>
    <m/>
    <s v="Réalisé"/>
    <d v="2016-10-29T00:00:00"/>
    <s v="Distribution NFI"/>
    <s v="Matériaux NFI"/>
    <s v="Moustiquaires"/>
    <m/>
    <s v="Nombre"/>
    <n v="300"/>
    <m/>
    <m/>
    <m/>
    <s v=""/>
    <n v="150"/>
    <s v="Sélection / Priorisation"/>
    <x v="3"/>
    <x v="24"/>
    <s v="Chalon"/>
    <m/>
    <m/>
    <m/>
    <m/>
    <s v="WOR20161029NIMICH"/>
    <x v="5"/>
    <x v="3"/>
    <x v="24"/>
    <e v="#N/A"/>
  </r>
  <r>
    <x v="39"/>
    <m/>
    <m/>
    <s v="Réalisé"/>
    <d v="2016-10-30T00:00:00"/>
    <s v="Distribution NFI"/>
    <s v="Matériaux NFI"/>
    <s v="Aquatabs"/>
    <m/>
    <s v="Nombre"/>
    <n v="6180"/>
    <m/>
    <m/>
    <m/>
    <s v=""/>
    <n v="103"/>
    <s v="Sélection / Priorisation"/>
    <x v="4"/>
    <x v="34"/>
    <s v="Trou Louis"/>
    <m/>
    <m/>
    <m/>
    <m/>
    <s v="WOR20161030OUPOTR"/>
    <x v="3"/>
    <x v="4"/>
    <x v="34"/>
    <e v="#N/A"/>
  </r>
  <r>
    <x v="39"/>
    <m/>
    <m/>
    <s v="Réalisé"/>
    <d v="2016-10-30T00:00:00"/>
    <s v="Intervention Abris"/>
    <s v="Formation"/>
    <s v="Formation"/>
    <m/>
    <s v="Nombre de personnes"/>
    <n v="135"/>
    <m/>
    <m/>
    <m/>
    <s v=""/>
    <n v="135"/>
    <s v="Sélection / Priorisation"/>
    <x v="4"/>
    <x v="84"/>
    <s v="Nouvelle Tourraine"/>
    <m/>
    <m/>
    <m/>
    <m/>
    <s v="WOR20161030OUKENO"/>
    <x v="5"/>
    <x v="4"/>
    <x v="61"/>
    <e v="#N/A"/>
  </r>
  <r>
    <x v="39"/>
    <m/>
    <m/>
    <s v="Réalisé"/>
    <d v="2016-10-30T00:00:00"/>
    <s v="Distribution Abris"/>
    <s v="Cash en USD"/>
    <s v="Non conditionel "/>
    <m/>
    <s v="Valeur en USD"/>
    <n v="50"/>
    <m/>
    <m/>
    <m/>
    <s v=""/>
    <n v="401"/>
    <m/>
    <x v="4"/>
    <x v="33"/>
    <s v="Grand Lagon"/>
    <m/>
    <m/>
    <m/>
    <s v="EFSP"/>
    <s v="WOR20161030OUANGR"/>
    <x v="2"/>
    <x v="4"/>
    <x v="33"/>
    <e v="#N/A"/>
  </r>
  <r>
    <x v="39"/>
    <s v="Care"/>
    <m/>
    <s v="Réalisé"/>
    <d v="2016-10-30T00:00:00"/>
    <s v="Distribution Abris"/>
    <s v="Cash en USD"/>
    <s v="Conditionel "/>
    <m/>
    <s v="Valeur en USD"/>
    <n v="25"/>
    <m/>
    <m/>
    <m/>
    <s v=""/>
    <n v="109"/>
    <m/>
    <x v="4"/>
    <x v="33"/>
    <s v="Grand Lagon"/>
    <m/>
    <m/>
    <m/>
    <m/>
    <s v="WOR20161030OUANGR"/>
    <x v="3"/>
    <x v="4"/>
    <x v="33"/>
    <e v="#N/A"/>
  </r>
  <r>
    <x v="39"/>
    <m/>
    <m/>
    <s v="Réalisé"/>
    <d v="2016-10-30T00:00:00"/>
    <s v="Distribution Abris"/>
    <s v="Cash en USD"/>
    <s v="Non conditionel "/>
    <m/>
    <s v="Valeur en USD"/>
    <n v="50"/>
    <m/>
    <m/>
    <m/>
    <s v=""/>
    <n v="378"/>
    <m/>
    <x v="4"/>
    <x v="33"/>
    <s v="Grande source"/>
    <m/>
    <m/>
    <m/>
    <s v="EFSP"/>
    <s v="WOR20161030OUANGR"/>
    <x v="4"/>
    <x v="4"/>
    <x v="33"/>
    <e v="#N/A"/>
  </r>
  <r>
    <x v="39"/>
    <s v="Care"/>
    <m/>
    <s v="Réalisé"/>
    <d v="2016-10-30T00:00:00"/>
    <s v="Distribution Abris"/>
    <s v="Cash en USD"/>
    <s v="Conditionel "/>
    <m/>
    <s v="Valeur en USD"/>
    <n v="25"/>
    <m/>
    <m/>
    <m/>
    <s v=""/>
    <n v="165"/>
    <m/>
    <x v="4"/>
    <x v="33"/>
    <s v="Grande Source"/>
    <m/>
    <m/>
    <m/>
    <m/>
    <s v="WOR20161030OUANGR"/>
    <x v="5"/>
    <x v="4"/>
    <x v="33"/>
    <e v="#N/A"/>
  </r>
  <r>
    <x v="39"/>
    <m/>
    <m/>
    <s v="Réalisé"/>
    <d v="2016-10-30T00:00:00"/>
    <s v="Distribution Abris"/>
    <s v="Cash en USD"/>
    <s v="Non conditionel "/>
    <m/>
    <s v="Valeur en USD"/>
    <n v="50"/>
    <m/>
    <m/>
    <m/>
    <s v=""/>
    <n v="1150"/>
    <m/>
    <x v="4"/>
    <x v="33"/>
    <s v="Palma"/>
    <m/>
    <m/>
    <m/>
    <s v="EFSP"/>
    <s v="WOR20161030OUANPA"/>
    <x v="4"/>
    <x v="4"/>
    <x v="33"/>
    <e v="#N/A"/>
  </r>
  <r>
    <x v="39"/>
    <s v="Care"/>
    <m/>
    <s v="Réalisé"/>
    <d v="2016-10-30T00:00:00"/>
    <s v="Distribution Abris"/>
    <s v="Cash en USD"/>
    <s v="Conditionel "/>
    <m/>
    <s v="Valeur en USD"/>
    <n v="25"/>
    <m/>
    <m/>
    <m/>
    <s v=""/>
    <n v="500"/>
    <m/>
    <x v="4"/>
    <x v="33"/>
    <s v="Palma"/>
    <m/>
    <m/>
    <m/>
    <m/>
    <s v="WOR20161030OUANPA"/>
    <x v="5"/>
    <x v="4"/>
    <x v="33"/>
    <e v="#N/A"/>
  </r>
  <r>
    <x v="39"/>
    <m/>
    <m/>
    <s v="Réalisé"/>
    <d v="2016-10-30T00:00:00"/>
    <s v="Distribution Abris"/>
    <s v="Cash en USD"/>
    <s v="Non conditionel "/>
    <m/>
    <s v="Valeur en USD"/>
    <n v="50"/>
    <m/>
    <m/>
    <m/>
    <s v=""/>
    <n v="110"/>
    <m/>
    <x v="4"/>
    <x v="33"/>
    <s v="Petite Anse"/>
    <m/>
    <m/>
    <m/>
    <s v="EFSP"/>
    <s v="WOR20161030OUANPE"/>
    <x v="2"/>
    <x v="4"/>
    <x v="33"/>
    <e v="#N/A"/>
  </r>
  <r>
    <x v="39"/>
    <s v="Care"/>
    <m/>
    <s v="Réalisé"/>
    <d v="2016-10-30T00:00:00"/>
    <s v="Distribution Abris"/>
    <s v="Cash en USD"/>
    <s v="Conditionel "/>
    <m/>
    <s v="Valeur en USD"/>
    <n v="25"/>
    <m/>
    <m/>
    <m/>
    <s v=""/>
    <n v="74"/>
    <m/>
    <x v="4"/>
    <x v="33"/>
    <s v="Petite Anse"/>
    <m/>
    <m/>
    <m/>
    <m/>
    <s v="WOR20161030OUANPE"/>
    <x v="3"/>
    <x v="4"/>
    <x v="33"/>
    <e v="#N/A"/>
  </r>
  <r>
    <x v="39"/>
    <m/>
    <m/>
    <s v="Réalisé"/>
    <d v="2016-10-30T00:00:00"/>
    <s v="Distribution Abris"/>
    <s v="Cash en USD"/>
    <s v="Non conditionel "/>
    <m/>
    <s v="Valeur en USD"/>
    <n v="50"/>
    <m/>
    <m/>
    <m/>
    <s v=""/>
    <n v="907"/>
    <m/>
    <x v="4"/>
    <x v="33"/>
    <s v="Petite Source"/>
    <m/>
    <m/>
    <m/>
    <s v="EFSP"/>
    <s v="WOR20161030OUANPE"/>
    <x v="4"/>
    <x v="4"/>
    <x v="33"/>
    <e v="#N/A"/>
  </r>
  <r>
    <x v="39"/>
    <s v="Care"/>
    <m/>
    <s v="Réalisé"/>
    <d v="2016-10-30T00:00:00"/>
    <s v="Distribution Abris"/>
    <s v="Cash en USD"/>
    <s v="Conditionel "/>
    <m/>
    <s v="Valeur en USD"/>
    <n v="25"/>
    <m/>
    <m/>
    <m/>
    <s v=""/>
    <n v="116"/>
    <m/>
    <x v="4"/>
    <x v="33"/>
    <s v="Petite Source"/>
    <m/>
    <m/>
    <m/>
    <m/>
    <s v="WOR20161030OUANPE"/>
    <x v="5"/>
    <x v="4"/>
    <x v="33"/>
    <e v="#N/A"/>
  </r>
  <r>
    <x v="39"/>
    <m/>
    <m/>
    <s v="Réalisé"/>
    <d v="2016-10-30T00:00:00"/>
    <s v="Distribution Abris"/>
    <s v="Cash en USD"/>
    <s v="Non conditionel "/>
    <m/>
    <s v="Valeur en USD"/>
    <n v="50"/>
    <m/>
    <m/>
    <m/>
    <s v=""/>
    <n v="176"/>
    <m/>
    <x v="4"/>
    <x v="33"/>
    <s v="Picmy"/>
    <m/>
    <m/>
    <m/>
    <s v="EFSP"/>
    <s v="WOR20161030OUANPI"/>
    <x v="4"/>
    <x v="4"/>
    <x v="33"/>
    <e v="#N/A"/>
  </r>
  <r>
    <x v="39"/>
    <s v="Care"/>
    <m/>
    <s v="Réalisé"/>
    <d v="2016-10-30T00:00:00"/>
    <s v="Distribution Abris"/>
    <s v="Cash en USD"/>
    <s v="Conditionel "/>
    <m/>
    <s v="Valeur en USD"/>
    <n v="25"/>
    <m/>
    <m/>
    <m/>
    <s v=""/>
    <n v="44"/>
    <m/>
    <x v="4"/>
    <x v="33"/>
    <s v="Picmy"/>
    <m/>
    <m/>
    <m/>
    <m/>
    <s v="WOR20161030OUANPI"/>
    <x v="5"/>
    <x v="4"/>
    <x v="33"/>
    <e v="#N/A"/>
  </r>
  <r>
    <x v="39"/>
    <m/>
    <m/>
    <s v="Réalisé"/>
    <d v="2016-10-30T00:00:00"/>
    <s v="Distribution Abris"/>
    <s v="Cash en USD"/>
    <s v="Non conditionel "/>
    <m/>
    <s v="Valeur en USD"/>
    <n v="50"/>
    <m/>
    <m/>
    <m/>
    <s v=""/>
    <n v="403"/>
    <m/>
    <x v="4"/>
    <x v="34"/>
    <s v="Grand Vide"/>
    <m/>
    <m/>
    <m/>
    <s v="EFSP"/>
    <s v="WOR20161030OUPOGR"/>
    <x v="2"/>
    <x v="4"/>
    <x v="34"/>
    <e v="#N/A"/>
  </r>
  <r>
    <x v="39"/>
    <s v="Care"/>
    <m/>
    <s v="Réalisé"/>
    <d v="2016-10-30T00:00:00"/>
    <s v="Distribution Abris"/>
    <s v="Cash en USD"/>
    <s v="Conditionel "/>
    <m/>
    <s v="Valeur en USD"/>
    <n v="25"/>
    <m/>
    <m/>
    <m/>
    <s v=""/>
    <n v="112"/>
    <m/>
    <x v="4"/>
    <x v="34"/>
    <s v="Grand Vide"/>
    <m/>
    <m/>
    <m/>
    <m/>
    <s v="WOR20161030OUPOGR"/>
    <x v="3"/>
    <x v="4"/>
    <x v="34"/>
    <e v="#N/A"/>
  </r>
  <r>
    <x v="39"/>
    <s v="Care"/>
    <m/>
    <s v="Réalisé"/>
    <d v="2016-10-30T00:00:00"/>
    <s v="Distribution Abris"/>
    <s v="Cash en USD"/>
    <s v="Non conditionel "/>
    <m/>
    <s v="Valeur en USD"/>
    <n v="50"/>
    <m/>
    <m/>
    <m/>
    <s v=""/>
    <n v="127"/>
    <m/>
    <x v="4"/>
    <x v="34"/>
    <s v="Gros Mangle"/>
    <m/>
    <m/>
    <m/>
    <s v="EFSP"/>
    <s v="WOR20161030OUPOGR"/>
    <x v="4"/>
    <x v="4"/>
    <x v="34"/>
    <e v="#N/A"/>
  </r>
  <r>
    <x v="39"/>
    <s v="Care"/>
    <m/>
    <s v="Réalisé"/>
    <d v="2016-10-30T00:00:00"/>
    <s v="Distribution Abris"/>
    <s v="Cash en USD"/>
    <s v="Conditionel "/>
    <m/>
    <s v="Valeur en USD"/>
    <n v="25"/>
    <m/>
    <m/>
    <m/>
    <s v=""/>
    <n v="66"/>
    <m/>
    <x v="4"/>
    <x v="34"/>
    <s v="Gros Mangle"/>
    <m/>
    <m/>
    <m/>
    <m/>
    <s v="WOR20161030OUPOGR"/>
    <x v="5"/>
    <x v="4"/>
    <x v="34"/>
    <e v="#N/A"/>
  </r>
  <r>
    <x v="39"/>
    <m/>
    <m/>
    <s v="Réalisé"/>
    <d v="2016-10-30T00:00:00"/>
    <s v="Distribution Abris"/>
    <s v="Cash en USD"/>
    <s v="Non conditionel "/>
    <m/>
    <s v="Valeur en USD"/>
    <n v="50"/>
    <m/>
    <m/>
    <m/>
    <s v=""/>
    <n v="229"/>
    <m/>
    <x v="4"/>
    <x v="34"/>
    <s v="La Source"/>
    <m/>
    <m/>
    <m/>
    <s v="EFSP"/>
    <s v="WOR20161030OUPOLA"/>
    <x v="4"/>
    <x v="4"/>
    <x v="34"/>
    <e v="#N/A"/>
  </r>
  <r>
    <x v="39"/>
    <s v="Care"/>
    <m/>
    <s v="Réalisé"/>
    <d v="2016-10-30T00:00:00"/>
    <s v="Distribution Abris"/>
    <s v="Cash en USD"/>
    <s v="Conditionel "/>
    <m/>
    <s v="Valeur en USD"/>
    <n v="25"/>
    <m/>
    <m/>
    <m/>
    <s v=""/>
    <n v="82"/>
    <m/>
    <x v="4"/>
    <x v="34"/>
    <s v="La Source"/>
    <m/>
    <m/>
    <m/>
    <m/>
    <s v="WOR20161030OUPOLA"/>
    <x v="5"/>
    <x v="4"/>
    <x v="34"/>
    <e v="#N/A"/>
  </r>
  <r>
    <x v="39"/>
    <m/>
    <m/>
    <s v="Réalisé"/>
    <d v="2016-10-30T00:00:00"/>
    <s v="Distribution Abris"/>
    <s v="Cash en USD"/>
    <s v="Non conditionel "/>
    <m/>
    <s v="Valeur en USD"/>
    <n v="50"/>
    <m/>
    <m/>
    <m/>
    <s v=""/>
    <n v="857"/>
    <m/>
    <x v="4"/>
    <x v="34"/>
    <s v="Pointe A Raquette"/>
    <m/>
    <m/>
    <m/>
    <s v="EFSP"/>
    <s v="WOR20161030OUPOPO"/>
    <x v="4"/>
    <x v="4"/>
    <x v="34"/>
    <e v="#N/A"/>
  </r>
  <r>
    <x v="39"/>
    <s v="Care"/>
    <m/>
    <s v="Réalisé"/>
    <d v="2016-10-30T00:00:00"/>
    <s v="Distribution Abris"/>
    <s v="Cash en USD"/>
    <s v="Conditionel "/>
    <m/>
    <s v="Valeur en USD"/>
    <n v="25"/>
    <m/>
    <m/>
    <m/>
    <s v=""/>
    <n v="198"/>
    <m/>
    <x v="4"/>
    <x v="34"/>
    <s v="Pointe a Raquette"/>
    <m/>
    <m/>
    <m/>
    <m/>
    <s v="WOR20161030OUPOPO"/>
    <x v="5"/>
    <x v="4"/>
    <x v="34"/>
    <e v="#N/A"/>
  </r>
  <r>
    <x v="39"/>
    <m/>
    <m/>
    <s v="Réalisé"/>
    <d v="2016-10-30T00:00:00"/>
    <s v="Distribution Abris"/>
    <s v="Cash en USD"/>
    <s v="Non conditionel "/>
    <m/>
    <s v="Valeur en USD"/>
    <n v="50"/>
    <m/>
    <m/>
    <m/>
    <s v=""/>
    <n v="656"/>
    <m/>
    <x v="4"/>
    <x v="34"/>
    <s v="Trou Louis"/>
    <m/>
    <m/>
    <m/>
    <s v="EFSP"/>
    <s v="WOR20161030OUPOTR"/>
    <x v="4"/>
    <x v="4"/>
    <x v="34"/>
    <e v="#N/A"/>
  </r>
  <r>
    <x v="39"/>
    <s v="Care"/>
    <m/>
    <s v="Réalisé"/>
    <d v="2016-10-30T00:00:00"/>
    <s v="Distribution Abris"/>
    <s v="Cash en USD"/>
    <s v="Conditionel "/>
    <m/>
    <s v="Valeur en USD"/>
    <n v="25"/>
    <m/>
    <m/>
    <m/>
    <s v=""/>
    <n v="180"/>
    <m/>
    <x v="4"/>
    <x v="34"/>
    <s v="Trou Louis"/>
    <m/>
    <m/>
    <m/>
    <m/>
    <s v="WOR20161030OUPOTR"/>
    <x v="5"/>
    <x v="4"/>
    <x v="34"/>
    <e v="#N/A"/>
  </r>
  <r>
    <x v="39"/>
    <m/>
    <m/>
    <s v="Réalisé"/>
    <d v="2016-11-02T00:00:00"/>
    <s v="Distribution Abris"/>
    <s v="Matériaux Abris"/>
    <s v="Bâches"/>
    <m/>
    <s v="Nombre"/>
    <n v="50"/>
    <m/>
    <m/>
    <m/>
    <s v=""/>
    <m/>
    <m/>
    <x v="3"/>
    <x v="24"/>
    <s v="Chalon"/>
    <m/>
    <m/>
    <m/>
    <s v="COUD"/>
    <s v="WOR2016112NIMICH"/>
    <x v="5"/>
    <x v="3"/>
    <x v="24"/>
    <e v="#N/A"/>
  </r>
  <r>
    <x v="39"/>
    <m/>
    <m/>
    <s v="Réalisé"/>
    <d v="2016-11-03T00:00:00"/>
    <s v="Distribution Abris"/>
    <s v="Matériaux Abris"/>
    <s v="Bâches"/>
    <m/>
    <s v="Nombre"/>
    <n v="300"/>
    <m/>
    <m/>
    <m/>
    <s v=""/>
    <n v="300"/>
    <m/>
    <x v="3"/>
    <x v="59"/>
    <s v="Raymond"/>
    <m/>
    <m/>
    <m/>
    <m/>
    <s v="WOR2016113NIPERA"/>
    <x v="2"/>
    <x v="3"/>
    <x v="39"/>
    <e v="#N/A"/>
  </r>
  <r>
    <x v="39"/>
    <m/>
    <m/>
    <s v="Réalisé"/>
    <d v="2016-11-03T00:00:00"/>
    <s v="Distribution NFI"/>
    <s v="Matériaux NFI"/>
    <s v="Couvertures"/>
    <m/>
    <s v="Nombre"/>
    <n v="600"/>
    <m/>
    <m/>
    <m/>
    <s v=""/>
    <n v="300"/>
    <s v="Sélection / Priorisation"/>
    <x v="3"/>
    <x v="59"/>
    <s v="Raymond"/>
    <m/>
    <m/>
    <m/>
    <m/>
    <s v="WOR2016113NIPERA"/>
    <x v="3"/>
    <x v="3"/>
    <x v="39"/>
    <e v="#N/A"/>
  </r>
  <r>
    <x v="39"/>
    <m/>
    <m/>
    <s v="Réalisé"/>
    <d v="2016-11-03T00:00:00"/>
    <s v="Distribution NFI"/>
    <s v="Matériaux NFI"/>
    <s v="Kit d'hygiène"/>
    <m/>
    <s v="Nombre"/>
    <n v="300"/>
    <m/>
    <m/>
    <m/>
    <s v=""/>
    <n v="300"/>
    <s v="Sélection / Priorisation"/>
    <x v="3"/>
    <x v="59"/>
    <s v="Raymond"/>
    <m/>
    <m/>
    <m/>
    <m/>
    <s v="WOR2016113NIPERA"/>
    <x v="4"/>
    <x v="3"/>
    <x v="39"/>
    <e v="#N/A"/>
  </r>
  <r>
    <x v="39"/>
    <m/>
    <m/>
    <s v="Réalisé"/>
    <d v="2016-11-03T00:00:00"/>
    <s v="Distribution NFI"/>
    <s v="Matériaux NFI"/>
    <s v="Moustiquaires"/>
    <m/>
    <s v="Nombre"/>
    <n v="600"/>
    <m/>
    <m/>
    <m/>
    <s v=""/>
    <n v="300"/>
    <s v="Sélection / Priorisation"/>
    <x v="3"/>
    <x v="59"/>
    <s v="Raymond"/>
    <m/>
    <m/>
    <m/>
    <m/>
    <s v="WOR2016113NIPERA"/>
    <x v="5"/>
    <x v="3"/>
    <x v="39"/>
    <e v="#N/A"/>
  </r>
  <r>
    <x v="39"/>
    <m/>
    <m/>
    <s v="Réalisé"/>
    <d v="2016-11-04T00:00:00"/>
    <s v="Distribution Abris"/>
    <s v="Matériaux Abris"/>
    <s v="Bâches"/>
    <m/>
    <s v="Nombre"/>
    <n v="300"/>
    <m/>
    <m/>
    <m/>
    <s v=""/>
    <n v="300"/>
    <m/>
    <x v="3"/>
    <x v="26"/>
    <s v="Bouzi"/>
    <m/>
    <m/>
    <m/>
    <m/>
    <s v="WOR2016114NIPABO"/>
    <x v="2"/>
    <x v="3"/>
    <x v="26"/>
    <e v="#N/A"/>
  </r>
  <r>
    <x v="39"/>
    <m/>
    <m/>
    <s v="Réalisé"/>
    <d v="2016-11-04T00:00:00"/>
    <s v="Distribution NFI"/>
    <s v="Matériaux NFI"/>
    <s v="Couvertures"/>
    <m/>
    <s v="Nombre"/>
    <n v="600"/>
    <m/>
    <m/>
    <m/>
    <s v=""/>
    <n v="300"/>
    <s v="Sélection / Priorisation"/>
    <x v="3"/>
    <x v="26"/>
    <s v="Bouzi"/>
    <m/>
    <m/>
    <m/>
    <m/>
    <s v="WOR2016114NIPABO"/>
    <x v="3"/>
    <x v="3"/>
    <x v="26"/>
    <e v="#N/A"/>
  </r>
  <r>
    <x v="39"/>
    <m/>
    <m/>
    <s v="Réalisé"/>
    <d v="2016-11-04T00:00:00"/>
    <s v="Distribution NFI"/>
    <s v="Matériaux NFI"/>
    <s v="Kit d'hygiène"/>
    <m/>
    <s v="Nombre"/>
    <n v="300"/>
    <m/>
    <m/>
    <m/>
    <s v=""/>
    <n v="300"/>
    <s v="Sélection / Priorisation"/>
    <x v="3"/>
    <x v="26"/>
    <s v="Bouzi"/>
    <m/>
    <m/>
    <m/>
    <m/>
    <s v="WOR2016114NIPABO"/>
    <x v="4"/>
    <x v="3"/>
    <x v="26"/>
    <e v="#N/A"/>
  </r>
  <r>
    <x v="39"/>
    <m/>
    <m/>
    <s v="Réalisé"/>
    <d v="2016-11-04T00:00:00"/>
    <s v="Distribution NFI"/>
    <s v="Matériaux NFI"/>
    <s v="Moustiquaires"/>
    <m/>
    <s v="Nombre"/>
    <n v="600"/>
    <m/>
    <m/>
    <m/>
    <s v=""/>
    <n v="300"/>
    <s v="Sélection / Priorisation"/>
    <x v="3"/>
    <x v="26"/>
    <s v="Bouzi"/>
    <m/>
    <m/>
    <m/>
    <m/>
    <s v="WOR2016114NIPABO"/>
    <x v="5"/>
    <x v="3"/>
    <x v="26"/>
    <e v="#N/A"/>
  </r>
  <r>
    <x v="39"/>
    <m/>
    <m/>
    <s v="Réalisé"/>
    <d v="2016-11-05T00:00:00"/>
    <s v="Distribution Abris"/>
    <s v="Matériaux Abris"/>
    <s v="Bâches"/>
    <m/>
    <s v="Nombre"/>
    <n v="150"/>
    <m/>
    <m/>
    <m/>
    <s v=""/>
    <n v="150"/>
    <m/>
    <x v="3"/>
    <x v="85"/>
    <s v="Bezin"/>
    <m/>
    <m/>
    <m/>
    <m/>
    <s v="WOR2016115NIPEBE"/>
    <x v="2"/>
    <x v="3"/>
    <x v="62"/>
    <e v="#N/A"/>
  </r>
  <r>
    <x v="39"/>
    <m/>
    <m/>
    <s v="Réalisé"/>
    <d v="2016-11-05T00:00:00"/>
    <s v="Distribution NFI"/>
    <s v="Matériaux NFI"/>
    <s v="Couvertures"/>
    <m/>
    <s v="Nombre"/>
    <n v="300"/>
    <m/>
    <m/>
    <m/>
    <s v=""/>
    <n v="150"/>
    <s v="Sélection / Priorisation"/>
    <x v="3"/>
    <x v="85"/>
    <s v="Bezin"/>
    <m/>
    <m/>
    <m/>
    <m/>
    <s v="WOR2016115NIPEBE"/>
    <x v="3"/>
    <x v="3"/>
    <x v="62"/>
    <e v="#N/A"/>
  </r>
  <r>
    <x v="39"/>
    <m/>
    <m/>
    <s v="Réalisé"/>
    <d v="2016-11-05T00:00:00"/>
    <s v="Distribution NFI"/>
    <s v="Matériaux NFI"/>
    <s v="Kit d'hygiène"/>
    <m/>
    <s v="Nombre"/>
    <n v="150"/>
    <m/>
    <m/>
    <m/>
    <s v=""/>
    <n v="150"/>
    <s v="Sélection / Priorisation"/>
    <x v="3"/>
    <x v="85"/>
    <s v="Bezin"/>
    <m/>
    <m/>
    <m/>
    <m/>
    <s v="WOR2016115NIPEBE"/>
    <x v="4"/>
    <x v="3"/>
    <x v="62"/>
    <e v="#N/A"/>
  </r>
  <r>
    <x v="39"/>
    <m/>
    <m/>
    <s v="Réalisé"/>
    <d v="2016-11-05T00:00:00"/>
    <s v="Distribution NFI"/>
    <s v="Matériaux NFI"/>
    <s v="Moustiquaires"/>
    <m/>
    <s v="Nombre"/>
    <n v="300"/>
    <m/>
    <m/>
    <m/>
    <s v=""/>
    <n v="150"/>
    <s v="Sélection / Priorisation"/>
    <x v="3"/>
    <x v="85"/>
    <s v="Bezin"/>
    <m/>
    <m/>
    <m/>
    <m/>
    <s v="WOR2016115NIPEBE"/>
    <x v="5"/>
    <x v="3"/>
    <x v="62"/>
    <e v="#N/A"/>
  </r>
  <r>
    <x v="39"/>
    <m/>
    <m/>
    <s v="Réalisé"/>
    <d v="2016-11-08T00:00:00"/>
    <s v="Distribution Abris"/>
    <s v="Matériaux Abris"/>
    <s v="Bâches"/>
    <m/>
    <s v="Nombre"/>
    <n v="290"/>
    <m/>
    <m/>
    <m/>
    <s v=""/>
    <n v="290"/>
    <m/>
    <x v="3"/>
    <x v="24"/>
    <s v="Saint Michel"/>
    <m/>
    <m/>
    <m/>
    <m/>
    <s v="WOR2016118NIMISA"/>
    <x v="2"/>
    <x v="3"/>
    <x v="24"/>
    <e v="#N/A"/>
  </r>
  <r>
    <x v="39"/>
    <m/>
    <m/>
    <s v="Réalisé"/>
    <d v="2016-11-08T00:00:00"/>
    <s v="Distribution NFI"/>
    <s v="Matériaux NFI"/>
    <s v="Couvertures"/>
    <m/>
    <s v="Nombre"/>
    <n v="580"/>
    <m/>
    <m/>
    <m/>
    <s v=""/>
    <n v="290"/>
    <s v="Sélection / Priorisation"/>
    <x v="3"/>
    <x v="24"/>
    <s v="Saint Michel"/>
    <m/>
    <m/>
    <m/>
    <m/>
    <s v="WOR2016118NIMISA"/>
    <x v="3"/>
    <x v="3"/>
    <x v="24"/>
    <e v="#N/A"/>
  </r>
  <r>
    <x v="39"/>
    <m/>
    <m/>
    <s v="Réalisé"/>
    <d v="2016-11-08T00:00:00"/>
    <s v="Distribution NFI"/>
    <s v="Matériaux NFI"/>
    <s v="Kit d'hygiène"/>
    <m/>
    <s v="Nombre"/>
    <n v="290"/>
    <m/>
    <m/>
    <m/>
    <s v=""/>
    <n v="290"/>
    <s v="Sélection / Priorisation"/>
    <x v="3"/>
    <x v="24"/>
    <s v="Saint Michel"/>
    <m/>
    <m/>
    <m/>
    <m/>
    <s v="WOR2016118NIMISA"/>
    <x v="4"/>
    <x v="3"/>
    <x v="24"/>
    <e v="#N/A"/>
  </r>
  <r>
    <x v="39"/>
    <m/>
    <m/>
    <s v="Réalisé"/>
    <d v="2016-11-08T00:00:00"/>
    <s v="Distribution NFI"/>
    <s v="Matériaux NFI"/>
    <s v="Moustiquaires"/>
    <m/>
    <s v="Nombre"/>
    <n v="580"/>
    <m/>
    <m/>
    <m/>
    <s v=""/>
    <n v="290"/>
    <s v="Sélection / Priorisation"/>
    <x v="3"/>
    <x v="24"/>
    <s v="Saint Michel"/>
    <m/>
    <m/>
    <m/>
    <m/>
    <s v="WOR2016118NIMISA"/>
    <x v="5"/>
    <x v="3"/>
    <x v="24"/>
    <e v="#N/A"/>
  </r>
  <r>
    <x v="39"/>
    <m/>
    <m/>
    <s v="Réalisé"/>
    <d v="2016-11-10T00:00:00"/>
    <s v="Distribution Abris"/>
    <s v="Matériaux Abris"/>
    <s v="Bâches"/>
    <m/>
    <s v="Nombre"/>
    <n v="300"/>
    <m/>
    <m/>
    <m/>
    <s v=""/>
    <n v="300"/>
    <m/>
    <x v="3"/>
    <x v="85"/>
    <s v="Chaulette"/>
    <m/>
    <m/>
    <m/>
    <m/>
    <s v="WOR20161110NIPECH"/>
    <x v="22"/>
    <x v="3"/>
    <x v="62"/>
    <e v="#N/A"/>
  </r>
  <r>
    <x v="39"/>
    <m/>
    <m/>
    <s v="Réalisé"/>
    <d v="2016-11-10T00:00:00"/>
    <s v="Distribution Abris"/>
    <s v="Matériaux Abris"/>
    <s v="Bâches"/>
    <m/>
    <s v="Nombre"/>
    <n v="150"/>
    <m/>
    <m/>
    <m/>
    <s v=""/>
    <n v="150"/>
    <m/>
    <x v="3"/>
    <x v="85"/>
    <s v="Chaulette"/>
    <m/>
    <m/>
    <m/>
    <m/>
    <s v="WOR20161110NIPECH"/>
    <x v="23"/>
    <x v="3"/>
    <x v="62"/>
    <e v="#N/A"/>
  </r>
  <r>
    <x v="39"/>
    <m/>
    <m/>
    <s v="Réalisé"/>
    <d v="2016-11-10T00:00:00"/>
    <s v="Distribution NFI"/>
    <s v="Matériaux NFI"/>
    <s v="Couvertures"/>
    <m/>
    <s v="Nombre"/>
    <n v="600"/>
    <m/>
    <m/>
    <m/>
    <s v=""/>
    <n v="300"/>
    <s v="Sélection / Priorisation"/>
    <x v="3"/>
    <x v="85"/>
    <s v="Chaulette"/>
    <m/>
    <m/>
    <m/>
    <m/>
    <s v="WOR20161110NIPECH"/>
    <x v="0"/>
    <x v="3"/>
    <x v="62"/>
    <e v="#N/A"/>
  </r>
  <r>
    <x v="39"/>
    <m/>
    <m/>
    <s v="Réalisé"/>
    <d v="2016-11-10T00:00:00"/>
    <s v="Distribution NFI"/>
    <s v="Matériaux NFI"/>
    <s v="Couvertures"/>
    <m/>
    <s v="Nombre"/>
    <n v="300"/>
    <m/>
    <m/>
    <m/>
    <s v=""/>
    <n v="150"/>
    <s v="Sélection / Priorisation"/>
    <x v="3"/>
    <x v="85"/>
    <s v="Chaulette"/>
    <m/>
    <m/>
    <m/>
    <m/>
    <s v="WOR20161110NIPECH"/>
    <x v="1"/>
    <x v="3"/>
    <x v="62"/>
    <e v="#N/A"/>
  </r>
  <r>
    <x v="39"/>
    <m/>
    <m/>
    <s v="Réalisé"/>
    <d v="2016-11-10T00:00:00"/>
    <s v="Distribution NFI"/>
    <s v="Matériaux NFI"/>
    <s v="Kit d'hygiène"/>
    <m/>
    <s v="Nombre"/>
    <n v="300"/>
    <m/>
    <m/>
    <m/>
    <s v=""/>
    <n v="300"/>
    <s v="Sélection / Priorisation"/>
    <x v="3"/>
    <x v="85"/>
    <s v="Chaulette"/>
    <m/>
    <m/>
    <m/>
    <m/>
    <s v="WOR20161110NIPECH"/>
    <x v="2"/>
    <x v="3"/>
    <x v="62"/>
    <e v="#N/A"/>
  </r>
  <r>
    <x v="39"/>
    <m/>
    <m/>
    <s v="Réalisé"/>
    <d v="2016-11-10T00:00:00"/>
    <s v="Distribution NFI"/>
    <s v="Matériaux NFI"/>
    <s v="Kit d'hygiène"/>
    <m/>
    <s v="Nombre"/>
    <n v="150"/>
    <m/>
    <m/>
    <m/>
    <s v=""/>
    <n v="150"/>
    <s v="Sélection / Priorisation"/>
    <x v="3"/>
    <x v="85"/>
    <s v="Chaulette"/>
    <m/>
    <m/>
    <m/>
    <m/>
    <s v="WOR20161110NIPECH"/>
    <x v="3"/>
    <x v="3"/>
    <x v="62"/>
    <e v="#N/A"/>
  </r>
  <r>
    <x v="39"/>
    <m/>
    <m/>
    <s v="Réalisé"/>
    <d v="2016-11-10T00:00:00"/>
    <s v="Distribution NFI"/>
    <s v="Matériaux NFI"/>
    <s v="Moustiquaires"/>
    <m/>
    <s v="Nombre"/>
    <n v="600"/>
    <m/>
    <m/>
    <m/>
    <s v=""/>
    <n v="300"/>
    <s v="Sélection / Priorisation"/>
    <x v="3"/>
    <x v="85"/>
    <s v="Chaulette"/>
    <m/>
    <m/>
    <m/>
    <m/>
    <s v="WOR20161110NIPECH"/>
    <x v="4"/>
    <x v="3"/>
    <x v="62"/>
    <e v="#N/A"/>
  </r>
  <r>
    <x v="39"/>
    <m/>
    <m/>
    <s v="Réalisé"/>
    <d v="2016-11-10T00:00:00"/>
    <s v="Distribution NFI"/>
    <s v="Matériaux NFI"/>
    <s v="Moustiquaires"/>
    <m/>
    <s v="Nombre"/>
    <n v="300"/>
    <m/>
    <m/>
    <m/>
    <s v=""/>
    <n v="150"/>
    <s v="Sélection / Priorisation"/>
    <x v="3"/>
    <x v="85"/>
    <s v="Chaulette"/>
    <m/>
    <m/>
    <m/>
    <m/>
    <s v="WOR20161110NIPECH"/>
    <x v="5"/>
    <x v="3"/>
    <x v="62"/>
    <e v="#N/A"/>
  </r>
  <r>
    <x v="39"/>
    <m/>
    <m/>
    <s v="Réalisé"/>
    <d v="2016-11-14T00:00:00"/>
    <s v="Distribution NFI"/>
    <s v="Matériaux NFI"/>
    <s v="Bidons"/>
    <m/>
    <s v="Nombre"/>
    <n v="300"/>
    <m/>
    <m/>
    <m/>
    <s v=""/>
    <n v="300"/>
    <s v="Sélection / Priorisation"/>
    <x v="4"/>
    <x v="33"/>
    <s v="Petite Source"/>
    <m/>
    <m/>
    <m/>
    <m/>
    <s v="WOR20161114OUANPE"/>
    <x v="1"/>
    <x v="4"/>
    <x v="33"/>
    <e v="#N/A"/>
  </r>
  <r>
    <x v="39"/>
    <m/>
    <m/>
    <s v="Réalisé"/>
    <d v="2016-11-14T00:00:00"/>
    <s v="Distribution NFI"/>
    <s v="Matériaux NFI"/>
    <s v="Couvertures"/>
    <m/>
    <s v="Nombre"/>
    <n v="300"/>
    <m/>
    <m/>
    <m/>
    <s v=""/>
    <n v="300"/>
    <s v="Sélection / Priorisation"/>
    <x v="4"/>
    <x v="33"/>
    <s v="Petite Source"/>
    <m/>
    <m/>
    <m/>
    <m/>
    <s v="WOR20161114OUANPE"/>
    <x v="2"/>
    <x v="4"/>
    <x v="33"/>
    <e v="#N/A"/>
  </r>
  <r>
    <x v="39"/>
    <m/>
    <m/>
    <s v="Réalisé"/>
    <d v="2016-11-14T00:00:00"/>
    <s v="Distribution NFI"/>
    <s v="Matériaux NFI"/>
    <s v="Kit d'hygiène"/>
    <m/>
    <s v="Nombre"/>
    <n v="300"/>
    <m/>
    <m/>
    <m/>
    <s v=""/>
    <n v="300"/>
    <s v="Sélection / Priorisation"/>
    <x v="4"/>
    <x v="33"/>
    <s v="Petite Source"/>
    <m/>
    <m/>
    <m/>
    <m/>
    <s v="WOR20161114OUANPE"/>
    <x v="3"/>
    <x v="4"/>
    <x v="33"/>
    <e v="#N/A"/>
  </r>
  <r>
    <x v="39"/>
    <m/>
    <m/>
    <s v="Réalisé"/>
    <d v="2016-11-14T00:00:00"/>
    <s v="Distribution NFI"/>
    <s v="Matériaux NFI"/>
    <s v="Lampes solaires"/>
    <m/>
    <s v="Nombre"/>
    <n v="300"/>
    <m/>
    <m/>
    <m/>
    <s v=""/>
    <n v="300"/>
    <s v="Sélection / Priorisation"/>
    <x v="4"/>
    <x v="33"/>
    <s v="Petite Source"/>
    <m/>
    <m/>
    <m/>
    <m/>
    <s v="WOR20161114OUANPE"/>
    <x v="4"/>
    <x v="4"/>
    <x v="33"/>
    <e v="#N/A"/>
  </r>
  <r>
    <x v="39"/>
    <m/>
    <m/>
    <s v="Réalisé"/>
    <d v="2016-11-14T00:00:00"/>
    <s v="Distribution NFI"/>
    <s v="Matériaux NFI"/>
    <s v="Moustiquaires"/>
    <m/>
    <s v="Nombre"/>
    <n v="300"/>
    <m/>
    <m/>
    <m/>
    <s v=""/>
    <n v="300"/>
    <s v="Sélection / Priorisation"/>
    <x v="4"/>
    <x v="33"/>
    <s v="Petite Source"/>
    <m/>
    <m/>
    <m/>
    <m/>
    <s v="WOR20161114OUANPE"/>
    <x v="5"/>
    <x v="4"/>
    <x v="33"/>
    <e v="#N/A"/>
  </r>
  <r>
    <x v="39"/>
    <m/>
    <m/>
    <s v="Réalisé"/>
    <d v="2016-11-15T00:00:00"/>
    <s v="Distribution Abris"/>
    <s v="Matériaux Abris"/>
    <s v="Bâches"/>
    <m/>
    <s v="Nombre"/>
    <n v="300"/>
    <m/>
    <m/>
    <m/>
    <s v=""/>
    <n v="300"/>
    <m/>
    <x v="3"/>
    <x v="59"/>
    <s v="Lieve"/>
    <m/>
    <m/>
    <m/>
    <m/>
    <s v="WOR20161115NIPELI"/>
    <x v="2"/>
    <x v="3"/>
    <x v="39"/>
    <e v="#N/A"/>
  </r>
  <r>
    <x v="39"/>
    <m/>
    <m/>
    <s v="Réalisé"/>
    <d v="2016-11-15T00:00:00"/>
    <s v="Distribution NFI"/>
    <s v="Matériaux NFI"/>
    <s v="Couvertures"/>
    <m/>
    <s v="Nombre"/>
    <n v="600"/>
    <m/>
    <m/>
    <m/>
    <s v=""/>
    <n v="300"/>
    <s v="Sélection / Priorisation"/>
    <x v="3"/>
    <x v="59"/>
    <s v="Lieve"/>
    <m/>
    <m/>
    <m/>
    <m/>
    <s v="WOR20161115NIPELI"/>
    <x v="3"/>
    <x v="3"/>
    <x v="39"/>
    <e v="#N/A"/>
  </r>
  <r>
    <x v="39"/>
    <m/>
    <m/>
    <s v="Réalisé"/>
    <d v="2016-11-15T00:00:00"/>
    <s v="Distribution NFI"/>
    <s v="Matériaux NFI"/>
    <s v="Kit d'hygiène"/>
    <m/>
    <s v="Nombre"/>
    <n v="300"/>
    <m/>
    <m/>
    <m/>
    <s v=""/>
    <n v="300"/>
    <s v="Sélection / Priorisation"/>
    <x v="3"/>
    <x v="59"/>
    <s v="Lieve"/>
    <m/>
    <m/>
    <m/>
    <m/>
    <s v="WOR20161115NIPELI"/>
    <x v="4"/>
    <x v="3"/>
    <x v="39"/>
    <e v="#N/A"/>
  </r>
  <r>
    <x v="39"/>
    <m/>
    <m/>
    <s v="Réalisé"/>
    <d v="2016-11-15T00:00:00"/>
    <s v="Distribution NFI"/>
    <s v="Matériaux NFI"/>
    <s v="Kit d'hygiène"/>
    <m/>
    <s v="Nombre"/>
    <n v="100"/>
    <m/>
    <m/>
    <m/>
    <s v=""/>
    <n v="100"/>
    <s v="Sélection / Priorisation"/>
    <x v="4"/>
    <x v="34"/>
    <s v="Grande Vide"/>
    <m/>
    <m/>
    <m/>
    <m/>
    <s v="WOR20161115OUPOGR"/>
    <x v="5"/>
    <x v="4"/>
    <x v="34"/>
    <e v="#N/A"/>
  </r>
  <r>
    <x v="39"/>
    <m/>
    <m/>
    <s v="Réalisé"/>
    <d v="2016-11-15T00:00:00"/>
    <s v="Distribution NFI"/>
    <s v="Matériaux NFI"/>
    <s v="Moustiquaires"/>
    <m/>
    <s v="Nombre"/>
    <n v="600"/>
    <m/>
    <m/>
    <m/>
    <s v=""/>
    <n v="300"/>
    <s v="Sélection / Priorisation"/>
    <x v="3"/>
    <x v="59"/>
    <s v="Lieve"/>
    <m/>
    <m/>
    <m/>
    <m/>
    <s v="WOR20161115NIPELI"/>
    <x v="5"/>
    <x v="3"/>
    <x v="39"/>
    <e v="#N/A"/>
  </r>
  <r>
    <x v="39"/>
    <m/>
    <m/>
    <s v="Réalisé"/>
    <d v="2016-11-16T00:00:00"/>
    <s v="Distribution Abris"/>
    <s v="Matériaux Abris"/>
    <s v="Bâches"/>
    <m/>
    <s v="Nombre"/>
    <n v="283"/>
    <m/>
    <m/>
    <m/>
    <s v=""/>
    <n v="283"/>
    <m/>
    <x v="8"/>
    <x v="87"/>
    <s v="Basse Plaine"/>
    <m/>
    <m/>
    <m/>
    <m/>
    <s v="WOR20161116NOLIBA"/>
    <x v="3"/>
    <x v="8"/>
    <x v="64"/>
    <e v="#N/A"/>
  </r>
  <r>
    <x v="39"/>
    <m/>
    <m/>
    <s v="Réalisé"/>
    <d v="2016-11-16T00:00:00"/>
    <s v="Distribution NFI"/>
    <s v="Matériaux NFI"/>
    <s v="Bidons"/>
    <m/>
    <s v="Nombre"/>
    <n v="350"/>
    <m/>
    <m/>
    <m/>
    <s v=""/>
    <n v="350"/>
    <s v="Sélection / Priorisation"/>
    <x v="4"/>
    <x v="34"/>
    <s v="La Source"/>
    <m/>
    <m/>
    <m/>
    <m/>
    <s v="WOR20161116OUPOLA"/>
    <x v="1"/>
    <x v="4"/>
    <x v="34"/>
    <e v="#N/A"/>
  </r>
  <r>
    <x v="39"/>
    <m/>
    <m/>
    <s v="Réalisé"/>
    <d v="2016-11-16T00:00:00"/>
    <s v="Distribution NFI"/>
    <s v="Matériaux NFI"/>
    <s v="Couvertures"/>
    <m/>
    <s v="Nombre"/>
    <n v="566"/>
    <m/>
    <m/>
    <m/>
    <s v=""/>
    <n v="283"/>
    <s v="Sélection / Priorisation"/>
    <x v="8"/>
    <x v="87"/>
    <s v="Basse Plaine"/>
    <m/>
    <m/>
    <m/>
    <m/>
    <s v="WOR20161116NOLIBA"/>
    <x v="4"/>
    <x v="8"/>
    <x v="64"/>
    <e v="#N/A"/>
  </r>
  <r>
    <x v="39"/>
    <m/>
    <m/>
    <s v="Réalisé"/>
    <d v="2016-11-16T00:00:00"/>
    <s v="Distribution NFI"/>
    <s v="Matériaux NFI"/>
    <s v="Couvertures"/>
    <m/>
    <s v="Nombre"/>
    <n v="350"/>
    <m/>
    <m/>
    <m/>
    <s v=""/>
    <n v="350"/>
    <s v="Sélection / Priorisation"/>
    <x v="4"/>
    <x v="34"/>
    <s v="La Source"/>
    <m/>
    <m/>
    <m/>
    <m/>
    <s v="WOR20161116OUPOLA"/>
    <x v="2"/>
    <x v="4"/>
    <x v="34"/>
    <e v="#N/A"/>
  </r>
  <r>
    <x v="39"/>
    <m/>
    <m/>
    <s v="Réalisé"/>
    <d v="2016-11-16T00:00:00"/>
    <s v="Intervention Abris"/>
    <s v="Formation"/>
    <s v="Formation"/>
    <m/>
    <s v="Nombre de personnes"/>
    <n v="200"/>
    <m/>
    <m/>
    <m/>
    <s v=""/>
    <n v="200"/>
    <s v="Sélection / Priorisation"/>
    <x v="3"/>
    <x v="85"/>
    <s v="Bezin"/>
    <m/>
    <m/>
    <m/>
    <m/>
    <s v="WOR20161116NIPEBE"/>
    <x v="4"/>
    <x v="3"/>
    <x v="62"/>
    <e v="#N/A"/>
  </r>
  <r>
    <x v="39"/>
    <m/>
    <m/>
    <s v="Réalisé"/>
    <d v="2016-11-16T00:00:00"/>
    <s v="Distribution NFI"/>
    <s v="Matériaux NFI"/>
    <s v="Kit d'hygiène"/>
    <m/>
    <s v="Nombre"/>
    <n v="283"/>
    <m/>
    <m/>
    <m/>
    <s v=""/>
    <n v="283"/>
    <s v="Sélection / Priorisation"/>
    <x v="8"/>
    <x v="87"/>
    <s v="Basse Plaine"/>
    <m/>
    <m/>
    <m/>
    <m/>
    <s v="WOR20161116NOLIBA"/>
    <x v="5"/>
    <x v="8"/>
    <x v="64"/>
    <e v="#N/A"/>
  </r>
  <r>
    <x v="39"/>
    <m/>
    <m/>
    <s v="Réalisé"/>
    <d v="2016-11-16T00:00:00"/>
    <s v="Distribution NFI"/>
    <s v="Matériaux NFI"/>
    <s v="Kit d'hygiène"/>
    <m/>
    <s v="Nombre"/>
    <n v="350"/>
    <m/>
    <m/>
    <m/>
    <s v=""/>
    <n v="350"/>
    <s v="Sélection / Priorisation"/>
    <x v="4"/>
    <x v="34"/>
    <s v="La Source"/>
    <m/>
    <m/>
    <m/>
    <m/>
    <s v="WOR20161116OUPOLA"/>
    <x v="3"/>
    <x v="4"/>
    <x v="34"/>
    <e v="#N/A"/>
  </r>
  <r>
    <x v="39"/>
    <m/>
    <m/>
    <s v="Réalisé"/>
    <d v="2016-11-16T00:00:00"/>
    <s v="Distribution NFI"/>
    <s v="Matériaux NFI"/>
    <s v="Lampes solaires"/>
    <m/>
    <s v="Nombre"/>
    <n v="350"/>
    <m/>
    <m/>
    <m/>
    <s v=""/>
    <n v="350"/>
    <s v="Sélection / Priorisation"/>
    <x v="4"/>
    <x v="34"/>
    <s v="La Source"/>
    <m/>
    <m/>
    <m/>
    <m/>
    <s v="WOR20161116OUPOLA"/>
    <x v="4"/>
    <x v="4"/>
    <x v="34"/>
    <e v="#N/A"/>
  </r>
  <r>
    <x v="39"/>
    <m/>
    <m/>
    <s v="Réalisé"/>
    <d v="2016-11-16T00:00:00"/>
    <s v="Distribution NFI"/>
    <s v="Matériaux NFI"/>
    <s v="Moustiquaires"/>
    <m/>
    <s v="Nombre"/>
    <n v="350"/>
    <m/>
    <m/>
    <m/>
    <s v=""/>
    <n v="350"/>
    <s v="Sélection / Priorisation"/>
    <x v="4"/>
    <x v="34"/>
    <s v="La Source"/>
    <m/>
    <m/>
    <m/>
    <m/>
    <s v="WOR20161116OUPOLA"/>
    <x v="5"/>
    <x v="4"/>
    <x v="34"/>
    <e v="#N/A"/>
  </r>
  <r>
    <x v="39"/>
    <m/>
    <m/>
    <s v="Réalisé"/>
    <d v="2016-11-16T00:00:00"/>
    <s v="Distribution NFI"/>
    <s v="Matériaux NFI"/>
    <s v="Seaux"/>
    <m/>
    <s v="Nombre"/>
    <n v="200"/>
    <m/>
    <m/>
    <m/>
    <s v=""/>
    <n v="200"/>
    <s v="Sélection / Priorisation"/>
    <x v="3"/>
    <x v="85"/>
    <s v="Bezin"/>
    <m/>
    <m/>
    <m/>
    <m/>
    <s v="WOR20161116NIPEBE"/>
    <x v="5"/>
    <x v="3"/>
    <x v="62"/>
    <e v="#N/A"/>
  </r>
  <r>
    <x v="39"/>
    <m/>
    <m/>
    <s v="Réalisé"/>
    <d v="2016-11-16T00:00:00"/>
    <s v="Intervention Abris"/>
    <s v="Formation"/>
    <s v="Formation"/>
    <m/>
    <s v="Nombre de personnes"/>
    <n v="410"/>
    <m/>
    <m/>
    <m/>
    <m/>
    <n v="410"/>
    <s v="Sélection / Priorisation"/>
    <x v="4"/>
    <x v="34"/>
    <s v="Pointe A Raquette"/>
    <s v="Lotore"/>
    <m/>
    <m/>
    <m/>
    <s v="WOR20161116OUPOPO"/>
    <x v="5"/>
    <x v="4"/>
    <x v="34"/>
    <e v="#N/A"/>
  </r>
  <r>
    <x v="39"/>
    <m/>
    <m/>
    <s v="Réalisé"/>
    <d v="2016-11-17T00:00:00"/>
    <s v="Distribution NFI"/>
    <s v="Matériaux NFI"/>
    <s v="Bidons"/>
    <m/>
    <s v="Nombre"/>
    <n v="150"/>
    <m/>
    <m/>
    <m/>
    <s v=""/>
    <n v="150"/>
    <s v="Sélection / Priorisation"/>
    <x v="4"/>
    <x v="33"/>
    <s v="Grande Source"/>
    <m/>
    <m/>
    <m/>
    <m/>
    <s v="WOR20161117OUANGR"/>
    <x v="1"/>
    <x v="4"/>
    <x v="33"/>
    <e v="#N/A"/>
  </r>
  <r>
    <x v="39"/>
    <m/>
    <m/>
    <s v="Réalisé"/>
    <d v="2016-11-17T00:00:00"/>
    <s v="Distribution NFI"/>
    <s v="Matériaux NFI"/>
    <s v="Couvertures"/>
    <m/>
    <s v="Nombre"/>
    <n v="150"/>
    <m/>
    <m/>
    <m/>
    <s v=""/>
    <n v="150"/>
    <s v="Sélection / Priorisation"/>
    <x v="4"/>
    <x v="33"/>
    <s v="Grande Source"/>
    <m/>
    <m/>
    <m/>
    <m/>
    <s v="WOR20161117OUANGR"/>
    <x v="2"/>
    <x v="4"/>
    <x v="33"/>
    <e v="#N/A"/>
  </r>
  <r>
    <x v="39"/>
    <m/>
    <m/>
    <s v="Réalisé"/>
    <d v="2016-11-17T00:00:00"/>
    <s v="Distribution NFI"/>
    <s v="Matériaux NFI"/>
    <s v="Kit d'hygiène"/>
    <m/>
    <s v="Nombre"/>
    <n v="150"/>
    <m/>
    <m/>
    <m/>
    <s v=""/>
    <n v="150"/>
    <s v="Sélection / Priorisation"/>
    <x v="4"/>
    <x v="33"/>
    <s v="Grande Source"/>
    <m/>
    <m/>
    <m/>
    <m/>
    <s v="WOR20161117OUANGR"/>
    <x v="3"/>
    <x v="4"/>
    <x v="33"/>
    <e v="#N/A"/>
  </r>
  <r>
    <x v="39"/>
    <m/>
    <m/>
    <s v="Réalisé"/>
    <d v="2016-11-17T00:00:00"/>
    <s v="Distribution NFI"/>
    <s v="Matériaux NFI"/>
    <s v="Lampes solaires"/>
    <m/>
    <s v="Nombre"/>
    <n v="150"/>
    <m/>
    <m/>
    <m/>
    <s v=""/>
    <n v="150"/>
    <s v="Sélection / Priorisation"/>
    <x v="4"/>
    <x v="33"/>
    <s v="Grande Source"/>
    <m/>
    <m/>
    <m/>
    <m/>
    <s v="WOR20161117OUANGR"/>
    <x v="4"/>
    <x v="4"/>
    <x v="33"/>
    <e v="#N/A"/>
  </r>
  <r>
    <x v="39"/>
    <m/>
    <m/>
    <s v="Réalisé"/>
    <d v="2016-11-17T00:00:00"/>
    <s v="Distribution NFI"/>
    <s v="Matériaux NFI"/>
    <s v="Moustiquaires"/>
    <m/>
    <s v="Nombre"/>
    <n v="150"/>
    <m/>
    <m/>
    <m/>
    <s v=""/>
    <n v="150"/>
    <s v="Sélection / Priorisation"/>
    <x v="4"/>
    <x v="33"/>
    <s v="Grande Source"/>
    <m/>
    <m/>
    <m/>
    <m/>
    <s v="WOR20161117OUANGR"/>
    <x v="5"/>
    <x v="4"/>
    <x v="33"/>
    <e v="#N/A"/>
  </r>
  <r>
    <x v="39"/>
    <m/>
    <s v="Private funds"/>
    <s v="Réalisé"/>
    <d v="2016-11-24T00:00:00"/>
    <s v="Distribution NFI"/>
    <s v="Matériaux NFI"/>
    <s v="Seaux"/>
    <m/>
    <s v="Nombre"/>
    <n v="320"/>
    <m/>
    <m/>
    <m/>
    <m/>
    <n v="320"/>
    <s v="Sélection / Priorisation"/>
    <x v="4"/>
    <x v="34"/>
    <s v="Pointe A Raquette"/>
    <m/>
    <m/>
    <m/>
    <s v="320 water filter"/>
    <s v="WOR20161124OUPOPO"/>
    <x v="23"/>
    <x v="4"/>
    <x v="34"/>
    <e v="#N/A"/>
  </r>
  <r>
    <x v="39"/>
    <m/>
    <m/>
    <s v="Réalisé"/>
    <d v="2016-11-24T00:00:00"/>
    <s v="Distribution NFI"/>
    <s v="Matériaux NFI"/>
    <s v="Bidons"/>
    <m/>
    <s v="Nombre"/>
    <n v="320"/>
    <m/>
    <m/>
    <m/>
    <s v=""/>
    <n v="320"/>
    <s v="Sélection / Priorisation"/>
    <x v="4"/>
    <x v="34"/>
    <s v="Pointe A Raquette"/>
    <m/>
    <m/>
    <m/>
    <m/>
    <s v="WOR20161124OUPOPO"/>
    <x v="0"/>
    <x v="4"/>
    <x v="34"/>
    <e v="#N/A"/>
  </r>
  <r>
    <x v="39"/>
    <m/>
    <m/>
    <s v="Réalisé"/>
    <d v="2016-11-24T00:00:00"/>
    <s v="Distribution NFI"/>
    <s v="Matériaux NFI"/>
    <s v="Couvertures"/>
    <m/>
    <s v="Nombre"/>
    <n v="320"/>
    <m/>
    <m/>
    <m/>
    <s v=""/>
    <n v="320"/>
    <s v="Sélection / Priorisation"/>
    <x v="4"/>
    <x v="34"/>
    <s v="Pointe A Raquette"/>
    <m/>
    <m/>
    <m/>
    <m/>
    <s v="WOR20161124OUPOPO"/>
    <x v="1"/>
    <x v="4"/>
    <x v="34"/>
    <e v="#N/A"/>
  </r>
  <r>
    <x v="39"/>
    <m/>
    <m/>
    <s v="Réalisé"/>
    <d v="2016-11-24T00:00:00"/>
    <s v="Distribution NFI"/>
    <s v="Matériaux NFI"/>
    <s v="Kit d'hygiène"/>
    <m/>
    <s v="Nombre"/>
    <n v="320"/>
    <m/>
    <m/>
    <m/>
    <s v=""/>
    <n v="320"/>
    <s v="Sélection / Priorisation"/>
    <x v="4"/>
    <x v="34"/>
    <s v="Pointe A Raquette"/>
    <m/>
    <m/>
    <m/>
    <m/>
    <s v="WOR20161124OUPOPO"/>
    <x v="2"/>
    <x v="4"/>
    <x v="34"/>
    <e v="#N/A"/>
  </r>
  <r>
    <x v="39"/>
    <m/>
    <m/>
    <s v="Réalisé"/>
    <d v="2016-11-24T00:00:00"/>
    <s v="Distribution NFI"/>
    <s v="Matériaux NFI"/>
    <s v="Lampes solaires"/>
    <m/>
    <s v="Nombre"/>
    <n v="320"/>
    <m/>
    <m/>
    <m/>
    <s v=""/>
    <n v="320"/>
    <s v="Sélection / Priorisation"/>
    <x v="4"/>
    <x v="34"/>
    <s v="Pointe A Raquette"/>
    <m/>
    <m/>
    <m/>
    <m/>
    <s v="WOR20161124OUPOPO"/>
    <x v="3"/>
    <x v="4"/>
    <x v="34"/>
    <e v="#N/A"/>
  </r>
  <r>
    <x v="39"/>
    <m/>
    <m/>
    <s v="Réalisé"/>
    <d v="2016-11-24T00:00:00"/>
    <s v="Distribution NFI"/>
    <s v="Matériaux NFI"/>
    <s v="Moustiquaires"/>
    <m/>
    <s v="Nombre"/>
    <n v="320"/>
    <m/>
    <m/>
    <m/>
    <s v=""/>
    <n v="320"/>
    <s v="Sélection / Priorisation"/>
    <x v="4"/>
    <x v="34"/>
    <s v="Pointe A Raquette"/>
    <m/>
    <m/>
    <m/>
    <m/>
    <s v="WOR20161124OUPOPO"/>
    <x v="4"/>
    <x v="4"/>
    <x v="34"/>
    <e v="#N/A"/>
  </r>
  <r>
    <x v="39"/>
    <m/>
    <m/>
    <s v="Réalisé"/>
    <d v="2016-11-24T00:00:00"/>
    <s v="Intervention Abris"/>
    <s v="Formation"/>
    <s v="Formation"/>
    <m/>
    <s v="Nombre de personnes"/>
    <n v="320"/>
    <m/>
    <m/>
    <m/>
    <m/>
    <n v="320"/>
    <s v="Sélection / Priorisation"/>
    <x v="4"/>
    <x v="34"/>
    <s v="Pointe A Raquette"/>
    <m/>
    <m/>
    <m/>
    <m/>
    <s v="WOR20161124OUPOPO"/>
    <x v="5"/>
    <x v="4"/>
    <x v="34"/>
    <e v="#N/A"/>
  </r>
  <r>
    <x v="39"/>
    <m/>
    <m/>
    <s v="Réalisé"/>
    <d v="2016-11-24T00:00:00"/>
    <s v="Intervention Abris"/>
    <s v="Formation"/>
    <s v="Formation"/>
    <m/>
    <s v="Nombre de personnes"/>
    <n v="345"/>
    <m/>
    <m/>
    <m/>
    <m/>
    <n v="343"/>
    <s v="Sélection / Priorisation"/>
    <x v="4"/>
    <x v="33"/>
    <s v="Palma"/>
    <m/>
    <m/>
    <m/>
    <m/>
    <s v="WOR20161124OUANPA"/>
    <x v="5"/>
    <x v="4"/>
    <x v="33"/>
    <e v="#N/A"/>
  </r>
  <r>
    <x v="39"/>
    <m/>
    <s v="Private funds"/>
    <s v="Réalisé"/>
    <d v="2016-11-25T00:00:00"/>
    <s v="Distribution NFI"/>
    <s v="Matériaux NFI"/>
    <s v="Couvertures"/>
    <m/>
    <s v="Nombre"/>
    <n v="300"/>
    <m/>
    <m/>
    <m/>
    <m/>
    <n v="300"/>
    <s v="Sélection / Priorisation"/>
    <x v="4"/>
    <x v="34"/>
    <s v="Pointe A Raquette"/>
    <m/>
    <m/>
    <m/>
    <m/>
    <s v="WOR20161125OUPOPO"/>
    <x v="0"/>
    <x v="4"/>
    <x v="34"/>
    <e v="#N/A"/>
  </r>
  <r>
    <x v="39"/>
    <m/>
    <s v="Private funds"/>
    <s v="Réalisé"/>
    <d v="2016-11-25T00:00:00"/>
    <s v="Distribution NFI"/>
    <s v="Matériaux NFI"/>
    <s v="Couvertures"/>
    <m/>
    <s v="Nombre"/>
    <n v="300"/>
    <m/>
    <m/>
    <m/>
    <m/>
    <n v="300"/>
    <s v="Sélection / Priorisation"/>
    <x v="4"/>
    <x v="33"/>
    <s v="Petite Source"/>
    <m/>
    <m/>
    <m/>
    <m/>
    <s v="WOR20161125OUANPE"/>
    <x v="1"/>
    <x v="4"/>
    <x v="33"/>
    <e v="#N/A"/>
  </r>
  <r>
    <x v="39"/>
    <m/>
    <s v="Private funds"/>
    <s v="Réalisé"/>
    <d v="2016-11-25T00:00:00"/>
    <s v="Distribution NFI"/>
    <s v="Matériaux NFI"/>
    <s v="Bidons"/>
    <m/>
    <s v="Nombre"/>
    <n v="300"/>
    <m/>
    <m/>
    <m/>
    <m/>
    <n v="300"/>
    <s v="Sélection / Priorisation"/>
    <x v="4"/>
    <x v="34"/>
    <s v="Pointe A Raquette"/>
    <m/>
    <m/>
    <m/>
    <m/>
    <s v="WOR20161125OUPOPO"/>
    <x v="1"/>
    <x v="4"/>
    <x v="34"/>
    <e v="#N/A"/>
  </r>
  <r>
    <x v="39"/>
    <m/>
    <s v="Private funds"/>
    <s v="Réalisé"/>
    <d v="2016-11-25T00:00:00"/>
    <s v="Distribution NFI"/>
    <s v="Matériaux NFI"/>
    <s v="Bidons"/>
    <m/>
    <s v="Nombre"/>
    <n v="300"/>
    <m/>
    <m/>
    <m/>
    <m/>
    <n v="300"/>
    <s v="Sélection / Priorisation"/>
    <x v="4"/>
    <x v="33"/>
    <s v="Petite Source"/>
    <m/>
    <m/>
    <m/>
    <m/>
    <s v="WOR20161125OUANPE"/>
    <x v="2"/>
    <x v="4"/>
    <x v="33"/>
    <e v="#N/A"/>
  </r>
  <r>
    <x v="39"/>
    <m/>
    <s v="Private funds"/>
    <s v="Réalisé"/>
    <d v="2016-11-25T00:00:00"/>
    <s v="Distribution NFI"/>
    <s v="Matériaux NFI"/>
    <s v="Moustiquaires"/>
    <m/>
    <s v="Nombre"/>
    <n v="300"/>
    <m/>
    <m/>
    <m/>
    <m/>
    <n v="300"/>
    <s v="Sélection / Priorisation"/>
    <x v="4"/>
    <x v="34"/>
    <s v="Pointe A Raquette"/>
    <m/>
    <m/>
    <m/>
    <m/>
    <s v="WOR20161125OUPOPO"/>
    <x v="2"/>
    <x v="4"/>
    <x v="34"/>
    <e v="#N/A"/>
  </r>
  <r>
    <x v="39"/>
    <m/>
    <s v="Private funds"/>
    <s v="Réalisé"/>
    <d v="2016-11-25T00:00:00"/>
    <s v="Distribution NFI"/>
    <s v="Matériaux NFI"/>
    <s v="Moustiquaires"/>
    <m/>
    <s v="Nombre"/>
    <n v="300"/>
    <m/>
    <m/>
    <m/>
    <m/>
    <n v="300"/>
    <s v="Sélection / Priorisation"/>
    <x v="4"/>
    <x v="33"/>
    <s v="Petite Source"/>
    <m/>
    <m/>
    <m/>
    <m/>
    <s v="WOR20161125OUANPE"/>
    <x v="3"/>
    <x v="4"/>
    <x v="33"/>
    <e v="#N/A"/>
  </r>
  <r>
    <x v="39"/>
    <m/>
    <s v="Private funds"/>
    <s v="Réalisé"/>
    <d v="2016-11-25T00:00:00"/>
    <s v="Distribution NFI"/>
    <s v="Matériaux NFI"/>
    <s v="Lampes solaires"/>
    <m/>
    <s v="Nombre"/>
    <n v="300"/>
    <m/>
    <m/>
    <m/>
    <m/>
    <n v="300"/>
    <s v="Sélection / Priorisation"/>
    <x v="4"/>
    <x v="33"/>
    <s v="Petite Source"/>
    <m/>
    <m/>
    <m/>
    <m/>
    <s v="WOR20161125OUANPE"/>
    <x v="4"/>
    <x v="4"/>
    <x v="33"/>
    <e v="#N/A"/>
  </r>
  <r>
    <x v="39"/>
    <m/>
    <s v="Private funds"/>
    <s v="Réalisé"/>
    <d v="2016-11-25T00:00:00"/>
    <s v="Distribution NFI"/>
    <s v="Matériaux NFI"/>
    <s v="Kit d'hygiène"/>
    <m/>
    <s v="Nombre"/>
    <n v="300"/>
    <m/>
    <m/>
    <m/>
    <m/>
    <n v="300"/>
    <s v="Sélection / Priorisation"/>
    <x v="4"/>
    <x v="34"/>
    <s v="Pointe A Raquette"/>
    <m/>
    <m/>
    <m/>
    <m/>
    <s v="WOR20161125OUPOPO"/>
    <x v="3"/>
    <x v="4"/>
    <x v="34"/>
    <e v="#N/A"/>
  </r>
  <r>
    <x v="39"/>
    <m/>
    <s v="Private funds"/>
    <s v="Réalisé"/>
    <d v="2016-11-25T00:00:00"/>
    <s v="Distribution NFI"/>
    <s v="Matériaux NFI"/>
    <s v="Kit d'hygiène"/>
    <m/>
    <s v="Nombre"/>
    <n v="300"/>
    <m/>
    <m/>
    <m/>
    <m/>
    <n v="300"/>
    <s v="Sélection / Priorisation"/>
    <x v="4"/>
    <x v="33"/>
    <s v="Petite Source"/>
    <m/>
    <m/>
    <m/>
    <m/>
    <s v="WOR20161125OUANPE"/>
    <x v="5"/>
    <x v="4"/>
    <x v="33"/>
    <e v="#N/A"/>
  </r>
  <r>
    <x v="39"/>
    <m/>
    <s v="Private funds"/>
    <s v="Réalisé"/>
    <d v="2016-11-25T00:00:00"/>
    <s v="Distribution NFI"/>
    <s v="Matériaux NFI"/>
    <s v="Seaux"/>
    <m/>
    <s v="Nombre"/>
    <n v="300"/>
    <m/>
    <m/>
    <m/>
    <m/>
    <n v="300"/>
    <s v="Sélection / Priorisation"/>
    <x v="4"/>
    <x v="34"/>
    <s v="Pointe A Raquette"/>
    <m/>
    <m/>
    <m/>
    <s v="300 water filter"/>
    <s v="WOR20161125OUPOPO"/>
    <x v="4"/>
    <x v="4"/>
    <x v="34"/>
    <e v="#N/A"/>
  </r>
  <r>
    <x v="39"/>
    <m/>
    <m/>
    <s v="Réalisé"/>
    <d v="2016-11-25T00:00:00"/>
    <s v="Intervention Abris"/>
    <s v="Formation"/>
    <s v="Formation"/>
    <m/>
    <s v="Nombre de personnes"/>
    <n v="442"/>
    <m/>
    <m/>
    <m/>
    <m/>
    <n v="442"/>
    <s v="Sélection / Priorisation"/>
    <x v="4"/>
    <x v="33"/>
    <s v="Grand Lagon"/>
    <s v="Trou Louis Jeune"/>
    <m/>
    <m/>
    <m/>
    <s v="WOR20161125OUANGR"/>
    <x v="5"/>
    <x v="4"/>
    <x v="33"/>
    <e v="#N/A"/>
  </r>
  <r>
    <x v="39"/>
    <m/>
    <m/>
    <s v="Réalisé"/>
    <d v="2016-11-25T00:00:00"/>
    <s v="Intervention Abris"/>
    <s v="Formation"/>
    <s v="Formation"/>
    <m/>
    <s v="Nombre de personnes"/>
    <n v="300"/>
    <m/>
    <m/>
    <m/>
    <m/>
    <n v="300"/>
    <s v="Sélection / Priorisation"/>
    <x v="4"/>
    <x v="34"/>
    <s v="Pointe A Raquette"/>
    <s v="Plaisance"/>
    <m/>
    <m/>
    <m/>
    <s v="WOR20161125OUPOPO"/>
    <x v="5"/>
    <x v="4"/>
    <x v="34"/>
    <e v="#N/A"/>
  </r>
  <r>
    <x v="39"/>
    <m/>
    <s v="Private funds"/>
    <s v="Réalisé"/>
    <d v="2016-11-26T00:00:00"/>
    <s v="Distribution NFI"/>
    <s v="Matériaux NFI"/>
    <s v="Couvertures"/>
    <m/>
    <s v="Nombre"/>
    <n v="300"/>
    <m/>
    <m/>
    <m/>
    <m/>
    <n v="300"/>
    <s v="Sélection / Priorisation"/>
    <x v="4"/>
    <x v="33"/>
    <s v="Picmy"/>
    <m/>
    <m/>
    <m/>
    <m/>
    <s v="WOR20161126OUANPI"/>
    <x v="0"/>
    <x v="4"/>
    <x v="33"/>
    <e v="#N/A"/>
  </r>
  <r>
    <x v="39"/>
    <m/>
    <s v="Private funds"/>
    <s v="Réalisé"/>
    <d v="2016-11-26T00:00:00"/>
    <s v="Distribution NFI"/>
    <s v="Matériaux NFI"/>
    <s v="Moustiquaires"/>
    <m/>
    <s v="Nombre"/>
    <n v="300"/>
    <m/>
    <m/>
    <m/>
    <m/>
    <n v="300"/>
    <s v="Sélection / Priorisation"/>
    <x v="4"/>
    <x v="33"/>
    <s v="Picmy"/>
    <m/>
    <m/>
    <m/>
    <m/>
    <s v="WOR20161126OUANPI"/>
    <x v="1"/>
    <x v="4"/>
    <x v="33"/>
    <e v="#N/A"/>
  </r>
  <r>
    <x v="39"/>
    <m/>
    <s v="Private funds"/>
    <s v="Réalisé"/>
    <d v="2016-11-26T00:00:00"/>
    <s v="Distribution NFI"/>
    <s v="Matériaux NFI"/>
    <s v="Lampes solaires"/>
    <m/>
    <s v="Nombre"/>
    <n v="300"/>
    <m/>
    <m/>
    <m/>
    <m/>
    <n v="300"/>
    <s v="Sélection / Priorisation"/>
    <x v="4"/>
    <x v="33"/>
    <s v="Picmy"/>
    <m/>
    <m/>
    <m/>
    <m/>
    <s v="WOR20161126OUANPI"/>
    <x v="2"/>
    <x v="4"/>
    <x v="33"/>
    <e v="#N/A"/>
  </r>
  <r>
    <x v="39"/>
    <m/>
    <s v="Private funds"/>
    <s v="Réalisé"/>
    <d v="2016-11-26T00:00:00"/>
    <s v="Distribution NFI"/>
    <s v="Matériaux NFI"/>
    <s v="Kit d'hygiène"/>
    <m/>
    <s v="Nombre"/>
    <n v="300"/>
    <m/>
    <m/>
    <m/>
    <m/>
    <n v="300"/>
    <s v="Sélection / Priorisation"/>
    <x v="4"/>
    <x v="33"/>
    <s v="Picmy"/>
    <m/>
    <m/>
    <m/>
    <m/>
    <s v="WOR20161126OUANPI"/>
    <x v="3"/>
    <x v="4"/>
    <x v="33"/>
    <e v="#N/A"/>
  </r>
  <r>
    <x v="39"/>
    <m/>
    <s v="Private funds"/>
    <s v="Réalisé"/>
    <d v="2016-11-26T00:00:00"/>
    <s v="Distribution NFI"/>
    <s v="Matériaux NFI"/>
    <s v="Seaux"/>
    <m/>
    <s v="Nombre"/>
    <n v="300"/>
    <m/>
    <m/>
    <m/>
    <m/>
    <n v="300"/>
    <s v="Sélection / Priorisation"/>
    <x v="4"/>
    <x v="33"/>
    <s v="Picmy"/>
    <m/>
    <m/>
    <m/>
    <s v="300 water filter"/>
    <s v="WOR20161126OUANPI"/>
    <x v="4"/>
    <x v="4"/>
    <x v="33"/>
    <e v="#N/A"/>
  </r>
  <r>
    <x v="39"/>
    <m/>
    <m/>
    <s v="Réalisé"/>
    <d v="2016-11-26T00:00:00"/>
    <s v="Intervention Abris"/>
    <s v="Formation"/>
    <s v="Formation"/>
    <m/>
    <s v="Nombre de personnes"/>
    <n v="300"/>
    <m/>
    <m/>
    <m/>
    <m/>
    <n v="300"/>
    <s v="Sélection / Priorisation"/>
    <x v="4"/>
    <x v="33"/>
    <s v="Picmy"/>
    <m/>
    <m/>
    <m/>
    <m/>
    <s v="WOR20161126OUANPI"/>
    <x v="5"/>
    <x v="4"/>
    <x v="33"/>
    <e v="#N/A"/>
  </r>
  <r>
    <x v="39"/>
    <m/>
    <s v="Private funds"/>
    <s v="Réalisé"/>
    <d v="2016-11-28T00:00:00"/>
    <s v="Distribution NFI"/>
    <s v="Matériaux NFI"/>
    <s v="Couvertures"/>
    <m/>
    <s v="Nombre"/>
    <n v="350"/>
    <m/>
    <m/>
    <m/>
    <m/>
    <n v="350"/>
    <s v="Sélection / Priorisation"/>
    <x v="4"/>
    <x v="33"/>
    <s v="Grand Lagon"/>
    <m/>
    <m/>
    <m/>
    <m/>
    <s v="WOR20161128OUANGR"/>
    <x v="0"/>
    <x v="4"/>
    <x v="33"/>
    <e v="#N/A"/>
  </r>
  <r>
    <x v="39"/>
    <m/>
    <s v="Private funds"/>
    <s v="Réalisé"/>
    <d v="2016-11-28T00:00:00"/>
    <s v="Distribution NFI"/>
    <s v="Matériaux NFI"/>
    <s v="Couvertures"/>
    <m/>
    <s v="Nombre"/>
    <n v="400"/>
    <m/>
    <m/>
    <m/>
    <m/>
    <n v="400"/>
    <s v="Sélection / Priorisation"/>
    <x v="4"/>
    <x v="34"/>
    <s v="Pointe A Raquette"/>
    <m/>
    <m/>
    <m/>
    <m/>
    <s v="WOR20161128OUPOPO"/>
    <x v="0"/>
    <x v="4"/>
    <x v="34"/>
    <e v="#N/A"/>
  </r>
  <r>
    <x v="39"/>
    <m/>
    <s v="Private funds"/>
    <s v="Réalisé"/>
    <d v="2016-11-28T00:00:00"/>
    <s v="Distribution NFI"/>
    <s v="Matériaux NFI"/>
    <s v="Moustiquaires"/>
    <m/>
    <s v="Nombre"/>
    <n v="350"/>
    <m/>
    <m/>
    <m/>
    <m/>
    <n v="350"/>
    <s v="Sélection / Priorisation"/>
    <x v="4"/>
    <x v="33"/>
    <s v="Grand Lagon"/>
    <m/>
    <m/>
    <m/>
    <m/>
    <s v="WOR20161128OUANGR"/>
    <x v="1"/>
    <x v="4"/>
    <x v="33"/>
    <e v="#N/A"/>
  </r>
  <r>
    <x v="39"/>
    <m/>
    <s v="Private funds"/>
    <s v="Réalisé"/>
    <d v="2016-11-28T00:00:00"/>
    <s v="Distribution NFI"/>
    <s v="Matériaux NFI"/>
    <s v="Moustiquaires"/>
    <m/>
    <s v="Nombre"/>
    <n v="400"/>
    <m/>
    <m/>
    <m/>
    <m/>
    <n v="400"/>
    <s v="Sélection / Priorisation"/>
    <x v="4"/>
    <x v="34"/>
    <s v="Pointe A Raquette"/>
    <m/>
    <m/>
    <m/>
    <m/>
    <s v="WOR20161128OUPOPO"/>
    <x v="1"/>
    <x v="4"/>
    <x v="34"/>
    <e v="#N/A"/>
  </r>
  <r>
    <x v="39"/>
    <m/>
    <s v="Private funds"/>
    <s v="Réalisé"/>
    <d v="2016-11-28T00:00:00"/>
    <s v="Distribution NFI"/>
    <s v="Matériaux NFI"/>
    <s v="Lampes solaires"/>
    <m/>
    <s v="Nombre"/>
    <n v="350"/>
    <m/>
    <m/>
    <m/>
    <m/>
    <n v="350"/>
    <s v="Sélection / Priorisation"/>
    <x v="4"/>
    <x v="33"/>
    <s v="Grand Lagon"/>
    <m/>
    <m/>
    <m/>
    <m/>
    <s v="WOR20161128OUANGR"/>
    <x v="2"/>
    <x v="4"/>
    <x v="33"/>
    <e v="#N/A"/>
  </r>
  <r>
    <x v="39"/>
    <m/>
    <s v="Private funds"/>
    <s v="Réalisé"/>
    <d v="2016-11-28T00:00:00"/>
    <s v="Distribution NFI"/>
    <s v="Matériaux NFI"/>
    <s v="Lampes solaires"/>
    <m/>
    <s v="Nombre"/>
    <n v="400"/>
    <m/>
    <m/>
    <m/>
    <m/>
    <n v="400"/>
    <s v="Sélection / Priorisation"/>
    <x v="4"/>
    <x v="34"/>
    <s v="Pointe A Raquette"/>
    <m/>
    <m/>
    <m/>
    <m/>
    <s v="WOR20161128OUPOPO"/>
    <x v="2"/>
    <x v="4"/>
    <x v="34"/>
    <e v="#N/A"/>
  </r>
  <r>
    <x v="39"/>
    <m/>
    <s v="Private funds"/>
    <s v="Réalisé"/>
    <d v="2016-11-28T00:00:00"/>
    <s v="Distribution NFI"/>
    <s v="Matériaux NFI"/>
    <s v="Kit d'hygiène"/>
    <m/>
    <s v="Nombre"/>
    <n v="350"/>
    <m/>
    <m/>
    <m/>
    <m/>
    <n v="350"/>
    <s v="Sélection / Priorisation"/>
    <x v="4"/>
    <x v="33"/>
    <s v="Grand Lagon"/>
    <m/>
    <m/>
    <m/>
    <m/>
    <s v="WOR20161128OUANGR"/>
    <x v="3"/>
    <x v="4"/>
    <x v="33"/>
    <e v="#N/A"/>
  </r>
  <r>
    <x v="39"/>
    <m/>
    <s v="Private funds"/>
    <s v="Réalisé"/>
    <d v="2016-11-28T00:00:00"/>
    <s v="Distribution NFI"/>
    <s v="Matériaux NFI"/>
    <s v="Kit d'hygiène"/>
    <m/>
    <s v="Nombre"/>
    <n v="400"/>
    <m/>
    <m/>
    <m/>
    <m/>
    <n v="400"/>
    <s v="Sélection / Priorisation"/>
    <x v="4"/>
    <x v="34"/>
    <s v="Pointe A Raquette"/>
    <m/>
    <m/>
    <m/>
    <m/>
    <s v="WOR20161128OUPOPO"/>
    <x v="3"/>
    <x v="4"/>
    <x v="34"/>
    <e v="#N/A"/>
  </r>
  <r>
    <x v="39"/>
    <m/>
    <s v="Private funds"/>
    <s v="Réalisé"/>
    <d v="2016-11-28T00:00:00"/>
    <s v="Distribution NFI"/>
    <s v="Matériaux NFI"/>
    <s v="Seaux"/>
    <m/>
    <s v="Nombre"/>
    <n v="350"/>
    <m/>
    <m/>
    <m/>
    <m/>
    <n v="350"/>
    <s v="Sélection / Priorisation"/>
    <x v="4"/>
    <x v="33"/>
    <s v="Grand Lagon"/>
    <m/>
    <m/>
    <m/>
    <s v="350 water filter"/>
    <s v="WOR20161128OUANGR"/>
    <x v="4"/>
    <x v="4"/>
    <x v="33"/>
    <e v="#N/A"/>
  </r>
  <r>
    <x v="39"/>
    <m/>
    <s v="Private funds"/>
    <s v="Réalisé"/>
    <d v="2016-11-28T00:00:00"/>
    <s v="Distribution NFI"/>
    <s v="Matériaux NFI"/>
    <s v="Seaux"/>
    <m/>
    <s v="Nombre"/>
    <n v="400"/>
    <m/>
    <m/>
    <m/>
    <m/>
    <n v="400"/>
    <s v="Sélection / Priorisation"/>
    <x v="4"/>
    <x v="34"/>
    <s v="Pointe A Raquette"/>
    <m/>
    <m/>
    <m/>
    <s v="400 water filter"/>
    <s v="WOR20161128OUPOPO"/>
    <x v="4"/>
    <x v="4"/>
    <x v="34"/>
    <e v="#N/A"/>
  </r>
  <r>
    <x v="39"/>
    <m/>
    <m/>
    <s v="Réalisé"/>
    <d v="2016-11-28T00:00:00"/>
    <s v="Intervention Abris"/>
    <s v="Formation"/>
    <s v="Formation"/>
    <m/>
    <s v="Nombre de personnes"/>
    <n v="350"/>
    <m/>
    <m/>
    <m/>
    <m/>
    <n v="350"/>
    <s v="Sélection / Priorisation"/>
    <x v="4"/>
    <x v="33"/>
    <s v="Grand Lagon"/>
    <s v="Abricot"/>
    <m/>
    <m/>
    <m/>
    <s v="WOR20161128OUANGR"/>
    <x v="5"/>
    <x v="4"/>
    <x v="33"/>
    <e v="#N/A"/>
  </r>
  <r>
    <x v="39"/>
    <m/>
    <m/>
    <s v="Réalisé"/>
    <d v="2016-11-28T00:00:00"/>
    <s v="Intervention Abris"/>
    <s v="Formation"/>
    <s v="Formation"/>
    <m/>
    <s v="Nombre de personnes"/>
    <n v="400"/>
    <m/>
    <m/>
    <m/>
    <m/>
    <n v="400"/>
    <s v="Sélection / Priorisation"/>
    <x v="4"/>
    <x v="34"/>
    <s v="Pointe A Raquette"/>
    <s v="Ti Palmiste"/>
    <m/>
    <m/>
    <m/>
    <s v="WOR20161128OUPOPO"/>
    <x v="5"/>
    <x v="4"/>
    <x v="34"/>
    <e v="#N/A"/>
  </r>
  <r>
    <x v="39"/>
    <m/>
    <s v="Private funds"/>
    <s v="Réalisé"/>
    <d v="2016-11-29T00:00:00"/>
    <s v="Distribution NFI"/>
    <s v="Matériaux NFI"/>
    <s v="Moustiquaires"/>
    <m/>
    <s v="Nombre"/>
    <n v="203"/>
    <m/>
    <m/>
    <m/>
    <m/>
    <n v="203"/>
    <s v="Sélection / Priorisation"/>
    <x v="4"/>
    <x v="33"/>
    <s v="Grand Lagon"/>
    <m/>
    <m/>
    <m/>
    <m/>
    <s v="WOR20161129OUANGR"/>
    <x v="1"/>
    <x v="4"/>
    <x v="33"/>
    <e v="#N/A"/>
  </r>
  <r>
    <x v="39"/>
    <m/>
    <s v="Private funds"/>
    <s v="Réalisé"/>
    <d v="2016-11-29T00:00:00"/>
    <s v="Distribution NFI"/>
    <s v="Matériaux NFI"/>
    <s v="Lampes solaires"/>
    <m/>
    <s v="Nombre"/>
    <n v="203"/>
    <m/>
    <m/>
    <m/>
    <m/>
    <n v="203"/>
    <s v="Sélection / Priorisation"/>
    <x v="4"/>
    <x v="33"/>
    <s v="Grand Lagon"/>
    <m/>
    <m/>
    <m/>
    <m/>
    <s v="WOR20161129OUANGR"/>
    <x v="2"/>
    <x v="4"/>
    <x v="33"/>
    <e v="#N/A"/>
  </r>
  <r>
    <x v="39"/>
    <m/>
    <s v="Private funds"/>
    <s v="Réalisé"/>
    <d v="2016-11-29T00:00:00"/>
    <s v="Distribution NFI"/>
    <s v="Matériaux NFI"/>
    <s v="Kit d'hygiène"/>
    <m/>
    <s v="Nombre"/>
    <n v="203"/>
    <m/>
    <m/>
    <m/>
    <m/>
    <n v="203"/>
    <s v="Sélection / Priorisation"/>
    <x v="4"/>
    <x v="33"/>
    <s v="Grand Lagon"/>
    <m/>
    <m/>
    <m/>
    <m/>
    <s v="WOR20161129OUANGR"/>
    <x v="3"/>
    <x v="4"/>
    <x v="33"/>
    <e v="#N/A"/>
  </r>
  <r>
    <x v="39"/>
    <m/>
    <s v="Private funds"/>
    <s v="Réalisé"/>
    <d v="2016-11-29T00:00:00"/>
    <s v="Distribution NFI"/>
    <s v="Matériaux NFI"/>
    <s v="Seaux"/>
    <m/>
    <s v="Nombre"/>
    <n v="203"/>
    <m/>
    <m/>
    <m/>
    <m/>
    <n v="203"/>
    <s v="Sélection / Priorisation"/>
    <x v="4"/>
    <x v="33"/>
    <s v="Grand Lagon"/>
    <m/>
    <m/>
    <m/>
    <s v="203 water filter"/>
    <s v="WOR20161129OUANGR"/>
    <x v="4"/>
    <x v="4"/>
    <x v="33"/>
    <e v="#N/A"/>
  </r>
  <r>
    <x v="39"/>
    <m/>
    <m/>
    <s v="Réalisé"/>
    <d v="2016-11-29T00:00:00"/>
    <s v="Intervention Abris"/>
    <s v="Formation"/>
    <s v="Formation"/>
    <m/>
    <s v="Nombre de personnes"/>
    <n v="203"/>
    <m/>
    <m/>
    <m/>
    <m/>
    <n v="203"/>
    <s v="Sélection / Priorisation"/>
    <x v="4"/>
    <x v="33"/>
    <s v="Grand Lagon"/>
    <m/>
    <m/>
    <m/>
    <m/>
    <s v="WOR20161129OUANGR"/>
    <x v="5"/>
    <x v="4"/>
    <x v="33"/>
    <e v="#N/A"/>
  </r>
  <r>
    <x v="39"/>
    <m/>
    <s v="Private funds"/>
    <s v="Réalisé"/>
    <d v="2016-11-30T00:00:00"/>
    <s v="Distribution Abris"/>
    <s v="Matériaux Abris"/>
    <s v="Bâches"/>
    <m/>
    <s v="Nombre"/>
    <n v="300"/>
    <m/>
    <m/>
    <m/>
    <m/>
    <n v="300"/>
    <s v="Sélection / Priorisation"/>
    <x v="3"/>
    <x v="88"/>
    <s v="Grand Boucan"/>
    <m/>
    <m/>
    <m/>
    <m/>
    <s v="WOR20161130NIGRGR"/>
    <x v="22"/>
    <x v="3"/>
    <x v="65"/>
    <e v="#N/A"/>
  </r>
  <r>
    <x v="39"/>
    <m/>
    <s v="Private funds"/>
    <s v="Réalisé"/>
    <d v="2016-11-30T00:00:00"/>
    <s v="Distribution Abris"/>
    <s v="Matériaux Abris"/>
    <s v="Bâches"/>
    <m/>
    <s v="Nombre"/>
    <n v="465"/>
    <m/>
    <m/>
    <m/>
    <m/>
    <n v="465"/>
    <s v="Sélection / Priorisation"/>
    <x v="3"/>
    <x v="88"/>
    <s v="Grand Boucan"/>
    <m/>
    <m/>
    <m/>
    <m/>
    <s v="WOR20161130NIGRGR"/>
    <x v="23"/>
    <x v="3"/>
    <x v="65"/>
    <e v="#N/A"/>
  </r>
  <r>
    <x v="39"/>
    <m/>
    <s v="Private funds"/>
    <s v="Réalisé"/>
    <d v="2016-11-30T00:00:00"/>
    <s v="Distribution NFI"/>
    <s v="Matériaux NFI"/>
    <s v="Couvertures"/>
    <m/>
    <s v="Nombre"/>
    <n v="600"/>
    <m/>
    <m/>
    <m/>
    <m/>
    <n v="300"/>
    <s v="Sélection / Priorisation"/>
    <x v="3"/>
    <x v="88"/>
    <s v="Grand Boucan"/>
    <m/>
    <m/>
    <m/>
    <m/>
    <s v="WOR20161130NIGRGR"/>
    <x v="0"/>
    <x v="3"/>
    <x v="65"/>
    <e v="#N/A"/>
  </r>
  <r>
    <x v="39"/>
    <m/>
    <s v="Private funds"/>
    <s v="Réalisé"/>
    <d v="2016-11-30T00:00:00"/>
    <s v="Distribution NFI"/>
    <s v="Matériaux NFI"/>
    <s v="Couvertures"/>
    <m/>
    <s v="Nombre"/>
    <n v="240"/>
    <m/>
    <m/>
    <m/>
    <m/>
    <n v="465"/>
    <s v="Sélection / Priorisation"/>
    <x v="3"/>
    <x v="88"/>
    <s v="Grand Boucan"/>
    <m/>
    <m/>
    <m/>
    <m/>
    <s v="WOR20161130NIGRGR"/>
    <x v="1"/>
    <x v="3"/>
    <x v="65"/>
    <e v="#N/A"/>
  </r>
  <r>
    <x v="39"/>
    <m/>
    <s v="Private funds"/>
    <s v="Réalisé"/>
    <d v="2016-11-30T00:00:00"/>
    <s v="Distribution NFI"/>
    <s v="Matériaux NFI"/>
    <s v="Bidons"/>
    <m/>
    <s v="Nombre"/>
    <n v="400"/>
    <m/>
    <m/>
    <m/>
    <m/>
    <n v="400"/>
    <s v="Sélection / Priorisation"/>
    <x v="4"/>
    <x v="33"/>
    <s v="Petite Source"/>
    <m/>
    <m/>
    <m/>
    <m/>
    <s v="WOR20161130OUANPE"/>
    <x v="21"/>
    <x v="4"/>
    <x v="33"/>
    <e v="#N/A"/>
  </r>
  <r>
    <x v="39"/>
    <m/>
    <s v="Private funds"/>
    <s v="Réalisé"/>
    <d v="2016-11-30T00:00:00"/>
    <s v="Distribution NFI"/>
    <s v="Matériaux NFI"/>
    <s v="Moustiquaires"/>
    <m/>
    <s v="Nombre"/>
    <n v="600"/>
    <m/>
    <m/>
    <m/>
    <m/>
    <n v="300"/>
    <s v="Sélection / Priorisation"/>
    <x v="3"/>
    <x v="88"/>
    <s v="Grand Boucan"/>
    <m/>
    <m/>
    <m/>
    <m/>
    <s v="WOR20161130NIGRGR"/>
    <x v="2"/>
    <x v="3"/>
    <x v="65"/>
    <e v="#N/A"/>
  </r>
  <r>
    <x v="39"/>
    <m/>
    <s v="Private funds"/>
    <s v="Réalisé"/>
    <d v="2016-11-30T00:00:00"/>
    <s v="Distribution NFI"/>
    <s v="Matériaux NFI"/>
    <s v="Moustiquaires"/>
    <m/>
    <s v="Nombre"/>
    <n v="764"/>
    <m/>
    <m/>
    <m/>
    <m/>
    <n v="465"/>
    <s v="Sélection / Priorisation"/>
    <x v="3"/>
    <x v="88"/>
    <s v="Grand Boucan"/>
    <m/>
    <m/>
    <m/>
    <m/>
    <s v="WOR20161130NIGRGR"/>
    <x v="3"/>
    <x v="3"/>
    <x v="65"/>
    <e v="#N/A"/>
  </r>
  <r>
    <x v="39"/>
    <m/>
    <s v="Private funds"/>
    <s v="Réalisé"/>
    <d v="2016-11-30T00:00:00"/>
    <s v="Distribution NFI"/>
    <s v="Matériaux NFI"/>
    <s v="Moustiquaires"/>
    <m/>
    <s v="Nombre"/>
    <n v="400"/>
    <m/>
    <m/>
    <m/>
    <m/>
    <n v="400"/>
    <s v="Sélection / Priorisation"/>
    <x v="4"/>
    <x v="33"/>
    <s v="Petite Source"/>
    <m/>
    <m/>
    <m/>
    <m/>
    <s v="WOR20161130OUANPE"/>
    <x v="22"/>
    <x v="4"/>
    <x v="33"/>
    <e v="#N/A"/>
  </r>
  <r>
    <x v="39"/>
    <m/>
    <s v="Private funds"/>
    <s v="Réalisé"/>
    <d v="2016-11-30T00:00:00"/>
    <s v="Distribution NFI"/>
    <s v="Matériaux NFI"/>
    <s v="Moustiquaires"/>
    <m/>
    <s v="Nombre"/>
    <n v="400"/>
    <m/>
    <m/>
    <m/>
    <m/>
    <n v="400"/>
    <s v="Sélection / Priorisation"/>
    <x v="4"/>
    <x v="34"/>
    <s v="Pointe A Raquette"/>
    <m/>
    <m/>
    <m/>
    <m/>
    <s v="WOR20161130OUPOPO"/>
    <x v="23"/>
    <x v="4"/>
    <x v="34"/>
    <e v="#N/A"/>
  </r>
  <r>
    <x v="39"/>
    <m/>
    <s v="Private funds"/>
    <s v="Réalisé"/>
    <d v="2016-11-30T00:00:00"/>
    <s v="Distribution NFI"/>
    <s v="Matériaux NFI"/>
    <s v="Lampes solaires"/>
    <m/>
    <s v="Nombre"/>
    <n v="400"/>
    <m/>
    <m/>
    <m/>
    <m/>
    <n v="400"/>
    <s v="Sélection / Priorisation"/>
    <x v="4"/>
    <x v="33"/>
    <s v="Petite Source"/>
    <m/>
    <m/>
    <m/>
    <m/>
    <s v="WOR20161130OUANPE"/>
    <x v="23"/>
    <x v="4"/>
    <x v="33"/>
    <e v="#N/A"/>
  </r>
  <r>
    <x v="39"/>
    <m/>
    <s v="Private funds"/>
    <s v="Réalisé"/>
    <d v="2016-11-30T00:00:00"/>
    <s v="Distribution NFI"/>
    <s v="Matériaux NFI"/>
    <s v="Lampes solaires"/>
    <m/>
    <s v="Nombre"/>
    <n v="400"/>
    <m/>
    <m/>
    <m/>
    <m/>
    <n v="400"/>
    <s v="Sélection / Priorisation"/>
    <x v="4"/>
    <x v="34"/>
    <s v="Pointe A Raquette"/>
    <m/>
    <m/>
    <m/>
    <m/>
    <s v="WOR20161130OUPOPO"/>
    <x v="0"/>
    <x v="4"/>
    <x v="34"/>
    <e v="#N/A"/>
  </r>
  <r>
    <x v="39"/>
    <m/>
    <s v="Private funds"/>
    <s v="Réalisé"/>
    <d v="2016-11-30T00:00:00"/>
    <s v="Distribution NFI"/>
    <s v="Matériaux NFI"/>
    <s v="Kit d'hygiène"/>
    <m/>
    <s v="Nombre"/>
    <n v="300"/>
    <m/>
    <m/>
    <m/>
    <m/>
    <n v="300"/>
    <s v="Sélection / Priorisation"/>
    <x v="3"/>
    <x v="88"/>
    <s v="Grand Boucan"/>
    <m/>
    <m/>
    <m/>
    <m/>
    <s v="WOR20161130NIGRGR"/>
    <x v="4"/>
    <x v="3"/>
    <x v="65"/>
    <e v="#N/A"/>
  </r>
  <r>
    <x v="39"/>
    <m/>
    <s v="Private funds"/>
    <s v="Réalisé"/>
    <d v="2016-11-30T00:00:00"/>
    <s v="Distribution NFI"/>
    <s v="Matériaux NFI"/>
    <s v="Kit d'hygiène"/>
    <m/>
    <s v="Nombre"/>
    <n v="382"/>
    <m/>
    <m/>
    <m/>
    <m/>
    <n v="465"/>
    <s v="Sélection / Priorisation"/>
    <x v="3"/>
    <x v="88"/>
    <s v="Grand Boucan"/>
    <m/>
    <m/>
    <m/>
    <m/>
    <s v="WOR20161130NIGRGR"/>
    <x v="5"/>
    <x v="3"/>
    <x v="65"/>
    <e v="#N/A"/>
  </r>
  <r>
    <x v="39"/>
    <m/>
    <s v="Private funds"/>
    <s v="Réalisé"/>
    <d v="2016-11-30T00:00:00"/>
    <s v="Distribution NFI"/>
    <s v="Matériaux NFI"/>
    <s v="Kit d'hygiène"/>
    <m/>
    <s v="Nombre"/>
    <n v="400"/>
    <m/>
    <m/>
    <m/>
    <m/>
    <n v="400"/>
    <s v="Sélection / Priorisation"/>
    <x v="4"/>
    <x v="34"/>
    <s v="Pointe A Raquette"/>
    <m/>
    <m/>
    <m/>
    <m/>
    <s v="WOR20161130OUPOPO"/>
    <x v="1"/>
    <x v="4"/>
    <x v="34"/>
    <e v="#N/A"/>
  </r>
  <r>
    <x v="39"/>
    <m/>
    <s v="Private funds"/>
    <s v="Réalisé"/>
    <d v="2016-11-30T00:00:00"/>
    <s v="Distribution NFI"/>
    <s v="Matériaux NFI"/>
    <s v="Seaux"/>
    <m/>
    <s v="Nombre"/>
    <n v="400"/>
    <m/>
    <m/>
    <m/>
    <m/>
    <n v="400"/>
    <s v="Sélection / Priorisation"/>
    <x v="4"/>
    <x v="33"/>
    <s v="Petite Source"/>
    <m/>
    <m/>
    <m/>
    <s v="400 water filter"/>
    <s v="WOR20161130OUANPE"/>
    <x v="0"/>
    <x v="4"/>
    <x v="33"/>
    <e v="#N/A"/>
  </r>
  <r>
    <x v="39"/>
    <m/>
    <s v="Private funds"/>
    <s v="Réalisé"/>
    <d v="2016-11-30T00:00:00"/>
    <s v="Distribution NFI"/>
    <s v="Matériaux NFI"/>
    <s v="Seaux"/>
    <m/>
    <s v="Nombre"/>
    <n v="400"/>
    <m/>
    <m/>
    <m/>
    <m/>
    <n v="400"/>
    <s v="Sélection / Priorisation"/>
    <x v="4"/>
    <x v="34"/>
    <s v="Pointe A Raquette"/>
    <m/>
    <m/>
    <m/>
    <s v="400 water filter"/>
    <s v="WOR20161130OUPOPO"/>
    <x v="2"/>
    <x v="4"/>
    <x v="34"/>
    <e v="#N/A"/>
  </r>
  <r>
    <x v="39"/>
    <m/>
    <m/>
    <s v="Réalisé"/>
    <d v="2016-11-30T00:00:00"/>
    <s v="Intervention Abris"/>
    <s v="Formation"/>
    <s v="Formation"/>
    <m/>
    <s v="Nombre de personnes"/>
    <n v="400"/>
    <m/>
    <m/>
    <m/>
    <m/>
    <n v="400"/>
    <s v="Sélection / Priorisation"/>
    <x v="4"/>
    <x v="33"/>
    <s v="Petite Source"/>
    <m/>
    <m/>
    <m/>
    <m/>
    <s v="WOR20161130OUANPE"/>
    <x v="1"/>
    <x v="4"/>
    <x v="33"/>
    <e v="#N/A"/>
  </r>
  <r>
    <x v="39"/>
    <m/>
    <m/>
    <s v="Réalisé"/>
    <d v="2016-11-30T00:00:00"/>
    <s v="Intervention Abris"/>
    <s v="Formation"/>
    <s v="Formation"/>
    <m/>
    <s v="Nombre de personnes"/>
    <n v="400"/>
    <m/>
    <m/>
    <m/>
    <m/>
    <n v="400"/>
    <s v="Sélection / Priorisation"/>
    <x v="4"/>
    <x v="34"/>
    <s v="Pointe A Raquette"/>
    <m/>
    <m/>
    <m/>
    <m/>
    <s v="WOR20161130OUPOPO"/>
    <x v="3"/>
    <x v="4"/>
    <x v="34"/>
    <e v="#N/A"/>
  </r>
  <r>
    <x v="39"/>
    <m/>
    <s v="Private funds"/>
    <s v="Réalisé"/>
    <d v="2016-11-30T00:00:00"/>
    <s v="Distribution Abris"/>
    <s v="Cash en USD"/>
    <s v="Conditionel "/>
    <m/>
    <s v="Valeur en USD"/>
    <n v="25"/>
    <m/>
    <m/>
    <m/>
    <m/>
    <n v="501"/>
    <m/>
    <x v="4"/>
    <x v="33"/>
    <s v="Palma"/>
    <m/>
    <m/>
    <m/>
    <s v="Kore Lavi"/>
    <s v="WOR20161130OUANPA"/>
    <x v="4"/>
    <x v="4"/>
    <x v="33"/>
    <e v="#N/A"/>
  </r>
  <r>
    <x v="39"/>
    <m/>
    <s v="Private funds"/>
    <s v="Réalisé"/>
    <d v="2016-11-30T00:00:00"/>
    <s v="Distribution Abris"/>
    <s v="Cash en USD"/>
    <s v="Conditionel "/>
    <m/>
    <s v="Valeur en USD"/>
    <n v="25"/>
    <m/>
    <m/>
    <m/>
    <m/>
    <n v="116"/>
    <m/>
    <x v="4"/>
    <x v="33"/>
    <s v="Petite Source"/>
    <m/>
    <m/>
    <m/>
    <s v="Kore Lavi"/>
    <s v="WOR20161130OUANPE"/>
    <x v="2"/>
    <x v="4"/>
    <x v="33"/>
    <e v="#N/A"/>
  </r>
  <r>
    <x v="39"/>
    <m/>
    <s v="Private funds"/>
    <s v="Réalisé"/>
    <d v="2016-11-30T00:00:00"/>
    <s v="Distribution Abris"/>
    <s v="Cash en USD"/>
    <s v="Conditionel "/>
    <m/>
    <s v="Valeur en USD"/>
    <n v="25"/>
    <m/>
    <m/>
    <m/>
    <m/>
    <n v="165"/>
    <m/>
    <x v="4"/>
    <x v="33"/>
    <s v="Grande Source"/>
    <m/>
    <m/>
    <m/>
    <s v="Kore Lavi"/>
    <s v="WOR20161130OUANGR"/>
    <x v="2"/>
    <x v="4"/>
    <x v="33"/>
    <e v="#N/A"/>
  </r>
  <r>
    <x v="39"/>
    <m/>
    <s v="Private funds"/>
    <s v="Réalisé"/>
    <d v="2016-11-30T00:00:00"/>
    <s v="Distribution Abris"/>
    <s v="Cash en USD"/>
    <s v="Conditionel "/>
    <m/>
    <s v="Valeur en USD"/>
    <n v="25"/>
    <m/>
    <m/>
    <m/>
    <m/>
    <n v="109"/>
    <m/>
    <x v="4"/>
    <x v="33"/>
    <s v="Grand Lagon"/>
    <m/>
    <m/>
    <m/>
    <s v="Kore Lavi"/>
    <s v="WOR20161130OUANGR"/>
    <x v="3"/>
    <x v="4"/>
    <x v="33"/>
    <e v="#N/A"/>
  </r>
  <r>
    <x v="39"/>
    <m/>
    <s v="Private funds"/>
    <s v="Réalisé"/>
    <d v="2016-11-30T00:00:00"/>
    <s v="Distribution Abris"/>
    <s v="Cash en USD"/>
    <s v="Conditionel "/>
    <m/>
    <s v="Valeur en USD"/>
    <n v="25"/>
    <m/>
    <m/>
    <m/>
    <m/>
    <n v="44"/>
    <m/>
    <x v="4"/>
    <x v="33"/>
    <s v="Picmy"/>
    <m/>
    <m/>
    <m/>
    <s v="Kore Lavi"/>
    <s v="WOR20161130OUANPI"/>
    <x v="4"/>
    <x v="4"/>
    <x v="33"/>
    <e v="#N/A"/>
  </r>
  <r>
    <x v="39"/>
    <m/>
    <s v="Private funds"/>
    <s v="Réalisé"/>
    <d v="2016-11-30T00:00:00"/>
    <s v="Distribution Abris"/>
    <s v="Cash en USD"/>
    <s v="Conditionel "/>
    <m/>
    <s v="Valeur en USD"/>
    <n v="25"/>
    <m/>
    <m/>
    <m/>
    <m/>
    <n v="74"/>
    <m/>
    <x v="4"/>
    <x v="33"/>
    <s v="Petite Anse"/>
    <m/>
    <m/>
    <m/>
    <s v="Kore Lavi"/>
    <s v="WOR20161130OUANPE"/>
    <x v="3"/>
    <x v="4"/>
    <x v="33"/>
    <e v="#N/A"/>
  </r>
  <r>
    <x v="39"/>
    <m/>
    <s v="Private funds"/>
    <s v="Réalisé"/>
    <d v="2016-11-30T00:00:00"/>
    <s v="Distribution Abris"/>
    <s v="Cash en USD"/>
    <s v="Conditionel "/>
    <m/>
    <s v="Valeur en USD"/>
    <n v="25"/>
    <m/>
    <m/>
    <m/>
    <m/>
    <n v="82"/>
    <m/>
    <x v="4"/>
    <x v="34"/>
    <s v="La Source"/>
    <m/>
    <m/>
    <m/>
    <s v="Kore Lavi"/>
    <s v="WOR20161130OUPOLA"/>
    <x v="4"/>
    <x v="4"/>
    <x v="34"/>
    <e v="#N/A"/>
  </r>
  <r>
    <x v="39"/>
    <m/>
    <s v="Private funds"/>
    <s v="Réalisé"/>
    <d v="2016-11-30T00:00:00"/>
    <s v="Distribution Abris"/>
    <s v="Cash en USD"/>
    <s v="Conditionel "/>
    <m/>
    <s v="Valeur en USD"/>
    <n v="25"/>
    <m/>
    <m/>
    <m/>
    <m/>
    <n v="112"/>
    <m/>
    <x v="4"/>
    <x v="34"/>
    <s v="Grand Vide"/>
    <m/>
    <m/>
    <m/>
    <s v="Kore Lavi"/>
    <s v="WOR20161130OUPOGR"/>
    <x v="2"/>
    <x v="4"/>
    <x v="34"/>
    <e v="#N/A"/>
  </r>
  <r>
    <x v="39"/>
    <m/>
    <s v="Private funds"/>
    <s v="Réalisé"/>
    <d v="2016-11-30T00:00:00"/>
    <s v="Distribution Abris"/>
    <s v="Cash en USD"/>
    <s v="Conditionel "/>
    <m/>
    <s v="Valeur en USD"/>
    <n v="25"/>
    <m/>
    <m/>
    <m/>
    <m/>
    <n v="181"/>
    <m/>
    <x v="4"/>
    <x v="34"/>
    <s v="Trou Louis"/>
    <m/>
    <m/>
    <m/>
    <s v="Kore Lavi"/>
    <s v="WOR20161130OUPOTR"/>
    <x v="4"/>
    <x v="4"/>
    <x v="34"/>
    <e v="#N/A"/>
  </r>
  <r>
    <x v="39"/>
    <m/>
    <s v="Private funds"/>
    <s v="Réalisé"/>
    <d v="2016-11-30T00:00:00"/>
    <s v="Distribution Abris"/>
    <s v="Cash en USD"/>
    <s v="Conditionel "/>
    <m/>
    <s v="Valeur en USD"/>
    <n v="25"/>
    <m/>
    <m/>
    <m/>
    <m/>
    <n v="198"/>
    <m/>
    <x v="4"/>
    <x v="34"/>
    <s v="Pointe A Raquette"/>
    <m/>
    <m/>
    <m/>
    <s v="Kore Lavi"/>
    <s v="WOR20161130OUPOPO"/>
    <x v="4"/>
    <x v="4"/>
    <x v="34"/>
    <e v="#N/A"/>
  </r>
  <r>
    <x v="39"/>
    <m/>
    <s v="Private funds"/>
    <s v="Réalisé"/>
    <d v="2016-11-30T00:00:00"/>
    <s v="Distribution Abris"/>
    <s v="Cash en USD"/>
    <s v="Conditionel "/>
    <m/>
    <s v="Valeur en USD"/>
    <n v="25"/>
    <m/>
    <m/>
    <m/>
    <m/>
    <n v="67"/>
    <m/>
    <x v="4"/>
    <x v="34"/>
    <s v="Gros Mangle"/>
    <m/>
    <m/>
    <m/>
    <s v="Kore Lavi"/>
    <s v="WOR20161130OUPOGR"/>
    <x v="3"/>
    <x v="4"/>
    <x v="34"/>
    <e v="#N/A"/>
  </r>
  <r>
    <x v="39"/>
    <m/>
    <m/>
    <s v="Réalisé"/>
    <d v="2016-11-30T00:00:00"/>
    <s v="Distribution Abris"/>
    <s v="Cash en USD"/>
    <s v="Non conditionel "/>
    <m/>
    <s v="Valeur en USD"/>
    <n v="50"/>
    <m/>
    <m/>
    <m/>
    <m/>
    <n v="1152"/>
    <m/>
    <x v="4"/>
    <x v="33"/>
    <s v="Palma"/>
    <m/>
    <m/>
    <m/>
    <s v="EFSP"/>
    <s v="WOR20161130OUANPA"/>
    <x v="5"/>
    <x v="4"/>
    <x v="33"/>
    <e v="#N/A"/>
  </r>
  <r>
    <x v="39"/>
    <m/>
    <m/>
    <s v="Réalisé"/>
    <d v="2016-11-30T00:00:00"/>
    <s v="Distribution Abris"/>
    <s v="Cash en USD"/>
    <s v="Non conditionel "/>
    <m/>
    <s v="Valeur en USD"/>
    <n v="50"/>
    <m/>
    <m/>
    <m/>
    <m/>
    <n v="907"/>
    <m/>
    <x v="4"/>
    <x v="33"/>
    <s v="Petite source"/>
    <m/>
    <m/>
    <m/>
    <s v="EFSP"/>
    <s v="WOR20161130OUANPE"/>
    <x v="4"/>
    <x v="4"/>
    <x v="33"/>
    <e v="#N/A"/>
  </r>
  <r>
    <x v="39"/>
    <m/>
    <m/>
    <s v="Réalisé"/>
    <d v="2016-11-30T00:00:00"/>
    <s v="Distribution Abris"/>
    <s v="Cash en USD"/>
    <s v="Non conditionel "/>
    <m/>
    <s v="Valeur en USD"/>
    <n v="50"/>
    <m/>
    <m/>
    <m/>
    <m/>
    <n v="378"/>
    <m/>
    <x v="4"/>
    <x v="33"/>
    <s v="Grande source"/>
    <m/>
    <m/>
    <m/>
    <s v="EFSP"/>
    <s v="WOR20161130OUANGR"/>
    <x v="4"/>
    <x v="4"/>
    <x v="33"/>
    <e v="#N/A"/>
  </r>
  <r>
    <x v="39"/>
    <m/>
    <m/>
    <s v="Réalisé"/>
    <d v="2016-11-30T00:00:00"/>
    <s v="Distribution Abris"/>
    <s v="Cash en USD"/>
    <s v="Non conditionel "/>
    <m/>
    <s v="Valeur en USD"/>
    <n v="50"/>
    <m/>
    <m/>
    <m/>
    <m/>
    <n v="400"/>
    <m/>
    <x v="4"/>
    <x v="33"/>
    <s v="Grand Lagon"/>
    <m/>
    <m/>
    <m/>
    <s v="EFSP"/>
    <s v="WOR20161130OUANGR"/>
    <x v="5"/>
    <x v="4"/>
    <x v="33"/>
    <e v="#N/A"/>
  </r>
  <r>
    <x v="39"/>
    <m/>
    <m/>
    <s v="Réalisé"/>
    <d v="2016-11-30T00:00:00"/>
    <s v="Distribution Abris"/>
    <s v="Cash en USD"/>
    <s v="Non conditionel "/>
    <m/>
    <s v="Valeur en USD"/>
    <n v="50"/>
    <m/>
    <m/>
    <m/>
    <m/>
    <n v="172"/>
    <m/>
    <x v="4"/>
    <x v="33"/>
    <s v="Picmy"/>
    <m/>
    <m/>
    <m/>
    <s v="EFSP"/>
    <s v="WOR20161130OUANPI"/>
    <x v="5"/>
    <x v="4"/>
    <x v="33"/>
    <e v="#N/A"/>
  </r>
  <r>
    <x v="39"/>
    <m/>
    <m/>
    <s v="Réalisé"/>
    <d v="2016-11-30T00:00:00"/>
    <s v="Distribution Abris"/>
    <s v="Cash en USD"/>
    <s v="Non conditionel "/>
    <m/>
    <s v="Valeur en USD"/>
    <n v="50"/>
    <m/>
    <m/>
    <m/>
    <m/>
    <n v="111"/>
    <m/>
    <x v="4"/>
    <x v="33"/>
    <s v="Petite Anse"/>
    <m/>
    <m/>
    <m/>
    <s v="EFSP"/>
    <s v="WOR20161130OUANPE"/>
    <x v="5"/>
    <x v="4"/>
    <x v="33"/>
    <e v="#N/A"/>
  </r>
  <r>
    <x v="39"/>
    <m/>
    <m/>
    <s v="Réalisé"/>
    <d v="2016-11-30T00:00:00"/>
    <s v="Distribution Abris"/>
    <s v="Cash en USD"/>
    <s v="Non conditionel "/>
    <m/>
    <s v="Valeur en USD"/>
    <n v="50"/>
    <m/>
    <m/>
    <m/>
    <m/>
    <n v="227"/>
    <m/>
    <x v="4"/>
    <x v="34"/>
    <s v="La Source"/>
    <m/>
    <m/>
    <m/>
    <s v="EFSP"/>
    <s v="WOR20161130OUPOLA"/>
    <x v="5"/>
    <x v="4"/>
    <x v="34"/>
    <e v="#N/A"/>
  </r>
  <r>
    <x v="39"/>
    <m/>
    <m/>
    <s v="Réalisé"/>
    <d v="2016-11-30T00:00:00"/>
    <s v="Distribution Abris"/>
    <s v="Cash en USD"/>
    <s v="Non conditionel "/>
    <m/>
    <s v="Valeur en USD"/>
    <n v="50"/>
    <m/>
    <m/>
    <m/>
    <m/>
    <n v="405"/>
    <m/>
    <x v="4"/>
    <x v="34"/>
    <s v="Grande vide"/>
    <m/>
    <m/>
    <m/>
    <s v="EFSP"/>
    <s v="WOR20161130OUPOGR"/>
    <x v="4"/>
    <x v="4"/>
    <x v="34"/>
    <e v="#N/A"/>
  </r>
  <r>
    <x v="39"/>
    <m/>
    <m/>
    <s v="Réalisé"/>
    <d v="2016-11-30T00:00:00"/>
    <s v="Distribution Abris"/>
    <s v="Cash en USD"/>
    <s v="Non conditionel "/>
    <m/>
    <s v="Valeur en USD"/>
    <n v="50"/>
    <m/>
    <m/>
    <m/>
    <m/>
    <n v="654"/>
    <m/>
    <x v="4"/>
    <x v="34"/>
    <s v="Trou Louis"/>
    <m/>
    <m/>
    <m/>
    <s v="EFSP"/>
    <s v="WOR20161130OUPOTR"/>
    <x v="5"/>
    <x v="4"/>
    <x v="34"/>
    <e v="#N/A"/>
  </r>
  <r>
    <x v="39"/>
    <m/>
    <m/>
    <s v="Réalisé"/>
    <d v="2016-11-30T00:00:00"/>
    <s v="Distribution Abris"/>
    <s v="Cash en USD"/>
    <s v="Non conditionel "/>
    <m/>
    <s v="Valeur en USD"/>
    <n v="50"/>
    <m/>
    <m/>
    <m/>
    <m/>
    <n v="859"/>
    <m/>
    <x v="4"/>
    <x v="34"/>
    <s v="Point-a-Raquette"/>
    <m/>
    <m/>
    <m/>
    <s v="EFSP"/>
    <s v="WOR20161130OUPOPO"/>
    <x v="5"/>
    <x v="4"/>
    <x v="34"/>
    <e v="#N/A"/>
  </r>
  <r>
    <x v="39"/>
    <m/>
    <m/>
    <s v="Réalisé"/>
    <d v="2016-11-30T00:00:00"/>
    <s v="Distribution Abris"/>
    <s v="Cash en USD"/>
    <s v="Non conditionel "/>
    <m/>
    <s v="Valeur en USD"/>
    <n v="50"/>
    <m/>
    <m/>
    <m/>
    <m/>
    <n v="129"/>
    <m/>
    <x v="4"/>
    <x v="34"/>
    <s v="Gros Mangle"/>
    <m/>
    <m/>
    <m/>
    <s v="EFSP"/>
    <s v="WOR20161130OUPOGR"/>
    <x v="5"/>
    <x v="4"/>
    <x v="34"/>
    <e v="#N/A"/>
  </r>
  <r>
    <x v="39"/>
    <m/>
    <m/>
    <s v="Réalisé"/>
    <d v="2016-12-02T00:00:00"/>
    <s v="Distribution NFI"/>
    <s v="Matériaux NFI"/>
    <s v="Aquatabs"/>
    <m/>
    <s v="Nombre"/>
    <n v="12960"/>
    <m/>
    <m/>
    <m/>
    <m/>
    <n v="216"/>
    <s v="Sélection / Priorisation"/>
    <x v="4"/>
    <x v="34"/>
    <s v="Pointe A Raquette"/>
    <m/>
    <m/>
    <m/>
    <m/>
    <s v="WOR2016122OUPOPO"/>
    <x v="2"/>
    <x v="4"/>
    <x v="34"/>
    <e v="#N/A"/>
  </r>
  <r>
    <x v="39"/>
    <m/>
    <m/>
    <s v="Réalisé"/>
    <d v="2016-12-02T00:00:00"/>
    <s v="Distribution NFI"/>
    <s v="Matériaux NFI"/>
    <s v="Kit d'hygiène"/>
    <m/>
    <s v="Nombre"/>
    <n v="6"/>
    <m/>
    <m/>
    <m/>
    <m/>
    <n v="6"/>
    <s v="Sélection / Priorisation"/>
    <x v="4"/>
    <x v="34"/>
    <s v="Pointe A Raquette"/>
    <m/>
    <m/>
    <m/>
    <m/>
    <s v="WOR2016122OUPOPO"/>
    <x v="3"/>
    <x v="4"/>
    <x v="34"/>
    <e v="#N/A"/>
  </r>
  <r>
    <x v="39"/>
    <m/>
    <m/>
    <s v="Réalisé"/>
    <d v="2016-12-02T00:00:00"/>
    <s v="Distribution NFI"/>
    <s v="Matériaux NFI"/>
    <s v="Seaux"/>
    <m/>
    <s v="Nombre"/>
    <n v="6"/>
    <m/>
    <m/>
    <m/>
    <m/>
    <n v="6"/>
    <s v="Sélection / Priorisation"/>
    <x v="4"/>
    <x v="34"/>
    <s v="Pointe A Raquette"/>
    <m/>
    <m/>
    <m/>
    <s v="6 water filter"/>
    <s v="WOR2016122OUPOPO"/>
    <x v="4"/>
    <x v="4"/>
    <x v="34"/>
    <e v="#N/A"/>
  </r>
  <r>
    <x v="39"/>
    <m/>
    <m/>
    <s v="Réalisé"/>
    <d v="2016-12-02T00:00:00"/>
    <s v="Intervention Abris"/>
    <s v="Formation"/>
    <s v="Formation"/>
    <m/>
    <s v="Nombre de personnes"/>
    <n v="216"/>
    <m/>
    <m/>
    <m/>
    <m/>
    <n v="216"/>
    <s v="Sélection / Priorisation"/>
    <x v="4"/>
    <x v="34"/>
    <s v="Pointe A Raquette"/>
    <m/>
    <m/>
    <m/>
    <m/>
    <s v="WOR2016122OUPOPO"/>
    <x v="5"/>
    <x v="4"/>
    <x v="34"/>
    <e v="#N/A"/>
  </r>
  <r>
    <x v="39"/>
    <m/>
    <m/>
    <s v="Réalisé"/>
    <d v="2016-12-06T00:00:00"/>
    <s v="Distribution NFI"/>
    <s v="Matériaux NFI"/>
    <s v="Bidons"/>
    <m/>
    <s v="Nombre"/>
    <n v="250"/>
    <m/>
    <m/>
    <m/>
    <m/>
    <n v="250"/>
    <s v="Sélection / Priorisation"/>
    <x v="3"/>
    <x v="59"/>
    <s v="Raymond"/>
    <s v="Kafou Kadet"/>
    <m/>
    <m/>
    <m/>
    <s v="WOR2016126NIPERA"/>
    <x v="0"/>
    <x v="3"/>
    <x v="39"/>
    <e v="#N/A"/>
  </r>
  <r>
    <x v="39"/>
    <m/>
    <m/>
    <s v="Réalisé"/>
    <d v="2016-12-06T00:00:00"/>
    <s v="Distribution NFI"/>
    <s v="Matériaux NFI"/>
    <s v="Couvertures"/>
    <m/>
    <s v="Nombre"/>
    <n v="500"/>
    <m/>
    <m/>
    <m/>
    <m/>
    <n v="250"/>
    <s v="Sélection / Priorisation"/>
    <x v="3"/>
    <x v="59"/>
    <s v="Raymond"/>
    <s v="Kafou Kadet"/>
    <m/>
    <m/>
    <m/>
    <s v="WOR2016126NIPERA"/>
    <x v="1"/>
    <x v="3"/>
    <x v="39"/>
    <e v="#N/A"/>
  </r>
  <r>
    <x v="39"/>
    <m/>
    <m/>
    <s v="Réalisé"/>
    <d v="2016-12-06T00:00:00"/>
    <s v="Distribution NFI"/>
    <s v="Matériaux NFI"/>
    <s v="Kit de cuisine"/>
    <m/>
    <s v="Nombre"/>
    <n v="250"/>
    <m/>
    <m/>
    <m/>
    <m/>
    <n v="250"/>
    <s v="Sélection / Priorisation"/>
    <x v="3"/>
    <x v="59"/>
    <s v="Raymond"/>
    <s v="Kafou Kadet"/>
    <m/>
    <m/>
    <m/>
    <s v="WOR2016126NIPERA"/>
    <x v="2"/>
    <x v="3"/>
    <x v="39"/>
    <e v="#N/A"/>
  </r>
  <r>
    <x v="39"/>
    <m/>
    <m/>
    <s v="Réalisé"/>
    <d v="2016-12-06T00:00:00"/>
    <s v="Distribution NFI"/>
    <s v="Matériaux NFI"/>
    <s v="Bidons"/>
    <m/>
    <s v="Nombre"/>
    <n v="250"/>
    <m/>
    <m/>
    <m/>
    <m/>
    <n v="250"/>
    <s v="Sélection / Priorisation"/>
    <x v="3"/>
    <x v="59"/>
    <s v="Raymond"/>
    <s v="Bourgen"/>
    <m/>
    <m/>
    <m/>
    <s v="WOR2016126NIPERA"/>
    <x v="3"/>
    <x v="3"/>
    <x v="39"/>
    <e v="#N/A"/>
  </r>
  <r>
    <x v="39"/>
    <m/>
    <m/>
    <s v="Réalisé"/>
    <d v="2016-12-06T00:00:00"/>
    <s v="Distribution NFI"/>
    <s v="Matériaux NFI"/>
    <s v="Couvertures"/>
    <m/>
    <s v="Nombre"/>
    <n v="500"/>
    <m/>
    <m/>
    <m/>
    <m/>
    <n v="250"/>
    <s v="Sélection / Priorisation"/>
    <x v="3"/>
    <x v="59"/>
    <s v="Raymond"/>
    <s v="Bourgen"/>
    <m/>
    <m/>
    <m/>
    <s v="WOR2016126NIPERA"/>
    <x v="4"/>
    <x v="3"/>
    <x v="39"/>
    <e v="#N/A"/>
  </r>
  <r>
    <x v="39"/>
    <m/>
    <m/>
    <s v="Réalisé"/>
    <d v="2016-12-06T00:00:00"/>
    <s v="Distribution NFI"/>
    <s v="Matériaux NFI"/>
    <s v="Kit de cuisine"/>
    <m/>
    <s v="Nombre"/>
    <n v="250"/>
    <m/>
    <m/>
    <m/>
    <m/>
    <n v="250"/>
    <s v="Sélection / Priorisation"/>
    <x v="3"/>
    <x v="59"/>
    <s v="Raymond"/>
    <s v="Bourgen"/>
    <m/>
    <m/>
    <m/>
    <s v="WOR2016126NIPERA"/>
    <x v="5"/>
    <x v="3"/>
    <x v="39"/>
    <e v="#N/A"/>
  </r>
  <r>
    <x v="39"/>
    <m/>
    <m/>
    <s v="Réalisé"/>
    <d v="2016-12-07T00:00:00"/>
    <s v="Distribution NFI"/>
    <s v="Matériaux NFI"/>
    <s v="Couvertures"/>
    <m/>
    <s v="Nombre"/>
    <n v="800"/>
    <m/>
    <m/>
    <m/>
    <m/>
    <n v="400"/>
    <s v="Sélection / Priorisation"/>
    <x v="8"/>
    <x v="87"/>
    <s v="Bois De Lance"/>
    <m/>
    <m/>
    <m/>
    <m/>
    <s v="WOR2016127NOLIBO"/>
    <x v="2"/>
    <x v="8"/>
    <x v="64"/>
    <e v="#N/A"/>
  </r>
  <r>
    <x v="39"/>
    <m/>
    <m/>
    <s v="Réalisé"/>
    <d v="2016-12-07T00:00:00"/>
    <s v="Distribution Abris"/>
    <s v="Matériaux Abris"/>
    <s v="Bâches"/>
    <m/>
    <s v="Nombre"/>
    <n v="400"/>
    <m/>
    <m/>
    <m/>
    <m/>
    <n v="400"/>
    <s v="Sélection / Priorisation"/>
    <x v="8"/>
    <x v="87"/>
    <s v="Bois De Lance"/>
    <m/>
    <m/>
    <m/>
    <m/>
    <s v="WOR2016127NOLIBO"/>
    <x v="3"/>
    <x v="8"/>
    <x v="64"/>
    <e v="#N/A"/>
  </r>
  <r>
    <x v="39"/>
    <m/>
    <m/>
    <s v="Réalisé"/>
    <d v="2016-12-07T00:00:00"/>
    <s v="Distribution NFI"/>
    <s v="Matériaux NFI"/>
    <s v="Kit d'hygiène"/>
    <m/>
    <s v="Nombre"/>
    <n v="400"/>
    <m/>
    <m/>
    <m/>
    <m/>
    <n v="400"/>
    <s v="Sélection / Priorisation"/>
    <x v="8"/>
    <x v="87"/>
    <s v="Bois De Lance"/>
    <m/>
    <m/>
    <m/>
    <m/>
    <s v="WOR2016127NOLIBO"/>
    <x v="4"/>
    <x v="8"/>
    <x v="64"/>
    <e v="#N/A"/>
  </r>
  <r>
    <x v="39"/>
    <m/>
    <m/>
    <s v="Réalisé"/>
    <d v="2016-12-07T00:00:00"/>
    <s v="Distribution NFI"/>
    <s v="Matériaux NFI"/>
    <s v="Moustiquaires"/>
    <m/>
    <s v="Nombre"/>
    <n v="800"/>
    <m/>
    <m/>
    <m/>
    <m/>
    <n v="400"/>
    <s v="Sélection / Priorisation"/>
    <x v="8"/>
    <x v="87"/>
    <s v="Bois De Lance"/>
    <m/>
    <m/>
    <m/>
    <m/>
    <s v="WOR2016127NOLIBO"/>
    <x v="5"/>
    <x v="8"/>
    <x v="64"/>
    <e v="#N/A"/>
  </r>
  <r>
    <x v="39"/>
    <m/>
    <m/>
    <s v="Réalisé"/>
    <d v="2016-12-07T00:00:00"/>
    <s v="Distribution NFI"/>
    <s v="Matériaux NFI"/>
    <s v="Aquatabs"/>
    <m/>
    <s v="Nombre"/>
    <n v="2520"/>
    <m/>
    <m/>
    <m/>
    <m/>
    <n v="42"/>
    <s v="Sélection / Priorisation"/>
    <x v="4"/>
    <x v="34"/>
    <s v="Pointe A Raquette"/>
    <s v="Trou Bigaille"/>
    <m/>
    <m/>
    <m/>
    <s v="WOR2016127OUPOPO"/>
    <x v="5"/>
    <x v="4"/>
    <x v="34"/>
    <e v="#N/A"/>
  </r>
  <r>
    <x v="39"/>
    <m/>
    <m/>
    <s v="Réalisé"/>
    <d v="2016-12-09T00:00:00"/>
    <s v="Distribution NFI"/>
    <s v="Matériaux NFI"/>
    <s v="Seaux"/>
    <m/>
    <s v="Nombre"/>
    <n v="200"/>
    <m/>
    <m/>
    <m/>
    <m/>
    <n v="200"/>
    <s v="Sélection / Priorisation"/>
    <x v="4"/>
    <x v="34"/>
    <s v="Pointe A Raquette"/>
    <s v="Ti palmiste"/>
    <m/>
    <m/>
    <m/>
    <s v="WOR2016129OUPOPO"/>
    <x v="1"/>
    <x v="4"/>
    <x v="34"/>
    <e v="#N/A"/>
  </r>
  <r>
    <x v="39"/>
    <m/>
    <m/>
    <s v="Réalisé"/>
    <d v="2016-12-09T00:00:00"/>
    <s v="Distribution NFI"/>
    <s v="Matériaux NFI"/>
    <s v="Bidons"/>
    <m/>
    <s v="Nombre"/>
    <n v="200"/>
    <m/>
    <m/>
    <m/>
    <m/>
    <n v="200"/>
    <s v="Sélection / Priorisation"/>
    <x v="4"/>
    <x v="34"/>
    <s v="Pointe A Raquette"/>
    <s v="Ti palmiste"/>
    <m/>
    <m/>
    <m/>
    <s v="WOR2016129OUPOPO"/>
    <x v="2"/>
    <x v="9"/>
    <x v="66"/>
    <m/>
  </r>
  <r>
    <x v="39"/>
    <m/>
    <m/>
    <s v="Réalisé"/>
    <d v="2016-12-09T00:00:00"/>
    <s v="Distribution NFI"/>
    <s v="Matériaux NFI"/>
    <s v="Lampes solaires"/>
    <m/>
    <s v="Nombre"/>
    <n v="200"/>
    <m/>
    <m/>
    <m/>
    <m/>
    <n v="200"/>
    <s v="Sélection / Priorisation"/>
    <x v="4"/>
    <x v="34"/>
    <s v="Pointe A Raquette"/>
    <s v="Ti palmiste"/>
    <m/>
    <m/>
    <m/>
    <s v="WOR2016129OUPOPO"/>
    <x v="3"/>
    <x v="9"/>
    <x v="66"/>
    <m/>
  </r>
  <r>
    <x v="39"/>
    <m/>
    <m/>
    <s v="Réalisé"/>
    <d v="2016-12-09T00:00:00"/>
    <s v="Distribution NFI"/>
    <s v="Matériaux NFI"/>
    <s v="Moustiquaires"/>
    <m/>
    <s v="Nombre"/>
    <n v="200"/>
    <m/>
    <m/>
    <m/>
    <m/>
    <n v="200"/>
    <s v="Sélection / Priorisation"/>
    <x v="4"/>
    <x v="34"/>
    <s v="Pointe A Raquette"/>
    <s v="Ti palmiste"/>
    <m/>
    <m/>
    <m/>
    <s v="WOR2016129OUPOPO"/>
    <x v="4"/>
    <x v="9"/>
    <x v="66"/>
    <m/>
  </r>
  <r>
    <x v="39"/>
    <m/>
    <m/>
    <s v="Réalisé"/>
    <d v="2016-12-09T00:00:00"/>
    <s v="Intervention Abris"/>
    <s v="Formation"/>
    <s v="Formation"/>
    <m/>
    <s v="Nombre de personnes"/>
    <n v="200"/>
    <m/>
    <m/>
    <m/>
    <m/>
    <n v="200"/>
    <s v="Sélection / Priorisation"/>
    <x v="4"/>
    <x v="34"/>
    <s v="Pointe A Raquette"/>
    <s v="Ti Palmiste"/>
    <m/>
    <m/>
    <m/>
    <s v="WOR2016129OUPOPO"/>
    <x v="5"/>
    <x v="9"/>
    <x v="66"/>
    <m/>
  </r>
  <r>
    <x v="39"/>
    <m/>
    <m/>
    <s v="Réalisé"/>
    <d v="2016-12-13T00:00:00"/>
    <s v="Distribution NFI"/>
    <s v="Matériaux NFI"/>
    <s v="Bidons"/>
    <m/>
    <s v="Nombre"/>
    <n v="400"/>
    <m/>
    <m/>
    <m/>
    <m/>
    <n v="400"/>
    <s v="Sélection / Priorisation"/>
    <x v="4"/>
    <x v="34"/>
    <s v="Trou Louis"/>
    <s v="Boidine, Dan Griyen"/>
    <m/>
    <m/>
    <m/>
    <s v="WOR20161213OUPOTR"/>
    <x v="1"/>
    <x v="9"/>
    <x v="66"/>
    <m/>
  </r>
  <r>
    <x v="39"/>
    <m/>
    <m/>
    <s v="Réalisé"/>
    <d v="2016-12-13T00:00:00"/>
    <s v="Distribution NFI"/>
    <s v="Matériaux NFI"/>
    <s v="Lampes solaires"/>
    <m/>
    <s v="Nombre"/>
    <n v="400"/>
    <m/>
    <m/>
    <m/>
    <m/>
    <n v="400"/>
    <s v="Sélection / Priorisation"/>
    <x v="4"/>
    <x v="34"/>
    <s v="Trou Louis"/>
    <s v="Boidine, Dan Griyen"/>
    <m/>
    <m/>
    <m/>
    <s v="WOR20161213OUPOTR"/>
    <x v="2"/>
    <x v="9"/>
    <x v="66"/>
    <m/>
  </r>
  <r>
    <x v="39"/>
    <m/>
    <m/>
    <s v="Réalisé"/>
    <d v="2016-12-13T00:00:00"/>
    <s v="Distribution NFI"/>
    <s v="Matériaux NFI"/>
    <s v="Moustiquaires"/>
    <m/>
    <s v="Nombre"/>
    <n v="400"/>
    <m/>
    <m/>
    <m/>
    <m/>
    <n v="400"/>
    <s v="Sélection / Priorisation"/>
    <x v="4"/>
    <x v="34"/>
    <s v="Trou Louis"/>
    <s v="Boidine, Dan Griyen"/>
    <m/>
    <m/>
    <m/>
    <s v="WOR20161213OUPOTR"/>
    <x v="3"/>
    <x v="9"/>
    <x v="66"/>
    <m/>
  </r>
  <r>
    <x v="39"/>
    <m/>
    <m/>
    <s v="Réalisé"/>
    <d v="2016-12-13T00:00:00"/>
    <s v="Distribution NFI"/>
    <s v="Matériaux NFI"/>
    <s v="Seaux"/>
    <m/>
    <s v="Nombre"/>
    <n v="400"/>
    <m/>
    <m/>
    <m/>
    <m/>
    <n v="400"/>
    <s v="Sélection / Priorisation"/>
    <x v="4"/>
    <x v="34"/>
    <s v="Trou Louis"/>
    <s v="Boidine, Dan Griyen"/>
    <m/>
    <m/>
    <m/>
    <s v="WOR20161213OUPOTR"/>
    <x v="4"/>
    <x v="9"/>
    <x v="66"/>
    <m/>
  </r>
  <r>
    <x v="39"/>
    <m/>
    <m/>
    <s v="Réalisé"/>
    <d v="2016-12-13T00:00:00"/>
    <s v="Intervention Abris"/>
    <s v="Formation"/>
    <s v="Formation"/>
    <m/>
    <s v="Nombre de personnes"/>
    <n v="400"/>
    <m/>
    <m/>
    <m/>
    <m/>
    <n v="400"/>
    <s v="Sélection / Priorisation"/>
    <x v="4"/>
    <x v="34"/>
    <s v="Trou Louis"/>
    <s v="Boidine, Dan Griyen"/>
    <m/>
    <m/>
    <m/>
    <s v="WOR20161213OUPOTR"/>
    <x v="5"/>
    <x v="9"/>
    <x v="66"/>
    <m/>
  </r>
  <r>
    <x v="40"/>
    <m/>
    <m/>
    <m/>
    <m/>
    <m/>
    <m/>
    <m/>
    <m/>
    <m/>
    <m/>
    <m/>
    <m/>
    <m/>
    <m/>
    <m/>
    <m/>
    <x v="5"/>
    <x v="28"/>
    <m/>
    <m/>
    <m/>
    <m/>
    <m/>
    <m/>
    <x v="25"/>
    <x v="9"/>
    <x v="66"/>
    <m/>
  </r>
</pivotCacheRecords>
</file>

<file path=xl/pivotCache/pivotCacheRecords3.xml><?xml version="1.0" encoding="utf-8"?>
<pivotCacheRecords xmlns="http://schemas.openxmlformats.org/spreadsheetml/2006/main" xmlns:r="http://schemas.openxmlformats.org/officeDocument/2006/relationships" count="1780">
  <r>
    <s v="World Vision International"/>
    <m/>
    <m/>
    <x v="0"/>
    <x v="0"/>
    <n v="1"/>
    <s v="Octobre"/>
    <m/>
    <x v="0"/>
    <x v="0"/>
    <s v="Bidons"/>
    <m/>
    <s v="Nombre"/>
    <n v="32"/>
    <m/>
    <m/>
    <m/>
    <s v=""/>
    <x v="0"/>
    <s v="Sélection / Priorisation"/>
    <x v="0"/>
    <x v="0"/>
    <s v="Palma"/>
    <m/>
    <m/>
    <m/>
    <m/>
    <x v="0"/>
    <n v="2"/>
    <s v="HT01"/>
    <s v="HT01151"/>
    <e v="#N/A"/>
    <n v="1"/>
  </r>
  <r>
    <s v="World Vision International"/>
    <m/>
    <m/>
    <x v="0"/>
    <x v="0"/>
    <n v="1"/>
    <s v="Octobre"/>
    <m/>
    <x v="0"/>
    <x v="0"/>
    <s v="Couvertures"/>
    <m/>
    <s v="Nombre"/>
    <n v="32"/>
    <m/>
    <m/>
    <m/>
    <s v=""/>
    <x v="0"/>
    <s v="Sélection / Priorisation"/>
    <x v="0"/>
    <x v="0"/>
    <s v="Palma"/>
    <m/>
    <m/>
    <m/>
    <m/>
    <x v="0"/>
    <n v="2"/>
    <s v="HT01"/>
    <s v="HT01151"/>
    <e v="#N/A"/>
    <n v="0"/>
  </r>
  <r>
    <s v="CARE"/>
    <m/>
    <m/>
    <x v="0"/>
    <x v="1"/>
    <n v="2"/>
    <s v="Octobre"/>
    <m/>
    <x v="0"/>
    <x v="0"/>
    <s v="Couvertures"/>
    <m/>
    <s v="Nombre"/>
    <n v="180"/>
    <m/>
    <m/>
    <m/>
    <s v=""/>
    <x v="1"/>
    <s v="Sélection / Priorisation"/>
    <x v="1"/>
    <x v="1"/>
    <m/>
    <m/>
    <m/>
    <s v="Ménage"/>
    <m/>
    <x v="1"/>
    <n v="2"/>
    <s v="HT08"/>
    <s v="HT08811"/>
    <e v="#N/A"/>
    <n v="1"/>
  </r>
  <r>
    <s v="CARE"/>
    <m/>
    <m/>
    <x v="0"/>
    <x v="1"/>
    <n v="2"/>
    <s v="Octobre"/>
    <m/>
    <x v="0"/>
    <x v="0"/>
    <s v="Couvertures"/>
    <m/>
    <s v="Nombre"/>
    <n v="360"/>
    <m/>
    <m/>
    <m/>
    <s v=""/>
    <x v="2"/>
    <s v="Sélection / Priorisation"/>
    <x v="1"/>
    <x v="2"/>
    <m/>
    <m/>
    <m/>
    <s v="Ménage"/>
    <m/>
    <x v="2"/>
    <n v="3"/>
    <s v="HT08"/>
    <s v="HT08832"/>
    <e v="#N/A"/>
    <n v="1"/>
  </r>
  <r>
    <s v="CARE"/>
    <m/>
    <m/>
    <x v="0"/>
    <x v="1"/>
    <n v="2"/>
    <s v="Octobre"/>
    <m/>
    <x v="0"/>
    <x v="0"/>
    <s v="Couvertures"/>
    <m/>
    <s v="Nombre"/>
    <n v="360"/>
    <m/>
    <m/>
    <m/>
    <s v=""/>
    <x v="2"/>
    <s v="Sélection / Priorisation"/>
    <x v="1"/>
    <x v="3"/>
    <m/>
    <m/>
    <m/>
    <s v="Ménage"/>
    <m/>
    <x v="3"/>
    <n v="2"/>
    <s v="HT08"/>
    <s v="HT08822"/>
    <e v="#N/A"/>
    <n v="1"/>
  </r>
  <r>
    <s v="CARE"/>
    <m/>
    <m/>
    <x v="0"/>
    <x v="1"/>
    <n v="2"/>
    <s v="Octobre"/>
    <m/>
    <x v="0"/>
    <x v="0"/>
    <s v="Couvertures"/>
    <m/>
    <s v="Nombre"/>
    <n v="180"/>
    <m/>
    <m/>
    <m/>
    <s v=""/>
    <x v="1"/>
    <s v="Sélection / Priorisation"/>
    <x v="1"/>
    <x v="4"/>
    <m/>
    <m/>
    <m/>
    <s v="Ménage"/>
    <m/>
    <x v="4"/>
    <n v="2"/>
    <s v="HT08"/>
    <s v="HT08815"/>
    <e v="#N/A"/>
    <n v="1"/>
  </r>
  <r>
    <s v="CARE"/>
    <m/>
    <m/>
    <x v="0"/>
    <x v="1"/>
    <n v="2"/>
    <s v="Octobre"/>
    <m/>
    <x v="0"/>
    <x v="0"/>
    <s v="Couvertures"/>
    <m/>
    <s v="Nombre"/>
    <n v="180"/>
    <m/>
    <m/>
    <m/>
    <s v=""/>
    <x v="1"/>
    <s v="Sélection / Priorisation"/>
    <x v="1"/>
    <x v="5"/>
    <m/>
    <m/>
    <m/>
    <s v="Ménage"/>
    <m/>
    <x v="5"/>
    <n v="2"/>
    <s v="HT08"/>
    <s v="HT08814"/>
    <e v="#N/A"/>
    <n v="1"/>
  </r>
  <r>
    <s v="CARE"/>
    <m/>
    <m/>
    <x v="0"/>
    <x v="1"/>
    <n v="2"/>
    <s v="Octobre"/>
    <m/>
    <x v="0"/>
    <x v="0"/>
    <s v="Couvertures"/>
    <m/>
    <s v="Nombre"/>
    <n v="180"/>
    <m/>
    <m/>
    <m/>
    <s v=""/>
    <x v="1"/>
    <s v="Sélection / Priorisation"/>
    <x v="1"/>
    <x v="6"/>
    <m/>
    <m/>
    <m/>
    <s v="Ménage"/>
    <m/>
    <x v="6"/>
    <n v="2"/>
    <s v="HT08"/>
    <s v="HT08812"/>
    <e v="#N/A"/>
    <n v="1"/>
  </r>
  <r>
    <s v="CARE"/>
    <m/>
    <m/>
    <x v="0"/>
    <x v="1"/>
    <n v="2"/>
    <s v="Octobre"/>
    <m/>
    <x v="1"/>
    <x v="1"/>
    <s v="Bâches"/>
    <m/>
    <s v="Nombre"/>
    <n v="6"/>
    <m/>
    <m/>
    <m/>
    <s v=""/>
    <x v="3"/>
    <s v="Sélection / Priorisation"/>
    <x v="1"/>
    <x v="1"/>
    <m/>
    <m/>
    <m/>
    <s v="Ménage"/>
    <m/>
    <x v="1"/>
    <n v="2"/>
    <s v="HT08"/>
    <s v="HT08811"/>
    <e v="#N/A"/>
    <n v="0"/>
  </r>
  <r>
    <s v="CARE"/>
    <m/>
    <m/>
    <x v="0"/>
    <x v="1"/>
    <n v="2"/>
    <s v="Octobre"/>
    <m/>
    <x v="1"/>
    <x v="1"/>
    <s v="Bâches"/>
    <m/>
    <s v="Nombre"/>
    <n v="184"/>
    <m/>
    <m/>
    <m/>
    <s v=""/>
    <x v="4"/>
    <s v="Sélection / Priorisation"/>
    <x v="1"/>
    <x v="2"/>
    <m/>
    <m/>
    <m/>
    <s v="Ménage"/>
    <m/>
    <x v="2"/>
    <n v="3"/>
    <s v="HT08"/>
    <s v="HT08832"/>
    <e v="#N/A"/>
    <n v="0"/>
  </r>
  <r>
    <s v="CARE"/>
    <m/>
    <m/>
    <x v="0"/>
    <x v="1"/>
    <n v="2"/>
    <s v="Octobre"/>
    <m/>
    <x v="1"/>
    <x v="1"/>
    <s v="Bâches"/>
    <m/>
    <s v="Nombre"/>
    <n v="60"/>
    <m/>
    <m/>
    <m/>
    <s v=""/>
    <x v="5"/>
    <s v="Sélection / Priorisation"/>
    <x v="1"/>
    <x v="3"/>
    <m/>
    <m/>
    <m/>
    <s v="Ménage"/>
    <m/>
    <x v="3"/>
    <n v="2"/>
    <s v="HT08"/>
    <s v="HT08822"/>
    <e v="#N/A"/>
    <n v="0"/>
  </r>
  <r>
    <s v="CARE"/>
    <m/>
    <m/>
    <x v="0"/>
    <x v="1"/>
    <n v="2"/>
    <s v="Octobre"/>
    <m/>
    <x v="1"/>
    <x v="1"/>
    <s v="Bâches"/>
    <m/>
    <s v="Nombre"/>
    <n v="113"/>
    <m/>
    <m/>
    <m/>
    <s v=""/>
    <x v="6"/>
    <s v="Sélection / Priorisation"/>
    <x v="1"/>
    <x v="4"/>
    <m/>
    <m/>
    <m/>
    <s v="Ménage"/>
    <m/>
    <x v="4"/>
    <n v="2"/>
    <s v="HT08"/>
    <s v="HT08815"/>
    <e v="#N/A"/>
    <n v="0"/>
  </r>
  <r>
    <s v="CARE"/>
    <m/>
    <m/>
    <x v="0"/>
    <x v="1"/>
    <n v="2"/>
    <s v="Octobre"/>
    <m/>
    <x v="1"/>
    <x v="1"/>
    <s v="Bâches"/>
    <m/>
    <s v="Nombre"/>
    <n v="110"/>
    <m/>
    <m/>
    <m/>
    <s v=""/>
    <x v="7"/>
    <s v="Sélection / Priorisation"/>
    <x v="1"/>
    <x v="5"/>
    <m/>
    <m/>
    <m/>
    <s v="Ménage"/>
    <m/>
    <x v="5"/>
    <n v="2"/>
    <s v="HT08"/>
    <s v="HT08814"/>
    <e v="#N/A"/>
    <n v="0"/>
  </r>
  <r>
    <s v="CARE"/>
    <m/>
    <m/>
    <x v="0"/>
    <x v="1"/>
    <n v="2"/>
    <s v="Octobre"/>
    <m/>
    <x v="1"/>
    <x v="1"/>
    <s v="Bâches"/>
    <m/>
    <s v="Nombre"/>
    <n v="125"/>
    <m/>
    <m/>
    <m/>
    <s v=""/>
    <x v="8"/>
    <s v="Sélection / Priorisation"/>
    <x v="1"/>
    <x v="6"/>
    <m/>
    <m/>
    <m/>
    <s v="Ménage"/>
    <m/>
    <x v="6"/>
    <n v="2"/>
    <s v="HT08"/>
    <s v="HT08812"/>
    <e v="#N/A"/>
    <n v="0"/>
  </r>
  <r>
    <s v="CARE"/>
    <m/>
    <m/>
    <x v="0"/>
    <x v="1"/>
    <n v="2"/>
    <s v="Octobre"/>
    <m/>
    <x v="0"/>
    <x v="0"/>
    <s v="Kit d'hygiène"/>
    <s v="Savons de lessive et de toilettes, Serviettes et papiers hygiéniques, Aquatabs, Dentifrices et brosses à dents et Serviettes de bain"/>
    <s v="Nombre"/>
    <n v="170"/>
    <m/>
    <m/>
    <m/>
    <s v=""/>
    <x v="9"/>
    <m/>
    <x v="1"/>
    <x v="2"/>
    <m/>
    <m/>
    <m/>
    <s v="Ménage"/>
    <m/>
    <x v="2"/>
    <n v="3"/>
    <s v="HT08"/>
    <s v="HT08832"/>
    <e v="#N/A"/>
    <n v="0"/>
  </r>
  <r>
    <s v="PADF"/>
    <m/>
    <s v="Private funds"/>
    <x v="0"/>
    <x v="1"/>
    <n v="2"/>
    <s v="Octobre"/>
    <m/>
    <x v="1"/>
    <x v="1"/>
    <s v="Kit de tôles"/>
    <m/>
    <s v="Nombre"/>
    <n v="43"/>
    <m/>
    <m/>
    <m/>
    <s v=""/>
    <x v="10"/>
    <s v="Sélection / Priorisation"/>
    <x v="2"/>
    <x v="7"/>
    <s v="Laurent"/>
    <s v="Massey"/>
    <m/>
    <m/>
    <s v="Toles, bois 2x4, lattes,clous pour chaque famille"/>
    <x v="7"/>
    <n v="1"/>
    <s v="HT07"/>
    <s v="HT07711"/>
    <e v="#N/A"/>
    <n v="1"/>
  </r>
  <r>
    <s v="CARE"/>
    <m/>
    <m/>
    <x v="0"/>
    <x v="2"/>
    <n v="4"/>
    <s v="Octobre"/>
    <m/>
    <x v="0"/>
    <x v="0"/>
    <s v="Couvertures"/>
    <m/>
    <s v="Nombre"/>
    <n v="80"/>
    <m/>
    <m/>
    <m/>
    <s v=""/>
    <x v="11"/>
    <s v="Sélection / Priorisation"/>
    <x v="0"/>
    <x v="8"/>
    <m/>
    <m/>
    <m/>
    <s v="Centre collectif / d'évacuation d'urgence"/>
    <m/>
    <x v="8"/>
    <n v="1"/>
    <s v="HT01"/>
    <s v="HT01113"/>
    <e v="#N/A"/>
    <n v="1"/>
  </r>
  <r>
    <s v="CARE"/>
    <m/>
    <m/>
    <x v="0"/>
    <x v="2"/>
    <n v="4"/>
    <s v="Octobre"/>
    <m/>
    <x v="0"/>
    <x v="0"/>
    <s v="Couvertures"/>
    <m/>
    <s v="Nombre"/>
    <n v="80"/>
    <m/>
    <m/>
    <m/>
    <s v=""/>
    <x v="11"/>
    <s v="Sélection / Priorisation"/>
    <x v="0"/>
    <x v="9"/>
    <m/>
    <m/>
    <m/>
    <s v="Centre collectif / d'évacuation d'urgence"/>
    <m/>
    <x v="9"/>
    <n v="1"/>
    <s v="HT01"/>
    <s v="HT01111"/>
    <e v="#N/A"/>
    <n v="1"/>
  </r>
  <r>
    <s v="Haitian RC"/>
    <m/>
    <m/>
    <x v="0"/>
    <x v="2"/>
    <n v="4"/>
    <s v="Octobre"/>
    <m/>
    <x v="0"/>
    <x v="0"/>
    <s v="Bidons"/>
    <m/>
    <s v="Nombre"/>
    <n v="100"/>
    <m/>
    <m/>
    <m/>
    <s v=""/>
    <x v="12"/>
    <m/>
    <x v="3"/>
    <x v="10"/>
    <m/>
    <m/>
    <m/>
    <m/>
    <m/>
    <x v="10"/>
    <n v="5"/>
    <s v="HT02"/>
    <s v="HT02213"/>
    <e v="#N/A"/>
    <n v="1"/>
  </r>
  <r>
    <s v="Haitian RC"/>
    <m/>
    <m/>
    <x v="0"/>
    <x v="2"/>
    <n v="4"/>
    <s v="Octobre"/>
    <m/>
    <x v="0"/>
    <x v="0"/>
    <s v="Couvertures"/>
    <m/>
    <s v="Nombre"/>
    <n v="200"/>
    <m/>
    <m/>
    <m/>
    <s v=""/>
    <x v="12"/>
    <m/>
    <x v="3"/>
    <x v="10"/>
    <m/>
    <m/>
    <m/>
    <m/>
    <m/>
    <x v="10"/>
    <n v="5"/>
    <s v="HT02"/>
    <s v="HT02213"/>
    <e v="#N/A"/>
    <n v="0"/>
  </r>
  <r>
    <s v="Haitian RC"/>
    <m/>
    <m/>
    <x v="0"/>
    <x v="2"/>
    <n v="4"/>
    <s v="Octobre"/>
    <m/>
    <x v="1"/>
    <x v="1"/>
    <s v="Kit Abris"/>
    <m/>
    <s v="Nombre"/>
    <n v="100"/>
    <m/>
    <m/>
    <m/>
    <s v=""/>
    <x v="12"/>
    <s v="Sélection / Priorisation"/>
    <x v="3"/>
    <x v="10"/>
    <m/>
    <m/>
    <m/>
    <m/>
    <m/>
    <x v="10"/>
    <n v="5"/>
    <s v="HT02"/>
    <s v="HT02213"/>
    <e v="#N/A"/>
    <n v="0"/>
  </r>
  <r>
    <s v="Haitian RC"/>
    <m/>
    <m/>
    <x v="0"/>
    <x v="2"/>
    <n v="4"/>
    <s v="Octobre"/>
    <m/>
    <x v="0"/>
    <x v="0"/>
    <s v="Kit de cuisine"/>
    <m/>
    <s v="Nombre"/>
    <n v="100"/>
    <m/>
    <m/>
    <m/>
    <s v=""/>
    <x v="12"/>
    <m/>
    <x v="3"/>
    <x v="10"/>
    <m/>
    <m/>
    <m/>
    <m/>
    <m/>
    <x v="10"/>
    <n v="5"/>
    <s v="HT02"/>
    <s v="HT02213"/>
    <e v="#N/A"/>
    <n v="0"/>
  </r>
  <r>
    <s v="Haitian RC"/>
    <m/>
    <m/>
    <x v="0"/>
    <x v="2"/>
    <n v="4"/>
    <s v="Octobre"/>
    <m/>
    <x v="0"/>
    <x v="0"/>
    <s v="Seaux"/>
    <m/>
    <s v="Nombre"/>
    <n v="100"/>
    <m/>
    <m/>
    <m/>
    <s v=""/>
    <x v="12"/>
    <m/>
    <x v="3"/>
    <x v="10"/>
    <m/>
    <m/>
    <m/>
    <m/>
    <m/>
    <x v="10"/>
    <n v="5"/>
    <s v="HT02"/>
    <s v="HT02213"/>
    <e v="#N/A"/>
    <n v="0"/>
  </r>
  <r>
    <s v="World Vision International"/>
    <m/>
    <m/>
    <x v="0"/>
    <x v="2"/>
    <n v="4"/>
    <s v="Octobre"/>
    <m/>
    <x v="0"/>
    <x v="0"/>
    <s v="Bidons"/>
    <m/>
    <s v="Nombre"/>
    <n v="114"/>
    <m/>
    <m/>
    <m/>
    <s v=""/>
    <x v="13"/>
    <s v="Sélection / Priorisation"/>
    <x v="0"/>
    <x v="11"/>
    <s v="Montagne Noire"/>
    <m/>
    <m/>
    <m/>
    <m/>
    <x v="11"/>
    <n v="3"/>
    <s v="HT01"/>
    <s v="HT01114"/>
    <e v="#N/A"/>
    <n v="1"/>
  </r>
  <r>
    <s v="World Vision International"/>
    <m/>
    <m/>
    <x v="0"/>
    <x v="2"/>
    <n v="4"/>
    <s v="Octobre"/>
    <m/>
    <x v="0"/>
    <x v="0"/>
    <s v="Couvertures"/>
    <m/>
    <s v="Nombre"/>
    <n v="114"/>
    <m/>
    <m/>
    <m/>
    <s v=""/>
    <x v="13"/>
    <s v="Sélection / Priorisation"/>
    <x v="0"/>
    <x v="11"/>
    <s v="Montagne Noire"/>
    <m/>
    <m/>
    <m/>
    <m/>
    <x v="11"/>
    <n v="3"/>
    <s v="HT01"/>
    <s v="HT01114"/>
    <e v="#N/A"/>
    <n v="0"/>
  </r>
  <r>
    <s v="World Vision International"/>
    <m/>
    <m/>
    <x v="0"/>
    <x v="2"/>
    <n v="4"/>
    <s v="Octobre"/>
    <m/>
    <x v="0"/>
    <x v="0"/>
    <s v="Kit d'hygiène"/>
    <m/>
    <s v="Nombre"/>
    <n v="35"/>
    <m/>
    <m/>
    <m/>
    <s v=""/>
    <x v="13"/>
    <s v="Sélection / Priorisation"/>
    <x v="0"/>
    <x v="11"/>
    <s v="Montagne Noire"/>
    <m/>
    <m/>
    <m/>
    <m/>
    <x v="11"/>
    <n v="3"/>
    <s v="HT01"/>
    <s v="HT01114"/>
    <e v="#N/A"/>
    <n v="0"/>
  </r>
  <r>
    <s v="CARE"/>
    <m/>
    <m/>
    <x v="0"/>
    <x v="3"/>
    <n v="5"/>
    <s v="Octobre"/>
    <m/>
    <x v="0"/>
    <x v="0"/>
    <s v="Kit d'hygiène"/>
    <s v="Savons de lessive et de toilettes, Serviettes et papiers hygiéniques, Aquatabs, Dentifrices et brosses à dents et Serviettes de bain"/>
    <s v="Nombre"/>
    <n v="50"/>
    <m/>
    <m/>
    <m/>
    <s v=""/>
    <x v="14"/>
    <m/>
    <x v="0"/>
    <x v="8"/>
    <m/>
    <m/>
    <m/>
    <s v="Centre collectif / d'évacuation d'urgence"/>
    <m/>
    <x v="12"/>
    <n v="1"/>
    <s v="HT01"/>
    <s v="HT01113"/>
    <e v="#N/A"/>
    <n v="0"/>
  </r>
  <r>
    <s v="Concern Worldwide"/>
    <m/>
    <m/>
    <x v="0"/>
    <x v="3"/>
    <n v="5"/>
    <s v="Octobre"/>
    <m/>
    <x v="0"/>
    <x v="0"/>
    <s v="Couvertures"/>
    <m/>
    <s v="Nombre"/>
    <n v="150"/>
    <m/>
    <m/>
    <m/>
    <s v=""/>
    <x v="15"/>
    <s v="Sélection / Priorisation"/>
    <x v="0"/>
    <x v="0"/>
    <m/>
    <m/>
    <m/>
    <m/>
    <m/>
    <x v="13"/>
    <n v="1"/>
    <s v="HT01"/>
    <s v="HT01151"/>
    <e v="#N/A"/>
    <n v="1"/>
  </r>
  <r>
    <s v="World Concern"/>
    <m/>
    <s v="Tearfund"/>
    <x v="0"/>
    <x v="3"/>
    <n v="5"/>
    <s v="Octobre"/>
    <m/>
    <x v="0"/>
    <x v="0"/>
    <s v="Kit de cuisine"/>
    <m/>
    <s v="Nombre"/>
    <n v="34"/>
    <m/>
    <m/>
    <m/>
    <s v=""/>
    <x v="16"/>
    <s v="Sélection / Priorisation"/>
    <x v="3"/>
    <x v="12"/>
    <s v="Bois D'Orme"/>
    <m/>
    <s v="Rural"/>
    <s v="Ménage"/>
    <m/>
    <x v="14"/>
    <n v="4"/>
    <s v="HT02"/>
    <s v="HT02234"/>
    <e v="#N/A"/>
    <n v="1"/>
  </r>
  <r>
    <s v="World Concern"/>
    <m/>
    <s v="Tearfund"/>
    <x v="0"/>
    <x v="3"/>
    <n v="5"/>
    <s v="Octobre"/>
    <m/>
    <x v="0"/>
    <x v="0"/>
    <s v="Kit d'hygiène"/>
    <s v="kits d'hygiene"/>
    <s v="Nombre"/>
    <n v="26"/>
    <m/>
    <m/>
    <m/>
    <s v=""/>
    <x v="17"/>
    <s v="Sélection / Priorisation"/>
    <x v="3"/>
    <x v="12"/>
    <s v="Bois D'Orme"/>
    <m/>
    <s v="Rural"/>
    <s v="Ménage"/>
    <m/>
    <x v="14"/>
    <n v="4"/>
    <s v="HT02"/>
    <s v="HT02234"/>
    <e v="#N/A"/>
    <n v="0"/>
  </r>
  <r>
    <s v="World Concern"/>
    <m/>
    <s v="Tearfund"/>
    <x v="0"/>
    <x v="3"/>
    <n v="5"/>
    <s v="Octobre"/>
    <m/>
    <x v="0"/>
    <x v="0"/>
    <s v="Autre, à préciser dans &quot;Commentaires&quot;"/>
    <s v="Matelas"/>
    <s v="N/A"/>
    <n v="18"/>
    <m/>
    <m/>
    <m/>
    <s v=""/>
    <x v="18"/>
    <s v="Sélection / Priorisation"/>
    <x v="3"/>
    <x v="12"/>
    <s v="Bois D'Orme"/>
    <m/>
    <s v="Rural"/>
    <s v="Ménage"/>
    <m/>
    <x v="14"/>
    <n v="4"/>
    <s v="HT02"/>
    <s v="HT02234"/>
    <e v="#N/A"/>
    <n v="0"/>
  </r>
  <r>
    <s v="World Concern"/>
    <m/>
    <s v="Tearfund"/>
    <x v="0"/>
    <x v="3"/>
    <n v="5"/>
    <s v="Octobre"/>
    <m/>
    <x v="0"/>
    <x v="0"/>
    <s v="Couvertures"/>
    <s v="Prelats"/>
    <s v="Nombre"/>
    <n v="22"/>
    <m/>
    <m/>
    <m/>
    <s v=""/>
    <x v="19"/>
    <s v="Sélection / Priorisation"/>
    <x v="3"/>
    <x v="12"/>
    <s v="Bois D'Orme"/>
    <m/>
    <s v="Rural"/>
    <s v="Ménage"/>
    <m/>
    <x v="14"/>
    <n v="4"/>
    <s v="HT02"/>
    <s v="HT02234"/>
    <e v="#N/A"/>
    <n v="0"/>
  </r>
  <r>
    <s v="CARE"/>
    <m/>
    <m/>
    <x v="0"/>
    <x v="4"/>
    <n v="6"/>
    <s v="Octobre"/>
    <m/>
    <x v="0"/>
    <x v="0"/>
    <s v="Kit d'hygiène"/>
    <s v="Savons de lessive et de toilettes, Serviettes et papiers hygiéniques, Aquatabs, Dentifrices et brosses à dents et Serviettes de bain"/>
    <s v="Nombre"/>
    <n v="230"/>
    <m/>
    <m/>
    <m/>
    <s v=""/>
    <x v="20"/>
    <m/>
    <x v="3"/>
    <x v="13"/>
    <m/>
    <m/>
    <m/>
    <s v="Ménage"/>
    <m/>
    <x v="15"/>
    <n v="1"/>
    <s v="HT02"/>
    <s v="HT02233"/>
    <e v="#N/A"/>
    <n v="1"/>
  </r>
  <r>
    <s v="World Concern"/>
    <m/>
    <s v="Tearfund"/>
    <x v="0"/>
    <x v="4"/>
    <n v="6"/>
    <s v="Octobre"/>
    <m/>
    <x v="0"/>
    <x v="0"/>
    <s v="Kit de cuisine"/>
    <m/>
    <s v="Nombre"/>
    <n v="40"/>
    <m/>
    <m/>
    <m/>
    <s v=""/>
    <x v="21"/>
    <s v="Sélection / Priorisation"/>
    <x v="3"/>
    <x v="13"/>
    <s v="Thiotte"/>
    <m/>
    <s v="Peri urbain"/>
    <s v="Ménage"/>
    <m/>
    <x v="16"/>
    <n v="4"/>
    <s v="HT02"/>
    <s v="HT02233"/>
    <e v="#N/A"/>
    <n v="1"/>
  </r>
  <r>
    <s v="World Concern"/>
    <m/>
    <s v="Tearfund"/>
    <x v="0"/>
    <x v="4"/>
    <n v="6"/>
    <s v="Octobre"/>
    <m/>
    <x v="0"/>
    <x v="0"/>
    <s v="Kit d'hygiène"/>
    <s v="Kites d'hygiene"/>
    <s v="Nombre"/>
    <n v="50"/>
    <m/>
    <m/>
    <m/>
    <s v=""/>
    <x v="14"/>
    <s v="Sélection / Priorisation"/>
    <x v="3"/>
    <x v="13"/>
    <s v="Thiotte"/>
    <m/>
    <s v="Peri urbain"/>
    <s v="Ménage"/>
    <m/>
    <x v="16"/>
    <n v="4"/>
    <s v="HT02"/>
    <s v="HT02233"/>
    <e v="#N/A"/>
    <n v="0"/>
  </r>
  <r>
    <s v="World Concern"/>
    <m/>
    <s v="Tearfund"/>
    <x v="0"/>
    <x v="4"/>
    <n v="6"/>
    <s v="Octobre"/>
    <m/>
    <x v="0"/>
    <x v="0"/>
    <s v="Couvertures"/>
    <s v="Prelats"/>
    <s v="Nombre"/>
    <n v="26"/>
    <m/>
    <m/>
    <m/>
    <s v=""/>
    <x v="17"/>
    <s v="Sélection / Priorisation"/>
    <x v="3"/>
    <x v="13"/>
    <s v="Thiotte"/>
    <m/>
    <s v="Peri urbain"/>
    <s v="Ménage"/>
    <m/>
    <x v="16"/>
    <n v="4"/>
    <s v="HT02"/>
    <s v="HT02233"/>
    <e v="#N/A"/>
    <n v="0"/>
  </r>
  <r>
    <s v="World Concern"/>
    <m/>
    <s v="Tearfund"/>
    <x v="0"/>
    <x v="4"/>
    <n v="6"/>
    <s v="Octobre"/>
    <m/>
    <x v="0"/>
    <x v="0"/>
    <s v="Autre, à préciser dans &quot;Commentaires&quot;"/>
    <s v="Matelas"/>
    <s v="N/A"/>
    <n v="15"/>
    <m/>
    <m/>
    <m/>
    <s v=""/>
    <x v="22"/>
    <s v="Sélection / Priorisation"/>
    <x v="3"/>
    <x v="13"/>
    <s v="Thiotte"/>
    <m/>
    <s v="Peri urbain"/>
    <s v="Ménage"/>
    <m/>
    <x v="16"/>
    <n v="4"/>
    <s v="HT02"/>
    <s v="HT02233"/>
    <e v="#N/A"/>
    <n v="0"/>
  </r>
  <r>
    <s v="Samaritan's Purse"/>
    <m/>
    <m/>
    <x v="0"/>
    <x v="5"/>
    <n v="7"/>
    <s v="Octobre"/>
    <m/>
    <x v="1"/>
    <x v="1"/>
    <s v="Bâches"/>
    <m/>
    <s v="Nombre"/>
    <n v="17"/>
    <m/>
    <m/>
    <m/>
    <s v=""/>
    <x v="23"/>
    <m/>
    <x v="4"/>
    <x v="14"/>
    <m/>
    <s v="Coastal road"/>
    <m/>
    <m/>
    <m/>
    <x v="17"/>
    <n v="1"/>
    <e v="#N/A"/>
    <e v="#N/A"/>
    <e v="#N/A"/>
    <n v="1"/>
  </r>
  <r>
    <s v="World Vision International"/>
    <m/>
    <m/>
    <x v="0"/>
    <x v="5"/>
    <n v="7"/>
    <s v="Octobre"/>
    <m/>
    <x v="1"/>
    <x v="1"/>
    <s v="Bâches"/>
    <m/>
    <s v="Nombre"/>
    <n v="128"/>
    <m/>
    <m/>
    <m/>
    <s v=""/>
    <x v="24"/>
    <m/>
    <x v="0"/>
    <x v="15"/>
    <s v="Soucailles"/>
    <m/>
    <m/>
    <m/>
    <m/>
    <x v="18"/>
    <n v="4"/>
    <s v="HT01"/>
    <s v="HT01115"/>
    <e v="#N/A"/>
    <n v="1"/>
  </r>
  <r>
    <s v="World Vision International"/>
    <m/>
    <m/>
    <x v="0"/>
    <x v="5"/>
    <n v="7"/>
    <s v="Octobre"/>
    <m/>
    <x v="0"/>
    <x v="0"/>
    <s v="Bidons"/>
    <m/>
    <s v="Nombre"/>
    <n v="128"/>
    <m/>
    <m/>
    <m/>
    <s v=""/>
    <x v="24"/>
    <s v="Sélection / Priorisation"/>
    <x v="0"/>
    <x v="15"/>
    <s v="Soucailles"/>
    <m/>
    <m/>
    <m/>
    <m/>
    <x v="18"/>
    <n v="4"/>
    <s v="HT01"/>
    <s v="HT01115"/>
    <e v="#N/A"/>
    <n v="0"/>
  </r>
  <r>
    <s v="World Vision International"/>
    <m/>
    <m/>
    <x v="0"/>
    <x v="5"/>
    <n v="7"/>
    <s v="Octobre"/>
    <m/>
    <x v="0"/>
    <x v="0"/>
    <s v="Couvertures"/>
    <m/>
    <s v="Nombre"/>
    <n v="128"/>
    <m/>
    <m/>
    <m/>
    <s v=""/>
    <x v="24"/>
    <s v="Sélection / Priorisation"/>
    <x v="0"/>
    <x v="15"/>
    <s v="Soucailles"/>
    <m/>
    <m/>
    <m/>
    <m/>
    <x v="18"/>
    <n v="4"/>
    <s v="HT01"/>
    <s v="HT01115"/>
    <e v="#N/A"/>
    <n v="0"/>
  </r>
  <r>
    <s v="World Vision International"/>
    <m/>
    <m/>
    <x v="0"/>
    <x v="5"/>
    <n v="7"/>
    <s v="Octobre"/>
    <m/>
    <x v="0"/>
    <x v="0"/>
    <s v="Kit d'hygiène"/>
    <m/>
    <s v="Nombre"/>
    <n v="128"/>
    <m/>
    <m/>
    <m/>
    <s v=""/>
    <x v="24"/>
    <s v="Sélection / Priorisation"/>
    <x v="0"/>
    <x v="15"/>
    <s v="Soucailles"/>
    <m/>
    <m/>
    <m/>
    <m/>
    <x v="18"/>
    <n v="4"/>
    <s v="HT01"/>
    <s v="HT01115"/>
    <e v="#N/A"/>
    <n v="0"/>
  </r>
  <r>
    <s v="Diakonie Katastrophenhilfe"/>
    <s v="ATEPASE"/>
    <s v="Diakonie Katastrophenhilfe"/>
    <x v="0"/>
    <x v="6"/>
    <n v="8"/>
    <s v="Octobre"/>
    <m/>
    <x v="0"/>
    <x v="0"/>
    <s v="Kit d'hygiène"/>
    <s v="Shampooing, savon, brosses a dents, dentifrice, deodorants, peignes, Aquatabs, papier toilette, serviette hygienique, sceaux, savon pour lessive"/>
    <s v="Nombre"/>
    <n v="80"/>
    <m/>
    <m/>
    <m/>
    <s v=""/>
    <x v="11"/>
    <s v="Sélection / Priorisation"/>
    <x v="3"/>
    <x v="16"/>
    <s v="3ème La Vallée"/>
    <m/>
    <s v="Rural"/>
    <s v="Ménage"/>
    <m/>
    <x v="19"/>
    <n v="1"/>
    <s v="HT02"/>
    <s v="HT02221"/>
    <s v="HT02221-03"/>
    <n v="1"/>
  </r>
  <r>
    <s v="World Vision International"/>
    <s v="Mercy Corps"/>
    <m/>
    <x v="0"/>
    <x v="6"/>
    <n v="8"/>
    <s v="Octobre"/>
    <m/>
    <x v="1"/>
    <x v="1"/>
    <s v="Bâches"/>
    <m/>
    <s v="Nombre"/>
    <n v="150"/>
    <m/>
    <m/>
    <m/>
    <s v=""/>
    <x v="15"/>
    <m/>
    <x v="5"/>
    <x v="17"/>
    <s v="Fonds Des Negres"/>
    <m/>
    <m/>
    <m/>
    <m/>
    <x v="20"/>
    <n v="5"/>
    <s v="HT10"/>
    <s v="HT101013"/>
    <e v="#N/A"/>
    <n v="1"/>
  </r>
  <r>
    <s v="World Vision International"/>
    <m/>
    <m/>
    <x v="0"/>
    <x v="6"/>
    <n v="8"/>
    <s v="Octobre"/>
    <m/>
    <x v="1"/>
    <x v="1"/>
    <s v="Bâches"/>
    <m/>
    <s v="Nombre"/>
    <n v="300"/>
    <m/>
    <m/>
    <m/>
    <s v=""/>
    <x v="25"/>
    <m/>
    <x v="5"/>
    <x v="18"/>
    <s v="Chalon"/>
    <m/>
    <m/>
    <m/>
    <m/>
    <x v="21"/>
    <n v="5"/>
    <s v="HT10"/>
    <s v="HT101011"/>
    <e v="#N/A"/>
    <n v="1"/>
  </r>
  <r>
    <s v="World Vision International"/>
    <s v="Mercy Corps"/>
    <m/>
    <x v="0"/>
    <x v="6"/>
    <n v="8"/>
    <s v="Octobre"/>
    <m/>
    <x v="0"/>
    <x v="0"/>
    <s v="Bidons"/>
    <m/>
    <s v="Nombre"/>
    <n v="150"/>
    <m/>
    <m/>
    <m/>
    <s v=""/>
    <x v="15"/>
    <s v="Sélection / Priorisation"/>
    <x v="5"/>
    <x v="17"/>
    <s v="Fonds Des Negres"/>
    <m/>
    <m/>
    <m/>
    <m/>
    <x v="20"/>
    <n v="5"/>
    <s v="HT10"/>
    <s v="HT101013"/>
    <e v="#N/A"/>
    <n v="0"/>
  </r>
  <r>
    <s v="World Vision International"/>
    <m/>
    <m/>
    <x v="0"/>
    <x v="6"/>
    <n v="8"/>
    <s v="Octobre"/>
    <m/>
    <x v="0"/>
    <x v="0"/>
    <s v="Bidons"/>
    <m/>
    <s v="Nombre"/>
    <n v="300"/>
    <m/>
    <m/>
    <m/>
    <s v=""/>
    <x v="25"/>
    <s v="Sélection / Priorisation"/>
    <x v="5"/>
    <x v="18"/>
    <s v="Chalon"/>
    <m/>
    <m/>
    <m/>
    <m/>
    <x v="21"/>
    <n v="5"/>
    <s v="HT10"/>
    <s v="HT101011"/>
    <e v="#N/A"/>
    <n v="0"/>
  </r>
  <r>
    <s v="World Vision International"/>
    <s v="Mercy Corps"/>
    <m/>
    <x v="0"/>
    <x v="6"/>
    <n v="8"/>
    <s v="Octobre"/>
    <m/>
    <x v="0"/>
    <x v="0"/>
    <s v="Couvertures"/>
    <m/>
    <s v="Nombre"/>
    <n v="150"/>
    <m/>
    <m/>
    <m/>
    <s v=""/>
    <x v="15"/>
    <s v="Sélection / Priorisation"/>
    <x v="5"/>
    <x v="17"/>
    <s v="Fonds Des Negres"/>
    <m/>
    <m/>
    <m/>
    <m/>
    <x v="20"/>
    <n v="5"/>
    <s v="HT10"/>
    <s v="HT101013"/>
    <e v="#N/A"/>
    <n v="0"/>
  </r>
  <r>
    <s v="World Vision International"/>
    <m/>
    <m/>
    <x v="0"/>
    <x v="6"/>
    <n v="8"/>
    <s v="Octobre"/>
    <m/>
    <x v="0"/>
    <x v="0"/>
    <s v="Couvertures"/>
    <m/>
    <s v="Nombre"/>
    <n v="300"/>
    <m/>
    <m/>
    <m/>
    <s v=""/>
    <x v="25"/>
    <s v="Sélection / Priorisation"/>
    <x v="5"/>
    <x v="18"/>
    <s v="Chalon"/>
    <m/>
    <m/>
    <m/>
    <m/>
    <x v="21"/>
    <n v="5"/>
    <s v="HT10"/>
    <s v="HT101011"/>
    <e v="#N/A"/>
    <n v="0"/>
  </r>
  <r>
    <s v="World Vision International"/>
    <s v="Mercy Corps"/>
    <m/>
    <x v="0"/>
    <x v="6"/>
    <n v="8"/>
    <s v="Octobre"/>
    <m/>
    <x v="0"/>
    <x v="0"/>
    <s v="Lampes solaires"/>
    <m/>
    <s v="Nombre"/>
    <n v="150"/>
    <m/>
    <m/>
    <m/>
    <s v=""/>
    <x v="15"/>
    <s v="Sélection / Priorisation"/>
    <x v="5"/>
    <x v="17"/>
    <s v="Fonds Des Negres"/>
    <m/>
    <m/>
    <m/>
    <m/>
    <x v="20"/>
    <n v="5"/>
    <s v="HT10"/>
    <s v="HT101013"/>
    <e v="#N/A"/>
    <n v="0"/>
  </r>
  <r>
    <s v="World Vision International"/>
    <m/>
    <m/>
    <x v="0"/>
    <x v="6"/>
    <n v="8"/>
    <s v="Octobre"/>
    <m/>
    <x v="0"/>
    <x v="0"/>
    <s v="Lampes solaires"/>
    <m/>
    <s v="Nombre"/>
    <n v="300"/>
    <m/>
    <m/>
    <m/>
    <s v=""/>
    <x v="25"/>
    <s v="Sélection / Priorisation"/>
    <x v="5"/>
    <x v="18"/>
    <s v="Chalon"/>
    <m/>
    <m/>
    <m/>
    <m/>
    <x v="21"/>
    <n v="5"/>
    <s v="HT10"/>
    <s v="HT101011"/>
    <e v="#N/A"/>
    <n v="0"/>
  </r>
  <r>
    <s v="World Vision International"/>
    <s v="Mercy Corps"/>
    <m/>
    <x v="0"/>
    <x v="6"/>
    <n v="8"/>
    <s v="Octobre"/>
    <m/>
    <x v="0"/>
    <x v="0"/>
    <s v="Moustiquaires"/>
    <m/>
    <s v="Nombre"/>
    <n v="150"/>
    <m/>
    <m/>
    <m/>
    <s v=""/>
    <x v="15"/>
    <s v="Sélection / Priorisation"/>
    <x v="5"/>
    <x v="17"/>
    <s v="Fonds Des Negres"/>
    <m/>
    <m/>
    <m/>
    <m/>
    <x v="20"/>
    <n v="5"/>
    <s v="HT10"/>
    <s v="HT101013"/>
    <e v="#N/A"/>
    <n v="0"/>
  </r>
  <r>
    <s v="World Vision International"/>
    <m/>
    <m/>
    <x v="0"/>
    <x v="6"/>
    <n v="8"/>
    <s v="Octobre"/>
    <m/>
    <x v="0"/>
    <x v="0"/>
    <s v="Moustiquaires"/>
    <m/>
    <s v="Nombre"/>
    <n v="300"/>
    <m/>
    <m/>
    <m/>
    <s v=""/>
    <x v="25"/>
    <s v="Sélection / Priorisation"/>
    <x v="5"/>
    <x v="18"/>
    <s v="Chalon"/>
    <m/>
    <m/>
    <m/>
    <m/>
    <x v="21"/>
    <n v="5"/>
    <s v="HT10"/>
    <s v="HT101011"/>
    <e v="#N/A"/>
    <n v="0"/>
  </r>
  <r>
    <s v="CARE"/>
    <m/>
    <m/>
    <x v="0"/>
    <x v="7"/>
    <n v="9"/>
    <s v="Octobre"/>
    <m/>
    <x v="1"/>
    <x v="1"/>
    <s v="Bâches"/>
    <m/>
    <s v="Nombre"/>
    <n v="100"/>
    <m/>
    <m/>
    <m/>
    <s v=""/>
    <x v="12"/>
    <s v="Sélection / Priorisation"/>
    <x v="1"/>
    <x v="2"/>
    <m/>
    <m/>
    <m/>
    <s v="Ménage"/>
    <m/>
    <x v="22"/>
    <n v="1"/>
    <s v="HT08"/>
    <s v="HT08832"/>
    <e v="#N/A"/>
    <n v="0"/>
  </r>
  <r>
    <s v="CARE"/>
    <m/>
    <m/>
    <x v="0"/>
    <x v="7"/>
    <n v="9"/>
    <s v="Octobre"/>
    <m/>
    <x v="0"/>
    <x v="0"/>
    <s v="Kit d'hygiène"/>
    <s v="Savons de lessive et de toilettes, Serviettes et papiers hygiéniques, Aquatabs, Dentifrices et brosses à dents et Serviettes de bain"/>
    <s v="Nombre"/>
    <n v="85"/>
    <m/>
    <m/>
    <m/>
    <s v=""/>
    <x v="26"/>
    <m/>
    <x v="1"/>
    <x v="1"/>
    <m/>
    <m/>
    <m/>
    <s v="Ménage"/>
    <m/>
    <x v="23"/>
    <n v="1"/>
    <s v="HT08"/>
    <s v="HT08811"/>
    <e v="#N/A"/>
    <n v="0"/>
  </r>
  <r>
    <s v="CARE"/>
    <m/>
    <m/>
    <x v="0"/>
    <x v="7"/>
    <n v="9"/>
    <s v="Octobre"/>
    <m/>
    <x v="0"/>
    <x v="0"/>
    <s v="Kit d'hygiène"/>
    <s v="Savons de lessive et de toilettes, Serviettes et papiers hygiéniques, Aquatabs, Dentifrices et brosses à dents et Serviettes de bain"/>
    <s v="Nombre"/>
    <n v="170"/>
    <m/>
    <m/>
    <m/>
    <s v=""/>
    <x v="9"/>
    <m/>
    <x v="1"/>
    <x v="3"/>
    <m/>
    <m/>
    <m/>
    <s v="Ménage"/>
    <m/>
    <x v="24"/>
    <n v="1"/>
    <s v="HT08"/>
    <s v="HT08822"/>
    <e v="#N/A"/>
    <n v="0"/>
  </r>
  <r>
    <s v="CARE"/>
    <m/>
    <m/>
    <x v="0"/>
    <x v="7"/>
    <n v="9"/>
    <s v="Octobre"/>
    <m/>
    <x v="0"/>
    <x v="0"/>
    <s v="Kit d'hygiène"/>
    <s v="Savons de lessive et de toilettes, Serviettes et papiers hygiéniques, Aquatabs, Dentifrices et brosses à dents et Serviettes de bain"/>
    <s v="Nombre"/>
    <n v="85"/>
    <m/>
    <m/>
    <m/>
    <s v=""/>
    <x v="26"/>
    <m/>
    <x v="1"/>
    <x v="4"/>
    <m/>
    <m/>
    <m/>
    <s v="Ménage"/>
    <m/>
    <x v="25"/>
    <n v="1"/>
    <s v="HT08"/>
    <s v="HT08815"/>
    <e v="#N/A"/>
    <n v="0"/>
  </r>
  <r>
    <s v="CARE"/>
    <m/>
    <m/>
    <x v="0"/>
    <x v="7"/>
    <n v="9"/>
    <s v="Octobre"/>
    <m/>
    <x v="0"/>
    <x v="0"/>
    <s v="Kit d'hygiène"/>
    <s v="Savons de lessive et de toilettes, Serviettes et papiers hygiéniques, Aquatabs, Dentifrices et brosses à dents et Serviettes de bain"/>
    <s v="Nombre"/>
    <n v="84"/>
    <m/>
    <m/>
    <m/>
    <s v=""/>
    <x v="27"/>
    <m/>
    <x v="1"/>
    <x v="5"/>
    <m/>
    <m/>
    <m/>
    <s v="Ménage"/>
    <m/>
    <x v="26"/>
    <n v="1"/>
    <s v="HT08"/>
    <s v="HT08814"/>
    <e v="#N/A"/>
    <n v="0"/>
  </r>
  <r>
    <s v="Diakonie Katastrophenhilfe"/>
    <s v="ATEPASE"/>
    <s v="Diakonie Katastrophenhilfe"/>
    <x v="0"/>
    <x v="7"/>
    <n v="9"/>
    <s v="Octobre"/>
    <m/>
    <x v="0"/>
    <x v="0"/>
    <s v="Kit d'hygiène"/>
    <s v="Shampooing, savon, brosses a dents, dentifrice, deodorants, peignes, Aquatabs, papier toilette, serviette hygienique, sceaux, savon pour lessive"/>
    <s v="Nombre"/>
    <n v="67"/>
    <m/>
    <m/>
    <m/>
    <s v=""/>
    <x v="28"/>
    <s v="Sélection / Priorisation"/>
    <x v="3"/>
    <x v="16"/>
    <s v="2ème Trou Mahot"/>
    <m/>
    <s v="Rural"/>
    <s v="Ménage"/>
    <m/>
    <x v="27"/>
    <n v="1"/>
    <s v="HT02"/>
    <s v="HT02221"/>
    <s v="HT02221-02"/>
    <n v="0"/>
  </r>
  <r>
    <s v="Diakonie Katastrophenhilfe"/>
    <s v="ATEPASE"/>
    <s v="Diakonie Katastrophenhilfe"/>
    <x v="0"/>
    <x v="7"/>
    <n v="9"/>
    <s v="Octobre"/>
    <m/>
    <x v="0"/>
    <x v="0"/>
    <s v="Kit d'hygiène"/>
    <s v="Shampooing, savon, brosses a dents, dentifrice, deodorants, peignes, Aquatabs, papier toilette, serviette hygienique, sceaux, savon pour lessive"/>
    <s v="Nombre"/>
    <n v="43"/>
    <m/>
    <m/>
    <m/>
    <s v=""/>
    <x v="10"/>
    <s v="Sélection / Priorisation"/>
    <x v="3"/>
    <x v="16"/>
    <s v="1ère Brésilienne"/>
    <m/>
    <s v="Rural"/>
    <s v="Ménage"/>
    <m/>
    <x v="28"/>
    <n v="1"/>
    <s v="HT02"/>
    <s v="HT02221"/>
    <s v="HT02221-01"/>
    <n v="0"/>
  </r>
  <r>
    <s v="Diakonie Katastrophenhilfe"/>
    <s v="KORAL"/>
    <s v="German Foreign Office (AA)"/>
    <x v="0"/>
    <x v="7"/>
    <n v="9"/>
    <s v="Octobre"/>
    <m/>
    <x v="0"/>
    <x v="0"/>
    <s v="Kit d'hygiène"/>
    <s v="Shampooing, savon, brosses a dents, dentifrice, deodorants, peignes, Aquatabs, papier toilette, serviette hygienique, sceaux, savon pour lessive"/>
    <s v="Nombre"/>
    <n v="250"/>
    <m/>
    <m/>
    <m/>
    <s v=""/>
    <x v="29"/>
    <s v="Sélection / Priorisation"/>
    <x v="2"/>
    <x v="7"/>
    <s v="1ère Bourdet"/>
    <s v="La Goderay"/>
    <s v="Rural"/>
    <s v="Ménage"/>
    <m/>
    <x v="29"/>
    <n v="2"/>
    <s v="HT07"/>
    <s v="HT07711"/>
    <s v="HT07711-01"/>
    <n v="1"/>
  </r>
  <r>
    <s v="Diakonie Katastrophenhilfe"/>
    <s v="KORAL"/>
    <s v="German Foreign Office (AA)"/>
    <x v="0"/>
    <x v="7"/>
    <n v="9"/>
    <s v="Octobre"/>
    <m/>
    <x v="1"/>
    <x v="1"/>
    <s v="Kit Abris"/>
    <s v="2 baches, 2 laines, cordes"/>
    <s v="Nombre"/>
    <n v="250"/>
    <m/>
    <m/>
    <m/>
    <s v=""/>
    <x v="29"/>
    <s v="Sélection / Priorisation"/>
    <x v="2"/>
    <x v="7"/>
    <s v="1ère Bourdet"/>
    <s v="La Goderay"/>
    <s v="Rural"/>
    <s v="Ménage"/>
    <m/>
    <x v="29"/>
    <n v="2"/>
    <s v="HT07"/>
    <s v="HT07711"/>
    <s v="HT07711-01"/>
    <n v="0"/>
  </r>
  <r>
    <s v="Diakonie Katastrophenhilfe"/>
    <s v="KORAL"/>
    <s v="German Foreign Office (AA)"/>
    <x v="1"/>
    <x v="7"/>
    <n v="9"/>
    <s v="Octobre"/>
    <m/>
    <x v="0"/>
    <x v="0"/>
    <s v="Kit d'hygiène"/>
    <s v="Shampooing, savon, brosses a dents, dentifrice, deodorants, peignes, Aquatabs, papier toilette, serviette hygienique, sceaux, savon pour lessive"/>
    <s v="Nombre"/>
    <n v="50"/>
    <m/>
    <m/>
    <m/>
    <s v=""/>
    <x v="14"/>
    <s v="Sélection / Priorisation"/>
    <x v="2"/>
    <x v="19"/>
    <s v="3ème Carrefour Canon"/>
    <m/>
    <s v="Rural"/>
    <s v="Ménage"/>
    <m/>
    <x v="30"/>
    <n v="2"/>
    <s v="HT07"/>
    <s v="HT07713"/>
    <s v="HT07713-03"/>
    <n v="1"/>
  </r>
  <r>
    <s v="Diakonie Katastrophenhilfe"/>
    <s v="KORAL"/>
    <s v="German Foreign Office (AA)"/>
    <x v="1"/>
    <x v="7"/>
    <n v="9"/>
    <s v="Octobre"/>
    <m/>
    <x v="1"/>
    <x v="1"/>
    <s v="Kit Abris"/>
    <s v="2 baches, 2 laines, cordes"/>
    <s v="Nombre"/>
    <n v="50"/>
    <m/>
    <m/>
    <m/>
    <s v=""/>
    <x v="14"/>
    <s v="Sélection / Priorisation"/>
    <x v="2"/>
    <x v="19"/>
    <s v="3ème Carrefour Canon"/>
    <m/>
    <s v="Rural"/>
    <s v="Ménage"/>
    <m/>
    <x v="30"/>
    <n v="2"/>
    <s v="HT07"/>
    <s v="HT07713"/>
    <s v="HT07713-03"/>
    <n v="0"/>
  </r>
  <r>
    <s v="Samaritan's Purse"/>
    <m/>
    <m/>
    <x v="0"/>
    <x v="7"/>
    <n v="9"/>
    <s v="Octobre"/>
    <m/>
    <x v="1"/>
    <x v="1"/>
    <s v="Bâches"/>
    <m/>
    <s v="Nombre"/>
    <n v="400"/>
    <m/>
    <m/>
    <m/>
    <s v=""/>
    <x v="23"/>
    <m/>
    <x v="2"/>
    <x v="20"/>
    <s v="5ème Dumont"/>
    <s v="Mourne Brille"/>
    <m/>
    <m/>
    <m/>
    <x v="31"/>
    <n v="3"/>
    <s v="HT07"/>
    <s v="HT07721"/>
    <s v="HT07721-02"/>
    <n v="1"/>
  </r>
  <r>
    <s v="Samaritan's Purse"/>
    <m/>
    <m/>
    <x v="0"/>
    <x v="7"/>
    <n v="9"/>
    <s v="Octobre"/>
    <m/>
    <x v="0"/>
    <x v="0"/>
    <s v="Couvertures"/>
    <m/>
    <s v="Nombre"/>
    <n v="800"/>
    <m/>
    <m/>
    <m/>
    <s v=""/>
    <x v="23"/>
    <s v="Distribution générale"/>
    <x v="2"/>
    <x v="20"/>
    <s v="5ème Dumont"/>
    <s v="Mourne Brille"/>
    <m/>
    <m/>
    <m/>
    <x v="31"/>
    <n v="3"/>
    <s v="HT07"/>
    <s v="HT07721"/>
    <s v="HT07721-02"/>
    <n v="0"/>
  </r>
  <r>
    <s v="Samaritan's Purse"/>
    <m/>
    <m/>
    <x v="0"/>
    <x v="7"/>
    <n v="9"/>
    <s v="Octobre"/>
    <m/>
    <x v="0"/>
    <x v="0"/>
    <s v="Kit d'hygiène"/>
    <m/>
    <s v="Nombre"/>
    <n v="400"/>
    <m/>
    <m/>
    <m/>
    <s v=""/>
    <x v="23"/>
    <s v="Distribution générale"/>
    <x v="2"/>
    <x v="20"/>
    <s v="5ème Dumont"/>
    <s v="Mourne Brille"/>
    <m/>
    <m/>
    <m/>
    <x v="31"/>
    <n v="3"/>
    <s v="HT07"/>
    <s v="HT07721"/>
    <s v="HT07721-02"/>
    <n v="0"/>
  </r>
  <r>
    <s v="World Vision International"/>
    <s v="Mercy Corps"/>
    <m/>
    <x v="0"/>
    <x v="7"/>
    <n v="9"/>
    <s v="Octobre"/>
    <m/>
    <x v="1"/>
    <x v="1"/>
    <s v="Bâches"/>
    <m/>
    <s v="Nombre"/>
    <n v="400"/>
    <m/>
    <m/>
    <m/>
    <s v=""/>
    <x v="23"/>
    <m/>
    <x v="5"/>
    <x v="17"/>
    <s v="Fonds Des Negres"/>
    <m/>
    <m/>
    <m/>
    <m/>
    <x v="32"/>
    <n v="5"/>
    <s v="HT10"/>
    <s v="HT101013"/>
    <e v="#N/A"/>
    <n v="0"/>
  </r>
  <r>
    <s v="World Vision International"/>
    <m/>
    <m/>
    <x v="0"/>
    <x v="7"/>
    <n v="9"/>
    <s v="Octobre"/>
    <m/>
    <x v="1"/>
    <x v="1"/>
    <s v="Bâches"/>
    <m/>
    <s v="Nombre"/>
    <n v="156"/>
    <m/>
    <m/>
    <m/>
    <s v=""/>
    <x v="30"/>
    <m/>
    <x v="5"/>
    <x v="21"/>
    <s v="Sillegue"/>
    <m/>
    <m/>
    <m/>
    <m/>
    <x v="33"/>
    <n v="3"/>
    <s v="HT10"/>
    <s v="HT101012"/>
    <e v="#N/A"/>
    <n v="1"/>
  </r>
  <r>
    <s v="World Vision International"/>
    <m/>
    <m/>
    <x v="0"/>
    <x v="7"/>
    <n v="9"/>
    <s v="Octobre"/>
    <m/>
    <x v="1"/>
    <x v="1"/>
    <s v="Bâches"/>
    <m/>
    <s v="Nombre"/>
    <n v="134"/>
    <m/>
    <m/>
    <m/>
    <s v=""/>
    <x v="31"/>
    <m/>
    <x v="0"/>
    <x v="15"/>
    <s v="Belle Fontaine"/>
    <m/>
    <m/>
    <m/>
    <m/>
    <x v="34"/>
    <n v="3"/>
    <s v="HT01"/>
    <s v="HT01115"/>
    <e v="#N/A"/>
    <n v="0"/>
  </r>
  <r>
    <s v="World Vision International"/>
    <m/>
    <m/>
    <x v="0"/>
    <x v="7"/>
    <n v="9"/>
    <s v="Octobre"/>
    <m/>
    <x v="1"/>
    <x v="1"/>
    <s v="Bâches"/>
    <m/>
    <s v="Nombre"/>
    <n v="250"/>
    <m/>
    <m/>
    <m/>
    <s v=""/>
    <x v="29"/>
    <m/>
    <x v="0"/>
    <x v="15"/>
    <s v="Bongars"/>
    <m/>
    <m/>
    <m/>
    <m/>
    <x v="35"/>
    <n v="3"/>
    <s v="HT01"/>
    <s v="HT01115"/>
    <e v="#N/A"/>
    <n v="0"/>
  </r>
  <r>
    <s v="World Vision International"/>
    <m/>
    <m/>
    <x v="0"/>
    <x v="7"/>
    <n v="9"/>
    <s v="Octobre"/>
    <m/>
    <x v="1"/>
    <x v="1"/>
    <s v="Bâches"/>
    <m/>
    <s v="Nombre"/>
    <n v="145"/>
    <m/>
    <m/>
    <m/>
    <s v=""/>
    <x v="32"/>
    <m/>
    <x v="0"/>
    <x v="22"/>
    <s v="Trou Louis"/>
    <m/>
    <m/>
    <m/>
    <m/>
    <x v="36"/>
    <n v="4"/>
    <s v="HT01"/>
    <s v="HT01152"/>
    <e v="#N/A"/>
    <n v="1"/>
  </r>
  <r>
    <s v="World Vision International"/>
    <s v="OFATMA"/>
    <m/>
    <x v="0"/>
    <x v="7"/>
    <n v="9"/>
    <s v="Octobre"/>
    <m/>
    <x v="1"/>
    <x v="1"/>
    <s v="Bâches"/>
    <m/>
    <s v="Nombre"/>
    <n v="50"/>
    <m/>
    <m/>
    <m/>
    <s v=""/>
    <x v="14"/>
    <m/>
    <x v="2"/>
    <x v="7"/>
    <s v="Bourdet"/>
    <m/>
    <m/>
    <m/>
    <m/>
    <x v="37"/>
    <n v="5"/>
    <s v="HT07"/>
    <s v="HT07711"/>
    <e v="#N/A"/>
    <n v="1"/>
  </r>
  <r>
    <s v="World Vision International"/>
    <s v="Mercy Corps"/>
    <m/>
    <x v="0"/>
    <x v="7"/>
    <n v="9"/>
    <s v="Octobre"/>
    <m/>
    <x v="0"/>
    <x v="0"/>
    <s v="Bidons"/>
    <m/>
    <s v="Nombre"/>
    <n v="400"/>
    <m/>
    <m/>
    <m/>
    <s v=""/>
    <x v="23"/>
    <s v="Sélection / Priorisation"/>
    <x v="5"/>
    <x v="17"/>
    <s v="Fonds Des Negres"/>
    <m/>
    <m/>
    <m/>
    <m/>
    <x v="32"/>
    <n v="5"/>
    <s v="HT10"/>
    <s v="HT101013"/>
    <e v="#N/A"/>
    <n v="0"/>
  </r>
  <r>
    <s v="World Vision International"/>
    <m/>
    <m/>
    <x v="0"/>
    <x v="7"/>
    <n v="9"/>
    <s v="Octobre"/>
    <m/>
    <x v="0"/>
    <x v="0"/>
    <s v="Bidons"/>
    <m/>
    <s v="Nombre"/>
    <n v="156"/>
    <m/>
    <m/>
    <m/>
    <s v=""/>
    <x v="30"/>
    <s v="Sélection / Priorisation"/>
    <x v="5"/>
    <x v="21"/>
    <s v="Sillegue"/>
    <m/>
    <m/>
    <m/>
    <m/>
    <x v="33"/>
    <n v="3"/>
    <s v="HT10"/>
    <s v="HT101012"/>
    <e v="#N/A"/>
    <n v="0"/>
  </r>
  <r>
    <s v="World Vision International"/>
    <m/>
    <m/>
    <x v="0"/>
    <x v="7"/>
    <n v="9"/>
    <s v="Octobre"/>
    <m/>
    <x v="0"/>
    <x v="0"/>
    <s v="Bidons"/>
    <m/>
    <s v="Nombre"/>
    <n v="134"/>
    <m/>
    <m/>
    <m/>
    <s v=""/>
    <x v="31"/>
    <s v="Sélection / Priorisation"/>
    <x v="0"/>
    <x v="15"/>
    <s v="Belle Fontaine"/>
    <m/>
    <m/>
    <m/>
    <m/>
    <x v="34"/>
    <n v="3"/>
    <s v="HT01"/>
    <s v="HT01115"/>
    <e v="#N/A"/>
    <n v="0"/>
  </r>
  <r>
    <s v="World Vision International"/>
    <m/>
    <m/>
    <x v="0"/>
    <x v="7"/>
    <n v="9"/>
    <s v="Octobre"/>
    <m/>
    <x v="0"/>
    <x v="0"/>
    <s v="Bidons"/>
    <m/>
    <s v="Nombre"/>
    <n v="250"/>
    <m/>
    <m/>
    <m/>
    <s v=""/>
    <x v="29"/>
    <s v="Sélection / Priorisation"/>
    <x v="0"/>
    <x v="15"/>
    <s v="Bongars"/>
    <m/>
    <m/>
    <m/>
    <m/>
    <x v="35"/>
    <n v="3"/>
    <s v="HT01"/>
    <s v="HT01115"/>
    <e v="#N/A"/>
    <n v="0"/>
  </r>
  <r>
    <s v="World Vision International"/>
    <m/>
    <m/>
    <x v="0"/>
    <x v="7"/>
    <n v="9"/>
    <s v="Octobre"/>
    <m/>
    <x v="0"/>
    <x v="0"/>
    <s v="Bidons"/>
    <m/>
    <s v="Nombre"/>
    <n v="145"/>
    <m/>
    <m/>
    <m/>
    <s v=""/>
    <x v="32"/>
    <s v="Sélection / Priorisation"/>
    <x v="0"/>
    <x v="22"/>
    <s v="Trou Louis"/>
    <m/>
    <m/>
    <m/>
    <m/>
    <x v="36"/>
    <n v="4"/>
    <s v="HT01"/>
    <s v="HT01152"/>
    <e v="#N/A"/>
    <n v="0"/>
  </r>
  <r>
    <s v="World Vision International"/>
    <s v="OFATMA"/>
    <m/>
    <x v="0"/>
    <x v="7"/>
    <n v="9"/>
    <s v="Octobre"/>
    <m/>
    <x v="0"/>
    <x v="0"/>
    <s v="Bidons"/>
    <m/>
    <s v="Nombre"/>
    <n v="50"/>
    <m/>
    <m/>
    <m/>
    <s v=""/>
    <x v="14"/>
    <s v="Sélection / Priorisation"/>
    <x v="2"/>
    <x v="7"/>
    <s v="Bourdet"/>
    <m/>
    <m/>
    <m/>
    <m/>
    <x v="37"/>
    <n v="5"/>
    <s v="HT07"/>
    <s v="HT07711"/>
    <e v="#N/A"/>
    <n v="0"/>
  </r>
  <r>
    <s v="World Vision International"/>
    <s v="Mercy Corps"/>
    <m/>
    <x v="0"/>
    <x v="7"/>
    <n v="9"/>
    <s v="Octobre"/>
    <m/>
    <x v="0"/>
    <x v="0"/>
    <s v="Couvertures"/>
    <m/>
    <s v="Nombre"/>
    <n v="400"/>
    <m/>
    <m/>
    <m/>
    <s v=""/>
    <x v="23"/>
    <s v="Sélection / Priorisation"/>
    <x v="5"/>
    <x v="17"/>
    <s v="Fonds Des Negres"/>
    <m/>
    <m/>
    <m/>
    <m/>
    <x v="32"/>
    <n v="5"/>
    <s v="HT10"/>
    <s v="HT101013"/>
    <e v="#N/A"/>
    <n v="0"/>
  </r>
  <r>
    <s v="World Vision International"/>
    <m/>
    <m/>
    <x v="0"/>
    <x v="7"/>
    <n v="9"/>
    <s v="Octobre"/>
    <m/>
    <x v="0"/>
    <x v="0"/>
    <s v="Couvertures"/>
    <m/>
    <s v="Nombre"/>
    <n v="156"/>
    <m/>
    <m/>
    <m/>
    <s v=""/>
    <x v="30"/>
    <s v="Sélection / Priorisation"/>
    <x v="5"/>
    <x v="21"/>
    <s v="Sillegue"/>
    <m/>
    <m/>
    <m/>
    <m/>
    <x v="33"/>
    <n v="3"/>
    <s v="HT10"/>
    <s v="HT101012"/>
    <e v="#N/A"/>
    <n v="0"/>
  </r>
  <r>
    <s v="World Vision International"/>
    <m/>
    <m/>
    <x v="0"/>
    <x v="7"/>
    <n v="9"/>
    <s v="Octobre"/>
    <m/>
    <x v="0"/>
    <x v="0"/>
    <s v="Couvertures"/>
    <m/>
    <s v="Nombre"/>
    <n v="134"/>
    <m/>
    <m/>
    <m/>
    <s v=""/>
    <x v="31"/>
    <s v="Sélection / Priorisation"/>
    <x v="0"/>
    <x v="15"/>
    <s v="Belle Fontaine"/>
    <m/>
    <m/>
    <m/>
    <m/>
    <x v="34"/>
    <n v="3"/>
    <s v="HT01"/>
    <s v="HT01115"/>
    <e v="#N/A"/>
    <n v="0"/>
  </r>
  <r>
    <s v="World Vision International"/>
    <m/>
    <m/>
    <x v="0"/>
    <x v="7"/>
    <n v="9"/>
    <s v="Octobre"/>
    <m/>
    <x v="0"/>
    <x v="0"/>
    <s v="Couvertures"/>
    <m/>
    <s v="Nombre"/>
    <n v="250"/>
    <m/>
    <m/>
    <m/>
    <s v=""/>
    <x v="29"/>
    <s v="Sélection / Priorisation"/>
    <x v="0"/>
    <x v="15"/>
    <s v="Bongars"/>
    <m/>
    <m/>
    <m/>
    <m/>
    <x v="35"/>
    <n v="3"/>
    <s v="HT01"/>
    <s v="HT01115"/>
    <e v="#N/A"/>
    <n v="0"/>
  </r>
  <r>
    <s v="World Vision International"/>
    <m/>
    <m/>
    <x v="0"/>
    <x v="7"/>
    <n v="9"/>
    <s v="Octobre"/>
    <m/>
    <x v="0"/>
    <x v="0"/>
    <s v="Couvertures"/>
    <m/>
    <s v="Nombre"/>
    <n v="145"/>
    <m/>
    <m/>
    <m/>
    <s v=""/>
    <x v="32"/>
    <s v="Sélection / Priorisation"/>
    <x v="0"/>
    <x v="22"/>
    <s v="Trou Louis"/>
    <m/>
    <m/>
    <m/>
    <m/>
    <x v="36"/>
    <n v="4"/>
    <s v="HT01"/>
    <s v="HT01152"/>
    <e v="#N/A"/>
    <n v="0"/>
  </r>
  <r>
    <s v="World Vision International"/>
    <s v="OFATMA"/>
    <m/>
    <x v="0"/>
    <x v="7"/>
    <n v="9"/>
    <s v="Octobre"/>
    <m/>
    <x v="0"/>
    <x v="0"/>
    <s v="Couvertures"/>
    <m/>
    <s v="Nombre"/>
    <n v="50"/>
    <m/>
    <m/>
    <m/>
    <s v=""/>
    <x v="14"/>
    <s v="Sélection / Priorisation"/>
    <x v="2"/>
    <x v="7"/>
    <s v="Bourdet"/>
    <m/>
    <m/>
    <m/>
    <m/>
    <x v="37"/>
    <n v="5"/>
    <s v="HT07"/>
    <s v="HT07711"/>
    <e v="#N/A"/>
    <n v="0"/>
  </r>
  <r>
    <s v="World Vision International"/>
    <m/>
    <m/>
    <x v="0"/>
    <x v="7"/>
    <n v="9"/>
    <s v="Octobre"/>
    <m/>
    <x v="0"/>
    <x v="0"/>
    <s v="Kit de cuisine"/>
    <m/>
    <s v="Nombre"/>
    <n v="145"/>
    <m/>
    <m/>
    <m/>
    <s v=""/>
    <x v="32"/>
    <s v="Sélection / Priorisation"/>
    <x v="0"/>
    <x v="22"/>
    <s v="Trou Louis"/>
    <m/>
    <m/>
    <m/>
    <m/>
    <x v="36"/>
    <n v="4"/>
    <s v="HT01"/>
    <s v="HT01152"/>
    <e v="#N/A"/>
    <n v="0"/>
  </r>
  <r>
    <s v="World Vision International"/>
    <s v="Mercy Corps"/>
    <m/>
    <x v="0"/>
    <x v="7"/>
    <n v="9"/>
    <s v="Octobre"/>
    <m/>
    <x v="0"/>
    <x v="0"/>
    <s v="Lampes solaires"/>
    <m/>
    <s v="Nombre"/>
    <n v="400"/>
    <m/>
    <m/>
    <m/>
    <s v=""/>
    <x v="23"/>
    <s v="Sélection / Priorisation"/>
    <x v="5"/>
    <x v="17"/>
    <s v="Fonds Des Negres"/>
    <m/>
    <m/>
    <m/>
    <m/>
    <x v="32"/>
    <n v="5"/>
    <s v="HT10"/>
    <s v="HT101013"/>
    <e v="#N/A"/>
    <n v="0"/>
  </r>
  <r>
    <s v="World Vision International"/>
    <s v="OFATMA"/>
    <m/>
    <x v="0"/>
    <x v="7"/>
    <n v="9"/>
    <s v="Octobre"/>
    <m/>
    <x v="0"/>
    <x v="0"/>
    <s v="Lampes solaires"/>
    <m/>
    <s v="Nombre"/>
    <n v="50"/>
    <m/>
    <m/>
    <m/>
    <s v=""/>
    <x v="14"/>
    <s v="Sélection / Priorisation"/>
    <x v="2"/>
    <x v="7"/>
    <s v="Bourdet"/>
    <m/>
    <m/>
    <m/>
    <m/>
    <x v="37"/>
    <n v="5"/>
    <s v="HT07"/>
    <s v="HT07711"/>
    <e v="#N/A"/>
    <n v="0"/>
  </r>
  <r>
    <s v="World Vision International"/>
    <s v="Mercy Corps"/>
    <m/>
    <x v="0"/>
    <x v="7"/>
    <n v="9"/>
    <s v="Octobre"/>
    <m/>
    <x v="0"/>
    <x v="0"/>
    <s v="Moustiquaires"/>
    <m/>
    <s v="Nombre"/>
    <n v="400"/>
    <m/>
    <m/>
    <m/>
    <s v=""/>
    <x v="23"/>
    <s v="Sélection / Priorisation"/>
    <x v="5"/>
    <x v="17"/>
    <s v="Fonds Des Negres"/>
    <m/>
    <m/>
    <m/>
    <m/>
    <x v="32"/>
    <n v="5"/>
    <s v="HT10"/>
    <s v="HT101013"/>
    <e v="#N/A"/>
    <n v="0"/>
  </r>
  <r>
    <s v="World Vision International"/>
    <s v="OFATMA"/>
    <m/>
    <x v="0"/>
    <x v="7"/>
    <n v="9"/>
    <s v="Octobre"/>
    <m/>
    <x v="0"/>
    <x v="0"/>
    <s v="Moustiquaires"/>
    <m/>
    <s v="Nombre"/>
    <n v="50"/>
    <m/>
    <m/>
    <m/>
    <s v=""/>
    <x v="14"/>
    <s v="Sélection / Priorisation"/>
    <x v="2"/>
    <x v="7"/>
    <s v="Bourdet"/>
    <m/>
    <m/>
    <m/>
    <m/>
    <x v="37"/>
    <n v="5"/>
    <s v="HT07"/>
    <s v="HT07711"/>
    <e v="#N/A"/>
    <n v="0"/>
  </r>
  <r>
    <s v="CARE"/>
    <m/>
    <m/>
    <x v="0"/>
    <x v="8"/>
    <n v="10"/>
    <s v="Octobre"/>
    <m/>
    <x v="1"/>
    <x v="1"/>
    <s v="Bâches"/>
    <m/>
    <s v="Nombre"/>
    <n v="400"/>
    <m/>
    <m/>
    <m/>
    <s v=""/>
    <x v="33"/>
    <s v="Sélection / Priorisation"/>
    <x v="1"/>
    <x v="23"/>
    <m/>
    <m/>
    <m/>
    <m/>
    <m/>
    <x v="38"/>
    <n v="2"/>
    <s v="HT08"/>
    <s v="HT08833"/>
    <e v="#N/A"/>
    <n v="1"/>
  </r>
  <r>
    <s v="CARE"/>
    <m/>
    <m/>
    <x v="0"/>
    <x v="8"/>
    <n v="10"/>
    <s v="Octobre"/>
    <m/>
    <x v="0"/>
    <x v="0"/>
    <s v="Kit d'hygiène"/>
    <s v="Savons de lessive et de toilettes, Serviettes et papiers hygiéniques, Aquatabs, Dentifrices et brosses à dents et Serviettes de bain"/>
    <s v="Nombre"/>
    <n v="100"/>
    <m/>
    <m/>
    <m/>
    <s v=""/>
    <x v="12"/>
    <m/>
    <x v="1"/>
    <x v="2"/>
    <m/>
    <m/>
    <m/>
    <s v="Ménage"/>
    <m/>
    <x v="39"/>
    <n v="1"/>
    <s v="HT08"/>
    <s v="HT08832"/>
    <e v="#N/A"/>
    <n v="0"/>
  </r>
  <r>
    <s v="CARE"/>
    <m/>
    <m/>
    <x v="0"/>
    <x v="8"/>
    <n v="10"/>
    <s v="Octobre"/>
    <m/>
    <x v="0"/>
    <x v="0"/>
    <s v="Kit d'hygiène"/>
    <s v="Savons de lessive et de toilettes, Serviettes et papiers hygiéniques, Aquatabs, Dentifrices et brosses à dents et Serviettes de bain"/>
    <s v="Nombre"/>
    <n v="200"/>
    <m/>
    <m/>
    <m/>
    <s v=""/>
    <x v="33"/>
    <m/>
    <x v="1"/>
    <x v="23"/>
    <m/>
    <m/>
    <m/>
    <s v="Ménage"/>
    <m/>
    <x v="38"/>
    <n v="2"/>
    <s v="HT08"/>
    <s v="HT08833"/>
    <e v="#N/A"/>
    <n v="0"/>
  </r>
  <r>
    <s v="Diakonie Katastrophenhilfe"/>
    <s v="ATEPASE"/>
    <s v="Diakonie Katastrophenhilfe"/>
    <x v="0"/>
    <x v="8"/>
    <n v="10"/>
    <s v="Octobre"/>
    <m/>
    <x v="0"/>
    <x v="0"/>
    <s v="Kit d'hygiène"/>
    <s v="Shampooing, savon, brosses a dents, dentifrice, deodorants, peignes, Aquatabs, papier toilette, serviette hygienique, sceaux, savon pour lessive"/>
    <s v="Nombre"/>
    <n v="128"/>
    <m/>
    <m/>
    <m/>
    <s v=""/>
    <x v="24"/>
    <s v="Sélection / Priorisation"/>
    <x v="3"/>
    <x v="16"/>
    <s v="4ème Haut Grandou"/>
    <m/>
    <s v="Rural"/>
    <s v="Ménage"/>
    <m/>
    <x v="40"/>
    <n v="1"/>
    <s v="HT02"/>
    <s v="HT02221"/>
    <s v="HT02221-04"/>
    <n v="0"/>
  </r>
  <r>
    <s v="Diakonie Katastrophenhilfe"/>
    <s v="KORAL"/>
    <s v="German Foreign Office (AA)"/>
    <x v="0"/>
    <x v="8"/>
    <n v="10"/>
    <s v="Octobre"/>
    <m/>
    <x v="0"/>
    <x v="0"/>
    <s v="Kit d'hygiène"/>
    <s v="Shampooing, savon, brosses a dents, dentifrice, deodorants, peignes, Aquatabs, papier toilette, serviette hygienique, sceaux, savon pour lessive"/>
    <s v="Nombre"/>
    <n v="252"/>
    <m/>
    <m/>
    <m/>
    <s v=""/>
    <x v="34"/>
    <s v="Sélection / Priorisation"/>
    <x v="2"/>
    <x v="24"/>
    <m/>
    <s v="Ville d'Aquin"/>
    <s v="Rural"/>
    <s v="Ménage"/>
    <m/>
    <x v="41"/>
    <n v="2"/>
    <s v="HT07"/>
    <s v="HT07731"/>
    <e v="#N/A"/>
    <n v="1"/>
  </r>
  <r>
    <s v="Diakonie Katastrophenhilfe"/>
    <s v="KORAL"/>
    <s v="German Foreign Office (AA)"/>
    <x v="0"/>
    <x v="8"/>
    <n v="10"/>
    <s v="Octobre"/>
    <m/>
    <x v="1"/>
    <x v="1"/>
    <s v="Kit Abris"/>
    <s v="2 baches, 2 laines, cordes"/>
    <s v="Nombre"/>
    <n v="252"/>
    <m/>
    <m/>
    <m/>
    <s v=""/>
    <x v="34"/>
    <s v="Sélection / Priorisation"/>
    <x v="2"/>
    <x v="24"/>
    <m/>
    <s v="Ville d'Aquin"/>
    <s v="Rural"/>
    <s v="Ménage"/>
    <m/>
    <x v="41"/>
    <n v="2"/>
    <s v="HT07"/>
    <s v="HT07731"/>
    <e v="#N/A"/>
    <n v="0"/>
  </r>
  <r>
    <s v="Mercy Corps"/>
    <m/>
    <s v="World Vision"/>
    <x v="0"/>
    <x v="8"/>
    <n v="10"/>
    <s v="Octobre"/>
    <m/>
    <x v="1"/>
    <x v="1"/>
    <s v="Bâches"/>
    <m/>
    <s v="Nombre"/>
    <n v="1"/>
    <m/>
    <m/>
    <m/>
    <s v=""/>
    <x v="33"/>
    <m/>
    <x v="5"/>
    <x v="25"/>
    <m/>
    <m/>
    <m/>
    <m/>
    <m/>
    <x v="42"/>
    <n v="4"/>
    <s v="HT10"/>
    <s v="HT101023"/>
    <e v="#N/A"/>
    <n v="1"/>
  </r>
  <r>
    <s v="Mercy Corps"/>
    <m/>
    <s v="World Vision"/>
    <x v="0"/>
    <x v="8"/>
    <n v="10"/>
    <s v="Octobre"/>
    <m/>
    <x v="0"/>
    <x v="0"/>
    <s v="Bidons"/>
    <m/>
    <s v="Nombre"/>
    <n v="2"/>
    <m/>
    <m/>
    <m/>
    <s v=""/>
    <x v="33"/>
    <m/>
    <x v="5"/>
    <x v="25"/>
    <m/>
    <m/>
    <m/>
    <m/>
    <m/>
    <x v="42"/>
    <n v="4"/>
    <s v="HT10"/>
    <s v="HT101023"/>
    <e v="#N/A"/>
    <n v="0"/>
  </r>
  <r>
    <s v="Mercy Corps"/>
    <m/>
    <s v="World Vision"/>
    <x v="0"/>
    <x v="8"/>
    <n v="10"/>
    <s v="Octobre"/>
    <m/>
    <x v="0"/>
    <x v="0"/>
    <s v="Couvertures"/>
    <m/>
    <s v="Nombre"/>
    <n v="1"/>
    <m/>
    <m/>
    <m/>
    <s v=""/>
    <x v="33"/>
    <m/>
    <x v="5"/>
    <x v="25"/>
    <m/>
    <m/>
    <m/>
    <m/>
    <m/>
    <x v="42"/>
    <n v="4"/>
    <s v="HT10"/>
    <s v="HT101023"/>
    <e v="#N/A"/>
    <n v="0"/>
  </r>
  <r>
    <s v="Mercy Corps"/>
    <m/>
    <s v="World Vision"/>
    <x v="0"/>
    <x v="8"/>
    <n v="10"/>
    <s v="Octobre"/>
    <m/>
    <x v="0"/>
    <x v="0"/>
    <s v="Lampes solaires"/>
    <m/>
    <s v="Nombre"/>
    <n v="1"/>
    <m/>
    <m/>
    <m/>
    <s v=""/>
    <x v="33"/>
    <m/>
    <x v="5"/>
    <x v="25"/>
    <m/>
    <m/>
    <m/>
    <m/>
    <m/>
    <x v="42"/>
    <n v="4"/>
    <s v="HT10"/>
    <s v="HT101023"/>
    <e v="#N/A"/>
    <n v="0"/>
  </r>
  <r>
    <s v="PADF"/>
    <m/>
    <s v="Private funds"/>
    <x v="0"/>
    <x v="8"/>
    <n v="10"/>
    <s v="Octobre"/>
    <m/>
    <x v="0"/>
    <x v="0"/>
    <s v="Aquatabs"/>
    <m/>
    <s v="Nombre"/>
    <n v="3500"/>
    <m/>
    <m/>
    <m/>
    <s v=""/>
    <x v="35"/>
    <s v="Distribution générale"/>
    <x v="2"/>
    <x v="19"/>
    <m/>
    <m/>
    <m/>
    <m/>
    <s v="20 tablets de 33 mg par famille "/>
    <x v="43"/>
    <n v="1"/>
    <s v="HT07"/>
    <s v="HT07713"/>
    <e v="#N/A"/>
    <n v="1"/>
  </r>
  <r>
    <s v="PADF"/>
    <m/>
    <s v="Private funds"/>
    <x v="0"/>
    <x v="8"/>
    <n v="10"/>
    <s v="Octobre"/>
    <m/>
    <x v="0"/>
    <x v="0"/>
    <s v="Aquatabs"/>
    <m/>
    <s v="Nombre"/>
    <n v="1500"/>
    <m/>
    <m/>
    <m/>
    <s v=""/>
    <x v="36"/>
    <s v="Distribution générale"/>
    <x v="2"/>
    <x v="26"/>
    <m/>
    <m/>
    <m/>
    <m/>
    <s v="20 tablets de 33 mg par famille"/>
    <x v="44"/>
    <n v="1"/>
    <s v="HT07"/>
    <s v="HT07715"/>
    <e v="#N/A"/>
    <n v="1"/>
  </r>
  <r>
    <s v="Samaritan's Purse"/>
    <m/>
    <m/>
    <x v="0"/>
    <x v="8"/>
    <n v="10"/>
    <s v="Octobre"/>
    <m/>
    <x v="1"/>
    <x v="1"/>
    <s v="Bâches"/>
    <m/>
    <s v="Nombre"/>
    <n v="520"/>
    <m/>
    <m/>
    <m/>
    <s v=""/>
    <x v="37"/>
    <m/>
    <x v="1"/>
    <x v="1"/>
    <s v="4e Basse Guinaudée"/>
    <s v="Caracolie 2"/>
    <m/>
    <m/>
    <m/>
    <x v="45"/>
    <n v="3"/>
    <s v="HT08"/>
    <s v="HT08811"/>
    <s v="HT08811-04"/>
    <n v="1"/>
  </r>
  <r>
    <s v="Samaritan's Purse"/>
    <m/>
    <m/>
    <x v="0"/>
    <x v="8"/>
    <n v="10"/>
    <s v="Octobre"/>
    <m/>
    <x v="0"/>
    <x v="0"/>
    <s v="Couvertures"/>
    <m/>
    <s v="Nombre"/>
    <n v="528"/>
    <m/>
    <m/>
    <m/>
    <s v=""/>
    <x v="37"/>
    <m/>
    <x v="1"/>
    <x v="1"/>
    <s v="4e Basse Guinaudée"/>
    <s v="Caracolie 2"/>
    <m/>
    <m/>
    <m/>
    <x v="45"/>
    <n v="3"/>
    <s v="HT08"/>
    <s v="HT08811"/>
    <s v="HT08811-04"/>
    <n v="0"/>
  </r>
  <r>
    <s v="Samaritan's Purse"/>
    <m/>
    <m/>
    <x v="0"/>
    <x v="8"/>
    <n v="10"/>
    <s v="Octobre"/>
    <m/>
    <x v="0"/>
    <x v="0"/>
    <s v="Kit d'hygiène"/>
    <m/>
    <s v="Nombre"/>
    <n v="522"/>
    <m/>
    <m/>
    <m/>
    <s v=""/>
    <x v="37"/>
    <m/>
    <x v="1"/>
    <x v="1"/>
    <s v="4e Basse Guinaudée"/>
    <s v="Caracolie 2"/>
    <m/>
    <m/>
    <m/>
    <x v="45"/>
    <n v="3"/>
    <s v="HT08"/>
    <s v="HT08811"/>
    <s v="HT08811-04"/>
    <n v="0"/>
  </r>
  <r>
    <s v="World Vision International"/>
    <m/>
    <m/>
    <x v="0"/>
    <x v="8"/>
    <n v="10"/>
    <s v="Octobre"/>
    <m/>
    <x v="1"/>
    <x v="1"/>
    <s v="Bâches"/>
    <m/>
    <s v="Nombre"/>
    <n v="250"/>
    <m/>
    <m/>
    <m/>
    <s v=""/>
    <x v="29"/>
    <m/>
    <x v="0"/>
    <x v="22"/>
    <s v="Gros Mangle"/>
    <m/>
    <m/>
    <m/>
    <m/>
    <x v="46"/>
    <n v="3"/>
    <s v="HT01"/>
    <s v="HT01152"/>
    <e v="#N/A"/>
    <n v="0"/>
  </r>
  <r>
    <s v="World Vision International"/>
    <m/>
    <m/>
    <x v="0"/>
    <x v="8"/>
    <n v="10"/>
    <s v="Octobre"/>
    <m/>
    <x v="1"/>
    <x v="1"/>
    <s v="Bâches"/>
    <m/>
    <s v="Nombre"/>
    <n v="200"/>
    <m/>
    <m/>
    <m/>
    <s v=""/>
    <x v="33"/>
    <m/>
    <x v="0"/>
    <x v="22"/>
    <s v="La Source"/>
    <m/>
    <m/>
    <m/>
    <m/>
    <x v="47"/>
    <n v="3"/>
    <s v="HT01"/>
    <s v="HT01152"/>
    <e v="#N/A"/>
    <n v="0"/>
  </r>
  <r>
    <s v="World Vision International"/>
    <m/>
    <m/>
    <x v="0"/>
    <x v="8"/>
    <n v="10"/>
    <s v="Octobre"/>
    <m/>
    <x v="1"/>
    <x v="1"/>
    <s v="Bâches"/>
    <m/>
    <s v="Nombre"/>
    <n v="250"/>
    <m/>
    <m/>
    <m/>
    <s v=""/>
    <x v="29"/>
    <m/>
    <x v="0"/>
    <x v="22"/>
    <s v="Trou Louis"/>
    <m/>
    <m/>
    <m/>
    <m/>
    <x v="48"/>
    <n v="3"/>
    <s v="HT01"/>
    <s v="HT01152"/>
    <e v="#N/A"/>
    <n v="0"/>
  </r>
  <r>
    <s v="World Vision International"/>
    <m/>
    <m/>
    <x v="0"/>
    <x v="8"/>
    <n v="10"/>
    <s v="Octobre"/>
    <m/>
    <x v="0"/>
    <x v="0"/>
    <s v="Bidons"/>
    <m/>
    <s v="Nombre"/>
    <n v="250"/>
    <m/>
    <m/>
    <m/>
    <s v=""/>
    <x v="29"/>
    <s v="Sélection / Priorisation"/>
    <x v="0"/>
    <x v="22"/>
    <s v="Gros Mangle"/>
    <m/>
    <m/>
    <m/>
    <m/>
    <x v="46"/>
    <n v="3"/>
    <s v="HT01"/>
    <s v="HT01152"/>
    <e v="#N/A"/>
    <n v="0"/>
  </r>
  <r>
    <s v="World Vision International"/>
    <m/>
    <m/>
    <x v="0"/>
    <x v="8"/>
    <n v="10"/>
    <s v="Octobre"/>
    <m/>
    <x v="0"/>
    <x v="0"/>
    <s v="Bidons"/>
    <m/>
    <s v="Nombre"/>
    <n v="200"/>
    <m/>
    <m/>
    <m/>
    <s v=""/>
    <x v="33"/>
    <s v="Sélection / Priorisation"/>
    <x v="0"/>
    <x v="22"/>
    <s v="La Source"/>
    <m/>
    <m/>
    <m/>
    <m/>
    <x v="47"/>
    <n v="3"/>
    <s v="HT01"/>
    <s v="HT01152"/>
    <e v="#N/A"/>
    <n v="0"/>
  </r>
  <r>
    <s v="World Vision International"/>
    <m/>
    <m/>
    <x v="0"/>
    <x v="8"/>
    <n v="10"/>
    <s v="Octobre"/>
    <m/>
    <x v="0"/>
    <x v="0"/>
    <s v="Bidons"/>
    <m/>
    <s v="Nombre"/>
    <n v="250"/>
    <m/>
    <m/>
    <m/>
    <s v=""/>
    <x v="29"/>
    <s v="Sélection / Priorisation"/>
    <x v="0"/>
    <x v="22"/>
    <s v="Trou Louis"/>
    <m/>
    <m/>
    <m/>
    <m/>
    <x v="48"/>
    <n v="3"/>
    <s v="HT01"/>
    <s v="HT01152"/>
    <e v="#N/A"/>
    <n v="0"/>
  </r>
  <r>
    <s v="World Vision International"/>
    <m/>
    <m/>
    <x v="0"/>
    <x v="8"/>
    <n v="10"/>
    <s v="Octobre"/>
    <m/>
    <x v="0"/>
    <x v="0"/>
    <s v="Couvertures"/>
    <m/>
    <s v="Nombre"/>
    <n v="250"/>
    <m/>
    <m/>
    <m/>
    <s v=""/>
    <x v="29"/>
    <s v="Sélection / Priorisation"/>
    <x v="0"/>
    <x v="22"/>
    <s v="Gros Mangle"/>
    <m/>
    <m/>
    <m/>
    <m/>
    <x v="46"/>
    <n v="3"/>
    <s v="HT01"/>
    <s v="HT01152"/>
    <e v="#N/A"/>
    <n v="0"/>
  </r>
  <r>
    <s v="World Vision International"/>
    <m/>
    <m/>
    <x v="0"/>
    <x v="8"/>
    <n v="10"/>
    <s v="Octobre"/>
    <m/>
    <x v="0"/>
    <x v="0"/>
    <s v="Couvertures"/>
    <m/>
    <s v="Nombre"/>
    <n v="200"/>
    <m/>
    <m/>
    <m/>
    <s v=""/>
    <x v="33"/>
    <s v="Sélection / Priorisation"/>
    <x v="0"/>
    <x v="22"/>
    <s v="La Source"/>
    <m/>
    <m/>
    <m/>
    <m/>
    <x v="47"/>
    <n v="3"/>
    <s v="HT01"/>
    <s v="HT01152"/>
    <e v="#N/A"/>
    <n v="0"/>
  </r>
  <r>
    <s v="World Vision International"/>
    <m/>
    <m/>
    <x v="0"/>
    <x v="8"/>
    <n v="10"/>
    <s v="Octobre"/>
    <m/>
    <x v="0"/>
    <x v="0"/>
    <s v="Couvertures"/>
    <m/>
    <s v="Nombre"/>
    <n v="250"/>
    <m/>
    <m/>
    <m/>
    <s v=""/>
    <x v="29"/>
    <s v="Sélection / Priorisation"/>
    <x v="0"/>
    <x v="22"/>
    <s v="Trou Louis"/>
    <m/>
    <m/>
    <m/>
    <m/>
    <x v="48"/>
    <n v="3"/>
    <s v="HT01"/>
    <s v="HT01152"/>
    <e v="#N/A"/>
    <n v="0"/>
  </r>
  <r>
    <s v="American RC"/>
    <s v="Haitian RC"/>
    <m/>
    <x v="0"/>
    <x v="9"/>
    <n v="11"/>
    <s v="Octobre"/>
    <m/>
    <x v="0"/>
    <x v="0"/>
    <s v="Kit d'hygiène"/>
    <m/>
    <s v="Nombre"/>
    <n v="69"/>
    <m/>
    <m/>
    <m/>
    <s v=""/>
    <x v="38"/>
    <s v="Sélection / Priorisation"/>
    <x v="2"/>
    <x v="27"/>
    <s v="Port-à-Piment Health Center"/>
    <m/>
    <m/>
    <m/>
    <m/>
    <x v="49"/>
    <n v="1"/>
    <s v="HT07"/>
    <s v="HT07742"/>
    <e v="#N/A"/>
    <n v="1"/>
  </r>
  <r>
    <s v="CARE"/>
    <m/>
    <m/>
    <x v="0"/>
    <x v="9"/>
    <n v="11"/>
    <s v="Octobre"/>
    <m/>
    <x v="1"/>
    <x v="1"/>
    <s v="Bâches"/>
    <m/>
    <s v="Nombre"/>
    <n v="400"/>
    <m/>
    <m/>
    <m/>
    <s v=""/>
    <x v="33"/>
    <s v="Sélection / Priorisation"/>
    <x v="1"/>
    <x v="2"/>
    <m/>
    <m/>
    <m/>
    <s v="Ménage"/>
    <m/>
    <x v="50"/>
    <n v="2"/>
    <s v="HT08"/>
    <s v="HT08832"/>
    <e v="#N/A"/>
    <n v="0"/>
  </r>
  <r>
    <s v="CARE"/>
    <m/>
    <m/>
    <x v="0"/>
    <x v="9"/>
    <n v="11"/>
    <s v="Octobre"/>
    <m/>
    <x v="0"/>
    <x v="0"/>
    <s v="Kit d'hygiène"/>
    <s v="Savons de lessive et de toilettes, Serviettes et papiers hygiéniques, Aquatabs, Dentifrices et brosses à dents et Serviettes de bain"/>
    <s v="Nombre"/>
    <n v="200"/>
    <m/>
    <m/>
    <m/>
    <s v=""/>
    <x v="33"/>
    <m/>
    <x v="1"/>
    <x v="2"/>
    <m/>
    <m/>
    <m/>
    <s v="Ménage"/>
    <m/>
    <x v="50"/>
    <n v="2"/>
    <s v="HT08"/>
    <s v="HT08832"/>
    <e v="#N/A"/>
    <n v="0"/>
  </r>
  <r>
    <s v="Concern Worldwide"/>
    <s v="Joint distribution with World Wision"/>
    <m/>
    <x v="0"/>
    <x v="9"/>
    <n v="11"/>
    <s v="Octobre"/>
    <m/>
    <x v="0"/>
    <x v="0"/>
    <s v="Aquatabs"/>
    <m/>
    <s v="Nombre"/>
    <n v="3200"/>
    <m/>
    <m/>
    <m/>
    <s v=""/>
    <x v="39"/>
    <s v="Sélection / Priorisation"/>
    <x v="0"/>
    <x v="22"/>
    <s v="Grand Vide"/>
    <m/>
    <m/>
    <m/>
    <m/>
    <x v="51"/>
    <n v="2"/>
    <s v="HT01"/>
    <s v="HT01152"/>
    <e v="#N/A"/>
    <n v="1"/>
  </r>
  <r>
    <s v="Concern Worldwide"/>
    <s v="Joint distribution with World Wision"/>
    <m/>
    <x v="0"/>
    <x v="9"/>
    <n v="11"/>
    <s v="Octobre"/>
    <m/>
    <x v="0"/>
    <x v="0"/>
    <s v="Kit d'hygiène"/>
    <m/>
    <s v="Nombre"/>
    <n v="320"/>
    <m/>
    <m/>
    <m/>
    <s v=""/>
    <x v="39"/>
    <s v="Sélection / Priorisation"/>
    <x v="0"/>
    <x v="22"/>
    <s v="Grand Vide"/>
    <m/>
    <m/>
    <m/>
    <m/>
    <x v="51"/>
    <n v="2"/>
    <s v="HT01"/>
    <s v="HT01152"/>
    <e v="#N/A"/>
    <n v="0"/>
  </r>
  <r>
    <s v="Haitian RC"/>
    <m/>
    <m/>
    <x v="0"/>
    <x v="9"/>
    <n v="11"/>
    <s v="Octobre"/>
    <m/>
    <x v="1"/>
    <x v="1"/>
    <s v="Kit Abris"/>
    <m/>
    <s v="Nombre"/>
    <n v="54"/>
    <m/>
    <m/>
    <m/>
    <s v=""/>
    <x v="40"/>
    <s v="Sélection / Priorisation"/>
    <x v="3"/>
    <x v="28"/>
    <m/>
    <m/>
    <m/>
    <m/>
    <m/>
    <x v="52"/>
    <n v="3"/>
    <s v="HT02"/>
    <s v="HT02232"/>
    <e v="#N/A"/>
    <n v="1"/>
  </r>
  <r>
    <s v="Haitian RC"/>
    <m/>
    <m/>
    <x v="0"/>
    <x v="9"/>
    <n v="11"/>
    <s v="Octobre"/>
    <m/>
    <x v="0"/>
    <x v="0"/>
    <s v="Kit de cuisine"/>
    <m/>
    <s v="Nombre"/>
    <n v="54"/>
    <m/>
    <m/>
    <m/>
    <s v=""/>
    <x v="40"/>
    <m/>
    <x v="3"/>
    <x v="28"/>
    <m/>
    <m/>
    <m/>
    <m/>
    <m/>
    <x v="52"/>
    <n v="3"/>
    <s v="HT02"/>
    <s v="HT02232"/>
    <e v="#N/A"/>
    <n v="0"/>
  </r>
  <r>
    <s v="Haitian RC"/>
    <m/>
    <m/>
    <x v="0"/>
    <x v="9"/>
    <n v="11"/>
    <s v="Octobre"/>
    <m/>
    <x v="0"/>
    <x v="0"/>
    <s v="Kit d'hygiène"/>
    <m/>
    <s v="Nombre"/>
    <n v="54"/>
    <m/>
    <m/>
    <m/>
    <s v=""/>
    <x v="40"/>
    <m/>
    <x v="3"/>
    <x v="28"/>
    <m/>
    <m/>
    <m/>
    <m/>
    <m/>
    <x v="52"/>
    <n v="3"/>
    <s v="HT02"/>
    <s v="HT02232"/>
    <e v="#N/A"/>
    <n v="0"/>
  </r>
  <r>
    <s v="Samaritan's Purse"/>
    <m/>
    <m/>
    <x v="0"/>
    <x v="9"/>
    <n v="11"/>
    <s v="Octobre"/>
    <m/>
    <x v="1"/>
    <x v="1"/>
    <s v="Bâches"/>
    <m/>
    <s v="Nombre"/>
    <n v="325"/>
    <m/>
    <m/>
    <m/>
    <s v=""/>
    <x v="41"/>
    <m/>
    <x v="1"/>
    <x v="2"/>
    <s v="Les Gommiers"/>
    <m/>
    <m/>
    <m/>
    <m/>
    <x v="53"/>
    <n v="3"/>
    <s v="HT08"/>
    <s v="HT08832"/>
    <e v="#N/A"/>
    <n v="1"/>
  </r>
  <r>
    <s v="Samaritan's Purse"/>
    <m/>
    <m/>
    <x v="0"/>
    <x v="9"/>
    <n v="11"/>
    <s v="Octobre"/>
    <m/>
    <x v="0"/>
    <x v="0"/>
    <s v="Couvertures"/>
    <m/>
    <s v="Nombre"/>
    <n v="300"/>
    <m/>
    <m/>
    <m/>
    <s v=""/>
    <x v="41"/>
    <s v="Distribution générale"/>
    <x v="1"/>
    <x v="2"/>
    <s v="Les Gommiers"/>
    <m/>
    <m/>
    <m/>
    <m/>
    <x v="53"/>
    <n v="3"/>
    <s v="HT08"/>
    <s v="HT08832"/>
    <e v="#N/A"/>
    <n v="0"/>
  </r>
  <r>
    <s v="Samaritan's Purse"/>
    <m/>
    <m/>
    <x v="0"/>
    <x v="9"/>
    <n v="11"/>
    <s v="Octobre"/>
    <m/>
    <x v="0"/>
    <x v="0"/>
    <s v="Kit d'hygiène"/>
    <m/>
    <s v="Nombre"/>
    <n v="318"/>
    <m/>
    <m/>
    <m/>
    <s v=""/>
    <x v="41"/>
    <s v="Distribution générale"/>
    <x v="1"/>
    <x v="2"/>
    <s v="Les Gommiers"/>
    <m/>
    <m/>
    <m/>
    <m/>
    <x v="53"/>
    <n v="3"/>
    <s v="HT08"/>
    <s v="HT08832"/>
    <e v="#N/A"/>
    <n v="0"/>
  </r>
  <r>
    <s v="Samaritan's Purse"/>
    <m/>
    <m/>
    <x v="0"/>
    <x v="9"/>
    <n v="11"/>
    <s v="Octobre"/>
    <m/>
    <x v="1"/>
    <x v="1"/>
    <s v="Bâches"/>
    <m/>
    <s v="Nombre"/>
    <n v="1105"/>
    <m/>
    <m/>
    <m/>
    <s v=""/>
    <x v="42"/>
    <m/>
    <x v="2"/>
    <x v="20"/>
    <s v="Dumont"/>
    <m/>
    <m/>
    <m/>
    <m/>
    <x v="54"/>
    <n v="3"/>
    <s v="HT07"/>
    <s v="HT07721"/>
    <e v="#N/A"/>
    <n v="0"/>
  </r>
  <r>
    <s v="Samaritan's Purse"/>
    <m/>
    <m/>
    <x v="0"/>
    <x v="9"/>
    <n v="11"/>
    <s v="Octobre"/>
    <m/>
    <x v="0"/>
    <x v="0"/>
    <s v="Couvertures"/>
    <m/>
    <s v="Nombre"/>
    <n v="1705"/>
    <m/>
    <m/>
    <m/>
    <s v=""/>
    <x v="42"/>
    <s v="Distribution générale"/>
    <x v="2"/>
    <x v="20"/>
    <s v="Dumont"/>
    <m/>
    <m/>
    <m/>
    <m/>
    <x v="54"/>
    <n v="3"/>
    <s v="HT07"/>
    <s v="HT07721"/>
    <e v="#N/A"/>
    <n v="0"/>
  </r>
  <r>
    <s v="Samaritan's Purse"/>
    <m/>
    <m/>
    <x v="0"/>
    <x v="9"/>
    <n v="11"/>
    <s v="Octobre"/>
    <m/>
    <x v="0"/>
    <x v="0"/>
    <s v="Kit d'hygiène"/>
    <m/>
    <s v="Nombre"/>
    <n v="1105"/>
    <m/>
    <m/>
    <m/>
    <s v=""/>
    <x v="42"/>
    <s v="Distribution générale"/>
    <x v="2"/>
    <x v="20"/>
    <s v="Dumont"/>
    <m/>
    <m/>
    <m/>
    <m/>
    <x v="54"/>
    <n v="3"/>
    <s v="HT07"/>
    <s v="HT07721"/>
    <e v="#N/A"/>
    <n v="0"/>
  </r>
  <r>
    <s v="SDC"/>
    <m/>
    <m/>
    <x v="2"/>
    <x v="9"/>
    <n v="11"/>
    <s v="Octobre"/>
    <m/>
    <x v="0"/>
    <x v="0"/>
    <s v="Kit d'hygiène"/>
    <m/>
    <s v="Nombre"/>
    <n v="1000"/>
    <m/>
    <m/>
    <m/>
    <s v=""/>
    <x v="37"/>
    <m/>
    <x v="2"/>
    <x v="27"/>
    <m/>
    <m/>
    <m/>
    <m/>
    <m/>
    <x v="55"/>
    <n v="1"/>
    <s v="HT07"/>
    <s v="HT07742"/>
    <e v="#N/A"/>
    <n v="1"/>
  </r>
  <r>
    <s v="World Vision International"/>
    <s v="Concern Worldwide"/>
    <m/>
    <x v="0"/>
    <x v="9"/>
    <n v="11"/>
    <s v="Octobre"/>
    <m/>
    <x v="1"/>
    <x v="1"/>
    <s v="Bâches"/>
    <m/>
    <s v="Nombre"/>
    <n v="285"/>
    <m/>
    <m/>
    <m/>
    <s v=""/>
    <x v="43"/>
    <m/>
    <x v="0"/>
    <x v="22"/>
    <s v="Grand Vide"/>
    <m/>
    <m/>
    <m/>
    <m/>
    <x v="56"/>
    <n v="7"/>
    <s v="HT01"/>
    <s v="HT01152"/>
    <e v="#N/A"/>
    <n v="0"/>
  </r>
  <r>
    <s v="World Vision International"/>
    <m/>
    <m/>
    <x v="0"/>
    <x v="9"/>
    <n v="11"/>
    <s v="Octobre"/>
    <m/>
    <x v="1"/>
    <x v="1"/>
    <s v="Bâches"/>
    <m/>
    <s v="Nombre"/>
    <n v="300"/>
    <m/>
    <m/>
    <m/>
    <s v=""/>
    <x v="25"/>
    <m/>
    <x v="0"/>
    <x v="22"/>
    <s v="La Source"/>
    <m/>
    <m/>
    <m/>
    <m/>
    <x v="57"/>
    <n v="5"/>
    <s v="HT01"/>
    <s v="HT01152"/>
    <e v="#N/A"/>
    <n v="0"/>
  </r>
  <r>
    <s v="World Vision International"/>
    <s v="Fondation Digicel"/>
    <m/>
    <x v="0"/>
    <x v="9"/>
    <n v="11"/>
    <s v="Octobre"/>
    <m/>
    <x v="1"/>
    <x v="1"/>
    <s v="Bâches"/>
    <m/>
    <s v="Nombre"/>
    <n v="120"/>
    <m/>
    <m/>
    <m/>
    <s v=""/>
    <x v="44"/>
    <m/>
    <x v="2"/>
    <x v="29"/>
    <s v="Ile A Vache"/>
    <m/>
    <m/>
    <m/>
    <m/>
    <x v="58"/>
    <n v="1"/>
    <s v="HT07"/>
    <s v="HT07716"/>
    <e v="#N/A"/>
    <n v="1"/>
  </r>
  <r>
    <s v="World Vision International"/>
    <m/>
    <m/>
    <x v="0"/>
    <x v="9"/>
    <n v="11"/>
    <s v="Octobre"/>
    <m/>
    <x v="1"/>
    <x v="1"/>
    <s v="Bâches"/>
    <m/>
    <s v="Nombre"/>
    <n v="437"/>
    <m/>
    <m/>
    <m/>
    <s v=""/>
    <x v="45"/>
    <m/>
    <x v="2"/>
    <x v="30"/>
    <s v="Baie Dumerle"/>
    <m/>
    <m/>
    <m/>
    <m/>
    <x v="59"/>
    <n v="4"/>
    <s v="HT07"/>
    <s v="HT07732"/>
    <e v="#N/A"/>
    <n v="1"/>
  </r>
  <r>
    <s v="World Vision International"/>
    <s v="Concern Worldwide"/>
    <m/>
    <x v="0"/>
    <x v="9"/>
    <n v="11"/>
    <s v="Octobre"/>
    <m/>
    <x v="0"/>
    <x v="0"/>
    <s v="Bidons"/>
    <m/>
    <s v="Nombre"/>
    <n v="285"/>
    <m/>
    <m/>
    <m/>
    <s v=""/>
    <x v="43"/>
    <s v="Sélection / Priorisation"/>
    <x v="0"/>
    <x v="22"/>
    <s v="Grand Vide"/>
    <m/>
    <m/>
    <m/>
    <m/>
    <x v="56"/>
    <n v="7"/>
    <s v="HT01"/>
    <s v="HT01152"/>
    <e v="#N/A"/>
    <n v="0"/>
  </r>
  <r>
    <s v="World Vision International"/>
    <m/>
    <m/>
    <x v="0"/>
    <x v="9"/>
    <n v="11"/>
    <s v="Octobre"/>
    <m/>
    <x v="0"/>
    <x v="0"/>
    <s v="Bidons"/>
    <m/>
    <s v="Nombre"/>
    <n v="300"/>
    <m/>
    <m/>
    <m/>
    <s v=""/>
    <x v="25"/>
    <s v="Sélection / Priorisation"/>
    <x v="0"/>
    <x v="22"/>
    <s v="La Source"/>
    <m/>
    <m/>
    <m/>
    <m/>
    <x v="57"/>
    <n v="5"/>
    <s v="HT01"/>
    <s v="HT01152"/>
    <e v="#N/A"/>
    <n v="0"/>
  </r>
  <r>
    <s v="World Vision International"/>
    <s v="Concern Worldwide"/>
    <m/>
    <x v="0"/>
    <x v="9"/>
    <n v="11"/>
    <s v="Octobre"/>
    <m/>
    <x v="0"/>
    <x v="0"/>
    <s v="Couvertures"/>
    <m/>
    <s v="Nombre"/>
    <n v="285"/>
    <m/>
    <m/>
    <m/>
    <s v=""/>
    <x v="43"/>
    <s v="Sélection / Priorisation"/>
    <x v="0"/>
    <x v="22"/>
    <s v="Grand Vide"/>
    <m/>
    <m/>
    <m/>
    <m/>
    <x v="56"/>
    <n v="7"/>
    <s v="HT01"/>
    <s v="HT01152"/>
    <e v="#N/A"/>
    <n v="0"/>
  </r>
  <r>
    <s v="World Vision International"/>
    <m/>
    <m/>
    <x v="0"/>
    <x v="9"/>
    <n v="11"/>
    <s v="Octobre"/>
    <m/>
    <x v="0"/>
    <x v="0"/>
    <s v="Couvertures"/>
    <m/>
    <s v="Nombre"/>
    <n v="300"/>
    <m/>
    <m/>
    <m/>
    <s v=""/>
    <x v="25"/>
    <s v="Sélection / Priorisation"/>
    <x v="0"/>
    <x v="22"/>
    <s v="La Source"/>
    <m/>
    <m/>
    <m/>
    <m/>
    <x v="57"/>
    <n v="5"/>
    <s v="HT01"/>
    <s v="HT01152"/>
    <e v="#N/A"/>
    <n v="0"/>
  </r>
  <r>
    <s v="World Vision International"/>
    <m/>
    <m/>
    <x v="0"/>
    <x v="9"/>
    <n v="11"/>
    <s v="Octobre"/>
    <m/>
    <x v="0"/>
    <x v="0"/>
    <s v="Couvertures"/>
    <m/>
    <s v="Nombre"/>
    <n v="437"/>
    <m/>
    <m/>
    <m/>
    <s v=""/>
    <x v="45"/>
    <s v="Sélection / Priorisation"/>
    <x v="2"/>
    <x v="30"/>
    <s v="Baie Dumerle"/>
    <m/>
    <m/>
    <m/>
    <m/>
    <x v="59"/>
    <n v="4"/>
    <s v="HT07"/>
    <s v="HT07732"/>
    <e v="#N/A"/>
    <n v="0"/>
  </r>
  <r>
    <s v="World Vision International"/>
    <s v="Concern Worldwide"/>
    <m/>
    <x v="0"/>
    <x v="9"/>
    <n v="11"/>
    <s v="Octobre"/>
    <m/>
    <x v="0"/>
    <x v="0"/>
    <s v="Kit d'hygiène"/>
    <m/>
    <s v="Nombre"/>
    <n v="285"/>
    <m/>
    <m/>
    <m/>
    <s v=""/>
    <x v="43"/>
    <s v="Sélection / Priorisation"/>
    <x v="0"/>
    <x v="22"/>
    <s v="Grand Vide"/>
    <m/>
    <m/>
    <m/>
    <m/>
    <x v="56"/>
    <n v="7"/>
    <s v="HT01"/>
    <s v="HT01152"/>
    <e v="#N/A"/>
    <n v="0"/>
  </r>
  <r>
    <s v="World Vision International"/>
    <s v="Concern Worldwide"/>
    <m/>
    <x v="0"/>
    <x v="9"/>
    <n v="11"/>
    <s v="Octobre"/>
    <m/>
    <x v="0"/>
    <x v="0"/>
    <s v="Aquatabs"/>
    <m/>
    <s v="Nombre"/>
    <n v="285"/>
    <m/>
    <m/>
    <m/>
    <s v=""/>
    <x v="43"/>
    <s v="Sélection / Priorisation"/>
    <x v="0"/>
    <x v="22"/>
    <s v="Grand Vide"/>
    <m/>
    <m/>
    <m/>
    <m/>
    <x v="56"/>
    <n v="7"/>
    <s v="HT01"/>
    <s v="HT01152"/>
    <e v="#N/A"/>
    <n v="0"/>
  </r>
  <r>
    <s v="World Vision International"/>
    <s v="Concern Worldwide"/>
    <m/>
    <x v="0"/>
    <x v="9"/>
    <n v="11"/>
    <s v="Octobre"/>
    <m/>
    <x v="0"/>
    <x v="0"/>
    <s v="Lampes solaires"/>
    <m/>
    <s v="Nombre"/>
    <n v="285"/>
    <m/>
    <m/>
    <m/>
    <s v=""/>
    <x v="43"/>
    <s v="Sélection / Priorisation"/>
    <x v="0"/>
    <x v="22"/>
    <s v="Grand Vide"/>
    <m/>
    <m/>
    <m/>
    <m/>
    <x v="56"/>
    <n v="7"/>
    <s v="HT01"/>
    <s v="HT01152"/>
    <e v="#N/A"/>
    <n v="0"/>
  </r>
  <r>
    <s v="World Vision International"/>
    <m/>
    <m/>
    <x v="0"/>
    <x v="9"/>
    <n v="11"/>
    <s v="Octobre"/>
    <m/>
    <x v="0"/>
    <x v="0"/>
    <s v="Lampes solaires"/>
    <m/>
    <s v="Nombre"/>
    <n v="300"/>
    <m/>
    <m/>
    <m/>
    <s v=""/>
    <x v="25"/>
    <s v="Sélection / Priorisation"/>
    <x v="0"/>
    <x v="22"/>
    <s v="La Source"/>
    <m/>
    <m/>
    <m/>
    <m/>
    <x v="57"/>
    <n v="5"/>
    <s v="HT01"/>
    <s v="HT01152"/>
    <e v="#N/A"/>
    <n v="0"/>
  </r>
  <r>
    <s v="World Vision International"/>
    <m/>
    <m/>
    <x v="0"/>
    <x v="9"/>
    <n v="11"/>
    <s v="Octobre"/>
    <m/>
    <x v="0"/>
    <x v="0"/>
    <s v="Lampes solaires"/>
    <m/>
    <s v="Nombre"/>
    <n v="437"/>
    <m/>
    <m/>
    <m/>
    <s v=""/>
    <x v="45"/>
    <s v="Sélection / Priorisation"/>
    <x v="2"/>
    <x v="30"/>
    <s v="Baie Dumerle"/>
    <m/>
    <m/>
    <m/>
    <m/>
    <x v="59"/>
    <n v="4"/>
    <s v="HT07"/>
    <s v="HT07732"/>
    <e v="#N/A"/>
    <n v="0"/>
  </r>
  <r>
    <s v="World Vision International"/>
    <s v="Concern Worldwide"/>
    <m/>
    <x v="0"/>
    <x v="9"/>
    <n v="11"/>
    <s v="Octobre"/>
    <m/>
    <x v="0"/>
    <x v="0"/>
    <s v="Moustiquaires"/>
    <m/>
    <s v="Nombre"/>
    <n v="285"/>
    <m/>
    <m/>
    <m/>
    <s v=""/>
    <x v="43"/>
    <s v="Sélection / Priorisation"/>
    <x v="0"/>
    <x v="22"/>
    <s v="Grand Vide"/>
    <m/>
    <m/>
    <m/>
    <m/>
    <x v="56"/>
    <n v="7"/>
    <s v="HT01"/>
    <s v="HT01152"/>
    <e v="#N/A"/>
    <n v="0"/>
  </r>
  <r>
    <s v="World Vision International"/>
    <m/>
    <m/>
    <x v="0"/>
    <x v="9"/>
    <n v="11"/>
    <s v="Octobre"/>
    <m/>
    <x v="0"/>
    <x v="0"/>
    <s v="Moustiquaires"/>
    <m/>
    <s v="Nombre"/>
    <n v="300"/>
    <m/>
    <m/>
    <m/>
    <s v=""/>
    <x v="25"/>
    <s v="Sélection / Priorisation"/>
    <x v="0"/>
    <x v="22"/>
    <s v="La Source"/>
    <m/>
    <m/>
    <m/>
    <m/>
    <x v="57"/>
    <n v="5"/>
    <s v="HT01"/>
    <s v="HT01152"/>
    <e v="#N/A"/>
    <n v="0"/>
  </r>
  <r>
    <s v="World Vision International"/>
    <m/>
    <m/>
    <x v="0"/>
    <x v="9"/>
    <n v="11"/>
    <s v="Octobre"/>
    <m/>
    <x v="0"/>
    <x v="0"/>
    <s v="Moustiquaires"/>
    <m/>
    <s v="Nombre"/>
    <n v="437"/>
    <m/>
    <m/>
    <m/>
    <s v=""/>
    <x v="45"/>
    <s v="Sélection / Priorisation"/>
    <x v="2"/>
    <x v="30"/>
    <s v="Baie Dumerle"/>
    <m/>
    <m/>
    <m/>
    <m/>
    <x v="59"/>
    <n v="4"/>
    <s v="HT07"/>
    <s v="HT07732"/>
    <e v="#N/A"/>
    <n v="0"/>
  </r>
  <r>
    <s v="American RC"/>
    <s v="Haitian RC"/>
    <m/>
    <x v="0"/>
    <x v="10"/>
    <n v="12"/>
    <s v="Octobre"/>
    <m/>
    <x v="0"/>
    <x v="0"/>
    <s v="Couvertures"/>
    <m/>
    <s v="Nombre"/>
    <n v="290"/>
    <m/>
    <m/>
    <m/>
    <s v=""/>
    <x v="32"/>
    <s v="Sélection / Priorisation"/>
    <x v="2"/>
    <x v="7"/>
    <s v="Ecole Nationale Semiramis Telemaque"/>
    <m/>
    <m/>
    <m/>
    <m/>
    <x v="60"/>
    <n v="2"/>
    <s v="HT07"/>
    <s v="HT07711"/>
    <e v="#N/A"/>
    <n v="1"/>
  </r>
  <r>
    <s v="American RC"/>
    <s v="Haitian RC"/>
    <m/>
    <x v="0"/>
    <x v="10"/>
    <n v="12"/>
    <s v="Octobre"/>
    <m/>
    <x v="0"/>
    <x v="0"/>
    <s v="Kit de cuisine"/>
    <m/>
    <s v="Nombre"/>
    <n v="145"/>
    <m/>
    <m/>
    <m/>
    <s v=""/>
    <x v="32"/>
    <s v="Sélection / Priorisation"/>
    <x v="2"/>
    <x v="7"/>
    <s v="Ecole Nationale Semiramis Telemaque"/>
    <m/>
    <m/>
    <m/>
    <m/>
    <x v="60"/>
    <n v="2"/>
    <s v="HT07"/>
    <s v="HT07711"/>
    <e v="#N/A"/>
    <n v="0"/>
  </r>
  <r>
    <s v="American RC"/>
    <s v="Haitian RC"/>
    <m/>
    <x v="0"/>
    <x v="10"/>
    <n v="12"/>
    <s v="Octobre"/>
    <m/>
    <x v="0"/>
    <x v="0"/>
    <s v="Couvertures"/>
    <m/>
    <s v="Nombre"/>
    <n v="64"/>
    <m/>
    <m/>
    <m/>
    <s v=""/>
    <x v="0"/>
    <s v="Sélection / Priorisation"/>
    <x v="6"/>
    <x v="31"/>
    <s v="Jasmin"/>
    <m/>
    <m/>
    <m/>
    <m/>
    <x v="61"/>
    <n v="3"/>
    <s v="HT09"/>
    <s v="HT09932"/>
    <e v="#N/A"/>
    <n v="1"/>
  </r>
  <r>
    <s v="American RC"/>
    <s v="Haitian RC"/>
    <m/>
    <x v="0"/>
    <x v="10"/>
    <n v="12"/>
    <s v="Octobre"/>
    <m/>
    <x v="0"/>
    <x v="0"/>
    <s v="Kit d'hygiène"/>
    <m/>
    <s v="Nombre"/>
    <n v="32"/>
    <m/>
    <m/>
    <m/>
    <s v=""/>
    <x v="0"/>
    <s v="Sélection / Priorisation"/>
    <x v="6"/>
    <x v="31"/>
    <s v="Jasmin"/>
    <m/>
    <m/>
    <m/>
    <m/>
    <x v="61"/>
    <n v="3"/>
    <s v="HT09"/>
    <s v="HT09932"/>
    <e v="#N/A"/>
    <n v="0"/>
  </r>
  <r>
    <s v="American RC"/>
    <s v="Haitian RC"/>
    <m/>
    <x v="0"/>
    <x v="10"/>
    <n v="12"/>
    <s v="Octobre"/>
    <m/>
    <x v="0"/>
    <x v="0"/>
    <s v="Kit de cuisine"/>
    <m/>
    <s v="Nombre"/>
    <n v="32"/>
    <m/>
    <m/>
    <m/>
    <s v=""/>
    <x v="0"/>
    <s v="Sélection / Priorisation"/>
    <x v="6"/>
    <x v="31"/>
    <s v="Jasmin"/>
    <m/>
    <m/>
    <m/>
    <m/>
    <x v="61"/>
    <n v="3"/>
    <s v="HT09"/>
    <s v="HT09932"/>
    <e v="#N/A"/>
    <n v="0"/>
  </r>
  <r>
    <s v="American RC"/>
    <s v="Haitian RC"/>
    <m/>
    <x v="0"/>
    <x v="10"/>
    <n v="12"/>
    <s v="Octobre"/>
    <m/>
    <x v="0"/>
    <x v="0"/>
    <s v="Kit d'hygiène"/>
    <m/>
    <s v="Nombre"/>
    <n v="71"/>
    <m/>
    <m/>
    <m/>
    <s v=""/>
    <x v="46"/>
    <s v="Sélection / Priorisation"/>
    <x v="2"/>
    <x v="32"/>
    <s v="Les Anglais Health Center"/>
    <m/>
    <m/>
    <m/>
    <m/>
    <x v="62"/>
    <n v="1"/>
    <s v="HT07"/>
    <s v="HT07752"/>
    <e v="#N/A"/>
    <n v="1"/>
  </r>
  <r>
    <s v="American RC"/>
    <s v="Haitian RC"/>
    <m/>
    <x v="0"/>
    <x v="10"/>
    <n v="12"/>
    <s v="Octobre"/>
    <m/>
    <x v="0"/>
    <x v="0"/>
    <s v="Couvertures"/>
    <m/>
    <s v="Nombre"/>
    <n v="400"/>
    <m/>
    <m/>
    <m/>
    <s v=""/>
    <x v="33"/>
    <m/>
    <x v="6"/>
    <x v="33"/>
    <s v="Mare Rouge"/>
    <m/>
    <m/>
    <m/>
    <m/>
    <x v="63"/>
    <n v="6"/>
    <s v="HT09"/>
    <s v="HT09931"/>
    <e v="#N/A"/>
    <n v="1"/>
  </r>
  <r>
    <s v="American RC"/>
    <s v="Haitian RC"/>
    <m/>
    <x v="0"/>
    <x v="10"/>
    <n v="12"/>
    <s v="Octobre"/>
    <m/>
    <x v="0"/>
    <x v="0"/>
    <s v="Kit d'hygiène"/>
    <m/>
    <s v="Nombre"/>
    <n v="200"/>
    <m/>
    <m/>
    <m/>
    <s v=""/>
    <x v="33"/>
    <m/>
    <x v="6"/>
    <x v="33"/>
    <s v="Mare Rouge"/>
    <m/>
    <m/>
    <m/>
    <m/>
    <x v="63"/>
    <n v="6"/>
    <s v="HT09"/>
    <s v="HT09931"/>
    <e v="#N/A"/>
    <n v="0"/>
  </r>
  <r>
    <s v="American RC"/>
    <s v="Haitian RC"/>
    <m/>
    <x v="0"/>
    <x v="10"/>
    <n v="12"/>
    <s v="Octobre"/>
    <m/>
    <x v="0"/>
    <x v="0"/>
    <s v="Couvertures"/>
    <m/>
    <s v="Nombre"/>
    <n v="400"/>
    <m/>
    <m/>
    <m/>
    <s v=""/>
    <x v="33"/>
    <s v="Sélection / Priorisation"/>
    <x v="6"/>
    <x v="33"/>
    <s v="Marre Rouge"/>
    <m/>
    <m/>
    <m/>
    <m/>
    <x v="63"/>
    <n v="6"/>
    <s v="HT09"/>
    <s v="HT09931"/>
    <e v="#N/A"/>
    <n v="0"/>
  </r>
  <r>
    <s v="American RC"/>
    <s v="Haitian RC"/>
    <m/>
    <x v="0"/>
    <x v="10"/>
    <n v="12"/>
    <s v="Octobre"/>
    <m/>
    <x v="0"/>
    <x v="0"/>
    <s v="Kit d'hygiène"/>
    <m/>
    <s v="Nombre"/>
    <n v="200"/>
    <m/>
    <m/>
    <m/>
    <s v=""/>
    <x v="33"/>
    <s v="Sélection / Priorisation"/>
    <x v="6"/>
    <x v="33"/>
    <s v="Marre Rouge"/>
    <m/>
    <m/>
    <m/>
    <m/>
    <x v="63"/>
    <n v="6"/>
    <s v="HT09"/>
    <s v="HT09931"/>
    <e v="#N/A"/>
    <n v="0"/>
  </r>
  <r>
    <s v="American RC"/>
    <s v="Haitian RC"/>
    <m/>
    <x v="0"/>
    <x v="10"/>
    <n v="12"/>
    <s v="Octobre"/>
    <m/>
    <x v="0"/>
    <x v="0"/>
    <s v="Kit de cuisine"/>
    <m/>
    <s v="Nombre"/>
    <n v="200"/>
    <m/>
    <m/>
    <m/>
    <s v=""/>
    <x v="33"/>
    <s v="Sélection / Priorisation"/>
    <x v="6"/>
    <x v="33"/>
    <s v="Marre Rouge"/>
    <m/>
    <m/>
    <m/>
    <m/>
    <x v="63"/>
    <n v="6"/>
    <s v="HT09"/>
    <s v="HT09931"/>
    <e v="#N/A"/>
    <n v="0"/>
  </r>
  <r>
    <s v="American RC"/>
    <s v="Haitian RC"/>
    <m/>
    <x v="0"/>
    <x v="10"/>
    <n v="12"/>
    <s v="Octobre"/>
    <m/>
    <x v="0"/>
    <x v="0"/>
    <s v="Couvertures"/>
    <m/>
    <s v="Nombre"/>
    <n v="158"/>
    <m/>
    <m/>
    <m/>
    <s v=""/>
    <x v="47"/>
    <s v="Sélection / Priorisation"/>
    <x v="2"/>
    <x v="7"/>
    <s v="Parc Larco"/>
    <m/>
    <m/>
    <m/>
    <m/>
    <x v="64"/>
    <n v="1"/>
    <s v="HT07"/>
    <s v="HT07711"/>
    <e v="#N/A"/>
    <n v="0"/>
  </r>
  <r>
    <s v="American RC"/>
    <s v="Haitian RC"/>
    <m/>
    <x v="0"/>
    <x v="10"/>
    <n v="12"/>
    <s v="Octobre"/>
    <m/>
    <x v="0"/>
    <x v="0"/>
    <s v="Couvertures"/>
    <m/>
    <s v="Nombre"/>
    <n v="40"/>
    <m/>
    <m/>
    <m/>
    <s v=""/>
    <x v="48"/>
    <s v="Sélection / Priorisation"/>
    <x v="6"/>
    <x v="31"/>
    <s v="Viard"/>
    <m/>
    <m/>
    <m/>
    <m/>
    <x v="65"/>
    <n v="3"/>
    <s v="HT09"/>
    <s v="HT09932"/>
    <e v="#N/A"/>
    <n v="0"/>
  </r>
  <r>
    <s v="American RC"/>
    <s v="Haitian RC"/>
    <m/>
    <x v="0"/>
    <x v="10"/>
    <n v="12"/>
    <s v="Octobre"/>
    <m/>
    <x v="0"/>
    <x v="0"/>
    <s v="Kit d'hygiène"/>
    <m/>
    <s v="Nombre"/>
    <n v="20"/>
    <m/>
    <m/>
    <m/>
    <s v=""/>
    <x v="48"/>
    <s v="Sélection / Priorisation"/>
    <x v="6"/>
    <x v="31"/>
    <s v="Viard"/>
    <m/>
    <m/>
    <m/>
    <m/>
    <x v="65"/>
    <n v="3"/>
    <s v="HT09"/>
    <s v="HT09932"/>
    <e v="#N/A"/>
    <n v="0"/>
  </r>
  <r>
    <s v="American RC"/>
    <s v="Haitian RC"/>
    <m/>
    <x v="0"/>
    <x v="10"/>
    <n v="12"/>
    <s v="Octobre"/>
    <m/>
    <x v="0"/>
    <x v="0"/>
    <s v="Kit de cuisine"/>
    <m/>
    <s v="Nombre"/>
    <n v="20"/>
    <m/>
    <m/>
    <m/>
    <s v=""/>
    <x v="48"/>
    <s v="Sélection / Priorisation"/>
    <x v="6"/>
    <x v="31"/>
    <s v="Viard"/>
    <m/>
    <m/>
    <m/>
    <m/>
    <x v="65"/>
    <n v="3"/>
    <s v="HT09"/>
    <s v="HT09932"/>
    <e v="#N/A"/>
    <n v="0"/>
  </r>
  <r>
    <s v="American RC"/>
    <s v="Haitian RC"/>
    <m/>
    <x v="0"/>
    <x v="10"/>
    <n v="12"/>
    <s v="Octobre"/>
    <m/>
    <x v="0"/>
    <x v="0"/>
    <s v="Couvertures"/>
    <m/>
    <s v="Nombre"/>
    <n v="448"/>
    <m/>
    <m/>
    <m/>
    <s v=""/>
    <x v="49"/>
    <m/>
    <x v="2"/>
    <x v="7"/>
    <m/>
    <m/>
    <m/>
    <m/>
    <m/>
    <x v="66"/>
    <n v="2"/>
    <s v="HT07"/>
    <s v="HT07711"/>
    <e v="#N/A"/>
    <n v="0"/>
  </r>
  <r>
    <s v="American RC"/>
    <s v="Haitian RC"/>
    <m/>
    <x v="0"/>
    <x v="10"/>
    <n v="12"/>
    <s v="Octobre"/>
    <m/>
    <x v="0"/>
    <x v="0"/>
    <s v="Kit de cuisine"/>
    <m/>
    <s v="Nombre"/>
    <n v="200"/>
    <m/>
    <m/>
    <m/>
    <s v=""/>
    <x v="33"/>
    <m/>
    <x v="6"/>
    <x v="33"/>
    <s v="Mare Rouge"/>
    <m/>
    <m/>
    <m/>
    <m/>
    <x v="63"/>
    <n v="6"/>
    <s v="HT09"/>
    <s v="HT09931"/>
    <e v="#N/A"/>
    <n v="0"/>
  </r>
  <r>
    <s v="American RC"/>
    <s v="Haitian RC"/>
    <m/>
    <x v="0"/>
    <x v="10"/>
    <n v="12"/>
    <s v="Octobre"/>
    <m/>
    <x v="0"/>
    <x v="0"/>
    <s v="Kit de cuisine"/>
    <m/>
    <s v="Nombre"/>
    <n v="224"/>
    <m/>
    <m/>
    <m/>
    <s v=""/>
    <x v="49"/>
    <m/>
    <x v="2"/>
    <x v="7"/>
    <m/>
    <m/>
    <m/>
    <m/>
    <m/>
    <x v="66"/>
    <n v="2"/>
    <s v="HT07"/>
    <s v="HT07711"/>
    <e v="#N/A"/>
    <n v="0"/>
  </r>
  <r>
    <s v="CARE"/>
    <m/>
    <m/>
    <x v="0"/>
    <x v="10"/>
    <n v="12"/>
    <s v="Octobre"/>
    <m/>
    <x v="1"/>
    <x v="1"/>
    <s v="Bâches"/>
    <m/>
    <s v="Nombre"/>
    <n v="400"/>
    <m/>
    <m/>
    <m/>
    <s v=""/>
    <x v="33"/>
    <s v="Sélection / Priorisation"/>
    <x v="1"/>
    <x v="5"/>
    <m/>
    <m/>
    <m/>
    <s v="Ménage"/>
    <m/>
    <x v="67"/>
    <n v="2"/>
    <s v="HT08"/>
    <s v="HT08814"/>
    <e v="#N/A"/>
    <n v="0"/>
  </r>
  <r>
    <s v="CARE"/>
    <m/>
    <m/>
    <x v="0"/>
    <x v="10"/>
    <n v="12"/>
    <s v="Octobre"/>
    <m/>
    <x v="1"/>
    <x v="1"/>
    <s v="Bâches"/>
    <m/>
    <s v="Nombre"/>
    <n v="250"/>
    <m/>
    <m/>
    <m/>
    <s v=""/>
    <x v="29"/>
    <s v="Sélection / Priorisation"/>
    <x v="3"/>
    <x v="34"/>
    <m/>
    <m/>
    <m/>
    <s v="Ménage"/>
    <m/>
    <x v="68"/>
    <n v="3"/>
    <s v="HT02"/>
    <s v="HT02212"/>
    <e v="#N/A"/>
    <n v="1"/>
  </r>
  <r>
    <s v="CARE"/>
    <m/>
    <m/>
    <x v="0"/>
    <x v="10"/>
    <n v="12"/>
    <s v="Octobre"/>
    <m/>
    <x v="0"/>
    <x v="0"/>
    <s v="Kit d'hygiène"/>
    <s v="Savons de lessive et de toilettes, Serviettes et papiers hygiéniques, Aquatabs, Dentifrices et brosses à dents et Serviettes de bain"/>
    <s v="Nombre"/>
    <n v="250"/>
    <m/>
    <m/>
    <m/>
    <s v=""/>
    <x v="29"/>
    <m/>
    <x v="3"/>
    <x v="34"/>
    <m/>
    <m/>
    <m/>
    <s v="Ménage"/>
    <m/>
    <x v="68"/>
    <n v="3"/>
    <s v="HT02"/>
    <s v="HT02212"/>
    <e v="#N/A"/>
    <n v="0"/>
  </r>
  <r>
    <s v="CARE"/>
    <m/>
    <m/>
    <x v="0"/>
    <x v="10"/>
    <n v="12"/>
    <s v="Octobre"/>
    <m/>
    <x v="0"/>
    <x v="0"/>
    <s v="Kit d'hygiène"/>
    <s v="Savons de lessive et de toilettes, Serviettes et papiers hygiéniques, Aquatabs, Dentifrices et brosses à dents et Serviettes de bain"/>
    <s v="Nombre"/>
    <n v="200"/>
    <m/>
    <m/>
    <m/>
    <s v=""/>
    <x v="33"/>
    <m/>
    <x v="1"/>
    <x v="5"/>
    <m/>
    <m/>
    <m/>
    <s v="Ménage"/>
    <m/>
    <x v="67"/>
    <n v="2"/>
    <s v="HT08"/>
    <s v="HT08814"/>
    <e v="#N/A"/>
    <n v="0"/>
  </r>
  <r>
    <s v="CARE"/>
    <m/>
    <m/>
    <x v="0"/>
    <x v="10"/>
    <n v="12"/>
    <s v="Octobre"/>
    <m/>
    <x v="0"/>
    <x v="0"/>
    <s v="Aquatabs"/>
    <m/>
    <s v="Nombre"/>
    <n v="750"/>
    <m/>
    <m/>
    <m/>
    <s v=""/>
    <x v="29"/>
    <m/>
    <x v="3"/>
    <x v="34"/>
    <m/>
    <m/>
    <m/>
    <m/>
    <m/>
    <x v="68"/>
    <n v="3"/>
    <s v="HT02"/>
    <s v="HT02212"/>
    <e v="#N/A"/>
    <n v="0"/>
  </r>
  <r>
    <s v="Haitian RC"/>
    <m/>
    <m/>
    <x v="0"/>
    <x v="10"/>
    <n v="12"/>
    <s v="Octobre"/>
    <m/>
    <x v="0"/>
    <x v="0"/>
    <s v="Kit de cuisine"/>
    <m/>
    <s v="Nombre"/>
    <n v="79"/>
    <m/>
    <m/>
    <m/>
    <s v=""/>
    <x v="47"/>
    <s v="Sélection / Priorisation"/>
    <x v="2"/>
    <x v="7"/>
    <s v="Parc Larco"/>
    <m/>
    <m/>
    <m/>
    <m/>
    <x v="69"/>
    <n v="1"/>
    <s v="HT07"/>
    <s v="HT07711"/>
    <e v="#N/A"/>
    <n v="1"/>
  </r>
  <r>
    <s v="Haitian RC"/>
    <m/>
    <m/>
    <x v="0"/>
    <x v="10"/>
    <n v="12"/>
    <s v="Octobre"/>
    <m/>
    <x v="1"/>
    <x v="1"/>
    <s v="Kit Abris"/>
    <m/>
    <s v="Nombre"/>
    <n v="112"/>
    <m/>
    <m/>
    <m/>
    <s v=""/>
    <x v="50"/>
    <s v="Sélection / Priorisation"/>
    <x v="3"/>
    <x v="16"/>
    <m/>
    <m/>
    <m/>
    <m/>
    <m/>
    <x v="70"/>
    <n v="3"/>
    <s v="HT02"/>
    <s v="HT02221"/>
    <e v="#N/A"/>
    <n v="1"/>
  </r>
  <r>
    <s v="Haitian RC"/>
    <m/>
    <m/>
    <x v="0"/>
    <x v="10"/>
    <n v="12"/>
    <s v="Octobre"/>
    <m/>
    <x v="0"/>
    <x v="0"/>
    <s v="Kit de cuisine"/>
    <m/>
    <s v="Nombre"/>
    <n v="112"/>
    <m/>
    <m/>
    <m/>
    <s v=""/>
    <x v="50"/>
    <s v="Sélection / Priorisation"/>
    <x v="3"/>
    <x v="16"/>
    <m/>
    <m/>
    <m/>
    <m/>
    <m/>
    <x v="70"/>
    <n v="3"/>
    <s v="HT02"/>
    <s v="HT02221"/>
    <e v="#N/A"/>
    <n v="0"/>
  </r>
  <r>
    <s v="Haitian RC"/>
    <m/>
    <m/>
    <x v="0"/>
    <x v="10"/>
    <n v="12"/>
    <s v="Octobre"/>
    <m/>
    <x v="0"/>
    <x v="0"/>
    <s v="Kit d'hygiène"/>
    <m/>
    <s v="Nombre"/>
    <n v="112"/>
    <m/>
    <m/>
    <m/>
    <s v=""/>
    <x v="50"/>
    <s v="Sélection / Priorisation"/>
    <x v="3"/>
    <x v="16"/>
    <m/>
    <m/>
    <m/>
    <m/>
    <m/>
    <x v="70"/>
    <n v="3"/>
    <s v="HT02"/>
    <s v="HT02221"/>
    <e v="#N/A"/>
    <n v="0"/>
  </r>
  <r>
    <s v="PADF"/>
    <m/>
    <s v="Private funds"/>
    <x v="0"/>
    <x v="10"/>
    <n v="12"/>
    <s v="Octobre"/>
    <m/>
    <x v="1"/>
    <x v="1"/>
    <s v="Kit de tôles"/>
    <m/>
    <s v="Nombre"/>
    <n v="110"/>
    <m/>
    <m/>
    <m/>
    <s v=""/>
    <x v="37"/>
    <s v="Sélection / Priorisation"/>
    <x v="1"/>
    <x v="14"/>
    <m/>
    <s v="Caracolie,Platon,Mackendall, St-Helene"/>
    <m/>
    <m/>
    <s v="Toles, bois 2x4, lattes,clous pour chaque famille"/>
    <x v="71"/>
    <n v="1"/>
    <s v="HT08"/>
    <e v="#N/A"/>
    <e v="#N/A"/>
    <n v="1"/>
  </r>
  <r>
    <s v="World Vision International"/>
    <m/>
    <m/>
    <x v="0"/>
    <x v="10"/>
    <n v="12"/>
    <s v="Octobre"/>
    <m/>
    <x v="1"/>
    <x v="1"/>
    <s v="Bâches"/>
    <m/>
    <s v="Nombre"/>
    <n v="310"/>
    <m/>
    <m/>
    <m/>
    <s v=""/>
    <x v="51"/>
    <m/>
    <x v="0"/>
    <x v="22"/>
    <s v="Trou Louis"/>
    <m/>
    <m/>
    <m/>
    <m/>
    <x v="72"/>
    <n v="3"/>
    <s v="HT01"/>
    <s v="HT01152"/>
    <e v="#N/A"/>
    <n v="0"/>
  </r>
  <r>
    <s v="World Vision International"/>
    <m/>
    <m/>
    <x v="0"/>
    <x v="10"/>
    <n v="12"/>
    <s v="Octobre"/>
    <m/>
    <x v="0"/>
    <x v="0"/>
    <s v="Bidons"/>
    <m/>
    <s v="Nombre"/>
    <n v="310"/>
    <m/>
    <m/>
    <m/>
    <s v=""/>
    <x v="51"/>
    <s v="Sélection / Priorisation"/>
    <x v="0"/>
    <x v="22"/>
    <s v="Trou Louis"/>
    <m/>
    <m/>
    <m/>
    <m/>
    <x v="72"/>
    <n v="3"/>
    <s v="HT01"/>
    <s v="HT01152"/>
    <e v="#N/A"/>
    <n v="0"/>
  </r>
  <r>
    <s v="World Vision International"/>
    <m/>
    <m/>
    <x v="0"/>
    <x v="10"/>
    <n v="12"/>
    <s v="Octobre"/>
    <m/>
    <x v="0"/>
    <x v="0"/>
    <s v="Couvertures"/>
    <m/>
    <s v="Nombre"/>
    <n v="310"/>
    <m/>
    <m/>
    <m/>
    <s v=""/>
    <x v="51"/>
    <s v="Sélection / Priorisation"/>
    <x v="0"/>
    <x v="22"/>
    <s v="Trou Louis"/>
    <m/>
    <m/>
    <m/>
    <m/>
    <x v="72"/>
    <n v="3"/>
    <s v="HT01"/>
    <s v="HT01152"/>
    <e v="#N/A"/>
    <n v="0"/>
  </r>
  <r>
    <s v="American RC"/>
    <s v="Haitian RC"/>
    <m/>
    <x v="0"/>
    <x v="11"/>
    <n v="13"/>
    <s v="Octobre"/>
    <m/>
    <x v="0"/>
    <x v="0"/>
    <s v="Couvertures"/>
    <m/>
    <s v="Nombre"/>
    <n v="610"/>
    <m/>
    <m/>
    <m/>
    <s v=""/>
    <x v="52"/>
    <s v="Sélection / Priorisation"/>
    <x v="6"/>
    <x v="31"/>
    <s v="Baie de Henne"/>
    <m/>
    <m/>
    <m/>
    <m/>
    <x v="73"/>
    <n v="3"/>
    <s v="HT09"/>
    <s v="HT09932"/>
    <e v="#N/A"/>
    <n v="0"/>
  </r>
  <r>
    <s v="American RC"/>
    <s v="Haitian RC"/>
    <m/>
    <x v="0"/>
    <x v="11"/>
    <n v="13"/>
    <s v="Octobre"/>
    <m/>
    <x v="0"/>
    <x v="0"/>
    <s v="Kit d'hygiène"/>
    <m/>
    <s v="Nombre"/>
    <n v="305"/>
    <m/>
    <m/>
    <m/>
    <s v=""/>
    <x v="52"/>
    <s v="Sélection / Priorisation"/>
    <x v="6"/>
    <x v="31"/>
    <s v="Baie de Henne"/>
    <m/>
    <m/>
    <m/>
    <m/>
    <x v="73"/>
    <n v="3"/>
    <s v="HT09"/>
    <s v="HT09932"/>
    <e v="#N/A"/>
    <n v="0"/>
  </r>
  <r>
    <s v="American RC"/>
    <s v="Haitian RC"/>
    <m/>
    <x v="0"/>
    <x v="11"/>
    <n v="13"/>
    <s v="Octobre"/>
    <m/>
    <x v="0"/>
    <x v="0"/>
    <s v="Kit de cuisine"/>
    <m/>
    <s v="Nombre"/>
    <n v="305"/>
    <m/>
    <m/>
    <m/>
    <s v=""/>
    <x v="52"/>
    <s v="Sélection / Priorisation"/>
    <x v="6"/>
    <x v="31"/>
    <s v="Baie de Henne"/>
    <m/>
    <m/>
    <m/>
    <m/>
    <x v="73"/>
    <n v="3"/>
    <s v="HT09"/>
    <s v="HT09932"/>
    <e v="#N/A"/>
    <n v="0"/>
  </r>
  <r>
    <s v="American RC"/>
    <s v="Haitian RC"/>
    <m/>
    <x v="0"/>
    <x v="11"/>
    <n v="13"/>
    <s v="Octobre"/>
    <m/>
    <x v="0"/>
    <x v="0"/>
    <s v="Couvertures"/>
    <m/>
    <s v="Nombre"/>
    <n v="126"/>
    <m/>
    <m/>
    <m/>
    <s v=""/>
    <x v="53"/>
    <s v="Sélection / Priorisation"/>
    <x v="2"/>
    <x v="7"/>
    <s v="Ecole National Charles Lasegue"/>
    <m/>
    <m/>
    <m/>
    <m/>
    <x v="74"/>
    <n v="2"/>
    <s v="HT07"/>
    <s v="HT07711"/>
    <e v="#N/A"/>
    <n v="0"/>
  </r>
  <r>
    <s v="American RC"/>
    <s v="Haitian RC"/>
    <m/>
    <x v="0"/>
    <x v="11"/>
    <n v="13"/>
    <s v="Octobre"/>
    <m/>
    <x v="0"/>
    <x v="0"/>
    <s v="Kit de cuisine"/>
    <m/>
    <s v="Nombre"/>
    <n v="63"/>
    <m/>
    <m/>
    <m/>
    <s v=""/>
    <x v="53"/>
    <s v="Sélection / Priorisation"/>
    <x v="2"/>
    <x v="7"/>
    <s v="Ecole National Charles Lasegue"/>
    <m/>
    <m/>
    <m/>
    <m/>
    <x v="74"/>
    <n v="2"/>
    <s v="HT07"/>
    <s v="HT07711"/>
    <e v="#N/A"/>
    <n v="0"/>
  </r>
  <r>
    <s v="American RC"/>
    <s v="Haitian RC"/>
    <m/>
    <x v="0"/>
    <x v="11"/>
    <n v="13"/>
    <s v="Octobre"/>
    <m/>
    <x v="0"/>
    <x v="0"/>
    <s v="Couvertures"/>
    <m/>
    <s v="Nombre"/>
    <n v="200"/>
    <m/>
    <m/>
    <m/>
    <s v=""/>
    <x v="12"/>
    <s v="Sélection / Priorisation"/>
    <x v="6"/>
    <x v="35"/>
    <s v="Jean Rabel"/>
    <m/>
    <m/>
    <m/>
    <m/>
    <x v="75"/>
    <n v="3"/>
    <s v="HT09"/>
    <s v="HT09934"/>
    <e v="#N/A"/>
    <n v="1"/>
  </r>
  <r>
    <s v="American RC"/>
    <s v="Haitian RC"/>
    <m/>
    <x v="0"/>
    <x v="11"/>
    <n v="13"/>
    <s v="Octobre"/>
    <m/>
    <x v="0"/>
    <x v="0"/>
    <s v="Kit d'hygiène"/>
    <m/>
    <s v="Nombre"/>
    <n v="100"/>
    <m/>
    <m/>
    <m/>
    <s v=""/>
    <x v="12"/>
    <s v="Sélection / Priorisation"/>
    <x v="6"/>
    <x v="35"/>
    <s v="Jean Rabel"/>
    <m/>
    <m/>
    <m/>
    <m/>
    <x v="75"/>
    <n v="3"/>
    <s v="HT09"/>
    <s v="HT09934"/>
    <e v="#N/A"/>
    <n v="0"/>
  </r>
  <r>
    <s v="American RC"/>
    <s v="Haitian RC"/>
    <m/>
    <x v="0"/>
    <x v="11"/>
    <n v="13"/>
    <s v="Octobre"/>
    <m/>
    <x v="0"/>
    <x v="0"/>
    <s v="Kit de cuisine"/>
    <m/>
    <s v="Nombre"/>
    <n v="100"/>
    <m/>
    <m/>
    <m/>
    <s v=""/>
    <x v="12"/>
    <s v="Sélection / Priorisation"/>
    <x v="6"/>
    <x v="35"/>
    <s v="Jean Rabel"/>
    <m/>
    <m/>
    <m/>
    <m/>
    <x v="75"/>
    <n v="3"/>
    <s v="HT09"/>
    <s v="HT09934"/>
    <e v="#N/A"/>
    <n v="0"/>
  </r>
  <r>
    <s v="American RC"/>
    <s v="Haitian RC"/>
    <m/>
    <x v="0"/>
    <x v="11"/>
    <n v="13"/>
    <s v="Octobre"/>
    <m/>
    <x v="0"/>
    <x v="0"/>
    <s v="Couvertures"/>
    <m/>
    <s v="Nombre"/>
    <n v="323"/>
    <m/>
    <m/>
    <m/>
    <s v=""/>
    <x v="54"/>
    <m/>
    <x v="6"/>
    <x v="31"/>
    <m/>
    <m/>
    <m/>
    <m/>
    <m/>
    <x v="76"/>
    <n v="3"/>
    <s v="HT09"/>
    <s v="HT09932"/>
    <e v="#N/A"/>
    <n v="0"/>
  </r>
  <r>
    <s v="American RC"/>
    <s v="Haitian RC"/>
    <m/>
    <x v="0"/>
    <x v="11"/>
    <n v="13"/>
    <s v="Octobre"/>
    <m/>
    <x v="0"/>
    <x v="0"/>
    <s v="Couvertures"/>
    <m/>
    <s v="Nombre"/>
    <n v="100"/>
    <m/>
    <m/>
    <m/>
    <s v=""/>
    <x v="12"/>
    <m/>
    <x v="6"/>
    <x v="35"/>
    <m/>
    <m/>
    <m/>
    <m/>
    <m/>
    <x v="77"/>
    <n v="3"/>
    <s v="HT09"/>
    <s v="HT09934"/>
    <e v="#N/A"/>
    <n v="0"/>
  </r>
  <r>
    <s v="American RC"/>
    <s v="Haitian RC"/>
    <m/>
    <x v="0"/>
    <x v="11"/>
    <n v="13"/>
    <s v="Octobre"/>
    <m/>
    <x v="0"/>
    <x v="0"/>
    <s v="Couvertures"/>
    <m/>
    <s v="Nombre"/>
    <n v="126"/>
    <m/>
    <m/>
    <m/>
    <s v=""/>
    <x v="53"/>
    <m/>
    <x v="2"/>
    <x v="7"/>
    <m/>
    <m/>
    <m/>
    <m/>
    <m/>
    <x v="78"/>
    <n v="3"/>
    <s v="HT07"/>
    <s v="HT07711"/>
    <e v="#N/A"/>
    <n v="0"/>
  </r>
  <r>
    <s v="American RC"/>
    <s v="Haitian RC"/>
    <m/>
    <x v="0"/>
    <x v="11"/>
    <n v="13"/>
    <s v="Octobre"/>
    <m/>
    <x v="0"/>
    <x v="0"/>
    <s v="Kit d'hygiène"/>
    <m/>
    <s v="Nombre"/>
    <n v="646"/>
    <m/>
    <m/>
    <m/>
    <s v=""/>
    <x v="54"/>
    <m/>
    <x v="6"/>
    <x v="31"/>
    <m/>
    <m/>
    <m/>
    <m/>
    <m/>
    <x v="76"/>
    <n v="3"/>
    <s v="HT09"/>
    <s v="HT09932"/>
    <e v="#N/A"/>
    <n v="0"/>
  </r>
  <r>
    <s v="American RC"/>
    <s v="Haitian RC"/>
    <m/>
    <x v="0"/>
    <x v="11"/>
    <n v="13"/>
    <s v="Octobre"/>
    <m/>
    <x v="0"/>
    <x v="0"/>
    <s v="Kit d'hygiène"/>
    <m/>
    <s v="Nombre"/>
    <n v="200"/>
    <m/>
    <m/>
    <m/>
    <s v=""/>
    <x v="12"/>
    <m/>
    <x v="6"/>
    <x v="35"/>
    <m/>
    <m/>
    <m/>
    <m/>
    <m/>
    <x v="77"/>
    <n v="3"/>
    <s v="HT09"/>
    <s v="HT09934"/>
    <e v="#N/A"/>
    <n v="0"/>
  </r>
  <r>
    <s v="American RC"/>
    <s v="Haitian RC"/>
    <m/>
    <x v="0"/>
    <x v="11"/>
    <n v="13"/>
    <s v="Octobre"/>
    <m/>
    <x v="0"/>
    <x v="0"/>
    <s v="Kit de cuisine"/>
    <m/>
    <s v="Nombre"/>
    <n v="323"/>
    <m/>
    <m/>
    <m/>
    <s v=""/>
    <x v="54"/>
    <m/>
    <x v="6"/>
    <x v="31"/>
    <m/>
    <m/>
    <m/>
    <m/>
    <m/>
    <x v="76"/>
    <n v="3"/>
    <s v="HT09"/>
    <s v="HT09932"/>
    <e v="#N/A"/>
    <n v="0"/>
  </r>
  <r>
    <s v="American RC"/>
    <s v="Haitian RC"/>
    <m/>
    <x v="0"/>
    <x v="11"/>
    <n v="13"/>
    <s v="Octobre"/>
    <m/>
    <x v="0"/>
    <x v="0"/>
    <s v="Kit de cuisine"/>
    <m/>
    <s v="Nombre"/>
    <n v="100"/>
    <m/>
    <m/>
    <m/>
    <s v=""/>
    <x v="12"/>
    <m/>
    <x v="6"/>
    <x v="35"/>
    <m/>
    <m/>
    <m/>
    <m/>
    <m/>
    <x v="77"/>
    <n v="3"/>
    <s v="HT09"/>
    <s v="HT09934"/>
    <e v="#N/A"/>
    <n v="0"/>
  </r>
  <r>
    <s v="American RC"/>
    <s v="Haitian RC"/>
    <m/>
    <x v="0"/>
    <x v="11"/>
    <n v="13"/>
    <s v="Octobre"/>
    <m/>
    <x v="0"/>
    <x v="0"/>
    <s v="Kit de cuisine"/>
    <m/>
    <s v="Nombre"/>
    <n v="63"/>
    <m/>
    <m/>
    <m/>
    <s v=""/>
    <x v="53"/>
    <m/>
    <x v="2"/>
    <x v="7"/>
    <m/>
    <m/>
    <m/>
    <m/>
    <m/>
    <x v="78"/>
    <n v="3"/>
    <s v="HT07"/>
    <s v="HT07711"/>
    <e v="#N/A"/>
    <n v="0"/>
  </r>
  <r>
    <s v="American RC"/>
    <s v="Haitian RC"/>
    <m/>
    <x v="0"/>
    <x v="11"/>
    <n v="13"/>
    <s v="Octobre"/>
    <m/>
    <x v="0"/>
    <x v="0"/>
    <s v="Kit de cuisine"/>
    <m/>
    <s v="Nombre"/>
    <n v="125"/>
    <m/>
    <m/>
    <m/>
    <s v=""/>
    <x v="8"/>
    <m/>
    <x v="2"/>
    <x v="7"/>
    <m/>
    <m/>
    <m/>
    <m/>
    <m/>
    <x v="78"/>
    <n v="3"/>
    <s v="HT07"/>
    <s v="HT07711"/>
    <e v="#N/A"/>
    <n v="0"/>
  </r>
  <r>
    <s v="Catholic Relief Services"/>
    <m/>
    <s v="OFDA"/>
    <x v="0"/>
    <x v="11"/>
    <n v="13"/>
    <s v="Octobre"/>
    <m/>
    <x v="1"/>
    <x v="1"/>
    <s v="Bâches"/>
    <s v="cordes, Jerrican, Kit d'hygiene, couverture, baches"/>
    <s v="Nombre"/>
    <n v="600"/>
    <m/>
    <m/>
    <m/>
    <s v=""/>
    <x v="55"/>
    <m/>
    <x v="1"/>
    <x v="1"/>
    <s v="Centre Ville Jeremie"/>
    <m/>
    <m/>
    <m/>
    <m/>
    <x v="79"/>
    <n v="1"/>
    <s v="HT08"/>
    <s v="HT08811"/>
    <e v="#N/A"/>
    <n v="1"/>
  </r>
  <r>
    <s v="Diakonie Katastrophenhilfe"/>
    <s v="ATEPASE"/>
    <s v="Diakonie Katastrophenhilfe"/>
    <x v="0"/>
    <x v="11"/>
    <n v="13"/>
    <s v="Octobre"/>
    <m/>
    <x v="0"/>
    <x v="0"/>
    <s v="Kit d'hygiène"/>
    <s v="Shampooing, savon, brosses a dents, dentifrice, deodorants, peignes, Aquatabs, papier toilette, serviette hygienique, sceaux, savon pour lessive"/>
    <s v="Nombre"/>
    <n v="57"/>
    <m/>
    <m/>
    <m/>
    <s v=""/>
    <x v="56"/>
    <s v="Sélection / Priorisation"/>
    <x v="3"/>
    <x v="16"/>
    <s v="8ème Oranger"/>
    <m/>
    <s v="Rural"/>
    <s v="Ménage"/>
    <m/>
    <x v="80"/>
    <n v="1"/>
    <s v="HT02"/>
    <s v="HT02221"/>
    <s v="HT02221-08"/>
    <n v="0"/>
  </r>
  <r>
    <s v="Haitian RC"/>
    <m/>
    <m/>
    <x v="0"/>
    <x v="11"/>
    <n v="13"/>
    <s v="Octobre"/>
    <m/>
    <x v="0"/>
    <x v="0"/>
    <s v="Kit de cuisine"/>
    <m/>
    <s v="Nombre"/>
    <n v="125"/>
    <m/>
    <m/>
    <m/>
    <s v=""/>
    <x v="8"/>
    <s v="Sélection / Priorisation"/>
    <x v="2"/>
    <x v="7"/>
    <s v="HRC Office_Les Cayes"/>
    <m/>
    <m/>
    <m/>
    <m/>
    <x v="81"/>
    <n v="1"/>
    <s v="HT07"/>
    <s v="HT07711"/>
    <e v="#N/A"/>
    <n v="0"/>
  </r>
  <r>
    <s v="Samaritan's Purse"/>
    <m/>
    <m/>
    <x v="0"/>
    <x v="11"/>
    <n v="13"/>
    <s v="Octobre"/>
    <m/>
    <x v="1"/>
    <x v="1"/>
    <s v="Bâches"/>
    <m/>
    <s v="Nombre"/>
    <n v="735"/>
    <m/>
    <m/>
    <m/>
    <s v=""/>
    <x v="57"/>
    <m/>
    <x v="2"/>
    <x v="36"/>
    <s v="Beaulieu"/>
    <m/>
    <m/>
    <m/>
    <m/>
    <x v="82"/>
    <n v="3"/>
    <s v="HT07"/>
    <s v="HT07743"/>
    <e v="#N/A"/>
    <n v="1"/>
  </r>
  <r>
    <s v="Samaritan's Purse"/>
    <m/>
    <m/>
    <x v="0"/>
    <x v="11"/>
    <n v="13"/>
    <s v="Octobre"/>
    <m/>
    <x v="0"/>
    <x v="0"/>
    <s v="Couvertures"/>
    <m/>
    <s v="Nombre"/>
    <n v="300"/>
    <m/>
    <m/>
    <m/>
    <s v=""/>
    <x v="57"/>
    <s v="Distribution générale"/>
    <x v="2"/>
    <x v="36"/>
    <s v="Beaulieu"/>
    <m/>
    <m/>
    <m/>
    <m/>
    <x v="82"/>
    <n v="3"/>
    <s v="HT07"/>
    <s v="HT07743"/>
    <e v="#N/A"/>
    <n v="0"/>
  </r>
  <r>
    <s v="Samaritan's Purse"/>
    <m/>
    <m/>
    <x v="0"/>
    <x v="11"/>
    <n v="13"/>
    <s v="Octobre"/>
    <m/>
    <x v="0"/>
    <x v="0"/>
    <s v="Kit d'hygiène"/>
    <m/>
    <s v="Nombre"/>
    <n v="300"/>
    <m/>
    <m/>
    <m/>
    <s v=""/>
    <x v="57"/>
    <s v="Distribution générale"/>
    <x v="2"/>
    <x v="36"/>
    <s v="Beaulieu"/>
    <m/>
    <m/>
    <m/>
    <m/>
    <x v="82"/>
    <n v="3"/>
    <s v="HT07"/>
    <s v="HT07743"/>
    <e v="#N/A"/>
    <n v="0"/>
  </r>
  <r>
    <s v="World Vision International"/>
    <m/>
    <m/>
    <x v="0"/>
    <x v="11"/>
    <n v="13"/>
    <s v="Octobre"/>
    <m/>
    <x v="1"/>
    <x v="1"/>
    <s v="Bâches"/>
    <m/>
    <s v="Nombre"/>
    <n v="297"/>
    <m/>
    <m/>
    <m/>
    <s v=""/>
    <x v="58"/>
    <m/>
    <x v="5"/>
    <x v="37"/>
    <s v="Salagnac"/>
    <m/>
    <m/>
    <m/>
    <m/>
    <x v="83"/>
    <n v="4"/>
    <s v="HT10"/>
    <s v="HT101014"/>
    <e v="#N/A"/>
    <n v="1"/>
  </r>
  <r>
    <s v="World Vision International"/>
    <m/>
    <m/>
    <x v="0"/>
    <x v="11"/>
    <n v="13"/>
    <s v="Octobre"/>
    <m/>
    <x v="1"/>
    <x v="1"/>
    <s v="Bâches"/>
    <m/>
    <s v="Nombre"/>
    <n v="165"/>
    <m/>
    <m/>
    <m/>
    <s v=""/>
    <x v="59"/>
    <m/>
    <x v="0"/>
    <x v="0"/>
    <s v="Grande Source"/>
    <m/>
    <m/>
    <m/>
    <m/>
    <x v="84"/>
    <n v="3"/>
    <s v="HT01"/>
    <s v="HT01151"/>
    <e v="#N/A"/>
    <n v="0"/>
  </r>
  <r>
    <s v="World Vision International"/>
    <m/>
    <m/>
    <x v="0"/>
    <x v="11"/>
    <n v="13"/>
    <s v="Octobre"/>
    <m/>
    <x v="1"/>
    <x v="1"/>
    <s v="Bâches"/>
    <m/>
    <s v="Nombre"/>
    <n v="166"/>
    <m/>
    <m/>
    <m/>
    <s v=""/>
    <x v="60"/>
    <m/>
    <x v="0"/>
    <x v="0"/>
    <s v="Petite Source"/>
    <m/>
    <m/>
    <m/>
    <m/>
    <x v="85"/>
    <n v="3"/>
    <s v="HT01"/>
    <s v="HT01151"/>
    <e v="#N/A"/>
    <n v="0"/>
  </r>
  <r>
    <s v="World Vision International"/>
    <m/>
    <m/>
    <x v="0"/>
    <x v="11"/>
    <n v="13"/>
    <s v="Octobre"/>
    <m/>
    <x v="1"/>
    <x v="1"/>
    <s v="Bâches"/>
    <m/>
    <s v="Nombre"/>
    <n v="250"/>
    <m/>
    <m/>
    <m/>
    <s v=""/>
    <x v="29"/>
    <m/>
    <x v="0"/>
    <x v="15"/>
    <s v="Soucailles"/>
    <m/>
    <m/>
    <m/>
    <m/>
    <x v="86"/>
    <n v="4"/>
    <s v="HT01"/>
    <s v="HT01115"/>
    <e v="#N/A"/>
    <n v="0"/>
  </r>
  <r>
    <s v="World Vision International"/>
    <m/>
    <m/>
    <x v="0"/>
    <x v="11"/>
    <n v="13"/>
    <s v="Octobre"/>
    <m/>
    <x v="0"/>
    <x v="0"/>
    <s v="Bidons"/>
    <m/>
    <s v="Nombre"/>
    <n v="297"/>
    <m/>
    <m/>
    <m/>
    <s v=""/>
    <x v="58"/>
    <s v="Sélection / Priorisation"/>
    <x v="5"/>
    <x v="37"/>
    <s v="Salagnac"/>
    <m/>
    <m/>
    <m/>
    <m/>
    <x v="83"/>
    <n v="4"/>
    <s v="HT10"/>
    <s v="HT101014"/>
    <e v="#N/A"/>
    <n v="0"/>
  </r>
  <r>
    <s v="World Vision International"/>
    <m/>
    <m/>
    <x v="0"/>
    <x v="11"/>
    <n v="13"/>
    <s v="Octobre"/>
    <m/>
    <x v="0"/>
    <x v="0"/>
    <s v="Bidons"/>
    <m/>
    <s v="Nombre"/>
    <n v="165"/>
    <m/>
    <m/>
    <m/>
    <s v=""/>
    <x v="59"/>
    <s v="Sélection / Priorisation"/>
    <x v="0"/>
    <x v="0"/>
    <s v="Grande Source"/>
    <m/>
    <m/>
    <m/>
    <m/>
    <x v="84"/>
    <n v="3"/>
    <s v="HT01"/>
    <s v="HT01151"/>
    <e v="#N/A"/>
    <n v="0"/>
  </r>
  <r>
    <s v="World Vision International"/>
    <m/>
    <m/>
    <x v="0"/>
    <x v="11"/>
    <n v="13"/>
    <s v="Octobre"/>
    <m/>
    <x v="0"/>
    <x v="0"/>
    <s v="Bidons"/>
    <m/>
    <s v="Nombre"/>
    <n v="166"/>
    <m/>
    <m/>
    <m/>
    <s v=""/>
    <x v="60"/>
    <s v="Sélection / Priorisation"/>
    <x v="0"/>
    <x v="0"/>
    <s v="Petite Source"/>
    <m/>
    <m/>
    <m/>
    <m/>
    <x v="85"/>
    <n v="3"/>
    <s v="HT01"/>
    <s v="HT01151"/>
    <e v="#N/A"/>
    <n v="0"/>
  </r>
  <r>
    <s v="World Vision International"/>
    <m/>
    <m/>
    <x v="0"/>
    <x v="11"/>
    <n v="13"/>
    <s v="Octobre"/>
    <m/>
    <x v="0"/>
    <x v="0"/>
    <s v="Bidons"/>
    <m/>
    <s v="Nombre"/>
    <n v="250"/>
    <m/>
    <m/>
    <m/>
    <s v=""/>
    <x v="29"/>
    <s v="Sélection / Priorisation"/>
    <x v="0"/>
    <x v="15"/>
    <s v="Soucailles"/>
    <m/>
    <m/>
    <m/>
    <m/>
    <x v="86"/>
    <n v="4"/>
    <s v="HT01"/>
    <s v="HT01115"/>
    <e v="#N/A"/>
    <n v="0"/>
  </r>
  <r>
    <s v="World Vision International"/>
    <m/>
    <m/>
    <x v="0"/>
    <x v="11"/>
    <n v="13"/>
    <s v="Octobre"/>
    <m/>
    <x v="0"/>
    <x v="0"/>
    <s v="Couvertures"/>
    <m/>
    <s v="Nombre"/>
    <n v="297"/>
    <m/>
    <m/>
    <m/>
    <s v=""/>
    <x v="58"/>
    <s v="Sélection / Priorisation"/>
    <x v="5"/>
    <x v="37"/>
    <s v="Salagnac"/>
    <m/>
    <m/>
    <m/>
    <m/>
    <x v="83"/>
    <n v="4"/>
    <s v="HT10"/>
    <s v="HT101014"/>
    <e v="#N/A"/>
    <n v="0"/>
  </r>
  <r>
    <s v="World Vision International"/>
    <m/>
    <m/>
    <x v="0"/>
    <x v="11"/>
    <n v="13"/>
    <s v="Octobre"/>
    <m/>
    <x v="0"/>
    <x v="0"/>
    <s v="Couvertures"/>
    <m/>
    <s v="Nombre"/>
    <n v="165"/>
    <m/>
    <m/>
    <m/>
    <s v=""/>
    <x v="59"/>
    <s v="Sélection / Priorisation"/>
    <x v="0"/>
    <x v="0"/>
    <s v="Grande Source"/>
    <m/>
    <m/>
    <m/>
    <m/>
    <x v="84"/>
    <n v="3"/>
    <s v="HT01"/>
    <s v="HT01151"/>
    <e v="#N/A"/>
    <n v="0"/>
  </r>
  <r>
    <s v="World Vision International"/>
    <m/>
    <m/>
    <x v="0"/>
    <x v="11"/>
    <n v="13"/>
    <s v="Octobre"/>
    <m/>
    <x v="0"/>
    <x v="0"/>
    <s v="Couvertures"/>
    <m/>
    <s v="Nombre"/>
    <n v="166"/>
    <m/>
    <m/>
    <m/>
    <s v=""/>
    <x v="60"/>
    <s v="Sélection / Priorisation"/>
    <x v="0"/>
    <x v="0"/>
    <s v="Petite Source"/>
    <m/>
    <m/>
    <m/>
    <m/>
    <x v="85"/>
    <n v="3"/>
    <s v="HT01"/>
    <s v="HT01151"/>
    <e v="#N/A"/>
    <n v="0"/>
  </r>
  <r>
    <s v="World Vision International"/>
    <m/>
    <m/>
    <x v="0"/>
    <x v="11"/>
    <n v="13"/>
    <s v="Octobre"/>
    <m/>
    <x v="0"/>
    <x v="0"/>
    <s v="Couvertures"/>
    <m/>
    <s v="Nombre"/>
    <n v="250"/>
    <m/>
    <m/>
    <m/>
    <s v=""/>
    <x v="29"/>
    <s v="Sélection / Priorisation"/>
    <x v="0"/>
    <x v="15"/>
    <s v="Soucailles"/>
    <m/>
    <m/>
    <m/>
    <m/>
    <x v="86"/>
    <n v="4"/>
    <s v="HT01"/>
    <s v="HT01115"/>
    <e v="#N/A"/>
    <n v="0"/>
  </r>
  <r>
    <s v="World Vision International"/>
    <m/>
    <m/>
    <x v="0"/>
    <x v="11"/>
    <n v="13"/>
    <s v="Octobre"/>
    <m/>
    <x v="0"/>
    <x v="0"/>
    <s v="Lampes solaires"/>
    <m/>
    <s v="Nombre"/>
    <n v="297"/>
    <m/>
    <m/>
    <m/>
    <s v=""/>
    <x v="58"/>
    <s v="Sélection / Priorisation"/>
    <x v="5"/>
    <x v="37"/>
    <s v="Salagnac"/>
    <m/>
    <m/>
    <m/>
    <m/>
    <x v="83"/>
    <n v="4"/>
    <s v="HT10"/>
    <s v="HT101014"/>
    <e v="#N/A"/>
    <n v="0"/>
  </r>
  <r>
    <s v="World Vision International"/>
    <m/>
    <m/>
    <x v="0"/>
    <x v="11"/>
    <n v="13"/>
    <s v="Octobre"/>
    <m/>
    <x v="0"/>
    <x v="0"/>
    <s v="Moustiquaires"/>
    <m/>
    <s v="Nombre"/>
    <n v="250"/>
    <m/>
    <m/>
    <m/>
    <s v=""/>
    <x v="29"/>
    <s v="Sélection / Priorisation"/>
    <x v="0"/>
    <x v="15"/>
    <s v="Soucailles"/>
    <m/>
    <m/>
    <m/>
    <m/>
    <x v="86"/>
    <n v="4"/>
    <s v="HT01"/>
    <s v="HT01115"/>
    <e v="#N/A"/>
    <n v="0"/>
  </r>
  <r>
    <s v="American RC"/>
    <s v="Haitian RC"/>
    <m/>
    <x v="0"/>
    <x v="12"/>
    <n v="14"/>
    <s v="Octobre"/>
    <m/>
    <x v="0"/>
    <x v="0"/>
    <s v="Kit d'hygiène"/>
    <m/>
    <s v="Nombre"/>
    <n v="35"/>
    <m/>
    <m/>
    <m/>
    <s v=""/>
    <x v="61"/>
    <s v="Sélection / Priorisation"/>
    <x v="2"/>
    <x v="38"/>
    <s v="Les Coteaux Health Center"/>
    <m/>
    <m/>
    <m/>
    <m/>
    <x v="87"/>
    <n v="1"/>
    <s v="HT07"/>
    <s v="HT07741"/>
    <e v="#N/A"/>
    <n v="1"/>
  </r>
  <r>
    <s v="American RC"/>
    <s v="Haitian RC"/>
    <m/>
    <x v="0"/>
    <x v="12"/>
    <n v="14"/>
    <s v="Octobre"/>
    <m/>
    <x v="0"/>
    <x v="0"/>
    <s v="Kit d'hygiène"/>
    <m/>
    <s v="Nombre"/>
    <n v="35"/>
    <m/>
    <m/>
    <m/>
    <s v=""/>
    <x v="61"/>
    <s v="Sélection / Priorisation"/>
    <x v="2"/>
    <x v="20"/>
    <s v="Port-Salut Health Center"/>
    <m/>
    <m/>
    <m/>
    <m/>
    <x v="88"/>
    <n v="1"/>
    <s v="HT07"/>
    <s v="HT07721"/>
    <e v="#N/A"/>
    <n v="1"/>
  </r>
  <r>
    <s v="CARE"/>
    <m/>
    <m/>
    <x v="0"/>
    <x v="12"/>
    <n v="14"/>
    <s v="Octobre"/>
    <m/>
    <x v="0"/>
    <x v="0"/>
    <s v="Aquatabs"/>
    <m/>
    <s v="Nombre"/>
    <n v="46746"/>
    <m/>
    <m/>
    <m/>
    <s v=""/>
    <x v="62"/>
    <m/>
    <x v="1"/>
    <x v="5"/>
    <m/>
    <m/>
    <m/>
    <s v="Ménage"/>
    <m/>
    <x v="89"/>
    <n v="1"/>
    <s v="HT08"/>
    <s v="HT08814"/>
    <e v="#N/A"/>
    <n v="0"/>
  </r>
  <r>
    <s v="CARE"/>
    <m/>
    <m/>
    <x v="0"/>
    <x v="12"/>
    <n v="14"/>
    <s v="Octobre"/>
    <m/>
    <x v="1"/>
    <x v="1"/>
    <s v="Bâches"/>
    <m/>
    <s v="Nombre"/>
    <n v="250"/>
    <m/>
    <m/>
    <m/>
    <s v=""/>
    <x v="29"/>
    <s v="Sélection / Priorisation"/>
    <x v="3"/>
    <x v="39"/>
    <m/>
    <m/>
    <m/>
    <s v="Ménage"/>
    <m/>
    <x v="90"/>
    <n v="3"/>
    <s v="HT02"/>
    <s v="HT02214"/>
    <e v="#N/A"/>
    <n v="1"/>
  </r>
  <r>
    <s v="CARE"/>
    <m/>
    <m/>
    <x v="0"/>
    <x v="12"/>
    <n v="14"/>
    <s v="Octobre"/>
    <m/>
    <x v="0"/>
    <x v="0"/>
    <s v="Kit d'hygiène"/>
    <s v="Savons de lessive et de toilettes, Serviettes et papiers hygiéniques, Aquatabs, Dentifrices et brosses à dents et Serviettes de bain"/>
    <s v="Nombre"/>
    <n v="250"/>
    <m/>
    <m/>
    <m/>
    <s v=""/>
    <x v="29"/>
    <m/>
    <x v="3"/>
    <x v="39"/>
    <m/>
    <m/>
    <m/>
    <s v="Ménage"/>
    <m/>
    <x v="90"/>
    <n v="3"/>
    <s v="HT02"/>
    <s v="HT02214"/>
    <e v="#N/A"/>
    <n v="0"/>
  </r>
  <r>
    <s v="CARE"/>
    <m/>
    <m/>
    <x v="0"/>
    <x v="12"/>
    <n v="14"/>
    <s v="Octobre"/>
    <m/>
    <x v="0"/>
    <x v="0"/>
    <s v="Aquatabs"/>
    <m/>
    <s v="Nombre"/>
    <n v="750"/>
    <m/>
    <m/>
    <m/>
    <s v=""/>
    <x v="29"/>
    <m/>
    <x v="3"/>
    <x v="39"/>
    <m/>
    <m/>
    <m/>
    <m/>
    <m/>
    <x v="90"/>
    <n v="3"/>
    <s v="HT02"/>
    <s v="HT02214"/>
    <e v="#N/A"/>
    <n v="0"/>
  </r>
  <r>
    <s v="Catholic Relief Services"/>
    <m/>
    <s v="OFDA"/>
    <x v="0"/>
    <x v="12"/>
    <n v="14"/>
    <s v="Octobre"/>
    <m/>
    <x v="1"/>
    <x v="1"/>
    <s v="Bâches"/>
    <m/>
    <s v="Nombre"/>
    <n v="670"/>
    <m/>
    <m/>
    <m/>
    <s v=""/>
    <x v="63"/>
    <m/>
    <x v="1"/>
    <x v="3"/>
    <s v="Desormeau"/>
    <m/>
    <m/>
    <m/>
    <s v="On-going presence in DM"/>
    <x v="91"/>
    <n v="1"/>
    <s v="HT08"/>
    <s v="HT08822"/>
    <e v="#N/A"/>
    <n v="1"/>
  </r>
  <r>
    <s v="Concern Worldwide"/>
    <s v="Joint distribution with World Wision"/>
    <m/>
    <x v="0"/>
    <x v="12"/>
    <n v="14"/>
    <s v="Octobre"/>
    <m/>
    <x v="0"/>
    <x v="0"/>
    <s v="Aquatabs"/>
    <m/>
    <s v="Nombre"/>
    <n v="1500"/>
    <m/>
    <m/>
    <m/>
    <s v=""/>
    <x v="15"/>
    <s v="Sélection / Priorisation"/>
    <x v="0"/>
    <x v="0"/>
    <s v="Palma"/>
    <m/>
    <m/>
    <m/>
    <m/>
    <x v="92"/>
    <n v="2"/>
    <s v="HT01"/>
    <s v="HT01151"/>
    <e v="#N/A"/>
    <n v="0"/>
  </r>
  <r>
    <s v="Concern Worldwide"/>
    <s v="Joint distribution with World Wision"/>
    <m/>
    <x v="0"/>
    <x v="12"/>
    <n v="14"/>
    <s v="Octobre"/>
    <m/>
    <x v="0"/>
    <x v="0"/>
    <s v="Kit d'hygiène"/>
    <m/>
    <s v="Nombre"/>
    <n v="150"/>
    <m/>
    <m/>
    <m/>
    <s v=""/>
    <x v="15"/>
    <s v="Sélection / Priorisation"/>
    <x v="0"/>
    <x v="0"/>
    <s v="Palma"/>
    <m/>
    <m/>
    <m/>
    <m/>
    <x v="92"/>
    <n v="2"/>
    <s v="HT01"/>
    <s v="HT01151"/>
    <e v="#N/A"/>
    <n v="0"/>
  </r>
  <r>
    <s v="Diakonie Katastrophenhilfe"/>
    <s v="KORAL"/>
    <s v="German Foreign Office (AA)"/>
    <x v="0"/>
    <x v="12"/>
    <n v="14"/>
    <s v="Octobre"/>
    <m/>
    <x v="0"/>
    <x v="0"/>
    <s v="Kit d'hygiène"/>
    <s v="Shampooing, savon, brosses a dents, dentifrice, deodorants, peignes, Aquatabs, papier toilette, serviette hygienique, sceaux, savon pour lessive"/>
    <s v="Nombre"/>
    <n v="176"/>
    <m/>
    <m/>
    <m/>
    <s v=""/>
    <x v="64"/>
    <s v="Sélection / Priorisation"/>
    <x v="2"/>
    <x v="40"/>
    <s v="2ème Champlois"/>
    <s v="Saut Mathurine"/>
    <s v="Rural"/>
    <s v="Ménage"/>
    <m/>
    <x v="93"/>
    <n v="2"/>
    <s v="HT07"/>
    <s v="HT07714"/>
    <s v="HT07714-02"/>
    <n v="1"/>
  </r>
  <r>
    <s v="Diakonie Katastrophenhilfe"/>
    <s v="KORAL"/>
    <s v="German Foreign Office (AA)"/>
    <x v="0"/>
    <x v="12"/>
    <n v="14"/>
    <s v="Octobre"/>
    <m/>
    <x v="1"/>
    <x v="1"/>
    <s v="Kit Abris"/>
    <s v="2 baches, 2 laines, cordes"/>
    <s v="Nombre"/>
    <n v="176"/>
    <m/>
    <m/>
    <m/>
    <s v=""/>
    <x v="64"/>
    <s v="Sélection / Priorisation"/>
    <x v="2"/>
    <x v="40"/>
    <s v="2ème Champlois"/>
    <s v="Saut Mathurine"/>
    <s v="Rural"/>
    <s v="Ménage"/>
    <m/>
    <x v="93"/>
    <n v="2"/>
    <s v="HT07"/>
    <s v="HT07714"/>
    <s v="HT07714-02"/>
    <n v="0"/>
  </r>
  <r>
    <s v="Italian RC"/>
    <s v="Haitian RC"/>
    <m/>
    <x v="0"/>
    <x v="12"/>
    <n v="14"/>
    <s v="Octobre"/>
    <m/>
    <x v="0"/>
    <x v="0"/>
    <s v="Aquatabs"/>
    <m/>
    <s v="Nombre"/>
    <n v="7000"/>
    <m/>
    <m/>
    <m/>
    <s v=""/>
    <x v="12"/>
    <s v="Sélection / Priorisation"/>
    <x v="0"/>
    <x v="41"/>
    <m/>
    <m/>
    <m/>
    <m/>
    <m/>
    <x v="94"/>
    <n v="1"/>
    <s v="HT01"/>
    <s v="HT01131"/>
    <e v="#N/A"/>
    <n v="1"/>
  </r>
  <r>
    <s v="Samaritan's Purse"/>
    <m/>
    <m/>
    <x v="0"/>
    <x v="12"/>
    <n v="14"/>
    <s v="Octobre"/>
    <m/>
    <x v="0"/>
    <x v="0"/>
    <s v="Couvertures"/>
    <m/>
    <s v="Nombre"/>
    <n v="340"/>
    <m/>
    <m/>
    <m/>
    <s v=""/>
    <x v="65"/>
    <s v="Distribution générale"/>
    <x v="1"/>
    <x v="1"/>
    <s v="Fond Rouge De Torbec"/>
    <m/>
    <m/>
    <m/>
    <m/>
    <x v="95"/>
    <n v="2"/>
    <s v="HT08"/>
    <s v="HT08811"/>
    <e v="#N/A"/>
    <n v="0"/>
  </r>
  <r>
    <s v="Samaritan's Purse"/>
    <m/>
    <m/>
    <x v="0"/>
    <x v="12"/>
    <n v="14"/>
    <s v="Octobre"/>
    <m/>
    <x v="0"/>
    <x v="0"/>
    <s v="Kit d'hygiène"/>
    <m/>
    <s v="Nombre"/>
    <n v="340"/>
    <m/>
    <m/>
    <m/>
    <s v=""/>
    <x v="65"/>
    <s v="Distribution générale"/>
    <x v="1"/>
    <x v="1"/>
    <s v="Fond Rouge De Torbec"/>
    <m/>
    <m/>
    <m/>
    <m/>
    <x v="95"/>
    <n v="2"/>
    <s v="HT08"/>
    <s v="HT08811"/>
    <e v="#N/A"/>
    <n v="0"/>
  </r>
  <r>
    <s v="World Vision International"/>
    <m/>
    <m/>
    <x v="0"/>
    <x v="12"/>
    <n v="14"/>
    <s v="Octobre"/>
    <m/>
    <x v="1"/>
    <x v="1"/>
    <s v="Bâches"/>
    <m/>
    <s v="Nombre"/>
    <n v="410"/>
    <m/>
    <m/>
    <m/>
    <s v=""/>
    <x v="66"/>
    <m/>
    <x v="5"/>
    <x v="42"/>
    <s v="Tiby"/>
    <m/>
    <m/>
    <m/>
    <m/>
    <x v="96"/>
    <n v="4"/>
    <s v="HT10"/>
    <s v="HT101022"/>
    <e v="#N/A"/>
    <n v="1"/>
  </r>
  <r>
    <s v="World Vision International"/>
    <s v="Concern Worldwide"/>
    <m/>
    <x v="0"/>
    <x v="12"/>
    <n v="14"/>
    <s v="Octobre"/>
    <m/>
    <x v="1"/>
    <x v="1"/>
    <s v="Bâches"/>
    <m/>
    <s v="Nombre"/>
    <n v="150"/>
    <m/>
    <m/>
    <m/>
    <s v=""/>
    <x v="15"/>
    <m/>
    <x v="0"/>
    <x v="0"/>
    <s v="Petite Source"/>
    <m/>
    <m/>
    <m/>
    <m/>
    <x v="97"/>
    <n v="5"/>
    <s v="HT01"/>
    <s v="HT01151"/>
    <e v="#N/A"/>
    <n v="0"/>
  </r>
  <r>
    <s v="World Vision International"/>
    <m/>
    <m/>
    <x v="0"/>
    <x v="12"/>
    <n v="14"/>
    <s v="Octobre"/>
    <m/>
    <x v="0"/>
    <x v="0"/>
    <s v="Bidons"/>
    <m/>
    <s v="Nombre"/>
    <n v="420"/>
    <m/>
    <m/>
    <m/>
    <s v=""/>
    <x v="66"/>
    <s v="Sélection / Priorisation"/>
    <x v="5"/>
    <x v="42"/>
    <s v="Tiby"/>
    <m/>
    <m/>
    <m/>
    <m/>
    <x v="96"/>
    <n v="4"/>
    <s v="HT10"/>
    <s v="HT101022"/>
    <e v="#N/A"/>
    <n v="0"/>
  </r>
  <r>
    <s v="World Vision International"/>
    <s v="Concern Worldwide"/>
    <m/>
    <x v="0"/>
    <x v="12"/>
    <n v="14"/>
    <s v="Octobre"/>
    <m/>
    <x v="0"/>
    <x v="0"/>
    <s v="Bidons"/>
    <m/>
    <s v="Nombre"/>
    <n v="150"/>
    <m/>
    <m/>
    <m/>
    <s v=""/>
    <x v="15"/>
    <s v="Sélection / Priorisation"/>
    <x v="0"/>
    <x v="0"/>
    <s v="Petite Source"/>
    <m/>
    <m/>
    <m/>
    <m/>
    <x v="97"/>
    <n v="5"/>
    <s v="HT01"/>
    <s v="HT01151"/>
    <e v="#N/A"/>
    <n v="0"/>
  </r>
  <r>
    <s v="World Vision International"/>
    <m/>
    <m/>
    <x v="0"/>
    <x v="12"/>
    <n v="14"/>
    <s v="Octobre"/>
    <m/>
    <x v="0"/>
    <x v="0"/>
    <s v="Couvertures"/>
    <m/>
    <s v="Nombre"/>
    <n v="420"/>
    <m/>
    <m/>
    <m/>
    <s v=""/>
    <x v="66"/>
    <s v="Sélection / Priorisation"/>
    <x v="5"/>
    <x v="42"/>
    <s v="Tiby"/>
    <m/>
    <m/>
    <m/>
    <m/>
    <x v="96"/>
    <n v="4"/>
    <s v="HT10"/>
    <s v="HT101022"/>
    <e v="#N/A"/>
    <n v="0"/>
  </r>
  <r>
    <s v="World Vision International"/>
    <s v="Concern Worldwide"/>
    <m/>
    <x v="0"/>
    <x v="12"/>
    <n v="14"/>
    <s v="Octobre"/>
    <m/>
    <x v="0"/>
    <x v="0"/>
    <s v="Couvertures"/>
    <m/>
    <s v="Nombre"/>
    <n v="150"/>
    <m/>
    <m/>
    <m/>
    <s v=""/>
    <x v="15"/>
    <s v="Sélection / Priorisation"/>
    <x v="0"/>
    <x v="0"/>
    <s v="Petite Source"/>
    <m/>
    <m/>
    <m/>
    <m/>
    <x v="97"/>
    <n v="5"/>
    <s v="HT01"/>
    <s v="HT01151"/>
    <e v="#N/A"/>
    <n v="0"/>
  </r>
  <r>
    <s v="World Vision International"/>
    <s v="Concern Worldwide"/>
    <m/>
    <x v="0"/>
    <x v="12"/>
    <n v="14"/>
    <s v="Octobre"/>
    <m/>
    <x v="0"/>
    <x v="0"/>
    <s v="Kit d'hygiène"/>
    <m/>
    <s v="Nombre"/>
    <n v="150"/>
    <m/>
    <m/>
    <m/>
    <s v=""/>
    <x v="15"/>
    <s v="Sélection / Priorisation"/>
    <x v="0"/>
    <x v="0"/>
    <s v="Petite Source"/>
    <m/>
    <m/>
    <m/>
    <m/>
    <x v="97"/>
    <n v="5"/>
    <s v="HT01"/>
    <s v="HT01151"/>
    <e v="#N/A"/>
    <n v="0"/>
  </r>
  <r>
    <s v="World Vision International"/>
    <s v="Concern Worldwide"/>
    <m/>
    <x v="0"/>
    <x v="12"/>
    <n v="14"/>
    <s v="Octobre"/>
    <m/>
    <x v="0"/>
    <x v="0"/>
    <s v="Aquatabs"/>
    <m/>
    <s v="Nombre"/>
    <n v="150"/>
    <m/>
    <m/>
    <m/>
    <s v=""/>
    <x v="15"/>
    <s v="Sélection / Priorisation"/>
    <x v="0"/>
    <x v="0"/>
    <s v="Petite Source"/>
    <m/>
    <m/>
    <m/>
    <m/>
    <x v="97"/>
    <n v="5"/>
    <s v="HT01"/>
    <s v="HT01151"/>
    <e v="#N/A"/>
    <n v="0"/>
  </r>
  <r>
    <s v="World Vision International"/>
    <m/>
    <m/>
    <x v="0"/>
    <x v="12"/>
    <n v="14"/>
    <s v="Octobre"/>
    <m/>
    <x v="0"/>
    <x v="0"/>
    <s v="Lampes solaires"/>
    <m/>
    <s v="Nombre"/>
    <n v="420"/>
    <m/>
    <m/>
    <m/>
    <s v=""/>
    <x v="66"/>
    <s v="Sélection / Priorisation"/>
    <x v="5"/>
    <x v="42"/>
    <s v="Tiby"/>
    <m/>
    <m/>
    <m/>
    <m/>
    <x v="96"/>
    <n v="4"/>
    <s v="HT10"/>
    <s v="HT101022"/>
    <e v="#N/A"/>
    <n v="0"/>
  </r>
  <r>
    <s v="Catholic Relief Services"/>
    <m/>
    <s v="OFDA"/>
    <x v="0"/>
    <x v="13"/>
    <n v="15"/>
    <s v="Octobre"/>
    <m/>
    <x v="1"/>
    <x v="1"/>
    <s v="Bâches"/>
    <m/>
    <s v="Nombre"/>
    <n v="50"/>
    <m/>
    <m/>
    <m/>
    <s v=""/>
    <x v="14"/>
    <m/>
    <x v="1"/>
    <x v="3"/>
    <s v="Petite Riviere"/>
    <m/>
    <m/>
    <m/>
    <m/>
    <x v="98"/>
    <n v="1"/>
    <s v="HT08"/>
    <s v="HT08822"/>
    <e v="#N/A"/>
    <n v="0"/>
  </r>
  <r>
    <s v="Italian RC"/>
    <s v="Haitian RC"/>
    <m/>
    <x v="0"/>
    <x v="13"/>
    <n v="15"/>
    <s v="Octobre"/>
    <m/>
    <x v="0"/>
    <x v="0"/>
    <s v="Aquatabs"/>
    <m/>
    <s v="Nombre"/>
    <n v="3000"/>
    <m/>
    <m/>
    <m/>
    <s v=""/>
    <x v="67"/>
    <s v="Sélection / Priorisation"/>
    <x v="0"/>
    <x v="41"/>
    <m/>
    <m/>
    <m/>
    <m/>
    <m/>
    <x v="99"/>
    <n v="1"/>
    <s v="HT01"/>
    <s v="HT01131"/>
    <e v="#N/A"/>
    <n v="0"/>
  </r>
  <r>
    <s v="Samaritan's Purse"/>
    <m/>
    <m/>
    <x v="0"/>
    <x v="13"/>
    <n v="15"/>
    <s v="Octobre"/>
    <m/>
    <x v="1"/>
    <x v="1"/>
    <s v="Bâches"/>
    <m/>
    <s v="Nombre"/>
    <n v="200"/>
    <m/>
    <m/>
    <m/>
    <s v=""/>
    <x v="33"/>
    <m/>
    <x v="2"/>
    <x v="7"/>
    <s v="Bourdet"/>
    <m/>
    <m/>
    <m/>
    <m/>
    <x v="100"/>
    <n v="1"/>
    <s v="HT07"/>
    <s v="HT07711"/>
    <e v="#N/A"/>
    <n v="1"/>
  </r>
  <r>
    <s v="World Vision International"/>
    <m/>
    <m/>
    <x v="0"/>
    <x v="13"/>
    <n v="15"/>
    <s v="Octobre"/>
    <m/>
    <x v="1"/>
    <x v="1"/>
    <s v="Bâches"/>
    <m/>
    <s v="Nombre"/>
    <n v="100"/>
    <m/>
    <m/>
    <m/>
    <s v=""/>
    <x v="12"/>
    <m/>
    <x v="0"/>
    <x v="0"/>
    <s v="Petite Source"/>
    <m/>
    <m/>
    <m/>
    <m/>
    <x v="101"/>
    <n v="3"/>
    <s v="HT01"/>
    <s v="HT01151"/>
    <e v="#N/A"/>
    <n v="0"/>
  </r>
  <r>
    <s v="World Vision International"/>
    <m/>
    <m/>
    <x v="0"/>
    <x v="13"/>
    <n v="15"/>
    <s v="Octobre"/>
    <m/>
    <x v="0"/>
    <x v="0"/>
    <s v="Bidons"/>
    <m/>
    <s v="Nombre"/>
    <n v="100"/>
    <m/>
    <m/>
    <m/>
    <s v=""/>
    <x v="12"/>
    <s v="Sélection / Priorisation"/>
    <x v="0"/>
    <x v="0"/>
    <s v="Petite Source"/>
    <m/>
    <m/>
    <m/>
    <m/>
    <x v="101"/>
    <n v="3"/>
    <s v="HT01"/>
    <s v="HT01151"/>
    <e v="#N/A"/>
    <n v="0"/>
  </r>
  <r>
    <s v="World Vision International"/>
    <m/>
    <m/>
    <x v="0"/>
    <x v="13"/>
    <n v="15"/>
    <s v="Octobre"/>
    <m/>
    <x v="0"/>
    <x v="0"/>
    <s v="Couvertures"/>
    <m/>
    <s v="Nombre"/>
    <n v="100"/>
    <m/>
    <m/>
    <m/>
    <s v=""/>
    <x v="12"/>
    <s v="Sélection / Priorisation"/>
    <x v="0"/>
    <x v="0"/>
    <s v="Petite Source"/>
    <m/>
    <m/>
    <m/>
    <m/>
    <x v="101"/>
    <n v="3"/>
    <s v="HT01"/>
    <s v="HT01151"/>
    <e v="#N/A"/>
    <n v="0"/>
  </r>
  <r>
    <s v="American RC"/>
    <s v="Haitian RC"/>
    <m/>
    <x v="0"/>
    <x v="14"/>
    <n v="16"/>
    <s v="Octobre"/>
    <m/>
    <x v="0"/>
    <x v="0"/>
    <s v="Kit d'hygiène"/>
    <m/>
    <s v="Nombre"/>
    <n v="70"/>
    <m/>
    <m/>
    <m/>
    <s v=""/>
    <x v="68"/>
    <s v="Sélection / Priorisation"/>
    <x v="2"/>
    <x v="38"/>
    <m/>
    <m/>
    <m/>
    <m/>
    <m/>
    <x v="102"/>
    <n v="1"/>
    <s v="HT07"/>
    <s v="HT07741"/>
    <e v="#N/A"/>
    <n v="0"/>
  </r>
  <r>
    <s v="Concern Worldwide"/>
    <s v="Joint distribution with World Wision"/>
    <m/>
    <x v="0"/>
    <x v="14"/>
    <n v="16"/>
    <s v="Octobre"/>
    <m/>
    <x v="0"/>
    <x v="0"/>
    <s v="Aquatabs"/>
    <m/>
    <s v="Nombre"/>
    <n v="2500"/>
    <m/>
    <m/>
    <m/>
    <s v=""/>
    <x v="29"/>
    <s v="Sélection / Priorisation"/>
    <x v="0"/>
    <x v="0"/>
    <s v="Grand Lagon"/>
    <m/>
    <m/>
    <m/>
    <m/>
    <x v="103"/>
    <n v="3"/>
    <s v="HT01"/>
    <s v="HT01151"/>
    <e v="#N/A"/>
    <n v="0"/>
  </r>
  <r>
    <s v="Concern Worldwide"/>
    <s v="Joint distribution with World Wision"/>
    <m/>
    <x v="0"/>
    <x v="14"/>
    <n v="16"/>
    <s v="Octobre"/>
    <m/>
    <x v="0"/>
    <x v="0"/>
    <s v="Couvertures"/>
    <m/>
    <s v="Nombre"/>
    <n v="250"/>
    <m/>
    <m/>
    <m/>
    <s v=""/>
    <x v="29"/>
    <s v="Sélection / Priorisation"/>
    <x v="0"/>
    <x v="0"/>
    <s v="Grand Lagon"/>
    <m/>
    <m/>
    <m/>
    <m/>
    <x v="103"/>
    <n v="3"/>
    <s v="HT01"/>
    <s v="HT01151"/>
    <e v="#N/A"/>
    <n v="0"/>
  </r>
  <r>
    <s v="Concern Worldwide"/>
    <s v="Joint distribution with World Wision"/>
    <m/>
    <x v="0"/>
    <x v="14"/>
    <n v="16"/>
    <s v="Octobre"/>
    <m/>
    <x v="0"/>
    <x v="0"/>
    <s v="Kit d'hygiène"/>
    <m/>
    <s v="Nombre"/>
    <n v="250"/>
    <m/>
    <m/>
    <m/>
    <s v=""/>
    <x v="29"/>
    <s v="Sélection / Priorisation"/>
    <x v="0"/>
    <x v="0"/>
    <s v="Grand Lagon"/>
    <m/>
    <m/>
    <m/>
    <m/>
    <x v="103"/>
    <n v="3"/>
    <s v="HT01"/>
    <s v="HT01151"/>
    <e v="#N/A"/>
    <n v="0"/>
  </r>
  <r>
    <s v="PADF"/>
    <m/>
    <s v="Private funds"/>
    <x v="0"/>
    <x v="14"/>
    <n v="16"/>
    <s v="Octobre"/>
    <m/>
    <x v="0"/>
    <x v="0"/>
    <s v="Aquatabs"/>
    <m/>
    <s v="Nombre"/>
    <n v="130"/>
    <m/>
    <m/>
    <m/>
    <s v=""/>
    <x v="69"/>
    <s v="Distribution générale"/>
    <x v="2"/>
    <x v="26"/>
    <m/>
    <m/>
    <m/>
    <m/>
    <s v="20 tablets de 33 mg par famille"/>
    <x v="104"/>
    <n v="1"/>
    <s v="HT07"/>
    <s v="HT07715"/>
    <e v="#N/A"/>
    <n v="0"/>
  </r>
  <r>
    <s v="Samaritan's Purse"/>
    <m/>
    <m/>
    <x v="0"/>
    <x v="14"/>
    <n v="16"/>
    <s v="Octobre"/>
    <m/>
    <x v="1"/>
    <x v="1"/>
    <s v="Bâches"/>
    <m/>
    <s v="Nombre"/>
    <n v="250"/>
    <m/>
    <m/>
    <m/>
    <s v=""/>
    <x v="29"/>
    <m/>
    <x v="2"/>
    <x v="36"/>
    <s v="Renaudin"/>
    <m/>
    <m/>
    <m/>
    <m/>
    <x v="105"/>
    <n v="1"/>
    <s v="HT07"/>
    <s v="HT07743"/>
    <e v="#N/A"/>
    <n v="0"/>
  </r>
  <r>
    <s v="Samaritan's Purse"/>
    <m/>
    <m/>
    <x v="0"/>
    <x v="14"/>
    <n v="16"/>
    <s v="Octobre"/>
    <m/>
    <x v="1"/>
    <x v="1"/>
    <s v="Bâches"/>
    <m/>
    <s v="Nombre"/>
    <n v="200"/>
    <m/>
    <m/>
    <m/>
    <s v=""/>
    <x v="37"/>
    <m/>
    <x v="2"/>
    <x v="36"/>
    <s v="1ère Beaulieu"/>
    <m/>
    <m/>
    <m/>
    <m/>
    <x v="106"/>
    <n v="1"/>
    <s v="HT07"/>
    <s v="HT07743"/>
    <s v="HT07743-01"/>
    <n v="0"/>
  </r>
  <r>
    <s v="Samaritan's Purse"/>
    <m/>
    <m/>
    <x v="0"/>
    <x v="14"/>
    <n v="16"/>
    <s v="Octobre"/>
    <m/>
    <x v="1"/>
    <x v="1"/>
    <s v="Bâches"/>
    <m/>
    <s v="Nombre"/>
    <n v="106"/>
    <m/>
    <m/>
    <m/>
    <s v=""/>
    <x v="37"/>
    <m/>
    <x v="1"/>
    <x v="1"/>
    <s v="9e Fonds Rouge Torberck"/>
    <s v="Martino"/>
    <m/>
    <m/>
    <m/>
    <x v="107"/>
    <n v="3"/>
    <s v="HT08"/>
    <s v="HT08811"/>
    <s v="HT08811-09"/>
    <n v="0"/>
  </r>
  <r>
    <s v="Samaritan's Purse"/>
    <m/>
    <m/>
    <x v="0"/>
    <x v="14"/>
    <n v="16"/>
    <s v="Octobre"/>
    <m/>
    <x v="0"/>
    <x v="0"/>
    <s v="Couvertures"/>
    <m/>
    <s v="Nombre"/>
    <n v="106"/>
    <m/>
    <m/>
    <m/>
    <s v=""/>
    <x v="37"/>
    <m/>
    <x v="1"/>
    <x v="1"/>
    <s v="9e Fonds Rouge Torberck"/>
    <s v="Martino"/>
    <m/>
    <m/>
    <m/>
    <x v="107"/>
    <n v="3"/>
    <s v="HT08"/>
    <s v="HT08811"/>
    <s v="HT08811-09"/>
    <n v="0"/>
  </r>
  <r>
    <s v="Samaritan's Purse"/>
    <m/>
    <m/>
    <x v="0"/>
    <x v="14"/>
    <n v="16"/>
    <s v="Octobre"/>
    <m/>
    <x v="0"/>
    <x v="0"/>
    <s v="Kit d'hygiène"/>
    <m/>
    <s v="Nombre"/>
    <n v="106"/>
    <m/>
    <m/>
    <m/>
    <s v=""/>
    <x v="37"/>
    <m/>
    <x v="1"/>
    <x v="1"/>
    <s v="9e Fonds Rouge Torberck"/>
    <s v="Martino"/>
    <m/>
    <m/>
    <m/>
    <x v="107"/>
    <n v="3"/>
    <s v="HT08"/>
    <s v="HT08811"/>
    <s v="HT08811-09"/>
    <n v="0"/>
  </r>
  <r>
    <s v="Samaritan's Purse"/>
    <m/>
    <m/>
    <x v="0"/>
    <x v="14"/>
    <n v="16"/>
    <s v="Octobre"/>
    <m/>
    <x v="1"/>
    <x v="1"/>
    <s v="Bâches"/>
    <m/>
    <s v="Nombre"/>
    <n v="50"/>
    <m/>
    <m/>
    <m/>
    <s v=""/>
    <x v="37"/>
    <m/>
    <x v="1"/>
    <x v="1"/>
    <s v="7e Marfranc"/>
    <s v="El Shaddei"/>
    <m/>
    <m/>
    <m/>
    <x v="108"/>
    <n v="3"/>
    <s v="HT08"/>
    <s v="HT08811"/>
    <s v="HT08811-07"/>
    <n v="0"/>
  </r>
  <r>
    <s v="Samaritan's Purse"/>
    <m/>
    <m/>
    <x v="0"/>
    <x v="14"/>
    <n v="16"/>
    <s v="Octobre"/>
    <m/>
    <x v="0"/>
    <x v="0"/>
    <s v="Couvertures"/>
    <m/>
    <s v="Nombre"/>
    <n v="50"/>
    <m/>
    <m/>
    <m/>
    <s v=""/>
    <x v="37"/>
    <m/>
    <x v="1"/>
    <x v="1"/>
    <s v="7e Marfranc"/>
    <s v="El Shaddei"/>
    <m/>
    <m/>
    <m/>
    <x v="108"/>
    <n v="3"/>
    <s v="HT08"/>
    <s v="HT08811"/>
    <s v="HT08811-07"/>
    <n v="0"/>
  </r>
  <r>
    <s v="Samaritan's Purse"/>
    <m/>
    <m/>
    <x v="0"/>
    <x v="14"/>
    <n v="16"/>
    <s v="Octobre"/>
    <m/>
    <x v="0"/>
    <x v="0"/>
    <s v="Kit d'hygiène"/>
    <m/>
    <s v="Nombre"/>
    <n v="50"/>
    <m/>
    <m/>
    <m/>
    <s v=""/>
    <x v="37"/>
    <m/>
    <x v="1"/>
    <x v="1"/>
    <s v="7e Marfranc"/>
    <s v="El Shaddei"/>
    <m/>
    <m/>
    <m/>
    <x v="108"/>
    <n v="3"/>
    <s v="HT08"/>
    <s v="HT08811"/>
    <s v="HT08811-07"/>
    <n v="0"/>
  </r>
  <r>
    <s v="Samaritan's Purse"/>
    <m/>
    <m/>
    <x v="0"/>
    <x v="14"/>
    <n v="16"/>
    <s v="Octobre"/>
    <m/>
    <x v="1"/>
    <x v="1"/>
    <s v="Bâches"/>
    <m/>
    <s v="Nombre"/>
    <n v="350"/>
    <m/>
    <m/>
    <m/>
    <s v=""/>
    <x v="37"/>
    <m/>
    <x v="2"/>
    <x v="36"/>
    <m/>
    <m/>
    <m/>
    <m/>
    <m/>
    <x v="109"/>
    <n v="1"/>
    <s v="HT07"/>
    <s v="HT07743"/>
    <e v="#N/A"/>
    <n v="0"/>
  </r>
  <r>
    <s v="CARE"/>
    <m/>
    <m/>
    <x v="0"/>
    <x v="15"/>
    <n v="17"/>
    <s v="Octobre"/>
    <m/>
    <x v="1"/>
    <x v="1"/>
    <s v="Bâches"/>
    <m/>
    <s v="Nombre"/>
    <n v="576"/>
    <m/>
    <m/>
    <m/>
    <s v=""/>
    <x v="70"/>
    <s v="Sélection / Priorisation"/>
    <x v="1"/>
    <x v="5"/>
    <m/>
    <m/>
    <m/>
    <s v="Centre collectif / d'évacuation d'urgence"/>
    <m/>
    <x v="110"/>
    <n v="1"/>
    <s v="HT08"/>
    <s v="HT08814"/>
    <e v="#N/A"/>
    <n v="0"/>
  </r>
  <r>
    <s v="Catholic Relief Services"/>
    <m/>
    <s v="OFDA"/>
    <x v="0"/>
    <x v="15"/>
    <n v="17"/>
    <s v="Octobre"/>
    <m/>
    <x v="1"/>
    <x v="1"/>
    <s v="Bâches"/>
    <m/>
    <s v="Nombre"/>
    <n v="50"/>
    <m/>
    <m/>
    <m/>
    <s v=""/>
    <x v="14"/>
    <m/>
    <x v="1"/>
    <x v="3"/>
    <s v="Bariadelle"/>
    <m/>
    <m/>
    <m/>
    <m/>
    <x v="111"/>
    <n v="1"/>
    <s v="HT08"/>
    <s v="HT08822"/>
    <e v="#N/A"/>
    <n v="0"/>
  </r>
  <r>
    <s v="Diakonie Katastrophenhilfe"/>
    <s v="KORAL"/>
    <s v="German Foreign Office (AA)"/>
    <x v="0"/>
    <x v="15"/>
    <n v="17"/>
    <s v="Octobre"/>
    <m/>
    <x v="0"/>
    <x v="0"/>
    <s v="Kit d'hygiène"/>
    <s v="Shampooing, savon, brosses a dents, dentifrice, deodorants, peignes, Aquatabs, papier toilette, serviette hygienique, sceaux, savon pour lessive"/>
    <s v="Nombre"/>
    <n v="125"/>
    <m/>
    <m/>
    <m/>
    <s v=""/>
    <x v="8"/>
    <s v="Sélection / Priorisation"/>
    <x v="2"/>
    <x v="43"/>
    <s v="2ème Bérault"/>
    <m/>
    <s v="Rural"/>
    <s v="Ménage"/>
    <m/>
    <x v="112"/>
    <n v="2"/>
    <s v="HT07"/>
    <s v="HT07712"/>
    <s v="HT07712-02"/>
    <n v="1"/>
  </r>
  <r>
    <s v="Diakonie Katastrophenhilfe"/>
    <s v="KORAL"/>
    <s v="German Foreign Office (AA)"/>
    <x v="0"/>
    <x v="15"/>
    <n v="17"/>
    <s v="Octobre"/>
    <m/>
    <x v="1"/>
    <x v="1"/>
    <s v="Kit Abris"/>
    <s v="2 baches, 2 laines, cordes"/>
    <s v="Nombre"/>
    <n v="125"/>
    <m/>
    <m/>
    <m/>
    <s v=""/>
    <x v="8"/>
    <s v="Sélection / Priorisation"/>
    <x v="2"/>
    <x v="43"/>
    <s v="2ème Bérault"/>
    <m/>
    <s v="Rural"/>
    <s v="Ménage"/>
    <m/>
    <x v="112"/>
    <n v="2"/>
    <s v="HT07"/>
    <s v="HT07712"/>
    <s v="HT07712-02"/>
    <n v="0"/>
  </r>
  <r>
    <s v="Diakonie Katastrophenhilfe"/>
    <s v="KORAL"/>
    <s v="German Foreign Office (AA)"/>
    <x v="0"/>
    <x v="15"/>
    <n v="17"/>
    <s v="Octobre"/>
    <m/>
    <x v="0"/>
    <x v="0"/>
    <s v="Kit d'hygiène"/>
    <s v="Shampooing, savon, brosses a dents, dentifrice, deodorants, peignes, Aquatabs, papier toilette, serviette hygienique, sceaux, savon pour lessive"/>
    <s v="Nombre"/>
    <n v="97"/>
    <m/>
    <m/>
    <m/>
    <s v=""/>
    <x v="71"/>
    <s v="Sélection / Priorisation"/>
    <x v="2"/>
    <x v="43"/>
    <s v="3ème Solon"/>
    <m/>
    <s v="Rural"/>
    <s v="Ménage"/>
    <m/>
    <x v="113"/>
    <n v="2"/>
    <s v="HT07"/>
    <s v="HT07712"/>
    <s v="HT07712-03"/>
    <n v="0"/>
  </r>
  <r>
    <s v="Diakonie Katastrophenhilfe"/>
    <s v="KORAL"/>
    <s v="German Foreign Office (AA)"/>
    <x v="0"/>
    <x v="15"/>
    <n v="17"/>
    <s v="Octobre"/>
    <m/>
    <x v="1"/>
    <x v="1"/>
    <s v="Kit Abris"/>
    <s v="2 baches, 2 laines, cordes"/>
    <s v="Nombre"/>
    <n v="97"/>
    <m/>
    <m/>
    <m/>
    <s v=""/>
    <x v="71"/>
    <s v="Sélection / Priorisation"/>
    <x v="2"/>
    <x v="43"/>
    <s v="3ème Solon"/>
    <m/>
    <s v="Rural"/>
    <s v="Ménage"/>
    <m/>
    <x v="113"/>
    <n v="2"/>
    <s v="HT07"/>
    <s v="HT07712"/>
    <s v="HT07712-03"/>
    <n v="0"/>
  </r>
  <r>
    <s v="Haitian RC"/>
    <m/>
    <m/>
    <x v="0"/>
    <x v="15"/>
    <n v="17"/>
    <s v="Octobre"/>
    <m/>
    <x v="0"/>
    <x v="0"/>
    <s v="Couvertures"/>
    <m/>
    <s v="Nombre"/>
    <n v="50"/>
    <m/>
    <m/>
    <m/>
    <s v=""/>
    <x v="72"/>
    <s v="Sélection / Priorisation"/>
    <x v="1"/>
    <x v="44"/>
    <m/>
    <m/>
    <m/>
    <m/>
    <m/>
    <x v="114"/>
    <n v="4"/>
    <s v="HT08"/>
    <s v="HT08821"/>
    <e v="#N/A"/>
    <n v="1"/>
  </r>
  <r>
    <s v="Haitian RC"/>
    <m/>
    <m/>
    <x v="0"/>
    <x v="15"/>
    <n v="17"/>
    <s v="Octobre"/>
    <m/>
    <x v="1"/>
    <x v="1"/>
    <s v="Kit Abris"/>
    <m/>
    <s v="Nombre"/>
    <n v="25"/>
    <m/>
    <m/>
    <m/>
    <s v=""/>
    <x v="72"/>
    <s v="Sélection / Priorisation"/>
    <x v="1"/>
    <x v="44"/>
    <m/>
    <m/>
    <m/>
    <m/>
    <m/>
    <x v="114"/>
    <n v="4"/>
    <s v="HT08"/>
    <s v="HT08821"/>
    <e v="#N/A"/>
    <n v="0"/>
  </r>
  <r>
    <s v="Haitian RC"/>
    <m/>
    <m/>
    <x v="0"/>
    <x v="15"/>
    <n v="17"/>
    <s v="Octobre"/>
    <m/>
    <x v="0"/>
    <x v="0"/>
    <s v="Kit de cuisine"/>
    <m/>
    <s v="Nombre"/>
    <n v="25"/>
    <m/>
    <m/>
    <m/>
    <s v=""/>
    <x v="72"/>
    <s v="Sélection / Priorisation"/>
    <x v="1"/>
    <x v="44"/>
    <m/>
    <m/>
    <m/>
    <m/>
    <m/>
    <x v="114"/>
    <n v="4"/>
    <s v="HT08"/>
    <s v="HT08821"/>
    <e v="#N/A"/>
    <n v="0"/>
  </r>
  <r>
    <s v="Haitian RC"/>
    <m/>
    <m/>
    <x v="0"/>
    <x v="15"/>
    <n v="17"/>
    <s v="Octobre"/>
    <m/>
    <x v="0"/>
    <x v="0"/>
    <s v="Seaux"/>
    <m/>
    <s v="Nombre"/>
    <n v="50"/>
    <m/>
    <m/>
    <m/>
    <s v=""/>
    <x v="72"/>
    <s v="Sélection / Priorisation"/>
    <x v="1"/>
    <x v="44"/>
    <m/>
    <m/>
    <m/>
    <m/>
    <m/>
    <x v="114"/>
    <n v="4"/>
    <s v="HT08"/>
    <s v="HT08821"/>
    <e v="#N/A"/>
    <n v="0"/>
  </r>
  <r>
    <s v="Haitian RC"/>
    <m/>
    <m/>
    <x v="0"/>
    <x v="15"/>
    <n v="17"/>
    <s v="Octobre"/>
    <m/>
    <x v="1"/>
    <x v="1"/>
    <s v="Bâches"/>
    <m/>
    <s v="Nombre"/>
    <n v="50"/>
    <m/>
    <m/>
    <m/>
    <s v=""/>
    <x v="72"/>
    <m/>
    <x v="1"/>
    <x v="23"/>
    <m/>
    <m/>
    <m/>
    <m/>
    <m/>
    <x v="115"/>
    <n v="5"/>
    <s v="HT08"/>
    <s v="HT08833"/>
    <e v="#N/A"/>
    <n v="1"/>
  </r>
  <r>
    <s v="Haitian RC"/>
    <m/>
    <m/>
    <x v="0"/>
    <x v="15"/>
    <n v="17"/>
    <s v="Octobre"/>
    <m/>
    <x v="0"/>
    <x v="0"/>
    <s v="Couvertures"/>
    <m/>
    <s v="Nombre"/>
    <n v="50"/>
    <m/>
    <m/>
    <m/>
    <s v=""/>
    <x v="72"/>
    <m/>
    <x v="1"/>
    <x v="23"/>
    <m/>
    <m/>
    <m/>
    <m/>
    <m/>
    <x v="115"/>
    <n v="5"/>
    <s v="HT08"/>
    <s v="HT08833"/>
    <e v="#N/A"/>
    <n v="0"/>
  </r>
  <r>
    <s v="Haitian RC"/>
    <m/>
    <m/>
    <x v="0"/>
    <x v="15"/>
    <n v="17"/>
    <s v="Octobre"/>
    <m/>
    <x v="1"/>
    <x v="1"/>
    <s v="Kit Abris"/>
    <m/>
    <s v="Nombre"/>
    <n v="25"/>
    <m/>
    <m/>
    <m/>
    <s v=""/>
    <x v="72"/>
    <s v="Sélection / Priorisation"/>
    <x v="1"/>
    <x v="23"/>
    <m/>
    <m/>
    <m/>
    <m/>
    <m/>
    <x v="115"/>
    <n v="5"/>
    <s v="HT08"/>
    <s v="HT08833"/>
    <e v="#N/A"/>
    <n v="0"/>
  </r>
  <r>
    <s v="Haitian RC"/>
    <m/>
    <m/>
    <x v="0"/>
    <x v="15"/>
    <n v="17"/>
    <s v="Octobre"/>
    <m/>
    <x v="0"/>
    <x v="0"/>
    <s v="Kit de cuisine"/>
    <m/>
    <s v="Nombre"/>
    <n v="25"/>
    <m/>
    <m/>
    <m/>
    <s v=""/>
    <x v="72"/>
    <s v="Sélection / Priorisation"/>
    <x v="1"/>
    <x v="23"/>
    <m/>
    <m/>
    <m/>
    <m/>
    <m/>
    <x v="115"/>
    <n v="5"/>
    <s v="HT08"/>
    <s v="HT08833"/>
    <e v="#N/A"/>
    <n v="0"/>
  </r>
  <r>
    <s v="Haitian RC"/>
    <m/>
    <m/>
    <x v="0"/>
    <x v="15"/>
    <n v="17"/>
    <s v="Octobre"/>
    <m/>
    <x v="0"/>
    <x v="0"/>
    <s v="Seaux"/>
    <m/>
    <s v="Nombre"/>
    <n v="50"/>
    <m/>
    <m/>
    <m/>
    <s v=""/>
    <x v="72"/>
    <m/>
    <x v="1"/>
    <x v="23"/>
    <m/>
    <m/>
    <m/>
    <m/>
    <m/>
    <x v="115"/>
    <n v="5"/>
    <s v="HT08"/>
    <s v="HT08833"/>
    <e v="#N/A"/>
    <n v="0"/>
  </r>
  <r>
    <s v="Haitian RC"/>
    <m/>
    <m/>
    <x v="0"/>
    <x v="15"/>
    <n v="17"/>
    <s v="Octobre"/>
    <m/>
    <x v="0"/>
    <x v="0"/>
    <s v="Couvertures"/>
    <m/>
    <s v="Nombre"/>
    <n v="50"/>
    <m/>
    <m/>
    <m/>
    <s v=""/>
    <x v="72"/>
    <m/>
    <x v="1"/>
    <x v="4"/>
    <m/>
    <m/>
    <m/>
    <m/>
    <m/>
    <x v="116"/>
    <n v="4"/>
    <s v="HT08"/>
    <s v="HT08815"/>
    <e v="#N/A"/>
    <n v="1"/>
  </r>
  <r>
    <s v="Haitian RC"/>
    <m/>
    <m/>
    <x v="0"/>
    <x v="15"/>
    <n v="17"/>
    <s v="Octobre"/>
    <m/>
    <x v="1"/>
    <x v="1"/>
    <s v="Kit Abris"/>
    <m/>
    <s v="Nombre"/>
    <n v="25"/>
    <m/>
    <m/>
    <m/>
    <s v=""/>
    <x v="72"/>
    <s v="Sélection / Priorisation"/>
    <x v="1"/>
    <x v="4"/>
    <m/>
    <m/>
    <m/>
    <m/>
    <m/>
    <x v="116"/>
    <n v="4"/>
    <s v="HT08"/>
    <s v="HT08815"/>
    <e v="#N/A"/>
    <n v="0"/>
  </r>
  <r>
    <s v="Haitian RC"/>
    <m/>
    <m/>
    <x v="0"/>
    <x v="15"/>
    <n v="17"/>
    <s v="Octobre"/>
    <m/>
    <x v="0"/>
    <x v="0"/>
    <s v="Kit de cuisine"/>
    <m/>
    <s v="Nombre"/>
    <n v="25"/>
    <m/>
    <m/>
    <m/>
    <s v=""/>
    <x v="72"/>
    <s v="Sélection / Priorisation"/>
    <x v="1"/>
    <x v="4"/>
    <m/>
    <m/>
    <m/>
    <m/>
    <m/>
    <x v="116"/>
    <n v="4"/>
    <s v="HT08"/>
    <s v="HT08815"/>
    <e v="#N/A"/>
    <n v="0"/>
  </r>
  <r>
    <s v="Haitian RC"/>
    <m/>
    <m/>
    <x v="0"/>
    <x v="15"/>
    <n v="17"/>
    <s v="Octobre"/>
    <m/>
    <x v="0"/>
    <x v="0"/>
    <s v="Seaux"/>
    <m/>
    <s v="Nombre"/>
    <n v="50"/>
    <m/>
    <m/>
    <m/>
    <s v=""/>
    <x v="72"/>
    <m/>
    <x v="1"/>
    <x v="4"/>
    <m/>
    <m/>
    <m/>
    <m/>
    <m/>
    <x v="116"/>
    <n v="4"/>
    <s v="HT08"/>
    <s v="HT08815"/>
    <e v="#N/A"/>
    <n v="0"/>
  </r>
  <r>
    <s v="Haitian RC"/>
    <m/>
    <m/>
    <x v="0"/>
    <x v="15"/>
    <n v="17"/>
    <s v="Octobre"/>
    <m/>
    <x v="0"/>
    <x v="0"/>
    <s v="Couvertures"/>
    <m/>
    <s v="Nombre"/>
    <n v="50"/>
    <m/>
    <m/>
    <m/>
    <s v=""/>
    <x v="72"/>
    <m/>
    <x v="1"/>
    <x v="45"/>
    <m/>
    <m/>
    <m/>
    <m/>
    <m/>
    <x v="117"/>
    <n v="4"/>
    <s v="HT08"/>
    <s v="HT08831"/>
    <e v="#N/A"/>
    <n v="1"/>
  </r>
  <r>
    <s v="Haitian RC"/>
    <m/>
    <m/>
    <x v="0"/>
    <x v="15"/>
    <n v="17"/>
    <s v="Octobre"/>
    <m/>
    <x v="1"/>
    <x v="1"/>
    <s v="Kit Abris"/>
    <m/>
    <s v="Nombre"/>
    <n v="25"/>
    <m/>
    <m/>
    <m/>
    <s v=""/>
    <x v="72"/>
    <s v="Sélection / Priorisation"/>
    <x v="1"/>
    <x v="45"/>
    <m/>
    <m/>
    <m/>
    <m/>
    <m/>
    <x v="117"/>
    <n v="4"/>
    <s v="HT08"/>
    <s v="HT08831"/>
    <e v="#N/A"/>
    <n v="0"/>
  </r>
  <r>
    <s v="Haitian RC"/>
    <m/>
    <m/>
    <x v="0"/>
    <x v="15"/>
    <n v="17"/>
    <s v="Octobre"/>
    <m/>
    <x v="0"/>
    <x v="0"/>
    <s v="Kit de cuisine"/>
    <m/>
    <s v="Nombre"/>
    <n v="25"/>
    <m/>
    <m/>
    <m/>
    <s v=""/>
    <x v="72"/>
    <s v="Sélection / Priorisation"/>
    <x v="1"/>
    <x v="45"/>
    <m/>
    <m/>
    <m/>
    <m/>
    <m/>
    <x v="117"/>
    <n v="4"/>
    <s v="HT08"/>
    <s v="HT08831"/>
    <e v="#N/A"/>
    <n v="0"/>
  </r>
  <r>
    <s v="Haitian RC"/>
    <m/>
    <m/>
    <x v="0"/>
    <x v="15"/>
    <n v="17"/>
    <s v="Octobre"/>
    <m/>
    <x v="0"/>
    <x v="0"/>
    <s v="Seaux"/>
    <m/>
    <s v="Nombre"/>
    <n v="50"/>
    <m/>
    <m/>
    <m/>
    <s v=""/>
    <x v="72"/>
    <s v="Sélection / Priorisation"/>
    <x v="1"/>
    <x v="45"/>
    <m/>
    <m/>
    <m/>
    <m/>
    <m/>
    <x v="117"/>
    <n v="4"/>
    <s v="HT08"/>
    <s v="HT08831"/>
    <e v="#N/A"/>
    <n v="0"/>
  </r>
  <r>
    <s v="Haitian RC"/>
    <m/>
    <m/>
    <x v="0"/>
    <x v="15"/>
    <n v="17"/>
    <s v="Octobre"/>
    <m/>
    <x v="0"/>
    <x v="0"/>
    <s v="Couvertures"/>
    <m/>
    <s v="Nombre"/>
    <n v="50"/>
    <m/>
    <m/>
    <m/>
    <s v=""/>
    <x v="72"/>
    <m/>
    <x v="1"/>
    <x v="3"/>
    <m/>
    <m/>
    <m/>
    <m/>
    <m/>
    <x v="118"/>
    <n v="4"/>
    <s v="HT08"/>
    <s v="HT08822"/>
    <e v="#N/A"/>
    <n v="1"/>
  </r>
  <r>
    <s v="Haitian RC"/>
    <m/>
    <m/>
    <x v="0"/>
    <x v="15"/>
    <n v="17"/>
    <s v="Octobre"/>
    <m/>
    <x v="1"/>
    <x v="1"/>
    <s v="Kit Abris"/>
    <m/>
    <s v="Nombre"/>
    <n v="25"/>
    <m/>
    <m/>
    <m/>
    <s v=""/>
    <x v="72"/>
    <s v="Sélection / Priorisation"/>
    <x v="1"/>
    <x v="3"/>
    <m/>
    <m/>
    <m/>
    <m/>
    <m/>
    <x v="118"/>
    <n v="4"/>
    <s v="HT08"/>
    <s v="HT08822"/>
    <e v="#N/A"/>
    <n v="0"/>
  </r>
  <r>
    <s v="Haitian RC"/>
    <m/>
    <m/>
    <x v="0"/>
    <x v="15"/>
    <n v="17"/>
    <s v="Octobre"/>
    <m/>
    <x v="0"/>
    <x v="0"/>
    <s v="Kit de cuisine"/>
    <m/>
    <s v="Nombre"/>
    <n v="25"/>
    <m/>
    <m/>
    <m/>
    <s v=""/>
    <x v="72"/>
    <s v="Sélection / Priorisation"/>
    <x v="1"/>
    <x v="3"/>
    <m/>
    <m/>
    <m/>
    <m/>
    <m/>
    <x v="118"/>
    <n v="4"/>
    <s v="HT08"/>
    <s v="HT08822"/>
    <e v="#N/A"/>
    <n v="0"/>
  </r>
  <r>
    <s v="Haitian RC"/>
    <m/>
    <m/>
    <x v="0"/>
    <x v="15"/>
    <n v="17"/>
    <s v="Octobre"/>
    <m/>
    <x v="0"/>
    <x v="0"/>
    <s v="Seaux"/>
    <m/>
    <s v="Nombre"/>
    <n v="50"/>
    <m/>
    <m/>
    <m/>
    <s v=""/>
    <x v="72"/>
    <s v="Sélection / Priorisation"/>
    <x v="1"/>
    <x v="3"/>
    <m/>
    <m/>
    <m/>
    <m/>
    <m/>
    <x v="118"/>
    <n v="4"/>
    <s v="HT08"/>
    <s v="HT08822"/>
    <e v="#N/A"/>
    <n v="0"/>
  </r>
  <r>
    <s v="Haitian RC"/>
    <m/>
    <m/>
    <x v="0"/>
    <x v="15"/>
    <n v="17"/>
    <s v="Octobre"/>
    <m/>
    <x v="0"/>
    <x v="0"/>
    <s v="Couvertures"/>
    <m/>
    <s v="Nombre"/>
    <n v="150"/>
    <m/>
    <m/>
    <m/>
    <s v=""/>
    <x v="73"/>
    <s v="Sélection / Priorisation"/>
    <x v="1"/>
    <x v="1"/>
    <m/>
    <m/>
    <m/>
    <m/>
    <m/>
    <x v="119"/>
    <n v="4"/>
    <s v="HT08"/>
    <s v="HT08811"/>
    <e v="#N/A"/>
    <n v="1"/>
  </r>
  <r>
    <s v="Haitian RC"/>
    <m/>
    <m/>
    <x v="0"/>
    <x v="15"/>
    <n v="17"/>
    <s v="Octobre"/>
    <m/>
    <x v="1"/>
    <x v="1"/>
    <s v="Kit Abris"/>
    <m/>
    <s v="Nombre"/>
    <n v="25"/>
    <m/>
    <m/>
    <m/>
    <s v=""/>
    <x v="73"/>
    <s v="Sélection / Priorisation"/>
    <x v="1"/>
    <x v="1"/>
    <m/>
    <m/>
    <m/>
    <m/>
    <m/>
    <x v="119"/>
    <n v="4"/>
    <s v="HT08"/>
    <s v="HT08811"/>
    <e v="#N/A"/>
    <n v="0"/>
  </r>
  <r>
    <s v="Haitian RC"/>
    <m/>
    <m/>
    <x v="0"/>
    <x v="15"/>
    <n v="17"/>
    <s v="Octobre"/>
    <m/>
    <x v="0"/>
    <x v="0"/>
    <s v="Kit de cuisine"/>
    <m/>
    <s v="Nombre"/>
    <n v="75"/>
    <m/>
    <m/>
    <m/>
    <s v=""/>
    <x v="73"/>
    <s v="Sélection / Priorisation"/>
    <x v="1"/>
    <x v="1"/>
    <m/>
    <m/>
    <m/>
    <m/>
    <m/>
    <x v="119"/>
    <n v="4"/>
    <s v="HT08"/>
    <s v="HT08811"/>
    <e v="#N/A"/>
    <n v="0"/>
  </r>
  <r>
    <s v="Haitian RC"/>
    <m/>
    <m/>
    <x v="0"/>
    <x v="15"/>
    <n v="17"/>
    <s v="Octobre"/>
    <m/>
    <x v="0"/>
    <x v="0"/>
    <s v="Seaux"/>
    <m/>
    <s v="Nombre"/>
    <n v="50"/>
    <m/>
    <m/>
    <m/>
    <s v=""/>
    <x v="73"/>
    <s v="Sélection / Priorisation"/>
    <x v="1"/>
    <x v="1"/>
    <m/>
    <m/>
    <m/>
    <m/>
    <m/>
    <x v="119"/>
    <n v="4"/>
    <s v="HT08"/>
    <s v="HT08811"/>
    <e v="#N/A"/>
    <n v="0"/>
  </r>
  <r>
    <s v="Haitian RC"/>
    <m/>
    <m/>
    <x v="0"/>
    <x v="15"/>
    <n v="17"/>
    <s v="Octobre"/>
    <m/>
    <x v="0"/>
    <x v="0"/>
    <s v="Couvertures"/>
    <m/>
    <s v="Nombre"/>
    <n v="50"/>
    <m/>
    <m/>
    <m/>
    <s v=""/>
    <x v="72"/>
    <m/>
    <x v="1"/>
    <x v="46"/>
    <m/>
    <m/>
    <m/>
    <m/>
    <m/>
    <x v="120"/>
    <n v="4"/>
    <s v="HT08"/>
    <s v="HT08823"/>
    <e v="#N/A"/>
    <n v="1"/>
  </r>
  <r>
    <s v="Haitian RC"/>
    <m/>
    <m/>
    <x v="0"/>
    <x v="15"/>
    <n v="17"/>
    <s v="Octobre"/>
    <m/>
    <x v="1"/>
    <x v="1"/>
    <s v="Kit Abris"/>
    <m/>
    <s v="Nombre"/>
    <n v="25"/>
    <m/>
    <m/>
    <m/>
    <s v=""/>
    <x v="72"/>
    <s v="Sélection / Priorisation"/>
    <x v="1"/>
    <x v="46"/>
    <m/>
    <m/>
    <m/>
    <m/>
    <m/>
    <x v="120"/>
    <n v="4"/>
    <s v="HT08"/>
    <s v="HT08823"/>
    <e v="#N/A"/>
    <n v="0"/>
  </r>
  <r>
    <s v="Haitian RC"/>
    <m/>
    <m/>
    <x v="0"/>
    <x v="15"/>
    <n v="17"/>
    <s v="Octobre"/>
    <m/>
    <x v="0"/>
    <x v="0"/>
    <s v="Kit de cuisine"/>
    <m/>
    <s v="Nombre"/>
    <n v="25"/>
    <m/>
    <m/>
    <m/>
    <s v=""/>
    <x v="72"/>
    <s v="Sélection / Priorisation"/>
    <x v="1"/>
    <x v="46"/>
    <m/>
    <m/>
    <m/>
    <m/>
    <m/>
    <x v="120"/>
    <n v="4"/>
    <s v="HT08"/>
    <s v="HT08823"/>
    <e v="#N/A"/>
    <n v="0"/>
  </r>
  <r>
    <s v="Haitian RC"/>
    <m/>
    <m/>
    <x v="0"/>
    <x v="15"/>
    <n v="17"/>
    <s v="Octobre"/>
    <m/>
    <x v="0"/>
    <x v="0"/>
    <s v="Seaux"/>
    <m/>
    <s v="Nombre"/>
    <n v="50"/>
    <m/>
    <m/>
    <m/>
    <s v=""/>
    <x v="72"/>
    <s v="Sélection / Priorisation"/>
    <x v="1"/>
    <x v="46"/>
    <m/>
    <m/>
    <m/>
    <m/>
    <m/>
    <x v="120"/>
    <n v="4"/>
    <s v="HT08"/>
    <s v="HT08823"/>
    <e v="#N/A"/>
    <n v="0"/>
  </r>
  <r>
    <s v="Haitian RC"/>
    <m/>
    <m/>
    <x v="0"/>
    <x v="15"/>
    <n v="17"/>
    <s v="Octobre"/>
    <m/>
    <x v="0"/>
    <x v="0"/>
    <s v="Couvertures"/>
    <m/>
    <s v="Nombre"/>
    <n v="25"/>
    <m/>
    <m/>
    <m/>
    <s v=""/>
    <x v="72"/>
    <s v="Sélection / Priorisation"/>
    <x v="1"/>
    <x v="5"/>
    <m/>
    <m/>
    <m/>
    <m/>
    <m/>
    <x v="121"/>
    <n v="4"/>
    <s v="HT08"/>
    <s v="HT08814"/>
    <e v="#N/A"/>
    <n v="1"/>
  </r>
  <r>
    <s v="Haitian RC"/>
    <m/>
    <m/>
    <x v="0"/>
    <x v="15"/>
    <n v="17"/>
    <s v="Octobre"/>
    <m/>
    <x v="1"/>
    <x v="1"/>
    <s v="Kit Abris"/>
    <m/>
    <s v="Nombre"/>
    <n v="25"/>
    <m/>
    <m/>
    <m/>
    <s v=""/>
    <x v="72"/>
    <s v="Sélection / Priorisation"/>
    <x v="1"/>
    <x v="5"/>
    <m/>
    <m/>
    <m/>
    <m/>
    <m/>
    <x v="121"/>
    <n v="4"/>
    <s v="HT08"/>
    <s v="HT08814"/>
    <e v="#N/A"/>
    <n v="0"/>
  </r>
  <r>
    <s v="Haitian RC"/>
    <m/>
    <m/>
    <x v="0"/>
    <x v="15"/>
    <n v="17"/>
    <s v="Octobre"/>
    <m/>
    <x v="0"/>
    <x v="0"/>
    <s v="Kit de cuisine"/>
    <m/>
    <s v="Nombre"/>
    <n v="25"/>
    <m/>
    <m/>
    <m/>
    <s v=""/>
    <x v="72"/>
    <s v="Sélection / Priorisation"/>
    <x v="1"/>
    <x v="5"/>
    <m/>
    <m/>
    <m/>
    <m/>
    <m/>
    <x v="121"/>
    <n v="4"/>
    <s v="HT08"/>
    <s v="HT08814"/>
    <e v="#N/A"/>
    <n v="0"/>
  </r>
  <r>
    <s v="Haitian RC"/>
    <m/>
    <m/>
    <x v="0"/>
    <x v="15"/>
    <n v="17"/>
    <s v="Octobre"/>
    <m/>
    <x v="0"/>
    <x v="0"/>
    <s v="Seaux"/>
    <m/>
    <s v="Nombre"/>
    <n v="25"/>
    <m/>
    <m/>
    <m/>
    <s v=""/>
    <x v="72"/>
    <m/>
    <x v="1"/>
    <x v="5"/>
    <m/>
    <m/>
    <m/>
    <m/>
    <m/>
    <x v="121"/>
    <n v="4"/>
    <s v="HT08"/>
    <s v="HT08814"/>
    <e v="#N/A"/>
    <n v="0"/>
  </r>
  <r>
    <s v="Haitian RC"/>
    <m/>
    <m/>
    <x v="0"/>
    <x v="15"/>
    <n v="17"/>
    <s v="Octobre"/>
    <m/>
    <x v="0"/>
    <x v="0"/>
    <s v="Couvertures"/>
    <m/>
    <s v="Nombre"/>
    <n v="50"/>
    <m/>
    <m/>
    <m/>
    <s v=""/>
    <x v="72"/>
    <s v="Sélection / Priorisation"/>
    <x v="1"/>
    <x v="47"/>
    <m/>
    <m/>
    <m/>
    <m/>
    <m/>
    <x v="122"/>
    <n v="4"/>
    <s v="HT08"/>
    <s v="HT08834"/>
    <e v="#N/A"/>
    <n v="1"/>
  </r>
  <r>
    <s v="Haitian RC"/>
    <m/>
    <m/>
    <x v="0"/>
    <x v="15"/>
    <n v="17"/>
    <s v="Octobre"/>
    <m/>
    <x v="1"/>
    <x v="1"/>
    <s v="Kit Abris"/>
    <m/>
    <s v="Nombre"/>
    <n v="25"/>
    <m/>
    <m/>
    <m/>
    <s v=""/>
    <x v="72"/>
    <s v="Sélection / Priorisation"/>
    <x v="1"/>
    <x v="47"/>
    <m/>
    <m/>
    <m/>
    <m/>
    <m/>
    <x v="122"/>
    <n v="4"/>
    <s v="HT08"/>
    <s v="HT08834"/>
    <e v="#N/A"/>
    <n v="0"/>
  </r>
  <r>
    <s v="Haitian RC"/>
    <m/>
    <m/>
    <x v="0"/>
    <x v="15"/>
    <n v="17"/>
    <s v="Octobre"/>
    <m/>
    <x v="0"/>
    <x v="0"/>
    <s v="Kit de cuisine"/>
    <m/>
    <s v="Nombre"/>
    <n v="25"/>
    <m/>
    <m/>
    <m/>
    <s v=""/>
    <x v="72"/>
    <s v="Sélection / Priorisation"/>
    <x v="1"/>
    <x v="47"/>
    <m/>
    <m/>
    <m/>
    <m/>
    <m/>
    <x v="122"/>
    <n v="4"/>
    <s v="HT08"/>
    <s v="HT08834"/>
    <e v="#N/A"/>
    <n v="0"/>
  </r>
  <r>
    <s v="Haitian RC"/>
    <m/>
    <m/>
    <x v="0"/>
    <x v="15"/>
    <n v="17"/>
    <s v="Octobre"/>
    <m/>
    <x v="0"/>
    <x v="0"/>
    <s v="Seaux"/>
    <m/>
    <s v="Nombre"/>
    <n v="50"/>
    <m/>
    <m/>
    <m/>
    <s v=""/>
    <x v="72"/>
    <m/>
    <x v="1"/>
    <x v="47"/>
    <m/>
    <m/>
    <m/>
    <m/>
    <m/>
    <x v="122"/>
    <n v="4"/>
    <s v="HT08"/>
    <s v="HT08834"/>
    <e v="#N/A"/>
    <n v="0"/>
  </r>
  <r>
    <s v="Haitian RC"/>
    <m/>
    <m/>
    <x v="0"/>
    <x v="15"/>
    <n v="17"/>
    <s v="Octobre"/>
    <m/>
    <x v="0"/>
    <x v="0"/>
    <s v="Couvertures"/>
    <m/>
    <s v="Nombre"/>
    <n v="50"/>
    <m/>
    <m/>
    <m/>
    <s v=""/>
    <x v="72"/>
    <s v="Sélection / Priorisation"/>
    <x v="1"/>
    <x v="2"/>
    <m/>
    <m/>
    <m/>
    <m/>
    <m/>
    <x v="123"/>
    <n v="4"/>
    <s v="HT08"/>
    <s v="HT08832"/>
    <e v="#N/A"/>
    <n v="1"/>
  </r>
  <r>
    <s v="Haitian RC"/>
    <m/>
    <m/>
    <x v="0"/>
    <x v="15"/>
    <n v="17"/>
    <s v="Octobre"/>
    <m/>
    <x v="1"/>
    <x v="1"/>
    <s v="Kit Abris"/>
    <m/>
    <s v="Nombre"/>
    <n v="25"/>
    <m/>
    <m/>
    <m/>
    <s v=""/>
    <x v="72"/>
    <s v="Sélection / Priorisation"/>
    <x v="1"/>
    <x v="2"/>
    <m/>
    <m/>
    <m/>
    <m/>
    <m/>
    <x v="123"/>
    <n v="4"/>
    <s v="HT08"/>
    <s v="HT08832"/>
    <e v="#N/A"/>
    <n v="0"/>
  </r>
  <r>
    <s v="Haitian RC"/>
    <m/>
    <m/>
    <x v="0"/>
    <x v="15"/>
    <n v="17"/>
    <s v="Octobre"/>
    <m/>
    <x v="0"/>
    <x v="0"/>
    <s v="Kit de cuisine"/>
    <m/>
    <s v="Nombre"/>
    <n v="25"/>
    <m/>
    <m/>
    <m/>
    <s v=""/>
    <x v="72"/>
    <s v="Sélection / Priorisation"/>
    <x v="1"/>
    <x v="2"/>
    <m/>
    <m/>
    <m/>
    <m/>
    <m/>
    <x v="123"/>
    <n v="4"/>
    <s v="HT08"/>
    <s v="HT08832"/>
    <e v="#N/A"/>
    <n v="0"/>
  </r>
  <r>
    <s v="Haitian RC"/>
    <m/>
    <m/>
    <x v="0"/>
    <x v="15"/>
    <n v="17"/>
    <s v="Octobre"/>
    <m/>
    <x v="0"/>
    <x v="0"/>
    <s v="Seaux"/>
    <m/>
    <s v="Nombre"/>
    <n v="50"/>
    <m/>
    <m/>
    <m/>
    <s v=""/>
    <x v="72"/>
    <m/>
    <x v="1"/>
    <x v="2"/>
    <m/>
    <m/>
    <m/>
    <m/>
    <m/>
    <x v="123"/>
    <n v="4"/>
    <s v="HT08"/>
    <s v="HT08832"/>
    <e v="#N/A"/>
    <n v="0"/>
  </r>
  <r>
    <s v="Samaritan's Purse"/>
    <m/>
    <m/>
    <x v="0"/>
    <x v="15"/>
    <n v="17"/>
    <s v="Octobre"/>
    <m/>
    <x v="1"/>
    <x v="1"/>
    <s v="Bâches"/>
    <m/>
    <s v="Nombre"/>
    <n v="700"/>
    <m/>
    <m/>
    <m/>
    <s v=""/>
    <x v="74"/>
    <m/>
    <x v="2"/>
    <x v="38"/>
    <s v="Des Pas"/>
    <m/>
    <m/>
    <m/>
    <m/>
    <x v="124"/>
    <n v="1"/>
    <s v="HT07"/>
    <s v="HT07741"/>
    <e v="#N/A"/>
    <n v="1"/>
  </r>
  <r>
    <s v="Samaritan's Purse"/>
    <m/>
    <m/>
    <x v="0"/>
    <x v="15"/>
    <n v="17"/>
    <s v="Octobre"/>
    <m/>
    <x v="1"/>
    <x v="1"/>
    <s v="Bâches"/>
    <m/>
    <s v="Nombre"/>
    <n v="500"/>
    <m/>
    <m/>
    <m/>
    <s v=""/>
    <x v="37"/>
    <m/>
    <x v="2"/>
    <x v="7"/>
    <m/>
    <s v="Les Cayes Airport"/>
    <m/>
    <m/>
    <m/>
    <x v="125"/>
    <n v="1"/>
    <s v="HT07"/>
    <s v="HT07711"/>
    <e v="#N/A"/>
    <n v="0"/>
  </r>
  <r>
    <s v="Samaritan's Purse"/>
    <m/>
    <m/>
    <x v="0"/>
    <x v="15"/>
    <n v="17"/>
    <s v="Octobre"/>
    <m/>
    <x v="1"/>
    <x v="1"/>
    <s v="Bâches"/>
    <m/>
    <s v="Nombre"/>
    <n v="110"/>
    <m/>
    <m/>
    <m/>
    <s v=""/>
    <x v="37"/>
    <m/>
    <x v="1"/>
    <x v="1"/>
    <s v="9e Fonds Rouge Torberck"/>
    <s v="Claisson"/>
    <m/>
    <m/>
    <m/>
    <x v="126"/>
    <n v="3"/>
    <s v="HT08"/>
    <s v="HT08811"/>
    <s v="HT08811-09"/>
    <n v="0"/>
  </r>
  <r>
    <s v="Samaritan's Purse"/>
    <m/>
    <m/>
    <x v="0"/>
    <x v="15"/>
    <n v="17"/>
    <s v="Octobre"/>
    <m/>
    <x v="0"/>
    <x v="0"/>
    <s v="Couvertures"/>
    <m/>
    <s v="Nombre"/>
    <n v="110"/>
    <m/>
    <m/>
    <m/>
    <s v=""/>
    <x v="37"/>
    <m/>
    <x v="1"/>
    <x v="1"/>
    <s v="9e Fonds Rouge Torberck"/>
    <s v="Claisson"/>
    <m/>
    <m/>
    <m/>
    <x v="126"/>
    <n v="3"/>
    <s v="HT08"/>
    <s v="HT08811"/>
    <s v="HT08811-09"/>
    <n v="0"/>
  </r>
  <r>
    <s v="Samaritan's Purse"/>
    <m/>
    <m/>
    <x v="0"/>
    <x v="15"/>
    <n v="17"/>
    <s v="Octobre"/>
    <m/>
    <x v="0"/>
    <x v="0"/>
    <s v="Kit d'hygiène"/>
    <m/>
    <s v="Nombre"/>
    <n v="110"/>
    <m/>
    <m/>
    <m/>
    <s v=""/>
    <x v="37"/>
    <m/>
    <x v="1"/>
    <x v="1"/>
    <s v="9e Fonds Rouge Torberck"/>
    <s v="Claisson"/>
    <m/>
    <m/>
    <m/>
    <x v="126"/>
    <n v="3"/>
    <s v="HT08"/>
    <s v="HT08811"/>
    <s v="HT08811-09"/>
    <n v="0"/>
  </r>
  <r>
    <s v="Samaritan's Purse"/>
    <m/>
    <m/>
    <x v="0"/>
    <x v="15"/>
    <n v="17"/>
    <s v="Octobre"/>
    <m/>
    <x v="1"/>
    <x v="1"/>
    <s v="Bâches"/>
    <m/>
    <s v="Nombre"/>
    <n v="40"/>
    <m/>
    <m/>
    <m/>
    <s v=""/>
    <x v="37"/>
    <m/>
    <x v="1"/>
    <x v="1"/>
    <s v="7e Marfranc"/>
    <s v="near El Shaddei"/>
    <m/>
    <m/>
    <m/>
    <x v="127"/>
    <n v="3"/>
    <s v="HT08"/>
    <s v="HT08811"/>
    <s v="HT08811-07"/>
    <n v="0"/>
  </r>
  <r>
    <s v="Samaritan's Purse"/>
    <m/>
    <m/>
    <x v="0"/>
    <x v="15"/>
    <n v="17"/>
    <s v="Octobre"/>
    <m/>
    <x v="0"/>
    <x v="0"/>
    <s v="Couvertures"/>
    <m/>
    <s v="Nombre"/>
    <n v="40"/>
    <m/>
    <m/>
    <m/>
    <s v=""/>
    <x v="37"/>
    <m/>
    <x v="1"/>
    <x v="1"/>
    <s v="7e Marfranc"/>
    <s v="near El Shaddei"/>
    <m/>
    <m/>
    <m/>
    <x v="127"/>
    <n v="3"/>
    <s v="HT08"/>
    <s v="HT08811"/>
    <s v="HT08811-07"/>
    <n v="0"/>
  </r>
  <r>
    <s v="Samaritan's Purse"/>
    <m/>
    <m/>
    <x v="0"/>
    <x v="15"/>
    <n v="17"/>
    <s v="Octobre"/>
    <m/>
    <x v="0"/>
    <x v="0"/>
    <s v="Kit d'hygiène"/>
    <m/>
    <s v="Nombre"/>
    <n v="40"/>
    <m/>
    <m/>
    <m/>
    <s v=""/>
    <x v="37"/>
    <m/>
    <x v="1"/>
    <x v="1"/>
    <s v="7e Marfranc"/>
    <s v="near El Shaddei"/>
    <m/>
    <m/>
    <m/>
    <x v="127"/>
    <n v="3"/>
    <s v="HT08"/>
    <s v="HT08811"/>
    <s v="HT08811-07"/>
    <n v="0"/>
  </r>
  <r>
    <s v="World Vision International"/>
    <m/>
    <m/>
    <x v="0"/>
    <x v="15"/>
    <n v="17"/>
    <s v="Octobre"/>
    <m/>
    <x v="1"/>
    <x v="1"/>
    <s v="Bâches"/>
    <m/>
    <s v="Nombre"/>
    <n v="150"/>
    <m/>
    <m/>
    <m/>
    <s v=""/>
    <x v="15"/>
    <m/>
    <x v="0"/>
    <x v="0"/>
    <s v="Grande Source"/>
    <m/>
    <m/>
    <m/>
    <m/>
    <x v="128"/>
    <n v="3"/>
    <s v="HT01"/>
    <s v="HT01151"/>
    <e v="#N/A"/>
    <n v="0"/>
  </r>
  <r>
    <s v="World Vision International"/>
    <m/>
    <m/>
    <x v="0"/>
    <x v="15"/>
    <n v="17"/>
    <s v="Octobre"/>
    <m/>
    <x v="0"/>
    <x v="0"/>
    <s v="Bidons"/>
    <m/>
    <s v="Nombre"/>
    <n v="150"/>
    <m/>
    <m/>
    <m/>
    <s v=""/>
    <x v="15"/>
    <s v="Sélection / Priorisation"/>
    <x v="0"/>
    <x v="0"/>
    <s v="Grande Source"/>
    <m/>
    <m/>
    <m/>
    <m/>
    <x v="128"/>
    <n v="3"/>
    <s v="HT01"/>
    <s v="HT01151"/>
    <e v="#N/A"/>
    <n v="0"/>
  </r>
  <r>
    <s v="World Vision International"/>
    <m/>
    <m/>
    <x v="0"/>
    <x v="15"/>
    <n v="17"/>
    <s v="Octobre"/>
    <m/>
    <x v="0"/>
    <x v="0"/>
    <s v="Couvertures"/>
    <m/>
    <s v="Nombre"/>
    <n v="150"/>
    <m/>
    <m/>
    <m/>
    <s v=""/>
    <x v="15"/>
    <s v="Sélection / Priorisation"/>
    <x v="0"/>
    <x v="0"/>
    <s v="Grande Source"/>
    <m/>
    <m/>
    <m/>
    <m/>
    <x v="128"/>
    <n v="3"/>
    <s v="HT01"/>
    <s v="HT01151"/>
    <e v="#N/A"/>
    <n v="0"/>
  </r>
  <r>
    <s v="World Vision International"/>
    <m/>
    <m/>
    <x v="0"/>
    <x v="15"/>
    <n v="17"/>
    <s v="Octobre"/>
    <m/>
    <x v="2"/>
    <x v="2"/>
    <s v="Formation"/>
    <m/>
    <s v=""/>
    <n v="479"/>
    <m/>
    <m/>
    <m/>
    <s v=""/>
    <x v="75"/>
    <s v="Sélection / Priorisation"/>
    <x v="5"/>
    <x v="21"/>
    <s v="Fonds De Lianes"/>
    <s v="Dupuy"/>
    <m/>
    <m/>
    <m/>
    <x v="129"/>
    <n v="1"/>
    <s v="HT10"/>
    <s v="HT101012"/>
    <e v="#N/A"/>
    <n v="0"/>
  </r>
  <r>
    <s v="American RC"/>
    <s v="Haitian RC"/>
    <m/>
    <x v="0"/>
    <x v="16"/>
    <n v="18"/>
    <s v="Octobre"/>
    <m/>
    <x v="0"/>
    <x v="0"/>
    <s v="Couvertures"/>
    <m/>
    <s v="Nombre"/>
    <n v="236"/>
    <m/>
    <m/>
    <m/>
    <s v=""/>
    <x v="76"/>
    <s v="Sélection / Priorisation"/>
    <x v="2"/>
    <x v="48"/>
    <s v="Crabier, Trichet, Roger"/>
    <m/>
    <m/>
    <m/>
    <m/>
    <x v="130"/>
    <n v="1"/>
    <s v="HT07"/>
    <s v="HT07722"/>
    <e v="#N/A"/>
    <n v="1"/>
  </r>
  <r>
    <s v="American RC"/>
    <s v="Haitian RC"/>
    <m/>
    <x v="0"/>
    <x v="16"/>
    <n v="18"/>
    <s v="Octobre"/>
    <m/>
    <x v="1"/>
    <x v="1"/>
    <s v="Bâches"/>
    <m/>
    <s v="Nombre"/>
    <n v="236"/>
    <m/>
    <m/>
    <m/>
    <s v=""/>
    <x v="76"/>
    <m/>
    <x v="2"/>
    <x v="48"/>
    <m/>
    <m/>
    <m/>
    <m/>
    <m/>
    <x v="131"/>
    <n v="3"/>
    <s v="HT07"/>
    <s v="HT07722"/>
    <e v="#N/A"/>
    <n v="0"/>
  </r>
  <r>
    <s v="American RC"/>
    <s v="Haitian RC"/>
    <m/>
    <x v="0"/>
    <x v="16"/>
    <n v="18"/>
    <s v="Octobre"/>
    <m/>
    <x v="0"/>
    <x v="0"/>
    <s v="Couvertures"/>
    <m/>
    <s v="Nombre"/>
    <n v="118"/>
    <m/>
    <m/>
    <m/>
    <s v=""/>
    <x v="76"/>
    <m/>
    <x v="2"/>
    <x v="48"/>
    <m/>
    <m/>
    <m/>
    <m/>
    <m/>
    <x v="131"/>
    <n v="3"/>
    <s v="HT07"/>
    <s v="HT07722"/>
    <e v="#N/A"/>
    <n v="0"/>
  </r>
  <r>
    <s v="American RC"/>
    <s v="Haitian RC"/>
    <m/>
    <x v="0"/>
    <x v="16"/>
    <n v="18"/>
    <s v="Octobre"/>
    <m/>
    <x v="1"/>
    <x v="1"/>
    <s v="Kit Abris"/>
    <m/>
    <s v="Nombre"/>
    <n v="118"/>
    <m/>
    <m/>
    <m/>
    <s v=""/>
    <x v="76"/>
    <m/>
    <x v="2"/>
    <x v="48"/>
    <m/>
    <m/>
    <m/>
    <m/>
    <m/>
    <x v="131"/>
    <n v="3"/>
    <s v="HT07"/>
    <s v="HT07722"/>
    <e v="#N/A"/>
    <n v="0"/>
  </r>
  <r>
    <s v="CARE"/>
    <m/>
    <m/>
    <x v="0"/>
    <x v="16"/>
    <n v="18"/>
    <s v="Octobre"/>
    <m/>
    <x v="0"/>
    <x v="0"/>
    <s v="Aquatabs"/>
    <m/>
    <s v="Nombre"/>
    <n v="12195"/>
    <m/>
    <m/>
    <m/>
    <s v=""/>
    <x v="77"/>
    <m/>
    <x v="1"/>
    <x v="1"/>
    <m/>
    <m/>
    <m/>
    <s v="Centre collectif / d'évacuation d'urgence"/>
    <m/>
    <x v="132"/>
    <n v="1"/>
    <s v="HT08"/>
    <s v="HT08811"/>
    <e v="#N/A"/>
    <n v="0"/>
  </r>
  <r>
    <s v="Catholic Relief Services"/>
    <m/>
    <s v="OFDA"/>
    <x v="0"/>
    <x v="16"/>
    <n v="18"/>
    <s v="Octobre"/>
    <m/>
    <x v="1"/>
    <x v="1"/>
    <s v="Bâches"/>
    <m/>
    <s v="Nombre"/>
    <n v="50"/>
    <m/>
    <m/>
    <m/>
    <s v=""/>
    <x v="14"/>
    <m/>
    <x v="1"/>
    <x v="3"/>
    <s v="Dallier"/>
    <m/>
    <m/>
    <m/>
    <m/>
    <x v="133"/>
    <n v="1"/>
    <s v="HT08"/>
    <s v="HT08822"/>
    <e v="#N/A"/>
    <n v="0"/>
  </r>
  <r>
    <s v="Samaritan's Purse"/>
    <m/>
    <m/>
    <x v="0"/>
    <x v="16"/>
    <n v="18"/>
    <s v="Octobre"/>
    <m/>
    <x v="1"/>
    <x v="1"/>
    <s v="Bâches"/>
    <m/>
    <s v="Nombre"/>
    <n v="1008"/>
    <m/>
    <m/>
    <m/>
    <s v=""/>
    <x v="78"/>
    <m/>
    <x v="2"/>
    <x v="38"/>
    <s v="Conde"/>
    <m/>
    <m/>
    <m/>
    <m/>
    <x v="134"/>
    <n v="1"/>
    <s v="HT07"/>
    <s v="HT07741"/>
    <e v="#N/A"/>
    <n v="0"/>
  </r>
  <r>
    <s v="Samaritan's Purse"/>
    <m/>
    <m/>
    <x v="0"/>
    <x v="16"/>
    <n v="18"/>
    <s v="Octobre"/>
    <m/>
    <x v="1"/>
    <x v="1"/>
    <s v="Bâches"/>
    <m/>
    <s v="Nombre"/>
    <n v="2310"/>
    <m/>
    <m/>
    <m/>
    <s v=""/>
    <x v="79"/>
    <m/>
    <x v="1"/>
    <x v="49"/>
    <s v="Desormeau (Bonbon)"/>
    <m/>
    <m/>
    <m/>
    <m/>
    <x v="135"/>
    <n v="3"/>
    <s v="HT08"/>
    <s v="HT08813"/>
    <e v="#N/A"/>
    <n v="1"/>
  </r>
  <r>
    <s v="Samaritan's Purse"/>
    <m/>
    <m/>
    <x v="0"/>
    <x v="16"/>
    <n v="18"/>
    <s v="Octobre"/>
    <m/>
    <x v="0"/>
    <x v="0"/>
    <s v="Couvertures"/>
    <m/>
    <s v="Nombre"/>
    <n v="850"/>
    <m/>
    <m/>
    <m/>
    <s v=""/>
    <x v="79"/>
    <s v="Distribution générale"/>
    <x v="1"/>
    <x v="49"/>
    <s v="Desormeau (Bonbon)"/>
    <m/>
    <m/>
    <m/>
    <m/>
    <x v="135"/>
    <n v="3"/>
    <s v="HT08"/>
    <s v="HT08813"/>
    <e v="#N/A"/>
    <n v="0"/>
  </r>
  <r>
    <s v="Samaritan's Purse"/>
    <m/>
    <m/>
    <x v="0"/>
    <x v="16"/>
    <n v="18"/>
    <s v="Octobre"/>
    <m/>
    <x v="0"/>
    <x v="0"/>
    <s v="Kit d'hygiène"/>
    <m/>
    <s v="Nombre"/>
    <n v="850"/>
    <m/>
    <m/>
    <m/>
    <s v=""/>
    <x v="79"/>
    <s v="Distribution générale"/>
    <x v="1"/>
    <x v="49"/>
    <s v="Desormeau (Bonbon)"/>
    <m/>
    <m/>
    <m/>
    <m/>
    <x v="135"/>
    <n v="3"/>
    <s v="HT08"/>
    <s v="HT08813"/>
    <e v="#N/A"/>
    <n v="0"/>
  </r>
  <r>
    <s v="World Vision International"/>
    <m/>
    <m/>
    <x v="0"/>
    <x v="16"/>
    <n v="18"/>
    <s v="Octobre"/>
    <m/>
    <x v="1"/>
    <x v="1"/>
    <s v="Bâches"/>
    <m/>
    <s v="Nombre"/>
    <n v="200"/>
    <m/>
    <m/>
    <m/>
    <s v=""/>
    <x v="33"/>
    <m/>
    <x v="0"/>
    <x v="0"/>
    <s v="Grand Lagon"/>
    <m/>
    <m/>
    <m/>
    <m/>
    <x v="136"/>
    <n v="3"/>
    <s v="HT01"/>
    <s v="HT01151"/>
    <e v="#N/A"/>
    <n v="0"/>
  </r>
  <r>
    <s v="World Vision International"/>
    <m/>
    <m/>
    <x v="0"/>
    <x v="16"/>
    <n v="18"/>
    <s v="Octobre"/>
    <m/>
    <x v="0"/>
    <x v="0"/>
    <s v="Bidons"/>
    <m/>
    <s v="Nombre"/>
    <n v="200"/>
    <m/>
    <m/>
    <m/>
    <s v=""/>
    <x v="33"/>
    <s v="Sélection / Priorisation"/>
    <x v="0"/>
    <x v="0"/>
    <s v="Grand Lagon"/>
    <m/>
    <m/>
    <m/>
    <m/>
    <x v="136"/>
    <n v="3"/>
    <s v="HT01"/>
    <s v="HT01151"/>
    <e v="#N/A"/>
    <n v="0"/>
  </r>
  <r>
    <s v="World Vision International"/>
    <m/>
    <m/>
    <x v="0"/>
    <x v="16"/>
    <n v="18"/>
    <s v="Octobre"/>
    <m/>
    <x v="0"/>
    <x v="0"/>
    <s v="Couvertures"/>
    <m/>
    <s v="Nombre"/>
    <n v="200"/>
    <m/>
    <m/>
    <m/>
    <s v=""/>
    <x v="33"/>
    <s v="Sélection / Priorisation"/>
    <x v="0"/>
    <x v="0"/>
    <s v="Grand Lagon"/>
    <m/>
    <m/>
    <m/>
    <m/>
    <x v="136"/>
    <n v="3"/>
    <s v="HT01"/>
    <s v="HT01151"/>
    <e v="#N/A"/>
    <n v="0"/>
  </r>
  <r>
    <s v="ACTED"/>
    <m/>
    <s v="OFDA"/>
    <x v="0"/>
    <x v="17"/>
    <n v="19"/>
    <s v="Octobre"/>
    <m/>
    <x v="1"/>
    <x v="1"/>
    <s v="Bâches"/>
    <m/>
    <s v="Nombre"/>
    <n v="563"/>
    <m/>
    <m/>
    <m/>
    <s v=""/>
    <x v="80"/>
    <m/>
    <x v="1"/>
    <x v="1"/>
    <s v="8e Fonds Rouge Dahere"/>
    <s v="caracolie"/>
    <s v="Urbain"/>
    <s v="Quartier"/>
    <m/>
    <x v="137"/>
    <n v="2"/>
    <s v="HT08"/>
    <s v="HT08811"/>
    <s v="HT08811-08"/>
    <n v="1"/>
  </r>
  <r>
    <s v="ACTED"/>
    <m/>
    <s v="OFDA"/>
    <x v="0"/>
    <x v="17"/>
    <n v="19"/>
    <s v="Octobre"/>
    <m/>
    <x v="0"/>
    <x v="0"/>
    <s v="Kit d'hygiène"/>
    <m/>
    <s v="Nombre"/>
    <n v="563"/>
    <m/>
    <m/>
    <m/>
    <s v=""/>
    <x v="37"/>
    <m/>
    <x v="1"/>
    <x v="1"/>
    <s v="8e Fonds Rouge Dahere"/>
    <s v="caracolie"/>
    <s v="Urbain"/>
    <s v="Quartier"/>
    <m/>
    <x v="137"/>
    <n v="2"/>
    <s v="HT08"/>
    <s v="HT08811"/>
    <s v="HT08811-08"/>
    <n v="0"/>
  </r>
  <r>
    <s v="American RC"/>
    <s v="Haitian RC"/>
    <m/>
    <x v="0"/>
    <x v="17"/>
    <n v="19"/>
    <s v="Octobre"/>
    <m/>
    <x v="0"/>
    <x v="0"/>
    <s v="Kit de cuisine"/>
    <m/>
    <s v="Nombre"/>
    <n v="10"/>
    <m/>
    <m/>
    <m/>
    <s v=""/>
    <x v="81"/>
    <s v="Sélection / Priorisation"/>
    <x v="6"/>
    <x v="31"/>
    <s v="1st , Hatte de Lice"/>
    <m/>
    <m/>
    <m/>
    <m/>
    <x v="138"/>
    <n v="18"/>
    <s v="HT09"/>
    <s v="HT09932"/>
    <e v="#N/A"/>
    <n v="0"/>
  </r>
  <r>
    <s v="American RC"/>
    <s v="Haitian RC"/>
    <m/>
    <x v="0"/>
    <x v="17"/>
    <n v="19"/>
    <s v="Octobre"/>
    <m/>
    <x v="0"/>
    <x v="0"/>
    <s v="Couvertures"/>
    <m/>
    <s v="Nombre"/>
    <n v="20"/>
    <m/>
    <m/>
    <m/>
    <s v=""/>
    <x v="81"/>
    <s v="Sélection / Priorisation"/>
    <x v="6"/>
    <x v="31"/>
    <s v="1st , Hatte de Lice"/>
    <m/>
    <m/>
    <m/>
    <m/>
    <x v="138"/>
    <n v="18"/>
    <s v="HT09"/>
    <s v="HT09932"/>
    <e v="#N/A"/>
    <n v="0"/>
  </r>
  <r>
    <s v="American RC"/>
    <s v="Haitian RC"/>
    <m/>
    <x v="0"/>
    <x v="17"/>
    <n v="19"/>
    <s v="Octobre"/>
    <m/>
    <x v="0"/>
    <x v="0"/>
    <s v="Kit d'hygiène"/>
    <m/>
    <s v="Nombre"/>
    <n v="10"/>
    <m/>
    <m/>
    <m/>
    <s v=""/>
    <x v="81"/>
    <s v="Sélection / Priorisation"/>
    <x v="6"/>
    <x v="31"/>
    <s v="1st , Hatte de Lice"/>
    <m/>
    <m/>
    <m/>
    <m/>
    <x v="138"/>
    <n v="18"/>
    <s v="HT09"/>
    <s v="HT09932"/>
    <e v="#N/A"/>
    <n v="0"/>
  </r>
  <r>
    <s v="American RC"/>
    <s v="Haitian RC"/>
    <m/>
    <x v="0"/>
    <x v="17"/>
    <n v="19"/>
    <s v="Octobre"/>
    <m/>
    <x v="0"/>
    <x v="0"/>
    <s v="Kit de cuisine"/>
    <m/>
    <s v="Nombre"/>
    <n v="44"/>
    <m/>
    <m/>
    <m/>
    <s v=""/>
    <x v="82"/>
    <s v="Sélection / Priorisation"/>
    <x v="6"/>
    <x v="31"/>
    <s v="1st, Baie de Henne town"/>
    <m/>
    <m/>
    <m/>
    <m/>
    <x v="138"/>
    <n v="18"/>
    <s v="HT09"/>
    <s v="HT09932"/>
    <e v="#N/A"/>
    <n v="0"/>
  </r>
  <r>
    <s v="American RC"/>
    <s v="Haitian RC"/>
    <m/>
    <x v="0"/>
    <x v="17"/>
    <n v="19"/>
    <s v="Octobre"/>
    <m/>
    <x v="0"/>
    <x v="0"/>
    <s v="Couvertures"/>
    <m/>
    <s v="Nombre"/>
    <n v="88"/>
    <m/>
    <m/>
    <m/>
    <s v=""/>
    <x v="82"/>
    <s v="Sélection / Priorisation"/>
    <x v="6"/>
    <x v="31"/>
    <s v="1st, Baie de Henne town"/>
    <m/>
    <m/>
    <m/>
    <m/>
    <x v="138"/>
    <n v="18"/>
    <s v="HT09"/>
    <s v="HT09932"/>
    <e v="#N/A"/>
    <n v="0"/>
  </r>
  <r>
    <s v="American RC"/>
    <s v="Haitian RC"/>
    <m/>
    <x v="0"/>
    <x v="17"/>
    <n v="19"/>
    <s v="Octobre"/>
    <m/>
    <x v="0"/>
    <x v="0"/>
    <s v="Kit d'hygiène"/>
    <m/>
    <s v="Nombre"/>
    <n v="44"/>
    <m/>
    <m/>
    <m/>
    <s v=""/>
    <x v="82"/>
    <s v="Sélection / Priorisation"/>
    <x v="6"/>
    <x v="31"/>
    <s v="1st, Baie de Henne town"/>
    <m/>
    <m/>
    <m/>
    <m/>
    <x v="138"/>
    <n v="18"/>
    <s v="HT09"/>
    <s v="HT09932"/>
    <e v="#N/A"/>
    <n v="0"/>
  </r>
  <r>
    <s v="American RC"/>
    <s v="Haitian RC"/>
    <m/>
    <x v="0"/>
    <x v="17"/>
    <n v="19"/>
    <s v="Octobre"/>
    <m/>
    <x v="0"/>
    <x v="0"/>
    <s v="Kit de cuisine"/>
    <m/>
    <s v="Nombre"/>
    <n v="10"/>
    <m/>
    <m/>
    <m/>
    <s v=""/>
    <x v="81"/>
    <s v="Sélection / Priorisation"/>
    <x v="6"/>
    <x v="31"/>
    <s v="1st, Buis d'homme"/>
    <m/>
    <m/>
    <m/>
    <m/>
    <x v="138"/>
    <n v="18"/>
    <s v="HT09"/>
    <s v="HT09932"/>
    <e v="#N/A"/>
    <n v="0"/>
  </r>
  <r>
    <s v="American RC"/>
    <s v="Haitian RC"/>
    <m/>
    <x v="0"/>
    <x v="17"/>
    <n v="19"/>
    <s v="Octobre"/>
    <m/>
    <x v="0"/>
    <x v="0"/>
    <s v="Couvertures"/>
    <m/>
    <s v="Nombre"/>
    <n v="20"/>
    <m/>
    <m/>
    <m/>
    <s v=""/>
    <x v="81"/>
    <s v="Sélection / Priorisation"/>
    <x v="6"/>
    <x v="31"/>
    <s v="1st, Buis d'homme"/>
    <m/>
    <m/>
    <m/>
    <m/>
    <x v="138"/>
    <n v="18"/>
    <s v="HT09"/>
    <s v="HT09932"/>
    <e v="#N/A"/>
    <n v="0"/>
  </r>
  <r>
    <s v="American RC"/>
    <s v="Haitian RC"/>
    <m/>
    <x v="0"/>
    <x v="17"/>
    <n v="19"/>
    <s v="Octobre"/>
    <m/>
    <x v="0"/>
    <x v="0"/>
    <s v="Kit d'hygiène"/>
    <m/>
    <s v="Nombre"/>
    <n v="10"/>
    <m/>
    <m/>
    <m/>
    <s v=""/>
    <x v="81"/>
    <s v="Sélection / Priorisation"/>
    <x v="6"/>
    <x v="31"/>
    <s v="1st, Buis d'homme"/>
    <m/>
    <m/>
    <m/>
    <m/>
    <x v="138"/>
    <n v="18"/>
    <s v="HT09"/>
    <s v="HT09932"/>
    <e v="#N/A"/>
    <n v="0"/>
  </r>
  <r>
    <s v="American RC"/>
    <s v="Haitian RC"/>
    <m/>
    <x v="0"/>
    <x v="17"/>
    <n v="19"/>
    <s v="Octobre"/>
    <m/>
    <x v="0"/>
    <x v="0"/>
    <s v="Kit de cuisine"/>
    <m/>
    <s v="Nombre"/>
    <n v="100"/>
    <m/>
    <m/>
    <m/>
    <s v=""/>
    <x v="14"/>
    <s v="Sélection / Priorisation"/>
    <x v="6"/>
    <x v="31"/>
    <s v="1st, Citerne Remy"/>
    <m/>
    <m/>
    <m/>
    <m/>
    <x v="138"/>
    <n v="18"/>
    <s v="HT09"/>
    <s v="HT09932"/>
    <e v="#N/A"/>
    <n v="0"/>
  </r>
  <r>
    <s v="American RC"/>
    <s v="Haitian RC"/>
    <m/>
    <x v="0"/>
    <x v="17"/>
    <n v="19"/>
    <s v="Octobre"/>
    <m/>
    <x v="0"/>
    <x v="0"/>
    <s v="Couvertures"/>
    <m/>
    <s v="Nombre"/>
    <n v="100"/>
    <m/>
    <m/>
    <m/>
    <s v=""/>
    <x v="14"/>
    <s v="Sélection / Priorisation"/>
    <x v="6"/>
    <x v="31"/>
    <s v="1st, Citerne Remy"/>
    <m/>
    <m/>
    <m/>
    <m/>
    <x v="138"/>
    <n v="18"/>
    <s v="HT09"/>
    <s v="HT09932"/>
    <e v="#N/A"/>
    <n v="0"/>
  </r>
  <r>
    <s v="American RC"/>
    <s v="Haitian RC"/>
    <m/>
    <x v="0"/>
    <x v="17"/>
    <n v="19"/>
    <s v="Octobre"/>
    <m/>
    <x v="0"/>
    <x v="0"/>
    <s v="Kit d'hygiène"/>
    <m/>
    <s v="Nombre"/>
    <n v="50"/>
    <m/>
    <m/>
    <m/>
    <s v=""/>
    <x v="14"/>
    <s v="Sélection / Priorisation"/>
    <x v="6"/>
    <x v="31"/>
    <s v="1st, Citerne Remy"/>
    <m/>
    <m/>
    <m/>
    <m/>
    <x v="138"/>
    <n v="18"/>
    <s v="HT09"/>
    <s v="HT09932"/>
    <e v="#N/A"/>
    <n v="0"/>
  </r>
  <r>
    <s v="American RC"/>
    <s v="Haitian RC"/>
    <m/>
    <x v="0"/>
    <x v="17"/>
    <n v="19"/>
    <s v="Octobre"/>
    <m/>
    <x v="0"/>
    <x v="0"/>
    <s v="Kit de cuisine"/>
    <m/>
    <s v="Nombre"/>
    <n v="10"/>
    <m/>
    <m/>
    <m/>
    <s v=""/>
    <x v="81"/>
    <s v="Sélection / Priorisation"/>
    <x v="6"/>
    <x v="31"/>
    <s v="1st, Passe Seche"/>
    <m/>
    <m/>
    <m/>
    <m/>
    <x v="138"/>
    <n v="18"/>
    <s v="HT09"/>
    <s v="HT09932"/>
    <e v="#N/A"/>
    <n v="0"/>
  </r>
  <r>
    <s v="American RC"/>
    <s v="Haitian RC"/>
    <m/>
    <x v="0"/>
    <x v="17"/>
    <n v="19"/>
    <s v="Octobre"/>
    <m/>
    <x v="0"/>
    <x v="0"/>
    <s v="Couvertures"/>
    <m/>
    <s v="Nombre"/>
    <n v="20"/>
    <m/>
    <m/>
    <m/>
    <s v=""/>
    <x v="81"/>
    <s v="Sélection / Priorisation"/>
    <x v="6"/>
    <x v="31"/>
    <s v="1st, Passe Seche"/>
    <m/>
    <m/>
    <m/>
    <m/>
    <x v="138"/>
    <n v="18"/>
    <s v="HT09"/>
    <s v="HT09932"/>
    <e v="#N/A"/>
    <n v="0"/>
  </r>
  <r>
    <s v="American RC"/>
    <s v="Haitian RC"/>
    <m/>
    <x v="0"/>
    <x v="17"/>
    <n v="19"/>
    <s v="Octobre"/>
    <m/>
    <x v="0"/>
    <x v="0"/>
    <s v="Kit d'hygiène"/>
    <m/>
    <s v="Nombre"/>
    <n v="10"/>
    <m/>
    <m/>
    <m/>
    <s v=""/>
    <x v="81"/>
    <s v="Sélection / Priorisation"/>
    <x v="6"/>
    <x v="31"/>
    <s v="1st, Passe Seche"/>
    <m/>
    <m/>
    <m/>
    <m/>
    <x v="138"/>
    <n v="18"/>
    <s v="HT09"/>
    <s v="HT09932"/>
    <e v="#N/A"/>
    <n v="0"/>
  </r>
  <r>
    <s v="American RC"/>
    <s v="Haitian RC"/>
    <m/>
    <x v="0"/>
    <x v="17"/>
    <n v="19"/>
    <s v="Octobre"/>
    <m/>
    <x v="0"/>
    <x v="0"/>
    <s v="Kit de cuisine"/>
    <m/>
    <s v="Nombre"/>
    <n v="5"/>
    <m/>
    <m/>
    <m/>
    <s v=""/>
    <x v="83"/>
    <s v="Sélection / Priorisation"/>
    <x v="6"/>
    <x v="31"/>
    <s v="1st, Via"/>
    <m/>
    <m/>
    <m/>
    <m/>
    <x v="138"/>
    <n v="18"/>
    <s v="HT09"/>
    <s v="HT09932"/>
    <e v="#N/A"/>
    <n v="0"/>
  </r>
  <r>
    <s v="American RC"/>
    <s v="Haitian RC"/>
    <m/>
    <x v="0"/>
    <x v="17"/>
    <n v="19"/>
    <s v="Octobre"/>
    <m/>
    <x v="0"/>
    <x v="0"/>
    <s v="Couvertures"/>
    <m/>
    <s v="Nombre"/>
    <n v="10"/>
    <m/>
    <m/>
    <m/>
    <s v=""/>
    <x v="83"/>
    <s v="Sélection / Priorisation"/>
    <x v="6"/>
    <x v="31"/>
    <s v="1st, Via"/>
    <m/>
    <m/>
    <m/>
    <m/>
    <x v="138"/>
    <n v="18"/>
    <s v="HT09"/>
    <s v="HT09932"/>
    <e v="#N/A"/>
    <n v="0"/>
  </r>
  <r>
    <s v="American RC"/>
    <s v="Haitian RC"/>
    <m/>
    <x v="0"/>
    <x v="17"/>
    <n v="19"/>
    <s v="Octobre"/>
    <m/>
    <x v="0"/>
    <x v="0"/>
    <s v="Kit d'hygiène"/>
    <m/>
    <s v="Nombre"/>
    <n v="5"/>
    <m/>
    <m/>
    <m/>
    <s v=""/>
    <x v="83"/>
    <s v="Sélection / Priorisation"/>
    <x v="6"/>
    <x v="31"/>
    <s v="1st, Via"/>
    <m/>
    <m/>
    <m/>
    <m/>
    <x v="138"/>
    <n v="18"/>
    <s v="HT09"/>
    <s v="HT09932"/>
    <e v="#N/A"/>
    <n v="0"/>
  </r>
  <r>
    <s v="American RC"/>
    <s v="Haitian RC"/>
    <m/>
    <x v="0"/>
    <x v="17"/>
    <n v="19"/>
    <s v="Octobre"/>
    <m/>
    <x v="0"/>
    <x v="0"/>
    <s v="Kit de cuisine"/>
    <m/>
    <s v="Nombre"/>
    <n v="15"/>
    <m/>
    <m/>
    <m/>
    <s v=""/>
    <x v="22"/>
    <s v="Sélection / Priorisation"/>
    <x v="6"/>
    <x v="31"/>
    <s v="4th, Pitit Paradis"/>
    <m/>
    <m/>
    <m/>
    <m/>
    <x v="139"/>
    <n v="3"/>
    <s v="HT09"/>
    <s v="HT09932"/>
    <e v="#N/A"/>
    <n v="0"/>
  </r>
  <r>
    <s v="American RC"/>
    <s v="Haitian RC"/>
    <m/>
    <x v="0"/>
    <x v="17"/>
    <n v="19"/>
    <s v="Octobre"/>
    <m/>
    <x v="0"/>
    <x v="0"/>
    <s v="Couvertures"/>
    <m/>
    <s v="Nombre"/>
    <n v="30"/>
    <m/>
    <m/>
    <m/>
    <s v=""/>
    <x v="22"/>
    <s v="Sélection / Priorisation"/>
    <x v="6"/>
    <x v="31"/>
    <s v="4th, Pitit Paradis"/>
    <m/>
    <m/>
    <m/>
    <m/>
    <x v="139"/>
    <n v="3"/>
    <s v="HT09"/>
    <s v="HT09932"/>
    <e v="#N/A"/>
    <n v="0"/>
  </r>
  <r>
    <s v="American RC"/>
    <s v="Haitian RC"/>
    <m/>
    <x v="0"/>
    <x v="17"/>
    <n v="19"/>
    <s v="Octobre"/>
    <m/>
    <x v="0"/>
    <x v="0"/>
    <s v="Kit d'hygiène"/>
    <m/>
    <s v="Nombre"/>
    <n v="15"/>
    <m/>
    <m/>
    <m/>
    <s v=""/>
    <x v="22"/>
    <s v="Sélection / Priorisation"/>
    <x v="6"/>
    <x v="31"/>
    <s v="4th, Pitit Paradis"/>
    <m/>
    <m/>
    <m/>
    <m/>
    <x v="139"/>
    <n v="3"/>
    <s v="HT09"/>
    <s v="HT09932"/>
    <e v="#N/A"/>
    <n v="0"/>
  </r>
  <r>
    <s v="American RC"/>
    <s v="Haitian RC"/>
    <m/>
    <x v="0"/>
    <x v="17"/>
    <n v="19"/>
    <s v="Octobre"/>
    <m/>
    <x v="0"/>
    <x v="0"/>
    <s v="Couvertures"/>
    <m/>
    <s v="Nombre"/>
    <n v="240"/>
    <m/>
    <m/>
    <m/>
    <s v=""/>
    <x v="44"/>
    <s v="Sélection / Priorisation"/>
    <x v="6"/>
    <x v="35"/>
    <s v="Centre Ville"/>
    <m/>
    <m/>
    <m/>
    <m/>
    <x v="140"/>
    <n v="3"/>
    <s v="HT09"/>
    <s v="HT09934"/>
    <e v="#N/A"/>
    <n v="0"/>
  </r>
  <r>
    <s v="American RC"/>
    <s v="Haitian RC"/>
    <m/>
    <x v="0"/>
    <x v="17"/>
    <n v="19"/>
    <s v="Octobre"/>
    <m/>
    <x v="0"/>
    <x v="0"/>
    <s v="Kit de cuisine"/>
    <m/>
    <s v="Nombre"/>
    <n v="120"/>
    <m/>
    <m/>
    <m/>
    <s v=""/>
    <x v="44"/>
    <s v="Sélection / Priorisation"/>
    <x v="6"/>
    <x v="35"/>
    <s v="Centre Ville"/>
    <m/>
    <m/>
    <m/>
    <m/>
    <x v="140"/>
    <n v="3"/>
    <s v="HT09"/>
    <s v="HT09934"/>
    <e v="#N/A"/>
    <n v="0"/>
  </r>
  <r>
    <s v="American RC"/>
    <s v="Haitian RC"/>
    <m/>
    <x v="0"/>
    <x v="17"/>
    <n v="19"/>
    <s v="Octobre"/>
    <m/>
    <x v="0"/>
    <x v="0"/>
    <s v="Kit d'hygiène"/>
    <m/>
    <s v="Nombre"/>
    <n v="120"/>
    <m/>
    <m/>
    <m/>
    <s v=""/>
    <x v="44"/>
    <s v="Sélection / Priorisation"/>
    <x v="6"/>
    <x v="35"/>
    <s v="Centre Ville"/>
    <m/>
    <m/>
    <m/>
    <m/>
    <x v="140"/>
    <n v="3"/>
    <s v="HT09"/>
    <s v="HT09934"/>
    <e v="#N/A"/>
    <n v="0"/>
  </r>
  <r>
    <s v="World Vision International"/>
    <m/>
    <m/>
    <x v="0"/>
    <x v="17"/>
    <n v="19"/>
    <s v="Octobre"/>
    <m/>
    <x v="1"/>
    <x v="1"/>
    <s v="Bâches"/>
    <m/>
    <s v="Nombre"/>
    <n v="150"/>
    <m/>
    <m/>
    <m/>
    <s v=""/>
    <x v="15"/>
    <m/>
    <x v="0"/>
    <x v="22"/>
    <s v="Pointe A Raquette"/>
    <m/>
    <m/>
    <m/>
    <m/>
    <x v="141"/>
    <n v="3"/>
    <s v="HT01"/>
    <s v="HT01152"/>
    <e v="#N/A"/>
    <n v="0"/>
  </r>
  <r>
    <s v="World Vision International"/>
    <m/>
    <m/>
    <x v="0"/>
    <x v="17"/>
    <n v="19"/>
    <s v="Octobre"/>
    <m/>
    <x v="0"/>
    <x v="0"/>
    <s v="Bidons"/>
    <m/>
    <s v="Nombre"/>
    <n v="300"/>
    <m/>
    <m/>
    <m/>
    <s v=""/>
    <x v="25"/>
    <s v="Sélection / Priorisation"/>
    <x v="5"/>
    <x v="42"/>
    <s v="Tiby"/>
    <m/>
    <m/>
    <m/>
    <m/>
    <x v="142"/>
    <n v="2"/>
    <s v="HT10"/>
    <s v="HT101022"/>
    <e v="#N/A"/>
    <n v="0"/>
  </r>
  <r>
    <s v="World Vision International"/>
    <m/>
    <m/>
    <x v="0"/>
    <x v="17"/>
    <n v="19"/>
    <s v="Octobre"/>
    <m/>
    <x v="0"/>
    <x v="0"/>
    <s v="Bidons"/>
    <m/>
    <s v="Nombre"/>
    <n v="150"/>
    <m/>
    <m/>
    <m/>
    <s v=""/>
    <x v="15"/>
    <s v="Sélection / Priorisation"/>
    <x v="0"/>
    <x v="22"/>
    <s v="Pointe A Raquette"/>
    <m/>
    <m/>
    <m/>
    <m/>
    <x v="141"/>
    <n v="3"/>
    <s v="HT01"/>
    <s v="HT01152"/>
    <e v="#N/A"/>
    <n v="0"/>
  </r>
  <r>
    <s v="World Vision International"/>
    <m/>
    <m/>
    <x v="0"/>
    <x v="17"/>
    <n v="19"/>
    <s v="Octobre"/>
    <m/>
    <x v="0"/>
    <x v="0"/>
    <s v="Couvertures"/>
    <m/>
    <s v="Nombre"/>
    <n v="300"/>
    <m/>
    <m/>
    <m/>
    <s v=""/>
    <x v="25"/>
    <s v="Sélection / Priorisation"/>
    <x v="5"/>
    <x v="42"/>
    <s v="Tiby"/>
    <m/>
    <m/>
    <m/>
    <m/>
    <x v="142"/>
    <n v="2"/>
    <s v="HT10"/>
    <s v="HT101022"/>
    <e v="#N/A"/>
    <n v="0"/>
  </r>
  <r>
    <s v="World Vision International"/>
    <m/>
    <m/>
    <x v="0"/>
    <x v="17"/>
    <n v="19"/>
    <s v="Octobre"/>
    <m/>
    <x v="0"/>
    <x v="0"/>
    <s v="Couvertures"/>
    <m/>
    <s v="Nombre"/>
    <n v="150"/>
    <m/>
    <m/>
    <m/>
    <s v=""/>
    <x v="15"/>
    <s v="Sélection / Priorisation"/>
    <x v="0"/>
    <x v="22"/>
    <s v="Pointe A Raquette"/>
    <m/>
    <m/>
    <m/>
    <m/>
    <x v="141"/>
    <n v="3"/>
    <s v="HT01"/>
    <s v="HT01152"/>
    <e v="#N/A"/>
    <n v="0"/>
  </r>
  <r>
    <s v="ACTED"/>
    <m/>
    <s v="OFDA"/>
    <x v="0"/>
    <x v="18"/>
    <n v="20"/>
    <s v="Octobre"/>
    <m/>
    <x v="1"/>
    <x v="1"/>
    <s v="Bâches"/>
    <m/>
    <s v="Nombre"/>
    <n v="942"/>
    <m/>
    <m/>
    <m/>
    <s v=""/>
    <x v="37"/>
    <m/>
    <x v="1"/>
    <x v="1"/>
    <s v="8e Fonds Rouge Dahere"/>
    <s v="caracolie"/>
    <s v="Urbain"/>
    <s v="Quartier"/>
    <m/>
    <x v="143"/>
    <n v="2"/>
    <s v="HT08"/>
    <s v="HT08811"/>
    <s v="HT08811-08"/>
    <n v="0"/>
  </r>
  <r>
    <s v="ACTED"/>
    <m/>
    <s v="OFDA"/>
    <x v="0"/>
    <x v="18"/>
    <n v="20"/>
    <s v="Octobre"/>
    <m/>
    <x v="0"/>
    <x v="0"/>
    <s v="Kit d'hygiène"/>
    <m/>
    <s v="Nombre"/>
    <n v="942"/>
    <m/>
    <m/>
    <m/>
    <s v=""/>
    <x v="37"/>
    <m/>
    <x v="1"/>
    <x v="1"/>
    <s v="8e Fonds Rouge Dahere"/>
    <s v="caracolie"/>
    <s v="Urbain"/>
    <s v="Quartier"/>
    <m/>
    <x v="143"/>
    <n v="2"/>
    <s v="HT08"/>
    <s v="HT08811"/>
    <s v="HT08811-08"/>
    <n v="0"/>
  </r>
  <r>
    <s v="American RC"/>
    <s v="Haitian RC"/>
    <m/>
    <x v="0"/>
    <x v="18"/>
    <n v="20"/>
    <s v="Octobre"/>
    <m/>
    <x v="0"/>
    <x v="0"/>
    <s v="Kit de cuisine"/>
    <m/>
    <s v="Nombre"/>
    <n v="10"/>
    <m/>
    <m/>
    <m/>
    <s v=""/>
    <x v="81"/>
    <s v="Sélection / Priorisation"/>
    <x v="6"/>
    <x v="50"/>
    <s v="1st, Granboulay"/>
    <m/>
    <m/>
    <m/>
    <m/>
    <x v="144"/>
    <n v="3"/>
    <s v="HT09"/>
    <s v="HT09933"/>
    <e v="#N/A"/>
    <n v="1"/>
  </r>
  <r>
    <s v="American RC"/>
    <s v="Haitian RC"/>
    <m/>
    <x v="0"/>
    <x v="18"/>
    <n v="20"/>
    <s v="Octobre"/>
    <m/>
    <x v="0"/>
    <x v="0"/>
    <s v="Couvertures"/>
    <m/>
    <s v="Nombre"/>
    <n v="20"/>
    <m/>
    <m/>
    <m/>
    <s v=""/>
    <x v="81"/>
    <s v="Sélection / Priorisation"/>
    <x v="6"/>
    <x v="50"/>
    <s v="1st, Granboulay"/>
    <m/>
    <m/>
    <m/>
    <m/>
    <x v="144"/>
    <n v="3"/>
    <s v="HT09"/>
    <s v="HT09933"/>
    <e v="#N/A"/>
    <n v="0"/>
  </r>
  <r>
    <s v="American RC"/>
    <s v="Haitian RC"/>
    <m/>
    <x v="0"/>
    <x v="18"/>
    <n v="20"/>
    <s v="Octobre"/>
    <m/>
    <x v="0"/>
    <x v="0"/>
    <s v="Kit d'hygiène"/>
    <m/>
    <s v="Nombre"/>
    <n v="10"/>
    <m/>
    <m/>
    <m/>
    <s v=""/>
    <x v="81"/>
    <s v="Sélection / Priorisation"/>
    <x v="6"/>
    <x v="50"/>
    <s v="1st, Granboulay"/>
    <m/>
    <m/>
    <m/>
    <m/>
    <x v="144"/>
    <n v="3"/>
    <s v="HT09"/>
    <s v="HT09933"/>
    <e v="#N/A"/>
    <n v="0"/>
  </r>
  <r>
    <s v="American RC"/>
    <s v="Haitian RC"/>
    <m/>
    <x v="0"/>
    <x v="18"/>
    <n v="20"/>
    <s v="Octobre"/>
    <m/>
    <x v="0"/>
    <x v="0"/>
    <s v="Kit de cuisine"/>
    <m/>
    <s v="Nombre"/>
    <n v="10"/>
    <m/>
    <m/>
    <m/>
    <s v=""/>
    <x v="81"/>
    <s v="Sélection / Priorisation"/>
    <x v="6"/>
    <x v="50"/>
    <s v="2nd, Maturun"/>
    <m/>
    <m/>
    <m/>
    <m/>
    <x v="145"/>
    <n v="3"/>
    <s v="HT09"/>
    <s v="HT09933"/>
    <e v="#N/A"/>
    <n v="0"/>
  </r>
  <r>
    <s v="American RC"/>
    <s v="Haitian RC"/>
    <m/>
    <x v="0"/>
    <x v="18"/>
    <n v="20"/>
    <s v="Octobre"/>
    <m/>
    <x v="0"/>
    <x v="0"/>
    <s v="Couvertures"/>
    <m/>
    <s v="Nombre"/>
    <n v="20"/>
    <m/>
    <m/>
    <m/>
    <s v=""/>
    <x v="81"/>
    <s v="Sélection / Priorisation"/>
    <x v="6"/>
    <x v="50"/>
    <s v="2nd, Maturun"/>
    <m/>
    <m/>
    <m/>
    <m/>
    <x v="145"/>
    <n v="3"/>
    <s v="HT09"/>
    <s v="HT09933"/>
    <e v="#N/A"/>
    <n v="0"/>
  </r>
  <r>
    <s v="American RC"/>
    <s v="Haitian RC"/>
    <m/>
    <x v="0"/>
    <x v="18"/>
    <n v="20"/>
    <s v="Octobre"/>
    <m/>
    <x v="0"/>
    <x v="0"/>
    <s v="Kit d'hygiène"/>
    <m/>
    <s v="Nombre"/>
    <n v="10"/>
    <m/>
    <m/>
    <m/>
    <s v=""/>
    <x v="81"/>
    <s v="Sélection / Priorisation"/>
    <x v="6"/>
    <x v="50"/>
    <s v="2nd, Maturun"/>
    <m/>
    <m/>
    <m/>
    <m/>
    <x v="145"/>
    <n v="3"/>
    <s v="HT09"/>
    <s v="HT09933"/>
    <e v="#N/A"/>
    <n v="0"/>
  </r>
  <r>
    <s v="American RC"/>
    <s v="Haitian RC"/>
    <m/>
    <x v="0"/>
    <x v="18"/>
    <n v="20"/>
    <s v="Octobre"/>
    <m/>
    <x v="0"/>
    <x v="0"/>
    <s v="Kit de cuisine"/>
    <m/>
    <s v="Nombre"/>
    <n v="10"/>
    <m/>
    <m/>
    <m/>
    <s v=""/>
    <x v="81"/>
    <s v="Sélection / Priorisation"/>
    <x v="6"/>
    <x v="50"/>
    <s v="3rd, Desforge"/>
    <m/>
    <m/>
    <m/>
    <m/>
    <x v="146"/>
    <n v="3"/>
    <s v="HT09"/>
    <s v="HT09933"/>
    <e v="#N/A"/>
    <n v="0"/>
  </r>
  <r>
    <s v="American RC"/>
    <s v="Haitian RC"/>
    <m/>
    <x v="0"/>
    <x v="18"/>
    <n v="20"/>
    <s v="Octobre"/>
    <m/>
    <x v="0"/>
    <x v="0"/>
    <s v="Couvertures"/>
    <m/>
    <s v="Nombre"/>
    <n v="20"/>
    <m/>
    <m/>
    <m/>
    <s v=""/>
    <x v="81"/>
    <s v="Sélection / Priorisation"/>
    <x v="6"/>
    <x v="50"/>
    <s v="3rd, Desforge"/>
    <m/>
    <m/>
    <m/>
    <m/>
    <x v="146"/>
    <n v="3"/>
    <s v="HT09"/>
    <s v="HT09933"/>
    <e v="#N/A"/>
    <n v="0"/>
  </r>
  <r>
    <s v="American RC"/>
    <s v="Haitian RC"/>
    <m/>
    <x v="0"/>
    <x v="18"/>
    <n v="20"/>
    <s v="Octobre"/>
    <m/>
    <x v="0"/>
    <x v="0"/>
    <s v="Kit d'hygiène"/>
    <m/>
    <s v="Nombre"/>
    <n v="10"/>
    <m/>
    <m/>
    <m/>
    <s v=""/>
    <x v="81"/>
    <s v="Sélection / Priorisation"/>
    <x v="6"/>
    <x v="50"/>
    <s v="3rd, Desforge"/>
    <m/>
    <m/>
    <m/>
    <m/>
    <x v="146"/>
    <n v="3"/>
    <s v="HT09"/>
    <s v="HT09933"/>
    <e v="#N/A"/>
    <n v="0"/>
  </r>
  <r>
    <s v="American RC"/>
    <s v="Haitian RC"/>
    <m/>
    <x v="0"/>
    <x v="18"/>
    <n v="20"/>
    <s v="Octobre"/>
    <m/>
    <x v="0"/>
    <x v="0"/>
    <s v="Kit de cuisine"/>
    <m/>
    <s v="Nombre"/>
    <n v="11"/>
    <m/>
    <m/>
    <m/>
    <s v=""/>
    <x v="81"/>
    <s v="Sélection / Priorisation"/>
    <x v="6"/>
    <x v="50"/>
    <s v="behind the church, Derriere Leglise"/>
    <m/>
    <m/>
    <m/>
    <m/>
    <x v="147"/>
    <n v="3"/>
    <s v="HT09"/>
    <s v="HT09933"/>
    <e v="#N/A"/>
    <n v="0"/>
  </r>
  <r>
    <s v="American RC"/>
    <s v="Haitian RC"/>
    <m/>
    <x v="0"/>
    <x v="18"/>
    <n v="20"/>
    <s v="Octobre"/>
    <m/>
    <x v="0"/>
    <x v="0"/>
    <s v="Couvertures"/>
    <m/>
    <s v="Nombre"/>
    <n v="21"/>
    <m/>
    <m/>
    <m/>
    <s v=""/>
    <x v="81"/>
    <s v="Sélection / Priorisation"/>
    <x v="6"/>
    <x v="50"/>
    <s v="behind the church, Derriere Leglise"/>
    <m/>
    <m/>
    <m/>
    <m/>
    <x v="147"/>
    <n v="3"/>
    <s v="HT09"/>
    <s v="HT09933"/>
    <e v="#N/A"/>
    <n v="0"/>
  </r>
  <r>
    <s v="American RC"/>
    <s v="Haitian RC"/>
    <m/>
    <x v="0"/>
    <x v="18"/>
    <n v="20"/>
    <s v="Octobre"/>
    <m/>
    <x v="0"/>
    <x v="0"/>
    <s v="Kit d'hygiène"/>
    <m/>
    <s v="Nombre"/>
    <n v="10"/>
    <m/>
    <m/>
    <m/>
    <s v=""/>
    <x v="81"/>
    <s v="Sélection / Priorisation"/>
    <x v="6"/>
    <x v="50"/>
    <s v="behind the church, Derriere Leglise"/>
    <m/>
    <m/>
    <m/>
    <m/>
    <x v="147"/>
    <n v="3"/>
    <s v="HT09"/>
    <s v="HT09933"/>
    <e v="#N/A"/>
    <n v="0"/>
  </r>
  <r>
    <s v="American RC"/>
    <s v="Haitian RC"/>
    <m/>
    <x v="0"/>
    <x v="18"/>
    <n v="20"/>
    <s v="Octobre"/>
    <m/>
    <x v="0"/>
    <x v="0"/>
    <s v="Couvertures"/>
    <m/>
    <s v="Nombre"/>
    <n v="474"/>
    <m/>
    <m/>
    <m/>
    <s v=""/>
    <x v="84"/>
    <s v="Sélection / Priorisation"/>
    <x v="2"/>
    <x v="48"/>
    <s v="Boyer, K-Darline, K-Boyer, K- Sainvil"/>
    <m/>
    <m/>
    <m/>
    <m/>
    <x v="148"/>
    <n v="2"/>
    <s v="HT07"/>
    <s v="HT07722"/>
    <e v="#N/A"/>
    <n v="0"/>
  </r>
  <r>
    <s v="American RC"/>
    <s v="Haitian RC"/>
    <m/>
    <x v="0"/>
    <x v="18"/>
    <n v="20"/>
    <s v="Octobre"/>
    <m/>
    <x v="1"/>
    <x v="1"/>
    <s v="Kit Abris"/>
    <m/>
    <s v="Nombre"/>
    <n v="237"/>
    <m/>
    <m/>
    <m/>
    <s v=""/>
    <x v="84"/>
    <s v="Sélection / Priorisation"/>
    <x v="2"/>
    <x v="48"/>
    <s v="Boyer, K-Darline, K-Boyer, K- Sainvil"/>
    <m/>
    <m/>
    <m/>
    <m/>
    <x v="148"/>
    <n v="2"/>
    <s v="HT07"/>
    <s v="HT07722"/>
    <e v="#N/A"/>
    <n v="0"/>
  </r>
  <r>
    <s v="American RC"/>
    <s v="Haitian RC"/>
    <m/>
    <x v="0"/>
    <x v="18"/>
    <n v="20"/>
    <s v="Octobre"/>
    <m/>
    <x v="0"/>
    <x v="0"/>
    <s v="Kit de cuisine"/>
    <m/>
    <s v="Nombre"/>
    <n v="6"/>
    <m/>
    <m/>
    <m/>
    <s v=""/>
    <x v="3"/>
    <s v="Sélection / Priorisation"/>
    <x v="6"/>
    <x v="33"/>
    <s v="HRC Local Committee"/>
    <m/>
    <m/>
    <m/>
    <m/>
    <x v="149"/>
    <n v="3"/>
    <s v="HT09"/>
    <s v="HT09931"/>
    <e v="#N/A"/>
    <n v="0"/>
  </r>
  <r>
    <s v="American RC"/>
    <s v="Haitian RC"/>
    <m/>
    <x v="0"/>
    <x v="18"/>
    <n v="20"/>
    <s v="Octobre"/>
    <m/>
    <x v="0"/>
    <x v="0"/>
    <s v="Couvertures"/>
    <m/>
    <s v="Nombre"/>
    <n v="6"/>
    <m/>
    <m/>
    <m/>
    <s v=""/>
    <x v="3"/>
    <s v="Sélection / Priorisation"/>
    <x v="6"/>
    <x v="33"/>
    <s v="HRC Local Committee"/>
    <m/>
    <m/>
    <m/>
    <m/>
    <x v="149"/>
    <n v="3"/>
    <s v="HT09"/>
    <s v="HT09931"/>
    <e v="#N/A"/>
    <n v="0"/>
  </r>
  <r>
    <s v="American RC"/>
    <s v="Haitian RC"/>
    <m/>
    <x v="0"/>
    <x v="18"/>
    <n v="20"/>
    <s v="Octobre"/>
    <m/>
    <x v="0"/>
    <x v="0"/>
    <s v="Kit d'hygiène"/>
    <m/>
    <s v="Nombre"/>
    <n v="6"/>
    <m/>
    <m/>
    <m/>
    <s v=""/>
    <x v="3"/>
    <s v="Sélection / Priorisation"/>
    <x v="6"/>
    <x v="33"/>
    <s v="HRC Local Committee"/>
    <m/>
    <m/>
    <m/>
    <m/>
    <x v="149"/>
    <n v="3"/>
    <s v="HT09"/>
    <s v="HT09931"/>
    <e v="#N/A"/>
    <n v="0"/>
  </r>
  <r>
    <s v="American RC"/>
    <s v="Haitian RC"/>
    <m/>
    <x v="0"/>
    <x v="18"/>
    <n v="20"/>
    <s v="Octobre"/>
    <m/>
    <x v="0"/>
    <x v="0"/>
    <s v="Kit de cuisine"/>
    <m/>
    <s v="Nombre"/>
    <n v="1"/>
    <m/>
    <m/>
    <m/>
    <s v=""/>
    <x v="85"/>
    <s v="Sélection / Priorisation"/>
    <x v="6"/>
    <x v="50"/>
    <s v="mayor's office"/>
    <m/>
    <m/>
    <m/>
    <m/>
    <x v="150"/>
    <n v="3"/>
    <s v="HT09"/>
    <s v="HT09933"/>
    <e v="#N/A"/>
    <n v="0"/>
  </r>
  <r>
    <s v="American RC"/>
    <s v="Haitian RC"/>
    <m/>
    <x v="0"/>
    <x v="18"/>
    <n v="20"/>
    <s v="Octobre"/>
    <m/>
    <x v="0"/>
    <x v="0"/>
    <s v="Couvertures"/>
    <m/>
    <s v="Nombre"/>
    <n v="2"/>
    <m/>
    <m/>
    <m/>
    <s v=""/>
    <x v="85"/>
    <s v="Sélection / Priorisation"/>
    <x v="6"/>
    <x v="50"/>
    <s v="mayor's office"/>
    <m/>
    <m/>
    <m/>
    <m/>
    <x v="150"/>
    <n v="3"/>
    <s v="HT09"/>
    <s v="HT09933"/>
    <e v="#N/A"/>
    <n v="0"/>
  </r>
  <r>
    <s v="American RC"/>
    <s v="Haitian RC"/>
    <m/>
    <x v="0"/>
    <x v="18"/>
    <n v="20"/>
    <s v="Octobre"/>
    <m/>
    <x v="0"/>
    <x v="0"/>
    <s v="Kit d'hygiène"/>
    <m/>
    <s v="Nombre"/>
    <n v="1"/>
    <m/>
    <m/>
    <m/>
    <s v=""/>
    <x v="85"/>
    <s v="Sélection / Priorisation"/>
    <x v="6"/>
    <x v="50"/>
    <s v="mayor's office"/>
    <m/>
    <m/>
    <m/>
    <m/>
    <x v="150"/>
    <n v="3"/>
    <s v="HT09"/>
    <s v="HT09933"/>
    <e v="#N/A"/>
    <n v="0"/>
  </r>
  <r>
    <s v="American RC"/>
    <s v="Haitian RC"/>
    <m/>
    <x v="0"/>
    <x v="18"/>
    <n v="20"/>
    <s v="Octobre"/>
    <m/>
    <x v="0"/>
    <x v="0"/>
    <s v="Kit de cuisine"/>
    <m/>
    <s v="Nombre"/>
    <n v="63"/>
    <m/>
    <m/>
    <m/>
    <s v=""/>
    <x v="53"/>
    <s v="Sélection / Priorisation"/>
    <x v="6"/>
    <x v="33"/>
    <s v="Presquile"/>
    <m/>
    <m/>
    <m/>
    <m/>
    <x v="151"/>
    <n v="3"/>
    <s v="HT09"/>
    <s v="HT09931"/>
    <e v="#N/A"/>
    <n v="0"/>
  </r>
  <r>
    <s v="American RC"/>
    <s v="Haitian RC"/>
    <m/>
    <x v="0"/>
    <x v="18"/>
    <n v="20"/>
    <s v="Octobre"/>
    <m/>
    <x v="0"/>
    <x v="0"/>
    <s v="Couvertures"/>
    <m/>
    <s v="Nombre"/>
    <n v="126"/>
    <m/>
    <m/>
    <m/>
    <s v=""/>
    <x v="53"/>
    <s v="Sélection / Priorisation"/>
    <x v="6"/>
    <x v="33"/>
    <s v="Presquile"/>
    <m/>
    <m/>
    <m/>
    <m/>
    <x v="151"/>
    <n v="3"/>
    <s v="HT09"/>
    <s v="HT09931"/>
    <e v="#N/A"/>
    <n v="0"/>
  </r>
  <r>
    <s v="American RC"/>
    <s v="Haitian RC"/>
    <m/>
    <x v="0"/>
    <x v="18"/>
    <n v="20"/>
    <s v="Octobre"/>
    <m/>
    <x v="0"/>
    <x v="0"/>
    <s v="Kit d'hygiène"/>
    <m/>
    <s v="Nombre"/>
    <n v="63"/>
    <m/>
    <m/>
    <m/>
    <s v=""/>
    <x v="53"/>
    <s v="Sélection / Priorisation"/>
    <x v="6"/>
    <x v="33"/>
    <s v="Presquile"/>
    <m/>
    <m/>
    <m/>
    <m/>
    <x v="151"/>
    <n v="3"/>
    <s v="HT09"/>
    <s v="HT09931"/>
    <e v="#N/A"/>
    <n v="0"/>
  </r>
  <r>
    <s v="American RC"/>
    <s v="Haitian RC"/>
    <m/>
    <x v="0"/>
    <x v="18"/>
    <n v="20"/>
    <s v="Octobre"/>
    <m/>
    <x v="0"/>
    <x v="0"/>
    <s v="Couvertures"/>
    <m/>
    <s v="Nombre"/>
    <n v="230"/>
    <m/>
    <m/>
    <m/>
    <s v=""/>
    <x v="86"/>
    <s v="Sélection / Priorisation"/>
    <x v="6"/>
    <x v="35"/>
    <s v="Village Vincent"/>
    <m/>
    <m/>
    <m/>
    <m/>
    <x v="152"/>
    <n v="3"/>
    <s v="HT09"/>
    <s v="HT09934"/>
    <e v="#N/A"/>
    <n v="0"/>
  </r>
  <r>
    <s v="American RC"/>
    <s v="Haitian RC"/>
    <m/>
    <x v="0"/>
    <x v="18"/>
    <n v="20"/>
    <s v="Octobre"/>
    <m/>
    <x v="0"/>
    <x v="0"/>
    <s v="Kit de cuisine"/>
    <m/>
    <s v="Nombre"/>
    <n v="115"/>
    <m/>
    <m/>
    <m/>
    <s v=""/>
    <x v="86"/>
    <s v="Sélection / Priorisation"/>
    <x v="6"/>
    <x v="35"/>
    <s v="Village Vincent"/>
    <m/>
    <m/>
    <m/>
    <m/>
    <x v="152"/>
    <n v="3"/>
    <s v="HT09"/>
    <s v="HT09934"/>
    <e v="#N/A"/>
    <n v="0"/>
  </r>
  <r>
    <s v="American RC"/>
    <s v="Haitian RC"/>
    <m/>
    <x v="0"/>
    <x v="18"/>
    <n v="20"/>
    <s v="Octobre"/>
    <m/>
    <x v="0"/>
    <x v="0"/>
    <s v="Kit d'hygiène"/>
    <m/>
    <s v="Nombre"/>
    <n v="115"/>
    <m/>
    <m/>
    <m/>
    <s v=""/>
    <x v="86"/>
    <s v="Sélection / Priorisation"/>
    <x v="6"/>
    <x v="35"/>
    <s v="Village Vincent"/>
    <m/>
    <m/>
    <m/>
    <m/>
    <x v="152"/>
    <n v="3"/>
    <s v="HT09"/>
    <s v="HT09934"/>
    <e v="#N/A"/>
    <n v="0"/>
  </r>
  <r>
    <s v="American RC"/>
    <s v="Haitian RC"/>
    <m/>
    <x v="0"/>
    <x v="18"/>
    <n v="20"/>
    <s v="Octobre"/>
    <m/>
    <x v="1"/>
    <x v="1"/>
    <s v="Bâches"/>
    <m/>
    <s v="Nombre"/>
    <n v="478"/>
    <m/>
    <m/>
    <m/>
    <s v=""/>
    <x v="87"/>
    <m/>
    <x v="2"/>
    <x v="48"/>
    <m/>
    <m/>
    <m/>
    <m/>
    <m/>
    <x v="153"/>
    <n v="2"/>
    <s v="HT07"/>
    <s v="HT07722"/>
    <e v="#N/A"/>
    <n v="0"/>
  </r>
  <r>
    <s v="American RC"/>
    <s v="Haitian RC"/>
    <m/>
    <x v="0"/>
    <x v="18"/>
    <n v="20"/>
    <s v="Octobre"/>
    <m/>
    <x v="0"/>
    <x v="0"/>
    <s v="Couvertures"/>
    <m/>
    <s v="Nombre"/>
    <n v="239"/>
    <m/>
    <m/>
    <m/>
    <s v=""/>
    <x v="87"/>
    <m/>
    <x v="2"/>
    <x v="48"/>
    <m/>
    <m/>
    <m/>
    <m/>
    <m/>
    <x v="153"/>
    <n v="2"/>
    <s v="HT07"/>
    <s v="HT07722"/>
    <e v="#N/A"/>
    <n v="0"/>
  </r>
  <r>
    <s v="CARE"/>
    <m/>
    <m/>
    <x v="0"/>
    <x v="18"/>
    <n v="20"/>
    <s v="Octobre"/>
    <m/>
    <x v="0"/>
    <x v="0"/>
    <s v="Aquatabs"/>
    <m/>
    <s v="Nombre"/>
    <n v="6400"/>
    <m/>
    <m/>
    <m/>
    <s v=""/>
    <x v="88"/>
    <m/>
    <x v="1"/>
    <x v="4"/>
    <m/>
    <m/>
    <m/>
    <s v="Ménage"/>
    <m/>
    <x v="154"/>
    <n v="1"/>
    <s v="HT08"/>
    <s v="HT08815"/>
    <e v="#N/A"/>
    <n v="0"/>
  </r>
  <r>
    <s v="CARE"/>
    <m/>
    <m/>
    <x v="0"/>
    <x v="18"/>
    <n v="20"/>
    <s v="Octobre"/>
    <m/>
    <x v="0"/>
    <x v="0"/>
    <s v="Aquatabs"/>
    <m/>
    <s v="Nombre"/>
    <n v="5060"/>
    <m/>
    <m/>
    <m/>
    <s v=""/>
    <x v="20"/>
    <m/>
    <x v="3"/>
    <x v="13"/>
    <m/>
    <m/>
    <m/>
    <s v="Ménage"/>
    <m/>
    <x v="155"/>
    <n v="1"/>
    <s v="HT02"/>
    <s v="HT02233"/>
    <e v="#N/A"/>
    <n v="0"/>
  </r>
  <r>
    <s v="Diakonie Katastrophenhilfe"/>
    <s v="KORAL"/>
    <s v="German Foreign Office (AA)"/>
    <x v="0"/>
    <x v="18"/>
    <n v="20"/>
    <s v="Octobre"/>
    <m/>
    <x v="0"/>
    <x v="0"/>
    <s v="Kit d'hygiène"/>
    <s v="Shampooing, savon, brosses a dents, dentifrice, deodorants, peignes, Aquatabs, papier toilette, serviette hygienique, sceaux, savon pour lessive"/>
    <s v="Nombre"/>
    <n v="95"/>
    <m/>
    <m/>
    <m/>
    <s v=""/>
    <x v="89"/>
    <s v="Sélection / Priorisation"/>
    <x v="2"/>
    <x v="19"/>
    <s v="1ère Fond Palmiste"/>
    <m/>
    <s v="Rural"/>
    <s v="Ménage"/>
    <m/>
    <x v="156"/>
    <n v="2"/>
    <s v="HT07"/>
    <s v="HT07713"/>
    <s v="HT07713-01"/>
    <n v="0"/>
  </r>
  <r>
    <s v="Diakonie Katastrophenhilfe"/>
    <s v="KORAL"/>
    <s v="German Foreign Office (AA)"/>
    <x v="0"/>
    <x v="18"/>
    <n v="20"/>
    <s v="Octobre"/>
    <m/>
    <x v="1"/>
    <x v="1"/>
    <s v="Kit Abris"/>
    <s v="2 baches, 2 laines, cordes"/>
    <s v="Nombre"/>
    <n v="95"/>
    <m/>
    <m/>
    <m/>
    <s v=""/>
    <x v="89"/>
    <s v="Sélection / Priorisation"/>
    <x v="2"/>
    <x v="19"/>
    <s v="1ère Fond Palmiste"/>
    <m/>
    <s v="Rural"/>
    <s v="Ménage"/>
    <m/>
    <x v="156"/>
    <n v="2"/>
    <s v="HT07"/>
    <s v="HT07713"/>
    <s v="HT07713-01"/>
    <n v="0"/>
  </r>
  <r>
    <s v="Diakonie Katastrophenhilfe"/>
    <s v="KORAL"/>
    <s v="German Foreign Office (AA)"/>
    <x v="0"/>
    <x v="18"/>
    <n v="20"/>
    <s v="Octobre"/>
    <m/>
    <x v="0"/>
    <x v="0"/>
    <s v="Kit d'hygiène"/>
    <s v="Shampooing, savon, brosses a dents, dentifrice, deodorants, peignes, Aquatabs, papier toilette, serviette hygienique, sceaux, savon pour lessive"/>
    <s v="Nombre"/>
    <n v="85"/>
    <m/>
    <m/>
    <m/>
    <s v=""/>
    <x v="26"/>
    <s v="Sélection / Priorisation"/>
    <x v="2"/>
    <x v="24"/>
    <m/>
    <s v="Ile Grosse Caye"/>
    <s v="Rural"/>
    <s v="Ménage"/>
    <m/>
    <x v="157"/>
    <n v="2"/>
    <s v="HT07"/>
    <s v="HT07731"/>
    <e v="#N/A"/>
    <n v="0"/>
  </r>
  <r>
    <s v="Diakonie Katastrophenhilfe"/>
    <s v="KORAL"/>
    <s v="German Foreign Office (AA)"/>
    <x v="0"/>
    <x v="18"/>
    <n v="20"/>
    <s v="Octobre"/>
    <m/>
    <x v="1"/>
    <x v="1"/>
    <s v="Kit Abris"/>
    <s v="2 baches, 2 laines, cordes"/>
    <s v="Nombre"/>
    <n v="85"/>
    <m/>
    <m/>
    <m/>
    <s v=""/>
    <x v="26"/>
    <s v="Sélection / Priorisation"/>
    <x v="2"/>
    <x v="24"/>
    <m/>
    <s v="Ile Grosse Caye"/>
    <s v="Rural"/>
    <s v="Ménage"/>
    <m/>
    <x v="157"/>
    <n v="2"/>
    <s v="HT07"/>
    <s v="HT07731"/>
    <e v="#N/A"/>
    <n v="0"/>
  </r>
  <r>
    <s v="IFRC"/>
    <s v="Haitian RC"/>
    <m/>
    <x v="0"/>
    <x v="18"/>
    <n v="20"/>
    <s v="Octobre"/>
    <m/>
    <x v="1"/>
    <x v="1"/>
    <s v="Bâches"/>
    <m/>
    <s v="Nombre"/>
    <n v="598"/>
    <m/>
    <m/>
    <m/>
    <s v=""/>
    <x v="90"/>
    <s v="Sélection / Priorisation"/>
    <x v="1"/>
    <x v="44"/>
    <m/>
    <m/>
    <m/>
    <m/>
    <m/>
    <x v="158"/>
    <n v="12"/>
    <s v="HT08"/>
    <s v="HT08821"/>
    <e v="#N/A"/>
    <n v="1"/>
  </r>
  <r>
    <s v="IFRC"/>
    <s v="Haitian RC"/>
    <m/>
    <x v="0"/>
    <x v="18"/>
    <n v="20"/>
    <s v="Octobre"/>
    <m/>
    <x v="1"/>
    <x v="1"/>
    <s v="Bâches"/>
    <m/>
    <s v="Nombre"/>
    <n v="600"/>
    <m/>
    <m/>
    <m/>
    <s v=""/>
    <x v="25"/>
    <m/>
    <x v="1"/>
    <x v="44"/>
    <m/>
    <m/>
    <m/>
    <m/>
    <m/>
    <x v="158"/>
    <n v="12"/>
    <s v="HT08"/>
    <s v="HT08821"/>
    <e v="#N/A"/>
    <n v="0"/>
  </r>
  <r>
    <s v="IFRC"/>
    <s v="Haitian RC"/>
    <m/>
    <x v="0"/>
    <x v="18"/>
    <n v="20"/>
    <s v="Octobre"/>
    <m/>
    <x v="0"/>
    <x v="0"/>
    <s v="Bidons"/>
    <m/>
    <s v="Nombre"/>
    <n v="598"/>
    <m/>
    <m/>
    <m/>
    <s v=""/>
    <x v="90"/>
    <s v="Sélection / Priorisation"/>
    <x v="1"/>
    <x v="44"/>
    <m/>
    <m/>
    <m/>
    <m/>
    <m/>
    <x v="158"/>
    <n v="12"/>
    <s v="HT08"/>
    <s v="HT08821"/>
    <e v="#N/A"/>
    <n v="0"/>
  </r>
  <r>
    <s v="IFRC"/>
    <s v="Haitian RC"/>
    <m/>
    <x v="0"/>
    <x v="18"/>
    <n v="20"/>
    <s v="Octobre"/>
    <m/>
    <x v="0"/>
    <x v="0"/>
    <s v="Couvertures"/>
    <m/>
    <s v="Nombre"/>
    <n v="598"/>
    <m/>
    <m/>
    <m/>
    <s v=""/>
    <x v="90"/>
    <s v="Sélection / Priorisation"/>
    <x v="1"/>
    <x v="44"/>
    <m/>
    <m/>
    <m/>
    <m/>
    <m/>
    <x v="158"/>
    <n v="12"/>
    <s v="HT08"/>
    <s v="HT08821"/>
    <e v="#N/A"/>
    <n v="0"/>
  </r>
  <r>
    <s v="IFRC"/>
    <s v="Haitian RC"/>
    <m/>
    <x v="0"/>
    <x v="18"/>
    <n v="20"/>
    <s v="Octobre"/>
    <m/>
    <x v="0"/>
    <x v="0"/>
    <s v="Couvertures"/>
    <m/>
    <s v="Nombre"/>
    <n v="600"/>
    <m/>
    <m/>
    <m/>
    <s v=""/>
    <x v="25"/>
    <m/>
    <x v="1"/>
    <x v="44"/>
    <m/>
    <m/>
    <m/>
    <m/>
    <m/>
    <x v="158"/>
    <n v="12"/>
    <s v="HT08"/>
    <s v="HT08821"/>
    <e v="#N/A"/>
    <n v="0"/>
  </r>
  <r>
    <s v="IFRC"/>
    <s v="Haitian RC"/>
    <m/>
    <x v="0"/>
    <x v="18"/>
    <n v="20"/>
    <s v="Octobre"/>
    <m/>
    <x v="1"/>
    <x v="1"/>
    <s v="Kit Abris"/>
    <m/>
    <s v="Nombre"/>
    <n v="300"/>
    <m/>
    <m/>
    <m/>
    <s v=""/>
    <x v="25"/>
    <m/>
    <x v="1"/>
    <x v="44"/>
    <m/>
    <m/>
    <m/>
    <m/>
    <m/>
    <x v="158"/>
    <n v="12"/>
    <s v="HT08"/>
    <s v="HT08821"/>
    <e v="#N/A"/>
    <n v="0"/>
  </r>
  <r>
    <s v="IFRC"/>
    <s v="Haitian RC"/>
    <m/>
    <x v="0"/>
    <x v="18"/>
    <n v="20"/>
    <s v="Octobre"/>
    <m/>
    <x v="0"/>
    <x v="0"/>
    <s v="Kit de cuisine"/>
    <m/>
    <s v="Nombre"/>
    <n v="299"/>
    <m/>
    <m/>
    <m/>
    <s v=""/>
    <x v="90"/>
    <s v="Sélection / Priorisation"/>
    <x v="1"/>
    <x v="44"/>
    <m/>
    <m/>
    <m/>
    <m/>
    <m/>
    <x v="158"/>
    <n v="12"/>
    <s v="HT08"/>
    <s v="HT08821"/>
    <e v="#N/A"/>
    <n v="0"/>
  </r>
  <r>
    <s v="IFRC"/>
    <s v="Haitian RC"/>
    <m/>
    <x v="0"/>
    <x v="18"/>
    <n v="20"/>
    <s v="Octobre"/>
    <m/>
    <x v="0"/>
    <x v="0"/>
    <s v="Kit d'hygiène"/>
    <m/>
    <s v="Nombre"/>
    <n v="299"/>
    <m/>
    <m/>
    <m/>
    <s v=""/>
    <x v="90"/>
    <s v="Sélection / Priorisation"/>
    <x v="1"/>
    <x v="44"/>
    <m/>
    <m/>
    <m/>
    <m/>
    <m/>
    <x v="158"/>
    <n v="12"/>
    <s v="HT08"/>
    <s v="HT08821"/>
    <e v="#N/A"/>
    <n v="0"/>
  </r>
  <r>
    <s v="IFRC"/>
    <s v="Haitian RC"/>
    <m/>
    <x v="0"/>
    <x v="18"/>
    <n v="20"/>
    <s v="Octobre"/>
    <m/>
    <x v="0"/>
    <x v="0"/>
    <s v="Kit d'hygiène"/>
    <m/>
    <s v="Nombre"/>
    <n v="300"/>
    <m/>
    <m/>
    <m/>
    <s v=""/>
    <x v="25"/>
    <m/>
    <x v="1"/>
    <x v="44"/>
    <m/>
    <m/>
    <m/>
    <m/>
    <m/>
    <x v="158"/>
    <n v="12"/>
    <s v="HT08"/>
    <s v="HT08821"/>
    <e v="#N/A"/>
    <n v="0"/>
  </r>
  <r>
    <s v="IFRC"/>
    <s v="Haitian RC"/>
    <m/>
    <x v="0"/>
    <x v="18"/>
    <n v="20"/>
    <s v="Octobre"/>
    <m/>
    <x v="0"/>
    <x v="0"/>
    <s v="Moustiquaires"/>
    <m/>
    <s v="Nombre"/>
    <n v="598"/>
    <m/>
    <m/>
    <m/>
    <s v=""/>
    <x v="90"/>
    <s v="Sélection / Priorisation"/>
    <x v="1"/>
    <x v="44"/>
    <m/>
    <m/>
    <m/>
    <m/>
    <m/>
    <x v="158"/>
    <n v="12"/>
    <s v="HT08"/>
    <s v="HT08821"/>
    <e v="#N/A"/>
    <n v="0"/>
  </r>
  <r>
    <s v="IFRC"/>
    <s v="Haitian RC"/>
    <m/>
    <x v="0"/>
    <x v="18"/>
    <n v="20"/>
    <s v="Octobre"/>
    <m/>
    <x v="0"/>
    <x v="0"/>
    <s v="Moustiquaires"/>
    <m/>
    <s v="Nombre"/>
    <n v="600"/>
    <m/>
    <m/>
    <m/>
    <s v=""/>
    <x v="25"/>
    <m/>
    <x v="1"/>
    <x v="44"/>
    <m/>
    <m/>
    <m/>
    <m/>
    <m/>
    <x v="158"/>
    <n v="12"/>
    <s v="HT08"/>
    <s v="HT08821"/>
    <e v="#N/A"/>
    <n v="0"/>
  </r>
  <r>
    <s v="IFRC"/>
    <s v="Haitian RC"/>
    <m/>
    <x v="0"/>
    <x v="18"/>
    <n v="20"/>
    <s v="Octobre"/>
    <m/>
    <x v="0"/>
    <x v="0"/>
    <s v="Seaux"/>
    <m/>
    <s v="Nombre"/>
    <n v="299"/>
    <m/>
    <m/>
    <m/>
    <s v=""/>
    <x v="90"/>
    <s v="Sélection / Priorisation"/>
    <x v="1"/>
    <x v="44"/>
    <m/>
    <m/>
    <m/>
    <m/>
    <m/>
    <x v="158"/>
    <n v="12"/>
    <s v="HT08"/>
    <s v="HT08821"/>
    <e v="#N/A"/>
    <n v="0"/>
  </r>
  <r>
    <s v="Samaritan's Purse"/>
    <m/>
    <m/>
    <x v="0"/>
    <x v="18"/>
    <n v="20"/>
    <s v="Octobre"/>
    <m/>
    <x v="1"/>
    <x v="1"/>
    <s v="Bâches"/>
    <m/>
    <s v="Nombre"/>
    <n v="1403"/>
    <m/>
    <m/>
    <m/>
    <s v=""/>
    <x v="91"/>
    <m/>
    <x v="2"/>
    <x v="38"/>
    <s v="Quantin"/>
    <m/>
    <m/>
    <m/>
    <m/>
    <x v="159"/>
    <n v="1"/>
    <s v="HT07"/>
    <s v="HT07741"/>
    <e v="#N/A"/>
    <n v="0"/>
  </r>
  <r>
    <s v="Samaritan's Purse"/>
    <m/>
    <m/>
    <x v="0"/>
    <x v="18"/>
    <n v="20"/>
    <s v="Octobre"/>
    <m/>
    <x v="0"/>
    <x v="0"/>
    <s v="Kit d'hygiène"/>
    <m/>
    <s v="Nombre"/>
    <n v="80"/>
    <m/>
    <m/>
    <m/>
    <s v=""/>
    <x v="37"/>
    <m/>
    <x v="2"/>
    <x v="38"/>
    <s v="6ème Quentin"/>
    <m/>
    <m/>
    <m/>
    <m/>
    <x v="160"/>
    <n v="1"/>
    <s v="HT07"/>
    <s v="HT07741"/>
    <s v="HT07741-03"/>
    <n v="0"/>
  </r>
  <r>
    <s v="ACTED"/>
    <m/>
    <s v="OFDA"/>
    <x v="0"/>
    <x v="19"/>
    <n v="21"/>
    <s v="Octobre"/>
    <m/>
    <x v="1"/>
    <x v="1"/>
    <s v="Bâches"/>
    <m/>
    <s v="Nombre"/>
    <n v="996"/>
    <m/>
    <m/>
    <m/>
    <s v=""/>
    <x v="80"/>
    <m/>
    <x v="1"/>
    <x v="1"/>
    <s v="8e Fonds Rouge Dahere"/>
    <s v="caracolie"/>
    <s v="Urbain"/>
    <s v="Quartier"/>
    <m/>
    <x v="161"/>
    <n v="2"/>
    <s v="HT08"/>
    <s v="HT08811"/>
    <s v="HT08811-08"/>
    <n v="0"/>
  </r>
  <r>
    <s v="ACTED"/>
    <m/>
    <s v="OFDA"/>
    <x v="0"/>
    <x v="19"/>
    <n v="21"/>
    <s v="Octobre"/>
    <m/>
    <x v="0"/>
    <x v="0"/>
    <s v="Kit d'hygiène"/>
    <m/>
    <s v="Nombre"/>
    <n v="996"/>
    <m/>
    <m/>
    <m/>
    <s v=""/>
    <x v="80"/>
    <m/>
    <x v="1"/>
    <x v="1"/>
    <s v="8e Fonds Rouge Dahere"/>
    <s v="caracolie"/>
    <s v="Urbain"/>
    <s v="Quartier"/>
    <m/>
    <x v="161"/>
    <n v="2"/>
    <s v="HT08"/>
    <s v="HT08811"/>
    <s v="HT08811-08"/>
    <n v="0"/>
  </r>
  <r>
    <s v="American RC"/>
    <s v="Haitian RC"/>
    <m/>
    <x v="0"/>
    <x v="19"/>
    <n v="21"/>
    <s v="Octobre"/>
    <m/>
    <x v="0"/>
    <x v="0"/>
    <s v="Bidons"/>
    <m/>
    <s v="Nombre"/>
    <n v="120"/>
    <m/>
    <m/>
    <m/>
    <s v=""/>
    <x v="44"/>
    <m/>
    <x v="6"/>
    <x v="35"/>
    <m/>
    <m/>
    <m/>
    <m/>
    <m/>
    <x v="162"/>
    <n v="4"/>
    <s v="HT09"/>
    <s v="HT09934"/>
    <e v="#N/A"/>
    <n v="0"/>
  </r>
  <r>
    <s v="American RC"/>
    <s v="Haitian RC"/>
    <m/>
    <x v="0"/>
    <x v="19"/>
    <n v="21"/>
    <s v="Octobre"/>
    <m/>
    <x v="0"/>
    <x v="0"/>
    <s v="Couvertures"/>
    <m/>
    <s v="Nombre"/>
    <n v="240"/>
    <m/>
    <m/>
    <m/>
    <s v=""/>
    <x v="44"/>
    <m/>
    <x v="6"/>
    <x v="35"/>
    <m/>
    <m/>
    <m/>
    <m/>
    <m/>
    <x v="162"/>
    <n v="4"/>
    <s v="HT09"/>
    <s v="HT09934"/>
    <e v="#N/A"/>
    <n v="0"/>
  </r>
  <r>
    <s v="American RC"/>
    <s v="Haitian RC"/>
    <m/>
    <x v="0"/>
    <x v="19"/>
    <n v="21"/>
    <s v="Octobre"/>
    <m/>
    <x v="0"/>
    <x v="0"/>
    <s v="Kit d'hygiène"/>
    <m/>
    <s v="Nombre"/>
    <n v="120"/>
    <m/>
    <m/>
    <m/>
    <s v=""/>
    <x v="44"/>
    <m/>
    <x v="6"/>
    <x v="35"/>
    <m/>
    <m/>
    <m/>
    <m/>
    <m/>
    <x v="162"/>
    <n v="4"/>
    <s v="HT09"/>
    <s v="HT09934"/>
    <e v="#N/A"/>
    <n v="0"/>
  </r>
  <r>
    <s v="American RC"/>
    <s v="Haitian RC"/>
    <m/>
    <x v="0"/>
    <x v="19"/>
    <n v="21"/>
    <s v="Octobre"/>
    <m/>
    <x v="0"/>
    <x v="0"/>
    <s v="Kit de cuisine"/>
    <m/>
    <s v="Nombre"/>
    <n v="120"/>
    <m/>
    <m/>
    <m/>
    <s v=""/>
    <x v="44"/>
    <m/>
    <x v="6"/>
    <x v="35"/>
    <m/>
    <m/>
    <m/>
    <m/>
    <m/>
    <x v="162"/>
    <n v="4"/>
    <s v="HT09"/>
    <s v="HT09934"/>
    <e v="#N/A"/>
    <n v="0"/>
  </r>
  <r>
    <s v="IFRC"/>
    <s v="Haitian RC"/>
    <m/>
    <x v="0"/>
    <x v="19"/>
    <n v="21"/>
    <s v="Octobre"/>
    <m/>
    <x v="1"/>
    <x v="1"/>
    <s v="Bâches"/>
    <m/>
    <s v="Nombre"/>
    <n v="598"/>
    <m/>
    <m/>
    <m/>
    <s v=""/>
    <x v="90"/>
    <m/>
    <x v="1"/>
    <x v="44"/>
    <m/>
    <m/>
    <m/>
    <m/>
    <m/>
    <x v="163"/>
    <n v="14"/>
    <s v="HT08"/>
    <s v="HT08821"/>
    <e v="#N/A"/>
    <n v="0"/>
  </r>
  <r>
    <s v="IFRC"/>
    <s v="Haitian RC"/>
    <m/>
    <x v="0"/>
    <x v="19"/>
    <n v="21"/>
    <s v="Octobre"/>
    <m/>
    <x v="1"/>
    <x v="1"/>
    <s v="Bâches"/>
    <m/>
    <s v="Nombre"/>
    <n v="15"/>
    <m/>
    <m/>
    <m/>
    <s v=""/>
    <x v="22"/>
    <m/>
    <x v="1"/>
    <x v="44"/>
    <m/>
    <m/>
    <m/>
    <m/>
    <m/>
    <x v="163"/>
    <n v="14"/>
    <s v="HT08"/>
    <s v="HT08821"/>
    <e v="#N/A"/>
    <n v="0"/>
  </r>
  <r>
    <s v="IFRC"/>
    <s v="Haitian RC"/>
    <m/>
    <x v="0"/>
    <x v="19"/>
    <n v="21"/>
    <s v="Octobre"/>
    <m/>
    <x v="1"/>
    <x v="1"/>
    <s v="Bâches"/>
    <m/>
    <s v="Nombre"/>
    <n v="600"/>
    <m/>
    <m/>
    <m/>
    <s v=""/>
    <x v="25"/>
    <m/>
    <x v="1"/>
    <x v="44"/>
    <m/>
    <m/>
    <m/>
    <m/>
    <m/>
    <x v="163"/>
    <n v="14"/>
    <s v="HT08"/>
    <s v="HT08821"/>
    <e v="#N/A"/>
    <n v="0"/>
  </r>
  <r>
    <s v="IFRC"/>
    <s v="Haitian RC"/>
    <m/>
    <x v="0"/>
    <x v="19"/>
    <n v="21"/>
    <s v="Octobre"/>
    <m/>
    <x v="0"/>
    <x v="0"/>
    <s v="Bidons"/>
    <m/>
    <s v="Nombre"/>
    <n v="598"/>
    <m/>
    <m/>
    <m/>
    <s v=""/>
    <x v="90"/>
    <s v="Sélection / Priorisation"/>
    <x v="1"/>
    <x v="44"/>
    <m/>
    <m/>
    <m/>
    <m/>
    <m/>
    <x v="163"/>
    <n v="14"/>
    <s v="HT08"/>
    <s v="HT08821"/>
    <e v="#N/A"/>
    <n v="0"/>
  </r>
  <r>
    <s v="IFRC"/>
    <s v="Haitian RC"/>
    <m/>
    <x v="0"/>
    <x v="19"/>
    <n v="21"/>
    <s v="Octobre"/>
    <m/>
    <x v="0"/>
    <x v="0"/>
    <s v="Couvertures"/>
    <m/>
    <s v="Nombre"/>
    <n v="598"/>
    <m/>
    <m/>
    <m/>
    <s v=""/>
    <x v="90"/>
    <s v="Sélection / Priorisation"/>
    <x v="1"/>
    <x v="44"/>
    <m/>
    <m/>
    <m/>
    <m/>
    <m/>
    <x v="163"/>
    <n v="14"/>
    <s v="HT08"/>
    <s v="HT08821"/>
    <e v="#N/A"/>
    <n v="0"/>
  </r>
  <r>
    <s v="IFRC"/>
    <s v="Haitian RC"/>
    <m/>
    <x v="0"/>
    <x v="19"/>
    <n v="21"/>
    <s v="Octobre"/>
    <m/>
    <x v="0"/>
    <x v="0"/>
    <s v="Couvertures"/>
    <m/>
    <s v="Nombre"/>
    <n v="600"/>
    <m/>
    <m/>
    <m/>
    <s v=""/>
    <x v="25"/>
    <m/>
    <x v="1"/>
    <x v="44"/>
    <m/>
    <m/>
    <m/>
    <m/>
    <m/>
    <x v="163"/>
    <n v="14"/>
    <s v="HT08"/>
    <s v="HT08821"/>
    <e v="#N/A"/>
    <n v="0"/>
  </r>
  <r>
    <s v="IFRC"/>
    <s v="Haitian RC"/>
    <m/>
    <x v="0"/>
    <x v="19"/>
    <n v="21"/>
    <s v="Octobre"/>
    <m/>
    <x v="1"/>
    <x v="1"/>
    <s v="Kit Abris"/>
    <m/>
    <s v="Nombre"/>
    <n v="299"/>
    <m/>
    <m/>
    <m/>
    <s v=""/>
    <x v="90"/>
    <s v="Sélection / Priorisation"/>
    <x v="1"/>
    <x v="44"/>
    <m/>
    <m/>
    <m/>
    <m/>
    <m/>
    <x v="163"/>
    <n v="14"/>
    <s v="HT08"/>
    <s v="HT08821"/>
    <e v="#N/A"/>
    <n v="0"/>
  </r>
  <r>
    <s v="IFRC"/>
    <s v="Haitian RC"/>
    <m/>
    <x v="0"/>
    <x v="19"/>
    <n v="21"/>
    <s v="Octobre"/>
    <m/>
    <x v="1"/>
    <x v="1"/>
    <s v="Kit Abris"/>
    <m/>
    <s v="Nombre"/>
    <n v="15"/>
    <m/>
    <m/>
    <m/>
    <s v=""/>
    <x v="22"/>
    <s v="Sélection / Priorisation"/>
    <x v="1"/>
    <x v="44"/>
    <m/>
    <m/>
    <m/>
    <m/>
    <m/>
    <x v="163"/>
    <n v="14"/>
    <s v="HT08"/>
    <s v="HT08821"/>
    <e v="#N/A"/>
    <n v="0"/>
  </r>
  <r>
    <s v="IFRC"/>
    <s v="Haitian RC"/>
    <m/>
    <x v="0"/>
    <x v="19"/>
    <n v="21"/>
    <s v="Octobre"/>
    <m/>
    <x v="0"/>
    <x v="0"/>
    <s v="Kit de cuisine"/>
    <m/>
    <s v="Nombre"/>
    <n v="299"/>
    <m/>
    <m/>
    <m/>
    <s v=""/>
    <x v="90"/>
    <s v="Sélection / Priorisation"/>
    <x v="1"/>
    <x v="44"/>
    <m/>
    <m/>
    <m/>
    <m/>
    <m/>
    <x v="163"/>
    <n v="14"/>
    <s v="HT08"/>
    <s v="HT08821"/>
    <e v="#N/A"/>
    <n v="0"/>
  </r>
  <r>
    <s v="IFRC"/>
    <s v="Haitian RC"/>
    <m/>
    <x v="0"/>
    <x v="19"/>
    <n v="21"/>
    <s v="Octobre"/>
    <m/>
    <x v="0"/>
    <x v="0"/>
    <s v="Kit d'hygiène"/>
    <m/>
    <s v="Nombre"/>
    <n v="286"/>
    <m/>
    <m/>
    <m/>
    <s v=""/>
    <x v="90"/>
    <s v="Sélection / Priorisation"/>
    <x v="1"/>
    <x v="44"/>
    <m/>
    <m/>
    <m/>
    <m/>
    <m/>
    <x v="163"/>
    <n v="14"/>
    <s v="HT08"/>
    <s v="HT08821"/>
    <e v="#N/A"/>
    <n v="0"/>
  </r>
  <r>
    <s v="IFRC"/>
    <s v="Haitian RC"/>
    <m/>
    <x v="0"/>
    <x v="19"/>
    <n v="21"/>
    <s v="Octobre"/>
    <m/>
    <x v="0"/>
    <x v="0"/>
    <s v="Kit d'hygiène"/>
    <m/>
    <s v="Nombre"/>
    <n v="300"/>
    <m/>
    <m/>
    <m/>
    <s v=""/>
    <x v="25"/>
    <m/>
    <x v="1"/>
    <x v="44"/>
    <m/>
    <m/>
    <m/>
    <m/>
    <m/>
    <x v="163"/>
    <n v="14"/>
    <s v="HT08"/>
    <s v="HT08821"/>
    <e v="#N/A"/>
    <n v="0"/>
  </r>
  <r>
    <s v="IFRC"/>
    <s v="Haitian RC"/>
    <m/>
    <x v="0"/>
    <x v="19"/>
    <n v="21"/>
    <s v="Octobre"/>
    <m/>
    <x v="0"/>
    <x v="0"/>
    <s v="Moustiquaires"/>
    <m/>
    <s v="Nombre"/>
    <n v="572"/>
    <m/>
    <m/>
    <m/>
    <s v=""/>
    <x v="90"/>
    <s v="Sélection / Priorisation"/>
    <x v="1"/>
    <x v="44"/>
    <m/>
    <m/>
    <m/>
    <m/>
    <m/>
    <x v="163"/>
    <n v="14"/>
    <s v="HT08"/>
    <s v="HT08821"/>
    <e v="#N/A"/>
    <n v="0"/>
  </r>
  <r>
    <s v="IFRC"/>
    <s v="Haitian RC"/>
    <m/>
    <x v="0"/>
    <x v="19"/>
    <n v="21"/>
    <s v="Octobre"/>
    <m/>
    <x v="0"/>
    <x v="0"/>
    <s v="Moustiquaires"/>
    <m/>
    <s v="Nombre"/>
    <n v="600"/>
    <m/>
    <m/>
    <m/>
    <s v=""/>
    <x v="25"/>
    <m/>
    <x v="1"/>
    <x v="44"/>
    <m/>
    <m/>
    <m/>
    <m/>
    <m/>
    <x v="163"/>
    <n v="14"/>
    <s v="HT08"/>
    <s v="HT08821"/>
    <e v="#N/A"/>
    <n v="0"/>
  </r>
  <r>
    <s v="IFRC"/>
    <s v="Haitian RC"/>
    <m/>
    <x v="0"/>
    <x v="19"/>
    <n v="21"/>
    <s v="Octobre"/>
    <m/>
    <x v="0"/>
    <x v="0"/>
    <s v="Seaux"/>
    <m/>
    <s v="Nombre"/>
    <n v="299"/>
    <m/>
    <m/>
    <m/>
    <s v=""/>
    <x v="90"/>
    <s v="Sélection / Priorisation"/>
    <x v="1"/>
    <x v="44"/>
    <m/>
    <m/>
    <m/>
    <m/>
    <m/>
    <x v="163"/>
    <n v="14"/>
    <s v="HT08"/>
    <s v="HT08821"/>
    <e v="#N/A"/>
    <n v="0"/>
  </r>
  <r>
    <s v="Samaritan's Purse"/>
    <m/>
    <m/>
    <x v="0"/>
    <x v="19"/>
    <n v="21"/>
    <s v="Octobre"/>
    <m/>
    <x v="1"/>
    <x v="1"/>
    <s v="Bâches"/>
    <m/>
    <s v="Nombre"/>
    <n v="65"/>
    <m/>
    <m/>
    <m/>
    <s v=""/>
    <x v="37"/>
    <m/>
    <x v="1"/>
    <x v="1"/>
    <s v="9e Fonds Rouge Torberck"/>
    <s v="Detri"/>
    <m/>
    <m/>
    <m/>
    <x v="164"/>
    <n v="1"/>
    <s v="HT08"/>
    <s v="HT08811"/>
    <s v="HT08811-09"/>
    <n v="0"/>
  </r>
  <r>
    <s v="Samaritan's Purse"/>
    <m/>
    <m/>
    <x v="0"/>
    <x v="19"/>
    <n v="21"/>
    <s v="Octobre"/>
    <m/>
    <x v="1"/>
    <x v="1"/>
    <s v="Bâches"/>
    <m/>
    <s v="Nombre"/>
    <n v="160"/>
    <m/>
    <m/>
    <m/>
    <s v=""/>
    <x v="37"/>
    <m/>
    <x v="1"/>
    <x v="1"/>
    <s v="7e Marfranc"/>
    <s v="Ravine Sabel"/>
    <m/>
    <m/>
    <m/>
    <x v="165"/>
    <n v="2"/>
    <s v="HT08"/>
    <s v="HT08811"/>
    <s v="HT08811-07"/>
    <n v="0"/>
  </r>
  <r>
    <s v="Samaritan's Purse"/>
    <m/>
    <m/>
    <x v="0"/>
    <x v="19"/>
    <n v="21"/>
    <s v="Octobre"/>
    <m/>
    <x v="1"/>
    <x v="1"/>
    <s v="Bâches"/>
    <m/>
    <s v="Nombre"/>
    <n v="75"/>
    <m/>
    <m/>
    <m/>
    <s v=""/>
    <x v="37"/>
    <m/>
    <x v="1"/>
    <x v="1"/>
    <s v="7e Marfranc"/>
    <s v="Corfu Carton"/>
    <m/>
    <m/>
    <m/>
    <x v="165"/>
    <n v="2"/>
    <s v="HT08"/>
    <s v="HT08811"/>
    <s v="HT08811-07"/>
    <n v="0"/>
  </r>
  <r>
    <s v="Samaritan's Purse"/>
    <m/>
    <m/>
    <x v="0"/>
    <x v="19"/>
    <n v="21"/>
    <s v="Octobre"/>
    <m/>
    <x v="1"/>
    <x v="1"/>
    <s v="Bâches"/>
    <m/>
    <s v="Nombre"/>
    <n v="137"/>
    <m/>
    <m/>
    <m/>
    <s v=""/>
    <x v="37"/>
    <m/>
    <x v="1"/>
    <x v="1"/>
    <m/>
    <s v="Aviation Community"/>
    <m/>
    <m/>
    <m/>
    <x v="166"/>
    <n v="1"/>
    <s v="HT08"/>
    <s v="HT08811"/>
    <e v="#N/A"/>
    <n v="0"/>
  </r>
  <r>
    <s v="World Vision International"/>
    <m/>
    <m/>
    <x v="0"/>
    <x v="19"/>
    <n v="21"/>
    <s v="Octobre"/>
    <m/>
    <x v="1"/>
    <x v="1"/>
    <s v="Bâches"/>
    <m/>
    <s v="Nombre"/>
    <n v="150"/>
    <m/>
    <m/>
    <m/>
    <s v=""/>
    <x v="15"/>
    <m/>
    <x v="0"/>
    <x v="22"/>
    <s v="Pointe A Raquette"/>
    <m/>
    <m/>
    <m/>
    <m/>
    <x v="167"/>
    <n v="3"/>
    <s v="HT01"/>
    <s v="HT01152"/>
    <e v="#N/A"/>
    <n v="0"/>
  </r>
  <r>
    <s v="World Vision International"/>
    <m/>
    <m/>
    <x v="0"/>
    <x v="19"/>
    <n v="21"/>
    <s v="Octobre"/>
    <m/>
    <x v="0"/>
    <x v="0"/>
    <s v="Bidons"/>
    <m/>
    <s v="Nombre"/>
    <n v="150"/>
    <m/>
    <m/>
    <m/>
    <s v=""/>
    <x v="15"/>
    <s v="Sélection / Priorisation"/>
    <x v="0"/>
    <x v="22"/>
    <s v="Pointe A Raquette"/>
    <m/>
    <m/>
    <m/>
    <m/>
    <x v="167"/>
    <n v="3"/>
    <s v="HT01"/>
    <s v="HT01152"/>
    <e v="#N/A"/>
    <n v="0"/>
  </r>
  <r>
    <s v="World Vision International"/>
    <m/>
    <m/>
    <x v="0"/>
    <x v="19"/>
    <n v="21"/>
    <s v="Octobre"/>
    <m/>
    <x v="0"/>
    <x v="0"/>
    <s v="Couvertures"/>
    <m/>
    <s v="Nombre"/>
    <n v="150"/>
    <m/>
    <m/>
    <m/>
    <s v=""/>
    <x v="15"/>
    <s v="Sélection / Priorisation"/>
    <x v="0"/>
    <x v="22"/>
    <s v="Pointe A Raquette"/>
    <m/>
    <m/>
    <m/>
    <m/>
    <x v="167"/>
    <n v="3"/>
    <s v="HT01"/>
    <s v="HT01152"/>
    <e v="#N/A"/>
    <n v="0"/>
  </r>
  <r>
    <s v="World Vision International"/>
    <m/>
    <m/>
    <x v="0"/>
    <x v="19"/>
    <n v="21"/>
    <s v="Octobre"/>
    <m/>
    <x v="2"/>
    <x v="2"/>
    <s v="Formation"/>
    <m/>
    <s v=""/>
    <n v="79"/>
    <m/>
    <m/>
    <m/>
    <s v=""/>
    <x v="47"/>
    <s v="Sélection / Priorisation"/>
    <x v="5"/>
    <x v="21"/>
    <s v="Fonds De Lianes"/>
    <s v="Quetant"/>
    <m/>
    <m/>
    <m/>
    <x v="168"/>
    <n v="1"/>
    <s v="HT10"/>
    <s v="HT101012"/>
    <e v="#N/A"/>
    <n v="0"/>
  </r>
  <r>
    <s v="ACTED"/>
    <m/>
    <s v="OFDA"/>
    <x v="0"/>
    <x v="20"/>
    <n v="22"/>
    <s v="Octobre"/>
    <m/>
    <x v="1"/>
    <x v="1"/>
    <s v="Bâches"/>
    <m/>
    <s v="Nombre"/>
    <n v="1162"/>
    <m/>
    <m/>
    <m/>
    <s v=""/>
    <x v="80"/>
    <m/>
    <x v="1"/>
    <x v="1"/>
    <s v="8e Fonds Rouge Dahere"/>
    <s v="caracolie"/>
    <s v="Urbain"/>
    <s v="Quartier"/>
    <m/>
    <x v="169"/>
    <n v="2"/>
    <s v="HT08"/>
    <s v="HT08811"/>
    <s v="HT08811-08"/>
    <n v="0"/>
  </r>
  <r>
    <s v="ACTED"/>
    <m/>
    <s v="OFDA"/>
    <x v="0"/>
    <x v="20"/>
    <n v="22"/>
    <s v="Octobre"/>
    <m/>
    <x v="0"/>
    <x v="0"/>
    <s v="Kit d'hygiène"/>
    <m/>
    <s v="Nombre"/>
    <n v="1162"/>
    <m/>
    <m/>
    <m/>
    <s v=""/>
    <x v="80"/>
    <m/>
    <x v="1"/>
    <x v="1"/>
    <s v="8e Fonds Rouge Dahere"/>
    <s v="caracolie"/>
    <s v="Urbain"/>
    <s v="Quartier"/>
    <m/>
    <x v="169"/>
    <n v="2"/>
    <s v="HT08"/>
    <s v="HT08811"/>
    <s v="HT08811-08"/>
    <n v="0"/>
  </r>
  <r>
    <s v="American RC"/>
    <s v="Haitian RC"/>
    <m/>
    <x v="0"/>
    <x v="20"/>
    <n v="22"/>
    <s v="Octobre"/>
    <m/>
    <x v="0"/>
    <x v="0"/>
    <s v="Kit d'hygiène"/>
    <m/>
    <s v="Nombre"/>
    <n v="84"/>
    <m/>
    <m/>
    <m/>
    <s v=""/>
    <x v="27"/>
    <s v="Sélection / Priorisation"/>
    <x v="2"/>
    <x v="36"/>
    <s v="Sous-Fort"/>
    <m/>
    <m/>
    <m/>
    <m/>
    <x v="170"/>
    <n v="1"/>
    <s v="HT07"/>
    <s v="HT07743"/>
    <e v="#N/A"/>
    <n v="1"/>
  </r>
  <r>
    <s v="CARE"/>
    <m/>
    <m/>
    <x v="0"/>
    <x v="20"/>
    <n v="22"/>
    <s v="Octobre"/>
    <m/>
    <x v="1"/>
    <x v="1"/>
    <s v="Bâches"/>
    <m/>
    <s v="Nombre"/>
    <n v="435"/>
    <m/>
    <m/>
    <m/>
    <s v=""/>
    <x v="92"/>
    <s v="Sélection / Priorisation"/>
    <x v="1"/>
    <x v="5"/>
    <m/>
    <m/>
    <m/>
    <s v="Centre collectif / d'évacuation d'urgence"/>
    <m/>
    <x v="171"/>
    <n v="1"/>
    <s v="HT08"/>
    <s v="HT08814"/>
    <e v="#N/A"/>
    <n v="0"/>
  </r>
  <r>
    <s v="Samaritan's Purse"/>
    <m/>
    <m/>
    <x v="0"/>
    <x v="20"/>
    <n v="22"/>
    <s v="Octobre"/>
    <m/>
    <x v="1"/>
    <x v="1"/>
    <s v="Bâches"/>
    <m/>
    <s v="Nombre"/>
    <n v="50"/>
    <m/>
    <m/>
    <m/>
    <s v=""/>
    <x v="37"/>
    <m/>
    <x v="2"/>
    <x v="20"/>
    <m/>
    <s v="Kachoukette"/>
    <m/>
    <m/>
    <m/>
    <x v="172"/>
    <n v="1"/>
    <s v="HT07"/>
    <s v="HT07721"/>
    <e v="#N/A"/>
    <n v="0"/>
  </r>
  <r>
    <s v="Samaritan's Purse"/>
    <m/>
    <m/>
    <x v="0"/>
    <x v="20"/>
    <n v="22"/>
    <s v="Octobre"/>
    <m/>
    <x v="1"/>
    <x v="1"/>
    <s v="Bâches"/>
    <m/>
    <s v="Nombre"/>
    <n v="1075"/>
    <m/>
    <m/>
    <m/>
    <s v=""/>
    <x v="93"/>
    <m/>
    <x v="2"/>
    <x v="27"/>
    <s v="Paricot"/>
    <m/>
    <m/>
    <m/>
    <m/>
    <x v="173"/>
    <n v="1"/>
    <s v="HT07"/>
    <s v="HT07742"/>
    <e v="#N/A"/>
    <n v="1"/>
  </r>
  <r>
    <s v="World Vision International"/>
    <m/>
    <m/>
    <x v="0"/>
    <x v="20"/>
    <n v="22"/>
    <s v="Octobre"/>
    <m/>
    <x v="1"/>
    <x v="1"/>
    <s v="Bâches"/>
    <m/>
    <s v="Nombre"/>
    <n v="206"/>
    <m/>
    <m/>
    <m/>
    <s v=""/>
    <x v="94"/>
    <m/>
    <x v="0"/>
    <x v="15"/>
    <s v="Nouvelle Tourraine"/>
    <m/>
    <m/>
    <m/>
    <m/>
    <x v="174"/>
    <n v="5"/>
    <s v="HT01"/>
    <s v="HT01115"/>
    <e v="#N/A"/>
    <n v="0"/>
  </r>
  <r>
    <s v="World Vision International"/>
    <m/>
    <m/>
    <x v="0"/>
    <x v="20"/>
    <n v="22"/>
    <s v="Octobre"/>
    <m/>
    <x v="0"/>
    <x v="0"/>
    <s v="Bidons"/>
    <m/>
    <s v="Nombre"/>
    <n v="412"/>
    <m/>
    <m/>
    <m/>
    <s v=""/>
    <x v="94"/>
    <s v="Sélection / Priorisation"/>
    <x v="0"/>
    <x v="15"/>
    <s v="Nouvelle Tourraine"/>
    <m/>
    <m/>
    <m/>
    <m/>
    <x v="174"/>
    <n v="5"/>
    <s v="HT01"/>
    <s v="HT01115"/>
    <e v="#N/A"/>
    <n v="0"/>
  </r>
  <r>
    <s v="World Vision International"/>
    <m/>
    <m/>
    <x v="0"/>
    <x v="20"/>
    <n v="22"/>
    <s v="Octobre"/>
    <m/>
    <x v="0"/>
    <x v="0"/>
    <s v="Couvertures"/>
    <m/>
    <s v="Nombre"/>
    <n v="412"/>
    <m/>
    <m/>
    <m/>
    <s v=""/>
    <x v="94"/>
    <s v="Sélection / Priorisation"/>
    <x v="0"/>
    <x v="15"/>
    <s v="Nouvelle Tourraine"/>
    <m/>
    <m/>
    <m/>
    <m/>
    <x v="174"/>
    <n v="5"/>
    <s v="HT01"/>
    <s v="HT01115"/>
    <e v="#N/A"/>
    <n v="0"/>
  </r>
  <r>
    <s v="World Vision International"/>
    <m/>
    <m/>
    <x v="0"/>
    <x v="20"/>
    <n v="22"/>
    <s v="Octobre"/>
    <m/>
    <x v="0"/>
    <x v="0"/>
    <s v="Kit d'hygiène"/>
    <m/>
    <s v="Nombre"/>
    <n v="206"/>
    <m/>
    <m/>
    <m/>
    <s v=""/>
    <x v="94"/>
    <s v="Sélection / Priorisation"/>
    <x v="0"/>
    <x v="15"/>
    <s v="Nouvelle Tourraine"/>
    <m/>
    <m/>
    <m/>
    <m/>
    <x v="174"/>
    <n v="5"/>
    <s v="HT01"/>
    <s v="HT01115"/>
    <e v="#N/A"/>
    <n v="0"/>
  </r>
  <r>
    <s v="World Vision International"/>
    <m/>
    <m/>
    <x v="0"/>
    <x v="20"/>
    <n v="22"/>
    <s v="Octobre"/>
    <m/>
    <x v="0"/>
    <x v="0"/>
    <s v="Moustiquaires"/>
    <m/>
    <s v="Nombre"/>
    <n v="206"/>
    <m/>
    <m/>
    <m/>
    <s v=""/>
    <x v="94"/>
    <s v="Sélection / Priorisation"/>
    <x v="0"/>
    <x v="15"/>
    <s v="Nouvelle Tourraine"/>
    <m/>
    <m/>
    <m/>
    <m/>
    <x v="174"/>
    <n v="5"/>
    <s v="HT01"/>
    <s v="HT01115"/>
    <e v="#N/A"/>
    <n v="0"/>
  </r>
  <r>
    <s v="ACTED"/>
    <m/>
    <s v="OFDA"/>
    <x v="0"/>
    <x v="21"/>
    <n v="23"/>
    <s v="Octobre"/>
    <m/>
    <x v="1"/>
    <x v="1"/>
    <s v="Bâches"/>
    <m/>
    <s v="Nombre"/>
    <n v="918"/>
    <m/>
    <m/>
    <m/>
    <s v=""/>
    <x v="80"/>
    <m/>
    <x v="1"/>
    <x v="1"/>
    <s v="8e Fonds Rouge Dahere"/>
    <s v="Sainte-Hélène"/>
    <s v="Urbain"/>
    <s v="Quartier"/>
    <m/>
    <x v="175"/>
    <n v="2"/>
    <s v="HT08"/>
    <s v="HT08811"/>
    <s v="HT08811-08"/>
    <n v="0"/>
  </r>
  <r>
    <s v="ACTED"/>
    <m/>
    <s v="OFDA"/>
    <x v="0"/>
    <x v="21"/>
    <n v="23"/>
    <s v="Octobre"/>
    <m/>
    <x v="0"/>
    <x v="0"/>
    <s v="Kit d'hygiène"/>
    <m/>
    <s v="Nombre"/>
    <n v="918"/>
    <m/>
    <m/>
    <m/>
    <s v=""/>
    <x v="80"/>
    <m/>
    <x v="1"/>
    <x v="1"/>
    <s v="8e Fonds Rouge Dahere"/>
    <s v="Sainte-Hélène"/>
    <s v="Urbain"/>
    <s v="Quartier"/>
    <m/>
    <x v="175"/>
    <n v="2"/>
    <s v="HT08"/>
    <s v="HT08811"/>
    <s v="HT08811-08"/>
    <n v="0"/>
  </r>
  <r>
    <s v="American RC"/>
    <s v="Haitian RC"/>
    <m/>
    <x v="0"/>
    <x v="21"/>
    <n v="23"/>
    <s v="Octobre"/>
    <m/>
    <x v="0"/>
    <x v="0"/>
    <s v="Bidons"/>
    <m/>
    <s v="Nombre"/>
    <n v="184"/>
    <m/>
    <m/>
    <m/>
    <s v=""/>
    <x v="95"/>
    <s v="Sélection / Priorisation"/>
    <x v="2"/>
    <x v="51"/>
    <s v="Eglise Saint Augustin de Corail"/>
    <m/>
    <m/>
    <m/>
    <m/>
    <x v="176"/>
    <n v="2"/>
    <s v="HT07"/>
    <s v="HT07723"/>
    <e v="#N/A"/>
    <n v="1"/>
  </r>
  <r>
    <s v="American RC"/>
    <s v="Haitian RC"/>
    <m/>
    <x v="0"/>
    <x v="21"/>
    <n v="23"/>
    <s v="Octobre"/>
    <m/>
    <x v="0"/>
    <x v="0"/>
    <s v="Kit de cuisine"/>
    <m/>
    <s v="Nombre"/>
    <n v="630"/>
    <m/>
    <m/>
    <m/>
    <s v=""/>
    <x v="96"/>
    <s v="Sélection / Priorisation"/>
    <x v="2"/>
    <x v="48"/>
    <s v="National School of Abakou"/>
    <m/>
    <m/>
    <m/>
    <m/>
    <x v="177"/>
    <n v="4"/>
    <s v="HT07"/>
    <s v="HT07722"/>
    <e v="#N/A"/>
    <n v="0"/>
  </r>
  <r>
    <s v="American RC"/>
    <s v="Haitian RC"/>
    <m/>
    <x v="0"/>
    <x v="21"/>
    <n v="23"/>
    <s v="Octobre"/>
    <m/>
    <x v="0"/>
    <x v="0"/>
    <s v="Bidons"/>
    <m/>
    <s v="Nombre"/>
    <n v="89"/>
    <m/>
    <m/>
    <m/>
    <s v=""/>
    <x v="96"/>
    <s v="Sélection / Priorisation"/>
    <x v="2"/>
    <x v="48"/>
    <s v="National School of Abakou"/>
    <m/>
    <m/>
    <m/>
    <m/>
    <x v="177"/>
    <n v="4"/>
    <s v="HT07"/>
    <s v="HT07722"/>
    <e v="#N/A"/>
    <n v="0"/>
  </r>
  <r>
    <s v="American RC"/>
    <s v="Haitian RC"/>
    <m/>
    <x v="0"/>
    <x v="21"/>
    <n v="23"/>
    <s v="Octobre"/>
    <m/>
    <x v="1"/>
    <x v="1"/>
    <s v="Kit Abris"/>
    <m/>
    <s v="Nombre"/>
    <n v="2"/>
    <m/>
    <m/>
    <m/>
    <s v=""/>
    <x v="96"/>
    <s v="Sélection / Priorisation"/>
    <x v="2"/>
    <x v="48"/>
    <s v="National School of Abakou"/>
    <m/>
    <m/>
    <m/>
    <m/>
    <x v="177"/>
    <n v="4"/>
    <s v="HT07"/>
    <s v="HT07722"/>
    <e v="#N/A"/>
    <n v="0"/>
  </r>
  <r>
    <s v="American RC"/>
    <s v="Haitian RC"/>
    <m/>
    <x v="0"/>
    <x v="21"/>
    <n v="23"/>
    <s v="Octobre"/>
    <m/>
    <x v="0"/>
    <x v="0"/>
    <s v="Kit d'hygiène"/>
    <m/>
    <s v="Nombre"/>
    <n v="200"/>
    <m/>
    <m/>
    <m/>
    <s v=""/>
    <x v="96"/>
    <s v="Sélection / Priorisation"/>
    <x v="2"/>
    <x v="48"/>
    <s v="National School of Abakou"/>
    <m/>
    <m/>
    <m/>
    <m/>
    <x v="177"/>
    <n v="4"/>
    <s v="HT07"/>
    <s v="HT07722"/>
    <e v="#N/A"/>
    <n v="0"/>
  </r>
  <r>
    <s v="American RC"/>
    <s v="Haitian RC"/>
    <m/>
    <x v="0"/>
    <x v="21"/>
    <n v="23"/>
    <s v="Octobre"/>
    <m/>
    <x v="1"/>
    <x v="1"/>
    <s v="Bâches"/>
    <m/>
    <s v="Nombre"/>
    <n v="618"/>
    <m/>
    <m/>
    <m/>
    <s v=""/>
    <x v="95"/>
    <m/>
    <x v="2"/>
    <x v="51"/>
    <m/>
    <m/>
    <m/>
    <m/>
    <m/>
    <x v="178"/>
    <n v="3"/>
    <s v="HT07"/>
    <s v="HT07723"/>
    <e v="#N/A"/>
    <n v="0"/>
  </r>
  <r>
    <s v="American RC"/>
    <s v="Haitian RC"/>
    <m/>
    <x v="0"/>
    <x v="21"/>
    <n v="23"/>
    <s v="Octobre"/>
    <m/>
    <x v="1"/>
    <x v="1"/>
    <s v="Bâches"/>
    <m/>
    <s v="Nombre"/>
    <n v="4"/>
    <m/>
    <m/>
    <m/>
    <s v=""/>
    <x v="96"/>
    <m/>
    <x v="2"/>
    <x v="48"/>
    <m/>
    <m/>
    <m/>
    <m/>
    <m/>
    <x v="179"/>
    <n v="4"/>
    <s v="HT07"/>
    <s v="HT07722"/>
    <e v="#N/A"/>
    <n v="0"/>
  </r>
  <r>
    <s v="American RC"/>
    <s v="Haitian RC"/>
    <m/>
    <x v="0"/>
    <x v="21"/>
    <n v="23"/>
    <s v="Octobre"/>
    <m/>
    <x v="0"/>
    <x v="0"/>
    <s v="Bidons"/>
    <m/>
    <s v="Nombre"/>
    <n v="184"/>
    <m/>
    <m/>
    <m/>
    <s v=""/>
    <x v="95"/>
    <m/>
    <x v="2"/>
    <x v="51"/>
    <m/>
    <m/>
    <m/>
    <m/>
    <m/>
    <x v="178"/>
    <n v="3"/>
    <s v="HT07"/>
    <s v="HT07723"/>
    <e v="#N/A"/>
    <n v="0"/>
  </r>
  <r>
    <s v="American RC"/>
    <s v="Haitian RC"/>
    <m/>
    <x v="0"/>
    <x v="21"/>
    <n v="23"/>
    <s v="Octobre"/>
    <m/>
    <x v="0"/>
    <x v="0"/>
    <s v="Bidons"/>
    <m/>
    <s v="Nombre"/>
    <n v="89"/>
    <m/>
    <m/>
    <m/>
    <s v=""/>
    <x v="96"/>
    <m/>
    <x v="2"/>
    <x v="48"/>
    <m/>
    <m/>
    <m/>
    <m/>
    <m/>
    <x v="179"/>
    <n v="4"/>
    <s v="HT07"/>
    <s v="HT07722"/>
    <e v="#N/A"/>
    <n v="0"/>
  </r>
  <r>
    <s v="American RC"/>
    <s v="Haitian RC"/>
    <m/>
    <x v="0"/>
    <x v="21"/>
    <n v="23"/>
    <s v="Octobre"/>
    <m/>
    <x v="1"/>
    <x v="1"/>
    <s v="Kit Abris"/>
    <m/>
    <s v="Nombre"/>
    <n v="309"/>
    <m/>
    <m/>
    <m/>
    <s v=""/>
    <x v="95"/>
    <m/>
    <x v="2"/>
    <x v="51"/>
    <m/>
    <m/>
    <m/>
    <m/>
    <m/>
    <x v="178"/>
    <n v="3"/>
    <s v="HT07"/>
    <s v="HT07723"/>
    <e v="#N/A"/>
    <n v="0"/>
  </r>
  <r>
    <s v="American RC"/>
    <s v="Haitian RC"/>
    <m/>
    <x v="0"/>
    <x v="21"/>
    <n v="23"/>
    <s v="Octobre"/>
    <m/>
    <x v="0"/>
    <x v="0"/>
    <s v="Kit d'hygiène"/>
    <m/>
    <s v="Nombre"/>
    <n v="200"/>
    <m/>
    <m/>
    <m/>
    <s v=""/>
    <x v="96"/>
    <m/>
    <x v="2"/>
    <x v="48"/>
    <m/>
    <m/>
    <m/>
    <m/>
    <m/>
    <x v="179"/>
    <n v="4"/>
    <s v="HT07"/>
    <s v="HT07722"/>
    <e v="#N/A"/>
    <n v="0"/>
  </r>
  <r>
    <s v="American RC"/>
    <s v="Haitian RC"/>
    <m/>
    <x v="2"/>
    <x v="21"/>
    <n v="23"/>
    <s v="Octobre"/>
    <m/>
    <x v="1"/>
    <x v="1"/>
    <s v="Kit Abris"/>
    <m/>
    <s v="Nombre"/>
    <n v="309"/>
    <m/>
    <m/>
    <m/>
    <s v=""/>
    <x v="37"/>
    <m/>
    <x v="2"/>
    <x v="51"/>
    <s v="Eglise Saint Augustin de Corail"/>
    <m/>
    <m/>
    <m/>
    <m/>
    <x v="176"/>
    <n v="2"/>
    <s v="HT07"/>
    <s v="HT07723"/>
    <e v="#N/A"/>
    <n v="0"/>
  </r>
  <r>
    <s v="American RC"/>
    <s v="Haitian RC"/>
    <m/>
    <x v="0"/>
    <x v="21"/>
    <n v="23"/>
    <s v="Octobre"/>
    <m/>
    <x v="0"/>
    <x v="0"/>
    <s v="Kit de cuisine"/>
    <m/>
    <s v="Nombre"/>
    <n v="630"/>
    <m/>
    <m/>
    <m/>
    <s v=""/>
    <x v="96"/>
    <m/>
    <x v="2"/>
    <x v="48"/>
    <m/>
    <m/>
    <m/>
    <m/>
    <m/>
    <x v="179"/>
    <n v="4"/>
    <s v="HT07"/>
    <s v="HT07722"/>
    <e v="#N/A"/>
    <n v="0"/>
  </r>
  <r>
    <s v="CARE"/>
    <m/>
    <m/>
    <x v="0"/>
    <x v="21"/>
    <n v="23"/>
    <s v="Octobre"/>
    <m/>
    <x v="1"/>
    <x v="1"/>
    <s v="Bâches"/>
    <m/>
    <s v="Nombre"/>
    <n v="515"/>
    <m/>
    <m/>
    <m/>
    <s v=""/>
    <x v="97"/>
    <s v="Sélection / Priorisation"/>
    <x v="1"/>
    <x v="5"/>
    <m/>
    <m/>
    <m/>
    <s v="Centre collectif / d'évacuation d'urgence"/>
    <m/>
    <x v="180"/>
    <n v="1"/>
    <s v="HT08"/>
    <s v="HT08814"/>
    <e v="#N/A"/>
    <n v="0"/>
  </r>
  <r>
    <s v="Diakonie Katastrophenhilfe"/>
    <s v="KORAL"/>
    <s v="German Foreign Office (AA)"/>
    <x v="0"/>
    <x v="21"/>
    <n v="23"/>
    <s v="Octobre"/>
    <m/>
    <x v="0"/>
    <x v="0"/>
    <s v="Kit d'hygiène"/>
    <s v="Shampooing, savon, brosses a dents, dentifrice, deodorants, peignes, Aquatabs, papier toilette, serviette hygienique, sceaux, savon pour lessive"/>
    <s v="Nombre"/>
    <n v="50"/>
    <m/>
    <m/>
    <m/>
    <s v=""/>
    <x v="14"/>
    <s v="Sélection / Priorisation"/>
    <x v="2"/>
    <x v="40"/>
    <s v="3ème Tibi Davezac"/>
    <s v="Ray"/>
    <s v="Rural"/>
    <s v="Ménage"/>
    <m/>
    <x v="181"/>
    <n v="2"/>
    <s v="HT07"/>
    <s v="HT07714"/>
    <s v="HT07714-03"/>
    <n v="0"/>
  </r>
  <r>
    <s v="Diakonie Katastrophenhilfe"/>
    <s v="KORAL"/>
    <s v="German Foreign Office (AA)"/>
    <x v="0"/>
    <x v="21"/>
    <n v="23"/>
    <s v="Octobre"/>
    <m/>
    <x v="1"/>
    <x v="1"/>
    <s v="Kit Abris"/>
    <s v="2 baches, 2 laines, cordes"/>
    <s v="Nombre"/>
    <n v="50"/>
    <m/>
    <m/>
    <m/>
    <s v=""/>
    <x v="14"/>
    <s v="Sélection / Priorisation"/>
    <x v="2"/>
    <x v="40"/>
    <s v="3ème Tibi Davezac"/>
    <s v="Ray"/>
    <s v="Rural"/>
    <s v="Ménage"/>
    <m/>
    <x v="181"/>
    <n v="2"/>
    <s v="HT07"/>
    <s v="HT07714"/>
    <s v="HT07714-03"/>
    <n v="0"/>
  </r>
  <r>
    <s v="IFRC"/>
    <s v="Haitian RC"/>
    <m/>
    <x v="0"/>
    <x v="21"/>
    <n v="23"/>
    <s v="Octobre"/>
    <m/>
    <x v="1"/>
    <x v="1"/>
    <s v="Bâches"/>
    <m/>
    <s v="Nombre"/>
    <n v="616"/>
    <m/>
    <m/>
    <m/>
    <s v=""/>
    <x v="98"/>
    <m/>
    <x v="2"/>
    <x v="51"/>
    <m/>
    <m/>
    <m/>
    <m/>
    <m/>
    <x v="182"/>
    <n v="3"/>
    <s v="HT07"/>
    <s v="HT07723"/>
    <e v="#N/A"/>
    <n v="1"/>
  </r>
  <r>
    <s v="IFRC"/>
    <s v="Haitian RC"/>
    <m/>
    <x v="0"/>
    <x v="21"/>
    <n v="23"/>
    <s v="Octobre"/>
    <m/>
    <x v="0"/>
    <x v="0"/>
    <s v="Bidons"/>
    <m/>
    <s v="Nombre"/>
    <n v="592"/>
    <m/>
    <m/>
    <m/>
    <s v=""/>
    <x v="99"/>
    <m/>
    <x v="2"/>
    <x v="48"/>
    <m/>
    <m/>
    <m/>
    <m/>
    <m/>
    <x v="183"/>
    <n v="3"/>
    <s v="HT07"/>
    <s v="HT07722"/>
    <e v="#N/A"/>
    <n v="1"/>
  </r>
  <r>
    <s v="IFRC"/>
    <s v="Haitian RC"/>
    <m/>
    <x v="0"/>
    <x v="21"/>
    <n v="23"/>
    <s v="Octobre"/>
    <m/>
    <x v="0"/>
    <x v="0"/>
    <s v="Couvertures"/>
    <m/>
    <s v="Nombre"/>
    <n v="308"/>
    <m/>
    <m/>
    <m/>
    <s v=""/>
    <x v="98"/>
    <m/>
    <x v="2"/>
    <x v="51"/>
    <m/>
    <m/>
    <m/>
    <m/>
    <m/>
    <x v="182"/>
    <n v="3"/>
    <s v="HT07"/>
    <s v="HT07723"/>
    <e v="#N/A"/>
    <n v="0"/>
  </r>
  <r>
    <s v="IFRC"/>
    <s v="Haitian RC"/>
    <m/>
    <x v="0"/>
    <x v="21"/>
    <n v="23"/>
    <s v="Octobre"/>
    <m/>
    <x v="1"/>
    <x v="1"/>
    <s v="Kit Abris"/>
    <m/>
    <s v="Nombre"/>
    <n v="309"/>
    <m/>
    <m/>
    <m/>
    <s v=""/>
    <x v="95"/>
    <m/>
    <x v="2"/>
    <x v="51"/>
    <m/>
    <m/>
    <m/>
    <m/>
    <m/>
    <x v="182"/>
    <n v="3"/>
    <s v="HT07"/>
    <s v="HT07723"/>
    <e v="#N/A"/>
    <n v="0"/>
  </r>
  <r>
    <s v="IFRC"/>
    <s v="Haitian RC"/>
    <m/>
    <x v="0"/>
    <x v="21"/>
    <n v="23"/>
    <s v="Octobre"/>
    <m/>
    <x v="0"/>
    <x v="0"/>
    <s v="Kit de cuisine"/>
    <m/>
    <s v="Nombre"/>
    <n v="592"/>
    <m/>
    <m/>
    <m/>
    <s v=""/>
    <x v="99"/>
    <m/>
    <x v="2"/>
    <x v="48"/>
    <m/>
    <m/>
    <m/>
    <m/>
    <m/>
    <x v="183"/>
    <n v="3"/>
    <s v="HT07"/>
    <s v="HT07722"/>
    <e v="#N/A"/>
    <n v="0"/>
  </r>
  <r>
    <s v="IFRC"/>
    <s v="Haitian RC"/>
    <m/>
    <x v="0"/>
    <x v="21"/>
    <n v="23"/>
    <s v="Octobre"/>
    <m/>
    <x v="0"/>
    <x v="0"/>
    <s v="Kit d'hygiène"/>
    <m/>
    <s v="Nombre"/>
    <n v="592"/>
    <m/>
    <m/>
    <m/>
    <s v=""/>
    <x v="99"/>
    <m/>
    <x v="2"/>
    <x v="48"/>
    <m/>
    <m/>
    <m/>
    <m/>
    <m/>
    <x v="183"/>
    <n v="3"/>
    <s v="HT07"/>
    <s v="HT07722"/>
    <e v="#N/A"/>
    <n v="0"/>
  </r>
  <r>
    <s v="Samaritan's Purse"/>
    <m/>
    <m/>
    <x v="0"/>
    <x v="21"/>
    <n v="23"/>
    <s v="Octobre"/>
    <m/>
    <x v="1"/>
    <x v="1"/>
    <s v="Bâches"/>
    <m/>
    <s v="Nombre"/>
    <n v="200"/>
    <m/>
    <m/>
    <m/>
    <s v=""/>
    <x v="37"/>
    <m/>
    <x v="2"/>
    <x v="43"/>
    <m/>
    <s v="Houck"/>
    <m/>
    <m/>
    <m/>
    <x v="184"/>
    <n v="1"/>
    <s v="HT07"/>
    <s v="HT07712"/>
    <e v="#N/A"/>
    <n v="1"/>
  </r>
  <r>
    <s v="ACTED"/>
    <m/>
    <s v="OFDA"/>
    <x v="0"/>
    <x v="22"/>
    <n v="24"/>
    <s v="Octobre"/>
    <m/>
    <x v="1"/>
    <x v="1"/>
    <s v="Bâches"/>
    <m/>
    <s v="Nombre"/>
    <n v="1115"/>
    <m/>
    <m/>
    <m/>
    <s v=""/>
    <x v="80"/>
    <m/>
    <x v="1"/>
    <x v="1"/>
    <s v="8e Fonds Rouge Dahere"/>
    <s v="Sainte-Hélène"/>
    <s v="Urbain"/>
    <s v="Quartier"/>
    <m/>
    <x v="185"/>
    <n v="2"/>
    <s v="HT08"/>
    <s v="HT08811"/>
    <s v="HT08811-08"/>
    <n v="0"/>
  </r>
  <r>
    <s v="ACTED"/>
    <m/>
    <s v="OFDA"/>
    <x v="0"/>
    <x v="22"/>
    <n v="24"/>
    <s v="Octobre"/>
    <m/>
    <x v="0"/>
    <x v="0"/>
    <s v="Kit d'hygiène"/>
    <m/>
    <s v="Nombre"/>
    <n v="1115"/>
    <m/>
    <m/>
    <m/>
    <s v=""/>
    <x v="80"/>
    <m/>
    <x v="1"/>
    <x v="1"/>
    <s v="8e Fonds Rouge Dahere"/>
    <s v="Sainte-Hélène"/>
    <s v="Urbain"/>
    <s v="Quartier"/>
    <m/>
    <x v="185"/>
    <n v="2"/>
    <s v="HT08"/>
    <s v="HT08811"/>
    <s v="HT08811-08"/>
    <n v="0"/>
  </r>
  <r>
    <s v="American RC"/>
    <s v="Haitian RC"/>
    <m/>
    <x v="0"/>
    <x v="22"/>
    <n v="24"/>
    <s v="Octobre"/>
    <m/>
    <x v="0"/>
    <x v="0"/>
    <s v="Kit d'hygiène"/>
    <m/>
    <s v="Nombre"/>
    <n v="80"/>
    <m/>
    <m/>
    <m/>
    <s v=""/>
    <x v="11"/>
    <s v="Sélection / Priorisation"/>
    <x v="2"/>
    <x v="36"/>
    <m/>
    <m/>
    <m/>
    <m/>
    <m/>
    <x v="186"/>
    <n v="1"/>
    <s v="HT07"/>
    <s v="HT07743"/>
    <e v="#N/A"/>
    <n v="0"/>
  </r>
  <r>
    <s v="CARE"/>
    <m/>
    <m/>
    <x v="0"/>
    <x v="22"/>
    <n v="24"/>
    <s v="Octobre"/>
    <m/>
    <x v="1"/>
    <x v="1"/>
    <s v="Bâches"/>
    <m/>
    <s v="Nombre"/>
    <n v="966"/>
    <m/>
    <m/>
    <m/>
    <s v=""/>
    <x v="100"/>
    <s v="Sélection / Priorisation"/>
    <x v="1"/>
    <x v="5"/>
    <m/>
    <m/>
    <m/>
    <s v="Centre collectif / d'évacuation d'urgence"/>
    <m/>
    <x v="187"/>
    <n v="1"/>
    <s v="HT08"/>
    <s v="HT08814"/>
    <e v="#N/A"/>
    <n v="0"/>
  </r>
  <r>
    <s v="Concern Worldwide"/>
    <s v="Joint distribution with World Wision"/>
    <m/>
    <x v="0"/>
    <x v="22"/>
    <n v="24"/>
    <s v="Octobre"/>
    <m/>
    <x v="0"/>
    <x v="0"/>
    <s v="Aquatabs"/>
    <m/>
    <s v="Nombre"/>
    <n v="1000"/>
    <m/>
    <m/>
    <m/>
    <s v=""/>
    <x v="12"/>
    <s v="Sélection / Priorisation"/>
    <x v="0"/>
    <x v="22"/>
    <s v="Trou Louis"/>
    <m/>
    <m/>
    <m/>
    <m/>
    <x v="188"/>
    <n v="4"/>
    <s v="HT01"/>
    <s v="HT01152"/>
    <e v="#N/A"/>
    <n v="0"/>
  </r>
  <r>
    <s v="Concern Worldwide"/>
    <s v="Joint distribution with World Wision"/>
    <m/>
    <x v="0"/>
    <x v="22"/>
    <n v="24"/>
    <s v="Octobre"/>
    <m/>
    <x v="1"/>
    <x v="1"/>
    <s v="Bâches"/>
    <m/>
    <s v="Nombre"/>
    <n v="100"/>
    <m/>
    <m/>
    <m/>
    <s v=""/>
    <x v="12"/>
    <m/>
    <x v="0"/>
    <x v="22"/>
    <s v="Trou Louis"/>
    <m/>
    <m/>
    <m/>
    <m/>
    <x v="188"/>
    <n v="4"/>
    <s v="HT01"/>
    <s v="HT01152"/>
    <e v="#N/A"/>
    <n v="0"/>
  </r>
  <r>
    <s v="Concern Worldwide"/>
    <s v="Joint distribution with World Wision"/>
    <m/>
    <x v="0"/>
    <x v="22"/>
    <n v="24"/>
    <s v="Octobre"/>
    <m/>
    <x v="0"/>
    <x v="0"/>
    <s v="Couvertures"/>
    <m/>
    <s v="Nombre"/>
    <n v="100"/>
    <m/>
    <m/>
    <m/>
    <s v=""/>
    <x v="12"/>
    <s v="Sélection / Priorisation"/>
    <x v="0"/>
    <x v="22"/>
    <s v="Trou Louis"/>
    <m/>
    <m/>
    <m/>
    <m/>
    <x v="188"/>
    <n v="4"/>
    <s v="HT01"/>
    <s v="HT01152"/>
    <e v="#N/A"/>
    <n v="0"/>
  </r>
  <r>
    <s v="Concern Worldwide"/>
    <s v="Joint distribution with World Wision"/>
    <m/>
    <x v="0"/>
    <x v="22"/>
    <n v="24"/>
    <s v="Octobre"/>
    <m/>
    <x v="0"/>
    <x v="0"/>
    <s v="Kit d'hygiène"/>
    <m/>
    <s v="Nombre"/>
    <n v="100"/>
    <m/>
    <m/>
    <m/>
    <s v=""/>
    <x v="12"/>
    <s v="Sélection / Priorisation"/>
    <x v="0"/>
    <x v="22"/>
    <s v="Trou Louis"/>
    <m/>
    <m/>
    <m/>
    <m/>
    <x v="188"/>
    <n v="4"/>
    <s v="HT01"/>
    <s v="HT01152"/>
    <e v="#N/A"/>
    <n v="0"/>
  </r>
  <r>
    <s v="Samaritan's Purse"/>
    <m/>
    <m/>
    <x v="0"/>
    <x v="22"/>
    <n v="24"/>
    <s v="Octobre"/>
    <m/>
    <x v="1"/>
    <x v="1"/>
    <s v="Bâches"/>
    <m/>
    <s v="Nombre"/>
    <n v="840"/>
    <m/>
    <m/>
    <m/>
    <s v=""/>
    <x v="37"/>
    <m/>
    <x v="2"/>
    <x v="36"/>
    <m/>
    <m/>
    <m/>
    <m/>
    <m/>
    <x v="189"/>
    <n v="1"/>
    <s v="HT07"/>
    <s v="HT07743"/>
    <e v="#N/A"/>
    <n v="0"/>
  </r>
  <r>
    <s v="World Vision International"/>
    <s v="Fondation Digicel"/>
    <m/>
    <x v="0"/>
    <x v="22"/>
    <n v="24"/>
    <s v="Octobre"/>
    <m/>
    <x v="1"/>
    <x v="1"/>
    <s v="Bâches"/>
    <m/>
    <s v="Nombre"/>
    <n v="250"/>
    <m/>
    <m/>
    <m/>
    <s v=""/>
    <x v="101"/>
    <m/>
    <x v="1"/>
    <x v="1"/>
    <s v="Marfranc / Grande Ri"/>
    <m/>
    <m/>
    <m/>
    <s v="With Fondation Digicel"/>
    <x v="190"/>
    <n v="3"/>
    <s v="HT08"/>
    <s v="HT08811"/>
    <e v="#N/A"/>
    <n v="1"/>
  </r>
  <r>
    <s v="World Vision International"/>
    <s v="Fondation Digicel"/>
    <m/>
    <x v="0"/>
    <x v="22"/>
    <n v="24"/>
    <s v="Octobre"/>
    <m/>
    <x v="0"/>
    <x v="0"/>
    <s v="Bidons"/>
    <m/>
    <s v="Nombre"/>
    <n v="270"/>
    <m/>
    <m/>
    <m/>
    <s v=""/>
    <x v="101"/>
    <s v="Sélection / Priorisation"/>
    <x v="1"/>
    <x v="1"/>
    <s v="Marfranc / Grande Ri"/>
    <m/>
    <m/>
    <m/>
    <s v="With Fondation Digicel"/>
    <x v="190"/>
    <n v="3"/>
    <s v="HT08"/>
    <s v="HT08811"/>
    <e v="#N/A"/>
    <n v="0"/>
  </r>
  <r>
    <s v="World Vision International"/>
    <m/>
    <m/>
    <x v="0"/>
    <x v="22"/>
    <n v="24"/>
    <s v="Octobre"/>
    <m/>
    <x v="0"/>
    <x v="0"/>
    <s v="Bidons"/>
    <m/>
    <s v="Nombre"/>
    <n v="90"/>
    <m/>
    <m/>
    <m/>
    <s v=""/>
    <x v="102"/>
    <s v="Sélection / Priorisation"/>
    <x v="0"/>
    <x v="22"/>
    <s v="Trou Louis"/>
    <m/>
    <m/>
    <m/>
    <m/>
    <x v="191"/>
    <n v="1"/>
    <s v="HT01"/>
    <s v="HT01152"/>
    <e v="#N/A"/>
    <n v="0"/>
  </r>
  <r>
    <s v="World Vision International"/>
    <s v="Fondation Digicel"/>
    <m/>
    <x v="0"/>
    <x v="22"/>
    <n v="24"/>
    <s v="Octobre"/>
    <m/>
    <x v="0"/>
    <x v="0"/>
    <s v="Couvertures"/>
    <m/>
    <s v="Nombre"/>
    <n v="270"/>
    <m/>
    <m/>
    <m/>
    <s v=""/>
    <x v="101"/>
    <s v="Sélection / Priorisation"/>
    <x v="1"/>
    <x v="1"/>
    <s v="Marfranc / Grande Ri"/>
    <m/>
    <m/>
    <m/>
    <s v="With Fondation Digicel"/>
    <x v="190"/>
    <n v="3"/>
    <s v="HT08"/>
    <s v="HT08811"/>
    <e v="#N/A"/>
    <n v="0"/>
  </r>
  <r>
    <s v="American RC"/>
    <s v="Haitian RC"/>
    <m/>
    <x v="0"/>
    <x v="23"/>
    <n v="25"/>
    <s v="Octobre"/>
    <m/>
    <x v="0"/>
    <x v="0"/>
    <s v="Kit d'hygiène"/>
    <m/>
    <s v="Nombre"/>
    <n v="42"/>
    <m/>
    <m/>
    <m/>
    <s v=""/>
    <x v="103"/>
    <s v="Sélection / Priorisation"/>
    <x v="2"/>
    <x v="52"/>
    <s v="CTC at Chardonnière"/>
    <m/>
    <m/>
    <m/>
    <m/>
    <x v="192"/>
    <n v="1"/>
    <s v="HT07"/>
    <s v="HT07751"/>
    <e v="#N/A"/>
    <n v="1"/>
  </r>
  <r>
    <s v="Concern Worldwide"/>
    <m/>
    <m/>
    <x v="0"/>
    <x v="23"/>
    <n v="25"/>
    <s v="Octobre"/>
    <m/>
    <x v="0"/>
    <x v="0"/>
    <s v="Aquatabs"/>
    <m/>
    <s v="Nombre"/>
    <n v="800"/>
    <m/>
    <m/>
    <m/>
    <s v=""/>
    <x v="11"/>
    <s v="Sélection / Priorisation"/>
    <x v="0"/>
    <x v="0"/>
    <s v="Grande Source"/>
    <m/>
    <m/>
    <m/>
    <m/>
    <x v="193"/>
    <n v="4"/>
    <s v="HT01"/>
    <s v="HT01151"/>
    <e v="#N/A"/>
    <n v="0"/>
  </r>
  <r>
    <s v="Concern Worldwide"/>
    <m/>
    <m/>
    <x v="0"/>
    <x v="23"/>
    <n v="25"/>
    <s v="Octobre"/>
    <m/>
    <x v="1"/>
    <x v="1"/>
    <s v="Bâches"/>
    <m/>
    <s v="Nombre"/>
    <n v="80"/>
    <m/>
    <m/>
    <m/>
    <s v=""/>
    <x v="11"/>
    <m/>
    <x v="0"/>
    <x v="0"/>
    <s v="Grande Source"/>
    <m/>
    <m/>
    <m/>
    <m/>
    <x v="193"/>
    <n v="4"/>
    <s v="HT01"/>
    <s v="HT01151"/>
    <e v="#N/A"/>
    <n v="0"/>
  </r>
  <r>
    <s v="Concern Worldwide"/>
    <m/>
    <m/>
    <x v="0"/>
    <x v="23"/>
    <n v="25"/>
    <s v="Octobre"/>
    <m/>
    <x v="0"/>
    <x v="0"/>
    <s v="Couvertures"/>
    <m/>
    <s v="Nombre"/>
    <n v="80"/>
    <m/>
    <m/>
    <m/>
    <s v=""/>
    <x v="11"/>
    <s v="Sélection / Priorisation"/>
    <x v="0"/>
    <x v="0"/>
    <s v="Grande Source"/>
    <m/>
    <m/>
    <m/>
    <m/>
    <x v="193"/>
    <n v="4"/>
    <s v="HT01"/>
    <s v="HT01151"/>
    <e v="#N/A"/>
    <n v="0"/>
  </r>
  <r>
    <s v="Concern Worldwide"/>
    <m/>
    <m/>
    <x v="0"/>
    <x v="23"/>
    <n v="25"/>
    <s v="Octobre"/>
    <m/>
    <x v="0"/>
    <x v="0"/>
    <s v="Kit d'hygiène"/>
    <m/>
    <s v="Nombre"/>
    <n v="80"/>
    <m/>
    <m/>
    <m/>
    <s v=""/>
    <x v="11"/>
    <s v="Sélection / Priorisation"/>
    <x v="0"/>
    <x v="0"/>
    <s v="Grande Source"/>
    <m/>
    <m/>
    <m/>
    <m/>
    <x v="193"/>
    <n v="4"/>
    <s v="HT01"/>
    <s v="HT01151"/>
    <e v="#N/A"/>
    <n v="0"/>
  </r>
  <r>
    <s v="Diakonie Katastrophenhilfe"/>
    <s v="KORAL"/>
    <s v="German Foreign Office (AA)"/>
    <x v="0"/>
    <x v="23"/>
    <n v="25"/>
    <s v="Octobre"/>
    <m/>
    <x v="0"/>
    <x v="0"/>
    <s v="Kit d'hygiène"/>
    <s v="Shampooing, savon, brosses a dents, dentifrice, deodorants, peignes, Aquatabs, papier toilette, serviette hygienique, sceaux, savon pour lessive"/>
    <s v="Nombre"/>
    <n v="40"/>
    <m/>
    <m/>
    <m/>
    <s v=""/>
    <x v="21"/>
    <s v="Sélection / Priorisation"/>
    <x v="2"/>
    <x v="30"/>
    <s v="4ème Zanglais"/>
    <s v="Morisseau &amp; St. Georges"/>
    <s v="Rural"/>
    <s v="Ménage"/>
    <m/>
    <x v="194"/>
    <n v="4"/>
    <s v="HT07"/>
    <s v="HT07732"/>
    <s v="HT07732-04"/>
    <n v="1"/>
  </r>
  <r>
    <s v="Diakonie Katastrophenhilfe"/>
    <s v="KORAL"/>
    <s v="German Foreign Office (AA)"/>
    <x v="0"/>
    <x v="23"/>
    <n v="25"/>
    <s v="Octobre"/>
    <m/>
    <x v="1"/>
    <x v="1"/>
    <s v="Kit Abris"/>
    <s v="2 baches, 2 laines, cordes"/>
    <s v="Nombre"/>
    <n v="40"/>
    <m/>
    <m/>
    <m/>
    <s v=""/>
    <x v="21"/>
    <s v="Sélection / Priorisation"/>
    <x v="2"/>
    <x v="30"/>
    <s v="4ème Zanglais"/>
    <s v="Morisseau &amp; St. Georges"/>
    <s v="Rural"/>
    <s v="Ménage"/>
    <m/>
    <x v="194"/>
    <n v="4"/>
    <s v="HT07"/>
    <s v="HT07732"/>
    <s v="HT07732-04"/>
    <n v="0"/>
  </r>
  <r>
    <s v="Diakonie Katastrophenhilfe"/>
    <s v="KORAL"/>
    <s v="German Foreign Office (AA)"/>
    <x v="0"/>
    <x v="23"/>
    <n v="25"/>
    <s v="Octobre"/>
    <m/>
    <x v="0"/>
    <x v="0"/>
    <s v="Kit d'hygiène"/>
    <s v="Shampooing, savon, brosses a dents, dentifrice, deodorants, peignes, Aquatabs, papier toilette, serviette hygienique, sceaux, savon pour lessive"/>
    <s v="Nombre"/>
    <n v="70"/>
    <m/>
    <m/>
    <m/>
    <s v=""/>
    <x v="68"/>
    <s v="Sélection / Priorisation"/>
    <x v="2"/>
    <x v="30"/>
    <s v="4ème Zanglais"/>
    <s v="Boiron"/>
    <s v="Rural"/>
    <s v="Ménage"/>
    <m/>
    <x v="194"/>
    <n v="4"/>
    <s v="HT07"/>
    <s v="HT07732"/>
    <s v="HT07732-04"/>
    <n v="0"/>
  </r>
  <r>
    <s v="Diakonie Katastrophenhilfe"/>
    <s v="KORAL"/>
    <s v="German Foreign Office (AA)"/>
    <x v="0"/>
    <x v="23"/>
    <n v="25"/>
    <s v="Octobre"/>
    <m/>
    <x v="1"/>
    <x v="1"/>
    <s v="Kit Abris"/>
    <s v="2 baches, 2 laines, cordes"/>
    <s v="Nombre"/>
    <n v="70"/>
    <m/>
    <m/>
    <m/>
    <s v=""/>
    <x v="68"/>
    <s v="Sélection / Priorisation"/>
    <x v="2"/>
    <x v="30"/>
    <s v="4ème Zanglais"/>
    <s v="Boiron"/>
    <s v="Rural"/>
    <s v="Ménage"/>
    <m/>
    <x v="194"/>
    <n v="4"/>
    <s v="HT07"/>
    <s v="HT07732"/>
    <s v="HT07732-04"/>
    <n v="0"/>
  </r>
  <r>
    <s v="French RC"/>
    <s v="Haitian RC"/>
    <m/>
    <x v="0"/>
    <x v="23"/>
    <n v="25"/>
    <s v="Octobre"/>
    <m/>
    <x v="1"/>
    <x v="1"/>
    <s v="Bâches"/>
    <m/>
    <s v="Nombre"/>
    <n v="51"/>
    <m/>
    <m/>
    <m/>
    <s v=""/>
    <x v="33"/>
    <m/>
    <x v="0"/>
    <x v="22"/>
    <s v="Pointe A Raquette"/>
    <m/>
    <m/>
    <m/>
    <m/>
    <x v="195"/>
    <n v="4"/>
    <s v="HT01"/>
    <s v="HT01152"/>
    <e v="#N/A"/>
    <n v="1"/>
  </r>
  <r>
    <s v="French RC"/>
    <s v="Haitian RC"/>
    <m/>
    <x v="0"/>
    <x v="23"/>
    <n v="25"/>
    <s v="Octobre"/>
    <m/>
    <x v="0"/>
    <x v="0"/>
    <s v="Kit de cuisine"/>
    <m/>
    <s v="Nombre"/>
    <n v="200"/>
    <m/>
    <m/>
    <m/>
    <s v=""/>
    <x v="33"/>
    <m/>
    <x v="0"/>
    <x v="22"/>
    <s v="Pointe A Raquette"/>
    <m/>
    <m/>
    <m/>
    <m/>
    <x v="195"/>
    <n v="4"/>
    <s v="HT01"/>
    <s v="HT01152"/>
    <e v="#N/A"/>
    <n v="0"/>
  </r>
  <r>
    <s v="French RC"/>
    <s v="Haitian RC"/>
    <m/>
    <x v="0"/>
    <x v="23"/>
    <n v="25"/>
    <s v="Octobre"/>
    <m/>
    <x v="0"/>
    <x v="0"/>
    <s v="Kit d'hygiène"/>
    <m/>
    <s v="Nombre"/>
    <n v="200"/>
    <m/>
    <m/>
    <m/>
    <s v=""/>
    <x v="33"/>
    <s v="Sélection / Priorisation"/>
    <x v="0"/>
    <x v="22"/>
    <s v="Pointe A Raquette"/>
    <m/>
    <m/>
    <m/>
    <m/>
    <x v="195"/>
    <n v="4"/>
    <s v="HT01"/>
    <s v="HT01152"/>
    <e v="#N/A"/>
    <n v="0"/>
  </r>
  <r>
    <s v="French RC"/>
    <s v="Haitian RC"/>
    <m/>
    <x v="0"/>
    <x v="23"/>
    <n v="25"/>
    <s v="Octobre"/>
    <m/>
    <x v="0"/>
    <x v="0"/>
    <s v="Moustiquaires"/>
    <m/>
    <s v="Nombre"/>
    <n v="200"/>
    <m/>
    <m/>
    <m/>
    <s v=""/>
    <x v="33"/>
    <s v="Sélection / Priorisation"/>
    <x v="0"/>
    <x v="22"/>
    <s v="Pointe A Raquette"/>
    <m/>
    <m/>
    <m/>
    <m/>
    <x v="195"/>
    <n v="4"/>
    <s v="HT01"/>
    <s v="HT01152"/>
    <e v="#N/A"/>
    <n v="0"/>
  </r>
  <r>
    <s v="Haitian RC"/>
    <m/>
    <m/>
    <x v="0"/>
    <x v="23"/>
    <n v="25"/>
    <s v="Octobre"/>
    <m/>
    <x v="0"/>
    <x v="0"/>
    <s v="Kit de cuisine"/>
    <m/>
    <s v="Nombre"/>
    <n v="200"/>
    <m/>
    <m/>
    <m/>
    <s v=""/>
    <x v="33"/>
    <s v="Sélection / Priorisation"/>
    <x v="0"/>
    <x v="22"/>
    <s v="point a raquette"/>
    <m/>
    <m/>
    <m/>
    <m/>
    <x v="196"/>
    <n v="1"/>
    <s v="HT01"/>
    <s v="HT01152"/>
    <e v="#N/A"/>
    <n v="1"/>
  </r>
  <r>
    <s v="World Vision International"/>
    <s v="Fondation Digicel"/>
    <m/>
    <x v="0"/>
    <x v="23"/>
    <n v="25"/>
    <s v="Octobre"/>
    <m/>
    <x v="1"/>
    <x v="1"/>
    <s v="Bâches"/>
    <m/>
    <s v="Nombre"/>
    <n v="250"/>
    <m/>
    <m/>
    <m/>
    <s v=""/>
    <x v="101"/>
    <m/>
    <x v="1"/>
    <x v="3"/>
    <s v="Bariadelle"/>
    <m/>
    <m/>
    <m/>
    <s v="With Fondation Digicel"/>
    <x v="197"/>
    <n v="3"/>
    <s v="HT08"/>
    <s v="HT08822"/>
    <e v="#N/A"/>
    <n v="1"/>
  </r>
  <r>
    <s v="World Vision International"/>
    <m/>
    <m/>
    <x v="0"/>
    <x v="23"/>
    <n v="25"/>
    <s v="Octobre"/>
    <m/>
    <x v="1"/>
    <x v="1"/>
    <s v="Bâches"/>
    <m/>
    <s v="Nombre"/>
    <n v="250"/>
    <m/>
    <m/>
    <m/>
    <s v=""/>
    <x v="29"/>
    <m/>
    <x v="5"/>
    <x v="21"/>
    <s v="Fonds De Lianes"/>
    <m/>
    <m/>
    <m/>
    <m/>
    <x v="198"/>
    <n v="4"/>
    <s v="HT10"/>
    <s v="HT101012"/>
    <e v="#N/A"/>
    <n v="0"/>
  </r>
  <r>
    <s v="World Vision International"/>
    <s v="Fondation Digicel"/>
    <m/>
    <x v="0"/>
    <x v="23"/>
    <n v="25"/>
    <s v="Octobre"/>
    <m/>
    <x v="0"/>
    <x v="0"/>
    <s v="Bidons"/>
    <m/>
    <s v="Nombre"/>
    <n v="270"/>
    <m/>
    <m/>
    <m/>
    <s v=""/>
    <x v="101"/>
    <s v="Sélection / Priorisation"/>
    <x v="1"/>
    <x v="3"/>
    <s v="Bariadelle"/>
    <m/>
    <m/>
    <m/>
    <s v="With Fondation Digicel"/>
    <x v="197"/>
    <n v="3"/>
    <s v="HT08"/>
    <s v="HT08822"/>
    <e v="#N/A"/>
    <n v="0"/>
  </r>
  <r>
    <s v="World Vision International"/>
    <s v="Fondation Digicel"/>
    <m/>
    <x v="0"/>
    <x v="23"/>
    <n v="25"/>
    <s v="Octobre"/>
    <m/>
    <x v="0"/>
    <x v="0"/>
    <s v="Couvertures"/>
    <m/>
    <s v="Nombre"/>
    <n v="270"/>
    <m/>
    <m/>
    <m/>
    <s v=""/>
    <x v="101"/>
    <s v="Sélection / Priorisation"/>
    <x v="1"/>
    <x v="3"/>
    <s v="Bariadelle"/>
    <m/>
    <m/>
    <m/>
    <s v="With Fondation Digicel"/>
    <x v="197"/>
    <n v="3"/>
    <s v="HT08"/>
    <s v="HT08822"/>
    <e v="#N/A"/>
    <n v="0"/>
  </r>
  <r>
    <s v="World Vision International"/>
    <m/>
    <m/>
    <x v="0"/>
    <x v="23"/>
    <n v="25"/>
    <s v="Octobre"/>
    <m/>
    <x v="0"/>
    <x v="0"/>
    <s v="Couvertures"/>
    <m/>
    <s v="Nombre"/>
    <n v="500"/>
    <m/>
    <m/>
    <m/>
    <s v=""/>
    <x v="29"/>
    <s v="Sélection / Priorisation"/>
    <x v="5"/>
    <x v="21"/>
    <s v="Fonds De Lianes"/>
    <m/>
    <m/>
    <m/>
    <m/>
    <x v="198"/>
    <n v="4"/>
    <s v="HT10"/>
    <s v="HT101012"/>
    <e v="#N/A"/>
    <n v="0"/>
  </r>
  <r>
    <s v="World Vision International"/>
    <m/>
    <m/>
    <x v="0"/>
    <x v="23"/>
    <n v="25"/>
    <s v="Octobre"/>
    <m/>
    <x v="0"/>
    <x v="0"/>
    <s v="Kit d'hygiène"/>
    <m/>
    <s v="Nombre"/>
    <n v="250"/>
    <m/>
    <m/>
    <m/>
    <s v=""/>
    <x v="29"/>
    <s v="Sélection / Priorisation"/>
    <x v="5"/>
    <x v="21"/>
    <s v="Fonds De Lianes"/>
    <m/>
    <m/>
    <m/>
    <m/>
    <x v="198"/>
    <n v="4"/>
    <s v="HT10"/>
    <s v="HT101012"/>
    <e v="#N/A"/>
    <n v="0"/>
  </r>
  <r>
    <s v="World Vision International"/>
    <m/>
    <m/>
    <x v="0"/>
    <x v="23"/>
    <n v="25"/>
    <s v="Octobre"/>
    <m/>
    <x v="0"/>
    <x v="0"/>
    <s v="Moustiquaires"/>
    <m/>
    <s v="Nombre"/>
    <n v="500"/>
    <m/>
    <m/>
    <m/>
    <s v=""/>
    <x v="29"/>
    <s v="Sélection / Priorisation"/>
    <x v="5"/>
    <x v="21"/>
    <s v="Fonds De Lianes"/>
    <m/>
    <m/>
    <m/>
    <m/>
    <x v="198"/>
    <n v="4"/>
    <s v="HT10"/>
    <s v="HT101012"/>
    <e v="#N/A"/>
    <n v="0"/>
  </r>
  <r>
    <s v="ACTED"/>
    <m/>
    <s v="OFDA"/>
    <x v="0"/>
    <x v="24"/>
    <n v="26"/>
    <s v="Octobre"/>
    <m/>
    <x v="1"/>
    <x v="1"/>
    <s v="Bâches"/>
    <m/>
    <s v="Nombre"/>
    <n v="1119"/>
    <m/>
    <m/>
    <m/>
    <s v=""/>
    <x v="80"/>
    <m/>
    <x v="1"/>
    <x v="1"/>
    <s v="9e Fonds Rouge Torberck"/>
    <s v="Centre ville"/>
    <s v="Urbain"/>
    <s v="Quartier"/>
    <m/>
    <x v="199"/>
    <n v="2"/>
    <s v="HT08"/>
    <s v="HT08811"/>
    <s v="HT08811-09"/>
    <n v="0"/>
  </r>
  <r>
    <s v="ACTED"/>
    <m/>
    <s v="OFDA"/>
    <x v="0"/>
    <x v="24"/>
    <n v="26"/>
    <s v="Octobre"/>
    <m/>
    <x v="0"/>
    <x v="0"/>
    <s v="Kit d'hygiène"/>
    <m/>
    <s v="Nombre"/>
    <n v="1119"/>
    <m/>
    <m/>
    <m/>
    <s v=""/>
    <x v="80"/>
    <m/>
    <x v="1"/>
    <x v="1"/>
    <s v="9e Fonds Rouge Torberck"/>
    <s v="Centre ville"/>
    <s v="Urbain"/>
    <s v="Quartier"/>
    <m/>
    <x v="199"/>
    <n v="2"/>
    <s v="HT08"/>
    <s v="HT08811"/>
    <s v="HT08811-09"/>
    <n v="0"/>
  </r>
  <r>
    <s v="American RC"/>
    <s v="Haitian RC"/>
    <m/>
    <x v="0"/>
    <x v="24"/>
    <n v="26"/>
    <s v="Octobre"/>
    <m/>
    <x v="0"/>
    <x v="0"/>
    <s v="Kit de cuisine"/>
    <m/>
    <s v="Nombre"/>
    <n v="180"/>
    <m/>
    <m/>
    <m/>
    <s v=""/>
    <x v="1"/>
    <s v="Sélection / Priorisation"/>
    <x v="2"/>
    <x v="51"/>
    <s v="Corail, Morne Welsh, Blaise, Koukout"/>
    <m/>
    <m/>
    <m/>
    <m/>
    <x v="200"/>
    <n v="8"/>
    <s v="HT07"/>
    <s v="HT07723"/>
    <e v="#N/A"/>
    <n v="0"/>
  </r>
  <r>
    <s v="American RC"/>
    <s v="Haitian RC"/>
    <m/>
    <x v="0"/>
    <x v="24"/>
    <n v="26"/>
    <s v="Octobre"/>
    <m/>
    <x v="0"/>
    <x v="0"/>
    <s v="Aquatabs"/>
    <m/>
    <s v="Nombre"/>
    <n v="3600"/>
    <m/>
    <m/>
    <m/>
    <s v=""/>
    <x v="1"/>
    <s v="Sélection / Priorisation"/>
    <x v="2"/>
    <x v="51"/>
    <s v="Corail, Morne Welsh, Blaise, Koukout"/>
    <m/>
    <m/>
    <m/>
    <m/>
    <x v="200"/>
    <n v="8"/>
    <s v="HT07"/>
    <s v="HT07723"/>
    <e v="#N/A"/>
    <n v="0"/>
  </r>
  <r>
    <s v="American RC"/>
    <s v="Haitian RC"/>
    <m/>
    <x v="0"/>
    <x v="24"/>
    <n v="26"/>
    <s v="Octobre"/>
    <m/>
    <x v="1"/>
    <x v="1"/>
    <s v="Bâches"/>
    <m/>
    <s v="Nombre"/>
    <n v="360"/>
    <m/>
    <m/>
    <m/>
    <s v=""/>
    <x v="1"/>
    <m/>
    <x v="2"/>
    <x v="51"/>
    <s v="Corail, Morne Welsh, Blaise, Koukout"/>
    <m/>
    <m/>
    <m/>
    <m/>
    <x v="200"/>
    <n v="8"/>
    <s v="HT07"/>
    <s v="HT07723"/>
    <e v="#N/A"/>
    <n v="0"/>
  </r>
  <r>
    <s v="American RC"/>
    <s v="Haitian RC"/>
    <m/>
    <x v="0"/>
    <x v="24"/>
    <n v="26"/>
    <s v="Octobre"/>
    <m/>
    <x v="0"/>
    <x v="0"/>
    <s v="Bidons"/>
    <m/>
    <s v="Nombre"/>
    <n v="360"/>
    <m/>
    <m/>
    <m/>
    <s v=""/>
    <x v="1"/>
    <s v="Sélection / Priorisation"/>
    <x v="2"/>
    <x v="51"/>
    <s v="Corail, Morne Welsh, Blaise, Koukout"/>
    <m/>
    <m/>
    <m/>
    <m/>
    <x v="200"/>
    <n v="8"/>
    <s v="HT07"/>
    <s v="HT07723"/>
    <e v="#N/A"/>
    <n v="0"/>
  </r>
  <r>
    <s v="American RC"/>
    <s v="Haitian RC"/>
    <m/>
    <x v="0"/>
    <x v="24"/>
    <n v="26"/>
    <s v="Octobre"/>
    <m/>
    <x v="1"/>
    <x v="1"/>
    <s v="Kit Abris"/>
    <m/>
    <s v="Nombre"/>
    <n v="180"/>
    <m/>
    <m/>
    <m/>
    <s v=""/>
    <x v="1"/>
    <s v="Sélection / Priorisation"/>
    <x v="2"/>
    <x v="51"/>
    <s v="Corail, Morne Welsh, Blaise, Koukout"/>
    <m/>
    <m/>
    <m/>
    <m/>
    <x v="200"/>
    <n v="8"/>
    <s v="HT07"/>
    <s v="HT07723"/>
    <e v="#N/A"/>
    <n v="0"/>
  </r>
  <r>
    <s v="American RC"/>
    <s v="Haitian RC"/>
    <m/>
    <x v="0"/>
    <x v="24"/>
    <n v="26"/>
    <s v="Octobre"/>
    <m/>
    <x v="0"/>
    <x v="0"/>
    <s v="Kit d'hygiène"/>
    <m/>
    <s v="Nombre"/>
    <n v="180"/>
    <m/>
    <m/>
    <m/>
    <s v=""/>
    <x v="1"/>
    <s v="Sélection / Priorisation"/>
    <x v="2"/>
    <x v="51"/>
    <s v="Corail, Morne Welsh, Blaise, Koukout"/>
    <m/>
    <m/>
    <m/>
    <m/>
    <x v="200"/>
    <n v="8"/>
    <s v="HT07"/>
    <s v="HT07723"/>
    <e v="#N/A"/>
    <n v="0"/>
  </r>
  <r>
    <s v="American RC"/>
    <s v="Haitian RC"/>
    <m/>
    <x v="0"/>
    <x v="24"/>
    <n v="26"/>
    <s v="Octobre"/>
    <m/>
    <x v="0"/>
    <x v="0"/>
    <s v="Moustiquaires"/>
    <m/>
    <s v="Nombre"/>
    <n v="360"/>
    <m/>
    <m/>
    <m/>
    <s v=""/>
    <x v="1"/>
    <s v="Sélection / Priorisation"/>
    <x v="2"/>
    <x v="51"/>
    <s v="Corail, Morne Welsh, Blaise, Koukout"/>
    <m/>
    <m/>
    <m/>
    <m/>
    <x v="200"/>
    <n v="8"/>
    <s v="HT07"/>
    <s v="HT07723"/>
    <e v="#N/A"/>
    <n v="0"/>
  </r>
  <r>
    <s v="American RC"/>
    <s v="Haitian RC"/>
    <m/>
    <x v="0"/>
    <x v="24"/>
    <n v="26"/>
    <s v="Octobre"/>
    <m/>
    <x v="0"/>
    <x v="0"/>
    <s v="Seaux"/>
    <m/>
    <s v="Nombre"/>
    <n v="180"/>
    <m/>
    <m/>
    <m/>
    <s v=""/>
    <x v="1"/>
    <s v="Sélection / Priorisation"/>
    <x v="2"/>
    <x v="51"/>
    <s v="Corail, Morne Welsh, Blaise, Koukout"/>
    <m/>
    <m/>
    <m/>
    <m/>
    <x v="200"/>
    <n v="8"/>
    <s v="HT07"/>
    <s v="HT07723"/>
    <e v="#N/A"/>
    <n v="0"/>
  </r>
  <r>
    <s v="American RC"/>
    <s v="Haitian RC"/>
    <m/>
    <x v="0"/>
    <x v="24"/>
    <n v="26"/>
    <s v="Octobre"/>
    <m/>
    <x v="1"/>
    <x v="1"/>
    <s v="Kit Abris"/>
    <s v="Family kit - includes 2 tarps, 1 shelter kit, and other kits (I believe hygiene, kitchen, blankets)"/>
    <s v="Nombre"/>
    <n v="180"/>
    <m/>
    <m/>
    <m/>
    <s v=""/>
    <x v="1"/>
    <m/>
    <x v="2"/>
    <x v="51"/>
    <m/>
    <m/>
    <m/>
    <m/>
    <m/>
    <x v="201"/>
    <n v="1"/>
    <s v="HT07"/>
    <s v="HT07723"/>
    <e v="#N/A"/>
    <n v="0"/>
  </r>
  <r>
    <s v="CARE"/>
    <m/>
    <m/>
    <x v="0"/>
    <x v="24"/>
    <n v="26"/>
    <s v="Octobre"/>
    <m/>
    <x v="1"/>
    <x v="1"/>
    <s v="Bâches"/>
    <m/>
    <s v="Nombre"/>
    <n v="1076"/>
    <m/>
    <m/>
    <m/>
    <s v=""/>
    <x v="104"/>
    <s v="Sélection / Priorisation"/>
    <x v="1"/>
    <x v="5"/>
    <m/>
    <m/>
    <m/>
    <s v="Centre collectif / d'évacuation d'urgence"/>
    <m/>
    <x v="202"/>
    <n v="1"/>
    <s v="HT08"/>
    <s v="HT08814"/>
    <e v="#N/A"/>
    <n v="0"/>
  </r>
  <r>
    <s v="Concern Worldwide"/>
    <m/>
    <m/>
    <x v="0"/>
    <x v="24"/>
    <n v="26"/>
    <s v="Octobre"/>
    <m/>
    <x v="0"/>
    <x v="0"/>
    <s v="Aquatabs"/>
    <m/>
    <s v="Nombre"/>
    <n v="1610"/>
    <m/>
    <m/>
    <m/>
    <s v=""/>
    <x v="105"/>
    <s v="Sélection / Priorisation"/>
    <x v="0"/>
    <x v="0"/>
    <s v="Petite Source"/>
    <m/>
    <m/>
    <m/>
    <m/>
    <x v="203"/>
    <n v="4"/>
    <s v="HT01"/>
    <s v="HT01151"/>
    <e v="#N/A"/>
    <n v="0"/>
  </r>
  <r>
    <s v="Concern Worldwide"/>
    <m/>
    <m/>
    <x v="0"/>
    <x v="24"/>
    <n v="26"/>
    <s v="Octobre"/>
    <m/>
    <x v="1"/>
    <x v="1"/>
    <s v="Bâches"/>
    <m/>
    <s v="Nombre"/>
    <n v="161"/>
    <m/>
    <m/>
    <m/>
    <s v=""/>
    <x v="105"/>
    <m/>
    <x v="0"/>
    <x v="0"/>
    <s v="Petite Source"/>
    <m/>
    <m/>
    <m/>
    <m/>
    <x v="203"/>
    <n v="4"/>
    <s v="HT01"/>
    <s v="HT01151"/>
    <e v="#N/A"/>
    <n v="0"/>
  </r>
  <r>
    <s v="Concern Worldwide"/>
    <m/>
    <m/>
    <x v="0"/>
    <x v="24"/>
    <n v="26"/>
    <s v="Octobre"/>
    <m/>
    <x v="0"/>
    <x v="0"/>
    <s v="Couvertures"/>
    <m/>
    <s v="Nombre"/>
    <n v="161"/>
    <m/>
    <m/>
    <m/>
    <s v=""/>
    <x v="105"/>
    <s v="Sélection / Priorisation"/>
    <x v="0"/>
    <x v="0"/>
    <s v="Petite Source"/>
    <m/>
    <m/>
    <m/>
    <m/>
    <x v="203"/>
    <n v="4"/>
    <s v="HT01"/>
    <s v="HT01151"/>
    <e v="#N/A"/>
    <n v="0"/>
  </r>
  <r>
    <s v="Concern Worldwide"/>
    <m/>
    <m/>
    <x v="0"/>
    <x v="24"/>
    <n v="26"/>
    <s v="Octobre"/>
    <m/>
    <x v="0"/>
    <x v="0"/>
    <s v="Kit d'hygiène"/>
    <m/>
    <s v="Nombre"/>
    <n v="161"/>
    <m/>
    <m/>
    <m/>
    <s v=""/>
    <x v="105"/>
    <s v="Sélection / Priorisation"/>
    <x v="0"/>
    <x v="0"/>
    <s v="Petite Source"/>
    <m/>
    <m/>
    <m/>
    <m/>
    <x v="203"/>
    <n v="4"/>
    <s v="HT01"/>
    <s v="HT01151"/>
    <e v="#N/A"/>
    <n v="0"/>
  </r>
  <r>
    <s v="French RC"/>
    <s v="Haitian RC"/>
    <m/>
    <x v="0"/>
    <x v="24"/>
    <n v="26"/>
    <s v="Octobre"/>
    <m/>
    <x v="1"/>
    <x v="1"/>
    <s v="Bâches"/>
    <m/>
    <s v="Nombre"/>
    <n v="110"/>
    <m/>
    <m/>
    <m/>
    <s v=""/>
    <x v="106"/>
    <s v="Sélection / Priorisation"/>
    <x v="0"/>
    <x v="53"/>
    <s v="Plaisance and bois pain"/>
    <m/>
    <m/>
    <m/>
    <m/>
    <x v="204"/>
    <n v="5"/>
    <s v="HT01"/>
    <s v="HT03371"/>
    <e v="#N/A"/>
    <n v="1"/>
  </r>
  <r>
    <s v="French RC"/>
    <s v="Haitian RC"/>
    <m/>
    <x v="0"/>
    <x v="24"/>
    <n v="26"/>
    <s v="Octobre"/>
    <m/>
    <x v="1"/>
    <x v="1"/>
    <s v="Kit Abris"/>
    <m/>
    <s v="Nombre"/>
    <n v="110"/>
    <m/>
    <m/>
    <m/>
    <s v=""/>
    <x v="106"/>
    <s v="Sélection / Priorisation"/>
    <x v="0"/>
    <x v="53"/>
    <s v="Plaisance and bois pain"/>
    <m/>
    <m/>
    <m/>
    <m/>
    <x v="204"/>
    <n v="5"/>
    <s v="HT01"/>
    <s v="HT03371"/>
    <e v="#N/A"/>
    <n v="0"/>
  </r>
  <r>
    <s v="French RC"/>
    <s v="Haitian RC"/>
    <m/>
    <x v="0"/>
    <x v="24"/>
    <n v="26"/>
    <s v="Octobre"/>
    <m/>
    <x v="0"/>
    <x v="0"/>
    <s v="Kit de cuisine"/>
    <m/>
    <s v="Nombre"/>
    <n v="195"/>
    <m/>
    <m/>
    <m/>
    <s v=""/>
    <x v="106"/>
    <s v="Sélection / Priorisation"/>
    <x v="0"/>
    <x v="53"/>
    <s v="Plaisance and bois pain"/>
    <m/>
    <m/>
    <m/>
    <m/>
    <x v="204"/>
    <n v="5"/>
    <s v="HT01"/>
    <s v="HT03371"/>
    <e v="#N/A"/>
    <n v="0"/>
  </r>
  <r>
    <s v="French RC"/>
    <s v="Haitian RC"/>
    <m/>
    <x v="0"/>
    <x v="24"/>
    <n v="26"/>
    <s v="Octobre"/>
    <m/>
    <x v="0"/>
    <x v="0"/>
    <s v="Kit d'hygiène"/>
    <m/>
    <s v="Nombre"/>
    <n v="195"/>
    <m/>
    <m/>
    <m/>
    <s v=""/>
    <x v="106"/>
    <s v="Sélection / Priorisation"/>
    <x v="0"/>
    <x v="53"/>
    <s v="Plaisance and bois pain"/>
    <m/>
    <m/>
    <m/>
    <m/>
    <x v="204"/>
    <n v="5"/>
    <s v="HT01"/>
    <s v="HT03371"/>
    <e v="#N/A"/>
    <n v="0"/>
  </r>
  <r>
    <s v="French RC"/>
    <s v="Haitian RC"/>
    <m/>
    <x v="0"/>
    <x v="24"/>
    <n v="26"/>
    <s v="Octobre"/>
    <m/>
    <x v="0"/>
    <x v="0"/>
    <s v="Moustiquaires"/>
    <m/>
    <s v="Nombre"/>
    <n v="195"/>
    <m/>
    <m/>
    <m/>
    <s v=""/>
    <x v="106"/>
    <s v="Sélection / Priorisation"/>
    <x v="0"/>
    <x v="53"/>
    <s v="Plaisance and bois pain"/>
    <m/>
    <m/>
    <m/>
    <m/>
    <x v="204"/>
    <n v="5"/>
    <s v="HT01"/>
    <s v="HT03371"/>
    <e v="#N/A"/>
    <n v="0"/>
  </r>
  <r>
    <s v="Haitian RC"/>
    <m/>
    <m/>
    <x v="0"/>
    <x v="24"/>
    <n v="26"/>
    <s v="Octobre"/>
    <m/>
    <x v="0"/>
    <x v="0"/>
    <s v="Kit de cuisine"/>
    <m/>
    <s v="Nombre"/>
    <n v="195"/>
    <m/>
    <m/>
    <m/>
    <s v=""/>
    <x v="106"/>
    <s v="Sélection / Priorisation"/>
    <x v="0"/>
    <x v="53"/>
    <s v="Plaisance and bois pain"/>
    <m/>
    <m/>
    <m/>
    <m/>
    <x v="205"/>
    <n v="1"/>
    <s v="HT01"/>
    <s v="HT03371"/>
    <e v="#N/A"/>
    <n v="1"/>
  </r>
  <r>
    <s v="IFRC"/>
    <s v="Haitian RC"/>
    <m/>
    <x v="0"/>
    <x v="24"/>
    <n v="26"/>
    <s v="Octobre"/>
    <m/>
    <x v="1"/>
    <x v="1"/>
    <s v="Bâches"/>
    <m/>
    <s v="Nombre"/>
    <n v="572"/>
    <m/>
    <m/>
    <m/>
    <s v=""/>
    <x v="25"/>
    <m/>
    <x v="1"/>
    <x v="44"/>
    <s v="Anse d'Hainault"/>
    <m/>
    <m/>
    <m/>
    <m/>
    <x v="206"/>
    <n v="7"/>
    <s v="HT08"/>
    <s v="HT08821"/>
    <e v="#N/A"/>
    <n v="0"/>
  </r>
  <r>
    <s v="IFRC"/>
    <s v="Haitian RC"/>
    <m/>
    <x v="0"/>
    <x v="24"/>
    <n v="26"/>
    <s v="Octobre"/>
    <m/>
    <x v="0"/>
    <x v="0"/>
    <s v="Bidons"/>
    <m/>
    <s v="Nombre"/>
    <n v="600"/>
    <m/>
    <m/>
    <m/>
    <s v=""/>
    <x v="25"/>
    <s v="Sélection / Priorisation"/>
    <x v="1"/>
    <x v="44"/>
    <s v="Anse d'Hainault"/>
    <m/>
    <m/>
    <m/>
    <m/>
    <x v="206"/>
    <n v="7"/>
    <s v="HT08"/>
    <s v="HT08821"/>
    <e v="#N/A"/>
    <n v="0"/>
  </r>
  <r>
    <s v="IFRC"/>
    <s v="Haitian RC"/>
    <m/>
    <x v="0"/>
    <x v="24"/>
    <n v="26"/>
    <s v="Octobre"/>
    <m/>
    <x v="1"/>
    <x v="1"/>
    <s v="Kit Abris"/>
    <m/>
    <s v="Nombre"/>
    <n v="300"/>
    <m/>
    <m/>
    <m/>
    <s v=""/>
    <x v="25"/>
    <s v="Sélection / Priorisation"/>
    <x v="1"/>
    <x v="44"/>
    <s v="Anse d'Hainault"/>
    <m/>
    <m/>
    <m/>
    <m/>
    <x v="206"/>
    <n v="7"/>
    <s v="HT08"/>
    <s v="HT08821"/>
    <e v="#N/A"/>
    <n v="0"/>
  </r>
  <r>
    <s v="IFRC"/>
    <s v="Haitian RC"/>
    <m/>
    <x v="0"/>
    <x v="24"/>
    <n v="26"/>
    <s v="Octobre"/>
    <m/>
    <x v="0"/>
    <x v="0"/>
    <s v="Kit de cuisine"/>
    <m/>
    <s v="Nombre"/>
    <n v="300"/>
    <m/>
    <m/>
    <m/>
    <s v=""/>
    <x v="25"/>
    <m/>
    <x v="1"/>
    <x v="44"/>
    <s v="Anse d'Hainault"/>
    <m/>
    <m/>
    <m/>
    <m/>
    <x v="206"/>
    <n v="7"/>
    <s v="HT08"/>
    <s v="HT08821"/>
    <e v="#N/A"/>
    <n v="0"/>
  </r>
  <r>
    <s v="IFRC"/>
    <s v="Haitian RC"/>
    <m/>
    <x v="0"/>
    <x v="24"/>
    <n v="26"/>
    <s v="Octobre"/>
    <m/>
    <x v="0"/>
    <x v="0"/>
    <s v="Kit d'hygiène"/>
    <m/>
    <s v="Nombre"/>
    <n v="272"/>
    <m/>
    <m/>
    <m/>
    <s v=""/>
    <x v="25"/>
    <s v="Sélection / Priorisation"/>
    <x v="1"/>
    <x v="44"/>
    <s v="Anse d'Hainault"/>
    <m/>
    <m/>
    <m/>
    <m/>
    <x v="206"/>
    <n v="7"/>
    <s v="HT08"/>
    <s v="HT08821"/>
    <e v="#N/A"/>
    <n v="0"/>
  </r>
  <r>
    <s v="IFRC"/>
    <s v="Haitian RC"/>
    <m/>
    <x v="0"/>
    <x v="24"/>
    <n v="26"/>
    <s v="Octobre"/>
    <m/>
    <x v="0"/>
    <x v="0"/>
    <s v="Moustiquaires"/>
    <m/>
    <s v="Nombre"/>
    <n v="544"/>
    <m/>
    <m/>
    <m/>
    <s v=""/>
    <x v="25"/>
    <s v="Sélection / Priorisation"/>
    <x v="1"/>
    <x v="44"/>
    <s v="Anse d'Hainault"/>
    <m/>
    <m/>
    <m/>
    <m/>
    <x v="206"/>
    <n v="7"/>
    <s v="HT08"/>
    <s v="HT08821"/>
    <e v="#N/A"/>
    <n v="0"/>
  </r>
  <r>
    <s v="IFRC"/>
    <s v="Haitian RC"/>
    <m/>
    <x v="0"/>
    <x v="24"/>
    <n v="26"/>
    <s v="Octobre"/>
    <m/>
    <x v="0"/>
    <x v="0"/>
    <s v="Seaux"/>
    <m/>
    <s v="Nombre"/>
    <n v="300"/>
    <m/>
    <m/>
    <m/>
    <s v=""/>
    <x v="25"/>
    <s v="Sélection / Priorisation"/>
    <x v="1"/>
    <x v="44"/>
    <s v="Anse d'Hainault"/>
    <m/>
    <m/>
    <m/>
    <m/>
    <x v="206"/>
    <n v="7"/>
    <s v="HT08"/>
    <s v="HT08821"/>
    <e v="#N/A"/>
    <n v="0"/>
  </r>
  <r>
    <s v="Samaritan's Purse"/>
    <m/>
    <m/>
    <x v="0"/>
    <x v="24"/>
    <n v="26"/>
    <s v="Octobre"/>
    <m/>
    <x v="1"/>
    <x v="1"/>
    <s v="Bâches"/>
    <m/>
    <s v="Nombre"/>
    <n v="630"/>
    <m/>
    <m/>
    <m/>
    <s v=""/>
    <x v="107"/>
    <m/>
    <x v="2"/>
    <x v="52"/>
    <s v="Chantal"/>
    <m/>
    <m/>
    <m/>
    <m/>
    <x v="207"/>
    <n v="1"/>
    <s v="HT07"/>
    <s v="HT07751"/>
    <e v="#N/A"/>
    <n v="1"/>
  </r>
  <r>
    <s v="World Vision International"/>
    <s v="Fondation Digicel"/>
    <m/>
    <x v="0"/>
    <x v="24"/>
    <n v="26"/>
    <s v="Octobre"/>
    <m/>
    <x v="1"/>
    <x v="1"/>
    <s v="Bâches"/>
    <m/>
    <s v="Nombre"/>
    <n v="250"/>
    <m/>
    <m/>
    <m/>
    <s v=""/>
    <x v="101"/>
    <m/>
    <x v="1"/>
    <x v="44"/>
    <s v="Grandoit"/>
    <m/>
    <m/>
    <m/>
    <s v="With Fondation Digicel"/>
    <x v="208"/>
    <n v="3"/>
    <s v="HT08"/>
    <s v="HT08821"/>
    <e v="#N/A"/>
    <n v="1"/>
  </r>
  <r>
    <s v="World Vision International"/>
    <m/>
    <m/>
    <x v="0"/>
    <x v="24"/>
    <n v="26"/>
    <s v="Octobre"/>
    <m/>
    <x v="1"/>
    <x v="1"/>
    <s v="Bâches"/>
    <m/>
    <s v="Nombre"/>
    <n v="300"/>
    <m/>
    <m/>
    <m/>
    <s v=""/>
    <x v="25"/>
    <m/>
    <x v="5"/>
    <x v="37"/>
    <s v="Salagnac"/>
    <m/>
    <m/>
    <m/>
    <m/>
    <x v="209"/>
    <n v="5"/>
    <s v="HT10"/>
    <s v="HT101014"/>
    <e v="#N/A"/>
    <n v="0"/>
  </r>
  <r>
    <s v="World Vision International"/>
    <s v="Fondation Digicel"/>
    <m/>
    <x v="0"/>
    <x v="24"/>
    <n v="26"/>
    <s v="Octobre"/>
    <m/>
    <x v="0"/>
    <x v="0"/>
    <s v="Bidons"/>
    <m/>
    <s v="Nombre"/>
    <n v="270"/>
    <m/>
    <m/>
    <m/>
    <s v=""/>
    <x v="101"/>
    <s v="Sélection / Priorisation"/>
    <x v="1"/>
    <x v="44"/>
    <s v="Grandoit"/>
    <m/>
    <m/>
    <m/>
    <s v="With Fondation Digicel"/>
    <x v="208"/>
    <n v="3"/>
    <s v="HT08"/>
    <s v="HT08821"/>
    <e v="#N/A"/>
    <n v="0"/>
  </r>
  <r>
    <s v="World Vision International"/>
    <s v="Fondation Digicel"/>
    <m/>
    <x v="0"/>
    <x v="24"/>
    <n v="26"/>
    <s v="Octobre"/>
    <m/>
    <x v="0"/>
    <x v="0"/>
    <s v="Couvertures"/>
    <m/>
    <s v="Nombre"/>
    <n v="270"/>
    <m/>
    <m/>
    <m/>
    <s v=""/>
    <x v="101"/>
    <s v="Sélection / Priorisation"/>
    <x v="1"/>
    <x v="44"/>
    <s v="Grandoit"/>
    <m/>
    <m/>
    <m/>
    <s v="With Fondation Digicel"/>
    <x v="208"/>
    <n v="3"/>
    <s v="HT08"/>
    <s v="HT08821"/>
    <e v="#N/A"/>
    <n v="0"/>
  </r>
  <r>
    <s v="World Vision International"/>
    <m/>
    <m/>
    <x v="0"/>
    <x v="24"/>
    <n v="26"/>
    <s v="Octobre"/>
    <m/>
    <x v="0"/>
    <x v="0"/>
    <s v="Couvertures"/>
    <m/>
    <s v="Nombre"/>
    <n v="600"/>
    <m/>
    <m/>
    <m/>
    <s v=""/>
    <x v="25"/>
    <s v="Sélection / Priorisation"/>
    <x v="5"/>
    <x v="37"/>
    <s v="Salagnac"/>
    <m/>
    <m/>
    <m/>
    <m/>
    <x v="209"/>
    <n v="5"/>
    <s v="HT10"/>
    <s v="HT101014"/>
    <e v="#N/A"/>
    <n v="0"/>
  </r>
  <r>
    <s v="World Vision International"/>
    <m/>
    <m/>
    <x v="0"/>
    <x v="24"/>
    <n v="26"/>
    <s v="Octobre"/>
    <m/>
    <x v="0"/>
    <x v="0"/>
    <s v="Kit d'hygiène"/>
    <m/>
    <s v="Nombre"/>
    <n v="300"/>
    <m/>
    <m/>
    <m/>
    <s v=""/>
    <x v="25"/>
    <s v="Sélection / Priorisation"/>
    <x v="5"/>
    <x v="37"/>
    <s v="Salagnac"/>
    <m/>
    <m/>
    <m/>
    <m/>
    <x v="209"/>
    <n v="5"/>
    <s v="HT10"/>
    <s v="HT101014"/>
    <e v="#N/A"/>
    <n v="0"/>
  </r>
  <r>
    <s v="World Vision International"/>
    <m/>
    <m/>
    <x v="0"/>
    <x v="24"/>
    <n v="26"/>
    <s v="Octobre"/>
    <m/>
    <x v="0"/>
    <x v="0"/>
    <s v="Moustiquaires"/>
    <m/>
    <s v="Nombre"/>
    <n v="600"/>
    <m/>
    <m/>
    <m/>
    <s v=""/>
    <x v="25"/>
    <s v="Sélection / Priorisation"/>
    <x v="5"/>
    <x v="37"/>
    <s v="Salagnac"/>
    <m/>
    <m/>
    <m/>
    <m/>
    <x v="209"/>
    <n v="5"/>
    <s v="HT10"/>
    <s v="HT101014"/>
    <e v="#N/A"/>
    <n v="0"/>
  </r>
  <r>
    <s v="World Vision International"/>
    <m/>
    <m/>
    <x v="0"/>
    <x v="24"/>
    <n v="26"/>
    <s v="Octobre"/>
    <m/>
    <x v="0"/>
    <x v="0"/>
    <s v="Seaux"/>
    <m/>
    <s v="Nombre"/>
    <n v="300"/>
    <m/>
    <m/>
    <m/>
    <s v=""/>
    <x v="25"/>
    <s v="Sélection / Priorisation"/>
    <x v="5"/>
    <x v="37"/>
    <s v="Salagnac"/>
    <m/>
    <m/>
    <m/>
    <m/>
    <x v="209"/>
    <n v="5"/>
    <s v="HT10"/>
    <s v="HT101014"/>
    <e v="#N/A"/>
    <n v="0"/>
  </r>
  <r>
    <s v="American RC"/>
    <s v="Haitian RC"/>
    <m/>
    <x v="0"/>
    <x v="25"/>
    <n v="27"/>
    <s v="Octobre"/>
    <m/>
    <x v="0"/>
    <x v="0"/>
    <s v="Kit d'hygiène"/>
    <m/>
    <s v="Nombre"/>
    <n v="130"/>
    <m/>
    <m/>
    <m/>
    <s v=""/>
    <x v="108"/>
    <s v="Sélection / Priorisation"/>
    <x v="2"/>
    <x v="54"/>
    <s v="Nan Sable"/>
    <m/>
    <m/>
    <m/>
    <m/>
    <x v="210"/>
    <n v="1"/>
    <s v="HT07"/>
    <s v="HT07753"/>
    <e v="#N/A"/>
    <n v="1"/>
  </r>
  <r>
    <s v="CARE"/>
    <m/>
    <m/>
    <x v="0"/>
    <x v="25"/>
    <n v="27"/>
    <s v="Octobre"/>
    <m/>
    <x v="0"/>
    <x v="0"/>
    <s v="Aquatabs"/>
    <m/>
    <s v="Nombre"/>
    <n v="28800"/>
    <m/>
    <m/>
    <m/>
    <s v=""/>
    <x v="109"/>
    <m/>
    <x v="1"/>
    <x v="4"/>
    <m/>
    <m/>
    <m/>
    <m/>
    <m/>
    <x v="211"/>
    <n v="1"/>
    <s v="HT08"/>
    <s v="HT08815"/>
    <e v="#N/A"/>
    <n v="0"/>
  </r>
  <r>
    <s v="Diakonie Katastrophenhilfe"/>
    <s v="KORAL"/>
    <s v="German Foreign Office (AA)"/>
    <x v="0"/>
    <x v="25"/>
    <n v="27"/>
    <s v="Octobre"/>
    <m/>
    <x v="0"/>
    <x v="0"/>
    <s v="Kit d'hygiène"/>
    <s v="Shampooing, savon, brosses a dents, dentifrice, deodorants, peignes, Aquatabs, papier toilette, serviette hygienique, sceaux, savon pour lessive"/>
    <s v="Nombre"/>
    <n v="50"/>
    <m/>
    <m/>
    <m/>
    <s v=""/>
    <x v="14"/>
    <s v="Sélection / Priorisation"/>
    <x v="2"/>
    <x v="30"/>
    <s v="4ème Zanglais"/>
    <s v="Zanglais"/>
    <s v="Rural"/>
    <s v="Ménage"/>
    <m/>
    <x v="212"/>
    <n v="2"/>
    <s v="HT07"/>
    <s v="HT07732"/>
    <s v="HT07732-04"/>
    <n v="0"/>
  </r>
  <r>
    <s v="Diakonie Katastrophenhilfe"/>
    <s v="KORAL"/>
    <s v="German Foreign Office (AA)"/>
    <x v="0"/>
    <x v="25"/>
    <n v="27"/>
    <s v="Octobre"/>
    <m/>
    <x v="1"/>
    <x v="1"/>
    <s v="Kit Abris"/>
    <s v="2 baches, 2 laines, cordes"/>
    <s v="Nombre"/>
    <n v="50"/>
    <m/>
    <m/>
    <m/>
    <s v=""/>
    <x v="14"/>
    <s v="Sélection / Priorisation"/>
    <x v="2"/>
    <x v="30"/>
    <s v="4ème Zanglais"/>
    <s v="Zanglais"/>
    <s v="Rural"/>
    <s v="Ménage"/>
    <m/>
    <x v="212"/>
    <n v="2"/>
    <s v="HT07"/>
    <s v="HT07732"/>
    <s v="HT07732-04"/>
    <n v="0"/>
  </r>
  <r>
    <s v="French RC"/>
    <s v="Haitian RC"/>
    <m/>
    <x v="0"/>
    <x v="25"/>
    <n v="27"/>
    <s v="Octobre"/>
    <m/>
    <x v="1"/>
    <x v="1"/>
    <s v="Bâches"/>
    <m/>
    <s v="Nombre"/>
    <n v="57"/>
    <m/>
    <m/>
    <m/>
    <s v=""/>
    <x v="110"/>
    <s v="Sélection / Priorisation"/>
    <x v="0"/>
    <x v="22"/>
    <s v="Latorre"/>
    <m/>
    <m/>
    <m/>
    <m/>
    <x v="213"/>
    <n v="5"/>
    <s v="HT01"/>
    <s v="HT01152"/>
    <e v="#N/A"/>
    <n v="0"/>
  </r>
  <r>
    <s v="French RC"/>
    <s v="Haitian RC"/>
    <m/>
    <x v="0"/>
    <x v="25"/>
    <n v="27"/>
    <s v="Octobre"/>
    <m/>
    <x v="1"/>
    <x v="1"/>
    <s v="Kit Abris"/>
    <m/>
    <s v="Nombre"/>
    <n v="57"/>
    <m/>
    <m/>
    <m/>
    <s v=""/>
    <x v="110"/>
    <s v="Sélection / Priorisation"/>
    <x v="0"/>
    <x v="22"/>
    <s v="Latorre"/>
    <m/>
    <m/>
    <m/>
    <m/>
    <x v="213"/>
    <n v="5"/>
    <s v="HT01"/>
    <s v="HT01152"/>
    <e v="#N/A"/>
    <n v="0"/>
  </r>
  <r>
    <s v="French RC"/>
    <s v="Haitian RC"/>
    <m/>
    <x v="0"/>
    <x v="25"/>
    <n v="27"/>
    <s v="Octobre"/>
    <m/>
    <x v="0"/>
    <x v="0"/>
    <s v="Kit de cuisine"/>
    <m/>
    <s v="Nombre"/>
    <n v="123"/>
    <m/>
    <m/>
    <m/>
    <s v=""/>
    <x v="110"/>
    <s v="Sélection / Priorisation"/>
    <x v="0"/>
    <x v="22"/>
    <s v="Latorre"/>
    <m/>
    <m/>
    <m/>
    <m/>
    <x v="213"/>
    <n v="5"/>
    <s v="HT01"/>
    <s v="HT01152"/>
    <e v="#N/A"/>
    <n v="0"/>
  </r>
  <r>
    <s v="French RC"/>
    <s v="Haitian RC"/>
    <m/>
    <x v="0"/>
    <x v="25"/>
    <n v="27"/>
    <s v="Octobre"/>
    <m/>
    <x v="0"/>
    <x v="0"/>
    <s v="Kit d'hygiène"/>
    <m/>
    <s v="Nombre"/>
    <n v="123"/>
    <m/>
    <m/>
    <m/>
    <s v=""/>
    <x v="110"/>
    <s v="Sélection / Priorisation"/>
    <x v="0"/>
    <x v="22"/>
    <s v="Latorre"/>
    <m/>
    <m/>
    <m/>
    <m/>
    <x v="213"/>
    <n v="5"/>
    <s v="HT01"/>
    <s v="HT01152"/>
    <e v="#N/A"/>
    <n v="0"/>
  </r>
  <r>
    <s v="French RC"/>
    <s v="Haitian RC"/>
    <m/>
    <x v="0"/>
    <x v="25"/>
    <n v="27"/>
    <s v="Octobre"/>
    <m/>
    <x v="0"/>
    <x v="0"/>
    <s v="Moustiquaires"/>
    <m/>
    <s v="Nombre"/>
    <n v="123"/>
    <m/>
    <m/>
    <m/>
    <s v=""/>
    <x v="110"/>
    <s v="Sélection / Priorisation"/>
    <x v="0"/>
    <x v="22"/>
    <s v="Latorre"/>
    <m/>
    <m/>
    <m/>
    <m/>
    <x v="213"/>
    <n v="5"/>
    <s v="HT01"/>
    <s v="HT01152"/>
    <e v="#N/A"/>
    <n v="0"/>
  </r>
  <r>
    <s v="Haitian RC"/>
    <s v="Haitian RC"/>
    <m/>
    <x v="0"/>
    <x v="25"/>
    <n v="27"/>
    <s v="Octobre"/>
    <m/>
    <x v="0"/>
    <x v="0"/>
    <s v="Kit de cuisine"/>
    <m/>
    <s v="Nombre"/>
    <n v="123"/>
    <m/>
    <m/>
    <m/>
    <s v=""/>
    <x v="110"/>
    <s v="Sélection / Priorisation"/>
    <x v="0"/>
    <x v="22"/>
    <s v="Latorre"/>
    <m/>
    <m/>
    <m/>
    <m/>
    <x v="214"/>
    <n v="1"/>
    <s v="HT01"/>
    <s v="HT01152"/>
    <e v="#N/A"/>
    <n v="0"/>
  </r>
  <r>
    <s v="Peace Winds Japan"/>
    <m/>
    <s v="People of Japan"/>
    <x v="1"/>
    <x v="25"/>
    <n v="27"/>
    <s v="Octobre"/>
    <m/>
    <x v="1"/>
    <x v="1"/>
    <s v="Bâches"/>
    <m/>
    <s v="Nombre"/>
    <n v="500"/>
    <m/>
    <m/>
    <m/>
    <s v=""/>
    <x v="111"/>
    <m/>
    <x v="2"/>
    <x v="43"/>
    <s v="Boury"/>
    <m/>
    <m/>
    <m/>
    <s v="distribute 3000hh with hand soaps, laundry soaps."/>
    <x v="215"/>
    <n v="3"/>
    <s v="HT07"/>
    <s v="HT07712"/>
    <e v="#N/A"/>
    <n v="1"/>
  </r>
  <r>
    <s v="Peace Winds Japan"/>
    <m/>
    <s v="People of Japan"/>
    <x v="1"/>
    <x v="25"/>
    <n v="27"/>
    <s v="Octobre"/>
    <m/>
    <x v="0"/>
    <x v="0"/>
    <s v="Couvertures"/>
    <m/>
    <s v="Nombre"/>
    <n v="500"/>
    <m/>
    <m/>
    <m/>
    <s v=""/>
    <x v="111"/>
    <s v="Sélection / Priorisation"/>
    <x v="2"/>
    <x v="43"/>
    <s v="Boury"/>
    <m/>
    <m/>
    <m/>
    <s v="distribute 3000hh with hand soaps, laundry soaps."/>
    <x v="215"/>
    <n v="3"/>
    <s v="HT07"/>
    <s v="HT07712"/>
    <e v="#N/A"/>
    <n v="0"/>
  </r>
  <r>
    <s v="Peace Winds Japan"/>
    <m/>
    <s v="People of Japan"/>
    <x v="1"/>
    <x v="25"/>
    <n v="27"/>
    <s v="Octobre"/>
    <m/>
    <x v="1"/>
    <x v="1"/>
    <s v="Kit Abris"/>
    <s v="tarpauline, rope (30m), blanket"/>
    <s v="Nombre"/>
    <n v="500"/>
    <m/>
    <m/>
    <m/>
    <s v=""/>
    <x v="111"/>
    <s v="Sélection / Priorisation"/>
    <x v="2"/>
    <x v="43"/>
    <s v="Boury"/>
    <m/>
    <m/>
    <m/>
    <s v="distribute 3000hh with hand soaps, laundry soaps."/>
    <x v="215"/>
    <n v="3"/>
    <s v="HT07"/>
    <s v="HT07712"/>
    <e v="#N/A"/>
    <n v="0"/>
  </r>
  <r>
    <s v="Samaritan's Purse"/>
    <m/>
    <m/>
    <x v="0"/>
    <x v="25"/>
    <n v="27"/>
    <s v="Octobre"/>
    <m/>
    <x v="1"/>
    <x v="1"/>
    <s v="Bâches"/>
    <m/>
    <s v="Nombre"/>
    <n v="1572"/>
    <m/>
    <m/>
    <m/>
    <s v=""/>
    <x v="112"/>
    <m/>
    <x v="2"/>
    <x v="7"/>
    <s v="Chardonnières"/>
    <m/>
    <m/>
    <m/>
    <m/>
    <x v="216"/>
    <n v="2"/>
    <s v="HT07"/>
    <s v="HT07711"/>
    <e v="#N/A"/>
    <n v="0"/>
  </r>
  <r>
    <s v="Samaritan's Purse"/>
    <m/>
    <m/>
    <x v="0"/>
    <x v="25"/>
    <n v="27"/>
    <s v="Octobre"/>
    <m/>
    <x v="0"/>
    <x v="0"/>
    <s v="Couvertures"/>
    <m/>
    <s v="Nombre"/>
    <n v="400"/>
    <m/>
    <m/>
    <m/>
    <s v=""/>
    <x v="112"/>
    <s v="Distribution générale"/>
    <x v="2"/>
    <x v="7"/>
    <s v="Chardonnières"/>
    <m/>
    <m/>
    <m/>
    <m/>
    <x v="216"/>
    <n v="2"/>
    <s v="HT07"/>
    <s v="HT07711"/>
    <e v="#N/A"/>
    <n v="0"/>
  </r>
  <r>
    <s v="CARE"/>
    <m/>
    <m/>
    <x v="0"/>
    <x v="26"/>
    <n v="28"/>
    <s v="Octobre"/>
    <m/>
    <x v="0"/>
    <x v="0"/>
    <s v="Kit d'hygiène"/>
    <s v="Savons de lessive et de toilettes, Serviettes et papiers hygiéniques, Aquatabs, Dentifrices et brosses à dents et Serviettes de bain"/>
    <s v="Nombre"/>
    <n v="300"/>
    <m/>
    <m/>
    <m/>
    <s v=""/>
    <x v="113"/>
    <m/>
    <x v="3"/>
    <x v="16"/>
    <m/>
    <m/>
    <m/>
    <s v="Ménage"/>
    <m/>
    <x v="217"/>
    <n v="2"/>
    <s v="HT02"/>
    <s v="HT02221"/>
    <e v="#N/A"/>
    <n v="1"/>
  </r>
  <r>
    <s v="CARE"/>
    <m/>
    <m/>
    <x v="0"/>
    <x v="26"/>
    <n v="28"/>
    <s v="Octobre"/>
    <m/>
    <x v="0"/>
    <x v="0"/>
    <s v="Aquatabs"/>
    <m/>
    <s v="Nombre"/>
    <n v="900"/>
    <m/>
    <m/>
    <m/>
    <s v=""/>
    <x v="25"/>
    <m/>
    <x v="3"/>
    <x v="16"/>
    <m/>
    <m/>
    <m/>
    <s v="Ménage"/>
    <m/>
    <x v="217"/>
    <n v="2"/>
    <s v="HT02"/>
    <s v="HT02221"/>
    <e v="#N/A"/>
    <n v="0"/>
  </r>
  <r>
    <s v="Concern Worldwide"/>
    <m/>
    <m/>
    <x v="0"/>
    <x v="26"/>
    <n v="28"/>
    <s v="Octobre"/>
    <m/>
    <x v="0"/>
    <x v="0"/>
    <s v="Aquatabs"/>
    <m/>
    <s v="Nombre"/>
    <n v="1120"/>
    <m/>
    <m/>
    <m/>
    <s v=""/>
    <x v="50"/>
    <s v="Sélection / Priorisation"/>
    <x v="0"/>
    <x v="22"/>
    <s v="Grand Vide"/>
    <m/>
    <m/>
    <m/>
    <m/>
    <x v="218"/>
    <n v="4"/>
    <s v="HT01"/>
    <s v="HT01152"/>
    <e v="#N/A"/>
    <n v="0"/>
  </r>
  <r>
    <s v="Concern Worldwide"/>
    <m/>
    <m/>
    <x v="0"/>
    <x v="26"/>
    <n v="28"/>
    <s v="Octobre"/>
    <m/>
    <x v="1"/>
    <x v="1"/>
    <s v="Bâches"/>
    <m/>
    <s v="Nombre"/>
    <n v="112"/>
    <m/>
    <m/>
    <m/>
    <s v=""/>
    <x v="50"/>
    <m/>
    <x v="0"/>
    <x v="22"/>
    <s v="Grand Vide"/>
    <m/>
    <m/>
    <m/>
    <m/>
    <x v="218"/>
    <n v="4"/>
    <s v="HT01"/>
    <s v="HT01152"/>
    <e v="#N/A"/>
    <n v="0"/>
  </r>
  <r>
    <s v="Concern Worldwide"/>
    <m/>
    <m/>
    <x v="0"/>
    <x v="26"/>
    <n v="28"/>
    <s v="Octobre"/>
    <m/>
    <x v="0"/>
    <x v="0"/>
    <s v="Couvertures"/>
    <m/>
    <s v="Nombre"/>
    <n v="112"/>
    <m/>
    <m/>
    <m/>
    <s v=""/>
    <x v="50"/>
    <s v="Sélection / Priorisation"/>
    <x v="0"/>
    <x v="22"/>
    <s v="Grand Vide"/>
    <m/>
    <m/>
    <m/>
    <m/>
    <x v="218"/>
    <n v="4"/>
    <s v="HT01"/>
    <s v="HT01152"/>
    <e v="#N/A"/>
    <n v="0"/>
  </r>
  <r>
    <s v="Concern Worldwide"/>
    <m/>
    <m/>
    <x v="0"/>
    <x v="26"/>
    <n v="28"/>
    <s v="Octobre"/>
    <m/>
    <x v="0"/>
    <x v="0"/>
    <s v="Kit d'hygiène"/>
    <m/>
    <s v="Nombre"/>
    <n v="112"/>
    <m/>
    <m/>
    <m/>
    <s v=""/>
    <x v="50"/>
    <s v="Sélection / Priorisation"/>
    <x v="0"/>
    <x v="22"/>
    <s v="Grand Vide"/>
    <m/>
    <m/>
    <m/>
    <m/>
    <x v="218"/>
    <n v="4"/>
    <s v="HT01"/>
    <s v="HT01152"/>
    <e v="#N/A"/>
    <n v="0"/>
  </r>
  <r>
    <s v="Diakonie Katastrophenhilfe"/>
    <s v="KORAL"/>
    <s v="German Foreign Office (AA)"/>
    <x v="0"/>
    <x v="26"/>
    <n v="28"/>
    <s v="Octobre"/>
    <m/>
    <x v="0"/>
    <x v="0"/>
    <s v="Kit d'hygiène"/>
    <s v="Shampooing, savon, brosses a dents, dentifrice, deodorants, peignes, Aquatabs, papier toilette, serviette hygienique, sceaux, savon pour lessive"/>
    <s v="Nombre"/>
    <n v="18"/>
    <m/>
    <m/>
    <m/>
    <s v=""/>
    <x v="18"/>
    <s v="Sélection / Priorisation"/>
    <x v="2"/>
    <x v="19"/>
    <s v="3ème Carrefour Canon"/>
    <s v="Caiman"/>
    <s v="Rural"/>
    <s v="Ménage"/>
    <m/>
    <x v="219"/>
    <n v="2"/>
    <s v="HT07"/>
    <s v="HT07713"/>
    <s v="HT07713-03"/>
    <n v="0"/>
  </r>
  <r>
    <s v="Diakonie Katastrophenhilfe"/>
    <s v="KORAL"/>
    <s v="German Foreign Office (AA)"/>
    <x v="0"/>
    <x v="26"/>
    <n v="28"/>
    <s v="Octobre"/>
    <m/>
    <x v="1"/>
    <x v="1"/>
    <s v="Kit Abris"/>
    <s v="2 baches, 2 laines, cordes"/>
    <s v="Nombre"/>
    <n v="18"/>
    <m/>
    <m/>
    <m/>
    <s v=""/>
    <x v="18"/>
    <s v="Sélection / Priorisation"/>
    <x v="2"/>
    <x v="19"/>
    <s v="3ème Carrefour Canon"/>
    <s v="Caiman"/>
    <s v="Rural"/>
    <s v="Ménage"/>
    <m/>
    <x v="219"/>
    <n v="2"/>
    <s v="HT07"/>
    <s v="HT07713"/>
    <s v="HT07713-03"/>
    <n v="0"/>
  </r>
  <r>
    <s v="German RC"/>
    <s v="Haitian RC"/>
    <m/>
    <x v="0"/>
    <x v="26"/>
    <n v="28"/>
    <s v="Octobre"/>
    <m/>
    <x v="0"/>
    <x v="0"/>
    <s v="Agricultural Cleaning Kits"/>
    <m/>
    <s v="Nombre"/>
    <n v="42"/>
    <m/>
    <m/>
    <m/>
    <s v=""/>
    <x v="34"/>
    <m/>
    <x v="5"/>
    <x v="55"/>
    <s v="4me La Plaine"/>
    <m/>
    <m/>
    <m/>
    <m/>
    <x v="220"/>
    <n v="1"/>
    <s v="HT10"/>
    <s v="HT101031"/>
    <e v="#N/A"/>
    <n v="1"/>
  </r>
  <r>
    <s v="Samaritan's Purse"/>
    <m/>
    <s v="IOM/USAID"/>
    <x v="0"/>
    <x v="26"/>
    <n v="28"/>
    <s v="Octobre"/>
    <m/>
    <x v="1"/>
    <x v="1"/>
    <s v="Bâches"/>
    <m/>
    <s v="Nombre"/>
    <n v="49"/>
    <m/>
    <m/>
    <m/>
    <s v=""/>
    <x v="114"/>
    <m/>
    <x v="1"/>
    <x v="1"/>
    <s v="Jeremie"/>
    <m/>
    <m/>
    <m/>
    <m/>
    <x v="221"/>
    <n v="3"/>
    <s v="HT08"/>
    <s v="HT08811"/>
    <e v="#N/A"/>
    <n v="0"/>
  </r>
  <r>
    <s v="Samaritan's Purse"/>
    <m/>
    <m/>
    <x v="0"/>
    <x v="26"/>
    <n v="28"/>
    <s v="Octobre"/>
    <m/>
    <x v="1"/>
    <x v="1"/>
    <s v="Bâches"/>
    <m/>
    <s v="Nombre"/>
    <n v="2550"/>
    <m/>
    <m/>
    <m/>
    <s v=""/>
    <x v="115"/>
    <m/>
    <x v="2"/>
    <x v="52"/>
    <s v="Chardonnières"/>
    <m/>
    <m/>
    <m/>
    <m/>
    <x v="222"/>
    <n v="1"/>
    <s v="HT07"/>
    <s v="HT07751"/>
    <e v="#N/A"/>
    <n v="0"/>
  </r>
  <r>
    <s v="Samaritan's Purse"/>
    <m/>
    <m/>
    <x v="0"/>
    <x v="26"/>
    <n v="28"/>
    <s v="Octobre"/>
    <m/>
    <x v="0"/>
    <x v="0"/>
    <s v="Couvertures"/>
    <m/>
    <s v="Nombre"/>
    <n v="200"/>
    <m/>
    <m/>
    <m/>
    <s v=""/>
    <x v="114"/>
    <s v="Distribution générale"/>
    <x v="1"/>
    <x v="1"/>
    <s v="Jeremie"/>
    <m/>
    <m/>
    <m/>
    <m/>
    <x v="221"/>
    <n v="3"/>
    <s v="HT08"/>
    <s v="HT08811"/>
    <e v="#N/A"/>
    <n v="0"/>
  </r>
  <r>
    <s v="Samaritan's Purse"/>
    <m/>
    <m/>
    <x v="0"/>
    <x v="26"/>
    <n v="28"/>
    <s v="Octobre"/>
    <m/>
    <x v="0"/>
    <x v="0"/>
    <s v="Kit d'hygiène"/>
    <m/>
    <s v="Nombre"/>
    <n v="49"/>
    <m/>
    <m/>
    <m/>
    <s v=""/>
    <x v="114"/>
    <s v="Distribution générale"/>
    <x v="1"/>
    <x v="1"/>
    <s v="Jeremie"/>
    <m/>
    <m/>
    <m/>
    <m/>
    <x v="221"/>
    <n v="3"/>
    <s v="HT08"/>
    <s v="HT08811"/>
    <e v="#N/A"/>
    <n v="0"/>
  </r>
  <r>
    <s v="World Vision International"/>
    <s v="Fondation Digicel"/>
    <m/>
    <x v="0"/>
    <x v="26"/>
    <n v="28"/>
    <s v="Octobre"/>
    <m/>
    <x v="1"/>
    <x v="1"/>
    <s v="Bâches"/>
    <m/>
    <s v="Nombre"/>
    <n v="250"/>
    <m/>
    <m/>
    <m/>
    <s v=""/>
    <x v="101"/>
    <m/>
    <x v="1"/>
    <x v="23"/>
    <s v="Beaumont"/>
    <m/>
    <m/>
    <m/>
    <s v="With Fondation Digicel"/>
    <x v="223"/>
    <n v="3"/>
    <s v="HT08"/>
    <s v="HT08833"/>
    <e v="#N/A"/>
    <n v="1"/>
  </r>
  <r>
    <s v="World Vision International"/>
    <s v="Fondation Digicel"/>
    <m/>
    <x v="0"/>
    <x v="26"/>
    <n v="28"/>
    <s v="Octobre"/>
    <m/>
    <x v="0"/>
    <x v="0"/>
    <s v="Bidons"/>
    <m/>
    <s v="Nombre"/>
    <n v="270"/>
    <m/>
    <m/>
    <m/>
    <s v=""/>
    <x v="101"/>
    <s v="Sélection / Priorisation"/>
    <x v="1"/>
    <x v="23"/>
    <s v="Beaumont"/>
    <m/>
    <m/>
    <m/>
    <s v="With Fondation Digicel"/>
    <x v="223"/>
    <n v="3"/>
    <s v="HT08"/>
    <s v="HT08833"/>
    <e v="#N/A"/>
    <n v="0"/>
  </r>
  <r>
    <s v="World Vision International"/>
    <s v="Fondation Digicel"/>
    <m/>
    <x v="0"/>
    <x v="26"/>
    <n v="28"/>
    <s v="Octobre"/>
    <m/>
    <x v="0"/>
    <x v="0"/>
    <s v="Couvertures"/>
    <m/>
    <s v="Nombre"/>
    <n v="270"/>
    <m/>
    <m/>
    <m/>
    <s v=""/>
    <x v="101"/>
    <s v="Sélection / Priorisation"/>
    <x v="1"/>
    <x v="23"/>
    <s v="Beaumont"/>
    <m/>
    <m/>
    <m/>
    <s v="With Fondation Digicel"/>
    <x v="223"/>
    <n v="3"/>
    <s v="HT08"/>
    <s v="HT08833"/>
    <e v="#N/A"/>
    <n v="0"/>
  </r>
  <r>
    <s v="World Vision International"/>
    <m/>
    <m/>
    <x v="0"/>
    <x v="26"/>
    <n v="28"/>
    <s v="Octobre"/>
    <m/>
    <x v="2"/>
    <x v="2"/>
    <s v="Formation"/>
    <m/>
    <s v=""/>
    <n v="467"/>
    <m/>
    <m/>
    <m/>
    <s v=""/>
    <x v="116"/>
    <s v="Sélection / Priorisation"/>
    <x v="5"/>
    <x v="18"/>
    <s v="Chalon"/>
    <s v="Dufour"/>
    <m/>
    <m/>
    <m/>
    <x v="224"/>
    <n v="1"/>
    <s v="HT10"/>
    <s v="HT101011"/>
    <e v="#N/A"/>
    <n v="0"/>
  </r>
  <r>
    <s v="American RC"/>
    <s v="Haitian RC"/>
    <m/>
    <x v="0"/>
    <x v="27"/>
    <n v="29"/>
    <s v="Octobre"/>
    <m/>
    <x v="0"/>
    <x v="0"/>
    <s v="Kit de cuisine"/>
    <m/>
    <s v="Nombre"/>
    <n v="168"/>
    <m/>
    <m/>
    <m/>
    <s v=""/>
    <x v="117"/>
    <s v="Sélection / Priorisation"/>
    <x v="6"/>
    <x v="33"/>
    <s v="1st, Centre ville"/>
    <m/>
    <m/>
    <m/>
    <m/>
    <x v="225"/>
    <n v="4"/>
    <s v="HT09"/>
    <s v="HT09931"/>
    <e v="#N/A"/>
    <n v="0"/>
  </r>
  <r>
    <s v="American RC"/>
    <s v="Haitian RC"/>
    <m/>
    <x v="0"/>
    <x v="27"/>
    <n v="29"/>
    <s v="Octobre"/>
    <m/>
    <x v="0"/>
    <x v="0"/>
    <s v="Bidons"/>
    <m/>
    <s v="Nombre"/>
    <n v="1"/>
    <m/>
    <m/>
    <m/>
    <s v=""/>
    <x v="117"/>
    <s v="Sélection / Priorisation"/>
    <x v="6"/>
    <x v="33"/>
    <s v="1st, Centre ville"/>
    <m/>
    <m/>
    <m/>
    <m/>
    <x v="225"/>
    <n v="4"/>
    <s v="HT09"/>
    <s v="HT09931"/>
    <e v="#N/A"/>
    <n v="0"/>
  </r>
  <r>
    <s v="American RC"/>
    <s v="Haitian RC"/>
    <m/>
    <x v="0"/>
    <x v="27"/>
    <n v="29"/>
    <s v="Octobre"/>
    <m/>
    <x v="0"/>
    <x v="0"/>
    <s v="Couvertures"/>
    <m/>
    <s v="Nombre"/>
    <n v="336"/>
    <m/>
    <m/>
    <m/>
    <s v=""/>
    <x v="117"/>
    <s v="Sélection / Priorisation"/>
    <x v="6"/>
    <x v="33"/>
    <s v="1st, Centre ville"/>
    <m/>
    <m/>
    <m/>
    <m/>
    <x v="225"/>
    <n v="4"/>
    <s v="HT09"/>
    <s v="HT09931"/>
    <e v="#N/A"/>
    <n v="0"/>
  </r>
  <r>
    <s v="American RC"/>
    <s v="Haitian RC"/>
    <m/>
    <x v="0"/>
    <x v="27"/>
    <n v="29"/>
    <s v="Octobre"/>
    <m/>
    <x v="0"/>
    <x v="0"/>
    <s v="Kit d'hygiène"/>
    <m/>
    <s v="Nombre"/>
    <n v="168"/>
    <m/>
    <m/>
    <m/>
    <s v=""/>
    <x v="117"/>
    <s v="Sélection / Priorisation"/>
    <x v="6"/>
    <x v="33"/>
    <s v="1st, Centre ville"/>
    <m/>
    <m/>
    <m/>
    <m/>
    <x v="225"/>
    <n v="4"/>
    <s v="HT09"/>
    <s v="HT09931"/>
    <e v="#N/A"/>
    <n v="0"/>
  </r>
  <r>
    <s v="CARE"/>
    <m/>
    <m/>
    <x v="0"/>
    <x v="27"/>
    <n v="29"/>
    <s v="Octobre"/>
    <m/>
    <x v="0"/>
    <x v="0"/>
    <s v="Kit d'hygiène"/>
    <s v="Savons de lessive et de toilettes, Serviettes et papiers hygiéniques, Aquatabs, Dentifrices et brosses à dents et Serviettes de bain"/>
    <s v="Nombre"/>
    <n v="350"/>
    <m/>
    <m/>
    <m/>
    <s v=""/>
    <x v="113"/>
    <m/>
    <x v="3"/>
    <x v="56"/>
    <m/>
    <m/>
    <m/>
    <s v="Ménage"/>
    <m/>
    <x v="226"/>
    <n v="2"/>
    <s v="HT02"/>
    <s v="HT02211"/>
    <e v="#N/A"/>
    <n v="1"/>
  </r>
  <r>
    <s v="CARE"/>
    <m/>
    <m/>
    <x v="0"/>
    <x v="27"/>
    <n v="29"/>
    <s v="Octobre"/>
    <m/>
    <x v="0"/>
    <x v="0"/>
    <s v="Kit d'hygiène"/>
    <s v="Savons de lessive et de toilettes, Serviettes et papiers hygiéniques, Aquatabs, Dentifrices et brosses à dents et Serviettes de bain"/>
    <s v="Nombre"/>
    <n v="200"/>
    <m/>
    <m/>
    <m/>
    <s v=""/>
    <x v="33"/>
    <m/>
    <x v="3"/>
    <x v="12"/>
    <m/>
    <m/>
    <m/>
    <s v="Ménage"/>
    <m/>
    <x v="227"/>
    <n v="2"/>
    <s v="HT02"/>
    <s v="HT02234"/>
    <e v="#N/A"/>
    <n v="1"/>
  </r>
  <r>
    <s v="CARE"/>
    <m/>
    <m/>
    <x v="0"/>
    <x v="27"/>
    <n v="29"/>
    <s v="Octobre"/>
    <m/>
    <x v="0"/>
    <x v="0"/>
    <s v="Kit d'hygiène"/>
    <s v="Savons de lessive et de toilettes, Serviettes et papiers hygiéniques, Aquatabs, Dentifrices et brosses à dents et Serviettes de bain"/>
    <s v="Nombre"/>
    <n v="174"/>
    <m/>
    <m/>
    <m/>
    <s v=""/>
    <x v="118"/>
    <m/>
    <x v="3"/>
    <x v="28"/>
    <m/>
    <m/>
    <m/>
    <s v="Ménage"/>
    <m/>
    <x v="228"/>
    <n v="2"/>
    <s v="HT02"/>
    <s v="HT02232"/>
    <e v="#N/A"/>
    <n v="1"/>
  </r>
  <r>
    <s v="CARE"/>
    <m/>
    <m/>
    <x v="0"/>
    <x v="27"/>
    <n v="29"/>
    <s v="Octobre"/>
    <m/>
    <x v="0"/>
    <x v="0"/>
    <s v="Aquatabs"/>
    <m/>
    <s v="Nombre"/>
    <n v="3828"/>
    <m/>
    <m/>
    <m/>
    <s v=""/>
    <x v="118"/>
    <m/>
    <x v="3"/>
    <x v="28"/>
    <m/>
    <m/>
    <m/>
    <s v="Ménage"/>
    <m/>
    <x v="228"/>
    <n v="2"/>
    <s v="HT02"/>
    <s v="HT02232"/>
    <e v="#N/A"/>
    <n v="0"/>
  </r>
  <r>
    <s v="CARE"/>
    <m/>
    <m/>
    <x v="0"/>
    <x v="27"/>
    <n v="29"/>
    <s v="Octobre"/>
    <m/>
    <x v="0"/>
    <x v="0"/>
    <s v="Aquatabs"/>
    <m/>
    <s v="Nombre"/>
    <n v="4400"/>
    <m/>
    <m/>
    <m/>
    <s v=""/>
    <x v="33"/>
    <m/>
    <x v="3"/>
    <x v="12"/>
    <m/>
    <m/>
    <m/>
    <s v="Ménage"/>
    <m/>
    <x v="227"/>
    <n v="2"/>
    <s v="HT02"/>
    <s v="HT02234"/>
    <e v="#N/A"/>
    <n v="0"/>
  </r>
  <r>
    <s v="CARE"/>
    <m/>
    <m/>
    <x v="0"/>
    <x v="27"/>
    <n v="29"/>
    <s v="Octobre"/>
    <m/>
    <x v="0"/>
    <x v="0"/>
    <s v="Aquatabs"/>
    <m/>
    <s v="Nombre"/>
    <n v="1050"/>
    <m/>
    <m/>
    <m/>
    <s v=""/>
    <x v="113"/>
    <m/>
    <x v="3"/>
    <x v="56"/>
    <m/>
    <m/>
    <m/>
    <s v="Ménage"/>
    <m/>
    <x v="226"/>
    <n v="2"/>
    <s v="HT02"/>
    <s v="HT02211"/>
    <e v="#N/A"/>
    <n v="0"/>
  </r>
  <r>
    <s v="CARE"/>
    <m/>
    <m/>
    <x v="0"/>
    <x v="27"/>
    <n v="29"/>
    <s v="Octobre"/>
    <m/>
    <x v="1"/>
    <x v="1"/>
    <s v="Bâches"/>
    <m/>
    <s v="Nombre"/>
    <n v="354"/>
    <m/>
    <m/>
    <m/>
    <s v=""/>
    <x v="119"/>
    <s v="Sélection / Priorisation"/>
    <x v="1"/>
    <x v="5"/>
    <m/>
    <m/>
    <m/>
    <s v="Centre collectif / d'évacuation d'urgence"/>
    <m/>
    <x v="229"/>
    <n v="1"/>
    <s v="HT08"/>
    <s v="HT08814"/>
    <e v="#N/A"/>
    <n v="0"/>
  </r>
  <r>
    <s v="Haitian RC"/>
    <m/>
    <m/>
    <x v="0"/>
    <x v="27"/>
    <n v="29"/>
    <s v="Octobre"/>
    <m/>
    <x v="0"/>
    <x v="0"/>
    <s v="Kit de cuisine"/>
    <m/>
    <s v="Nombre"/>
    <n v="146"/>
    <m/>
    <m/>
    <m/>
    <s v=""/>
    <x v="120"/>
    <s v="Sélection / Priorisation"/>
    <x v="0"/>
    <x v="22"/>
    <s v="POINTE DES LATANIERS"/>
    <m/>
    <m/>
    <m/>
    <m/>
    <x v="230"/>
    <n v="1"/>
    <s v="HT01"/>
    <s v="HT01152"/>
    <e v="#N/A"/>
    <n v="0"/>
  </r>
  <r>
    <s v="Samaritan's Purse"/>
    <m/>
    <m/>
    <x v="0"/>
    <x v="27"/>
    <n v="29"/>
    <s v="Octobre"/>
    <m/>
    <x v="1"/>
    <x v="1"/>
    <s v="Bâches"/>
    <m/>
    <s v="Nombre"/>
    <n v="155"/>
    <m/>
    <m/>
    <m/>
    <s v=""/>
    <x v="121"/>
    <m/>
    <x v="2"/>
    <x v="7"/>
    <s v="Melonniene"/>
    <m/>
    <m/>
    <m/>
    <m/>
    <x v="231"/>
    <n v="1"/>
    <s v="HT07"/>
    <s v="HT07711"/>
    <e v="#N/A"/>
    <n v="0"/>
  </r>
  <r>
    <s v="Samaritan's Purse"/>
    <m/>
    <m/>
    <x v="0"/>
    <x v="27"/>
    <n v="29"/>
    <s v="Octobre"/>
    <m/>
    <x v="1"/>
    <x v="1"/>
    <s v="Bâches"/>
    <m/>
    <s v="Nombre"/>
    <n v="120"/>
    <m/>
    <m/>
    <m/>
    <s v=""/>
    <x v="44"/>
    <m/>
    <x v="2"/>
    <x v="7"/>
    <s v="Ducis"/>
    <m/>
    <m/>
    <m/>
    <m/>
    <x v="232"/>
    <n v="1"/>
    <s v="HT07"/>
    <s v="HT07711"/>
    <e v="#N/A"/>
    <n v="0"/>
  </r>
  <r>
    <s v="Samaritan's Purse"/>
    <m/>
    <m/>
    <x v="0"/>
    <x v="27"/>
    <n v="29"/>
    <s v="Octobre"/>
    <m/>
    <x v="1"/>
    <x v="1"/>
    <s v="Bâches"/>
    <m/>
    <s v="Nombre"/>
    <n v="180"/>
    <m/>
    <m/>
    <m/>
    <s v=""/>
    <x v="1"/>
    <m/>
    <x v="2"/>
    <x v="7"/>
    <s v="2ème Fonfrède"/>
    <m/>
    <m/>
    <m/>
    <m/>
    <x v="233"/>
    <n v="1"/>
    <s v="HT07"/>
    <s v="HT07711"/>
    <s v="HT07711-02"/>
    <n v="0"/>
  </r>
  <r>
    <s v="Save the Children International"/>
    <m/>
    <s v="OFDA"/>
    <x v="0"/>
    <x v="27"/>
    <n v="29"/>
    <s v="Octobre"/>
    <m/>
    <x v="1"/>
    <x v="1"/>
    <s v="Kit Abris"/>
    <s v="bache 4*6, 1 corde"/>
    <s v="Nombre"/>
    <n v="200"/>
    <n v="1000"/>
    <m/>
    <m/>
    <n v="1000"/>
    <x v="33"/>
    <s v="Distribution générale"/>
    <x v="1"/>
    <x v="23"/>
    <s v="Beaumont"/>
    <s v="Dumois"/>
    <s v="Rural"/>
    <s v="Ménage"/>
    <s v="Chaque bache avec 20 metres de corde et guide technique"/>
    <x v="234"/>
    <n v="1"/>
    <s v="HT08"/>
    <s v="HT08833"/>
    <e v="#N/A"/>
    <n v="1"/>
  </r>
  <r>
    <s v="World Vision International"/>
    <m/>
    <m/>
    <x v="0"/>
    <x v="27"/>
    <n v="29"/>
    <s v="Octobre"/>
    <m/>
    <x v="1"/>
    <x v="1"/>
    <s v="Bâches"/>
    <m/>
    <s v="Nombre"/>
    <n v="150"/>
    <m/>
    <m/>
    <m/>
    <s v=""/>
    <x v="15"/>
    <m/>
    <x v="5"/>
    <x v="18"/>
    <s v="Chalon"/>
    <m/>
    <m/>
    <m/>
    <m/>
    <x v="235"/>
    <n v="4"/>
    <s v="HT10"/>
    <s v="HT101011"/>
    <e v="#N/A"/>
    <n v="0"/>
  </r>
  <r>
    <s v="World Vision International"/>
    <m/>
    <m/>
    <x v="0"/>
    <x v="27"/>
    <n v="29"/>
    <s v="Octobre"/>
    <m/>
    <x v="0"/>
    <x v="0"/>
    <s v="Couvertures"/>
    <m/>
    <s v="Nombre"/>
    <n v="300"/>
    <m/>
    <m/>
    <m/>
    <s v=""/>
    <x v="15"/>
    <s v="Sélection / Priorisation"/>
    <x v="5"/>
    <x v="18"/>
    <s v="Chalon"/>
    <m/>
    <m/>
    <m/>
    <m/>
    <x v="235"/>
    <n v="4"/>
    <s v="HT10"/>
    <s v="HT101011"/>
    <e v="#N/A"/>
    <n v="0"/>
  </r>
  <r>
    <s v="World Vision International"/>
    <m/>
    <m/>
    <x v="0"/>
    <x v="27"/>
    <n v="29"/>
    <s v="Octobre"/>
    <m/>
    <x v="0"/>
    <x v="0"/>
    <s v="Kit d'hygiène"/>
    <m/>
    <s v="Nombre"/>
    <n v="150"/>
    <m/>
    <m/>
    <m/>
    <s v=""/>
    <x v="15"/>
    <s v="Sélection / Priorisation"/>
    <x v="5"/>
    <x v="18"/>
    <s v="Chalon"/>
    <m/>
    <m/>
    <m/>
    <m/>
    <x v="235"/>
    <n v="4"/>
    <s v="HT10"/>
    <s v="HT101011"/>
    <e v="#N/A"/>
    <n v="0"/>
  </r>
  <r>
    <s v="World Vision International"/>
    <m/>
    <m/>
    <x v="0"/>
    <x v="27"/>
    <n v="29"/>
    <s v="Octobre"/>
    <m/>
    <x v="0"/>
    <x v="0"/>
    <s v="Moustiquaires"/>
    <m/>
    <s v="Nombre"/>
    <n v="300"/>
    <m/>
    <m/>
    <m/>
    <s v=""/>
    <x v="15"/>
    <s v="Sélection / Priorisation"/>
    <x v="5"/>
    <x v="18"/>
    <s v="Chalon"/>
    <m/>
    <m/>
    <m/>
    <m/>
    <x v="235"/>
    <n v="4"/>
    <s v="HT10"/>
    <s v="HT101011"/>
    <e v="#N/A"/>
    <n v="0"/>
  </r>
  <r>
    <s v="AAR"/>
    <m/>
    <s v="Japan Platform"/>
    <x v="0"/>
    <x v="28"/>
    <n v="30"/>
    <s v="Octobre"/>
    <m/>
    <x v="0"/>
    <x v="0"/>
    <s v="Aquatabs"/>
    <m/>
    <s v="Nombre"/>
    <n v="180"/>
    <m/>
    <m/>
    <m/>
    <s v=""/>
    <x v="1"/>
    <s v="Sélection / Priorisation"/>
    <x v="1"/>
    <x v="1"/>
    <m/>
    <m/>
    <m/>
    <m/>
    <m/>
    <x v="236"/>
    <n v="6"/>
    <s v="HT08"/>
    <s v="HT08811"/>
    <e v="#N/A"/>
    <n v="1"/>
  </r>
  <r>
    <s v="AAR"/>
    <m/>
    <s v="Japan Platform"/>
    <x v="0"/>
    <x v="28"/>
    <n v="30"/>
    <s v="Octobre"/>
    <m/>
    <x v="1"/>
    <x v="1"/>
    <s v="Bâches"/>
    <m/>
    <s v="Nombre"/>
    <n v="180"/>
    <m/>
    <m/>
    <m/>
    <s v=""/>
    <x v="1"/>
    <s v="Sélection / Priorisation"/>
    <x v="1"/>
    <x v="1"/>
    <m/>
    <m/>
    <m/>
    <m/>
    <m/>
    <x v="236"/>
    <n v="6"/>
    <s v="HT08"/>
    <s v="HT08811"/>
    <e v="#N/A"/>
    <n v="0"/>
  </r>
  <r>
    <s v="AAR"/>
    <m/>
    <s v="Japan Platform"/>
    <x v="0"/>
    <x v="28"/>
    <n v="30"/>
    <s v="Octobre"/>
    <m/>
    <x v="0"/>
    <x v="0"/>
    <s v="Bidons"/>
    <m/>
    <s v="Nombre"/>
    <n v="180"/>
    <m/>
    <m/>
    <m/>
    <s v=""/>
    <x v="1"/>
    <s v="Sélection / Priorisation"/>
    <x v="1"/>
    <x v="1"/>
    <m/>
    <m/>
    <m/>
    <m/>
    <m/>
    <x v="236"/>
    <n v="6"/>
    <s v="HT08"/>
    <s v="HT08811"/>
    <e v="#N/A"/>
    <n v="0"/>
  </r>
  <r>
    <s v="AAR"/>
    <m/>
    <s v="Japan Platform"/>
    <x v="0"/>
    <x v="28"/>
    <n v="30"/>
    <s v="Octobre"/>
    <m/>
    <x v="1"/>
    <x v="1"/>
    <s v="Bois"/>
    <m/>
    <s v="Nombre"/>
    <m/>
    <m/>
    <m/>
    <m/>
    <s v=""/>
    <x v="1"/>
    <s v="Sélection / Priorisation"/>
    <x v="1"/>
    <x v="1"/>
    <m/>
    <m/>
    <m/>
    <m/>
    <m/>
    <x v="236"/>
    <n v="6"/>
    <s v="HT08"/>
    <s v="HT08811"/>
    <e v="#N/A"/>
    <n v="0"/>
  </r>
  <r>
    <s v="AAR"/>
    <m/>
    <s v="Japan Platform"/>
    <x v="0"/>
    <x v="28"/>
    <n v="30"/>
    <s v="Octobre"/>
    <m/>
    <x v="0"/>
    <x v="0"/>
    <s v="Kit d'hygiène"/>
    <m/>
    <s v="Nombre"/>
    <n v="180"/>
    <m/>
    <m/>
    <m/>
    <s v=""/>
    <x v="1"/>
    <s v="Sélection / Priorisation"/>
    <x v="1"/>
    <x v="1"/>
    <m/>
    <m/>
    <m/>
    <m/>
    <m/>
    <x v="236"/>
    <n v="6"/>
    <s v="HT08"/>
    <s v="HT08811"/>
    <e v="#N/A"/>
    <n v="0"/>
  </r>
  <r>
    <s v="AAR"/>
    <m/>
    <s v="Japan Platform"/>
    <x v="0"/>
    <x v="28"/>
    <n v="30"/>
    <s v="Octobre"/>
    <m/>
    <x v="0"/>
    <x v="0"/>
    <s v="Moustiquaires"/>
    <m/>
    <s v="Nombre"/>
    <n v="180"/>
    <m/>
    <m/>
    <m/>
    <s v=""/>
    <x v="1"/>
    <s v="Sélection / Priorisation"/>
    <x v="1"/>
    <x v="1"/>
    <m/>
    <m/>
    <m/>
    <m/>
    <m/>
    <x v="236"/>
    <n v="6"/>
    <s v="HT08"/>
    <s v="HT08811"/>
    <e v="#N/A"/>
    <n v="0"/>
  </r>
  <r>
    <s v="American RC"/>
    <s v="Haitian RC"/>
    <m/>
    <x v="0"/>
    <x v="28"/>
    <n v="30"/>
    <s v="Octobre"/>
    <m/>
    <x v="0"/>
    <x v="0"/>
    <s v="Kit de cuisine"/>
    <m/>
    <s v="Nombre"/>
    <n v="200"/>
    <m/>
    <m/>
    <m/>
    <s v=""/>
    <x v="33"/>
    <s v="Sélection / Priorisation"/>
    <x v="6"/>
    <x v="50"/>
    <m/>
    <m/>
    <m/>
    <m/>
    <m/>
    <x v="237"/>
    <n v="8"/>
    <s v="HT09"/>
    <s v="HT09933"/>
    <e v="#N/A"/>
    <n v="0"/>
  </r>
  <r>
    <s v="American RC"/>
    <s v="Haitian RC"/>
    <m/>
    <x v="0"/>
    <x v="28"/>
    <n v="30"/>
    <s v="Octobre"/>
    <m/>
    <x v="0"/>
    <x v="0"/>
    <s v="Aquatabs"/>
    <m/>
    <s v="Nombre"/>
    <n v="4000"/>
    <m/>
    <m/>
    <m/>
    <s v=""/>
    <x v="33"/>
    <s v="Sélection / Priorisation"/>
    <x v="6"/>
    <x v="50"/>
    <m/>
    <m/>
    <m/>
    <m/>
    <m/>
    <x v="237"/>
    <n v="8"/>
    <s v="HT09"/>
    <s v="HT09933"/>
    <e v="#N/A"/>
    <n v="0"/>
  </r>
  <r>
    <s v="American RC"/>
    <s v="Haitian RC"/>
    <m/>
    <x v="0"/>
    <x v="28"/>
    <n v="30"/>
    <s v="Octobre"/>
    <m/>
    <x v="1"/>
    <x v="1"/>
    <s v="Bâches"/>
    <m/>
    <s v="Nombre"/>
    <n v="400"/>
    <m/>
    <m/>
    <m/>
    <s v=""/>
    <x v="33"/>
    <m/>
    <x v="6"/>
    <x v="50"/>
    <m/>
    <m/>
    <m/>
    <m/>
    <m/>
    <x v="237"/>
    <n v="8"/>
    <s v="HT09"/>
    <s v="HT09933"/>
    <e v="#N/A"/>
    <n v="0"/>
  </r>
  <r>
    <s v="American RC"/>
    <s v="Haitian RC"/>
    <m/>
    <x v="0"/>
    <x v="28"/>
    <n v="30"/>
    <s v="Octobre"/>
    <m/>
    <x v="0"/>
    <x v="0"/>
    <s v="Bidons"/>
    <m/>
    <s v="Nombre"/>
    <n v="400"/>
    <m/>
    <m/>
    <m/>
    <s v=""/>
    <x v="33"/>
    <s v="Sélection / Priorisation"/>
    <x v="6"/>
    <x v="50"/>
    <m/>
    <m/>
    <m/>
    <m/>
    <m/>
    <x v="237"/>
    <n v="8"/>
    <s v="HT09"/>
    <s v="HT09933"/>
    <e v="#N/A"/>
    <n v="0"/>
  </r>
  <r>
    <s v="American RC"/>
    <s v="Haitian RC"/>
    <m/>
    <x v="0"/>
    <x v="28"/>
    <n v="30"/>
    <s v="Octobre"/>
    <m/>
    <x v="1"/>
    <x v="1"/>
    <s v="Kit Abris"/>
    <m/>
    <s v="Nombre"/>
    <n v="200"/>
    <m/>
    <m/>
    <m/>
    <s v=""/>
    <x v="33"/>
    <s v="Sélection / Priorisation"/>
    <x v="6"/>
    <x v="50"/>
    <m/>
    <m/>
    <m/>
    <m/>
    <m/>
    <x v="237"/>
    <n v="8"/>
    <s v="HT09"/>
    <s v="HT09933"/>
    <e v="#N/A"/>
    <n v="0"/>
  </r>
  <r>
    <s v="American RC"/>
    <s v="Haitian RC"/>
    <m/>
    <x v="0"/>
    <x v="28"/>
    <n v="30"/>
    <s v="Octobre"/>
    <m/>
    <x v="0"/>
    <x v="0"/>
    <s v="Kit d'hygiène"/>
    <m/>
    <s v="Nombre"/>
    <n v="200"/>
    <m/>
    <m/>
    <m/>
    <s v=""/>
    <x v="33"/>
    <s v="Sélection / Priorisation"/>
    <x v="6"/>
    <x v="50"/>
    <m/>
    <m/>
    <m/>
    <m/>
    <m/>
    <x v="237"/>
    <n v="8"/>
    <s v="HT09"/>
    <s v="HT09933"/>
    <e v="#N/A"/>
    <n v="0"/>
  </r>
  <r>
    <s v="American RC"/>
    <s v="Haitian RC"/>
    <m/>
    <x v="0"/>
    <x v="28"/>
    <n v="30"/>
    <s v="Octobre"/>
    <m/>
    <x v="0"/>
    <x v="0"/>
    <s v="Moustiquaires"/>
    <m/>
    <s v="Nombre"/>
    <n v="400"/>
    <m/>
    <m/>
    <m/>
    <s v=""/>
    <x v="33"/>
    <s v="Sélection / Priorisation"/>
    <x v="6"/>
    <x v="50"/>
    <m/>
    <m/>
    <m/>
    <m/>
    <m/>
    <x v="237"/>
    <n v="8"/>
    <s v="HT09"/>
    <s v="HT09933"/>
    <e v="#N/A"/>
    <n v="0"/>
  </r>
  <r>
    <s v="American RC"/>
    <s v="Haitian RC"/>
    <m/>
    <x v="0"/>
    <x v="28"/>
    <n v="30"/>
    <s v="Octobre"/>
    <m/>
    <x v="1"/>
    <x v="1"/>
    <s v="Kit Abris"/>
    <m/>
    <s v="Nombre"/>
    <n v="115"/>
    <m/>
    <m/>
    <m/>
    <s v=""/>
    <x v="86"/>
    <s v="Sélection / Priorisation"/>
    <x v="6"/>
    <x v="33"/>
    <m/>
    <m/>
    <m/>
    <m/>
    <m/>
    <x v="238"/>
    <n v="2"/>
    <s v="HT09"/>
    <s v="HT09931"/>
    <e v="#N/A"/>
    <n v="0"/>
  </r>
  <r>
    <s v="American RC"/>
    <s v="Haitian RC"/>
    <m/>
    <x v="0"/>
    <x v="28"/>
    <n v="30"/>
    <s v="Octobre"/>
    <m/>
    <x v="0"/>
    <x v="0"/>
    <s v="Seaux"/>
    <m/>
    <s v="Nombre"/>
    <n v="200"/>
    <m/>
    <m/>
    <m/>
    <s v=""/>
    <x v="33"/>
    <s v="Sélection / Priorisation"/>
    <x v="6"/>
    <x v="50"/>
    <m/>
    <m/>
    <m/>
    <m/>
    <m/>
    <x v="237"/>
    <n v="8"/>
    <s v="HT09"/>
    <s v="HT09933"/>
    <e v="#N/A"/>
    <n v="0"/>
  </r>
  <r>
    <s v="American RC"/>
    <s v="Haitian RC"/>
    <m/>
    <x v="0"/>
    <x v="28"/>
    <n v="30"/>
    <s v="Octobre"/>
    <m/>
    <x v="0"/>
    <x v="0"/>
    <s v="Kit de cuisine"/>
    <m/>
    <s v="Nombre"/>
    <n v="115"/>
    <m/>
    <m/>
    <m/>
    <s v=""/>
    <x v="86"/>
    <s v="Sélection / Priorisation"/>
    <x v="6"/>
    <x v="33"/>
    <m/>
    <m/>
    <m/>
    <m/>
    <m/>
    <x v="238"/>
    <n v="2"/>
    <s v="HT09"/>
    <s v="HT09931"/>
    <e v="#N/A"/>
    <n v="0"/>
  </r>
  <r>
    <s v="Haitian RC"/>
    <m/>
    <m/>
    <x v="0"/>
    <x v="28"/>
    <n v="30"/>
    <s v="Octobre"/>
    <m/>
    <x v="0"/>
    <x v="0"/>
    <s v="Kit de cuisine"/>
    <m/>
    <s v="Nombre"/>
    <n v="231"/>
    <m/>
    <m/>
    <m/>
    <s v=""/>
    <x v="122"/>
    <s v="Sélection / Priorisation"/>
    <x v="0"/>
    <x v="22"/>
    <s v="GROS MANGLE"/>
    <m/>
    <m/>
    <m/>
    <m/>
    <x v="239"/>
    <n v="1"/>
    <s v="HT01"/>
    <s v="HT01152"/>
    <e v="#N/A"/>
    <n v="0"/>
  </r>
  <r>
    <s v="Haitian RC"/>
    <m/>
    <m/>
    <x v="0"/>
    <x v="28"/>
    <n v="30"/>
    <s v="Octobre"/>
    <m/>
    <x v="0"/>
    <x v="0"/>
    <s v="Kit de cuisine"/>
    <m/>
    <s v="Nombre"/>
    <n v="110"/>
    <m/>
    <m/>
    <m/>
    <s v=""/>
    <x v="7"/>
    <s v="Sélection / Priorisation"/>
    <x v="0"/>
    <x v="22"/>
    <s v="la source"/>
    <m/>
    <m/>
    <m/>
    <m/>
    <x v="240"/>
    <n v="1"/>
    <s v="HT01"/>
    <s v="HT01152"/>
    <e v="#N/A"/>
    <n v="0"/>
  </r>
  <r>
    <s v="MEDAIR"/>
    <m/>
    <s v="OFDA"/>
    <x v="0"/>
    <x v="28"/>
    <n v="30"/>
    <s v="Octobre"/>
    <m/>
    <x v="1"/>
    <x v="1"/>
    <s v="Bâches"/>
    <m/>
    <s v="Nombre"/>
    <n v="511"/>
    <m/>
    <m/>
    <m/>
    <s v=""/>
    <x v="123"/>
    <m/>
    <x v="2"/>
    <x v="54"/>
    <s v="Blactote"/>
    <m/>
    <m/>
    <m/>
    <s v="Distribution of rope with tarp. The reason numbers are off, we run out of hygiene kits and mousqito nets."/>
    <x v="241"/>
    <n v="7"/>
    <s v="HT07"/>
    <s v="HT07753"/>
    <e v="#N/A"/>
    <n v="1"/>
  </r>
  <r>
    <s v="MEDAIR"/>
    <m/>
    <s v="OFDA"/>
    <x v="0"/>
    <x v="28"/>
    <n v="30"/>
    <s v="Octobre"/>
    <m/>
    <x v="0"/>
    <x v="0"/>
    <s v="Moustiquaires"/>
    <m/>
    <s v="Nombre"/>
    <n v="511"/>
    <m/>
    <m/>
    <m/>
    <s v=""/>
    <x v="123"/>
    <s v="Distribution générale"/>
    <x v="2"/>
    <x v="54"/>
    <s v="Blactote"/>
    <m/>
    <m/>
    <m/>
    <s v="Distribution of rope with tarp. The reason numbers are off, we run out of hygiene kits and mousqito nets."/>
    <x v="241"/>
    <n v="7"/>
    <s v="HT07"/>
    <s v="HT07753"/>
    <e v="#N/A"/>
    <n v="0"/>
  </r>
  <r>
    <s v="MEDAIR"/>
    <m/>
    <s v="OFDA"/>
    <x v="0"/>
    <x v="28"/>
    <n v="30"/>
    <s v="Octobre"/>
    <m/>
    <x v="0"/>
    <x v="0"/>
    <s v="Aquatabs"/>
    <m/>
    <s v="Nombre"/>
    <n v="511"/>
    <m/>
    <m/>
    <m/>
    <s v=""/>
    <x v="123"/>
    <s v="Distribution générale"/>
    <x v="2"/>
    <x v="54"/>
    <s v="Blactote"/>
    <m/>
    <m/>
    <m/>
    <s v="Distribution of rope with tarp. The reason numbers are off, we run out of hygiene kits and mousqito nets."/>
    <x v="241"/>
    <n v="7"/>
    <s v="HT07"/>
    <s v="HT07753"/>
    <e v="#N/A"/>
    <n v="0"/>
  </r>
  <r>
    <s v="MEDAIR"/>
    <m/>
    <s v="OFDA"/>
    <x v="0"/>
    <x v="28"/>
    <n v="30"/>
    <s v="Octobre"/>
    <m/>
    <x v="0"/>
    <x v="0"/>
    <s v="Kit d'hygiène"/>
    <m/>
    <s v="Nombre"/>
    <n v="511"/>
    <m/>
    <m/>
    <m/>
    <s v=""/>
    <x v="123"/>
    <s v="Distribution générale"/>
    <x v="2"/>
    <x v="54"/>
    <s v="Blactote"/>
    <m/>
    <m/>
    <m/>
    <s v="Distribution of rope with tarp. The reason numbers are off, we run out of hygiene kits and mousqito nets."/>
    <x v="241"/>
    <n v="7"/>
    <s v="HT07"/>
    <s v="HT07753"/>
    <e v="#N/A"/>
    <n v="0"/>
  </r>
  <r>
    <s v="MEDAIR"/>
    <m/>
    <s v="OFDA"/>
    <x v="0"/>
    <x v="28"/>
    <n v="30"/>
    <s v="Octobre"/>
    <m/>
    <x v="2"/>
    <x v="2"/>
    <s v="Formation"/>
    <m/>
    <s v=""/>
    <n v="511"/>
    <m/>
    <m/>
    <m/>
    <s v=""/>
    <x v="123"/>
    <s v="Sélection / Priorisation"/>
    <x v="2"/>
    <x v="54"/>
    <s v="Blactote"/>
    <m/>
    <m/>
    <m/>
    <s v="Distribution of rope with tarp. The reason numbers are off, we run out of hygiene kits and mousqito nets."/>
    <x v="241"/>
    <n v="7"/>
    <s v="HT07"/>
    <s v="HT07753"/>
    <e v="#N/A"/>
    <n v="0"/>
  </r>
  <r>
    <s v="MEDAIR"/>
    <m/>
    <s v="OFDA"/>
    <x v="0"/>
    <x v="28"/>
    <n v="30"/>
    <s v="Octobre"/>
    <m/>
    <x v="1"/>
    <x v="1"/>
    <s v="Autre, à préciser dans &quot;Commentaires&quot;"/>
    <m/>
    <s v="N/A"/>
    <n v="511"/>
    <m/>
    <m/>
    <m/>
    <s v=""/>
    <x v="123"/>
    <s v="Distribution générale"/>
    <x v="2"/>
    <x v="54"/>
    <s v="Blactote"/>
    <m/>
    <m/>
    <m/>
    <s v="Baches, Moustiquaires, Aquatabs, Kit hygienique"/>
    <x v="241"/>
    <n v="7"/>
    <s v="HT07"/>
    <s v="HT07753"/>
    <e v="#N/A"/>
    <n v="0"/>
  </r>
  <r>
    <s v="MEDAIR"/>
    <m/>
    <s v="OFDA"/>
    <x v="0"/>
    <x v="28"/>
    <n v="30"/>
    <s v="Octobre"/>
    <m/>
    <x v="1"/>
    <x v="1"/>
    <s v="Autre, à préciser dans &quot;Commentaires&quot;"/>
    <m/>
    <s v="N/A"/>
    <n v="511"/>
    <m/>
    <m/>
    <m/>
    <s v=""/>
    <x v="123"/>
    <s v="Distribution générale"/>
    <x v="2"/>
    <x v="54"/>
    <s v="Blactote"/>
    <m/>
    <m/>
    <m/>
    <s v="Baches, Moustiquaires, Aquatabs, Kit hygienique"/>
    <x v="241"/>
    <n v="7"/>
    <s v="HT07"/>
    <s v="HT07753"/>
    <e v="#N/A"/>
    <n v="0"/>
  </r>
  <r>
    <s v="Samaritan's Purse"/>
    <m/>
    <m/>
    <x v="0"/>
    <x v="28"/>
    <n v="30"/>
    <s v="Octobre"/>
    <m/>
    <x v="1"/>
    <x v="1"/>
    <s v="Bâches"/>
    <m/>
    <s v="Nombre"/>
    <n v="119"/>
    <m/>
    <m/>
    <m/>
    <s v=""/>
    <x v="124"/>
    <m/>
    <x v="2"/>
    <x v="20"/>
    <s v="5ème Dumont"/>
    <s v="Scipion"/>
    <m/>
    <m/>
    <m/>
    <x v="242"/>
    <n v="1"/>
    <s v="HT07"/>
    <s v="HT07721"/>
    <s v="HT07721-02"/>
    <n v="0"/>
  </r>
  <r>
    <s v="Samaritan's Purse"/>
    <m/>
    <m/>
    <x v="0"/>
    <x v="28"/>
    <n v="30"/>
    <s v="Octobre"/>
    <m/>
    <x v="1"/>
    <x v="1"/>
    <s v="Bâches"/>
    <m/>
    <s v="Nombre"/>
    <n v="220"/>
    <m/>
    <m/>
    <m/>
    <s v=""/>
    <x v="125"/>
    <m/>
    <x v="2"/>
    <x v="20"/>
    <s v="Saint Helene"/>
    <m/>
    <m/>
    <m/>
    <m/>
    <x v="243"/>
    <n v="2"/>
    <s v="HT07"/>
    <s v="HT07721"/>
    <e v="#N/A"/>
    <n v="0"/>
  </r>
  <r>
    <s v="Samaritan's Purse"/>
    <m/>
    <m/>
    <x v="0"/>
    <x v="28"/>
    <n v="30"/>
    <s v="Octobre"/>
    <m/>
    <x v="1"/>
    <x v="1"/>
    <s v="Bâches"/>
    <m/>
    <s v="Nombre"/>
    <n v="100"/>
    <m/>
    <m/>
    <m/>
    <s v=""/>
    <x v="12"/>
    <m/>
    <x v="2"/>
    <x v="20"/>
    <s v="Barbois"/>
    <m/>
    <m/>
    <m/>
    <m/>
    <x v="244"/>
    <n v="1"/>
    <s v="HT07"/>
    <s v="HT07721"/>
    <e v="#N/A"/>
    <n v="0"/>
  </r>
  <r>
    <s v="Samaritan's Purse"/>
    <m/>
    <m/>
    <x v="0"/>
    <x v="28"/>
    <n v="30"/>
    <s v="Octobre"/>
    <m/>
    <x v="1"/>
    <x v="1"/>
    <s v="Bâches"/>
    <m/>
    <s v="Nombre"/>
    <n v="1400"/>
    <m/>
    <m/>
    <m/>
    <s v=""/>
    <x v="126"/>
    <m/>
    <x v="1"/>
    <x v="1"/>
    <s v="Ans Du Clerq"/>
    <m/>
    <m/>
    <m/>
    <m/>
    <x v="245"/>
    <n v="1"/>
    <s v="HT08"/>
    <s v="HT08811"/>
    <e v="#N/A"/>
    <n v="0"/>
  </r>
  <r>
    <s v="Samaritan's Purse"/>
    <m/>
    <m/>
    <x v="0"/>
    <x v="28"/>
    <n v="30"/>
    <s v="Octobre"/>
    <m/>
    <x v="0"/>
    <x v="0"/>
    <s v="Kit d'hygiène"/>
    <m/>
    <s v="Nombre"/>
    <n v="100"/>
    <m/>
    <m/>
    <m/>
    <s v=""/>
    <x v="124"/>
    <s v="Distribution générale"/>
    <x v="2"/>
    <x v="20"/>
    <s v="Scipion"/>
    <m/>
    <m/>
    <m/>
    <m/>
    <x v="246"/>
    <n v="1"/>
    <s v="HT07"/>
    <s v="HT07721"/>
    <e v="#N/A"/>
    <n v="0"/>
  </r>
  <r>
    <s v="Samaritan's Purse"/>
    <m/>
    <m/>
    <x v="0"/>
    <x v="28"/>
    <n v="30"/>
    <s v="Octobre"/>
    <m/>
    <x v="0"/>
    <x v="0"/>
    <s v="Kit d'hygiène"/>
    <m/>
    <s v="Nombre"/>
    <n v="100"/>
    <m/>
    <m/>
    <m/>
    <s v=""/>
    <x v="125"/>
    <s v="Distribution générale"/>
    <x v="2"/>
    <x v="20"/>
    <s v="Saint Helene"/>
    <m/>
    <m/>
    <m/>
    <m/>
    <x v="243"/>
    <n v="2"/>
    <s v="HT07"/>
    <s v="HT07721"/>
    <e v="#N/A"/>
    <n v="0"/>
  </r>
  <r>
    <s v="World Vision International"/>
    <m/>
    <m/>
    <x v="0"/>
    <x v="28"/>
    <n v="30"/>
    <s v="Octobre"/>
    <m/>
    <x v="0"/>
    <x v="0"/>
    <s v="Aquatabs"/>
    <m/>
    <s v="Nombre"/>
    <n v="6180"/>
    <m/>
    <m/>
    <m/>
    <s v=""/>
    <x v="127"/>
    <s v="Sélection / Priorisation"/>
    <x v="0"/>
    <x v="22"/>
    <s v="Trou Louis"/>
    <m/>
    <m/>
    <m/>
    <m/>
    <x v="247"/>
    <n v="3"/>
    <s v="HT01"/>
    <s v="HT01152"/>
    <e v="#N/A"/>
    <n v="0"/>
  </r>
  <r>
    <s v="World Vision International"/>
    <m/>
    <m/>
    <x v="0"/>
    <x v="28"/>
    <n v="30"/>
    <s v="Octobre"/>
    <m/>
    <x v="2"/>
    <x v="2"/>
    <s v="Formation"/>
    <m/>
    <s v=""/>
    <n v="135"/>
    <m/>
    <m/>
    <m/>
    <s v=""/>
    <x v="128"/>
    <s v="Sélection / Priorisation"/>
    <x v="0"/>
    <x v="15"/>
    <s v="Nouvelle Tourraine"/>
    <m/>
    <m/>
    <m/>
    <m/>
    <x v="248"/>
    <n v="1"/>
    <s v="HT01"/>
    <s v="HT01115"/>
    <e v="#N/A"/>
    <n v="0"/>
  </r>
  <r>
    <s v="World Vision International"/>
    <m/>
    <m/>
    <x v="0"/>
    <x v="28"/>
    <n v="30"/>
    <s v="Octobre"/>
    <m/>
    <x v="1"/>
    <x v="3"/>
    <s v="Non conditionel "/>
    <m/>
    <s v="Valeur en USD"/>
    <n v="50"/>
    <m/>
    <m/>
    <m/>
    <s v=""/>
    <x v="129"/>
    <m/>
    <x v="0"/>
    <x v="0"/>
    <s v="Grand Lagon"/>
    <m/>
    <m/>
    <m/>
    <s v="EFSP"/>
    <x v="249"/>
    <n v="4"/>
    <s v="HT01"/>
    <s v="HT01151"/>
    <e v="#N/A"/>
    <n v="0"/>
  </r>
  <r>
    <s v="World Vision International"/>
    <s v="CARE"/>
    <m/>
    <x v="0"/>
    <x v="28"/>
    <n v="30"/>
    <s v="Octobre"/>
    <m/>
    <x v="1"/>
    <x v="3"/>
    <s v="Conditionel "/>
    <m/>
    <s v="Valeur en USD"/>
    <n v="25"/>
    <m/>
    <m/>
    <m/>
    <s v=""/>
    <x v="130"/>
    <m/>
    <x v="0"/>
    <x v="0"/>
    <s v="Grand Lagon"/>
    <m/>
    <m/>
    <m/>
    <m/>
    <x v="249"/>
    <n v="4"/>
    <s v="HT01"/>
    <s v="HT01151"/>
    <e v="#N/A"/>
    <n v="0"/>
  </r>
  <r>
    <s v="World Vision International"/>
    <m/>
    <m/>
    <x v="0"/>
    <x v="28"/>
    <n v="30"/>
    <s v="Octobre"/>
    <m/>
    <x v="1"/>
    <x v="3"/>
    <s v="Non conditionel "/>
    <m/>
    <s v="Valeur en USD"/>
    <n v="50"/>
    <m/>
    <m/>
    <m/>
    <s v=""/>
    <x v="131"/>
    <m/>
    <x v="0"/>
    <x v="0"/>
    <s v="Grande source"/>
    <m/>
    <m/>
    <m/>
    <s v="EFSP"/>
    <x v="249"/>
    <n v="4"/>
    <s v="HT01"/>
    <s v="HT01151"/>
    <e v="#N/A"/>
    <n v="0"/>
  </r>
  <r>
    <s v="World Vision International"/>
    <s v="CARE"/>
    <m/>
    <x v="0"/>
    <x v="28"/>
    <n v="30"/>
    <s v="Octobre"/>
    <m/>
    <x v="1"/>
    <x v="3"/>
    <s v="Conditionel "/>
    <m/>
    <s v="Valeur en USD"/>
    <n v="25"/>
    <m/>
    <m/>
    <m/>
    <s v=""/>
    <x v="59"/>
    <m/>
    <x v="0"/>
    <x v="0"/>
    <s v="Grande Source"/>
    <m/>
    <m/>
    <m/>
    <m/>
    <x v="249"/>
    <n v="4"/>
    <s v="HT01"/>
    <s v="HT01151"/>
    <e v="#N/A"/>
    <n v="0"/>
  </r>
  <r>
    <s v="World Vision International"/>
    <m/>
    <m/>
    <x v="0"/>
    <x v="28"/>
    <n v="30"/>
    <s v="Octobre"/>
    <m/>
    <x v="1"/>
    <x v="3"/>
    <s v="Non conditionel "/>
    <m/>
    <s v="Valeur en USD"/>
    <n v="50"/>
    <m/>
    <m/>
    <m/>
    <s v=""/>
    <x v="132"/>
    <m/>
    <x v="0"/>
    <x v="0"/>
    <s v="Palma"/>
    <m/>
    <m/>
    <m/>
    <s v="EFSP"/>
    <x v="250"/>
    <n v="2"/>
    <s v="HT01"/>
    <s v="HT01151"/>
    <e v="#N/A"/>
    <n v="0"/>
  </r>
  <r>
    <s v="World Vision International"/>
    <s v="CARE"/>
    <m/>
    <x v="0"/>
    <x v="28"/>
    <n v="30"/>
    <s v="Octobre"/>
    <m/>
    <x v="1"/>
    <x v="3"/>
    <s v="Conditionel "/>
    <m/>
    <s v="Valeur en USD"/>
    <n v="25"/>
    <m/>
    <m/>
    <m/>
    <s v=""/>
    <x v="111"/>
    <m/>
    <x v="0"/>
    <x v="0"/>
    <s v="Palma"/>
    <m/>
    <m/>
    <m/>
    <m/>
    <x v="250"/>
    <n v="2"/>
    <s v="HT01"/>
    <s v="HT01151"/>
    <e v="#N/A"/>
    <n v="0"/>
  </r>
  <r>
    <s v="World Vision International"/>
    <m/>
    <m/>
    <x v="0"/>
    <x v="28"/>
    <n v="30"/>
    <s v="Octobre"/>
    <m/>
    <x v="1"/>
    <x v="3"/>
    <s v="Non conditionel "/>
    <m/>
    <s v="Valeur en USD"/>
    <n v="50"/>
    <m/>
    <m/>
    <m/>
    <s v=""/>
    <x v="7"/>
    <m/>
    <x v="0"/>
    <x v="0"/>
    <s v="Petite Anse"/>
    <m/>
    <m/>
    <m/>
    <s v="EFSP"/>
    <x v="251"/>
    <n v="4"/>
    <s v="HT01"/>
    <s v="HT01151"/>
    <e v="#N/A"/>
    <n v="0"/>
  </r>
  <r>
    <s v="World Vision International"/>
    <s v="CARE"/>
    <m/>
    <x v="0"/>
    <x v="28"/>
    <n v="30"/>
    <s v="Octobre"/>
    <m/>
    <x v="1"/>
    <x v="3"/>
    <s v="Conditionel "/>
    <m/>
    <s v="Valeur en USD"/>
    <n v="25"/>
    <m/>
    <m/>
    <m/>
    <s v=""/>
    <x v="133"/>
    <m/>
    <x v="0"/>
    <x v="0"/>
    <s v="Petite Anse"/>
    <m/>
    <m/>
    <m/>
    <m/>
    <x v="251"/>
    <n v="4"/>
    <s v="HT01"/>
    <s v="HT01151"/>
    <e v="#N/A"/>
    <n v="0"/>
  </r>
  <r>
    <s v="World Vision International"/>
    <m/>
    <m/>
    <x v="0"/>
    <x v="28"/>
    <n v="30"/>
    <s v="Octobre"/>
    <m/>
    <x v="1"/>
    <x v="3"/>
    <s v="Non conditionel "/>
    <m/>
    <s v="Valeur en USD"/>
    <n v="50"/>
    <m/>
    <m/>
    <m/>
    <s v=""/>
    <x v="134"/>
    <m/>
    <x v="0"/>
    <x v="0"/>
    <s v="Petite Source"/>
    <m/>
    <m/>
    <m/>
    <s v="EFSP"/>
    <x v="251"/>
    <n v="4"/>
    <s v="HT01"/>
    <s v="HT01151"/>
    <e v="#N/A"/>
    <n v="0"/>
  </r>
  <r>
    <s v="World Vision International"/>
    <s v="CARE"/>
    <m/>
    <x v="0"/>
    <x v="28"/>
    <n v="30"/>
    <s v="Octobre"/>
    <m/>
    <x v="1"/>
    <x v="3"/>
    <s v="Conditionel "/>
    <m/>
    <s v="Valeur en USD"/>
    <n v="25"/>
    <m/>
    <m/>
    <m/>
    <s v=""/>
    <x v="135"/>
    <m/>
    <x v="0"/>
    <x v="0"/>
    <s v="Petite Source"/>
    <m/>
    <m/>
    <m/>
    <m/>
    <x v="251"/>
    <n v="4"/>
    <s v="HT01"/>
    <s v="HT01151"/>
    <e v="#N/A"/>
    <n v="0"/>
  </r>
  <r>
    <s v="World Vision International"/>
    <m/>
    <m/>
    <x v="0"/>
    <x v="28"/>
    <n v="30"/>
    <s v="Octobre"/>
    <m/>
    <x v="1"/>
    <x v="3"/>
    <s v="Non conditionel "/>
    <m/>
    <s v="Valeur en USD"/>
    <n v="50"/>
    <m/>
    <m/>
    <m/>
    <s v=""/>
    <x v="64"/>
    <m/>
    <x v="0"/>
    <x v="0"/>
    <s v="Picmy"/>
    <m/>
    <m/>
    <m/>
    <s v="EFSP"/>
    <x v="252"/>
    <n v="2"/>
    <s v="HT01"/>
    <s v="HT01151"/>
    <e v="#N/A"/>
    <n v="0"/>
  </r>
  <r>
    <s v="World Vision International"/>
    <s v="CARE"/>
    <m/>
    <x v="0"/>
    <x v="28"/>
    <n v="30"/>
    <s v="Octobre"/>
    <m/>
    <x v="1"/>
    <x v="3"/>
    <s v="Conditionel "/>
    <m/>
    <s v="Valeur en USD"/>
    <n v="25"/>
    <m/>
    <m/>
    <m/>
    <s v=""/>
    <x v="82"/>
    <m/>
    <x v="0"/>
    <x v="0"/>
    <s v="Picmy"/>
    <m/>
    <m/>
    <m/>
    <m/>
    <x v="252"/>
    <n v="2"/>
    <s v="HT01"/>
    <s v="HT01151"/>
    <e v="#N/A"/>
    <n v="0"/>
  </r>
  <r>
    <s v="World Vision International"/>
    <m/>
    <m/>
    <x v="0"/>
    <x v="28"/>
    <n v="30"/>
    <s v="Octobre"/>
    <m/>
    <x v="1"/>
    <x v="3"/>
    <s v="Non conditionel "/>
    <m/>
    <s v="Valeur en USD"/>
    <n v="50"/>
    <m/>
    <m/>
    <m/>
    <s v=""/>
    <x v="136"/>
    <m/>
    <x v="0"/>
    <x v="22"/>
    <s v="Grand Vide"/>
    <m/>
    <m/>
    <m/>
    <s v="EFSP"/>
    <x v="253"/>
    <n v="4"/>
    <s v="HT01"/>
    <s v="HT01152"/>
    <e v="#N/A"/>
    <n v="0"/>
  </r>
  <r>
    <s v="World Vision International"/>
    <s v="CARE"/>
    <m/>
    <x v="0"/>
    <x v="28"/>
    <n v="30"/>
    <s v="Octobre"/>
    <m/>
    <x v="1"/>
    <x v="3"/>
    <s v="Conditionel "/>
    <m/>
    <s v="Valeur en USD"/>
    <n v="25"/>
    <m/>
    <m/>
    <m/>
    <s v=""/>
    <x v="50"/>
    <m/>
    <x v="0"/>
    <x v="22"/>
    <s v="Grand Vide"/>
    <m/>
    <m/>
    <m/>
    <m/>
    <x v="253"/>
    <n v="4"/>
    <s v="HT01"/>
    <s v="HT01152"/>
    <e v="#N/A"/>
    <n v="0"/>
  </r>
  <r>
    <s v="World Vision International"/>
    <s v="CARE"/>
    <m/>
    <x v="0"/>
    <x v="28"/>
    <n v="30"/>
    <s v="Octobre"/>
    <m/>
    <x v="1"/>
    <x v="3"/>
    <s v="Non conditionel "/>
    <m/>
    <s v="Valeur en USD"/>
    <n v="50"/>
    <m/>
    <m/>
    <m/>
    <s v=""/>
    <x v="137"/>
    <m/>
    <x v="0"/>
    <x v="22"/>
    <s v="Gros Mangle"/>
    <m/>
    <m/>
    <m/>
    <s v="EFSP"/>
    <x v="253"/>
    <n v="4"/>
    <s v="HT01"/>
    <s v="HT01152"/>
    <e v="#N/A"/>
    <n v="0"/>
  </r>
  <r>
    <s v="World Vision International"/>
    <s v="CARE"/>
    <m/>
    <x v="0"/>
    <x v="28"/>
    <n v="30"/>
    <s v="Octobre"/>
    <m/>
    <x v="1"/>
    <x v="3"/>
    <s v="Conditionel "/>
    <m/>
    <s v="Valeur en USD"/>
    <n v="25"/>
    <m/>
    <m/>
    <m/>
    <s v=""/>
    <x v="138"/>
    <m/>
    <x v="0"/>
    <x v="22"/>
    <s v="Gros Mangle"/>
    <m/>
    <m/>
    <m/>
    <m/>
    <x v="253"/>
    <n v="4"/>
    <s v="HT01"/>
    <s v="HT01152"/>
    <e v="#N/A"/>
    <n v="0"/>
  </r>
  <r>
    <s v="World Vision International"/>
    <m/>
    <m/>
    <x v="0"/>
    <x v="28"/>
    <n v="30"/>
    <s v="Octobre"/>
    <m/>
    <x v="1"/>
    <x v="3"/>
    <s v="Non conditionel "/>
    <m/>
    <s v="Valeur en USD"/>
    <n v="50"/>
    <m/>
    <m/>
    <m/>
    <s v=""/>
    <x v="139"/>
    <m/>
    <x v="0"/>
    <x v="22"/>
    <s v="La Source"/>
    <m/>
    <m/>
    <m/>
    <s v="EFSP"/>
    <x v="254"/>
    <n v="2"/>
    <s v="HT01"/>
    <s v="HT01152"/>
    <e v="#N/A"/>
    <n v="0"/>
  </r>
  <r>
    <s v="World Vision International"/>
    <s v="CARE"/>
    <m/>
    <x v="0"/>
    <x v="28"/>
    <n v="30"/>
    <s v="Octobre"/>
    <m/>
    <x v="1"/>
    <x v="3"/>
    <s v="Conditionel "/>
    <m/>
    <s v="Valeur en USD"/>
    <n v="25"/>
    <m/>
    <m/>
    <m/>
    <s v=""/>
    <x v="140"/>
    <m/>
    <x v="0"/>
    <x v="22"/>
    <s v="La Source"/>
    <m/>
    <m/>
    <m/>
    <m/>
    <x v="254"/>
    <n v="2"/>
    <s v="HT01"/>
    <s v="HT01152"/>
    <e v="#N/A"/>
    <n v="0"/>
  </r>
  <r>
    <s v="World Vision International"/>
    <m/>
    <m/>
    <x v="0"/>
    <x v="28"/>
    <n v="30"/>
    <s v="Octobre"/>
    <m/>
    <x v="1"/>
    <x v="3"/>
    <s v="Non conditionel "/>
    <m/>
    <s v="Valeur en USD"/>
    <n v="50"/>
    <m/>
    <m/>
    <m/>
    <s v=""/>
    <x v="141"/>
    <m/>
    <x v="0"/>
    <x v="22"/>
    <s v="Pointe A Raquette"/>
    <m/>
    <m/>
    <m/>
    <s v="EFSP"/>
    <x v="255"/>
    <n v="2"/>
    <s v="HT01"/>
    <s v="HT01152"/>
    <e v="#N/A"/>
    <n v="0"/>
  </r>
  <r>
    <s v="World Vision International"/>
    <s v="CARE"/>
    <m/>
    <x v="0"/>
    <x v="28"/>
    <n v="30"/>
    <s v="Octobre"/>
    <m/>
    <x v="1"/>
    <x v="3"/>
    <s v="Conditionel "/>
    <m/>
    <s v="Valeur en USD"/>
    <n v="25"/>
    <m/>
    <m/>
    <m/>
    <s v=""/>
    <x v="142"/>
    <m/>
    <x v="0"/>
    <x v="22"/>
    <s v="Pointe a Raquette"/>
    <m/>
    <m/>
    <m/>
    <m/>
    <x v="255"/>
    <n v="2"/>
    <s v="HT01"/>
    <s v="HT01152"/>
    <e v="#N/A"/>
    <n v="0"/>
  </r>
  <r>
    <s v="World Vision International"/>
    <m/>
    <m/>
    <x v="0"/>
    <x v="28"/>
    <n v="30"/>
    <s v="Octobre"/>
    <m/>
    <x v="1"/>
    <x v="3"/>
    <s v="Non conditionel "/>
    <m/>
    <s v="Valeur en USD"/>
    <n v="50"/>
    <m/>
    <m/>
    <m/>
    <s v=""/>
    <x v="143"/>
    <m/>
    <x v="0"/>
    <x v="22"/>
    <s v="Trou Louis"/>
    <m/>
    <m/>
    <m/>
    <s v="EFSP"/>
    <x v="247"/>
    <n v="3"/>
    <s v="HT01"/>
    <s v="HT01152"/>
    <e v="#N/A"/>
    <n v="0"/>
  </r>
  <r>
    <s v="World Vision International"/>
    <s v="CARE"/>
    <m/>
    <x v="0"/>
    <x v="28"/>
    <n v="30"/>
    <s v="Octobre"/>
    <m/>
    <x v="1"/>
    <x v="3"/>
    <s v="Conditionel "/>
    <m/>
    <s v="Valeur en USD"/>
    <n v="25"/>
    <m/>
    <m/>
    <m/>
    <s v=""/>
    <x v="1"/>
    <m/>
    <x v="0"/>
    <x v="22"/>
    <s v="Trou Louis"/>
    <m/>
    <m/>
    <m/>
    <m/>
    <x v="247"/>
    <n v="3"/>
    <s v="HT01"/>
    <s v="HT01152"/>
    <e v="#N/A"/>
    <n v="0"/>
  </r>
  <r>
    <s v="ACTED"/>
    <m/>
    <s v="OFDA"/>
    <x v="0"/>
    <x v="29"/>
    <n v="31"/>
    <s v="Octobre"/>
    <m/>
    <x v="1"/>
    <x v="1"/>
    <s v="Bâches"/>
    <m/>
    <s v="Nombre"/>
    <n v="759"/>
    <m/>
    <m/>
    <m/>
    <s v=""/>
    <x v="80"/>
    <m/>
    <x v="1"/>
    <x v="1"/>
    <s v="4e Basse Guinaudée"/>
    <s v="Chateau"/>
    <s v="Urbain"/>
    <s v="Quartier"/>
    <m/>
    <x v="256"/>
    <n v="2"/>
    <s v="HT08"/>
    <s v="HT08811"/>
    <s v="HT08811-04"/>
    <n v="0"/>
  </r>
  <r>
    <s v="ACTED"/>
    <m/>
    <s v="OFDA"/>
    <x v="0"/>
    <x v="29"/>
    <n v="31"/>
    <s v="Octobre"/>
    <m/>
    <x v="0"/>
    <x v="0"/>
    <s v="Kit d'hygiène"/>
    <m/>
    <s v="Nombre"/>
    <n v="759"/>
    <m/>
    <m/>
    <m/>
    <s v=""/>
    <x v="80"/>
    <m/>
    <x v="1"/>
    <x v="1"/>
    <s v="4e Basse Guinaudée"/>
    <s v="Chateau"/>
    <s v="Urbain"/>
    <s v="Quartier"/>
    <m/>
    <x v="256"/>
    <n v="2"/>
    <s v="HT08"/>
    <s v="HT08811"/>
    <s v="HT08811-04"/>
    <n v="0"/>
  </r>
  <r>
    <s v="French RC"/>
    <s v="Haitian RC"/>
    <m/>
    <x v="0"/>
    <x v="29"/>
    <n v="31"/>
    <s v="Octobre"/>
    <m/>
    <x v="1"/>
    <x v="1"/>
    <s v="Bâches"/>
    <m/>
    <s v="Nombre"/>
    <n v="71"/>
    <m/>
    <m/>
    <m/>
    <s v=""/>
    <x v="101"/>
    <s v="Sélection / Priorisation"/>
    <x v="0"/>
    <x v="22"/>
    <s v="TI PALMISTE"/>
    <m/>
    <m/>
    <m/>
    <m/>
    <x v="257"/>
    <n v="5"/>
    <s v="HT01"/>
    <s v="HT01152"/>
    <e v="#N/A"/>
    <n v="0"/>
  </r>
  <r>
    <s v="French RC"/>
    <s v="Haitian RC"/>
    <m/>
    <x v="0"/>
    <x v="29"/>
    <n v="31"/>
    <s v="Octobre"/>
    <m/>
    <x v="1"/>
    <x v="1"/>
    <s v="Kit Abris"/>
    <m/>
    <s v="Nombre"/>
    <n v="71"/>
    <m/>
    <m/>
    <m/>
    <s v=""/>
    <x v="101"/>
    <s v="Sélection / Priorisation"/>
    <x v="0"/>
    <x v="22"/>
    <s v="TI PALMISTE"/>
    <m/>
    <m/>
    <m/>
    <m/>
    <x v="257"/>
    <n v="5"/>
    <s v="HT01"/>
    <s v="HT01152"/>
    <e v="#N/A"/>
    <n v="0"/>
  </r>
  <r>
    <s v="French RC"/>
    <s v="Haitian RC"/>
    <m/>
    <x v="0"/>
    <x v="29"/>
    <n v="31"/>
    <s v="Octobre"/>
    <m/>
    <x v="0"/>
    <x v="0"/>
    <s v="Kit de cuisine"/>
    <m/>
    <s v="Nombre"/>
    <n v="288"/>
    <m/>
    <m/>
    <m/>
    <s v=""/>
    <x v="101"/>
    <s v="Sélection / Priorisation"/>
    <x v="0"/>
    <x v="22"/>
    <s v="TI PALMISTE"/>
    <m/>
    <m/>
    <m/>
    <m/>
    <x v="257"/>
    <n v="5"/>
    <s v="HT01"/>
    <s v="HT01152"/>
    <e v="#N/A"/>
    <n v="0"/>
  </r>
  <r>
    <s v="French RC"/>
    <s v="Haitian RC"/>
    <m/>
    <x v="0"/>
    <x v="29"/>
    <n v="31"/>
    <s v="Octobre"/>
    <m/>
    <x v="0"/>
    <x v="0"/>
    <s v="Kit d'hygiène"/>
    <m/>
    <s v="Nombre"/>
    <n v="288"/>
    <m/>
    <m/>
    <m/>
    <s v=""/>
    <x v="101"/>
    <s v="Sélection / Priorisation"/>
    <x v="0"/>
    <x v="22"/>
    <s v="TI PALMISTE"/>
    <m/>
    <m/>
    <m/>
    <m/>
    <x v="257"/>
    <n v="5"/>
    <s v="HT01"/>
    <s v="HT01152"/>
    <e v="#N/A"/>
    <n v="0"/>
  </r>
  <r>
    <s v="French RC"/>
    <s v="Haitian RC"/>
    <m/>
    <x v="0"/>
    <x v="29"/>
    <n v="31"/>
    <s v="Octobre"/>
    <m/>
    <x v="0"/>
    <x v="0"/>
    <s v="Moustiquaires"/>
    <m/>
    <s v="Nombre"/>
    <n v="288"/>
    <m/>
    <m/>
    <m/>
    <s v=""/>
    <x v="101"/>
    <s v="Sélection / Priorisation"/>
    <x v="0"/>
    <x v="22"/>
    <s v="TI PALMISTE"/>
    <m/>
    <m/>
    <m/>
    <m/>
    <x v="257"/>
    <n v="5"/>
    <s v="HT01"/>
    <s v="HT01152"/>
    <e v="#N/A"/>
    <n v="0"/>
  </r>
  <r>
    <s v="German RC"/>
    <s v="Haitian RC"/>
    <m/>
    <x v="0"/>
    <x v="29"/>
    <n v="31"/>
    <s v="Octobre"/>
    <m/>
    <x v="0"/>
    <x v="0"/>
    <s v="Agricultural Cleaning Kits"/>
    <m/>
    <s v="Nombre"/>
    <n v="5"/>
    <m/>
    <m/>
    <m/>
    <s v=""/>
    <x v="144"/>
    <m/>
    <x v="5"/>
    <x v="55"/>
    <s v="La plaine (remainder of previous distributions)"/>
    <m/>
    <m/>
    <m/>
    <m/>
    <x v="258"/>
    <n v="1"/>
    <s v="HT10"/>
    <s v="HT101031"/>
    <e v="#N/A"/>
    <n v="0"/>
  </r>
  <r>
    <s v="Haitian RC"/>
    <m/>
    <m/>
    <x v="0"/>
    <x v="29"/>
    <n v="31"/>
    <s v="Octobre"/>
    <m/>
    <x v="0"/>
    <x v="0"/>
    <s v="Kit de cuisine"/>
    <m/>
    <s v="Nombre"/>
    <n v="288"/>
    <m/>
    <m/>
    <m/>
    <s v=""/>
    <x v="101"/>
    <s v="Sélection / Priorisation"/>
    <x v="0"/>
    <x v="22"/>
    <s v="TI PALMISTE"/>
    <m/>
    <m/>
    <m/>
    <m/>
    <x v="259"/>
    <n v="1"/>
    <s v="HT01"/>
    <s v="HT01152"/>
    <e v="#N/A"/>
    <n v="0"/>
  </r>
  <r>
    <s v="IFRC"/>
    <s v="Haitian RC"/>
    <m/>
    <x v="0"/>
    <x v="29"/>
    <n v="31"/>
    <s v="Octobre"/>
    <m/>
    <x v="1"/>
    <x v="1"/>
    <s v="Bâches"/>
    <m/>
    <s v="Nombre"/>
    <n v="992"/>
    <m/>
    <m/>
    <m/>
    <s v=""/>
    <x v="145"/>
    <s v="Sélection / Priorisation"/>
    <x v="1"/>
    <x v="46"/>
    <s v="All"/>
    <m/>
    <m/>
    <m/>
    <m/>
    <x v="260"/>
    <n v="7"/>
    <s v="HT08"/>
    <s v="HT08823"/>
    <e v="#N/A"/>
    <n v="1"/>
  </r>
  <r>
    <s v="IFRC"/>
    <s v="Haitian RC"/>
    <m/>
    <x v="0"/>
    <x v="29"/>
    <n v="31"/>
    <s v="Octobre"/>
    <m/>
    <x v="0"/>
    <x v="0"/>
    <s v="Bidons"/>
    <m/>
    <s v="Nombre"/>
    <n v="992"/>
    <m/>
    <m/>
    <m/>
    <s v=""/>
    <x v="145"/>
    <s v="Sélection / Priorisation"/>
    <x v="1"/>
    <x v="46"/>
    <s v="All"/>
    <m/>
    <m/>
    <m/>
    <m/>
    <x v="260"/>
    <n v="7"/>
    <s v="HT08"/>
    <s v="HT08823"/>
    <e v="#N/A"/>
    <n v="0"/>
  </r>
  <r>
    <s v="IFRC"/>
    <s v="Haitian RC"/>
    <m/>
    <x v="0"/>
    <x v="29"/>
    <n v="31"/>
    <s v="Octobre"/>
    <m/>
    <x v="1"/>
    <x v="1"/>
    <s v="Kit Abris"/>
    <m/>
    <s v="Nombre"/>
    <n v="496"/>
    <m/>
    <m/>
    <m/>
    <s v=""/>
    <x v="145"/>
    <s v="Sélection / Priorisation"/>
    <x v="1"/>
    <x v="46"/>
    <s v="All"/>
    <m/>
    <m/>
    <m/>
    <m/>
    <x v="260"/>
    <n v="7"/>
    <s v="HT08"/>
    <s v="HT08823"/>
    <e v="#N/A"/>
    <n v="0"/>
  </r>
  <r>
    <s v="IFRC"/>
    <s v="Haitian RC"/>
    <m/>
    <x v="0"/>
    <x v="29"/>
    <n v="31"/>
    <s v="Octobre"/>
    <m/>
    <x v="0"/>
    <x v="0"/>
    <s v="Kit de cuisine"/>
    <m/>
    <s v="Nombre"/>
    <n v="496"/>
    <m/>
    <m/>
    <m/>
    <s v=""/>
    <x v="145"/>
    <s v="Sélection / Priorisation"/>
    <x v="1"/>
    <x v="46"/>
    <s v="All"/>
    <m/>
    <m/>
    <m/>
    <m/>
    <x v="260"/>
    <n v="7"/>
    <s v="HT08"/>
    <s v="HT08823"/>
    <e v="#N/A"/>
    <n v="0"/>
  </r>
  <r>
    <s v="IFRC"/>
    <s v="Haitian RC"/>
    <m/>
    <x v="0"/>
    <x v="29"/>
    <n v="31"/>
    <s v="Octobre"/>
    <m/>
    <x v="0"/>
    <x v="0"/>
    <s v="Kit d'hygiène"/>
    <m/>
    <s v="Nombre"/>
    <n v="496"/>
    <m/>
    <m/>
    <m/>
    <s v=""/>
    <x v="145"/>
    <s v="Sélection / Priorisation"/>
    <x v="1"/>
    <x v="46"/>
    <s v="All"/>
    <m/>
    <m/>
    <m/>
    <m/>
    <x v="260"/>
    <n v="7"/>
    <s v="HT08"/>
    <s v="HT08823"/>
    <e v="#N/A"/>
    <n v="0"/>
  </r>
  <r>
    <s v="IFRC"/>
    <s v="Haitian RC"/>
    <m/>
    <x v="0"/>
    <x v="29"/>
    <n v="31"/>
    <s v="Octobre"/>
    <m/>
    <x v="0"/>
    <x v="0"/>
    <s v="Moustiquaires"/>
    <m/>
    <s v="Nombre"/>
    <n v="992"/>
    <m/>
    <m/>
    <m/>
    <s v=""/>
    <x v="145"/>
    <s v="Sélection / Priorisation"/>
    <x v="1"/>
    <x v="46"/>
    <s v="All"/>
    <m/>
    <m/>
    <m/>
    <m/>
    <x v="260"/>
    <n v="7"/>
    <s v="HT08"/>
    <s v="HT08823"/>
    <e v="#N/A"/>
    <n v="0"/>
  </r>
  <r>
    <s v="IFRC"/>
    <s v="Haitian RC"/>
    <m/>
    <x v="0"/>
    <x v="29"/>
    <n v="31"/>
    <s v="Octobre"/>
    <m/>
    <x v="0"/>
    <x v="0"/>
    <s v="Seaux"/>
    <m/>
    <s v="Nombre"/>
    <n v="496"/>
    <m/>
    <m/>
    <m/>
    <s v=""/>
    <x v="145"/>
    <s v="Sélection / Priorisation"/>
    <x v="1"/>
    <x v="46"/>
    <s v="All"/>
    <m/>
    <m/>
    <m/>
    <m/>
    <x v="260"/>
    <n v="7"/>
    <s v="HT08"/>
    <s v="HT08823"/>
    <e v="#N/A"/>
    <n v="0"/>
  </r>
  <r>
    <s v="MEDAIR"/>
    <m/>
    <s v="OFDA"/>
    <x v="0"/>
    <x v="29"/>
    <n v="31"/>
    <s v="Octobre"/>
    <m/>
    <x v="1"/>
    <x v="1"/>
    <s v="Bâches"/>
    <m/>
    <s v="Nombre"/>
    <n v="694"/>
    <m/>
    <m/>
    <m/>
    <s v=""/>
    <x v="146"/>
    <m/>
    <x v="2"/>
    <x v="54"/>
    <s v="Dalmette"/>
    <m/>
    <m/>
    <m/>
    <s v="Distribution of rope with tarp. The reason numbers are off, we run out of hygiene kits and mousqito nets."/>
    <x v="261"/>
    <n v="8"/>
    <s v="HT07"/>
    <s v="HT07753"/>
    <e v="#N/A"/>
    <n v="0"/>
  </r>
  <r>
    <s v="MEDAIR"/>
    <m/>
    <s v="OFDA"/>
    <x v="0"/>
    <x v="29"/>
    <n v="31"/>
    <s v="Octobre"/>
    <m/>
    <x v="0"/>
    <x v="0"/>
    <s v="Seaux"/>
    <m/>
    <s v="Nombre"/>
    <n v="667"/>
    <m/>
    <m/>
    <m/>
    <s v=""/>
    <x v="146"/>
    <s v="Distribution générale"/>
    <x v="2"/>
    <x v="54"/>
    <s v="Dalmette"/>
    <m/>
    <m/>
    <m/>
    <s v="Distribution of rope with tarp. The reason numbers are off, we run out of hygiene kits and mousqito nets."/>
    <x v="261"/>
    <n v="8"/>
    <s v="HT07"/>
    <s v="HT07753"/>
    <e v="#N/A"/>
    <n v="0"/>
  </r>
  <r>
    <s v="MEDAIR"/>
    <m/>
    <s v="OFDA"/>
    <x v="0"/>
    <x v="29"/>
    <n v="31"/>
    <s v="Octobre"/>
    <m/>
    <x v="0"/>
    <x v="0"/>
    <s v="Moustiquaires"/>
    <m/>
    <s v="Nombre"/>
    <n v="667"/>
    <m/>
    <m/>
    <m/>
    <s v=""/>
    <x v="146"/>
    <s v="Distribution générale"/>
    <x v="2"/>
    <x v="54"/>
    <s v="Dalmette"/>
    <m/>
    <m/>
    <m/>
    <s v="Distribution of rope with tarp. The reason numbers are off, we run out of hygiene kits and mousqito nets."/>
    <x v="261"/>
    <n v="8"/>
    <s v="HT07"/>
    <s v="HT07753"/>
    <e v="#N/A"/>
    <n v="0"/>
  </r>
  <r>
    <s v="MEDAIR"/>
    <m/>
    <s v="OFDA"/>
    <x v="0"/>
    <x v="29"/>
    <n v="31"/>
    <s v="Octobre"/>
    <m/>
    <x v="0"/>
    <x v="0"/>
    <s v="Aquatabs"/>
    <m/>
    <s v="Nombre"/>
    <n v="694"/>
    <m/>
    <m/>
    <m/>
    <s v=""/>
    <x v="146"/>
    <s v="Distribution générale"/>
    <x v="2"/>
    <x v="54"/>
    <s v="Dalmette"/>
    <m/>
    <m/>
    <m/>
    <s v="Distribution of rope with tarp. The reason numbers are off, we run out of hygiene kits and mousqito nets."/>
    <x v="261"/>
    <n v="8"/>
    <s v="HT07"/>
    <s v="HT07753"/>
    <e v="#N/A"/>
    <n v="0"/>
  </r>
  <r>
    <s v="MEDAIR"/>
    <m/>
    <s v="OFDA"/>
    <x v="0"/>
    <x v="29"/>
    <n v="31"/>
    <s v="Octobre"/>
    <m/>
    <x v="0"/>
    <x v="0"/>
    <s v="Kit d'hygiène"/>
    <m/>
    <s v="Nombre"/>
    <n v="667"/>
    <m/>
    <m/>
    <m/>
    <s v=""/>
    <x v="146"/>
    <s v="Distribution générale"/>
    <x v="2"/>
    <x v="54"/>
    <s v="Dalmette"/>
    <m/>
    <m/>
    <m/>
    <s v="Distribution of rope with tarp. The reason numbers are off, we run out of hygiene kits and mousqito nets."/>
    <x v="261"/>
    <n v="8"/>
    <s v="HT07"/>
    <s v="HT07753"/>
    <e v="#N/A"/>
    <n v="0"/>
  </r>
  <r>
    <s v="MEDAIR"/>
    <m/>
    <s v="OFDA"/>
    <x v="0"/>
    <x v="29"/>
    <n v="31"/>
    <s v="Octobre"/>
    <m/>
    <x v="2"/>
    <x v="2"/>
    <s v="Formation"/>
    <m/>
    <s v=""/>
    <n v="694"/>
    <m/>
    <m/>
    <m/>
    <s v=""/>
    <x v="146"/>
    <s v="Sélection / Priorisation"/>
    <x v="2"/>
    <x v="54"/>
    <s v="Dalmette"/>
    <m/>
    <m/>
    <m/>
    <s v="Distribution of rope with tarp. The reason numbers are off, we run out of hygiene kits and mousqito nets."/>
    <x v="261"/>
    <n v="8"/>
    <s v="HT07"/>
    <s v="HT07753"/>
    <e v="#N/A"/>
    <n v="0"/>
  </r>
  <r>
    <s v="MEDAIR"/>
    <m/>
    <s v="OFDA"/>
    <x v="0"/>
    <x v="29"/>
    <n v="31"/>
    <s v="Octobre"/>
    <m/>
    <x v="1"/>
    <x v="1"/>
    <s v="Autre, à préciser dans &quot;Commentaires&quot;"/>
    <m/>
    <s v="N/A"/>
    <n v="694"/>
    <m/>
    <m/>
    <m/>
    <s v=""/>
    <x v="146"/>
    <s v="Distribution générale"/>
    <x v="2"/>
    <x v="54"/>
    <s v="Dalmette"/>
    <m/>
    <m/>
    <m/>
    <s v="Baches, Moustiquaires, Aquatabs, Kit hygienique, seaux"/>
    <x v="261"/>
    <n v="8"/>
    <s v="HT07"/>
    <s v="HT07753"/>
    <e v="#N/A"/>
    <n v="0"/>
  </r>
  <r>
    <s v="MEDAIR"/>
    <m/>
    <s v="OFDA"/>
    <x v="0"/>
    <x v="29"/>
    <n v="31"/>
    <s v="Octobre"/>
    <m/>
    <x v="1"/>
    <x v="1"/>
    <s v="Autre, à préciser dans &quot;Commentaires&quot;"/>
    <m/>
    <s v="N/A"/>
    <n v="694"/>
    <m/>
    <m/>
    <m/>
    <s v=""/>
    <x v="146"/>
    <s v="Distribution générale"/>
    <x v="2"/>
    <x v="54"/>
    <s v="Dalmette"/>
    <m/>
    <m/>
    <m/>
    <s v="Baches, Moustiquaires, Aquatabs, Kit hygienique, seaux"/>
    <x v="261"/>
    <n v="8"/>
    <s v="HT07"/>
    <s v="HT07753"/>
    <e v="#N/A"/>
    <n v="0"/>
  </r>
  <r>
    <s v="Samaritan's Purse"/>
    <m/>
    <m/>
    <x v="0"/>
    <x v="29"/>
    <n v="31"/>
    <s v="Octobre"/>
    <m/>
    <x v="1"/>
    <x v="1"/>
    <s v="Bâches"/>
    <m/>
    <s v="Nombre"/>
    <n v="180"/>
    <m/>
    <m/>
    <m/>
    <s v=""/>
    <x v="1"/>
    <m/>
    <x v="2"/>
    <x v="7"/>
    <s v="Chantal"/>
    <m/>
    <m/>
    <m/>
    <m/>
    <x v="262"/>
    <n v="1"/>
    <s v="HT07"/>
    <s v="HT07711"/>
    <e v="#N/A"/>
    <n v="0"/>
  </r>
  <r>
    <s v="Samaritan's Purse"/>
    <m/>
    <m/>
    <x v="0"/>
    <x v="29"/>
    <n v="31"/>
    <s v="Octobre"/>
    <m/>
    <x v="0"/>
    <x v="0"/>
    <s v="Kit d'hygiène"/>
    <m/>
    <s v="Nombre"/>
    <n v="150"/>
    <m/>
    <m/>
    <m/>
    <s v=""/>
    <x v="15"/>
    <s v="Distribution générale"/>
    <x v="2"/>
    <x v="7"/>
    <s v="Cayes"/>
    <m/>
    <m/>
    <m/>
    <m/>
    <x v="263"/>
    <n v="1"/>
    <s v="HT07"/>
    <s v="HT07711"/>
    <e v="#N/A"/>
    <n v="0"/>
  </r>
  <r>
    <s v="Samaritan's Purse"/>
    <m/>
    <m/>
    <x v="0"/>
    <x v="29"/>
    <n v="31"/>
    <s v="Octobre"/>
    <m/>
    <x v="1"/>
    <x v="1"/>
    <s v="Bâches"/>
    <m/>
    <s v="Nombre"/>
    <n v="110"/>
    <m/>
    <m/>
    <m/>
    <s v=""/>
    <x v="37"/>
    <m/>
    <x v="2"/>
    <x v="7"/>
    <s v="1ère Bourdet"/>
    <s v="Colte"/>
    <m/>
    <m/>
    <m/>
    <x v="264"/>
    <n v="2"/>
    <s v="HT07"/>
    <s v="HT07711"/>
    <s v="HT07711-01"/>
    <n v="0"/>
  </r>
  <r>
    <s v="Samaritan's Purse"/>
    <m/>
    <m/>
    <x v="0"/>
    <x v="29"/>
    <n v="31"/>
    <s v="Octobre"/>
    <m/>
    <x v="0"/>
    <x v="0"/>
    <s v="Kit d'hygiène"/>
    <m/>
    <s v="Nombre"/>
    <n v="110"/>
    <m/>
    <m/>
    <m/>
    <s v=""/>
    <x v="37"/>
    <m/>
    <x v="2"/>
    <x v="7"/>
    <s v="1ère Bourdet"/>
    <s v="Colte"/>
    <m/>
    <m/>
    <m/>
    <x v="264"/>
    <n v="2"/>
    <s v="HT07"/>
    <s v="HT07711"/>
    <s v="HT07711-01"/>
    <n v="0"/>
  </r>
  <r>
    <s v="Save the Children International"/>
    <m/>
    <s v="OFDA"/>
    <x v="0"/>
    <x v="29"/>
    <n v="31"/>
    <s v="Octobre"/>
    <m/>
    <x v="1"/>
    <x v="1"/>
    <s v="Kit Abris"/>
    <s v="bache 4*6, 1 corde"/>
    <s v="Nombre"/>
    <n v="300"/>
    <n v="1500"/>
    <m/>
    <m/>
    <n v="1500"/>
    <x v="25"/>
    <s v="Distribution générale"/>
    <x v="1"/>
    <x v="23"/>
    <s v="Beaumont"/>
    <s v="Au centre"/>
    <s v="Rural"/>
    <s v="Ménage"/>
    <s v="Chaque bache avec 20 metres de corde et guide technique"/>
    <x v="265"/>
    <n v="1"/>
    <s v="HT08"/>
    <s v="HT08833"/>
    <e v="#N/A"/>
    <n v="0"/>
  </r>
  <r>
    <s v="Concern Worldwide"/>
    <s v="Joint distribution with ACTED"/>
    <m/>
    <x v="0"/>
    <x v="30"/>
    <n v="1"/>
    <s v="Novembre"/>
    <m/>
    <x v="0"/>
    <x v="0"/>
    <s v="Aquatabs"/>
    <m/>
    <s v="Nombre"/>
    <n v="100000"/>
    <m/>
    <m/>
    <m/>
    <s v=""/>
    <x v="111"/>
    <s v="Sélection / Priorisation"/>
    <x v="1"/>
    <x v="44"/>
    <m/>
    <m/>
    <m/>
    <m/>
    <m/>
    <x v="266"/>
    <n v="6"/>
    <s v="HT08"/>
    <s v="HT08821"/>
    <e v="#N/A"/>
    <n v="1"/>
  </r>
  <r>
    <s v="Concern Worldwide"/>
    <s v="Joint distribution with ACTED"/>
    <m/>
    <x v="0"/>
    <x v="30"/>
    <n v="1"/>
    <s v="Novembre"/>
    <m/>
    <x v="1"/>
    <x v="1"/>
    <s v="Bâches"/>
    <m/>
    <s v="Nombre"/>
    <n v="500"/>
    <m/>
    <m/>
    <m/>
    <s v=""/>
    <x v="111"/>
    <m/>
    <x v="1"/>
    <x v="44"/>
    <m/>
    <m/>
    <m/>
    <m/>
    <m/>
    <x v="266"/>
    <n v="6"/>
    <s v="HT08"/>
    <s v="HT08821"/>
    <e v="#N/A"/>
    <n v="0"/>
  </r>
  <r>
    <s v="Concern Worldwide"/>
    <s v="Joint distribution with ACTED"/>
    <m/>
    <x v="0"/>
    <x v="30"/>
    <n v="1"/>
    <s v="Novembre"/>
    <m/>
    <x v="0"/>
    <x v="0"/>
    <s v="Couvertures"/>
    <m/>
    <s v="Nombre"/>
    <n v="1000"/>
    <m/>
    <m/>
    <m/>
    <s v=""/>
    <x v="111"/>
    <s v="Sélection / Priorisation"/>
    <x v="1"/>
    <x v="44"/>
    <m/>
    <m/>
    <m/>
    <m/>
    <m/>
    <x v="266"/>
    <n v="6"/>
    <s v="HT08"/>
    <s v="HT08821"/>
    <e v="#N/A"/>
    <n v="0"/>
  </r>
  <r>
    <s v="Concern Worldwide"/>
    <s v="Joint distribution with ACTED"/>
    <m/>
    <x v="0"/>
    <x v="30"/>
    <n v="1"/>
    <s v="Novembre"/>
    <m/>
    <x v="1"/>
    <x v="1"/>
    <s v="Kit Abris"/>
    <s v="1 bache 4x6, 1 corde"/>
    <s v="Nombre"/>
    <n v="500"/>
    <m/>
    <m/>
    <m/>
    <s v=""/>
    <x v="111"/>
    <s v="Sélection / Priorisation"/>
    <x v="1"/>
    <x v="44"/>
    <m/>
    <m/>
    <m/>
    <m/>
    <m/>
    <x v="266"/>
    <n v="6"/>
    <s v="HT08"/>
    <s v="HT08821"/>
    <e v="#N/A"/>
    <n v="0"/>
  </r>
  <r>
    <s v="Concern Worldwide"/>
    <s v="Joint distribution with ACTED"/>
    <m/>
    <x v="0"/>
    <x v="30"/>
    <n v="1"/>
    <s v="Novembre"/>
    <m/>
    <x v="0"/>
    <x v="0"/>
    <s v="Kit d'hygiène"/>
    <m/>
    <s v="Nombre"/>
    <n v="500"/>
    <m/>
    <m/>
    <m/>
    <s v=""/>
    <x v="111"/>
    <s v="Sélection / Priorisation"/>
    <x v="1"/>
    <x v="44"/>
    <m/>
    <m/>
    <m/>
    <m/>
    <m/>
    <x v="266"/>
    <n v="6"/>
    <s v="HT08"/>
    <s v="HT08821"/>
    <e v="#N/A"/>
    <n v="0"/>
  </r>
  <r>
    <s v="Concern Worldwide"/>
    <s v="Joint distribution with ACTED"/>
    <m/>
    <x v="0"/>
    <x v="30"/>
    <n v="1"/>
    <s v="Novembre"/>
    <m/>
    <x v="0"/>
    <x v="0"/>
    <s v="Moustiquaires"/>
    <m/>
    <s v="Nombre"/>
    <n v="1000"/>
    <m/>
    <m/>
    <m/>
    <s v=""/>
    <x v="111"/>
    <s v="Sélection / Priorisation"/>
    <x v="1"/>
    <x v="44"/>
    <m/>
    <m/>
    <m/>
    <m/>
    <m/>
    <x v="266"/>
    <n v="6"/>
    <s v="HT08"/>
    <s v="HT08821"/>
    <e v="#N/A"/>
    <n v="0"/>
  </r>
  <r>
    <s v="French RC"/>
    <s v="Haitian RC"/>
    <m/>
    <x v="0"/>
    <x v="30"/>
    <n v="1"/>
    <s v="Novembre"/>
    <m/>
    <x v="1"/>
    <x v="1"/>
    <s v="Bâches"/>
    <m/>
    <s v="Nombre"/>
    <n v="70"/>
    <m/>
    <m/>
    <m/>
    <s v=""/>
    <x v="147"/>
    <s v="Sélection / Priorisation"/>
    <x v="0"/>
    <x v="22"/>
    <s v="Trou Louis"/>
    <m/>
    <m/>
    <m/>
    <m/>
    <x v="267"/>
    <n v="3"/>
    <s v="HT01"/>
    <s v="HT01152"/>
    <e v="#N/A"/>
    <n v="0"/>
  </r>
  <r>
    <s v="French RC"/>
    <s v="Haitian RC"/>
    <m/>
    <x v="0"/>
    <x v="30"/>
    <n v="1"/>
    <s v="Novembre"/>
    <m/>
    <x v="1"/>
    <x v="1"/>
    <s v="Kit Abris"/>
    <m/>
    <s v="Nombre"/>
    <n v="121"/>
    <m/>
    <m/>
    <m/>
    <s v=""/>
    <x v="147"/>
    <s v="Sélection / Priorisation"/>
    <x v="0"/>
    <x v="22"/>
    <s v="Trou Louis"/>
    <m/>
    <m/>
    <m/>
    <m/>
    <x v="267"/>
    <n v="3"/>
    <s v="HT01"/>
    <s v="HT01152"/>
    <e v="#N/A"/>
    <n v="0"/>
  </r>
  <r>
    <s v="French RC"/>
    <s v="Haitian RC"/>
    <m/>
    <x v="0"/>
    <x v="30"/>
    <n v="1"/>
    <s v="Novembre"/>
    <m/>
    <x v="0"/>
    <x v="0"/>
    <s v="Kit d'hygiène"/>
    <m/>
    <s v="Nombre"/>
    <n v="121"/>
    <m/>
    <m/>
    <m/>
    <s v=""/>
    <x v="147"/>
    <s v="Sélection / Priorisation"/>
    <x v="0"/>
    <x v="22"/>
    <s v="Trou Louis"/>
    <m/>
    <m/>
    <m/>
    <m/>
    <x v="267"/>
    <n v="3"/>
    <s v="HT01"/>
    <s v="HT01152"/>
    <e v="#N/A"/>
    <n v="0"/>
  </r>
  <r>
    <s v="German RC"/>
    <s v="Haitian RC"/>
    <m/>
    <x v="0"/>
    <x v="30"/>
    <n v="1"/>
    <s v="Novembre"/>
    <m/>
    <x v="0"/>
    <x v="0"/>
    <s v="Agricultural Cleaning Kits"/>
    <m/>
    <s v="Nombre"/>
    <n v="40"/>
    <m/>
    <m/>
    <m/>
    <s v=""/>
    <x v="148"/>
    <m/>
    <x v="5"/>
    <x v="57"/>
    <s v="Ti- Francois (16 kits) + Vassale -  localite Dupuy(26 kits)"/>
    <m/>
    <m/>
    <m/>
    <m/>
    <x v="268"/>
    <n v="1"/>
    <s v="HT10"/>
    <s v="HT101025"/>
    <e v="#N/A"/>
    <n v="1"/>
  </r>
  <r>
    <s v="Save the Children International"/>
    <m/>
    <s v="OFDA"/>
    <x v="0"/>
    <x v="30"/>
    <n v="1"/>
    <s v="Novembre"/>
    <m/>
    <x v="1"/>
    <x v="1"/>
    <s v="Kit Abris"/>
    <s v="bache 4*6, 1 corde"/>
    <s v="Nombre"/>
    <n v="300"/>
    <n v="1500"/>
    <m/>
    <m/>
    <n v="1500"/>
    <x v="25"/>
    <s v="Distribution générale"/>
    <x v="1"/>
    <x v="23"/>
    <s v="Beaumont"/>
    <s v="Cassanette"/>
    <s v="Peri urbain"/>
    <s v="Ménage"/>
    <s v="Chaque bache avec 20 metres de corde et guide technique"/>
    <x v="269"/>
    <n v="1"/>
    <s v="HT08"/>
    <s v="HT08833"/>
    <e v="#N/A"/>
    <n v="0"/>
  </r>
  <r>
    <s v="ACTED"/>
    <m/>
    <s v="CONCERN"/>
    <x v="0"/>
    <x v="31"/>
    <n v="2"/>
    <s v="Novembre"/>
    <m/>
    <x v="1"/>
    <x v="1"/>
    <s v="Kit Abris"/>
    <m/>
    <s v="Nombre"/>
    <n v="500"/>
    <m/>
    <m/>
    <m/>
    <s v=""/>
    <x v="80"/>
    <m/>
    <x v="1"/>
    <x v="44"/>
    <s v="1e Grandoit"/>
    <s v="centre ville zone 1"/>
    <s v="Urbain"/>
    <s v="Quartier"/>
    <m/>
    <x v="270"/>
    <n v="5"/>
    <s v="HT08"/>
    <s v="HT08821"/>
    <s v="HT08821-01"/>
    <n v="1"/>
  </r>
  <r>
    <s v="ACTED"/>
    <m/>
    <s v="CONCERN"/>
    <x v="0"/>
    <x v="31"/>
    <n v="2"/>
    <s v="Novembre"/>
    <m/>
    <x v="0"/>
    <x v="0"/>
    <s v="Kit d'hygiène"/>
    <m/>
    <s v="Nombre"/>
    <n v="500"/>
    <m/>
    <m/>
    <m/>
    <s v=""/>
    <x v="80"/>
    <m/>
    <x v="1"/>
    <x v="44"/>
    <s v="1e Grandoit"/>
    <s v="centre ville zone 1"/>
    <s v="Urbain"/>
    <s v="Quartier"/>
    <m/>
    <x v="270"/>
    <n v="5"/>
    <s v="HT08"/>
    <s v="HT08821"/>
    <s v="HT08821-01"/>
    <n v="0"/>
  </r>
  <r>
    <s v="ACTED"/>
    <m/>
    <s v="CONCERN"/>
    <x v="0"/>
    <x v="31"/>
    <n v="2"/>
    <s v="Novembre"/>
    <m/>
    <x v="0"/>
    <x v="0"/>
    <s v="Moustiquaires"/>
    <m/>
    <s v="Nombre"/>
    <n v="500"/>
    <m/>
    <m/>
    <m/>
    <s v=""/>
    <x v="80"/>
    <m/>
    <x v="1"/>
    <x v="44"/>
    <s v="1e Grandoit"/>
    <s v="centre ville zone 1"/>
    <s v="Urbain"/>
    <s v="Quartier"/>
    <m/>
    <x v="270"/>
    <n v="5"/>
    <s v="HT08"/>
    <s v="HT08821"/>
    <s v="HT08821-01"/>
    <n v="0"/>
  </r>
  <r>
    <s v="ACTED"/>
    <m/>
    <s v="CONCERN"/>
    <x v="0"/>
    <x v="31"/>
    <n v="2"/>
    <s v="Novembre"/>
    <m/>
    <x v="0"/>
    <x v="0"/>
    <s v="Couvertures"/>
    <m/>
    <s v="Nombre"/>
    <n v="500"/>
    <m/>
    <m/>
    <m/>
    <s v=""/>
    <x v="80"/>
    <m/>
    <x v="1"/>
    <x v="44"/>
    <s v="1e Grandoit"/>
    <s v="centre ville zone 1"/>
    <s v="Urbain"/>
    <s v="Quartier"/>
    <m/>
    <x v="270"/>
    <n v="5"/>
    <s v="HT08"/>
    <s v="HT08821"/>
    <s v="HT08821-01"/>
    <n v="0"/>
  </r>
  <r>
    <s v="ACTED"/>
    <m/>
    <s v="CONCERN"/>
    <x v="0"/>
    <x v="31"/>
    <n v="2"/>
    <s v="Novembre"/>
    <m/>
    <x v="0"/>
    <x v="0"/>
    <s v="Autre, à préciser dans &quot;Commentaires&quot;"/>
    <m/>
    <s v="N/A"/>
    <n v="500"/>
    <m/>
    <m/>
    <m/>
    <s v=""/>
    <x v="80"/>
    <m/>
    <x v="1"/>
    <x v="44"/>
    <s v="1e Grandoit"/>
    <s v="centre ville zone 1"/>
    <s v="Urbain"/>
    <s v="Quartier"/>
    <s v="bassins"/>
    <x v="270"/>
    <n v="5"/>
    <s v="HT08"/>
    <s v="HT08821"/>
    <s v="HT08821-01"/>
    <n v="0"/>
  </r>
  <r>
    <s v="French RC"/>
    <s v="Haitian RC"/>
    <m/>
    <x v="0"/>
    <x v="31"/>
    <n v="2"/>
    <s v="Novembre"/>
    <m/>
    <x v="1"/>
    <x v="1"/>
    <s v="Bâches"/>
    <m/>
    <s v="Nombre"/>
    <n v="70"/>
    <m/>
    <m/>
    <m/>
    <s v=""/>
    <x v="149"/>
    <s v="Sélection / Priorisation"/>
    <x v="0"/>
    <x v="22"/>
    <s v="Source Philippe"/>
    <m/>
    <m/>
    <m/>
    <m/>
    <x v="271"/>
    <n v="4"/>
    <s v="HT01"/>
    <s v="HT01152"/>
    <e v="#N/A"/>
    <n v="0"/>
  </r>
  <r>
    <s v="French RC"/>
    <s v="Haitian RC"/>
    <m/>
    <x v="0"/>
    <x v="31"/>
    <n v="2"/>
    <s v="Novembre"/>
    <m/>
    <x v="0"/>
    <x v="0"/>
    <s v="Kit de cuisine"/>
    <m/>
    <s v="Nombre"/>
    <n v="180"/>
    <m/>
    <m/>
    <m/>
    <s v=""/>
    <x v="149"/>
    <s v="Sélection / Priorisation"/>
    <x v="0"/>
    <x v="22"/>
    <s v="Source Philippe"/>
    <m/>
    <m/>
    <m/>
    <m/>
    <x v="271"/>
    <n v="4"/>
    <s v="HT01"/>
    <s v="HT01152"/>
    <e v="#N/A"/>
    <n v="0"/>
  </r>
  <r>
    <s v="French RC"/>
    <s v="Haitian RC"/>
    <m/>
    <x v="0"/>
    <x v="31"/>
    <n v="2"/>
    <s v="Novembre"/>
    <m/>
    <x v="0"/>
    <x v="0"/>
    <s v="Kit d'hygiène"/>
    <m/>
    <s v="Nombre"/>
    <n v="241"/>
    <m/>
    <m/>
    <m/>
    <s v=""/>
    <x v="149"/>
    <s v="Sélection / Priorisation"/>
    <x v="0"/>
    <x v="22"/>
    <s v="Source Philippe"/>
    <m/>
    <m/>
    <m/>
    <m/>
    <x v="271"/>
    <n v="4"/>
    <s v="HT01"/>
    <s v="HT01152"/>
    <e v="#N/A"/>
    <n v="0"/>
  </r>
  <r>
    <s v="French RC"/>
    <s v="Haitian RC"/>
    <m/>
    <x v="0"/>
    <x v="31"/>
    <n v="2"/>
    <s v="Novembre"/>
    <m/>
    <x v="0"/>
    <x v="0"/>
    <s v="Moustiquaires"/>
    <m/>
    <s v="Nombre"/>
    <n v="90"/>
    <m/>
    <m/>
    <m/>
    <s v=""/>
    <x v="149"/>
    <s v="Sélection / Priorisation"/>
    <x v="0"/>
    <x v="22"/>
    <s v="Source Philippe"/>
    <m/>
    <m/>
    <m/>
    <m/>
    <x v="271"/>
    <n v="4"/>
    <s v="HT01"/>
    <s v="HT01152"/>
    <e v="#N/A"/>
    <n v="0"/>
  </r>
  <r>
    <s v="Haitian RC"/>
    <m/>
    <m/>
    <x v="0"/>
    <x v="31"/>
    <n v="2"/>
    <s v="Novembre"/>
    <m/>
    <x v="0"/>
    <x v="0"/>
    <s v="Kit de cuisine"/>
    <m/>
    <s v="Nombre"/>
    <n v="180"/>
    <m/>
    <m/>
    <m/>
    <s v=""/>
    <x v="149"/>
    <s v="Sélection / Priorisation"/>
    <x v="0"/>
    <x v="22"/>
    <s v="Source Philippe"/>
    <m/>
    <m/>
    <m/>
    <m/>
    <x v="272"/>
    <n v="1"/>
    <s v="HT01"/>
    <s v="HT01152"/>
    <e v="#N/A"/>
    <n v="0"/>
  </r>
  <r>
    <s v="Samaritan's Purse"/>
    <m/>
    <m/>
    <x v="0"/>
    <x v="31"/>
    <n v="2"/>
    <s v="Novembre"/>
    <m/>
    <x v="1"/>
    <x v="1"/>
    <s v="Bâches"/>
    <m/>
    <s v="Nombre"/>
    <n v="100"/>
    <m/>
    <m/>
    <m/>
    <s v=""/>
    <x v="25"/>
    <m/>
    <x v="2"/>
    <x v="26"/>
    <s v="11ème Melon"/>
    <m/>
    <m/>
    <m/>
    <m/>
    <x v="273"/>
    <n v="2"/>
    <s v="HT07"/>
    <s v="HT07715"/>
    <s v="HT07715-03"/>
    <n v="1"/>
  </r>
  <r>
    <s v="Samaritan's Purse"/>
    <m/>
    <m/>
    <x v="0"/>
    <x v="31"/>
    <n v="2"/>
    <s v="Novembre"/>
    <m/>
    <x v="0"/>
    <x v="0"/>
    <s v="Kit d'hygiène"/>
    <m/>
    <s v="Nombre"/>
    <n v="300"/>
    <m/>
    <m/>
    <m/>
    <s v=""/>
    <x v="25"/>
    <s v="Distribution générale"/>
    <x v="2"/>
    <x v="26"/>
    <s v="11ème Melon"/>
    <m/>
    <m/>
    <m/>
    <m/>
    <x v="273"/>
    <n v="2"/>
    <s v="HT07"/>
    <s v="HT07715"/>
    <s v="HT07715-03"/>
    <n v="0"/>
  </r>
  <r>
    <s v="Samaritan's Purse"/>
    <m/>
    <m/>
    <x v="0"/>
    <x v="31"/>
    <n v="2"/>
    <s v="Novembre"/>
    <m/>
    <x v="0"/>
    <x v="0"/>
    <s v="Kit d'hygiène"/>
    <m/>
    <s v="Nombre"/>
    <n v="300"/>
    <m/>
    <m/>
    <m/>
    <s v=""/>
    <x v="25"/>
    <s v="Distribution générale"/>
    <x v="2"/>
    <x v="52"/>
    <s v="Anglais"/>
    <m/>
    <m/>
    <m/>
    <m/>
    <x v="274"/>
    <n v="1"/>
    <s v="HT07"/>
    <s v="HT07751"/>
    <e v="#N/A"/>
    <n v="0"/>
  </r>
  <r>
    <s v="Save the Children International"/>
    <m/>
    <s v="OFDA"/>
    <x v="0"/>
    <x v="31"/>
    <n v="2"/>
    <s v="Novembre"/>
    <m/>
    <x v="1"/>
    <x v="1"/>
    <s v="Kit Abris"/>
    <s v="bache 4*6, 1 corde"/>
    <s v="Nombre"/>
    <n v="450"/>
    <n v="2250"/>
    <m/>
    <m/>
    <n v="2250"/>
    <x v="150"/>
    <s v="Distribution générale"/>
    <x v="1"/>
    <x v="23"/>
    <s v="Mouline"/>
    <s v="Garnier"/>
    <s v="Rural"/>
    <s v="Ménage"/>
    <s v="Chaque bache avec 20 metres de corde et guide technique"/>
    <x v="275"/>
    <n v="1"/>
    <s v="HT08"/>
    <s v="HT08833"/>
    <e v="#N/A"/>
    <n v="0"/>
  </r>
  <r>
    <s v="World Vision International"/>
    <m/>
    <m/>
    <x v="0"/>
    <x v="31"/>
    <n v="2"/>
    <s v="Novembre"/>
    <m/>
    <x v="1"/>
    <x v="1"/>
    <s v="Bâches"/>
    <m/>
    <s v="Nombre"/>
    <n v="50"/>
    <m/>
    <m/>
    <m/>
    <s v=""/>
    <x v="37"/>
    <m/>
    <x v="5"/>
    <x v="18"/>
    <s v="Chalon"/>
    <m/>
    <m/>
    <m/>
    <s v="COUD"/>
    <x v="276"/>
    <n v="1"/>
    <s v="HT10"/>
    <s v="HT101011"/>
    <e v="#N/A"/>
    <n v="0"/>
  </r>
  <r>
    <s v="ACTED"/>
    <m/>
    <s v="OFDA"/>
    <x v="0"/>
    <x v="32"/>
    <n v="3"/>
    <s v="Novembre"/>
    <m/>
    <x v="1"/>
    <x v="1"/>
    <s v="Bâches"/>
    <m/>
    <s v="Nombre"/>
    <n v="182"/>
    <m/>
    <m/>
    <m/>
    <s v=""/>
    <x v="37"/>
    <m/>
    <x v="1"/>
    <x v="1"/>
    <s v="9e Fonds Rouge Torberck"/>
    <s v="source dommage"/>
    <s v="Urbain"/>
    <s v="Centre collectif / d'évacuation d'urgence"/>
    <m/>
    <x v="277"/>
    <n v="3"/>
    <s v="HT08"/>
    <s v="HT08811"/>
    <s v="HT08811-09"/>
    <n v="0"/>
  </r>
  <r>
    <s v="ACTED"/>
    <m/>
    <s v="OFDA"/>
    <x v="0"/>
    <x v="32"/>
    <n v="3"/>
    <s v="Novembre"/>
    <m/>
    <x v="0"/>
    <x v="0"/>
    <s v="Kit de cuisine"/>
    <m/>
    <s v="Nombre"/>
    <n v="182"/>
    <m/>
    <m/>
    <m/>
    <s v=""/>
    <x v="37"/>
    <m/>
    <x v="1"/>
    <x v="1"/>
    <s v="9e Fonds Rouge Torberck"/>
    <s v="source dommage"/>
    <s v="Urbain"/>
    <s v="Centre collectif / d'évacuation d'urgence"/>
    <m/>
    <x v="277"/>
    <n v="3"/>
    <s v="HT08"/>
    <s v="HT08811"/>
    <s v="HT08811-09"/>
    <n v="0"/>
  </r>
  <r>
    <s v="ACTED"/>
    <m/>
    <s v="OFDA"/>
    <x v="0"/>
    <x v="32"/>
    <n v="3"/>
    <s v="Novembre"/>
    <m/>
    <x v="0"/>
    <x v="0"/>
    <s v="Kit d'hygiène"/>
    <m/>
    <s v="Nombre"/>
    <n v="182"/>
    <m/>
    <m/>
    <m/>
    <s v=""/>
    <x v="37"/>
    <m/>
    <x v="1"/>
    <x v="1"/>
    <s v="9e Fonds Rouge Torberck"/>
    <s v="source dommage"/>
    <s v="Urbain"/>
    <s v="Centre collectif / d'évacuation d'urgence"/>
    <m/>
    <x v="277"/>
    <n v="3"/>
    <s v="HT08"/>
    <s v="HT08811"/>
    <s v="HT08811-09"/>
    <n v="0"/>
  </r>
  <r>
    <s v="ADRA"/>
    <m/>
    <m/>
    <x v="0"/>
    <x v="32"/>
    <n v="3"/>
    <s v="Novembre"/>
    <m/>
    <x v="1"/>
    <x v="1"/>
    <s v="Bâches"/>
    <m/>
    <s v="Nombre"/>
    <n v="80"/>
    <m/>
    <m/>
    <m/>
    <s v=""/>
    <x v="21"/>
    <m/>
    <x v="2"/>
    <x v="36"/>
    <s v="Beaulieu"/>
    <m/>
    <m/>
    <m/>
    <s v="nous avons donné 40 unit rainfresh pour traiter l'eau a 40 familles"/>
    <x v="278"/>
    <n v="2"/>
    <s v="HT07"/>
    <s v="HT07743"/>
    <e v="#N/A"/>
    <n v="1"/>
  </r>
  <r>
    <s v="ADRA"/>
    <m/>
    <m/>
    <x v="0"/>
    <x v="32"/>
    <n v="3"/>
    <s v="Novembre"/>
    <m/>
    <x v="1"/>
    <x v="1"/>
    <s v="Bâches"/>
    <m/>
    <s v="Nombre"/>
    <n v="80"/>
    <m/>
    <m/>
    <m/>
    <s v=""/>
    <x v="21"/>
    <m/>
    <x v="2"/>
    <x v="36"/>
    <s v="Boclos"/>
    <m/>
    <m/>
    <m/>
    <s v="nous avons donné 40 unit rainfresh pour traiter l'eau a 40 familles"/>
    <x v="279"/>
    <n v="2"/>
    <s v="HT07"/>
    <s v="HT07743"/>
    <e v="#N/A"/>
    <n v="0"/>
  </r>
  <r>
    <s v="ADRA"/>
    <m/>
    <m/>
    <x v="0"/>
    <x v="32"/>
    <n v="3"/>
    <s v="Novembre"/>
    <m/>
    <x v="1"/>
    <x v="1"/>
    <s v="Bâches"/>
    <m/>
    <s v="Nombre"/>
    <n v="90"/>
    <m/>
    <m/>
    <m/>
    <s v=""/>
    <x v="151"/>
    <m/>
    <x v="2"/>
    <x v="36"/>
    <s v="Renaudin"/>
    <m/>
    <m/>
    <m/>
    <s v="nous avons donné 45 unit rainfresh pour traiter l'eau a 45 familles"/>
    <x v="280"/>
    <n v="2"/>
    <s v="HT07"/>
    <s v="HT07743"/>
    <e v="#N/A"/>
    <n v="0"/>
  </r>
  <r>
    <s v="ADRA"/>
    <m/>
    <m/>
    <x v="0"/>
    <x v="32"/>
    <n v="3"/>
    <s v="Novembre"/>
    <m/>
    <x v="1"/>
    <x v="1"/>
    <s v="Kit Abris"/>
    <s v="Perle, machette, scie,rous,fil de fer,marteau,clous divers."/>
    <s v="Nombre"/>
    <n v="40"/>
    <m/>
    <m/>
    <m/>
    <s v=""/>
    <x v="21"/>
    <s v="Sélection / Priorisation"/>
    <x v="2"/>
    <x v="36"/>
    <s v="Beaulieu"/>
    <m/>
    <m/>
    <m/>
    <s v="nous avons donné 40 unit rainfresh pour traiter l'eau a 40 familles"/>
    <x v="278"/>
    <n v="2"/>
    <s v="HT07"/>
    <s v="HT07743"/>
    <e v="#N/A"/>
    <n v="0"/>
  </r>
  <r>
    <s v="ADRA"/>
    <m/>
    <m/>
    <x v="0"/>
    <x v="32"/>
    <n v="3"/>
    <s v="Novembre"/>
    <m/>
    <x v="1"/>
    <x v="1"/>
    <s v="Kit Abris"/>
    <s v="Perle, machette, scie,rous,fil de fer,marteau,clous divers."/>
    <s v="Nombre"/>
    <n v="40"/>
    <m/>
    <m/>
    <m/>
    <s v=""/>
    <x v="21"/>
    <s v="Sélection / Priorisation"/>
    <x v="2"/>
    <x v="36"/>
    <s v="Boclos"/>
    <m/>
    <m/>
    <m/>
    <s v="nous avons donné 40 unit rainfresh pour traiter l'eau a 40 familles"/>
    <x v="279"/>
    <n v="2"/>
    <s v="HT07"/>
    <s v="HT07743"/>
    <e v="#N/A"/>
    <n v="0"/>
  </r>
  <r>
    <s v="ADRA"/>
    <m/>
    <m/>
    <x v="0"/>
    <x v="32"/>
    <n v="3"/>
    <s v="Novembre"/>
    <m/>
    <x v="1"/>
    <x v="1"/>
    <s v="Kit Abris"/>
    <s v="Perle, machette, scie,rous,fil de fer,marteau,clous divers."/>
    <s v="Nombre"/>
    <n v="45"/>
    <m/>
    <m/>
    <m/>
    <s v=""/>
    <x v="151"/>
    <s v="Sélection / Priorisation"/>
    <x v="2"/>
    <x v="36"/>
    <s v="Renaudin"/>
    <m/>
    <m/>
    <m/>
    <s v="nous avons donné 45 unit rainfresh pour traiter l'eau a 45 familles"/>
    <x v="280"/>
    <n v="2"/>
    <s v="HT07"/>
    <s v="HT07743"/>
    <e v="#N/A"/>
    <n v="0"/>
  </r>
  <r>
    <s v="CARE"/>
    <m/>
    <m/>
    <x v="0"/>
    <x v="32"/>
    <n v="3"/>
    <s v="Novembre"/>
    <m/>
    <x v="1"/>
    <x v="1"/>
    <s v="Bâches"/>
    <m/>
    <s v="Nombre"/>
    <n v="176"/>
    <m/>
    <m/>
    <m/>
    <s v=""/>
    <x v="64"/>
    <s v="Sélection / Priorisation"/>
    <x v="1"/>
    <x v="5"/>
    <m/>
    <m/>
    <m/>
    <s v="Centre collectif / d'évacuation d'urgence"/>
    <m/>
    <x v="281"/>
    <n v="2"/>
    <s v="HT08"/>
    <s v="HT08814"/>
    <e v="#N/A"/>
    <n v="0"/>
  </r>
  <r>
    <s v="CARE"/>
    <m/>
    <m/>
    <x v="0"/>
    <x v="32"/>
    <n v="3"/>
    <s v="Novembre"/>
    <m/>
    <x v="0"/>
    <x v="0"/>
    <s v="Aquatabs"/>
    <m/>
    <s v="Nombre"/>
    <n v="8000"/>
    <m/>
    <m/>
    <m/>
    <s v=""/>
    <x v="152"/>
    <m/>
    <x v="1"/>
    <x v="5"/>
    <m/>
    <m/>
    <m/>
    <s v="Ménage"/>
    <m/>
    <x v="281"/>
    <n v="2"/>
    <s v="HT08"/>
    <s v="HT08814"/>
    <e v="#N/A"/>
    <n v="0"/>
  </r>
  <r>
    <s v="French RC"/>
    <s v="Haitian RC"/>
    <m/>
    <x v="0"/>
    <x v="32"/>
    <n v="3"/>
    <s v="Novembre"/>
    <m/>
    <x v="1"/>
    <x v="1"/>
    <s v="Bâches"/>
    <m/>
    <s v="Nombre"/>
    <n v="11"/>
    <m/>
    <m/>
    <m/>
    <s v=""/>
    <x v="153"/>
    <s v="Sélection / Priorisation"/>
    <x v="0"/>
    <x v="22"/>
    <s v="Morne Ramier"/>
    <m/>
    <m/>
    <m/>
    <m/>
    <x v="282"/>
    <n v="4"/>
    <s v="HT01"/>
    <s v="HT01152"/>
    <e v="#N/A"/>
    <n v="0"/>
  </r>
  <r>
    <s v="French RC"/>
    <s v="Haitian RC"/>
    <m/>
    <x v="0"/>
    <x v="32"/>
    <n v="3"/>
    <s v="Novembre"/>
    <m/>
    <x v="0"/>
    <x v="0"/>
    <s v="Kit de cuisine"/>
    <m/>
    <s v="Nombre"/>
    <n v="65"/>
    <m/>
    <m/>
    <m/>
    <s v=""/>
    <x v="153"/>
    <s v="Sélection / Priorisation"/>
    <x v="0"/>
    <x v="22"/>
    <s v="Morne Ramier"/>
    <m/>
    <m/>
    <m/>
    <m/>
    <x v="282"/>
    <n v="4"/>
    <s v="HT01"/>
    <s v="HT01152"/>
    <e v="#N/A"/>
    <n v="0"/>
  </r>
  <r>
    <s v="French RC"/>
    <s v="Haitian RC"/>
    <m/>
    <x v="0"/>
    <x v="32"/>
    <n v="3"/>
    <s v="Novembre"/>
    <m/>
    <x v="0"/>
    <x v="0"/>
    <s v="Kit d'hygiène"/>
    <m/>
    <s v="Nombre"/>
    <n v="178"/>
    <m/>
    <m/>
    <m/>
    <s v=""/>
    <x v="153"/>
    <s v="Sélection / Priorisation"/>
    <x v="0"/>
    <x v="22"/>
    <s v="Morne Ramier"/>
    <m/>
    <m/>
    <m/>
    <m/>
    <x v="282"/>
    <n v="4"/>
    <s v="HT01"/>
    <s v="HT01152"/>
    <e v="#N/A"/>
    <n v="0"/>
  </r>
  <r>
    <s v="French RC"/>
    <s v="Haitian RC"/>
    <m/>
    <x v="0"/>
    <x v="32"/>
    <n v="3"/>
    <s v="Novembre"/>
    <m/>
    <x v="0"/>
    <x v="0"/>
    <s v="Moustiquaires"/>
    <m/>
    <s v="Nombre"/>
    <n v="8"/>
    <m/>
    <m/>
    <m/>
    <s v=""/>
    <x v="153"/>
    <s v="Sélection / Priorisation"/>
    <x v="0"/>
    <x v="22"/>
    <s v="Morne Ramier"/>
    <m/>
    <m/>
    <m/>
    <m/>
    <x v="282"/>
    <n v="4"/>
    <s v="HT01"/>
    <s v="HT01152"/>
    <e v="#N/A"/>
    <n v="0"/>
  </r>
  <r>
    <s v="Haitian RC"/>
    <m/>
    <m/>
    <x v="0"/>
    <x v="32"/>
    <n v="3"/>
    <s v="Novembre"/>
    <m/>
    <x v="0"/>
    <x v="0"/>
    <s v="Kit de cuisine"/>
    <m/>
    <s v="Nombre"/>
    <n v="65"/>
    <m/>
    <m/>
    <m/>
    <s v=""/>
    <x v="153"/>
    <s v="Sélection / Priorisation"/>
    <x v="0"/>
    <x v="22"/>
    <s v="Morne Ramier"/>
    <m/>
    <m/>
    <m/>
    <m/>
    <x v="283"/>
    <n v="1"/>
    <s v="HT01"/>
    <s v="HT01152"/>
    <e v="#N/A"/>
    <n v="0"/>
  </r>
  <r>
    <s v="Samaritan's Purse"/>
    <m/>
    <m/>
    <x v="0"/>
    <x v="32"/>
    <n v="3"/>
    <s v="Novembre"/>
    <m/>
    <x v="1"/>
    <x v="1"/>
    <s v="Bâches"/>
    <m/>
    <s v="Nombre"/>
    <n v="140"/>
    <m/>
    <m/>
    <m/>
    <s v=""/>
    <x v="154"/>
    <m/>
    <x v="2"/>
    <x v="7"/>
    <s v="Cayes"/>
    <m/>
    <m/>
    <m/>
    <m/>
    <x v="284"/>
    <n v="1"/>
    <s v="HT07"/>
    <s v="HT07711"/>
    <e v="#N/A"/>
    <n v="0"/>
  </r>
  <r>
    <s v="Samaritan's Purse"/>
    <m/>
    <m/>
    <x v="0"/>
    <x v="32"/>
    <n v="3"/>
    <s v="Novembre"/>
    <m/>
    <x v="1"/>
    <x v="1"/>
    <s v="Bâches"/>
    <m/>
    <s v="Nombre"/>
    <n v="817"/>
    <m/>
    <m/>
    <m/>
    <s v=""/>
    <x v="37"/>
    <m/>
    <x v="1"/>
    <x v="49"/>
    <m/>
    <m/>
    <m/>
    <m/>
    <m/>
    <x v="285"/>
    <n v="1"/>
    <s v="HT08"/>
    <s v="HT08813"/>
    <e v="#N/A"/>
    <n v="0"/>
  </r>
  <r>
    <s v="World Vision International"/>
    <m/>
    <m/>
    <x v="0"/>
    <x v="32"/>
    <n v="3"/>
    <s v="Novembre"/>
    <m/>
    <x v="1"/>
    <x v="1"/>
    <s v="Bâches"/>
    <m/>
    <s v="Nombre"/>
    <n v="300"/>
    <m/>
    <m/>
    <m/>
    <s v=""/>
    <x v="25"/>
    <m/>
    <x v="5"/>
    <x v="42"/>
    <s v="Raymond"/>
    <m/>
    <m/>
    <m/>
    <m/>
    <x v="286"/>
    <n v="4"/>
    <s v="HT10"/>
    <s v="HT101022"/>
    <e v="#N/A"/>
    <n v="0"/>
  </r>
  <r>
    <s v="World Vision International"/>
    <m/>
    <m/>
    <x v="0"/>
    <x v="32"/>
    <n v="3"/>
    <s v="Novembre"/>
    <m/>
    <x v="0"/>
    <x v="0"/>
    <s v="Couvertures"/>
    <m/>
    <s v="Nombre"/>
    <n v="600"/>
    <m/>
    <m/>
    <m/>
    <s v=""/>
    <x v="25"/>
    <s v="Sélection / Priorisation"/>
    <x v="5"/>
    <x v="42"/>
    <s v="Raymond"/>
    <m/>
    <m/>
    <m/>
    <m/>
    <x v="286"/>
    <n v="4"/>
    <s v="HT10"/>
    <s v="HT101022"/>
    <e v="#N/A"/>
    <n v="0"/>
  </r>
  <r>
    <s v="World Vision International"/>
    <m/>
    <m/>
    <x v="0"/>
    <x v="32"/>
    <n v="3"/>
    <s v="Novembre"/>
    <m/>
    <x v="0"/>
    <x v="0"/>
    <s v="Kit d'hygiène"/>
    <m/>
    <s v="Nombre"/>
    <n v="300"/>
    <m/>
    <m/>
    <m/>
    <s v=""/>
    <x v="25"/>
    <s v="Sélection / Priorisation"/>
    <x v="5"/>
    <x v="42"/>
    <s v="Raymond"/>
    <m/>
    <m/>
    <m/>
    <m/>
    <x v="286"/>
    <n v="4"/>
    <s v="HT10"/>
    <s v="HT101022"/>
    <e v="#N/A"/>
    <n v="0"/>
  </r>
  <r>
    <s v="World Vision International"/>
    <m/>
    <m/>
    <x v="0"/>
    <x v="32"/>
    <n v="3"/>
    <s v="Novembre"/>
    <m/>
    <x v="0"/>
    <x v="0"/>
    <s v="Moustiquaires"/>
    <m/>
    <s v="Nombre"/>
    <n v="600"/>
    <m/>
    <m/>
    <m/>
    <s v=""/>
    <x v="25"/>
    <s v="Sélection / Priorisation"/>
    <x v="5"/>
    <x v="42"/>
    <s v="Raymond"/>
    <m/>
    <m/>
    <m/>
    <m/>
    <x v="286"/>
    <n v="4"/>
    <s v="HT10"/>
    <s v="HT101022"/>
    <e v="#N/A"/>
    <n v="0"/>
  </r>
  <r>
    <s v="ACTED"/>
    <m/>
    <s v="OFDA"/>
    <x v="0"/>
    <x v="33"/>
    <n v="4"/>
    <s v="Novembre"/>
    <m/>
    <x v="1"/>
    <x v="1"/>
    <s v="Bâches"/>
    <m/>
    <s v="Nombre"/>
    <n v="221"/>
    <m/>
    <m/>
    <m/>
    <s v=""/>
    <x v="37"/>
    <m/>
    <x v="1"/>
    <x v="1"/>
    <s v="9e Fonds Rouge Torberck"/>
    <s v="platon"/>
    <s v="Urbain"/>
    <s v="Centre collectif / d'évacuation d'urgence"/>
    <m/>
    <x v="287"/>
    <n v="3"/>
    <s v="HT08"/>
    <s v="HT08811"/>
    <s v="HT08811-09"/>
    <n v="0"/>
  </r>
  <r>
    <s v="ACTED"/>
    <m/>
    <s v="OFDA"/>
    <x v="0"/>
    <x v="33"/>
    <n v="4"/>
    <s v="Novembre"/>
    <m/>
    <x v="0"/>
    <x v="0"/>
    <s v="Kit de cuisine"/>
    <m/>
    <s v="Nombre"/>
    <n v="221"/>
    <m/>
    <m/>
    <m/>
    <s v=""/>
    <x v="37"/>
    <m/>
    <x v="1"/>
    <x v="1"/>
    <s v="9e Fonds Rouge Torberck"/>
    <s v="platon"/>
    <s v="Urbain"/>
    <s v="Centre collectif / d'évacuation d'urgence"/>
    <m/>
    <x v="287"/>
    <n v="3"/>
    <s v="HT08"/>
    <s v="HT08811"/>
    <s v="HT08811-09"/>
    <n v="0"/>
  </r>
  <r>
    <s v="ACTED"/>
    <m/>
    <s v="OFDA"/>
    <x v="0"/>
    <x v="33"/>
    <n v="4"/>
    <s v="Novembre"/>
    <m/>
    <x v="0"/>
    <x v="0"/>
    <s v="Kit d'hygiène"/>
    <m/>
    <s v="Nombre"/>
    <n v="221"/>
    <m/>
    <m/>
    <m/>
    <s v=""/>
    <x v="37"/>
    <m/>
    <x v="1"/>
    <x v="1"/>
    <s v="9e Fonds Rouge Torberck"/>
    <s v="platon"/>
    <s v="Urbain"/>
    <s v="Centre collectif / d'évacuation d'urgence"/>
    <m/>
    <x v="287"/>
    <n v="3"/>
    <s v="HT08"/>
    <s v="HT08811"/>
    <s v="HT08811-09"/>
    <n v="0"/>
  </r>
  <r>
    <s v="ADRA"/>
    <m/>
    <m/>
    <x v="0"/>
    <x v="33"/>
    <n v="4"/>
    <s v="Novembre"/>
    <m/>
    <x v="1"/>
    <x v="1"/>
    <s v="Bâches"/>
    <m/>
    <s v="Nombre"/>
    <n v="42"/>
    <m/>
    <m/>
    <m/>
    <s v=""/>
    <x v="155"/>
    <m/>
    <x v="2"/>
    <x v="7"/>
    <s v="Laurent"/>
    <m/>
    <m/>
    <m/>
    <m/>
    <x v="288"/>
    <n v="2"/>
    <s v="HT07"/>
    <s v="HT07711"/>
    <e v="#N/A"/>
    <n v="1"/>
  </r>
  <r>
    <s v="ADRA"/>
    <m/>
    <m/>
    <x v="0"/>
    <x v="33"/>
    <n v="4"/>
    <s v="Novembre"/>
    <m/>
    <x v="1"/>
    <x v="1"/>
    <s v="Kit Abris"/>
    <s v="Perle, machette, scie,rous,fil de fer,marteau,clous divers."/>
    <s v="Nombre"/>
    <n v="21"/>
    <m/>
    <m/>
    <m/>
    <s v=""/>
    <x v="155"/>
    <s v="Sélection / Priorisation"/>
    <x v="2"/>
    <x v="7"/>
    <s v="Laurent"/>
    <m/>
    <m/>
    <m/>
    <m/>
    <x v="288"/>
    <n v="2"/>
    <s v="HT07"/>
    <s v="HT07711"/>
    <e v="#N/A"/>
    <n v="0"/>
  </r>
  <r>
    <s v="American RC"/>
    <s v="Haitian RC"/>
    <m/>
    <x v="0"/>
    <x v="33"/>
    <n v="4"/>
    <s v="Novembre"/>
    <m/>
    <x v="1"/>
    <x v="1"/>
    <s v="Bâches"/>
    <m/>
    <s v="Nombre"/>
    <n v="557"/>
    <m/>
    <m/>
    <m/>
    <s v=""/>
    <x v="156"/>
    <m/>
    <x v="2"/>
    <x v="43"/>
    <m/>
    <m/>
    <m/>
    <m/>
    <m/>
    <x v="289"/>
    <n v="7"/>
    <s v="HT07"/>
    <s v="HT07712"/>
    <e v="#N/A"/>
    <n v="1"/>
  </r>
  <r>
    <s v="American RC"/>
    <s v="Haitian RC"/>
    <m/>
    <x v="0"/>
    <x v="33"/>
    <n v="4"/>
    <s v="Novembre"/>
    <m/>
    <x v="0"/>
    <x v="0"/>
    <s v="Bidons"/>
    <m/>
    <s v="Nombre"/>
    <n v="400"/>
    <m/>
    <m/>
    <m/>
    <s v=""/>
    <x v="156"/>
    <s v="Sélection / Priorisation"/>
    <x v="2"/>
    <x v="43"/>
    <m/>
    <m/>
    <m/>
    <m/>
    <m/>
    <x v="289"/>
    <n v="7"/>
    <s v="HT07"/>
    <s v="HT07712"/>
    <e v="#N/A"/>
    <n v="0"/>
  </r>
  <r>
    <s v="American RC"/>
    <s v="Haitian RC"/>
    <m/>
    <x v="0"/>
    <x v="33"/>
    <n v="4"/>
    <s v="Novembre"/>
    <m/>
    <x v="1"/>
    <x v="1"/>
    <s v="Kit Abris"/>
    <m/>
    <s v="Nombre"/>
    <n v="90"/>
    <m/>
    <m/>
    <m/>
    <s v=""/>
    <x v="156"/>
    <s v="Sélection / Priorisation"/>
    <x v="2"/>
    <x v="43"/>
    <m/>
    <m/>
    <m/>
    <m/>
    <m/>
    <x v="289"/>
    <n v="7"/>
    <s v="HT07"/>
    <s v="HT07712"/>
    <e v="#N/A"/>
    <n v="0"/>
  </r>
  <r>
    <s v="American RC"/>
    <s v="Haitian RC"/>
    <m/>
    <x v="0"/>
    <x v="33"/>
    <n v="4"/>
    <s v="Novembre"/>
    <m/>
    <x v="0"/>
    <x v="0"/>
    <s v="Kit d'hygiène"/>
    <m/>
    <s v="Nombre"/>
    <n v="205"/>
    <m/>
    <m/>
    <m/>
    <s v=""/>
    <x v="156"/>
    <s v="Sélection / Priorisation"/>
    <x v="2"/>
    <x v="43"/>
    <m/>
    <m/>
    <m/>
    <m/>
    <m/>
    <x v="289"/>
    <n v="7"/>
    <s v="HT07"/>
    <s v="HT07712"/>
    <e v="#N/A"/>
    <n v="0"/>
  </r>
  <r>
    <s v="American RC"/>
    <s v="Haitian RC"/>
    <m/>
    <x v="0"/>
    <x v="33"/>
    <n v="4"/>
    <s v="Novembre"/>
    <m/>
    <x v="0"/>
    <x v="0"/>
    <s v="Moustiquaires"/>
    <m/>
    <s v="Nombre"/>
    <n v="410"/>
    <m/>
    <m/>
    <m/>
    <s v=""/>
    <x v="156"/>
    <s v="Sélection / Priorisation"/>
    <x v="2"/>
    <x v="43"/>
    <m/>
    <m/>
    <m/>
    <m/>
    <m/>
    <x v="289"/>
    <n v="7"/>
    <s v="HT07"/>
    <s v="HT07712"/>
    <e v="#N/A"/>
    <n v="0"/>
  </r>
  <r>
    <s v="American RC"/>
    <s v="Haitian RC"/>
    <m/>
    <x v="0"/>
    <x v="33"/>
    <n v="4"/>
    <s v="Novembre"/>
    <m/>
    <x v="0"/>
    <x v="0"/>
    <s v="Seaux"/>
    <m/>
    <s v="Nombre"/>
    <n v="200"/>
    <m/>
    <m/>
    <m/>
    <s v=""/>
    <x v="156"/>
    <s v="Sélection / Priorisation"/>
    <x v="2"/>
    <x v="43"/>
    <m/>
    <m/>
    <m/>
    <m/>
    <m/>
    <x v="289"/>
    <n v="7"/>
    <s v="HT07"/>
    <s v="HT07712"/>
    <e v="#N/A"/>
    <n v="0"/>
  </r>
  <r>
    <s v="American RC"/>
    <s v="Haitian RC"/>
    <m/>
    <x v="0"/>
    <x v="33"/>
    <n v="4"/>
    <s v="Novembre"/>
    <m/>
    <x v="0"/>
    <x v="0"/>
    <s v="Kit de cuisine"/>
    <m/>
    <s v="Nombre"/>
    <n v="200"/>
    <m/>
    <m/>
    <m/>
    <s v=""/>
    <x v="156"/>
    <s v="Sélection / Priorisation"/>
    <x v="2"/>
    <x v="43"/>
    <m/>
    <m/>
    <m/>
    <m/>
    <m/>
    <x v="289"/>
    <n v="7"/>
    <s v="HT07"/>
    <s v="HT07712"/>
    <e v="#N/A"/>
    <n v="0"/>
  </r>
  <r>
    <s v="Concern Worldwide"/>
    <m/>
    <m/>
    <x v="0"/>
    <x v="33"/>
    <n v="4"/>
    <s v="Novembre"/>
    <m/>
    <x v="0"/>
    <x v="0"/>
    <s v="Aquatabs"/>
    <m/>
    <s v="Nombre"/>
    <n v="24700"/>
    <m/>
    <m/>
    <m/>
    <s v=""/>
    <x v="157"/>
    <s v="Sélection / Priorisation"/>
    <x v="0"/>
    <x v="22"/>
    <s v="Grand Vide"/>
    <m/>
    <m/>
    <m/>
    <m/>
    <x v="290"/>
    <n v="4"/>
    <s v="HT01"/>
    <s v="HT01152"/>
    <e v="#N/A"/>
    <n v="0"/>
  </r>
  <r>
    <s v="Concern Worldwide"/>
    <m/>
    <m/>
    <x v="0"/>
    <x v="33"/>
    <n v="4"/>
    <s v="Novembre"/>
    <m/>
    <x v="1"/>
    <x v="1"/>
    <s v="Bâches"/>
    <m/>
    <s v="Nombre"/>
    <n v="494"/>
    <m/>
    <m/>
    <m/>
    <s v=""/>
    <x v="157"/>
    <m/>
    <x v="0"/>
    <x v="22"/>
    <s v="Grand Vide"/>
    <m/>
    <m/>
    <m/>
    <m/>
    <x v="290"/>
    <n v="4"/>
    <s v="HT01"/>
    <s v="HT01152"/>
    <e v="#N/A"/>
    <n v="0"/>
  </r>
  <r>
    <s v="Concern Worldwide"/>
    <m/>
    <m/>
    <x v="0"/>
    <x v="33"/>
    <n v="4"/>
    <s v="Novembre"/>
    <m/>
    <x v="0"/>
    <x v="0"/>
    <s v="Couvertures"/>
    <m/>
    <s v="Nombre"/>
    <n v="494"/>
    <m/>
    <m/>
    <m/>
    <s v=""/>
    <x v="157"/>
    <s v="Sélection / Priorisation"/>
    <x v="0"/>
    <x v="22"/>
    <s v="Grand Vide"/>
    <m/>
    <m/>
    <m/>
    <m/>
    <x v="290"/>
    <n v="4"/>
    <s v="HT01"/>
    <s v="HT01152"/>
    <e v="#N/A"/>
    <n v="0"/>
  </r>
  <r>
    <s v="Concern Worldwide"/>
    <m/>
    <m/>
    <x v="0"/>
    <x v="33"/>
    <n v="4"/>
    <s v="Novembre"/>
    <m/>
    <x v="0"/>
    <x v="0"/>
    <s v="Kit d'hygiène"/>
    <m/>
    <s v="Nombre"/>
    <n v="494"/>
    <m/>
    <m/>
    <m/>
    <s v=""/>
    <x v="157"/>
    <s v="Sélection / Priorisation"/>
    <x v="0"/>
    <x v="22"/>
    <s v="Grand Vide"/>
    <m/>
    <m/>
    <m/>
    <m/>
    <x v="290"/>
    <n v="4"/>
    <s v="HT01"/>
    <s v="HT01152"/>
    <e v="#N/A"/>
    <n v="0"/>
  </r>
  <r>
    <s v="Diakonie Katastrophenhilfe"/>
    <s v="FNGA"/>
    <s v="Diakonie Katastrophenhilfe"/>
    <x v="0"/>
    <x v="33"/>
    <n v="4"/>
    <s v="Novembre"/>
    <m/>
    <x v="1"/>
    <x v="1"/>
    <s v="Kit Abris"/>
    <s v="1 bache, 2 laines, cordes"/>
    <s v="Nombre"/>
    <n v="100"/>
    <m/>
    <m/>
    <m/>
    <s v=""/>
    <x v="12"/>
    <s v="Sélection / Priorisation"/>
    <x v="1"/>
    <x v="1"/>
    <s v="2ème Haute Voldrogue"/>
    <s v="Leon"/>
    <s v="Rural"/>
    <s v="Ménage"/>
    <m/>
    <x v="291"/>
    <n v="1"/>
    <s v="HT08"/>
    <s v="HT08811"/>
    <s v="HT08811-02"/>
    <n v="1"/>
  </r>
  <r>
    <s v="German RC"/>
    <s v="Haitian RC"/>
    <m/>
    <x v="0"/>
    <x v="33"/>
    <n v="4"/>
    <s v="Novembre"/>
    <m/>
    <x v="0"/>
    <x v="0"/>
    <s v="Agricultural Cleaning Kits"/>
    <m/>
    <s v="Nombre"/>
    <n v="40"/>
    <m/>
    <m/>
    <m/>
    <s v=""/>
    <x v="148"/>
    <m/>
    <x v="5"/>
    <x v="42"/>
    <s v="Raymond"/>
    <m/>
    <m/>
    <m/>
    <m/>
    <x v="292"/>
    <n v="1"/>
    <s v="HT10"/>
    <s v="HT101022"/>
    <e v="#N/A"/>
    <n v="1"/>
  </r>
  <r>
    <s v="IFRC"/>
    <s v="Haitian RC"/>
    <m/>
    <x v="0"/>
    <x v="33"/>
    <n v="4"/>
    <s v="Novembre"/>
    <m/>
    <x v="1"/>
    <x v="1"/>
    <s v="Bâches"/>
    <m/>
    <s v="Nombre"/>
    <n v="823"/>
    <m/>
    <m/>
    <m/>
    <s v=""/>
    <x v="158"/>
    <m/>
    <x v="1"/>
    <x v="2"/>
    <s v="All"/>
    <m/>
    <m/>
    <m/>
    <m/>
    <x v="293"/>
    <n v="1"/>
    <s v="HT08"/>
    <s v="HT08832"/>
    <e v="#N/A"/>
    <n v="1"/>
  </r>
  <r>
    <s v="Lutheran World Federation"/>
    <s v="FNGA"/>
    <s v="Lutheran World Relief"/>
    <x v="0"/>
    <x v="33"/>
    <n v="4"/>
    <s v="Novembre"/>
    <m/>
    <x v="0"/>
    <x v="0"/>
    <s v="Kit d'hygiène"/>
    <s v="Shampooing, savon, brosses a dents, dentifrice, deodorants, peignes, Aquatabs, papier toilette, serviette hygienique, sceaux, savon pour lessive"/>
    <s v="Nombre"/>
    <n v="100"/>
    <m/>
    <m/>
    <m/>
    <s v=""/>
    <x v="12"/>
    <s v="Sélection / Priorisation"/>
    <x v="1"/>
    <x v="1"/>
    <s v="2ème Haute Voldrogue"/>
    <s v="Leon"/>
    <s v="Rural"/>
    <s v="Ménage"/>
    <m/>
    <x v="294"/>
    <n v="1"/>
    <s v="HT08"/>
    <s v="HT08811"/>
    <s v="HT08811-02"/>
    <n v="1"/>
  </r>
  <r>
    <s v="Samaritan's Purse"/>
    <m/>
    <m/>
    <x v="0"/>
    <x v="33"/>
    <n v="4"/>
    <s v="Novembre"/>
    <m/>
    <x v="1"/>
    <x v="1"/>
    <s v="Bâches"/>
    <m/>
    <s v="Nombre"/>
    <n v="1980"/>
    <m/>
    <m/>
    <m/>
    <s v=""/>
    <x v="159"/>
    <m/>
    <x v="2"/>
    <x v="32"/>
    <s v="Verone"/>
    <m/>
    <m/>
    <m/>
    <m/>
    <x v="295"/>
    <n v="1"/>
    <s v="HT07"/>
    <s v="HT07752"/>
    <e v="#N/A"/>
    <n v="1"/>
  </r>
  <r>
    <s v="Save the Children International"/>
    <m/>
    <s v="OFDA"/>
    <x v="0"/>
    <x v="33"/>
    <n v="4"/>
    <s v="Novembre"/>
    <m/>
    <x v="1"/>
    <x v="1"/>
    <s v="Kit Abris"/>
    <s v="bache 4*6, 1 corde"/>
    <s v="Nombre"/>
    <n v="300"/>
    <n v="1500"/>
    <m/>
    <m/>
    <n v="1500"/>
    <x v="25"/>
    <s v="Distribution générale"/>
    <x v="1"/>
    <x v="23"/>
    <s v="Mouline"/>
    <s v="Mouline"/>
    <s v="Rural"/>
    <s v="Ménage"/>
    <s v="Chaque bache avec 20 metres de corde et guide technique"/>
    <x v="296"/>
    <n v="1"/>
    <s v="HT08"/>
    <s v="HT08833"/>
    <e v="#N/A"/>
    <n v="0"/>
  </r>
  <r>
    <s v="World Vision International"/>
    <m/>
    <m/>
    <x v="0"/>
    <x v="33"/>
    <n v="4"/>
    <s v="Novembre"/>
    <m/>
    <x v="1"/>
    <x v="1"/>
    <s v="Bâches"/>
    <m/>
    <s v="Nombre"/>
    <n v="300"/>
    <m/>
    <m/>
    <m/>
    <s v=""/>
    <x v="25"/>
    <m/>
    <x v="5"/>
    <x v="37"/>
    <s v="Bouzi"/>
    <m/>
    <m/>
    <m/>
    <m/>
    <x v="297"/>
    <n v="4"/>
    <s v="HT10"/>
    <s v="HT101014"/>
    <e v="#N/A"/>
    <n v="0"/>
  </r>
  <r>
    <s v="World Vision International"/>
    <m/>
    <m/>
    <x v="0"/>
    <x v="33"/>
    <n v="4"/>
    <s v="Novembre"/>
    <m/>
    <x v="0"/>
    <x v="0"/>
    <s v="Couvertures"/>
    <m/>
    <s v="Nombre"/>
    <n v="600"/>
    <m/>
    <m/>
    <m/>
    <s v=""/>
    <x v="25"/>
    <s v="Sélection / Priorisation"/>
    <x v="5"/>
    <x v="37"/>
    <s v="Bouzi"/>
    <m/>
    <m/>
    <m/>
    <m/>
    <x v="297"/>
    <n v="4"/>
    <s v="HT10"/>
    <s v="HT101014"/>
    <e v="#N/A"/>
    <n v="0"/>
  </r>
  <r>
    <s v="World Vision International"/>
    <m/>
    <m/>
    <x v="0"/>
    <x v="33"/>
    <n v="4"/>
    <s v="Novembre"/>
    <m/>
    <x v="0"/>
    <x v="0"/>
    <s v="Kit d'hygiène"/>
    <m/>
    <s v="Nombre"/>
    <n v="300"/>
    <m/>
    <m/>
    <m/>
    <s v=""/>
    <x v="25"/>
    <s v="Sélection / Priorisation"/>
    <x v="5"/>
    <x v="37"/>
    <s v="Bouzi"/>
    <m/>
    <m/>
    <m/>
    <m/>
    <x v="297"/>
    <n v="4"/>
    <s v="HT10"/>
    <s v="HT101014"/>
    <e v="#N/A"/>
    <n v="0"/>
  </r>
  <r>
    <s v="World Vision International"/>
    <m/>
    <m/>
    <x v="0"/>
    <x v="33"/>
    <n v="4"/>
    <s v="Novembre"/>
    <m/>
    <x v="0"/>
    <x v="0"/>
    <s v="Moustiquaires"/>
    <m/>
    <s v="Nombre"/>
    <n v="600"/>
    <m/>
    <m/>
    <m/>
    <s v=""/>
    <x v="25"/>
    <s v="Sélection / Priorisation"/>
    <x v="5"/>
    <x v="37"/>
    <s v="Bouzi"/>
    <m/>
    <m/>
    <m/>
    <m/>
    <x v="297"/>
    <n v="4"/>
    <s v="HT10"/>
    <s v="HT101014"/>
    <e v="#N/A"/>
    <n v="0"/>
  </r>
  <r>
    <s v="AAR"/>
    <m/>
    <s v="Japan Platform"/>
    <x v="0"/>
    <x v="34"/>
    <n v="5"/>
    <s v="Novembre"/>
    <m/>
    <x v="0"/>
    <x v="0"/>
    <s v="Aquatabs"/>
    <m/>
    <s v="Nombre"/>
    <n v="300"/>
    <m/>
    <m/>
    <m/>
    <s v=""/>
    <x v="15"/>
    <s v="Sélection / Priorisation"/>
    <x v="2"/>
    <x v="7"/>
    <m/>
    <m/>
    <m/>
    <m/>
    <m/>
    <x v="298"/>
    <n v="6"/>
    <s v="HT07"/>
    <s v="HT07711"/>
    <e v="#N/A"/>
    <n v="1"/>
  </r>
  <r>
    <s v="AAR"/>
    <m/>
    <s v="Japan Platform"/>
    <x v="0"/>
    <x v="34"/>
    <n v="5"/>
    <s v="Novembre"/>
    <m/>
    <x v="1"/>
    <x v="1"/>
    <s v="Bâches"/>
    <m/>
    <s v="Nombre"/>
    <n v="150"/>
    <m/>
    <m/>
    <m/>
    <s v=""/>
    <x v="15"/>
    <s v="Sélection / Priorisation"/>
    <x v="2"/>
    <x v="7"/>
    <m/>
    <m/>
    <m/>
    <m/>
    <m/>
    <x v="298"/>
    <n v="6"/>
    <s v="HT07"/>
    <s v="HT07711"/>
    <e v="#N/A"/>
    <n v="0"/>
  </r>
  <r>
    <s v="AAR"/>
    <m/>
    <s v="Japan Platform"/>
    <x v="0"/>
    <x v="34"/>
    <n v="5"/>
    <s v="Novembre"/>
    <m/>
    <x v="0"/>
    <x v="0"/>
    <s v="Bidons"/>
    <m/>
    <s v="Nombre"/>
    <n v="150"/>
    <m/>
    <m/>
    <m/>
    <s v=""/>
    <x v="15"/>
    <s v="Sélection / Priorisation"/>
    <x v="2"/>
    <x v="7"/>
    <m/>
    <m/>
    <m/>
    <m/>
    <m/>
    <x v="298"/>
    <n v="6"/>
    <s v="HT07"/>
    <s v="HT07711"/>
    <e v="#N/A"/>
    <n v="0"/>
  </r>
  <r>
    <s v="AAR"/>
    <m/>
    <s v="Japan Platform"/>
    <x v="0"/>
    <x v="34"/>
    <n v="5"/>
    <s v="Novembre"/>
    <m/>
    <x v="0"/>
    <x v="0"/>
    <s v="Kit d'hygiène"/>
    <m/>
    <s v="Nombre"/>
    <n v="150"/>
    <m/>
    <m/>
    <m/>
    <s v=""/>
    <x v="15"/>
    <s v="Sélection / Priorisation"/>
    <x v="2"/>
    <x v="7"/>
    <m/>
    <m/>
    <m/>
    <m/>
    <m/>
    <x v="298"/>
    <n v="6"/>
    <s v="HT07"/>
    <s v="HT07711"/>
    <e v="#N/A"/>
    <n v="0"/>
  </r>
  <r>
    <s v="AAR"/>
    <m/>
    <s v="Japan Platform"/>
    <x v="0"/>
    <x v="34"/>
    <n v="5"/>
    <s v="Novembre"/>
    <m/>
    <x v="0"/>
    <x v="0"/>
    <s v="Moustiquaires"/>
    <m/>
    <s v="Nombre"/>
    <n v="150"/>
    <m/>
    <m/>
    <m/>
    <s v=""/>
    <x v="15"/>
    <s v="Sélection / Priorisation"/>
    <x v="2"/>
    <x v="7"/>
    <m/>
    <m/>
    <m/>
    <m/>
    <m/>
    <x v="298"/>
    <n v="6"/>
    <s v="HT07"/>
    <s v="HT07711"/>
    <e v="#N/A"/>
    <n v="0"/>
  </r>
  <r>
    <s v="AAR"/>
    <m/>
    <s v="Japan Platform"/>
    <x v="0"/>
    <x v="34"/>
    <n v="5"/>
    <s v="Novembre"/>
    <m/>
    <x v="1"/>
    <x v="4"/>
    <s v="Non conditionel"/>
    <m/>
    <s v="Valeur en HTG"/>
    <m/>
    <m/>
    <m/>
    <m/>
    <s v=""/>
    <x v="15"/>
    <s v="Sélection / Priorisation"/>
    <x v="2"/>
    <x v="7"/>
    <m/>
    <m/>
    <m/>
    <m/>
    <m/>
    <x v="298"/>
    <n v="6"/>
    <s v="HT07"/>
    <s v="HT07711"/>
    <e v="#N/A"/>
    <n v="0"/>
  </r>
  <r>
    <s v="American RC"/>
    <s v="Haitian RC"/>
    <m/>
    <x v="0"/>
    <x v="34"/>
    <n v="5"/>
    <s v="Novembre"/>
    <m/>
    <x v="1"/>
    <x v="1"/>
    <s v="Bâches"/>
    <m/>
    <s v="Nombre"/>
    <n v="204"/>
    <m/>
    <m/>
    <m/>
    <s v=""/>
    <x v="160"/>
    <m/>
    <x v="2"/>
    <x v="19"/>
    <m/>
    <m/>
    <m/>
    <m/>
    <m/>
    <x v="299"/>
    <n v="4"/>
    <s v="HT07"/>
    <s v="HT07713"/>
    <e v="#N/A"/>
    <n v="1"/>
  </r>
  <r>
    <s v="American RC"/>
    <s v="Haitian RC"/>
    <m/>
    <x v="0"/>
    <x v="34"/>
    <n v="5"/>
    <s v="Novembre"/>
    <m/>
    <x v="0"/>
    <x v="0"/>
    <s v="Bidons"/>
    <m/>
    <s v="Nombre"/>
    <n v="408"/>
    <m/>
    <m/>
    <m/>
    <s v=""/>
    <x v="160"/>
    <s v="Sélection / Priorisation"/>
    <x v="2"/>
    <x v="19"/>
    <m/>
    <m/>
    <m/>
    <m/>
    <m/>
    <x v="299"/>
    <n v="4"/>
    <s v="HT07"/>
    <s v="HT07713"/>
    <e v="#N/A"/>
    <n v="0"/>
  </r>
  <r>
    <s v="American RC"/>
    <s v="Haitian RC"/>
    <m/>
    <x v="0"/>
    <x v="34"/>
    <n v="5"/>
    <s v="Novembre"/>
    <m/>
    <x v="1"/>
    <x v="1"/>
    <s v="Kit Abris"/>
    <m/>
    <s v="Nombre"/>
    <n v="204"/>
    <m/>
    <m/>
    <m/>
    <s v=""/>
    <x v="160"/>
    <s v="Sélection / Priorisation"/>
    <x v="2"/>
    <x v="19"/>
    <m/>
    <m/>
    <m/>
    <m/>
    <m/>
    <x v="299"/>
    <n v="4"/>
    <s v="HT07"/>
    <s v="HT07713"/>
    <e v="#N/A"/>
    <n v="0"/>
  </r>
  <r>
    <s v="American RC"/>
    <s v="Haitian RC"/>
    <m/>
    <x v="0"/>
    <x v="34"/>
    <n v="5"/>
    <s v="Novembre"/>
    <m/>
    <x v="0"/>
    <x v="0"/>
    <s v="Kit de cuisine"/>
    <m/>
    <s v="Nombre"/>
    <n v="204"/>
    <m/>
    <m/>
    <m/>
    <s v=""/>
    <x v="160"/>
    <s v="Sélection / Priorisation"/>
    <x v="2"/>
    <x v="19"/>
    <m/>
    <m/>
    <m/>
    <m/>
    <m/>
    <x v="299"/>
    <n v="4"/>
    <s v="HT07"/>
    <s v="HT07713"/>
    <e v="#N/A"/>
    <n v="0"/>
  </r>
  <r>
    <s v="Lutheran World Federation"/>
    <s v="FNGA"/>
    <s v="Lutheran World Relief"/>
    <x v="0"/>
    <x v="34"/>
    <n v="5"/>
    <s v="Novembre"/>
    <m/>
    <x v="1"/>
    <x v="1"/>
    <s v="Kit Abris"/>
    <s v="1 bache, 2 laines, cordes"/>
    <s v="Nombre"/>
    <n v="100"/>
    <m/>
    <m/>
    <m/>
    <s v=""/>
    <x v="12"/>
    <s v="Sélection / Priorisation"/>
    <x v="1"/>
    <x v="1"/>
    <s v="2ème Haute Voldrogue"/>
    <s v="Flavier"/>
    <s v="Rural"/>
    <s v="Ménage"/>
    <m/>
    <x v="300"/>
    <n v="2"/>
    <s v="HT08"/>
    <s v="HT08811"/>
    <s v="HT08811-02"/>
    <n v="0"/>
  </r>
  <r>
    <s v="Lutheran World Federation"/>
    <s v="FNGA"/>
    <s v="Lutheran World Relief"/>
    <x v="0"/>
    <x v="34"/>
    <n v="5"/>
    <s v="Novembre"/>
    <m/>
    <x v="0"/>
    <x v="0"/>
    <s v="Kit d'hygiène"/>
    <s v="Shampooing, savon, brosses a dents, dentifrice, deodorants, peignes, Aquatabs, papier toilette, serviette hygienique, sceaux, savon pour lessive"/>
    <s v="Nombre"/>
    <n v="100"/>
    <m/>
    <m/>
    <m/>
    <s v=""/>
    <x v="12"/>
    <s v="Sélection / Priorisation"/>
    <x v="1"/>
    <x v="1"/>
    <s v="2ème Haute Voldrogue"/>
    <s v="Flavier"/>
    <s v="Rural"/>
    <s v="Ménage"/>
    <m/>
    <x v="300"/>
    <n v="2"/>
    <s v="HT08"/>
    <s v="HT08811"/>
    <s v="HT08811-02"/>
    <n v="0"/>
  </r>
  <r>
    <s v="Samaritan's Purse"/>
    <m/>
    <m/>
    <x v="0"/>
    <x v="34"/>
    <n v="5"/>
    <s v="Novembre"/>
    <m/>
    <x v="1"/>
    <x v="1"/>
    <s v="Bâches"/>
    <m/>
    <s v="Nombre"/>
    <n v="176"/>
    <m/>
    <m/>
    <m/>
    <s v=""/>
    <x v="64"/>
    <m/>
    <x v="2"/>
    <x v="43"/>
    <s v="Bourdet"/>
    <m/>
    <m/>
    <m/>
    <m/>
    <x v="301"/>
    <n v="1"/>
    <s v="HT07"/>
    <s v="HT07712"/>
    <e v="#N/A"/>
    <n v="0"/>
  </r>
  <r>
    <s v="Samaritan's Purse"/>
    <m/>
    <m/>
    <x v="0"/>
    <x v="34"/>
    <n v="5"/>
    <s v="Novembre"/>
    <m/>
    <x v="1"/>
    <x v="1"/>
    <s v="Bâches"/>
    <m/>
    <s v="Nombre"/>
    <n v="100"/>
    <m/>
    <m/>
    <m/>
    <s v=""/>
    <x v="12"/>
    <m/>
    <x v="2"/>
    <x v="40"/>
    <s v="Levy Mersan"/>
    <m/>
    <m/>
    <m/>
    <m/>
    <x v="302"/>
    <n v="1"/>
    <s v="HT07"/>
    <s v="HT07714"/>
    <e v="#N/A"/>
    <n v="1"/>
  </r>
  <r>
    <s v="Save the Children International"/>
    <m/>
    <s v="OFDA"/>
    <x v="0"/>
    <x v="34"/>
    <n v="5"/>
    <s v="Novembre"/>
    <m/>
    <x v="1"/>
    <x v="1"/>
    <s v="Kit Abris"/>
    <s v="bache 4*6, 1 corde"/>
    <s v="Nombre"/>
    <n v="150"/>
    <n v="750"/>
    <m/>
    <m/>
    <n v="750"/>
    <x v="15"/>
    <s v="Distribution générale"/>
    <x v="1"/>
    <x v="23"/>
    <s v="Beaumont"/>
    <s v="Fond Deron"/>
    <s v="Rural"/>
    <s v="Quartier"/>
    <s v="Chaque bache avec 20 metres de corde et guide technique"/>
    <x v="303"/>
    <n v="1"/>
    <s v="HT08"/>
    <s v="HT08833"/>
    <e v="#N/A"/>
    <n v="0"/>
  </r>
  <r>
    <s v="SDC"/>
    <m/>
    <m/>
    <x v="2"/>
    <x v="34"/>
    <n v="5"/>
    <s v="Novembre"/>
    <m/>
    <x v="1"/>
    <x v="1"/>
    <s v="Kit Abris"/>
    <m/>
    <s v="Nombre"/>
    <n v="640"/>
    <m/>
    <m/>
    <m/>
    <s v=""/>
    <x v="37"/>
    <m/>
    <x v="2"/>
    <x v="38"/>
    <m/>
    <m/>
    <m/>
    <m/>
    <m/>
    <x v="304"/>
    <n v="1"/>
    <s v="HT07"/>
    <s v="HT07741"/>
    <e v="#N/A"/>
    <n v="1"/>
  </r>
  <r>
    <s v="SDC"/>
    <m/>
    <m/>
    <x v="2"/>
    <x v="34"/>
    <n v="5"/>
    <s v="Novembre"/>
    <m/>
    <x v="1"/>
    <x v="1"/>
    <s v="Kit Abris"/>
    <m/>
    <s v="Nombre"/>
    <n v="640"/>
    <m/>
    <m/>
    <m/>
    <s v=""/>
    <x v="37"/>
    <m/>
    <x v="2"/>
    <x v="32"/>
    <m/>
    <m/>
    <m/>
    <m/>
    <m/>
    <x v="305"/>
    <n v="1"/>
    <s v="HT07"/>
    <s v="HT07752"/>
    <e v="#N/A"/>
    <n v="1"/>
  </r>
  <r>
    <s v="SDC"/>
    <m/>
    <m/>
    <x v="2"/>
    <x v="34"/>
    <n v="5"/>
    <s v="Novembre"/>
    <m/>
    <x v="1"/>
    <x v="1"/>
    <s v="Kit Abris"/>
    <m/>
    <s v="Nombre"/>
    <n v="650"/>
    <m/>
    <m/>
    <m/>
    <s v=""/>
    <x v="37"/>
    <m/>
    <x v="2"/>
    <x v="36"/>
    <m/>
    <m/>
    <m/>
    <m/>
    <m/>
    <x v="306"/>
    <n v="1"/>
    <s v="HT07"/>
    <s v="HT07743"/>
    <e v="#N/A"/>
    <n v="1"/>
  </r>
  <r>
    <s v="World Vision International"/>
    <m/>
    <m/>
    <x v="0"/>
    <x v="34"/>
    <n v="5"/>
    <s v="Novembre"/>
    <m/>
    <x v="1"/>
    <x v="1"/>
    <s v="Bâches"/>
    <m/>
    <s v="Nombre"/>
    <n v="150"/>
    <m/>
    <m/>
    <m/>
    <s v=""/>
    <x v="15"/>
    <m/>
    <x v="5"/>
    <x v="21"/>
    <s v="Bezin"/>
    <m/>
    <m/>
    <m/>
    <m/>
    <x v="307"/>
    <n v="4"/>
    <s v="HT10"/>
    <s v="HT101012"/>
    <e v="#N/A"/>
    <n v="0"/>
  </r>
  <r>
    <s v="World Vision International"/>
    <m/>
    <m/>
    <x v="0"/>
    <x v="34"/>
    <n v="5"/>
    <s v="Novembre"/>
    <m/>
    <x v="0"/>
    <x v="0"/>
    <s v="Couvertures"/>
    <m/>
    <s v="Nombre"/>
    <n v="300"/>
    <m/>
    <m/>
    <m/>
    <s v=""/>
    <x v="15"/>
    <s v="Sélection / Priorisation"/>
    <x v="5"/>
    <x v="21"/>
    <s v="Bezin"/>
    <m/>
    <m/>
    <m/>
    <m/>
    <x v="307"/>
    <n v="4"/>
    <s v="HT10"/>
    <s v="HT101012"/>
    <e v="#N/A"/>
    <n v="0"/>
  </r>
  <r>
    <s v="World Vision International"/>
    <m/>
    <m/>
    <x v="0"/>
    <x v="34"/>
    <n v="5"/>
    <s v="Novembre"/>
    <m/>
    <x v="0"/>
    <x v="0"/>
    <s v="Kit d'hygiène"/>
    <m/>
    <s v="Nombre"/>
    <n v="150"/>
    <m/>
    <m/>
    <m/>
    <s v=""/>
    <x v="15"/>
    <s v="Sélection / Priorisation"/>
    <x v="5"/>
    <x v="21"/>
    <s v="Bezin"/>
    <m/>
    <m/>
    <m/>
    <m/>
    <x v="307"/>
    <n v="4"/>
    <s v="HT10"/>
    <s v="HT101012"/>
    <e v="#N/A"/>
    <n v="0"/>
  </r>
  <r>
    <s v="World Vision International"/>
    <m/>
    <m/>
    <x v="0"/>
    <x v="34"/>
    <n v="5"/>
    <s v="Novembre"/>
    <m/>
    <x v="0"/>
    <x v="0"/>
    <s v="Moustiquaires"/>
    <m/>
    <s v="Nombre"/>
    <n v="300"/>
    <m/>
    <m/>
    <m/>
    <s v=""/>
    <x v="15"/>
    <s v="Sélection / Priorisation"/>
    <x v="5"/>
    <x v="21"/>
    <s v="Bezin"/>
    <m/>
    <m/>
    <m/>
    <m/>
    <x v="307"/>
    <n v="4"/>
    <s v="HT10"/>
    <s v="HT101012"/>
    <e v="#N/A"/>
    <n v="0"/>
  </r>
  <r>
    <s v="ACTED"/>
    <m/>
    <s v="OFDA"/>
    <x v="0"/>
    <x v="35"/>
    <n v="6"/>
    <s v="Novembre"/>
    <m/>
    <x v="1"/>
    <x v="1"/>
    <s v="Bâches"/>
    <m/>
    <s v="Nombre"/>
    <n v="88"/>
    <m/>
    <m/>
    <m/>
    <s v=""/>
    <x v="37"/>
    <m/>
    <x v="1"/>
    <x v="1"/>
    <s v="9e Fonds Rouge Torberck"/>
    <s v="source dommage"/>
    <s v="Urbain"/>
    <s v="Centre collectif / d'évacuation d'urgence"/>
    <m/>
    <x v="308"/>
    <n v="3"/>
    <s v="HT08"/>
    <s v="HT08811"/>
    <s v="HT08811-09"/>
    <n v="0"/>
  </r>
  <r>
    <s v="ACTED"/>
    <m/>
    <s v="OFDA"/>
    <x v="0"/>
    <x v="35"/>
    <n v="6"/>
    <s v="Novembre"/>
    <m/>
    <x v="0"/>
    <x v="0"/>
    <s v="Kit de cuisine"/>
    <m/>
    <s v="Nombre"/>
    <n v="88"/>
    <m/>
    <m/>
    <m/>
    <s v=""/>
    <x v="37"/>
    <m/>
    <x v="1"/>
    <x v="1"/>
    <s v="9e Fonds Rouge Torberck"/>
    <s v="source dommage"/>
    <s v="Urbain"/>
    <s v="Centre collectif / d'évacuation d'urgence"/>
    <m/>
    <x v="308"/>
    <n v="3"/>
    <s v="HT08"/>
    <s v="HT08811"/>
    <s v="HT08811-09"/>
    <n v="0"/>
  </r>
  <r>
    <s v="ACTED"/>
    <m/>
    <s v="OFDA"/>
    <x v="0"/>
    <x v="35"/>
    <n v="6"/>
    <s v="Novembre"/>
    <m/>
    <x v="0"/>
    <x v="0"/>
    <s v="Kit d'hygiène"/>
    <m/>
    <s v="Nombre"/>
    <n v="88"/>
    <m/>
    <m/>
    <m/>
    <s v=""/>
    <x v="37"/>
    <m/>
    <x v="1"/>
    <x v="1"/>
    <s v="9e Fonds Rouge Torberck"/>
    <s v="source dommage"/>
    <s v="Urbain"/>
    <s v="Centre collectif / d'évacuation d'urgence"/>
    <m/>
    <x v="308"/>
    <n v="3"/>
    <s v="HT08"/>
    <s v="HT08811"/>
    <s v="HT08811-09"/>
    <n v="0"/>
  </r>
  <r>
    <s v="Samaritan's Purse"/>
    <m/>
    <m/>
    <x v="0"/>
    <x v="35"/>
    <n v="6"/>
    <s v="Novembre"/>
    <m/>
    <x v="1"/>
    <x v="1"/>
    <s v="Bâches"/>
    <m/>
    <s v="Nombre"/>
    <n v="48"/>
    <m/>
    <m/>
    <m/>
    <s v=""/>
    <x v="161"/>
    <m/>
    <x v="2"/>
    <x v="58"/>
    <s v="Boileau"/>
    <m/>
    <m/>
    <m/>
    <m/>
    <x v="309"/>
    <n v="1"/>
    <s v="HT07"/>
    <s v="HT07733"/>
    <e v="#N/A"/>
    <n v="1"/>
  </r>
  <r>
    <s v="American RC"/>
    <s v="Haitian RC"/>
    <m/>
    <x v="0"/>
    <x v="36"/>
    <n v="7"/>
    <s v="Novembre"/>
    <m/>
    <x v="0"/>
    <x v="0"/>
    <s v="Kit de cuisine"/>
    <m/>
    <s v="Nombre"/>
    <n v="60"/>
    <m/>
    <m/>
    <m/>
    <s v=""/>
    <x v="5"/>
    <s v="Sélection / Priorisation"/>
    <x v="6"/>
    <x v="59"/>
    <m/>
    <m/>
    <m/>
    <m/>
    <m/>
    <x v="310"/>
    <n v="3"/>
    <s v="HT09"/>
    <s v="HT09912"/>
    <e v="#N/A"/>
    <n v="1"/>
  </r>
  <r>
    <s v="American RC"/>
    <s v="Haitian RC"/>
    <m/>
    <x v="0"/>
    <x v="36"/>
    <n v="7"/>
    <s v="Novembre"/>
    <m/>
    <x v="0"/>
    <x v="0"/>
    <s v="Bidons"/>
    <m/>
    <s v="Nombre"/>
    <n v="150"/>
    <m/>
    <m/>
    <m/>
    <s v=""/>
    <x v="5"/>
    <s v="Sélection / Priorisation"/>
    <x v="6"/>
    <x v="59"/>
    <m/>
    <m/>
    <m/>
    <m/>
    <m/>
    <x v="310"/>
    <n v="3"/>
    <s v="HT09"/>
    <s v="HT09912"/>
    <e v="#N/A"/>
    <n v="0"/>
  </r>
  <r>
    <s v="American RC"/>
    <s v="Haitian RC"/>
    <m/>
    <x v="0"/>
    <x v="36"/>
    <n v="7"/>
    <s v="Novembre"/>
    <m/>
    <x v="1"/>
    <x v="1"/>
    <s v="Bâches"/>
    <m/>
    <s v="Nombre"/>
    <n v="445"/>
    <m/>
    <m/>
    <m/>
    <s v=""/>
    <x v="162"/>
    <m/>
    <x v="2"/>
    <x v="43"/>
    <m/>
    <m/>
    <m/>
    <m/>
    <m/>
    <x v="311"/>
    <n v="3"/>
    <s v="HT07"/>
    <s v="HT07712"/>
    <e v="#N/A"/>
    <n v="0"/>
  </r>
  <r>
    <s v="American RC"/>
    <s v="Haitian RC"/>
    <m/>
    <x v="0"/>
    <x v="36"/>
    <n v="7"/>
    <s v="Novembre"/>
    <m/>
    <x v="1"/>
    <x v="1"/>
    <s v="Kit Abris"/>
    <m/>
    <s v="Nombre"/>
    <n v="30"/>
    <m/>
    <m/>
    <m/>
    <s v=""/>
    <x v="5"/>
    <s v="Sélection / Priorisation"/>
    <x v="6"/>
    <x v="59"/>
    <m/>
    <m/>
    <m/>
    <m/>
    <m/>
    <x v="310"/>
    <n v="3"/>
    <s v="HT09"/>
    <s v="HT09912"/>
    <e v="#N/A"/>
    <n v="0"/>
  </r>
  <r>
    <s v="American RC"/>
    <s v="Haitian RC"/>
    <m/>
    <x v="0"/>
    <x v="36"/>
    <n v="7"/>
    <s v="Novembre"/>
    <m/>
    <x v="0"/>
    <x v="0"/>
    <s v="Bidons"/>
    <m/>
    <s v="Nombre"/>
    <n v="890"/>
    <m/>
    <m/>
    <m/>
    <s v=""/>
    <x v="162"/>
    <s v="Sélection / Priorisation"/>
    <x v="2"/>
    <x v="43"/>
    <m/>
    <m/>
    <m/>
    <m/>
    <m/>
    <x v="311"/>
    <n v="3"/>
    <s v="HT07"/>
    <s v="HT07712"/>
    <e v="#N/A"/>
    <n v="0"/>
  </r>
  <r>
    <s v="American RC"/>
    <s v="Haitian RC"/>
    <m/>
    <x v="0"/>
    <x v="36"/>
    <n v="7"/>
    <s v="Novembre"/>
    <m/>
    <x v="0"/>
    <x v="0"/>
    <s v="Kit de cuisine"/>
    <m/>
    <s v="Nombre"/>
    <n v="445"/>
    <m/>
    <m/>
    <m/>
    <s v=""/>
    <x v="162"/>
    <s v="Sélection / Priorisation"/>
    <x v="2"/>
    <x v="43"/>
    <m/>
    <m/>
    <m/>
    <m/>
    <m/>
    <x v="311"/>
    <n v="3"/>
    <s v="HT07"/>
    <s v="HT07712"/>
    <e v="#N/A"/>
    <n v="0"/>
  </r>
  <r>
    <s v="German RC"/>
    <s v="Haitian RC"/>
    <m/>
    <x v="0"/>
    <x v="36"/>
    <n v="7"/>
    <s v="Novembre"/>
    <m/>
    <x v="0"/>
    <x v="0"/>
    <s v="Agricultural Cleaning Kits"/>
    <m/>
    <s v="Nombre"/>
    <n v="26"/>
    <m/>
    <m/>
    <m/>
    <s v=""/>
    <x v="30"/>
    <m/>
    <x v="5"/>
    <x v="42"/>
    <s v="Tiby"/>
    <m/>
    <m/>
    <m/>
    <m/>
    <x v="312"/>
    <n v="1"/>
    <s v="HT10"/>
    <s v="HT101022"/>
    <e v="#N/A"/>
    <n v="0"/>
  </r>
  <r>
    <s v="Lutheran World Federation"/>
    <s v="FNGA"/>
    <s v="Lutheran World Relief"/>
    <x v="0"/>
    <x v="36"/>
    <n v="7"/>
    <s v="Novembre"/>
    <m/>
    <x v="1"/>
    <x v="1"/>
    <s v="Kit Abris"/>
    <s v="1 bache, 2 laines, cordes"/>
    <s v="Nombre"/>
    <n v="100"/>
    <m/>
    <m/>
    <m/>
    <s v=""/>
    <x v="12"/>
    <s v="Sélection / Priorisation"/>
    <x v="1"/>
    <x v="1"/>
    <s v="2ème Haute Voldrogue"/>
    <s v="Duriz"/>
    <s v="Rural"/>
    <s v="Ménage"/>
    <m/>
    <x v="313"/>
    <n v="2"/>
    <s v="HT08"/>
    <s v="HT08811"/>
    <s v="HT08811-02"/>
    <n v="0"/>
  </r>
  <r>
    <s v="Lutheran World Federation"/>
    <s v="FNGA"/>
    <s v="Lutheran World Relief"/>
    <x v="0"/>
    <x v="36"/>
    <n v="7"/>
    <s v="Novembre"/>
    <m/>
    <x v="0"/>
    <x v="0"/>
    <s v="Kit d'hygiène"/>
    <s v="Shampooing, savon, brosses a dents, dentifrice, deodorants, peignes, Aquatabs, papier toilette, serviette hygienique, sceaux, savon pour lessive"/>
    <s v="Nombre"/>
    <n v="100"/>
    <m/>
    <m/>
    <m/>
    <s v=""/>
    <x v="12"/>
    <s v="Sélection / Priorisation"/>
    <x v="1"/>
    <x v="1"/>
    <s v="2ème Haute Voldrogue"/>
    <s v="Duriz"/>
    <s v="Rural"/>
    <s v="Ménage"/>
    <m/>
    <x v="313"/>
    <n v="2"/>
    <s v="HT08"/>
    <s v="HT08811"/>
    <s v="HT08811-02"/>
    <n v="0"/>
  </r>
  <r>
    <s v="SDC"/>
    <m/>
    <m/>
    <x v="2"/>
    <x v="36"/>
    <n v="7"/>
    <s v="Novembre"/>
    <m/>
    <x v="1"/>
    <x v="1"/>
    <s v="Kit Abris"/>
    <m/>
    <s v="Nombre"/>
    <n v="640"/>
    <m/>
    <m/>
    <m/>
    <s v=""/>
    <x v="37"/>
    <m/>
    <x v="2"/>
    <x v="52"/>
    <m/>
    <m/>
    <m/>
    <m/>
    <m/>
    <x v="314"/>
    <n v="1"/>
    <s v="HT07"/>
    <s v="HT07751"/>
    <e v="#N/A"/>
    <n v="1"/>
  </r>
  <r>
    <s v="SDC"/>
    <m/>
    <m/>
    <x v="2"/>
    <x v="36"/>
    <n v="7"/>
    <s v="Novembre"/>
    <m/>
    <x v="1"/>
    <x v="1"/>
    <s v="Kit Abris"/>
    <m/>
    <s v="Nombre"/>
    <n v="800"/>
    <m/>
    <m/>
    <m/>
    <s v=""/>
    <x v="37"/>
    <m/>
    <x v="2"/>
    <x v="52"/>
    <s v="Dejoie"/>
    <m/>
    <m/>
    <m/>
    <m/>
    <x v="315"/>
    <n v="1"/>
    <s v="HT07"/>
    <s v="HT07751"/>
    <e v="#N/A"/>
    <n v="0"/>
  </r>
  <r>
    <s v="SDC"/>
    <m/>
    <m/>
    <x v="2"/>
    <x v="36"/>
    <n v="7"/>
    <s v="Novembre"/>
    <m/>
    <x v="1"/>
    <x v="1"/>
    <s v="Kit Abris"/>
    <m/>
    <s v="Nombre"/>
    <n v="800"/>
    <m/>
    <m/>
    <m/>
    <s v=""/>
    <x v="37"/>
    <m/>
    <x v="2"/>
    <x v="52"/>
    <s v="Rendel"/>
    <m/>
    <m/>
    <m/>
    <m/>
    <x v="316"/>
    <n v="1"/>
    <s v="HT07"/>
    <s v="HT07751"/>
    <e v="#N/A"/>
    <n v="0"/>
  </r>
  <r>
    <s v="SDC"/>
    <m/>
    <m/>
    <x v="2"/>
    <x v="36"/>
    <n v="7"/>
    <s v="Novembre"/>
    <m/>
    <x v="1"/>
    <x v="1"/>
    <s v="Kit Abris"/>
    <m/>
    <s v="Nombre"/>
    <n v="400"/>
    <m/>
    <m/>
    <m/>
    <s v=""/>
    <x v="37"/>
    <m/>
    <x v="2"/>
    <x v="27"/>
    <s v="Balais"/>
    <m/>
    <m/>
    <m/>
    <m/>
    <x v="317"/>
    <n v="1"/>
    <s v="HT07"/>
    <s v="HT07742"/>
    <e v="#N/A"/>
    <n v="0"/>
  </r>
  <r>
    <s v="SDC"/>
    <m/>
    <m/>
    <x v="2"/>
    <x v="36"/>
    <n v="7"/>
    <s v="Novembre"/>
    <m/>
    <x v="1"/>
    <x v="1"/>
    <s v="Kit Abris"/>
    <m/>
    <s v="Nombre"/>
    <n v="400"/>
    <m/>
    <m/>
    <m/>
    <s v=""/>
    <x v="37"/>
    <m/>
    <x v="2"/>
    <x v="27"/>
    <s v="Paricot"/>
    <m/>
    <m/>
    <m/>
    <m/>
    <x v="318"/>
    <n v="1"/>
    <s v="HT07"/>
    <s v="HT07742"/>
    <e v="#N/A"/>
    <n v="0"/>
  </r>
  <r>
    <s v="ADRA"/>
    <m/>
    <m/>
    <x v="0"/>
    <x v="37"/>
    <n v="8"/>
    <s v="Novembre"/>
    <m/>
    <x v="1"/>
    <x v="1"/>
    <s v="Bâches"/>
    <m/>
    <s v="Nombre"/>
    <n v="116"/>
    <m/>
    <m/>
    <m/>
    <s v=""/>
    <x v="163"/>
    <m/>
    <x v="2"/>
    <x v="26"/>
    <s v="Dory"/>
    <m/>
    <m/>
    <m/>
    <s v="Nous avons donné 58 unt rainfresh pour traiter l'eau a 58 familles"/>
    <x v="319"/>
    <n v="2"/>
    <s v="HT07"/>
    <s v="HT07715"/>
    <e v="#N/A"/>
    <n v="1"/>
  </r>
  <r>
    <s v="ADRA"/>
    <m/>
    <m/>
    <x v="2"/>
    <x v="37"/>
    <n v="8"/>
    <s v="Novembre"/>
    <m/>
    <x v="1"/>
    <x v="1"/>
    <s v="Bâches"/>
    <m/>
    <s v="Nombre"/>
    <n v="118"/>
    <m/>
    <m/>
    <m/>
    <s v=""/>
    <x v="164"/>
    <m/>
    <x v="2"/>
    <x v="26"/>
    <s v="Mairie de Maniche"/>
    <m/>
    <m/>
    <m/>
    <s v="Nous avons donné 59 unit rainfresh pour traiter l'eau a 59 familles"/>
    <x v="320"/>
    <n v="2"/>
    <s v="HT07"/>
    <s v="HT07715"/>
    <e v="#N/A"/>
    <n v="0"/>
  </r>
  <r>
    <s v="ADRA"/>
    <m/>
    <m/>
    <x v="0"/>
    <x v="37"/>
    <n v="8"/>
    <s v="Novembre"/>
    <m/>
    <x v="1"/>
    <x v="1"/>
    <s v="Kit Abris"/>
    <s v="Perle, machette, scie,rous,fil de fer,marteau,clous divers."/>
    <s v="Nombre"/>
    <n v="58"/>
    <m/>
    <m/>
    <m/>
    <s v=""/>
    <x v="163"/>
    <s v="Sélection / Priorisation"/>
    <x v="2"/>
    <x v="26"/>
    <s v="Dory"/>
    <m/>
    <m/>
    <m/>
    <s v="Nous avons donné 58 unt rainfresh pour traiter l'eau a 58 familles"/>
    <x v="319"/>
    <n v="2"/>
    <s v="HT07"/>
    <s v="HT07715"/>
    <e v="#N/A"/>
    <n v="0"/>
  </r>
  <r>
    <s v="ADRA"/>
    <m/>
    <m/>
    <x v="2"/>
    <x v="37"/>
    <n v="8"/>
    <s v="Novembre"/>
    <m/>
    <x v="1"/>
    <x v="1"/>
    <s v="Kit Abris"/>
    <s v="Perle, machette, scie,rous,fil de fer,marteau,clous divers."/>
    <s v="Nombre"/>
    <n v="59"/>
    <m/>
    <m/>
    <m/>
    <s v=""/>
    <x v="164"/>
    <s v="Sélection / Priorisation"/>
    <x v="2"/>
    <x v="26"/>
    <s v="Mairie de Maniche"/>
    <m/>
    <m/>
    <m/>
    <s v="Nous avons donné 59 unit rainfresh pour traiter l'eau a 59 familles"/>
    <x v="320"/>
    <n v="2"/>
    <s v="HT07"/>
    <s v="HT07715"/>
    <e v="#N/A"/>
    <n v="0"/>
  </r>
  <r>
    <s v="American RC"/>
    <s v="Haitian RC"/>
    <m/>
    <x v="0"/>
    <x v="37"/>
    <n v="8"/>
    <s v="Novembre"/>
    <m/>
    <x v="0"/>
    <x v="0"/>
    <s v="Kit de cuisine"/>
    <m/>
    <s v="Nombre"/>
    <n v="250"/>
    <m/>
    <m/>
    <m/>
    <s v=""/>
    <x v="29"/>
    <s v="Sélection / Priorisation"/>
    <x v="2"/>
    <x v="19"/>
    <m/>
    <m/>
    <m/>
    <m/>
    <m/>
    <x v="321"/>
    <n v="4"/>
    <s v="HT07"/>
    <s v="HT07713"/>
    <e v="#N/A"/>
    <n v="0"/>
  </r>
  <r>
    <s v="American RC"/>
    <s v="Haitian RC"/>
    <m/>
    <x v="0"/>
    <x v="37"/>
    <n v="8"/>
    <s v="Novembre"/>
    <m/>
    <x v="1"/>
    <x v="1"/>
    <s v="Bâches"/>
    <m/>
    <s v="Nombre"/>
    <n v="250"/>
    <m/>
    <m/>
    <m/>
    <s v=""/>
    <x v="29"/>
    <m/>
    <x v="2"/>
    <x v="19"/>
    <m/>
    <m/>
    <m/>
    <m/>
    <m/>
    <x v="321"/>
    <n v="4"/>
    <s v="HT07"/>
    <s v="HT07713"/>
    <e v="#N/A"/>
    <n v="0"/>
  </r>
  <r>
    <s v="American RC"/>
    <s v="Haitian RC"/>
    <m/>
    <x v="0"/>
    <x v="37"/>
    <n v="8"/>
    <s v="Novembre"/>
    <m/>
    <x v="0"/>
    <x v="0"/>
    <s v="Bidons"/>
    <m/>
    <s v="Nombre"/>
    <n v="500"/>
    <m/>
    <m/>
    <m/>
    <s v=""/>
    <x v="29"/>
    <s v="Sélection / Priorisation"/>
    <x v="2"/>
    <x v="19"/>
    <m/>
    <m/>
    <m/>
    <m/>
    <m/>
    <x v="321"/>
    <n v="4"/>
    <s v="HT07"/>
    <s v="HT07713"/>
    <e v="#N/A"/>
    <n v="0"/>
  </r>
  <r>
    <s v="American RC"/>
    <s v="Haitian RC"/>
    <m/>
    <x v="0"/>
    <x v="37"/>
    <n v="8"/>
    <s v="Novembre"/>
    <m/>
    <x v="1"/>
    <x v="1"/>
    <s v="Kit Abris"/>
    <m/>
    <s v="Nombre"/>
    <n v="250"/>
    <m/>
    <m/>
    <m/>
    <s v=""/>
    <x v="29"/>
    <s v="Sélection / Priorisation"/>
    <x v="2"/>
    <x v="19"/>
    <m/>
    <m/>
    <m/>
    <m/>
    <m/>
    <x v="321"/>
    <n v="4"/>
    <s v="HT07"/>
    <s v="HT07713"/>
    <e v="#N/A"/>
    <n v="0"/>
  </r>
  <r>
    <s v="Lutheran World Federation"/>
    <s v="RODEP"/>
    <s v="Lutheran World Relief"/>
    <x v="0"/>
    <x v="37"/>
    <n v="8"/>
    <s v="Octobre"/>
    <m/>
    <x v="0"/>
    <x v="0"/>
    <s v="Kit d'hygiène"/>
    <s v="Shampooing, savon, dentifrice, brosse a dents, serviettes de douches, chlore en grain; kits bebe"/>
    <s v="Nombre"/>
    <n v="30"/>
    <m/>
    <m/>
    <m/>
    <s v=""/>
    <x v="144"/>
    <s v="Sélection / Priorisation"/>
    <x v="0"/>
    <x v="60"/>
    <s v="1ère Tête à Boeuf"/>
    <s v="Icondo"/>
    <s v="Rural"/>
    <s v="Ménage"/>
    <m/>
    <x v="322"/>
    <n v="1"/>
    <s v="HT01"/>
    <s v="HT01123"/>
    <s v="HT01123-01"/>
    <n v="1"/>
  </r>
  <r>
    <s v="Lutheran World Federation"/>
    <s v="FNGA"/>
    <s v="Lutheran World Relief"/>
    <x v="0"/>
    <x v="37"/>
    <n v="8"/>
    <s v="Novembre"/>
    <m/>
    <x v="1"/>
    <x v="1"/>
    <s v="Kit Abris"/>
    <s v="1 bache, 2 laines, cordes"/>
    <s v="Nombre"/>
    <n v="200"/>
    <m/>
    <m/>
    <m/>
    <s v=""/>
    <x v="33"/>
    <s v="Sélection / Priorisation"/>
    <x v="1"/>
    <x v="1"/>
    <s v="2ème Haute Voldrogue"/>
    <s v="Despagne"/>
    <s v="Rural"/>
    <s v="Ménage"/>
    <m/>
    <x v="323"/>
    <n v="2"/>
    <s v="HT08"/>
    <s v="HT08811"/>
    <s v="HT08811-02"/>
    <n v="0"/>
  </r>
  <r>
    <s v="Lutheran World Federation"/>
    <s v="FNGA"/>
    <s v="Lutheran World Relief"/>
    <x v="0"/>
    <x v="37"/>
    <n v="8"/>
    <s v="Novembre"/>
    <m/>
    <x v="0"/>
    <x v="0"/>
    <s v="Kit d'hygiène"/>
    <s v="Shampooing, savon, brosses a dents, dentifrice, deodorants, peignes, Aquatabs, papier toilette, serviette hygienique, sceaux, savon pour lessive"/>
    <s v="Nombre"/>
    <n v="200"/>
    <m/>
    <m/>
    <m/>
    <s v=""/>
    <x v="33"/>
    <s v="Sélection / Priorisation"/>
    <x v="1"/>
    <x v="1"/>
    <s v="2ème Haute Voldrogue"/>
    <s v="Despagne"/>
    <s v="Rural"/>
    <s v="Ménage"/>
    <m/>
    <x v="323"/>
    <n v="2"/>
    <s v="HT08"/>
    <s v="HT08811"/>
    <s v="HT08811-02"/>
    <n v="0"/>
  </r>
  <r>
    <s v="World Vision International"/>
    <m/>
    <m/>
    <x v="0"/>
    <x v="37"/>
    <n v="8"/>
    <s v="Novembre"/>
    <m/>
    <x v="1"/>
    <x v="1"/>
    <s v="Bâches"/>
    <m/>
    <s v="Nombre"/>
    <n v="290"/>
    <m/>
    <m/>
    <m/>
    <s v=""/>
    <x v="165"/>
    <m/>
    <x v="5"/>
    <x v="18"/>
    <s v="Saint Michel"/>
    <m/>
    <m/>
    <m/>
    <m/>
    <x v="324"/>
    <n v="4"/>
    <s v="HT10"/>
    <s v="HT101011"/>
    <e v="#N/A"/>
    <n v="0"/>
  </r>
  <r>
    <s v="World Vision International"/>
    <m/>
    <m/>
    <x v="0"/>
    <x v="37"/>
    <n v="8"/>
    <s v="Novembre"/>
    <m/>
    <x v="0"/>
    <x v="0"/>
    <s v="Couvertures"/>
    <m/>
    <s v="Nombre"/>
    <n v="580"/>
    <m/>
    <m/>
    <m/>
    <s v=""/>
    <x v="165"/>
    <s v="Sélection / Priorisation"/>
    <x v="5"/>
    <x v="18"/>
    <s v="Saint Michel"/>
    <m/>
    <m/>
    <m/>
    <m/>
    <x v="324"/>
    <n v="4"/>
    <s v="HT10"/>
    <s v="HT101011"/>
    <e v="#N/A"/>
    <n v="0"/>
  </r>
  <r>
    <s v="World Vision International"/>
    <m/>
    <m/>
    <x v="0"/>
    <x v="37"/>
    <n v="8"/>
    <s v="Novembre"/>
    <m/>
    <x v="0"/>
    <x v="0"/>
    <s v="Kit d'hygiène"/>
    <m/>
    <s v="Nombre"/>
    <n v="290"/>
    <m/>
    <m/>
    <m/>
    <s v=""/>
    <x v="165"/>
    <s v="Sélection / Priorisation"/>
    <x v="5"/>
    <x v="18"/>
    <s v="Saint Michel"/>
    <m/>
    <m/>
    <m/>
    <m/>
    <x v="324"/>
    <n v="4"/>
    <s v="HT10"/>
    <s v="HT101011"/>
    <e v="#N/A"/>
    <n v="0"/>
  </r>
  <r>
    <s v="World Vision International"/>
    <m/>
    <m/>
    <x v="0"/>
    <x v="37"/>
    <n v="8"/>
    <s v="Novembre"/>
    <m/>
    <x v="0"/>
    <x v="0"/>
    <s v="Moustiquaires"/>
    <m/>
    <s v="Nombre"/>
    <n v="580"/>
    <m/>
    <m/>
    <m/>
    <s v=""/>
    <x v="165"/>
    <s v="Sélection / Priorisation"/>
    <x v="5"/>
    <x v="18"/>
    <s v="Saint Michel"/>
    <m/>
    <m/>
    <m/>
    <m/>
    <x v="324"/>
    <n v="4"/>
    <s v="HT10"/>
    <s v="HT101011"/>
    <e v="#N/A"/>
    <n v="0"/>
  </r>
  <r>
    <s v="AAR"/>
    <m/>
    <s v="Japan Platform"/>
    <x v="0"/>
    <x v="38"/>
    <n v="9"/>
    <s v="Novembre"/>
    <m/>
    <x v="0"/>
    <x v="0"/>
    <s v="Aquatabs"/>
    <m/>
    <s v="Nombre"/>
    <n v="300"/>
    <m/>
    <m/>
    <m/>
    <s v=""/>
    <x v="15"/>
    <s v="Sélection / Priorisation"/>
    <x v="1"/>
    <x v="1"/>
    <m/>
    <m/>
    <m/>
    <m/>
    <m/>
    <x v="325"/>
    <n v="6"/>
    <s v="HT08"/>
    <s v="HT08811"/>
    <e v="#N/A"/>
    <n v="0"/>
  </r>
  <r>
    <s v="AAR"/>
    <m/>
    <s v="Japan Platform"/>
    <x v="0"/>
    <x v="38"/>
    <n v="9"/>
    <s v="Novembre"/>
    <m/>
    <x v="1"/>
    <x v="1"/>
    <s v="Bâches"/>
    <m/>
    <s v="Nombre"/>
    <n v="150"/>
    <m/>
    <m/>
    <m/>
    <s v=""/>
    <x v="15"/>
    <s v="Sélection / Priorisation"/>
    <x v="1"/>
    <x v="1"/>
    <m/>
    <m/>
    <m/>
    <m/>
    <m/>
    <x v="325"/>
    <n v="6"/>
    <s v="HT08"/>
    <s v="HT08811"/>
    <e v="#N/A"/>
    <n v="0"/>
  </r>
  <r>
    <s v="AAR"/>
    <m/>
    <s v="Japan Platform"/>
    <x v="0"/>
    <x v="38"/>
    <n v="9"/>
    <s v="Novembre"/>
    <m/>
    <x v="0"/>
    <x v="0"/>
    <s v="Bidons"/>
    <m/>
    <s v="Nombre"/>
    <n v="150"/>
    <m/>
    <m/>
    <m/>
    <s v=""/>
    <x v="15"/>
    <s v="Sélection / Priorisation"/>
    <x v="1"/>
    <x v="1"/>
    <m/>
    <m/>
    <m/>
    <m/>
    <m/>
    <x v="325"/>
    <n v="6"/>
    <s v="HT08"/>
    <s v="HT08811"/>
    <e v="#N/A"/>
    <n v="0"/>
  </r>
  <r>
    <s v="AAR"/>
    <m/>
    <s v="Japan Platform"/>
    <x v="0"/>
    <x v="38"/>
    <n v="9"/>
    <s v="Novembre"/>
    <m/>
    <x v="0"/>
    <x v="0"/>
    <s v="Kit d'hygiène"/>
    <m/>
    <s v="Nombre"/>
    <n v="150"/>
    <m/>
    <m/>
    <m/>
    <s v=""/>
    <x v="15"/>
    <s v="Sélection / Priorisation"/>
    <x v="1"/>
    <x v="1"/>
    <m/>
    <m/>
    <m/>
    <m/>
    <m/>
    <x v="325"/>
    <n v="6"/>
    <s v="HT08"/>
    <s v="HT08811"/>
    <e v="#N/A"/>
    <n v="0"/>
  </r>
  <r>
    <s v="AAR"/>
    <m/>
    <s v="Japan Platform"/>
    <x v="0"/>
    <x v="38"/>
    <n v="9"/>
    <s v="Novembre"/>
    <m/>
    <x v="0"/>
    <x v="0"/>
    <s v="Moustiquaires"/>
    <m/>
    <s v="Nombre"/>
    <n v="150"/>
    <m/>
    <m/>
    <m/>
    <s v=""/>
    <x v="15"/>
    <s v="Sélection / Priorisation"/>
    <x v="1"/>
    <x v="1"/>
    <m/>
    <m/>
    <m/>
    <m/>
    <m/>
    <x v="325"/>
    <n v="6"/>
    <s v="HT08"/>
    <s v="HT08811"/>
    <e v="#N/A"/>
    <n v="0"/>
  </r>
  <r>
    <s v="AAR"/>
    <m/>
    <s v="Japan Platform"/>
    <x v="0"/>
    <x v="38"/>
    <n v="9"/>
    <s v="Novembre"/>
    <m/>
    <x v="1"/>
    <x v="4"/>
    <s v="Non conditionel"/>
    <m/>
    <s v="Valeur en HTG"/>
    <m/>
    <m/>
    <m/>
    <m/>
    <s v=""/>
    <x v="15"/>
    <s v="Sélection / Priorisation"/>
    <x v="1"/>
    <x v="1"/>
    <m/>
    <m/>
    <m/>
    <m/>
    <m/>
    <x v="325"/>
    <n v="6"/>
    <s v="HT08"/>
    <s v="HT08811"/>
    <e v="#N/A"/>
    <n v="0"/>
  </r>
  <r>
    <s v="Diakonie Katastrophenhilfe"/>
    <s v="FNGA"/>
    <s v="Diakonie Katastrophenhilfe"/>
    <x v="0"/>
    <x v="38"/>
    <n v="9"/>
    <s v="Novembre"/>
    <m/>
    <x v="1"/>
    <x v="1"/>
    <s v="Kit Abris"/>
    <s v="1 bache, 2 laines, cordes"/>
    <s v="Nombre"/>
    <n v="200"/>
    <m/>
    <m/>
    <m/>
    <s v=""/>
    <x v="33"/>
    <s v="Sélection / Priorisation"/>
    <x v="1"/>
    <x v="1"/>
    <s v="2ème Haute Voldrogue"/>
    <s v="Bonel"/>
    <s v="Rural"/>
    <s v="Ménage"/>
    <m/>
    <x v="326"/>
    <n v="1"/>
    <s v="HT08"/>
    <s v="HT08811"/>
    <s v="HT08811-02"/>
    <n v="0"/>
  </r>
  <r>
    <s v="Lutheran World Federation"/>
    <s v="FNGA"/>
    <s v="Lutheran World Relief"/>
    <x v="0"/>
    <x v="38"/>
    <n v="9"/>
    <s v="Novembre"/>
    <m/>
    <x v="0"/>
    <x v="0"/>
    <s v="Kit d'hygiène"/>
    <s v="Shampooing, savon, brosses a dents, dentifrice, deodorants, peignes, Aquatabs, papier toilette, serviette hygienique, sceaux, savon pour lessive"/>
    <s v="Nombre"/>
    <n v="200"/>
    <m/>
    <m/>
    <m/>
    <s v=""/>
    <x v="33"/>
    <s v="Sélection / Priorisation"/>
    <x v="1"/>
    <x v="1"/>
    <s v="2ème Haute Voldrogue"/>
    <s v="Bonel"/>
    <s v="Rural"/>
    <s v="Ménage"/>
    <m/>
    <x v="327"/>
    <n v="1"/>
    <s v="HT08"/>
    <s v="HT08811"/>
    <s v="HT08811-02"/>
    <n v="0"/>
  </r>
  <r>
    <s v="American RC"/>
    <s v="Haitian RC"/>
    <m/>
    <x v="0"/>
    <x v="39"/>
    <n v="10"/>
    <s v="Novembre"/>
    <m/>
    <x v="0"/>
    <x v="0"/>
    <s v="Kit de cuisine"/>
    <m/>
    <s v="Nombre"/>
    <n v="99"/>
    <m/>
    <m/>
    <m/>
    <s v=""/>
    <x v="135"/>
    <s v="Sélection / Priorisation"/>
    <x v="6"/>
    <x v="35"/>
    <m/>
    <m/>
    <m/>
    <m/>
    <m/>
    <x v="328"/>
    <n v="3"/>
    <s v="HT09"/>
    <s v="HT09934"/>
    <e v="#N/A"/>
    <n v="0"/>
  </r>
  <r>
    <s v="American RC"/>
    <s v="Haitian RC"/>
    <m/>
    <x v="0"/>
    <x v="39"/>
    <n v="10"/>
    <s v="Novembre"/>
    <m/>
    <x v="0"/>
    <x v="0"/>
    <s v="Kit de cuisine"/>
    <m/>
    <s v="Nombre"/>
    <n v="60"/>
    <m/>
    <m/>
    <m/>
    <s v=""/>
    <x v="166"/>
    <s v="Sélection / Priorisation"/>
    <x v="6"/>
    <x v="33"/>
    <m/>
    <m/>
    <m/>
    <m/>
    <m/>
    <x v="329"/>
    <n v="6"/>
    <s v="HT09"/>
    <s v="HT09931"/>
    <e v="#N/A"/>
    <n v="0"/>
  </r>
  <r>
    <s v="American RC"/>
    <s v="Haitian RC"/>
    <m/>
    <x v="0"/>
    <x v="39"/>
    <n v="10"/>
    <s v="Novembre"/>
    <m/>
    <x v="0"/>
    <x v="0"/>
    <s v="Kit de cuisine"/>
    <m/>
    <s v="Nombre"/>
    <n v="25"/>
    <m/>
    <m/>
    <m/>
    <s v=""/>
    <x v="72"/>
    <s v="Sélection / Priorisation"/>
    <x v="6"/>
    <x v="33"/>
    <m/>
    <m/>
    <m/>
    <m/>
    <m/>
    <x v="329"/>
    <n v="6"/>
    <s v="HT09"/>
    <s v="HT09931"/>
    <e v="#N/A"/>
    <n v="0"/>
  </r>
  <r>
    <s v="American RC"/>
    <s v="Haitian RC"/>
    <m/>
    <x v="0"/>
    <x v="39"/>
    <n v="10"/>
    <s v="Novembre"/>
    <m/>
    <x v="0"/>
    <x v="0"/>
    <s v="Bidons"/>
    <m/>
    <s v="Nombre"/>
    <n v="60"/>
    <m/>
    <m/>
    <m/>
    <s v=""/>
    <x v="166"/>
    <s v="Sélection / Priorisation"/>
    <x v="6"/>
    <x v="33"/>
    <m/>
    <m/>
    <m/>
    <m/>
    <m/>
    <x v="329"/>
    <n v="6"/>
    <s v="HT09"/>
    <s v="HT09931"/>
    <e v="#N/A"/>
    <n v="0"/>
  </r>
  <r>
    <s v="American RC"/>
    <s v="Haitian RC"/>
    <m/>
    <x v="0"/>
    <x v="39"/>
    <n v="10"/>
    <s v="Novembre"/>
    <m/>
    <x v="1"/>
    <x v="1"/>
    <s v="Bâches"/>
    <m/>
    <s v="Nombre"/>
    <n v="245"/>
    <m/>
    <m/>
    <m/>
    <s v=""/>
    <x v="167"/>
    <m/>
    <x v="2"/>
    <x v="43"/>
    <m/>
    <m/>
    <m/>
    <m/>
    <m/>
    <x v="330"/>
    <n v="3"/>
    <s v="HT07"/>
    <s v="HT07712"/>
    <e v="#N/A"/>
    <n v="0"/>
  </r>
  <r>
    <s v="American RC"/>
    <s v="Haitian RC"/>
    <m/>
    <x v="0"/>
    <x v="39"/>
    <n v="10"/>
    <s v="Novembre"/>
    <m/>
    <x v="0"/>
    <x v="0"/>
    <s v="Bidons"/>
    <m/>
    <s v="Nombre"/>
    <n v="116"/>
    <m/>
    <m/>
    <m/>
    <s v=""/>
    <x v="135"/>
    <s v="Sélection / Priorisation"/>
    <x v="6"/>
    <x v="35"/>
    <m/>
    <m/>
    <m/>
    <m/>
    <m/>
    <x v="328"/>
    <n v="3"/>
    <s v="HT09"/>
    <s v="HT09934"/>
    <e v="#N/A"/>
    <n v="0"/>
  </r>
  <r>
    <s v="American RC"/>
    <s v="Haitian RC"/>
    <m/>
    <x v="0"/>
    <x v="39"/>
    <n v="10"/>
    <s v="Novembre"/>
    <m/>
    <x v="0"/>
    <x v="0"/>
    <s v="Bidons"/>
    <m/>
    <s v="Nombre"/>
    <n v="25"/>
    <m/>
    <m/>
    <m/>
    <s v=""/>
    <x v="72"/>
    <s v="Sélection / Priorisation"/>
    <x v="6"/>
    <x v="33"/>
    <m/>
    <m/>
    <m/>
    <m/>
    <m/>
    <x v="329"/>
    <n v="6"/>
    <s v="HT09"/>
    <s v="HT09931"/>
    <e v="#N/A"/>
    <n v="0"/>
  </r>
  <r>
    <s v="American RC"/>
    <s v="Haitian RC"/>
    <m/>
    <x v="0"/>
    <x v="39"/>
    <n v="10"/>
    <s v="Novembre"/>
    <m/>
    <x v="1"/>
    <x v="1"/>
    <s v="Kit Abris"/>
    <m/>
    <s v="Nombre"/>
    <n v="29"/>
    <m/>
    <m/>
    <m/>
    <s v=""/>
    <x v="166"/>
    <s v="Sélection / Priorisation"/>
    <x v="6"/>
    <x v="33"/>
    <m/>
    <m/>
    <m/>
    <m/>
    <m/>
    <x v="329"/>
    <n v="6"/>
    <s v="HT09"/>
    <s v="HT09931"/>
    <e v="#N/A"/>
    <n v="0"/>
  </r>
  <r>
    <s v="American RC"/>
    <s v="Haitian RC"/>
    <m/>
    <x v="0"/>
    <x v="39"/>
    <n v="10"/>
    <s v="Novembre"/>
    <m/>
    <x v="0"/>
    <x v="0"/>
    <s v="Bidons"/>
    <m/>
    <s v="Nombre"/>
    <n v="490"/>
    <m/>
    <m/>
    <m/>
    <s v=""/>
    <x v="167"/>
    <s v="Sélection / Priorisation"/>
    <x v="2"/>
    <x v="43"/>
    <m/>
    <m/>
    <m/>
    <m/>
    <m/>
    <x v="330"/>
    <n v="3"/>
    <s v="HT07"/>
    <s v="HT07712"/>
    <e v="#N/A"/>
    <n v="0"/>
  </r>
  <r>
    <s v="American RC"/>
    <s v="Haitian RC"/>
    <m/>
    <x v="0"/>
    <x v="39"/>
    <n v="10"/>
    <s v="Novembre"/>
    <m/>
    <x v="1"/>
    <x v="1"/>
    <s v="Kit Abris"/>
    <m/>
    <s v="Nombre"/>
    <n v="17"/>
    <m/>
    <m/>
    <m/>
    <s v=""/>
    <x v="135"/>
    <s v="Sélection / Priorisation"/>
    <x v="6"/>
    <x v="35"/>
    <m/>
    <m/>
    <m/>
    <m/>
    <m/>
    <x v="328"/>
    <n v="3"/>
    <s v="HT09"/>
    <s v="HT09934"/>
    <e v="#N/A"/>
    <n v="0"/>
  </r>
  <r>
    <s v="American RC"/>
    <s v="Haitian RC"/>
    <m/>
    <x v="0"/>
    <x v="39"/>
    <n v="10"/>
    <s v="Novembre"/>
    <m/>
    <x v="1"/>
    <x v="1"/>
    <s v="Kit Abris"/>
    <m/>
    <s v="Nombre"/>
    <n v="25"/>
    <m/>
    <m/>
    <m/>
    <s v=""/>
    <x v="72"/>
    <s v="Sélection / Priorisation"/>
    <x v="6"/>
    <x v="33"/>
    <m/>
    <m/>
    <m/>
    <m/>
    <m/>
    <x v="329"/>
    <n v="6"/>
    <s v="HT09"/>
    <s v="HT09931"/>
    <e v="#N/A"/>
    <n v="0"/>
  </r>
  <r>
    <s v="American RC"/>
    <s v="Haitian RC"/>
    <m/>
    <x v="0"/>
    <x v="39"/>
    <n v="10"/>
    <s v="Novembre"/>
    <m/>
    <x v="0"/>
    <x v="0"/>
    <s v="Kit de cuisine"/>
    <m/>
    <s v="Nombre"/>
    <n v="245"/>
    <m/>
    <m/>
    <m/>
    <s v=""/>
    <x v="167"/>
    <s v="Sélection / Priorisation"/>
    <x v="2"/>
    <x v="43"/>
    <m/>
    <m/>
    <m/>
    <m/>
    <m/>
    <x v="330"/>
    <n v="3"/>
    <s v="HT07"/>
    <s v="HT07712"/>
    <e v="#N/A"/>
    <n v="0"/>
  </r>
  <r>
    <s v="German RC"/>
    <s v="Haitian RC"/>
    <m/>
    <x v="0"/>
    <x v="39"/>
    <n v="10"/>
    <s v="Novembre"/>
    <m/>
    <x v="0"/>
    <x v="0"/>
    <s v="Agricultural Cleaning Kits"/>
    <m/>
    <s v="Nombre"/>
    <n v="60"/>
    <m/>
    <m/>
    <m/>
    <s v=""/>
    <x v="5"/>
    <m/>
    <x v="5"/>
    <x v="57"/>
    <s v="Anse aux Pins (9) + Ti Francois (18) + Vassal/Dupuy  (33)"/>
    <m/>
    <m/>
    <m/>
    <m/>
    <x v="331"/>
    <n v="1"/>
    <s v="HT10"/>
    <s v="HT101025"/>
    <e v="#N/A"/>
    <n v="0"/>
  </r>
  <r>
    <s v="Lutheran World Federation"/>
    <s v="RODEP"/>
    <s v="Lutheran World Relief"/>
    <x v="0"/>
    <x v="39"/>
    <n v="11"/>
    <s v="Novembre"/>
    <m/>
    <x v="0"/>
    <x v="0"/>
    <s v="Kit d'hygiène"/>
    <s v="Shampooing, savon, dentifrice, brosse a dents, serviettes de douches, chlore en grain; kits bebe"/>
    <s v="Nombre"/>
    <n v="30"/>
    <m/>
    <m/>
    <m/>
    <s v=""/>
    <x v="144"/>
    <s v="Sélection / Priorisation"/>
    <x v="0"/>
    <x v="60"/>
    <s v="7ème Gérard"/>
    <s v="Fauche"/>
    <s v="Rural"/>
    <s v="Ménage"/>
    <m/>
    <x v="332"/>
    <n v="1"/>
    <s v="HT01"/>
    <s v="HT01123"/>
    <s v="HT01123-07"/>
    <n v="0"/>
  </r>
  <r>
    <s v="Lutheran World Federation"/>
    <s v="RODEP"/>
    <s v="Lutheran World Relief"/>
    <x v="0"/>
    <x v="39"/>
    <n v="11"/>
    <s v="Novembre"/>
    <m/>
    <x v="0"/>
    <x v="0"/>
    <s v="Kit d'hygiène"/>
    <s v="Shampooing, savon, dentifrice, brosse a dents, serviettes de douches, chlore en grain; kits bebe"/>
    <s v="Nombre"/>
    <n v="600"/>
    <m/>
    <m/>
    <m/>
    <s v=""/>
    <x v="168"/>
    <s v="Sélection / Priorisation"/>
    <x v="0"/>
    <x v="61"/>
    <s v="9ème des Palmes"/>
    <m/>
    <s v="Rural"/>
    <s v="Ménage"/>
    <m/>
    <x v="333"/>
    <n v="1"/>
    <s v="HT01"/>
    <s v="HT01122"/>
    <s v="HT01122-09"/>
    <n v="1"/>
  </r>
  <r>
    <s v="Lutheran World Federation"/>
    <s v="RODEP"/>
    <s v="Lutheran World Relief"/>
    <x v="0"/>
    <x v="39"/>
    <n v="11"/>
    <s v="Novembre"/>
    <m/>
    <x v="0"/>
    <x v="0"/>
    <s v="Kit d'hygiène"/>
    <s v="Shampooing, savon, dentifrice, brosse a dents, serviettes de douches, chlore en grain; kits bebe"/>
    <s v="Nombre"/>
    <n v="400"/>
    <m/>
    <m/>
    <m/>
    <s v=""/>
    <x v="23"/>
    <s v="Sélection / Priorisation"/>
    <x v="0"/>
    <x v="61"/>
    <s v="10ème des Palmes"/>
    <m/>
    <s v="Rural"/>
    <s v="Ménage"/>
    <m/>
    <x v="334"/>
    <n v="1"/>
    <s v="HT01"/>
    <s v="HT01122"/>
    <s v="HT01122-10"/>
    <n v="0"/>
  </r>
  <r>
    <s v="Lutheran World Federation"/>
    <s v="RODEP"/>
    <s v="Lutheran World Relief"/>
    <x v="0"/>
    <x v="39"/>
    <n v="11"/>
    <s v="Novembre"/>
    <m/>
    <x v="0"/>
    <x v="0"/>
    <s v="Kit d'hygiène"/>
    <s v="Shampooing, savon, dentifrice, brosse a dents, serviettes de douches, chlore en grain; kits bebe"/>
    <s v="Nombre"/>
    <n v="250"/>
    <m/>
    <m/>
    <m/>
    <s v=""/>
    <x v="29"/>
    <s v="Sélection / Priorisation"/>
    <x v="0"/>
    <x v="61"/>
    <s v="12ème des Fouques"/>
    <m/>
    <s v="Rural"/>
    <s v="Ménage"/>
    <m/>
    <x v="335"/>
    <n v="1"/>
    <s v="HT01"/>
    <s v="HT01122"/>
    <s v="HT01122-12"/>
    <n v="0"/>
  </r>
  <r>
    <s v="PADF"/>
    <m/>
    <s v="Private funds"/>
    <x v="0"/>
    <x v="39"/>
    <n v="11"/>
    <s v="Novembre"/>
    <m/>
    <x v="0"/>
    <x v="0"/>
    <s v="Aquatabs"/>
    <m/>
    <s v="Nombre"/>
    <n v="410"/>
    <m/>
    <m/>
    <m/>
    <s v=""/>
    <x v="169"/>
    <s v="Distribution générale"/>
    <x v="2"/>
    <x v="19"/>
    <m/>
    <m/>
    <m/>
    <m/>
    <s v="20 tablets de 33 mg par famille"/>
    <x v="336"/>
    <n v="1"/>
    <s v="HT07"/>
    <s v="HT07713"/>
    <e v="#N/A"/>
    <n v="0"/>
  </r>
  <r>
    <s v="World Vision International"/>
    <m/>
    <m/>
    <x v="0"/>
    <x v="39"/>
    <n v="11"/>
    <s v="Novembre"/>
    <m/>
    <x v="1"/>
    <x v="1"/>
    <s v="Bâches"/>
    <m/>
    <s v="Nombre"/>
    <n v="300"/>
    <m/>
    <m/>
    <m/>
    <s v=""/>
    <x v="25"/>
    <m/>
    <x v="5"/>
    <x v="21"/>
    <s v="Chaulette"/>
    <m/>
    <m/>
    <m/>
    <m/>
    <x v="337"/>
    <n v="8"/>
    <s v="HT10"/>
    <s v="HT101012"/>
    <e v="#N/A"/>
    <n v="0"/>
  </r>
  <r>
    <s v="World Vision International"/>
    <m/>
    <m/>
    <x v="0"/>
    <x v="39"/>
    <n v="11"/>
    <s v="Novembre"/>
    <m/>
    <x v="1"/>
    <x v="1"/>
    <s v="Bâches"/>
    <m/>
    <s v="Nombre"/>
    <n v="150"/>
    <m/>
    <m/>
    <m/>
    <s v=""/>
    <x v="15"/>
    <m/>
    <x v="5"/>
    <x v="21"/>
    <s v="Chaulette"/>
    <m/>
    <m/>
    <m/>
    <m/>
    <x v="337"/>
    <n v="8"/>
    <s v="HT10"/>
    <s v="HT101012"/>
    <e v="#N/A"/>
    <n v="0"/>
  </r>
  <r>
    <s v="World Vision International"/>
    <m/>
    <m/>
    <x v="0"/>
    <x v="39"/>
    <n v="11"/>
    <s v="Novembre"/>
    <m/>
    <x v="0"/>
    <x v="0"/>
    <s v="Couvertures"/>
    <m/>
    <s v="Nombre"/>
    <n v="600"/>
    <m/>
    <m/>
    <m/>
    <s v=""/>
    <x v="25"/>
    <s v="Sélection / Priorisation"/>
    <x v="5"/>
    <x v="21"/>
    <s v="Chaulette"/>
    <m/>
    <m/>
    <m/>
    <m/>
    <x v="337"/>
    <n v="8"/>
    <s v="HT10"/>
    <s v="HT101012"/>
    <e v="#N/A"/>
    <n v="0"/>
  </r>
  <r>
    <s v="World Vision International"/>
    <m/>
    <m/>
    <x v="0"/>
    <x v="39"/>
    <n v="11"/>
    <s v="Novembre"/>
    <m/>
    <x v="0"/>
    <x v="0"/>
    <s v="Couvertures"/>
    <m/>
    <s v="Nombre"/>
    <n v="300"/>
    <m/>
    <m/>
    <m/>
    <s v=""/>
    <x v="15"/>
    <s v="Sélection / Priorisation"/>
    <x v="5"/>
    <x v="21"/>
    <s v="Chaulette"/>
    <m/>
    <m/>
    <m/>
    <m/>
    <x v="337"/>
    <n v="8"/>
    <s v="HT10"/>
    <s v="HT101012"/>
    <e v="#N/A"/>
    <n v="0"/>
  </r>
  <r>
    <s v="World Vision International"/>
    <m/>
    <m/>
    <x v="0"/>
    <x v="39"/>
    <n v="11"/>
    <s v="Novembre"/>
    <m/>
    <x v="0"/>
    <x v="0"/>
    <s v="Kit d'hygiène"/>
    <m/>
    <s v="Nombre"/>
    <n v="300"/>
    <m/>
    <m/>
    <m/>
    <s v=""/>
    <x v="25"/>
    <s v="Sélection / Priorisation"/>
    <x v="5"/>
    <x v="21"/>
    <s v="Chaulette"/>
    <m/>
    <m/>
    <m/>
    <m/>
    <x v="337"/>
    <n v="8"/>
    <s v="HT10"/>
    <s v="HT101012"/>
    <e v="#N/A"/>
    <n v="0"/>
  </r>
  <r>
    <s v="World Vision International"/>
    <m/>
    <m/>
    <x v="0"/>
    <x v="39"/>
    <n v="11"/>
    <s v="Novembre"/>
    <m/>
    <x v="0"/>
    <x v="0"/>
    <s v="Kit d'hygiène"/>
    <m/>
    <s v="Nombre"/>
    <n v="150"/>
    <m/>
    <m/>
    <m/>
    <s v=""/>
    <x v="15"/>
    <s v="Sélection / Priorisation"/>
    <x v="5"/>
    <x v="21"/>
    <s v="Chaulette"/>
    <m/>
    <m/>
    <m/>
    <m/>
    <x v="337"/>
    <n v="8"/>
    <s v="HT10"/>
    <s v="HT101012"/>
    <e v="#N/A"/>
    <n v="0"/>
  </r>
  <r>
    <s v="World Vision International"/>
    <m/>
    <m/>
    <x v="0"/>
    <x v="39"/>
    <n v="11"/>
    <s v="Novembre"/>
    <m/>
    <x v="0"/>
    <x v="0"/>
    <s v="Moustiquaires"/>
    <m/>
    <s v="Nombre"/>
    <n v="600"/>
    <m/>
    <m/>
    <m/>
    <s v=""/>
    <x v="25"/>
    <s v="Sélection / Priorisation"/>
    <x v="5"/>
    <x v="21"/>
    <s v="Chaulette"/>
    <m/>
    <m/>
    <m/>
    <m/>
    <x v="337"/>
    <n v="8"/>
    <s v="HT10"/>
    <s v="HT101012"/>
    <e v="#N/A"/>
    <n v="0"/>
  </r>
  <r>
    <s v="World Vision International"/>
    <m/>
    <m/>
    <x v="0"/>
    <x v="39"/>
    <n v="11"/>
    <s v="Novembre"/>
    <m/>
    <x v="0"/>
    <x v="0"/>
    <s v="Moustiquaires"/>
    <m/>
    <s v="Nombre"/>
    <n v="300"/>
    <m/>
    <m/>
    <m/>
    <s v=""/>
    <x v="15"/>
    <s v="Sélection / Priorisation"/>
    <x v="5"/>
    <x v="21"/>
    <s v="Chaulette"/>
    <m/>
    <m/>
    <m/>
    <m/>
    <x v="337"/>
    <n v="8"/>
    <s v="HT10"/>
    <s v="HT101012"/>
    <e v="#N/A"/>
    <n v="0"/>
  </r>
  <r>
    <s v="ACTED"/>
    <m/>
    <s v="OFDA"/>
    <x v="0"/>
    <x v="40"/>
    <n v="11"/>
    <s v="Novembre"/>
    <m/>
    <x v="1"/>
    <x v="1"/>
    <s v="Bâches"/>
    <m/>
    <s v="Nombre"/>
    <n v="1305"/>
    <m/>
    <m/>
    <m/>
    <s v=""/>
    <x v="80"/>
    <m/>
    <x v="1"/>
    <x v="1"/>
    <s v="9e Fonds Rouge Torberck"/>
    <s v="Gragamoria"/>
    <s v="Urbain"/>
    <s v="Quartier"/>
    <m/>
    <x v="338"/>
    <n v="1"/>
    <s v="HT08"/>
    <s v="HT08811"/>
    <s v="HT08811-09"/>
    <n v="0"/>
  </r>
  <r>
    <s v="American RC"/>
    <s v="Haitian RC"/>
    <m/>
    <x v="0"/>
    <x v="40"/>
    <n v="11"/>
    <s v="Novembre"/>
    <m/>
    <x v="0"/>
    <x v="0"/>
    <s v="Kit de cuisine"/>
    <m/>
    <s v="Nombre"/>
    <n v="23"/>
    <m/>
    <m/>
    <m/>
    <s v=""/>
    <x v="53"/>
    <s v="Sélection / Priorisation"/>
    <x v="6"/>
    <x v="31"/>
    <m/>
    <m/>
    <m/>
    <m/>
    <m/>
    <x v="339"/>
    <n v="6"/>
    <s v="HT09"/>
    <s v="HT09932"/>
    <e v="#N/A"/>
    <n v="0"/>
  </r>
  <r>
    <s v="American RC"/>
    <s v="Haitian RC"/>
    <m/>
    <x v="0"/>
    <x v="40"/>
    <n v="11"/>
    <s v="Novembre"/>
    <m/>
    <x v="0"/>
    <x v="0"/>
    <s v="Kit de cuisine"/>
    <m/>
    <s v="Nombre"/>
    <n v="330"/>
    <m/>
    <m/>
    <m/>
    <s v=""/>
    <x v="170"/>
    <s v="Sélection / Priorisation"/>
    <x v="6"/>
    <x v="31"/>
    <m/>
    <m/>
    <m/>
    <m/>
    <m/>
    <x v="339"/>
    <n v="6"/>
    <s v="HT09"/>
    <s v="HT09932"/>
    <e v="#N/A"/>
    <n v="0"/>
  </r>
  <r>
    <s v="American RC"/>
    <s v="Haitian RC"/>
    <m/>
    <x v="0"/>
    <x v="40"/>
    <n v="11"/>
    <s v="Novembre"/>
    <m/>
    <x v="0"/>
    <x v="0"/>
    <s v="Kit de cuisine"/>
    <m/>
    <s v="Nombre"/>
    <n v="32"/>
    <m/>
    <m/>
    <m/>
    <s v=""/>
    <x v="14"/>
    <s v="Sélection / Priorisation"/>
    <x v="6"/>
    <x v="50"/>
    <m/>
    <m/>
    <m/>
    <m/>
    <m/>
    <x v="340"/>
    <n v="10"/>
    <s v="HT09"/>
    <s v="HT09933"/>
    <e v="#N/A"/>
    <n v="0"/>
  </r>
  <r>
    <s v="American RC"/>
    <s v="Haitian RC"/>
    <m/>
    <x v="0"/>
    <x v="40"/>
    <n v="11"/>
    <s v="Novembre"/>
    <m/>
    <x v="0"/>
    <x v="0"/>
    <s v="Kit de cuisine"/>
    <m/>
    <s v="Nombre"/>
    <n v="73"/>
    <m/>
    <m/>
    <m/>
    <s v=""/>
    <x v="7"/>
    <s v="Sélection / Priorisation"/>
    <x v="6"/>
    <x v="50"/>
    <m/>
    <m/>
    <m/>
    <m/>
    <m/>
    <x v="340"/>
    <n v="10"/>
    <s v="HT09"/>
    <s v="HT09933"/>
    <e v="#N/A"/>
    <n v="0"/>
  </r>
  <r>
    <s v="American RC"/>
    <s v="Haitian RC"/>
    <m/>
    <x v="0"/>
    <x v="40"/>
    <n v="11"/>
    <s v="Novembre"/>
    <m/>
    <x v="0"/>
    <x v="0"/>
    <s v="Kit de cuisine"/>
    <m/>
    <s v="Nombre"/>
    <n v="46"/>
    <m/>
    <m/>
    <m/>
    <s v=""/>
    <x v="171"/>
    <s v="Sélection / Priorisation"/>
    <x v="6"/>
    <x v="50"/>
    <m/>
    <m/>
    <m/>
    <m/>
    <m/>
    <x v="340"/>
    <n v="10"/>
    <s v="HT09"/>
    <s v="HT09933"/>
    <e v="#N/A"/>
    <n v="0"/>
  </r>
  <r>
    <s v="American RC"/>
    <s v="Haitian RC"/>
    <m/>
    <x v="0"/>
    <x v="40"/>
    <n v="11"/>
    <s v="Novembre"/>
    <m/>
    <x v="0"/>
    <x v="0"/>
    <s v="Kit de cuisine"/>
    <m/>
    <s v="Nombre"/>
    <n v="169"/>
    <m/>
    <m/>
    <m/>
    <s v=""/>
    <x v="172"/>
    <s v="Sélection / Priorisation"/>
    <x v="6"/>
    <x v="33"/>
    <m/>
    <m/>
    <m/>
    <m/>
    <m/>
    <x v="341"/>
    <n v="3"/>
    <s v="HT09"/>
    <s v="HT09931"/>
    <e v="#N/A"/>
    <n v="0"/>
  </r>
  <r>
    <s v="American RC"/>
    <s v="Haitian RC"/>
    <m/>
    <x v="0"/>
    <x v="40"/>
    <n v="11"/>
    <s v="Novembre"/>
    <m/>
    <x v="0"/>
    <x v="0"/>
    <s v="Bidons"/>
    <m/>
    <s v="Nombre"/>
    <n v="126"/>
    <m/>
    <m/>
    <m/>
    <s v=""/>
    <x v="53"/>
    <s v="Sélection / Priorisation"/>
    <x v="6"/>
    <x v="31"/>
    <m/>
    <m/>
    <m/>
    <m/>
    <m/>
    <x v="339"/>
    <n v="6"/>
    <s v="HT09"/>
    <s v="HT09932"/>
    <e v="#N/A"/>
    <n v="0"/>
  </r>
  <r>
    <s v="American RC"/>
    <s v="Haitian RC"/>
    <m/>
    <x v="0"/>
    <x v="40"/>
    <n v="11"/>
    <s v="Novembre"/>
    <m/>
    <x v="0"/>
    <x v="0"/>
    <s v="Bidons"/>
    <m/>
    <s v="Nombre"/>
    <n v="590"/>
    <m/>
    <m/>
    <m/>
    <s v=""/>
    <x v="170"/>
    <s v="Sélection / Priorisation"/>
    <x v="6"/>
    <x v="31"/>
    <m/>
    <m/>
    <m/>
    <m/>
    <m/>
    <x v="339"/>
    <n v="6"/>
    <s v="HT09"/>
    <s v="HT09932"/>
    <e v="#N/A"/>
    <n v="0"/>
  </r>
  <r>
    <s v="American RC"/>
    <s v="Haitian RC"/>
    <m/>
    <x v="0"/>
    <x v="40"/>
    <n v="11"/>
    <s v="Novembre"/>
    <m/>
    <x v="0"/>
    <x v="0"/>
    <s v="Bidons"/>
    <m/>
    <s v="Nombre"/>
    <n v="50"/>
    <m/>
    <m/>
    <m/>
    <s v=""/>
    <x v="14"/>
    <s v="Sélection / Priorisation"/>
    <x v="6"/>
    <x v="50"/>
    <m/>
    <m/>
    <m/>
    <m/>
    <m/>
    <x v="340"/>
    <n v="10"/>
    <s v="HT09"/>
    <s v="HT09933"/>
    <e v="#N/A"/>
    <n v="0"/>
  </r>
  <r>
    <s v="American RC"/>
    <s v="Haitian RC"/>
    <m/>
    <x v="0"/>
    <x v="40"/>
    <n v="11"/>
    <s v="Novembre"/>
    <m/>
    <x v="0"/>
    <x v="0"/>
    <s v="Bidons"/>
    <m/>
    <s v="Nombre"/>
    <n v="110"/>
    <m/>
    <m/>
    <m/>
    <s v=""/>
    <x v="7"/>
    <s v="Sélection / Priorisation"/>
    <x v="6"/>
    <x v="50"/>
    <m/>
    <m/>
    <m/>
    <m/>
    <m/>
    <x v="340"/>
    <n v="10"/>
    <s v="HT09"/>
    <s v="HT09933"/>
    <e v="#N/A"/>
    <n v="0"/>
  </r>
  <r>
    <s v="American RC"/>
    <s v="Haitian RC"/>
    <m/>
    <x v="0"/>
    <x v="40"/>
    <n v="11"/>
    <s v="Novembre"/>
    <m/>
    <x v="0"/>
    <x v="0"/>
    <s v="Bidons"/>
    <m/>
    <s v="Nombre"/>
    <n v="68"/>
    <m/>
    <m/>
    <m/>
    <s v=""/>
    <x v="171"/>
    <s v="Sélection / Priorisation"/>
    <x v="6"/>
    <x v="50"/>
    <m/>
    <m/>
    <m/>
    <m/>
    <m/>
    <x v="340"/>
    <n v="10"/>
    <s v="HT09"/>
    <s v="HT09933"/>
    <e v="#N/A"/>
    <n v="0"/>
  </r>
  <r>
    <s v="American RC"/>
    <s v="Haitian RC"/>
    <m/>
    <x v="0"/>
    <x v="40"/>
    <n v="11"/>
    <s v="Novembre"/>
    <m/>
    <x v="0"/>
    <x v="0"/>
    <s v="Bidons"/>
    <m/>
    <s v="Nombre"/>
    <n v="150"/>
    <m/>
    <m/>
    <m/>
    <s v=""/>
    <x v="172"/>
    <s v="Sélection / Priorisation"/>
    <x v="6"/>
    <x v="33"/>
    <m/>
    <m/>
    <m/>
    <m/>
    <m/>
    <x v="341"/>
    <n v="3"/>
    <s v="HT09"/>
    <s v="HT09931"/>
    <e v="#N/A"/>
    <n v="0"/>
  </r>
  <r>
    <s v="American RC"/>
    <s v="Haitian RC"/>
    <m/>
    <x v="0"/>
    <x v="40"/>
    <n v="11"/>
    <s v="Novembre"/>
    <m/>
    <x v="1"/>
    <x v="1"/>
    <s v="Kit Abris"/>
    <m/>
    <s v="Nombre"/>
    <n v="60"/>
    <m/>
    <m/>
    <m/>
    <s v=""/>
    <x v="53"/>
    <s v="Sélection / Priorisation"/>
    <x v="6"/>
    <x v="31"/>
    <m/>
    <m/>
    <m/>
    <m/>
    <m/>
    <x v="339"/>
    <n v="6"/>
    <s v="HT09"/>
    <s v="HT09932"/>
    <e v="#N/A"/>
    <n v="0"/>
  </r>
  <r>
    <s v="American RC"/>
    <s v="Haitian RC"/>
    <m/>
    <x v="0"/>
    <x v="40"/>
    <n v="11"/>
    <s v="Novembre"/>
    <m/>
    <x v="1"/>
    <x v="1"/>
    <s v="Kit Abris"/>
    <m/>
    <s v="Nombre"/>
    <n v="115"/>
    <m/>
    <m/>
    <m/>
    <s v=""/>
    <x v="170"/>
    <s v="Sélection / Priorisation"/>
    <x v="6"/>
    <x v="31"/>
    <m/>
    <m/>
    <m/>
    <m/>
    <m/>
    <x v="339"/>
    <n v="6"/>
    <s v="HT09"/>
    <s v="HT09932"/>
    <e v="#N/A"/>
    <n v="0"/>
  </r>
  <r>
    <s v="American RC"/>
    <s v="Haitian RC"/>
    <m/>
    <x v="0"/>
    <x v="40"/>
    <n v="11"/>
    <s v="Novembre"/>
    <m/>
    <x v="1"/>
    <x v="1"/>
    <s v="Kit Abris"/>
    <m/>
    <s v="Nombre"/>
    <n v="5"/>
    <m/>
    <m/>
    <m/>
    <s v=""/>
    <x v="171"/>
    <s v="Sélection / Priorisation"/>
    <x v="6"/>
    <x v="50"/>
    <m/>
    <m/>
    <m/>
    <m/>
    <m/>
    <x v="340"/>
    <n v="10"/>
    <s v="HT09"/>
    <s v="HT09933"/>
    <e v="#N/A"/>
    <n v="0"/>
  </r>
  <r>
    <s v="American RC"/>
    <s v="Haitian RC"/>
    <m/>
    <x v="0"/>
    <x v="40"/>
    <n v="11"/>
    <s v="Novembre"/>
    <m/>
    <x v="1"/>
    <x v="1"/>
    <s v="Kit Abris"/>
    <m/>
    <s v="Nombre"/>
    <n v="18"/>
    <m/>
    <m/>
    <m/>
    <s v=""/>
    <x v="14"/>
    <s v="Sélection / Priorisation"/>
    <x v="6"/>
    <x v="50"/>
    <m/>
    <m/>
    <m/>
    <m/>
    <m/>
    <x v="340"/>
    <n v="10"/>
    <s v="HT09"/>
    <s v="HT09933"/>
    <e v="#N/A"/>
    <n v="0"/>
  </r>
  <r>
    <s v="American RC"/>
    <s v="Haitian RC"/>
    <m/>
    <x v="0"/>
    <x v="40"/>
    <n v="11"/>
    <s v="Novembre"/>
    <m/>
    <x v="1"/>
    <x v="1"/>
    <s v="Kit Abris"/>
    <m/>
    <s v="Nombre"/>
    <n v="37"/>
    <m/>
    <m/>
    <m/>
    <s v=""/>
    <x v="7"/>
    <s v="Sélection / Priorisation"/>
    <x v="6"/>
    <x v="50"/>
    <m/>
    <m/>
    <m/>
    <m/>
    <m/>
    <x v="340"/>
    <n v="10"/>
    <s v="HT09"/>
    <s v="HT09933"/>
    <e v="#N/A"/>
    <n v="0"/>
  </r>
  <r>
    <s v="American RC"/>
    <s v="Haitian RC"/>
    <m/>
    <x v="0"/>
    <x v="40"/>
    <n v="11"/>
    <s v="Novembre"/>
    <m/>
    <x v="1"/>
    <x v="1"/>
    <s v="Kit Abris"/>
    <m/>
    <s v="Nombre"/>
    <n v="17"/>
    <m/>
    <m/>
    <m/>
    <s v=""/>
    <x v="171"/>
    <s v="Sélection / Priorisation"/>
    <x v="6"/>
    <x v="50"/>
    <m/>
    <m/>
    <m/>
    <m/>
    <m/>
    <x v="340"/>
    <n v="10"/>
    <s v="HT09"/>
    <s v="HT09933"/>
    <e v="#N/A"/>
    <n v="0"/>
  </r>
  <r>
    <s v="American RC"/>
    <s v="Haitian RC"/>
    <m/>
    <x v="0"/>
    <x v="40"/>
    <n v="11"/>
    <s v="Novembre"/>
    <m/>
    <x v="1"/>
    <x v="1"/>
    <s v="Kit Abris"/>
    <m/>
    <s v="Nombre"/>
    <n v="63"/>
    <m/>
    <m/>
    <m/>
    <s v=""/>
    <x v="172"/>
    <s v="Sélection / Priorisation"/>
    <x v="6"/>
    <x v="33"/>
    <m/>
    <m/>
    <m/>
    <m/>
    <m/>
    <x v="341"/>
    <n v="3"/>
    <s v="HT09"/>
    <s v="HT09931"/>
    <e v="#N/A"/>
    <n v="0"/>
  </r>
  <r>
    <s v="Concern Worldwide"/>
    <m/>
    <m/>
    <x v="0"/>
    <x v="40"/>
    <n v="11"/>
    <s v="Novembre"/>
    <m/>
    <x v="1"/>
    <x v="4"/>
    <s v="Non conditionel"/>
    <m/>
    <s v="Valeur en HTG"/>
    <n v="350"/>
    <m/>
    <m/>
    <m/>
    <s v=""/>
    <x v="21"/>
    <m/>
    <x v="0"/>
    <x v="22"/>
    <m/>
    <m/>
    <m/>
    <m/>
    <m/>
    <x v="342"/>
    <n v="2"/>
    <s v="HT01"/>
    <s v="HT01152"/>
    <e v="#N/A"/>
    <n v="0"/>
  </r>
  <r>
    <s v="Concern Worldwide"/>
    <m/>
    <m/>
    <x v="0"/>
    <x v="40"/>
    <n v="11"/>
    <s v="Novembre"/>
    <m/>
    <x v="1"/>
    <x v="4"/>
    <s v="Non conditionel"/>
    <m/>
    <s v="Valeur en HTG"/>
    <n v="350"/>
    <m/>
    <m/>
    <m/>
    <s v=""/>
    <x v="11"/>
    <m/>
    <x v="0"/>
    <x v="22"/>
    <m/>
    <m/>
    <m/>
    <m/>
    <m/>
    <x v="342"/>
    <n v="2"/>
    <s v="HT01"/>
    <s v="HT01152"/>
    <e v="#N/A"/>
    <n v="0"/>
  </r>
  <r>
    <s v="Diakonie Katastrophenhilfe"/>
    <s v="ATEPASE"/>
    <s v="Diakonie Katastrophenhilfe"/>
    <x v="0"/>
    <x v="40"/>
    <n v="11"/>
    <s v="Novembre"/>
    <m/>
    <x v="0"/>
    <x v="0"/>
    <s v="Kit d'hygiène"/>
    <s v="Shampooing, savon, brosses a dents, dentifrice, deodorants, peignes, Aquatabs, papier toilette, serviette hygienique, sceaux, savon pour lessive"/>
    <s v="Nombre"/>
    <n v="40"/>
    <m/>
    <m/>
    <m/>
    <s v=""/>
    <x v="21"/>
    <s v="Sélection / Priorisation"/>
    <x v="3"/>
    <x v="16"/>
    <s v="6ème Bas de Lacroix"/>
    <m/>
    <s v="Rural"/>
    <s v="Ménage"/>
    <m/>
    <x v="343"/>
    <n v="1"/>
    <s v="HT02"/>
    <s v="HT02221"/>
    <s v="HT02221-06"/>
    <n v="0"/>
  </r>
  <r>
    <s v="Diakonie Katastrophenhilfe"/>
    <s v="ATEPASE"/>
    <s v="Diakonie Katastrophenhilfe"/>
    <x v="0"/>
    <x v="40"/>
    <n v="11"/>
    <s v="Novembre"/>
    <m/>
    <x v="0"/>
    <x v="0"/>
    <s v="Kit d'hygiène"/>
    <s v="Shampooing, savon, brosses a dents, dentifrice, deodorants, peignes, Aquatabs, papier toilette, serviette hygienique, sceaux, savon pour lessive"/>
    <s v="Nombre"/>
    <n v="113"/>
    <m/>
    <m/>
    <m/>
    <s v=""/>
    <x v="6"/>
    <s v="Sélection / Priorisation"/>
    <x v="3"/>
    <x v="16"/>
    <s v="5ème Bas de Grandou"/>
    <m/>
    <s v="Rural"/>
    <s v="Ménage"/>
    <m/>
    <x v="344"/>
    <n v="1"/>
    <s v="HT02"/>
    <s v="HT02221"/>
    <s v="HT02221-05"/>
    <n v="0"/>
  </r>
  <r>
    <s v="Diakonie Katastrophenhilfe"/>
    <s v="ATEPASE"/>
    <s v="Diakonie Katastrophenhilfe"/>
    <x v="0"/>
    <x v="40"/>
    <n v="11"/>
    <s v="Novembre"/>
    <m/>
    <x v="0"/>
    <x v="0"/>
    <s v="Kit d'hygiène"/>
    <s v="Shampooing, savon, brosses a dents, dentifrice, deodorants, peignes, Aquatabs, papier toilette, serviette hygienique, sceaux, savon pour lessive"/>
    <s v="Nombre"/>
    <n v="63"/>
    <m/>
    <m/>
    <m/>
    <s v=""/>
    <x v="53"/>
    <s v="Sélection / Priorisation"/>
    <x v="3"/>
    <x v="16"/>
    <s v="7ème Bras Gauche"/>
    <m/>
    <s v="Rural"/>
    <s v="Ménage"/>
    <m/>
    <x v="345"/>
    <n v="1"/>
    <s v="HT02"/>
    <s v="HT02221"/>
    <s v="HT02221-07"/>
    <n v="0"/>
  </r>
  <r>
    <s v="German RC"/>
    <s v="Haitian RC"/>
    <m/>
    <x v="0"/>
    <x v="40"/>
    <n v="11"/>
    <s v="Novembre"/>
    <m/>
    <x v="0"/>
    <x v="0"/>
    <s v="Agricultural Cleaning Kits"/>
    <m/>
    <s v="Nombre"/>
    <n v="53"/>
    <m/>
    <m/>
    <m/>
    <s v=""/>
    <x v="173"/>
    <m/>
    <x v="5"/>
    <x v="55"/>
    <s v="Riviere Salee (9)+Ford Tortue (3)+Tete d'eau (4)+Guerin (2)+La plaine (35)"/>
    <m/>
    <m/>
    <m/>
    <m/>
    <x v="346"/>
    <n v="1"/>
    <s v="HT10"/>
    <s v="HT101031"/>
    <e v="#N/A"/>
    <n v="0"/>
  </r>
  <r>
    <s v="PADF"/>
    <m/>
    <s v="Private funds"/>
    <x v="0"/>
    <x v="40"/>
    <n v="11"/>
    <s v="Novembre"/>
    <m/>
    <x v="0"/>
    <x v="0"/>
    <s v="Kit d'hygiène"/>
    <m/>
    <s v="Nombre"/>
    <n v="700"/>
    <m/>
    <m/>
    <m/>
    <s v=""/>
    <x v="174"/>
    <s v="Distribution générale"/>
    <x v="1"/>
    <x v="2"/>
    <m/>
    <m/>
    <m/>
    <m/>
    <m/>
    <x v="347"/>
    <n v="1"/>
    <s v="HT08"/>
    <s v="HT08832"/>
    <e v="#N/A"/>
    <n v="1"/>
  </r>
  <r>
    <s v="American RC"/>
    <s v="Haitian RC"/>
    <m/>
    <x v="0"/>
    <x v="41"/>
    <n v="12"/>
    <s v="Novembre"/>
    <m/>
    <x v="0"/>
    <x v="0"/>
    <s v="Kit de cuisine"/>
    <m/>
    <s v="Nombre"/>
    <n v="25"/>
    <m/>
    <m/>
    <m/>
    <s v=""/>
    <x v="72"/>
    <s v="Sélection / Priorisation"/>
    <x v="6"/>
    <x v="62"/>
    <m/>
    <m/>
    <m/>
    <m/>
    <m/>
    <x v="348"/>
    <n v="2"/>
    <s v="HT09"/>
    <s v="HT09913"/>
    <e v="#N/A"/>
    <n v="1"/>
  </r>
  <r>
    <s v="American RC"/>
    <s v="Haitian RC"/>
    <m/>
    <x v="0"/>
    <x v="41"/>
    <n v="12"/>
    <s v="Novembre"/>
    <m/>
    <x v="0"/>
    <x v="0"/>
    <s v="Kit de cuisine"/>
    <m/>
    <s v="Nombre"/>
    <n v="25"/>
    <m/>
    <m/>
    <m/>
    <s v=""/>
    <x v="72"/>
    <s v="Sélection / Priorisation"/>
    <x v="6"/>
    <x v="63"/>
    <m/>
    <m/>
    <m/>
    <m/>
    <m/>
    <x v="349"/>
    <n v="2"/>
    <s v="HT09"/>
    <s v="HT09914"/>
    <e v="#N/A"/>
    <n v="1"/>
  </r>
  <r>
    <s v="American RC"/>
    <s v="Haitian RC"/>
    <m/>
    <x v="0"/>
    <x v="41"/>
    <n v="12"/>
    <s v="Novembre"/>
    <m/>
    <x v="1"/>
    <x v="1"/>
    <s v="Kit Abris"/>
    <m/>
    <s v="Nombre"/>
    <n v="25"/>
    <m/>
    <m/>
    <m/>
    <s v=""/>
    <x v="72"/>
    <s v="Sélection / Priorisation"/>
    <x v="6"/>
    <x v="62"/>
    <m/>
    <m/>
    <m/>
    <m/>
    <m/>
    <x v="348"/>
    <n v="2"/>
    <s v="HT09"/>
    <s v="HT09913"/>
    <e v="#N/A"/>
    <n v="0"/>
  </r>
  <r>
    <s v="American RC"/>
    <s v="Haitian RC"/>
    <m/>
    <x v="0"/>
    <x v="41"/>
    <n v="12"/>
    <s v="Novembre"/>
    <m/>
    <x v="1"/>
    <x v="1"/>
    <s v="Kit Abris"/>
    <m/>
    <s v="Nombre"/>
    <n v="25"/>
    <m/>
    <m/>
    <m/>
    <s v=""/>
    <x v="72"/>
    <s v="Sélection / Priorisation"/>
    <x v="6"/>
    <x v="63"/>
    <m/>
    <m/>
    <m/>
    <m/>
    <m/>
    <x v="349"/>
    <n v="2"/>
    <s v="HT09"/>
    <s v="HT09914"/>
    <e v="#N/A"/>
    <n v="0"/>
  </r>
  <r>
    <s v="German RC"/>
    <s v="Haitian RC"/>
    <m/>
    <x v="0"/>
    <x v="41"/>
    <n v="12"/>
    <s v="Novembre"/>
    <m/>
    <x v="0"/>
    <x v="0"/>
    <s v="Agricultural Cleaning Kits"/>
    <m/>
    <s v="Nombre"/>
    <n v="34"/>
    <m/>
    <m/>
    <m/>
    <s v=""/>
    <x v="160"/>
    <m/>
    <x v="5"/>
    <x v="42"/>
    <s v="Ti-Morne (15) + Lievre (19)"/>
    <m/>
    <m/>
    <m/>
    <m/>
    <x v="350"/>
    <n v="1"/>
    <s v="HT10"/>
    <s v="HT101022"/>
    <e v="#N/A"/>
    <n v="0"/>
  </r>
  <r>
    <s v="IFRC"/>
    <s v="Haitian RC"/>
    <m/>
    <x v="0"/>
    <x v="41"/>
    <n v="12"/>
    <s v="Novembre"/>
    <m/>
    <x v="1"/>
    <x v="1"/>
    <s v="Bâches"/>
    <m/>
    <s v="Nombre"/>
    <n v="1198"/>
    <m/>
    <m/>
    <m/>
    <s v=""/>
    <x v="175"/>
    <m/>
    <x v="1"/>
    <x v="23"/>
    <s v="Centre"/>
    <m/>
    <m/>
    <m/>
    <m/>
    <x v="351"/>
    <n v="6"/>
    <s v="HT08"/>
    <s v="HT08833"/>
    <e v="#N/A"/>
    <n v="1"/>
  </r>
  <r>
    <s v="IFRC"/>
    <s v="Haitian RC"/>
    <m/>
    <x v="0"/>
    <x v="41"/>
    <n v="12"/>
    <s v="Novembre"/>
    <m/>
    <x v="0"/>
    <x v="0"/>
    <s v="Bidons"/>
    <m/>
    <s v="Nombre"/>
    <n v="1198"/>
    <m/>
    <m/>
    <m/>
    <s v=""/>
    <x v="175"/>
    <s v="Sélection / Priorisation"/>
    <x v="1"/>
    <x v="23"/>
    <s v="Centre"/>
    <m/>
    <m/>
    <m/>
    <m/>
    <x v="351"/>
    <n v="6"/>
    <s v="HT08"/>
    <s v="HT08833"/>
    <e v="#N/A"/>
    <n v="0"/>
  </r>
  <r>
    <s v="IFRC"/>
    <s v="Haitian RC"/>
    <m/>
    <x v="0"/>
    <x v="41"/>
    <n v="12"/>
    <s v="Novembre"/>
    <m/>
    <x v="1"/>
    <x v="1"/>
    <s v="Kit Abris"/>
    <m/>
    <s v="Nombre"/>
    <n v="599"/>
    <m/>
    <m/>
    <m/>
    <s v=""/>
    <x v="175"/>
    <s v="Sélection / Priorisation"/>
    <x v="1"/>
    <x v="23"/>
    <s v="Centre"/>
    <m/>
    <m/>
    <m/>
    <m/>
    <x v="351"/>
    <n v="6"/>
    <s v="HT08"/>
    <s v="HT08833"/>
    <e v="#N/A"/>
    <n v="0"/>
  </r>
  <r>
    <s v="IFRC"/>
    <s v="Haitian RC"/>
    <m/>
    <x v="0"/>
    <x v="41"/>
    <n v="12"/>
    <s v="Novembre"/>
    <m/>
    <x v="0"/>
    <x v="0"/>
    <s v="Kit de cuisine"/>
    <m/>
    <s v="Nombre"/>
    <n v="599"/>
    <m/>
    <m/>
    <m/>
    <s v=""/>
    <x v="175"/>
    <s v="Sélection / Priorisation"/>
    <x v="1"/>
    <x v="23"/>
    <s v="Centre"/>
    <m/>
    <m/>
    <m/>
    <m/>
    <x v="351"/>
    <n v="6"/>
    <s v="HT08"/>
    <s v="HT08833"/>
    <e v="#N/A"/>
    <n v="0"/>
  </r>
  <r>
    <s v="IFRC"/>
    <s v="Haitian RC"/>
    <m/>
    <x v="0"/>
    <x v="41"/>
    <n v="12"/>
    <s v="Novembre"/>
    <m/>
    <x v="0"/>
    <x v="0"/>
    <s v="Moustiquaires"/>
    <m/>
    <s v="Nombre"/>
    <n v="1198"/>
    <m/>
    <m/>
    <m/>
    <s v=""/>
    <x v="175"/>
    <s v="Sélection / Priorisation"/>
    <x v="1"/>
    <x v="23"/>
    <s v="Centre"/>
    <m/>
    <m/>
    <m/>
    <m/>
    <x v="351"/>
    <n v="6"/>
    <s v="HT08"/>
    <s v="HT08833"/>
    <e v="#N/A"/>
    <n v="0"/>
  </r>
  <r>
    <s v="IFRC"/>
    <s v="Haitian RC"/>
    <m/>
    <x v="0"/>
    <x v="41"/>
    <n v="12"/>
    <s v="Novembre"/>
    <m/>
    <x v="0"/>
    <x v="0"/>
    <s v="Seaux"/>
    <m/>
    <s v="Nombre"/>
    <n v="599"/>
    <m/>
    <m/>
    <m/>
    <s v=""/>
    <x v="175"/>
    <s v="Sélection / Priorisation"/>
    <x v="1"/>
    <x v="23"/>
    <s v="Centre"/>
    <m/>
    <m/>
    <m/>
    <m/>
    <x v="351"/>
    <n v="6"/>
    <s v="HT08"/>
    <s v="HT08833"/>
    <e v="#N/A"/>
    <n v="0"/>
  </r>
  <r>
    <s v="MEDAIR"/>
    <m/>
    <s v="OFDA"/>
    <x v="0"/>
    <x v="41"/>
    <n v="12"/>
    <s v="Novembre"/>
    <m/>
    <x v="1"/>
    <x v="1"/>
    <s v="Bâches"/>
    <m/>
    <s v="Nombre"/>
    <n v="250"/>
    <m/>
    <m/>
    <m/>
    <s v=""/>
    <x v="142"/>
    <s v="Distribution générale"/>
    <x v="2"/>
    <x v="54"/>
    <s v="Loby"/>
    <m/>
    <m/>
    <m/>
    <s v="Shelter box: 198, 52 distributed in shools. Remaining were targetted to the most vulnerable in Lager."/>
    <x v="352"/>
    <n v="6"/>
    <s v="HT07"/>
    <s v="HT07753"/>
    <e v="#N/A"/>
    <n v="0"/>
  </r>
  <r>
    <s v="MEDAIR"/>
    <m/>
    <s v="OFDA"/>
    <x v="0"/>
    <x v="41"/>
    <n v="12"/>
    <s v="Novembre"/>
    <m/>
    <x v="0"/>
    <x v="0"/>
    <s v="Aquatabs"/>
    <m/>
    <s v="Nombre"/>
    <n v="52"/>
    <m/>
    <m/>
    <m/>
    <s v=""/>
    <x v="142"/>
    <s v="Sélection / Priorisation"/>
    <x v="2"/>
    <x v="54"/>
    <s v="Loby"/>
    <m/>
    <m/>
    <m/>
    <s v="Shelter box: 198, 52 distributed in shools. Remaining were targetted to the most vulnerable in Lager."/>
    <x v="352"/>
    <n v="6"/>
    <s v="HT07"/>
    <s v="HT07753"/>
    <e v="#N/A"/>
    <n v="0"/>
  </r>
  <r>
    <s v="MEDAIR"/>
    <m/>
    <s v="OFDA"/>
    <x v="0"/>
    <x v="41"/>
    <n v="12"/>
    <s v="Novembre"/>
    <m/>
    <x v="1"/>
    <x v="1"/>
    <s v="Kit Abris"/>
    <m/>
    <s v="Nombre"/>
    <n v="198"/>
    <m/>
    <m/>
    <m/>
    <s v=""/>
    <x v="142"/>
    <s v="Sélection / Priorisation"/>
    <x v="2"/>
    <x v="54"/>
    <s v="Loby"/>
    <m/>
    <m/>
    <m/>
    <s v="Shelter box: 198, 52 distributed in shools. Remaining were targetted to the most vulnerable in Lager."/>
    <x v="352"/>
    <n v="6"/>
    <s v="HT07"/>
    <s v="HT07753"/>
    <e v="#N/A"/>
    <n v="0"/>
  </r>
  <r>
    <s v="MEDAIR"/>
    <m/>
    <s v="OFDA"/>
    <x v="0"/>
    <x v="41"/>
    <n v="12"/>
    <s v="Novembre"/>
    <m/>
    <x v="2"/>
    <x v="2"/>
    <s v="Formation"/>
    <m/>
    <s v=""/>
    <n v="198"/>
    <m/>
    <m/>
    <m/>
    <s v=""/>
    <x v="142"/>
    <s v="Sélection / Priorisation"/>
    <x v="2"/>
    <x v="54"/>
    <s v="Loby"/>
    <m/>
    <m/>
    <m/>
    <s v="Shelter box: 198, 52 distributed in shools. Remaining were targetted to the most vulnerable in Lager."/>
    <x v="352"/>
    <n v="6"/>
    <s v="HT07"/>
    <s v="HT07753"/>
    <e v="#N/A"/>
    <n v="0"/>
  </r>
  <r>
    <s v="MEDAIR"/>
    <m/>
    <s v="OFDA"/>
    <x v="0"/>
    <x v="41"/>
    <n v="12"/>
    <s v="Novembre"/>
    <m/>
    <x v="1"/>
    <x v="1"/>
    <s v="Autre, à préciser dans &quot;Commentaires&quot;"/>
    <m/>
    <s v="N/A"/>
    <n v="250"/>
    <m/>
    <m/>
    <m/>
    <s v=""/>
    <x v="142"/>
    <s v="Distribution générale"/>
    <x v="2"/>
    <x v="54"/>
    <s v="Loby"/>
    <m/>
    <m/>
    <m/>
    <s v="Baches: 250, Shelter box: 198, Aquatabs: 52. 52 sont distribué dans les écoles et le reste sont distribué aux plus vulnerables dans Lager. Les chiffres sont differents parce que les bénéficiaires sont venu des autres endroits pour récuperer leurs articles manquants. "/>
    <x v="352"/>
    <n v="6"/>
    <s v="HT07"/>
    <s v="HT07753"/>
    <e v="#N/A"/>
    <n v="0"/>
  </r>
  <r>
    <s v="MEDAIR"/>
    <m/>
    <s v="OFDA"/>
    <x v="0"/>
    <x v="41"/>
    <n v="12"/>
    <s v="Novembre"/>
    <m/>
    <x v="1"/>
    <x v="1"/>
    <s v="Autre, à préciser dans &quot;Commentaires&quot;"/>
    <m/>
    <s v="N/A"/>
    <n v="250"/>
    <m/>
    <m/>
    <m/>
    <s v=""/>
    <x v="142"/>
    <s v="Distribution générale"/>
    <x v="2"/>
    <x v="54"/>
    <s v="Loby"/>
    <m/>
    <m/>
    <m/>
    <s v="Baches: 250, Shelter box: 198, Aquatabs: 52. 52 sont distribué dans les écoles et le reste sont distribué aux plus vulnerables dans Lager. Les chiffres sont differents parce que les bénéficiaires sont venu des autres endroits pour récuperer leurs articles manquants. "/>
    <x v="352"/>
    <n v="6"/>
    <s v="HT07"/>
    <s v="HT07753"/>
    <e v="#N/A"/>
    <n v="0"/>
  </r>
  <r>
    <s v="American RC"/>
    <s v="Haitian RC"/>
    <m/>
    <x v="0"/>
    <x v="42"/>
    <n v="13"/>
    <s v="Novembre"/>
    <m/>
    <x v="1"/>
    <x v="1"/>
    <s v="Bâches"/>
    <m/>
    <s v="Nombre"/>
    <n v="111"/>
    <m/>
    <m/>
    <m/>
    <s v=""/>
    <x v="176"/>
    <m/>
    <x v="5"/>
    <x v="18"/>
    <m/>
    <m/>
    <m/>
    <m/>
    <m/>
    <x v="353"/>
    <n v="2"/>
    <s v="HT10"/>
    <s v="HT101011"/>
    <e v="#N/A"/>
    <n v="1"/>
  </r>
  <r>
    <s v="American RC"/>
    <s v="Haitian RC"/>
    <m/>
    <x v="0"/>
    <x v="42"/>
    <n v="13"/>
    <s v="Novembre"/>
    <m/>
    <x v="1"/>
    <x v="1"/>
    <s v="Bâches"/>
    <m/>
    <s v="Nombre"/>
    <n v="7"/>
    <m/>
    <m/>
    <m/>
    <s v=""/>
    <x v="177"/>
    <m/>
    <x v="2"/>
    <x v="43"/>
    <m/>
    <m/>
    <m/>
    <m/>
    <m/>
    <x v="354"/>
    <n v="3"/>
    <s v="HT07"/>
    <s v="HT07712"/>
    <e v="#N/A"/>
    <n v="0"/>
  </r>
  <r>
    <s v="American RC"/>
    <s v="Haitian RC"/>
    <m/>
    <x v="0"/>
    <x v="42"/>
    <n v="13"/>
    <s v="Novembre"/>
    <m/>
    <x v="0"/>
    <x v="0"/>
    <s v="Bidons"/>
    <m/>
    <s v="Nombre"/>
    <n v="14"/>
    <m/>
    <m/>
    <m/>
    <s v=""/>
    <x v="177"/>
    <s v="Sélection / Priorisation"/>
    <x v="2"/>
    <x v="43"/>
    <m/>
    <m/>
    <m/>
    <m/>
    <m/>
    <x v="354"/>
    <n v="3"/>
    <s v="HT07"/>
    <s v="HT07712"/>
    <e v="#N/A"/>
    <n v="0"/>
  </r>
  <r>
    <s v="American RC"/>
    <s v="Haitian RC"/>
    <m/>
    <x v="0"/>
    <x v="42"/>
    <n v="13"/>
    <s v="Novembre"/>
    <m/>
    <x v="1"/>
    <x v="1"/>
    <s v="Kit Abris"/>
    <m/>
    <s v="Nombre"/>
    <n v="111"/>
    <m/>
    <m/>
    <m/>
    <s v=""/>
    <x v="176"/>
    <s v="Sélection / Priorisation"/>
    <x v="5"/>
    <x v="18"/>
    <m/>
    <m/>
    <m/>
    <m/>
    <m/>
    <x v="353"/>
    <n v="2"/>
    <s v="HT10"/>
    <s v="HT101011"/>
    <e v="#N/A"/>
    <n v="0"/>
  </r>
  <r>
    <s v="American RC"/>
    <s v="Haitian RC"/>
    <m/>
    <x v="0"/>
    <x v="42"/>
    <n v="13"/>
    <s v="Novembre"/>
    <m/>
    <x v="0"/>
    <x v="0"/>
    <s v="Kit de cuisine"/>
    <m/>
    <s v="Nombre"/>
    <n v="7"/>
    <m/>
    <m/>
    <m/>
    <s v=""/>
    <x v="177"/>
    <s v="Sélection / Priorisation"/>
    <x v="2"/>
    <x v="43"/>
    <m/>
    <m/>
    <m/>
    <m/>
    <m/>
    <x v="354"/>
    <n v="3"/>
    <s v="HT07"/>
    <s v="HT07712"/>
    <e v="#N/A"/>
    <n v="0"/>
  </r>
  <r>
    <s v="CARE"/>
    <m/>
    <m/>
    <x v="0"/>
    <x v="42"/>
    <n v="13"/>
    <s v="Novembre"/>
    <m/>
    <x v="1"/>
    <x v="1"/>
    <s v="Bâches"/>
    <m/>
    <s v="Nombre"/>
    <n v="38"/>
    <m/>
    <m/>
    <m/>
    <s v=""/>
    <x v="178"/>
    <s v="Distribution générale"/>
    <x v="1"/>
    <x v="5"/>
    <m/>
    <m/>
    <m/>
    <s v="Centre collectif / d'évacuation d'urgence"/>
    <m/>
    <x v="355"/>
    <n v="1"/>
    <s v="HT08"/>
    <s v="HT08814"/>
    <e v="#N/A"/>
    <n v="0"/>
  </r>
  <r>
    <s v="Samaritan's Purse"/>
    <m/>
    <m/>
    <x v="0"/>
    <x v="42"/>
    <n v="13"/>
    <s v="Novembre"/>
    <m/>
    <x v="1"/>
    <x v="1"/>
    <s v="Bâches"/>
    <m/>
    <s v="Nombre"/>
    <n v="2900"/>
    <m/>
    <m/>
    <m/>
    <s v=""/>
    <x v="37"/>
    <m/>
    <x v="1"/>
    <x v="6"/>
    <s v="2e Balisiers"/>
    <m/>
    <m/>
    <m/>
    <m/>
    <x v="356"/>
    <n v="1"/>
    <s v="HT08"/>
    <s v="HT08812"/>
    <s v="HT08812-02"/>
    <n v="1"/>
  </r>
  <r>
    <s v="ADRA"/>
    <m/>
    <m/>
    <x v="0"/>
    <x v="43"/>
    <n v="14"/>
    <s v="Novembre"/>
    <m/>
    <x v="1"/>
    <x v="1"/>
    <s v="Bâches"/>
    <m/>
    <s v="Nombre"/>
    <n v="114"/>
    <m/>
    <m/>
    <m/>
    <s v=""/>
    <x v="86"/>
    <m/>
    <x v="2"/>
    <x v="51"/>
    <s v="1er"/>
    <m/>
    <m/>
    <m/>
    <s v="Nous avons donné 115 unit rainfresh pour traiter l'eau a 115 familles"/>
    <x v="357"/>
    <n v="2"/>
    <s v="HT07"/>
    <s v="HT07723"/>
    <e v="#N/A"/>
    <n v="1"/>
  </r>
  <r>
    <s v="ADRA"/>
    <m/>
    <m/>
    <x v="0"/>
    <x v="43"/>
    <n v="14"/>
    <s v="Novembre"/>
    <m/>
    <x v="1"/>
    <x v="1"/>
    <s v="Kit Abris"/>
    <s v="Perle, machette, scie,rous,fil de fer,marteau,clous divers."/>
    <s v="Nombre"/>
    <n v="114"/>
    <m/>
    <m/>
    <m/>
    <s v=""/>
    <x v="86"/>
    <s v="Sélection / Priorisation"/>
    <x v="2"/>
    <x v="51"/>
    <s v="1er"/>
    <m/>
    <m/>
    <m/>
    <s v="Nous avons donné 115 unit rainfresh pour traiter l'eau a 115 familles"/>
    <x v="357"/>
    <n v="2"/>
    <s v="HT07"/>
    <s v="HT07723"/>
    <e v="#N/A"/>
    <n v="0"/>
  </r>
  <r>
    <s v="American RC"/>
    <s v="Haitian RC"/>
    <m/>
    <x v="0"/>
    <x v="43"/>
    <n v="14"/>
    <s v="Novembre"/>
    <m/>
    <x v="1"/>
    <x v="1"/>
    <s v="Bâches"/>
    <m/>
    <s v="Nombre"/>
    <n v="225"/>
    <m/>
    <m/>
    <m/>
    <s v=""/>
    <x v="179"/>
    <m/>
    <x v="2"/>
    <x v="43"/>
    <m/>
    <m/>
    <m/>
    <m/>
    <m/>
    <x v="358"/>
    <n v="3"/>
    <s v="HT07"/>
    <s v="HT07712"/>
    <e v="#N/A"/>
    <n v="0"/>
  </r>
  <r>
    <s v="American RC"/>
    <s v="Haitian RC"/>
    <m/>
    <x v="0"/>
    <x v="43"/>
    <n v="14"/>
    <s v="Novembre"/>
    <m/>
    <x v="0"/>
    <x v="0"/>
    <s v="Bidons"/>
    <m/>
    <s v="Nombre"/>
    <n v="450"/>
    <m/>
    <m/>
    <m/>
    <s v=""/>
    <x v="179"/>
    <s v="Sélection / Priorisation"/>
    <x v="2"/>
    <x v="43"/>
    <m/>
    <m/>
    <m/>
    <m/>
    <m/>
    <x v="358"/>
    <n v="3"/>
    <s v="HT07"/>
    <s v="HT07712"/>
    <e v="#N/A"/>
    <n v="0"/>
  </r>
  <r>
    <s v="American RC"/>
    <s v="Haitian RC"/>
    <m/>
    <x v="0"/>
    <x v="43"/>
    <n v="14"/>
    <s v="Novembre"/>
    <m/>
    <x v="0"/>
    <x v="0"/>
    <s v="Kit de cuisine"/>
    <m/>
    <s v="Nombre"/>
    <n v="225"/>
    <m/>
    <m/>
    <m/>
    <s v=""/>
    <x v="179"/>
    <s v="Sélection / Priorisation"/>
    <x v="2"/>
    <x v="43"/>
    <m/>
    <m/>
    <m/>
    <m/>
    <m/>
    <x v="358"/>
    <n v="3"/>
    <s v="HT07"/>
    <s v="HT07712"/>
    <e v="#N/A"/>
    <n v="0"/>
  </r>
  <r>
    <s v="CARE"/>
    <m/>
    <m/>
    <x v="0"/>
    <x v="43"/>
    <n v="14"/>
    <s v="Novembre"/>
    <m/>
    <x v="1"/>
    <x v="1"/>
    <s v="Bâches"/>
    <m/>
    <s v="Nombre"/>
    <n v="477"/>
    <m/>
    <m/>
    <m/>
    <s v=""/>
    <x v="180"/>
    <s v="Sélection / Priorisation"/>
    <x v="3"/>
    <x v="64"/>
    <m/>
    <m/>
    <m/>
    <s v="Ménage"/>
    <m/>
    <x v="359"/>
    <n v="2"/>
    <s v="HT02"/>
    <s v="HT02231"/>
    <e v="#N/A"/>
    <n v="1"/>
  </r>
  <r>
    <s v="CARE"/>
    <m/>
    <m/>
    <x v="0"/>
    <x v="43"/>
    <n v="14"/>
    <s v="Novembre"/>
    <m/>
    <x v="0"/>
    <x v="0"/>
    <s v="Aquatabs"/>
    <m/>
    <s v="Nombre"/>
    <n v="3339"/>
    <m/>
    <m/>
    <m/>
    <s v=""/>
    <x v="180"/>
    <s v="Sélection / Priorisation"/>
    <x v="3"/>
    <x v="64"/>
    <m/>
    <m/>
    <m/>
    <s v="Ménage"/>
    <m/>
    <x v="359"/>
    <n v="2"/>
    <s v="HT02"/>
    <s v="HT02231"/>
    <e v="#N/A"/>
    <n v="0"/>
  </r>
  <r>
    <s v="Concern Worldwide"/>
    <s v="Joint distribution with ACTED"/>
    <m/>
    <x v="0"/>
    <x v="43"/>
    <n v="14"/>
    <s v="Novembre"/>
    <m/>
    <x v="1"/>
    <x v="1"/>
    <s v="Bâches"/>
    <m/>
    <s v="Nombre"/>
    <n v="500"/>
    <m/>
    <m/>
    <m/>
    <s v=""/>
    <x v="111"/>
    <m/>
    <x v="1"/>
    <x v="44"/>
    <m/>
    <m/>
    <m/>
    <m/>
    <m/>
    <x v="360"/>
    <n v="5"/>
    <s v="HT08"/>
    <s v="HT08821"/>
    <e v="#N/A"/>
    <n v="0"/>
  </r>
  <r>
    <s v="Concern Worldwide"/>
    <s v="Joint distribution with ACTED"/>
    <m/>
    <x v="0"/>
    <x v="43"/>
    <n v="14"/>
    <s v="Novembre"/>
    <m/>
    <x v="0"/>
    <x v="0"/>
    <s v="Couvertures"/>
    <m/>
    <s v="Nombre"/>
    <n v="1000"/>
    <m/>
    <m/>
    <m/>
    <s v=""/>
    <x v="111"/>
    <s v="Sélection / Priorisation"/>
    <x v="1"/>
    <x v="44"/>
    <m/>
    <m/>
    <m/>
    <m/>
    <m/>
    <x v="360"/>
    <n v="5"/>
    <s v="HT08"/>
    <s v="HT08821"/>
    <e v="#N/A"/>
    <n v="0"/>
  </r>
  <r>
    <s v="Concern Worldwide"/>
    <s v="Joint distribution with ACTED"/>
    <m/>
    <x v="0"/>
    <x v="43"/>
    <n v="14"/>
    <s v="Novembre"/>
    <m/>
    <x v="1"/>
    <x v="1"/>
    <s v="Kit Abris"/>
    <s v="1 bache 4x6, 1 corde"/>
    <s v="Nombre"/>
    <n v="500"/>
    <m/>
    <m/>
    <m/>
    <s v=""/>
    <x v="111"/>
    <s v="Sélection / Priorisation"/>
    <x v="1"/>
    <x v="44"/>
    <m/>
    <m/>
    <m/>
    <m/>
    <m/>
    <x v="360"/>
    <n v="5"/>
    <s v="HT08"/>
    <s v="HT08821"/>
    <e v="#N/A"/>
    <n v="0"/>
  </r>
  <r>
    <s v="Concern Worldwide"/>
    <s v="Joint distribution with ACTED"/>
    <m/>
    <x v="0"/>
    <x v="43"/>
    <n v="14"/>
    <s v="Novembre"/>
    <m/>
    <x v="0"/>
    <x v="0"/>
    <s v="Kit d'hygiène"/>
    <m/>
    <s v="Nombre"/>
    <n v="500"/>
    <m/>
    <m/>
    <m/>
    <s v=""/>
    <x v="111"/>
    <s v="Sélection / Priorisation"/>
    <x v="1"/>
    <x v="44"/>
    <m/>
    <m/>
    <m/>
    <m/>
    <m/>
    <x v="360"/>
    <n v="5"/>
    <s v="HT08"/>
    <s v="HT08821"/>
    <e v="#N/A"/>
    <n v="0"/>
  </r>
  <r>
    <s v="Concern Worldwide"/>
    <s v="Joint distribution with ACTED"/>
    <m/>
    <x v="0"/>
    <x v="43"/>
    <n v="14"/>
    <s v="Novembre"/>
    <m/>
    <x v="0"/>
    <x v="0"/>
    <s v="Moustiquaires"/>
    <m/>
    <s v="Nombre"/>
    <n v="1000"/>
    <m/>
    <m/>
    <m/>
    <s v=""/>
    <x v="111"/>
    <s v="Sélection / Priorisation"/>
    <x v="1"/>
    <x v="44"/>
    <m/>
    <m/>
    <m/>
    <m/>
    <m/>
    <x v="360"/>
    <n v="5"/>
    <s v="HT08"/>
    <s v="HT08821"/>
    <e v="#N/A"/>
    <n v="0"/>
  </r>
  <r>
    <s v="IFRC"/>
    <s v="Haitian RC"/>
    <m/>
    <x v="0"/>
    <x v="43"/>
    <n v="14"/>
    <s v="Novembre"/>
    <m/>
    <x v="1"/>
    <x v="1"/>
    <s v="Bâches"/>
    <m/>
    <s v="Nombre"/>
    <n v="997"/>
    <m/>
    <m/>
    <m/>
    <s v=""/>
    <x v="181"/>
    <m/>
    <x v="1"/>
    <x v="1"/>
    <s v="Previle"/>
    <m/>
    <m/>
    <m/>
    <m/>
    <x v="361"/>
    <n v="1"/>
    <s v="HT08"/>
    <s v="HT08811"/>
    <e v="#N/A"/>
    <n v="1"/>
  </r>
  <r>
    <s v="Save the Children International"/>
    <m/>
    <s v="OFDA"/>
    <x v="0"/>
    <x v="43"/>
    <n v="14"/>
    <s v="Novembre"/>
    <m/>
    <x v="1"/>
    <x v="1"/>
    <s v="Kit Abris"/>
    <s v="bache 4*6, 1 corde"/>
    <s v="Nombre"/>
    <n v="550"/>
    <n v="2750"/>
    <m/>
    <m/>
    <n v="2750"/>
    <x v="182"/>
    <s v="Distribution générale"/>
    <x v="2"/>
    <x v="43"/>
    <s v="Berreault"/>
    <s v="Ferme Le Blanc"/>
    <s v="Rural"/>
    <s v="Ménage"/>
    <s v="Chaque bache avec 20 metres de corde et guide technique"/>
    <x v="362"/>
    <n v="1"/>
    <s v="HT07"/>
    <s v="HT07712"/>
    <e v="#N/A"/>
    <n v="1"/>
  </r>
  <r>
    <s v="World Vision International"/>
    <m/>
    <m/>
    <x v="0"/>
    <x v="43"/>
    <n v="14"/>
    <s v="Novembre"/>
    <m/>
    <x v="0"/>
    <x v="0"/>
    <s v="Bidons"/>
    <m/>
    <s v="Nombre"/>
    <n v="300"/>
    <m/>
    <m/>
    <m/>
    <s v=""/>
    <x v="25"/>
    <s v="Sélection / Priorisation"/>
    <x v="0"/>
    <x v="0"/>
    <s v="Petite Source"/>
    <m/>
    <m/>
    <m/>
    <m/>
    <x v="363"/>
    <n v="5"/>
    <s v="HT01"/>
    <s v="HT01151"/>
    <e v="#N/A"/>
    <n v="0"/>
  </r>
  <r>
    <s v="World Vision International"/>
    <m/>
    <m/>
    <x v="0"/>
    <x v="43"/>
    <n v="14"/>
    <s v="Novembre"/>
    <m/>
    <x v="0"/>
    <x v="0"/>
    <s v="Couvertures"/>
    <m/>
    <s v="Nombre"/>
    <n v="300"/>
    <m/>
    <m/>
    <m/>
    <s v=""/>
    <x v="25"/>
    <s v="Sélection / Priorisation"/>
    <x v="0"/>
    <x v="0"/>
    <s v="Petite Source"/>
    <m/>
    <m/>
    <m/>
    <m/>
    <x v="363"/>
    <n v="5"/>
    <s v="HT01"/>
    <s v="HT01151"/>
    <e v="#N/A"/>
    <n v="0"/>
  </r>
  <r>
    <s v="World Vision International"/>
    <m/>
    <m/>
    <x v="0"/>
    <x v="43"/>
    <n v="14"/>
    <s v="Novembre"/>
    <m/>
    <x v="0"/>
    <x v="0"/>
    <s v="Kit d'hygiène"/>
    <m/>
    <s v="Nombre"/>
    <n v="300"/>
    <m/>
    <m/>
    <m/>
    <s v=""/>
    <x v="25"/>
    <s v="Sélection / Priorisation"/>
    <x v="0"/>
    <x v="0"/>
    <s v="Petite Source"/>
    <m/>
    <m/>
    <m/>
    <m/>
    <x v="363"/>
    <n v="5"/>
    <s v="HT01"/>
    <s v="HT01151"/>
    <e v="#N/A"/>
    <n v="0"/>
  </r>
  <r>
    <s v="World Vision International"/>
    <m/>
    <m/>
    <x v="0"/>
    <x v="43"/>
    <n v="14"/>
    <s v="Novembre"/>
    <m/>
    <x v="0"/>
    <x v="0"/>
    <s v="Lampes solaires"/>
    <m/>
    <s v="Nombre"/>
    <n v="300"/>
    <m/>
    <m/>
    <m/>
    <s v=""/>
    <x v="25"/>
    <s v="Sélection / Priorisation"/>
    <x v="0"/>
    <x v="0"/>
    <s v="Petite Source"/>
    <m/>
    <m/>
    <m/>
    <m/>
    <x v="363"/>
    <n v="5"/>
    <s v="HT01"/>
    <s v="HT01151"/>
    <e v="#N/A"/>
    <n v="0"/>
  </r>
  <r>
    <s v="World Vision International"/>
    <m/>
    <m/>
    <x v="0"/>
    <x v="43"/>
    <n v="14"/>
    <s v="Novembre"/>
    <m/>
    <x v="0"/>
    <x v="0"/>
    <s v="Moustiquaires"/>
    <m/>
    <s v="Nombre"/>
    <n v="300"/>
    <m/>
    <m/>
    <m/>
    <s v=""/>
    <x v="25"/>
    <s v="Sélection / Priorisation"/>
    <x v="0"/>
    <x v="0"/>
    <s v="Petite Source"/>
    <m/>
    <m/>
    <m/>
    <m/>
    <x v="363"/>
    <n v="5"/>
    <s v="HT01"/>
    <s v="HT01151"/>
    <e v="#N/A"/>
    <n v="0"/>
  </r>
  <r>
    <s v="American RC"/>
    <s v="Haitian RC"/>
    <m/>
    <x v="0"/>
    <x v="44"/>
    <n v="15"/>
    <s v="Novembre"/>
    <m/>
    <x v="1"/>
    <x v="1"/>
    <s v="Bâches"/>
    <m/>
    <s v="Nombre"/>
    <n v="340"/>
    <m/>
    <m/>
    <m/>
    <s v=""/>
    <x v="183"/>
    <m/>
    <x v="2"/>
    <x v="19"/>
    <m/>
    <m/>
    <m/>
    <m/>
    <m/>
    <x v="364"/>
    <n v="4"/>
    <s v="HT07"/>
    <s v="HT07713"/>
    <e v="#N/A"/>
    <n v="0"/>
  </r>
  <r>
    <s v="American RC"/>
    <s v="Haitian RC"/>
    <m/>
    <x v="0"/>
    <x v="44"/>
    <n v="15"/>
    <s v="Novembre"/>
    <m/>
    <x v="0"/>
    <x v="0"/>
    <s v="Bidons"/>
    <m/>
    <s v="Nombre"/>
    <n v="680"/>
    <m/>
    <m/>
    <m/>
    <s v=""/>
    <x v="183"/>
    <s v="Sélection / Priorisation"/>
    <x v="2"/>
    <x v="19"/>
    <m/>
    <m/>
    <m/>
    <m/>
    <m/>
    <x v="364"/>
    <n v="4"/>
    <s v="HT07"/>
    <s v="HT07713"/>
    <e v="#N/A"/>
    <n v="0"/>
  </r>
  <r>
    <s v="American RC"/>
    <s v="Haitian RC"/>
    <m/>
    <x v="0"/>
    <x v="44"/>
    <n v="15"/>
    <s v="Novembre"/>
    <m/>
    <x v="1"/>
    <x v="1"/>
    <s v="Kit Abris"/>
    <m/>
    <s v="Nombre"/>
    <n v="340"/>
    <m/>
    <m/>
    <m/>
    <s v=""/>
    <x v="183"/>
    <s v="Sélection / Priorisation"/>
    <x v="2"/>
    <x v="19"/>
    <m/>
    <m/>
    <m/>
    <m/>
    <m/>
    <x v="364"/>
    <n v="4"/>
    <s v="HT07"/>
    <s v="HT07713"/>
    <e v="#N/A"/>
    <n v="0"/>
  </r>
  <r>
    <s v="American RC"/>
    <s v="Haitian RC"/>
    <m/>
    <x v="0"/>
    <x v="44"/>
    <n v="15"/>
    <s v="Novembre"/>
    <m/>
    <x v="0"/>
    <x v="0"/>
    <s v="Kit de cuisine"/>
    <m/>
    <s v="Nombre"/>
    <n v="340"/>
    <m/>
    <m/>
    <m/>
    <s v=""/>
    <x v="183"/>
    <s v="Sélection / Priorisation"/>
    <x v="2"/>
    <x v="19"/>
    <m/>
    <m/>
    <m/>
    <m/>
    <m/>
    <x v="364"/>
    <n v="4"/>
    <s v="HT07"/>
    <s v="HT07713"/>
    <e v="#N/A"/>
    <n v="0"/>
  </r>
  <r>
    <s v="Concern Worldwide"/>
    <m/>
    <m/>
    <x v="0"/>
    <x v="44"/>
    <n v="15"/>
    <s v="Novembre"/>
    <m/>
    <x v="1"/>
    <x v="4"/>
    <s v="Non conditionel"/>
    <m/>
    <s v="Valeur en HTG"/>
    <n v="350"/>
    <m/>
    <m/>
    <m/>
    <s v=""/>
    <x v="44"/>
    <m/>
    <x v="0"/>
    <x v="0"/>
    <s v="Palma"/>
    <m/>
    <m/>
    <m/>
    <m/>
    <x v="365"/>
    <n v="1"/>
    <s v="HT01"/>
    <s v="HT01151"/>
    <e v="#N/A"/>
    <n v="0"/>
  </r>
  <r>
    <s v="Samaritan's Purse"/>
    <m/>
    <m/>
    <x v="0"/>
    <x v="44"/>
    <n v="15"/>
    <s v="Novembre"/>
    <m/>
    <x v="1"/>
    <x v="1"/>
    <s v="Bâches"/>
    <m/>
    <s v="Nombre"/>
    <n v="100"/>
    <m/>
    <m/>
    <m/>
    <s v=""/>
    <x v="37"/>
    <m/>
    <x v="1"/>
    <x v="6"/>
    <s v="2e Balisiers"/>
    <m/>
    <m/>
    <m/>
    <m/>
    <x v="366"/>
    <n v="1"/>
    <s v="HT08"/>
    <s v="HT08812"/>
    <s v="HT08812-02"/>
    <n v="0"/>
  </r>
  <r>
    <s v="Samaritan's Purse"/>
    <m/>
    <m/>
    <x v="0"/>
    <x v="44"/>
    <n v="15"/>
    <s v="Novembre"/>
    <m/>
    <x v="1"/>
    <x v="1"/>
    <s v="Bâches"/>
    <m/>
    <s v="Nombre"/>
    <n v="500"/>
    <m/>
    <m/>
    <m/>
    <s v=""/>
    <x v="37"/>
    <m/>
    <x v="1"/>
    <x v="6"/>
    <s v="3e Danglise"/>
    <m/>
    <m/>
    <m/>
    <m/>
    <x v="367"/>
    <n v="1"/>
    <s v="HT08"/>
    <s v="HT08812"/>
    <s v="HT08812-03"/>
    <n v="0"/>
  </r>
  <r>
    <s v="Samaritan's Purse"/>
    <m/>
    <m/>
    <x v="0"/>
    <x v="44"/>
    <n v="15"/>
    <s v="Novembre"/>
    <m/>
    <x v="1"/>
    <x v="1"/>
    <s v="Bâches"/>
    <m/>
    <s v="Nombre"/>
    <n v="550"/>
    <m/>
    <m/>
    <m/>
    <s v=""/>
    <x v="37"/>
    <m/>
    <x v="1"/>
    <x v="6"/>
    <s v="4e La Seringue"/>
    <m/>
    <m/>
    <m/>
    <m/>
    <x v="368"/>
    <n v="1"/>
    <s v="HT08"/>
    <s v="HT08812"/>
    <s v="HT08812-04"/>
    <n v="0"/>
  </r>
  <r>
    <s v="Samaritan's Purse"/>
    <m/>
    <m/>
    <x v="0"/>
    <x v="44"/>
    <n v="15"/>
    <s v="Novembre"/>
    <m/>
    <x v="1"/>
    <x v="1"/>
    <s v="Bâches"/>
    <m/>
    <s v="Nombre"/>
    <n v="150"/>
    <m/>
    <m/>
    <m/>
    <s v=""/>
    <x v="37"/>
    <m/>
    <x v="1"/>
    <x v="6"/>
    <m/>
    <s v="David Willett"/>
    <m/>
    <m/>
    <m/>
    <x v="369"/>
    <n v="1"/>
    <s v="HT08"/>
    <s v="HT08812"/>
    <e v="#N/A"/>
    <n v="0"/>
  </r>
  <r>
    <s v="World Vision International"/>
    <m/>
    <m/>
    <x v="0"/>
    <x v="44"/>
    <n v="15"/>
    <s v="Novembre"/>
    <m/>
    <x v="1"/>
    <x v="1"/>
    <s v="Bâches"/>
    <m/>
    <s v="Nombre"/>
    <n v="300"/>
    <m/>
    <m/>
    <m/>
    <s v=""/>
    <x v="25"/>
    <m/>
    <x v="5"/>
    <x v="42"/>
    <s v="Lieve"/>
    <m/>
    <m/>
    <m/>
    <m/>
    <x v="370"/>
    <n v="4"/>
    <s v="HT10"/>
    <s v="HT101022"/>
    <e v="#N/A"/>
    <n v="0"/>
  </r>
  <r>
    <s v="World Vision International"/>
    <m/>
    <m/>
    <x v="0"/>
    <x v="44"/>
    <n v="15"/>
    <s v="Novembre"/>
    <m/>
    <x v="0"/>
    <x v="0"/>
    <s v="Couvertures"/>
    <m/>
    <s v="Nombre"/>
    <n v="600"/>
    <m/>
    <m/>
    <m/>
    <s v=""/>
    <x v="25"/>
    <s v="Sélection / Priorisation"/>
    <x v="5"/>
    <x v="42"/>
    <s v="Lieve"/>
    <m/>
    <m/>
    <m/>
    <m/>
    <x v="370"/>
    <n v="4"/>
    <s v="HT10"/>
    <s v="HT101022"/>
    <e v="#N/A"/>
    <n v="0"/>
  </r>
  <r>
    <s v="World Vision International"/>
    <m/>
    <m/>
    <x v="0"/>
    <x v="44"/>
    <n v="15"/>
    <s v="Novembre"/>
    <m/>
    <x v="0"/>
    <x v="0"/>
    <s v="Kit d'hygiène"/>
    <m/>
    <s v="Nombre"/>
    <n v="300"/>
    <m/>
    <m/>
    <m/>
    <s v=""/>
    <x v="25"/>
    <s v="Sélection / Priorisation"/>
    <x v="5"/>
    <x v="42"/>
    <s v="Lieve"/>
    <m/>
    <m/>
    <m/>
    <m/>
    <x v="370"/>
    <n v="4"/>
    <s v="HT10"/>
    <s v="HT101022"/>
    <e v="#N/A"/>
    <n v="0"/>
  </r>
  <r>
    <s v="World Vision International"/>
    <m/>
    <m/>
    <x v="0"/>
    <x v="44"/>
    <n v="15"/>
    <s v="Novembre"/>
    <m/>
    <x v="0"/>
    <x v="0"/>
    <s v="Kit d'hygiène"/>
    <m/>
    <s v="Nombre"/>
    <n v="100"/>
    <m/>
    <m/>
    <m/>
    <s v=""/>
    <x v="12"/>
    <s v="Sélection / Priorisation"/>
    <x v="0"/>
    <x v="22"/>
    <s v="Grande Vide"/>
    <m/>
    <m/>
    <m/>
    <m/>
    <x v="371"/>
    <n v="1"/>
    <s v="HT01"/>
    <s v="HT01152"/>
    <e v="#N/A"/>
    <n v="0"/>
  </r>
  <r>
    <s v="World Vision International"/>
    <m/>
    <m/>
    <x v="0"/>
    <x v="44"/>
    <n v="15"/>
    <s v="Novembre"/>
    <m/>
    <x v="0"/>
    <x v="0"/>
    <s v="Moustiquaires"/>
    <m/>
    <s v="Nombre"/>
    <n v="600"/>
    <m/>
    <m/>
    <m/>
    <s v=""/>
    <x v="25"/>
    <s v="Sélection / Priorisation"/>
    <x v="5"/>
    <x v="42"/>
    <s v="Lieve"/>
    <m/>
    <m/>
    <m/>
    <m/>
    <x v="370"/>
    <n v="4"/>
    <s v="HT10"/>
    <s v="HT101022"/>
    <e v="#N/A"/>
    <n v="0"/>
  </r>
  <r>
    <s v="AAR"/>
    <m/>
    <s v="Japan Platform"/>
    <x v="0"/>
    <x v="45"/>
    <n v="16"/>
    <s v="Novembre"/>
    <m/>
    <x v="0"/>
    <x v="0"/>
    <s v="Aquatabs"/>
    <m/>
    <s v="Nombre"/>
    <n v="600"/>
    <m/>
    <m/>
    <m/>
    <s v=""/>
    <x v="25"/>
    <s v="Sélection / Priorisation"/>
    <x v="1"/>
    <x v="1"/>
    <m/>
    <m/>
    <m/>
    <m/>
    <m/>
    <x v="372"/>
    <n v="6"/>
    <s v="HT08"/>
    <s v="HT08811"/>
    <e v="#N/A"/>
    <n v="0"/>
  </r>
  <r>
    <s v="AAR"/>
    <m/>
    <s v="Japan Platform"/>
    <x v="0"/>
    <x v="45"/>
    <n v="16"/>
    <s v="Novembre"/>
    <m/>
    <x v="1"/>
    <x v="1"/>
    <s v="Bâches"/>
    <m/>
    <s v="Nombre"/>
    <n v="300"/>
    <m/>
    <m/>
    <m/>
    <s v=""/>
    <x v="25"/>
    <s v="Sélection / Priorisation"/>
    <x v="1"/>
    <x v="1"/>
    <m/>
    <m/>
    <m/>
    <m/>
    <m/>
    <x v="372"/>
    <n v="6"/>
    <s v="HT08"/>
    <s v="HT08811"/>
    <e v="#N/A"/>
    <n v="0"/>
  </r>
  <r>
    <s v="AAR"/>
    <m/>
    <s v="Japan Platform"/>
    <x v="0"/>
    <x v="45"/>
    <n v="16"/>
    <s v="Novembre"/>
    <m/>
    <x v="0"/>
    <x v="0"/>
    <s v="Bidons"/>
    <m/>
    <s v="Nombre"/>
    <n v="300"/>
    <m/>
    <m/>
    <m/>
    <s v=""/>
    <x v="25"/>
    <s v="Sélection / Priorisation"/>
    <x v="1"/>
    <x v="1"/>
    <m/>
    <m/>
    <m/>
    <m/>
    <m/>
    <x v="372"/>
    <n v="6"/>
    <s v="HT08"/>
    <s v="HT08811"/>
    <e v="#N/A"/>
    <n v="0"/>
  </r>
  <r>
    <s v="AAR"/>
    <m/>
    <s v="Japan Platform"/>
    <x v="0"/>
    <x v="45"/>
    <n v="16"/>
    <s v="Novembre"/>
    <m/>
    <x v="0"/>
    <x v="0"/>
    <s v="Kit d'hygiène"/>
    <m/>
    <s v="Nombre"/>
    <n v="300"/>
    <m/>
    <m/>
    <m/>
    <s v=""/>
    <x v="25"/>
    <s v="Sélection / Priorisation"/>
    <x v="1"/>
    <x v="1"/>
    <m/>
    <m/>
    <m/>
    <m/>
    <m/>
    <x v="372"/>
    <n v="6"/>
    <s v="HT08"/>
    <s v="HT08811"/>
    <e v="#N/A"/>
    <n v="0"/>
  </r>
  <r>
    <s v="AAR"/>
    <m/>
    <s v="Japan Platform"/>
    <x v="0"/>
    <x v="45"/>
    <n v="16"/>
    <s v="Novembre"/>
    <m/>
    <x v="0"/>
    <x v="0"/>
    <s v="Moustiquaires"/>
    <m/>
    <s v="Nombre"/>
    <n v="300"/>
    <m/>
    <m/>
    <m/>
    <s v=""/>
    <x v="25"/>
    <s v="Sélection / Priorisation"/>
    <x v="1"/>
    <x v="1"/>
    <m/>
    <m/>
    <m/>
    <m/>
    <m/>
    <x v="372"/>
    <n v="6"/>
    <s v="HT08"/>
    <s v="HT08811"/>
    <e v="#N/A"/>
    <n v="0"/>
  </r>
  <r>
    <s v="AAR"/>
    <m/>
    <s v="Japan Platform"/>
    <x v="0"/>
    <x v="45"/>
    <n v="16"/>
    <s v="Novembre"/>
    <m/>
    <x v="1"/>
    <x v="4"/>
    <s v="Non conditionel"/>
    <m/>
    <s v="Valeur en HTG"/>
    <m/>
    <m/>
    <m/>
    <m/>
    <s v=""/>
    <x v="25"/>
    <s v="Sélection / Priorisation"/>
    <x v="1"/>
    <x v="1"/>
    <m/>
    <m/>
    <m/>
    <m/>
    <m/>
    <x v="372"/>
    <n v="6"/>
    <s v="HT08"/>
    <s v="HT08811"/>
    <e v="#N/A"/>
    <n v="0"/>
  </r>
  <r>
    <s v="ADRA"/>
    <m/>
    <m/>
    <x v="1"/>
    <x v="45"/>
    <n v="16"/>
    <s v="Novembre"/>
    <m/>
    <x v="1"/>
    <x v="1"/>
    <s v="Bâches"/>
    <m/>
    <s v="Nombre"/>
    <n v="114"/>
    <m/>
    <m/>
    <m/>
    <s v=""/>
    <x v="110"/>
    <m/>
    <x v="2"/>
    <x v="43"/>
    <s v="2eme"/>
    <m/>
    <m/>
    <m/>
    <s v="Retarder a cause de l'insecurite. Mais nous sommes prets."/>
    <x v="373"/>
    <n v="2"/>
    <s v="HT07"/>
    <s v="HT07712"/>
    <e v="#N/A"/>
    <n v="1"/>
  </r>
  <r>
    <s v="ADRA"/>
    <m/>
    <m/>
    <x v="1"/>
    <x v="45"/>
    <n v="16"/>
    <s v="Novembre"/>
    <m/>
    <x v="1"/>
    <x v="1"/>
    <s v="Kit Abris"/>
    <s v="Perle, machette, scie,rous,fil de fer,marteau,clous divers."/>
    <s v="Nombre"/>
    <n v="114"/>
    <m/>
    <m/>
    <m/>
    <s v=""/>
    <x v="110"/>
    <s v="Sélection / Priorisation"/>
    <x v="2"/>
    <x v="43"/>
    <s v="2eme"/>
    <m/>
    <m/>
    <m/>
    <s v="Retarder a cause de l'insecurite. Mais nous sommes prets."/>
    <x v="373"/>
    <n v="2"/>
    <s v="HT07"/>
    <s v="HT07712"/>
    <e v="#N/A"/>
    <n v="0"/>
  </r>
  <r>
    <s v="American RC"/>
    <s v="Haitian RC"/>
    <m/>
    <x v="0"/>
    <x v="45"/>
    <n v="16"/>
    <s v="Novembre"/>
    <m/>
    <x v="1"/>
    <x v="1"/>
    <s v="Bâches"/>
    <m/>
    <s v="Nombre"/>
    <n v="33"/>
    <m/>
    <m/>
    <m/>
    <s v=""/>
    <x v="184"/>
    <m/>
    <x v="0"/>
    <x v="41"/>
    <m/>
    <m/>
    <m/>
    <m/>
    <m/>
    <x v="374"/>
    <n v="2"/>
    <s v="HT01"/>
    <s v="HT01131"/>
    <e v="#N/A"/>
    <n v="1"/>
  </r>
  <r>
    <s v="American RC"/>
    <s v="Haitian RC"/>
    <m/>
    <x v="0"/>
    <x v="45"/>
    <n v="16"/>
    <s v="Novembre"/>
    <m/>
    <x v="1"/>
    <x v="1"/>
    <s v="Kit Abris"/>
    <m/>
    <s v="Nombre"/>
    <n v="33"/>
    <m/>
    <m/>
    <m/>
    <s v=""/>
    <x v="184"/>
    <s v="Sélection / Priorisation"/>
    <x v="0"/>
    <x v="41"/>
    <m/>
    <m/>
    <m/>
    <m/>
    <m/>
    <x v="374"/>
    <n v="2"/>
    <s v="HT01"/>
    <s v="HT01131"/>
    <e v="#N/A"/>
    <n v="0"/>
  </r>
  <r>
    <s v="Catholic Relief Services"/>
    <m/>
    <s v="OFDA"/>
    <x v="0"/>
    <x v="45"/>
    <n v="16"/>
    <s v="Novembre"/>
    <m/>
    <x v="1"/>
    <x v="1"/>
    <s v="Bâches"/>
    <s v="Cordes, baches, fil a legature et clous"/>
    <s v="Nombre"/>
    <n v="980"/>
    <m/>
    <m/>
    <m/>
    <s v=""/>
    <x v="185"/>
    <m/>
    <x v="1"/>
    <x v="5"/>
    <s v="2eme Boucan"/>
    <m/>
    <m/>
    <m/>
    <m/>
    <x v="375"/>
    <n v="1"/>
    <s v="HT08"/>
    <s v="HT08814"/>
    <e v="#N/A"/>
    <n v="1"/>
  </r>
  <r>
    <s v="IFRC"/>
    <s v="Haitian RC"/>
    <m/>
    <x v="0"/>
    <x v="45"/>
    <n v="16"/>
    <s v="Novembre"/>
    <m/>
    <x v="1"/>
    <x v="1"/>
    <s v="Bâches"/>
    <m/>
    <s v="Nombre"/>
    <n v="1196"/>
    <m/>
    <m/>
    <m/>
    <s v=""/>
    <x v="186"/>
    <m/>
    <x v="1"/>
    <x v="47"/>
    <s v="Bernagousse"/>
    <m/>
    <m/>
    <m/>
    <m/>
    <x v="376"/>
    <n v="6"/>
    <s v="HT08"/>
    <s v="HT08834"/>
    <e v="#N/A"/>
    <n v="1"/>
  </r>
  <r>
    <s v="IFRC"/>
    <s v="Haitian RC"/>
    <m/>
    <x v="0"/>
    <x v="45"/>
    <n v="16"/>
    <s v="Novembre"/>
    <m/>
    <x v="0"/>
    <x v="0"/>
    <s v="Bidons"/>
    <m/>
    <s v="Nombre"/>
    <n v="1196"/>
    <m/>
    <m/>
    <m/>
    <s v=""/>
    <x v="186"/>
    <s v="Sélection / Priorisation"/>
    <x v="1"/>
    <x v="47"/>
    <s v="Bernagousse"/>
    <m/>
    <m/>
    <m/>
    <m/>
    <x v="376"/>
    <n v="6"/>
    <s v="HT08"/>
    <s v="HT08834"/>
    <e v="#N/A"/>
    <n v="0"/>
  </r>
  <r>
    <s v="IFRC"/>
    <s v="Haitian RC"/>
    <m/>
    <x v="0"/>
    <x v="45"/>
    <n v="16"/>
    <s v="Novembre"/>
    <m/>
    <x v="1"/>
    <x v="1"/>
    <s v="Kit Abris"/>
    <m/>
    <s v="Nombre"/>
    <n v="598"/>
    <m/>
    <m/>
    <m/>
    <s v=""/>
    <x v="186"/>
    <s v="Sélection / Priorisation"/>
    <x v="1"/>
    <x v="47"/>
    <s v="Bernagousse"/>
    <m/>
    <m/>
    <m/>
    <m/>
    <x v="376"/>
    <n v="6"/>
    <s v="HT08"/>
    <s v="HT08834"/>
    <e v="#N/A"/>
    <n v="0"/>
  </r>
  <r>
    <s v="IFRC"/>
    <s v="Haitian RC"/>
    <m/>
    <x v="0"/>
    <x v="45"/>
    <n v="16"/>
    <s v="Novembre"/>
    <m/>
    <x v="0"/>
    <x v="0"/>
    <s v="Kit de cuisine"/>
    <m/>
    <s v="Nombre"/>
    <n v="598"/>
    <m/>
    <m/>
    <m/>
    <s v=""/>
    <x v="186"/>
    <s v="Sélection / Priorisation"/>
    <x v="1"/>
    <x v="47"/>
    <s v="Bernagousse"/>
    <m/>
    <m/>
    <m/>
    <m/>
    <x v="376"/>
    <n v="6"/>
    <s v="HT08"/>
    <s v="HT08834"/>
    <e v="#N/A"/>
    <n v="0"/>
  </r>
  <r>
    <s v="IFRC"/>
    <s v="Haitian RC"/>
    <m/>
    <x v="0"/>
    <x v="45"/>
    <n v="16"/>
    <s v="Novembre"/>
    <m/>
    <x v="0"/>
    <x v="0"/>
    <s v="Moustiquaires"/>
    <m/>
    <s v="Nombre"/>
    <n v="1196"/>
    <m/>
    <m/>
    <m/>
    <s v=""/>
    <x v="186"/>
    <s v="Sélection / Priorisation"/>
    <x v="1"/>
    <x v="47"/>
    <s v="Bernagousse"/>
    <m/>
    <m/>
    <m/>
    <m/>
    <x v="376"/>
    <n v="6"/>
    <s v="HT08"/>
    <s v="HT08834"/>
    <e v="#N/A"/>
    <n v="0"/>
  </r>
  <r>
    <s v="IFRC"/>
    <s v="Haitian RC"/>
    <m/>
    <x v="0"/>
    <x v="45"/>
    <n v="16"/>
    <s v="Novembre"/>
    <m/>
    <x v="0"/>
    <x v="0"/>
    <s v="Seaux"/>
    <m/>
    <s v="Nombre"/>
    <n v="598"/>
    <m/>
    <m/>
    <m/>
    <s v=""/>
    <x v="186"/>
    <s v="Sélection / Priorisation"/>
    <x v="1"/>
    <x v="47"/>
    <s v="Bernagousse"/>
    <m/>
    <m/>
    <m/>
    <m/>
    <x v="376"/>
    <n v="6"/>
    <s v="HT08"/>
    <s v="HT08834"/>
    <e v="#N/A"/>
    <n v="0"/>
  </r>
  <r>
    <s v="MEDAIR"/>
    <m/>
    <s v="OFDA"/>
    <x v="0"/>
    <x v="45"/>
    <n v="16"/>
    <s v="Novembre"/>
    <m/>
    <x v="1"/>
    <x v="1"/>
    <s v="Bâches"/>
    <m/>
    <s v="Nombre"/>
    <n v="334"/>
    <m/>
    <m/>
    <m/>
    <s v=""/>
    <x v="187"/>
    <s v="Distribution générale"/>
    <x v="2"/>
    <x v="54"/>
    <s v="Dalmette"/>
    <m/>
    <m/>
    <m/>
    <s v="Sawyer filters including bucket distributed instead of aquatabs. The reason that numbers are off, people came from different communities to recuperate missing items."/>
    <x v="377"/>
    <n v="8"/>
    <s v="HT07"/>
    <s v="HT07753"/>
    <e v="#N/A"/>
    <n v="0"/>
  </r>
  <r>
    <s v="MEDAIR"/>
    <m/>
    <s v="OFDA"/>
    <x v="0"/>
    <x v="45"/>
    <n v="16"/>
    <s v="Novembre"/>
    <m/>
    <x v="0"/>
    <x v="0"/>
    <s v="Seaux"/>
    <m/>
    <s v="Nombre"/>
    <n v="367"/>
    <m/>
    <m/>
    <m/>
    <s v=""/>
    <x v="187"/>
    <s v="Distribution générale"/>
    <x v="2"/>
    <x v="54"/>
    <s v="Dalmette"/>
    <m/>
    <m/>
    <m/>
    <s v="Sawyer filters including bucket distributed instead of aquatabs. The reason that numbers are off, people came from different communities to recuperate missing items."/>
    <x v="377"/>
    <n v="8"/>
    <s v="HT07"/>
    <s v="HT07753"/>
    <e v="#N/A"/>
    <n v="0"/>
  </r>
  <r>
    <s v="MEDAIR"/>
    <m/>
    <s v="OFDA"/>
    <x v="0"/>
    <x v="45"/>
    <n v="16"/>
    <s v="Novembre"/>
    <m/>
    <x v="0"/>
    <x v="0"/>
    <s v="Moustiquaires"/>
    <m/>
    <s v="Nombre"/>
    <n v="367"/>
    <m/>
    <m/>
    <m/>
    <s v=""/>
    <x v="187"/>
    <s v="Distribution générale"/>
    <x v="2"/>
    <x v="54"/>
    <s v="Dalmette"/>
    <m/>
    <m/>
    <m/>
    <s v="Sawyer filters including bucket distributed instead of aquatabs. The reason that numbers are off, people came from different communities to recuperate missing items."/>
    <x v="377"/>
    <n v="8"/>
    <s v="HT07"/>
    <s v="HT07753"/>
    <e v="#N/A"/>
    <n v="0"/>
  </r>
  <r>
    <s v="MEDAIR"/>
    <m/>
    <s v="OFDA"/>
    <x v="0"/>
    <x v="45"/>
    <n v="16"/>
    <s v="Novembre"/>
    <m/>
    <x v="0"/>
    <x v="0"/>
    <s v="Kit d'hygiène"/>
    <m/>
    <s v="Nombre"/>
    <n v="367"/>
    <m/>
    <m/>
    <m/>
    <s v=""/>
    <x v="187"/>
    <s v="Distribution générale"/>
    <x v="2"/>
    <x v="54"/>
    <s v="Dalmette"/>
    <m/>
    <m/>
    <m/>
    <s v="Sawyer filters including bucket distributed instead of aquatabs. The reason that numbers are off, people came from different communities to recuperate missing items."/>
    <x v="377"/>
    <n v="8"/>
    <s v="HT07"/>
    <s v="HT07753"/>
    <e v="#N/A"/>
    <n v="0"/>
  </r>
  <r>
    <s v="MEDAIR"/>
    <m/>
    <s v="OFDA"/>
    <x v="0"/>
    <x v="45"/>
    <n v="16"/>
    <s v="Novembre"/>
    <m/>
    <x v="1"/>
    <x v="1"/>
    <s v="Kit Abris"/>
    <s v="Needs to be confirmed"/>
    <s v="Nombre"/>
    <n v="302"/>
    <m/>
    <m/>
    <m/>
    <s v=""/>
    <x v="187"/>
    <s v="Distribution générale"/>
    <x v="2"/>
    <x v="54"/>
    <s v="Dalmette"/>
    <m/>
    <m/>
    <m/>
    <s v="Sawyer filters including bucket distributed instead of aquatabs. The reason that numbers are off, people came from different communities to recuperate missing items."/>
    <x v="377"/>
    <n v="8"/>
    <s v="HT07"/>
    <s v="HT07753"/>
    <e v="#N/A"/>
    <n v="0"/>
  </r>
  <r>
    <s v="MEDAIR"/>
    <m/>
    <s v="OFDA"/>
    <x v="0"/>
    <x v="45"/>
    <n v="16"/>
    <s v="Novembre"/>
    <m/>
    <x v="2"/>
    <x v="2"/>
    <s v="Formation"/>
    <m/>
    <s v=""/>
    <n v="302"/>
    <m/>
    <m/>
    <m/>
    <s v=""/>
    <x v="188"/>
    <s v="Sélection / Priorisation"/>
    <x v="2"/>
    <x v="54"/>
    <s v="Dalmette"/>
    <m/>
    <m/>
    <m/>
    <s v="Sawyer filters including bucket distributed instead of aquatabs. The reason that numbers are off, people came from different communities to recuperate missing items."/>
    <x v="377"/>
    <n v="8"/>
    <s v="HT07"/>
    <s v="HT07753"/>
    <e v="#N/A"/>
    <n v="0"/>
  </r>
  <r>
    <s v="MEDAIR"/>
    <m/>
    <s v="OFDA"/>
    <x v="0"/>
    <x v="45"/>
    <n v="16"/>
    <s v="Novembre"/>
    <m/>
    <x v="1"/>
    <x v="1"/>
    <s v="Autre, à préciser dans &quot;Commentaires&quot;"/>
    <m/>
    <s v="N/A"/>
    <n v="367"/>
    <m/>
    <m/>
    <m/>
    <s v=""/>
    <x v="187"/>
    <s v="Distribution générale"/>
    <x v="2"/>
    <x v="54"/>
    <s v="Dalmette"/>
    <m/>
    <m/>
    <m/>
    <s v="Baches: 334, Sawyer filter et seaux: 367, Moustiquaires: 367, Kit hygienique: 367, Kit abri: 302. Sawyer filters inclusive seaux sont distribué à la place de aquatabs. Les chiffres sont differents parce que les bénéficiaires sont venu des autres endroits pour récuperer leurs articles manquants. "/>
    <x v="377"/>
    <n v="8"/>
    <s v="HT07"/>
    <s v="HT07753"/>
    <e v="#N/A"/>
    <n v="0"/>
  </r>
  <r>
    <s v="MEDAIR"/>
    <m/>
    <s v="OFDA"/>
    <x v="0"/>
    <x v="45"/>
    <n v="16"/>
    <s v="Novembre"/>
    <m/>
    <x v="1"/>
    <x v="1"/>
    <s v="Autre, à préciser dans &quot;Commentaires&quot;"/>
    <m/>
    <s v="N/A"/>
    <n v="367"/>
    <m/>
    <m/>
    <m/>
    <s v=""/>
    <x v="187"/>
    <s v="Distribution générale"/>
    <x v="2"/>
    <x v="54"/>
    <s v="Dalmette"/>
    <m/>
    <m/>
    <m/>
    <s v="Baches: 334, Sawyer filter et seaux: 367, Moustiquaires: 367, Kit hygienique: 367, Kit abri: 302. Sawyer filters inclusive seaux sont distribué à la place de aquatabs. Les chiffres sont differents parce que les bénéficiaires sont venu des autres endroits pour récuperer leurs articles manquants. "/>
    <x v="377"/>
    <n v="8"/>
    <s v="HT07"/>
    <s v="HT07753"/>
    <e v="#N/A"/>
    <n v="0"/>
  </r>
  <r>
    <s v="World Vision International"/>
    <m/>
    <m/>
    <x v="0"/>
    <x v="45"/>
    <n v="16"/>
    <s v="Novembre"/>
    <m/>
    <x v="1"/>
    <x v="1"/>
    <s v="Bâches"/>
    <m/>
    <s v="Nombre"/>
    <n v="283"/>
    <m/>
    <m/>
    <m/>
    <s v=""/>
    <x v="189"/>
    <m/>
    <x v="7"/>
    <x v="65"/>
    <s v="Basse Plaine"/>
    <m/>
    <m/>
    <m/>
    <m/>
    <x v="378"/>
    <n v="3"/>
    <s v="HT03"/>
    <s v="HT03313"/>
    <e v="#N/A"/>
    <n v="1"/>
  </r>
  <r>
    <s v="World Vision International"/>
    <m/>
    <m/>
    <x v="0"/>
    <x v="45"/>
    <n v="16"/>
    <s v="Novembre"/>
    <m/>
    <x v="0"/>
    <x v="0"/>
    <s v="Bidons"/>
    <m/>
    <s v="Nombre"/>
    <n v="350"/>
    <m/>
    <m/>
    <m/>
    <s v=""/>
    <x v="113"/>
    <s v="Sélection / Priorisation"/>
    <x v="0"/>
    <x v="22"/>
    <s v="La Source"/>
    <m/>
    <m/>
    <m/>
    <m/>
    <x v="379"/>
    <n v="5"/>
    <s v="HT01"/>
    <s v="HT01152"/>
    <e v="#N/A"/>
    <n v="0"/>
  </r>
  <r>
    <s v="World Vision International"/>
    <m/>
    <m/>
    <x v="0"/>
    <x v="45"/>
    <n v="16"/>
    <s v="Novembre"/>
    <m/>
    <x v="0"/>
    <x v="0"/>
    <s v="Couvertures"/>
    <m/>
    <s v="Nombre"/>
    <n v="566"/>
    <m/>
    <m/>
    <m/>
    <s v=""/>
    <x v="189"/>
    <s v="Sélection / Priorisation"/>
    <x v="7"/>
    <x v="65"/>
    <s v="Basse Plaine"/>
    <m/>
    <m/>
    <m/>
    <m/>
    <x v="378"/>
    <n v="3"/>
    <s v="HT03"/>
    <s v="HT03313"/>
    <e v="#N/A"/>
    <n v="0"/>
  </r>
  <r>
    <s v="World Vision International"/>
    <m/>
    <m/>
    <x v="0"/>
    <x v="45"/>
    <n v="16"/>
    <s v="Novembre"/>
    <m/>
    <x v="0"/>
    <x v="0"/>
    <s v="Couvertures"/>
    <m/>
    <s v="Nombre"/>
    <n v="350"/>
    <m/>
    <m/>
    <m/>
    <s v=""/>
    <x v="113"/>
    <s v="Sélection / Priorisation"/>
    <x v="0"/>
    <x v="22"/>
    <s v="La Source"/>
    <m/>
    <m/>
    <m/>
    <m/>
    <x v="379"/>
    <n v="5"/>
    <s v="HT01"/>
    <s v="HT01152"/>
    <e v="#N/A"/>
    <n v="0"/>
  </r>
  <r>
    <s v="World Vision International"/>
    <m/>
    <m/>
    <x v="0"/>
    <x v="45"/>
    <n v="16"/>
    <s v="Novembre"/>
    <m/>
    <x v="2"/>
    <x v="2"/>
    <s v="Formation"/>
    <m/>
    <s v=""/>
    <n v="200"/>
    <m/>
    <m/>
    <m/>
    <s v=""/>
    <x v="33"/>
    <s v="Sélection / Priorisation"/>
    <x v="5"/>
    <x v="21"/>
    <s v="Bezin"/>
    <m/>
    <m/>
    <m/>
    <m/>
    <x v="380"/>
    <n v="2"/>
    <s v="HT10"/>
    <s v="HT101012"/>
    <e v="#N/A"/>
    <n v="0"/>
  </r>
  <r>
    <s v="World Vision International"/>
    <m/>
    <m/>
    <x v="0"/>
    <x v="45"/>
    <n v="16"/>
    <s v="Novembre"/>
    <m/>
    <x v="0"/>
    <x v="0"/>
    <s v="Kit d'hygiène"/>
    <m/>
    <s v="Nombre"/>
    <n v="283"/>
    <m/>
    <m/>
    <m/>
    <s v=""/>
    <x v="189"/>
    <s v="Sélection / Priorisation"/>
    <x v="7"/>
    <x v="65"/>
    <s v="Basse Plaine"/>
    <m/>
    <m/>
    <m/>
    <m/>
    <x v="378"/>
    <n v="3"/>
    <s v="HT03"/>
    <s v="HT03313"/>
    <e v="#N/A"/>
    <n v="0"/>
  </r>
  <r>
    <s v="World Vision International"/>
    <m/>
    <m/>
    <x v="0"/>
    <x v="45"/>
    <n v="16"/>
    <s v="Novembre"/>
    <m/>
    <x v="0"/>
    <x v="0"/>
    <s v="Kit d'hygiène"/>
    <m/>
    <s v="Nombre"/>
    <n v="350"/>
    <m/>
    <m/>
    <m/>
    <s v=""/>
    <x v="113"/>
    <s v="Sélection / Priorisation"/>
    <x v="0"/>
    <x v="22"/>
    <s v="La Source"/>
    <m/>
    <m/>
    <m/>
    <m/>
    <x v="379"/>
    <n v="5"/>
    <s v="HT01"/>
    <s v="HT01152"/>
    <e v="#N/A"/>
    <n v="0"/>
  </r>
  <r>
    <s v="World Vision International"/>
    <m/>
    <m/>
    <x v="0"/>
    <x v="45"/>
    <n v="16"/>
    <s v="Novembre"/>
    <m/>
    <x v="0"/>
    <x v="0"/>
    <s v="Lampes solaires"/>
    <m/>
    <s v="Nombre"/>
    <n v="350"/>
    <m/>
    <m/>
    <m/>
    <s v=""/>
    <x v="113"/>
    <s v="Sélection / Priorisation"/>
    <x v="0"/>
    <x v="22"/>
    <s v="La Source"/>
    <m/>
    <m/>
    <m/>
    <m/>
    <x v="379"/>
    <n v="5"/>
    <s v="HT01"/>
    <s v="HT01152"/>
    <e v="#N/A"/>
    <n v="0"/>
  </r>
  <r>
    <s v="World Vision International"/>
    <m/>
    <m/>
    <x v="0"/>
    <x v="45"/>
    <n v="16"/>
    <s v="Novembre"/>
    <m/>
    <x v="0"/>
    <x v="0"/>
    <s v="Moustiquaires"/>
    <m/>
    <s v="Nombre"/>
    <n v="350"/>
    <m/>
    <m/>
    <m/>
    <s v=""/>
    <x v="113"/>
    <s v="Sélection / Priorisation"/>
    <x v="0"/>
    <x v="22"/>
    <s v="La Source"/>
    <m/>
    <m/>
    <m/>
    <m/>
    <x v="379"/>
    <n v="5"/>
    <s v="HT01"/>
    <s v="HT01152"/>
    <e v="#N/A"/>
    <n v="0"/>
  </r>
  <r>
    <s v="World Vision International"/>
    <m/>
    <m/>
    <x v="0"/>
    <x v="45"/>
    <n v="16"/>
    <s v="Novembre"/>
    <m/>
    <x v="0"/>
    <x v="0"/>
    <s v="Seaux"/>
    <m/>
    <s v="Nombre"/>
    <n v="200"/>
    <m/>
    <m/>
    <m/>
    <s v=""/>
    <x v="33"/>
    <s v="Sélection / Priorisation"/>
    <x v="5"/>
    <x v="21"/>
    <s v="Bezin"/>
    <m/>
    <m/>
    <m/>
    <m/>
    <x v="380"/>
    <n v="2"/>
    <s v="HT10"/>
    <s v="HT101012"/>
    <e v="#N/A"/>
    <n v="0"/>
  </r>
  <r>
    <s v="World Vision International"/>
    <m/>
    <m/>
    <x v="0"/>
    <x v="45"/>
    <n v="16"/>
    <s v="Novembre"/>
    <m/>
    <x v="2"/>
    <x v="2"/>
    <s v="Formation"/>
    <m/>
    <s v=""/>
    <n v="416"/>
    <m/>
    <m/>
    <m/>
    <s v=""/>
    <x v="190"/>
    <s v="Sélection / Priorisation"/>
    <x v="0"/>
    <x v="22"/>
    <s v="Pointe A Raquette"/>
    <s v="Lotore"/>
    <m/>
    <m/>
    <m/>
    <x v="381"/>
    <n v="1"/>
    <s v="HT01"/>
    <s v="HT01152"/>
    <e v="#N/A"/>
    <n v="0"/>
  </r>
  <r>
    <s v="American RC"/>
    <s v="Haitian RC"/>
    <m/>
    <x v="0"/>
    <x v="46"/>
    <n v="17"/>
    <s v="Novembre"/>
    <m/>
    <x v="0"/>
    <x v="0"/>
    <s v="Kit d'hygiène"/>
    <m/>
    <s v="Nombre"/>
    <n v="50"/>
    <m/>
    <m/>
    <m/>
    <s v=""/>
    <x v="14"/>
    <s v="Sélection / Priorisation"/>
    <x v="2"/>
    <x v="7"/>
    <m/>
    <m/>
    <m/>
    <m/>
    <m/>
    <x v="382"/>
    <n v="1"/>
    <s v="HT07"/>
    <s v="HT07711"/>
    <e v="#N/A"/>
    <n v="0"/>
  </r>
  <r>
    <s v="German RC"/>
    <s v="Haitian RC"/>
    <m/>
    <x v="0"/>
    <x v="46"/>
    <n v="17"/>
    <s v="Novembre"/>
    <m/>
    <x v="0"/>
    <x v="0"/>
    <s v="Kit d'hygiène"/>
    <m/>
    <s v="Nombre"/>
    <n v="31"/>
    <m/>
    <m/>
    <m/>
    <s v=""/>
    <x v="191"/>
    <s v="Sélection / Priorisation"/>
    <x v="5"/>
    <x v="42"/>
    <s v="Centre Ville"/>
    <m/>
    <m/>
    <m/>
    <m/>
    <x v="383"/>
    <n v="1"/>
    <s v="HT10"/>
    <s v="HT101022"/>
    <e v="#N/A"/>
    <n v="0"/>
  </r>
  <r>
    <s v="World Vision International"/>
    <m/>
    <m/>
    <x v="0"/>
    <x v="46"/>
    <n v="17"/>
    <s v="Novembre"/>
    <m/>
    <x v="0"/>
    <x v="0"/>
    <s v="Bidons"/>
    <m/>
    <s v="Nombre"/>
    <n v="150"/>
    <m/>
    <m/>
    <m/>
    <s v=""/>
    <x v="15"/>
    <s v="Sélection / Priorisation"/>
    <x v="0"/>
    <x v="0"/>
    <s v="Grande Source"/>
    <m/>
    <m/>
    <m/>
    <m/>
    <x v="384"/>
    <n v="5"/>
    <s v="HT01"/>
    <s v="HT01151"/>
    <e v="#N/A"/>
    <n v="0"/>
  </r>
  <r>
    <s v="World Vision International"/>
    <m/>
    <m/>
    <x v="0"/>
    <x v="46"/>
    <n v="17"/>
    <s v="Novembre"/>
    <m/>
    <x v="0"/>
    <x v="0"/>
    <s v="Couvertures"/>
    <m/>
    <s v="Nombre"/>
    <n v="150"/>
    <m/>
    <m/>
    <m/>
    <s v=""/>
    <x v="15"/>
    <s v="Sélection / Priorisation"/>
    <x v="0"/>
    <x v="0"/>
    <s v="Grande Source"/>
    <m/>
    <m/>
    <m/>
    <m/>
    <x v="384"/>
    <n v="5"/>
    <s v="HT01"/>
    <s v="HT01151"/>
    <e v="#N/A"/>
    <n v="0"/>
  </r>
  <r>
    <s v="World Vision International"/>
    <m/>
    <m/>
    <x v="0"/>
    <x v="46"/>
    <n v="17"/>
    <s v="Novembre"/>
    <m/>
    <x v="0"/>
    <x v="0"/>
    <s v="Kit d'hygiène"/>
    <m/>
    <s v="Nombre"/>
    <n v="150"/>
    <m/>
    <m/>
    <m/>
    <s v=""/>
    <x v="15"/>
    <s v="Sélection / Priorisation"/>
    <x v="0"/>
    <x v="0"/>
    <s v="Grande Source"/>
    <m/>
    <m/>
    <m/>
    <m/>
    <x v="384"/>
    <n v="5"/>
    <s v="HT01"/>
    <s v="HT01151"/>
    <e v="#N/A"/>
    <n v="0"/>
  </r>
  <r>
    <s v="World Vision International"/>
    <m/>
    <m/>
    <x v="0"/>
    <x v="46"/>
    <n v="17"/>
    <s v="Novembre"/>
    <m/>
    <x v="0"/>
    <x v="0"/>
    <s v="Lampes solaires"/>
    <m/>
    <s v="Nombre"/>
    <n v="150"/>
    <m/>
    <m/>
    <m/>
    <s v=""/>
    <x v="15"/>
    <s v="Sélection / Priorisation"/>
    <x v="0"/>
    <x v="0"/>
    <s v="Grande Source"/>
    <m/>
    <m/>
    <m/>
    <m/>
    <x v="384"/>
    <n v="5"/>
    <s v="HT01"/>
    <s v="HT01151"/>
    <e v="#N/A"/>
    <n v="0"/>
  </r>
  <r>
    <s v="World Vision International"/>
    <m/>
    <m/>
    <x v="0"/>
    <x v="46"/>
    <n v="17"/>
    <s v="Novembre"/>
    <m/>
    <x v="0"/>
    <x v="0"/>
    <s v="Moustiquaires"/>
    <m/>
    <s v="Nombre"/>
    <n v="150"/>
    <m/>
    <m/>
    <m/>
    <s v=""/>
    <x v="15"/>
    <s v="Sélection / Priorisation"/>
    <x v="0"/>
    <x v="0"/>
    <s v="Grande Source"/>
    <m/>
    <m/>
    <m/>
    <m/>
    <x v="384"/>
    <n v="5"/>
    <s v="HT01"/>
    <s v="HT01151"/>
    <e v="#N/A"/>
    <n v="0"/>
  </r>
  <r>
    <s v="IFRC"/>
    <s v="Haitian RC"/>
    <m/>
    <x v="0"/>
    <x v="47"/>
    <n v="19"/>
    <s v="Novembre"/>
    <m/>
    <x v="0"/>
    <x v="0"/>
    <s v="Aquatabs"/>
    <m/>
    <s v="Nombre"/>
    <n v="3060"/>
    <m/>
    <m/>
    <m/>
    <s v=""/>
    <x v="160"/>
    <s v="Sélection / Priorisation"/>
    <x v="8"/>
    <x v="66"/>
    <m/>
    <m/>
    <m/>
    <m/>
    <m/>
    <x v="385"/>
    <n v="7"/>
    <s v="HT05"/>
    <s v="HT05523"/>
    <e v="#N/A"/>
    <n v="1"/>
  </r>
  <r>
    <s v="IFRC"/>
    <s v="Haitian RC"/>
    <m/>
    <x v="0"/>
    <x v="47"/>
    <n v="19"/>
    <s v="Novembre"/>
    <m/>
    <x v="1"/>
    <x v="1"/>
    <s v="Bâches"/>
    <m/>
    <s v="Nombre"/>
    <n v="204"/>
    <m/>
    <m/>
    <m/>
    <s v=""/>
    <x v="160"/>
    <s v="Sélection / Priorisation"/>
    <x v="8"/>
    <x v="66"/>
    <m/>
    <m/>
    <m/>
    <m/>
    <m/>
    <x v="385"/>
    <n v="7"/>
    <s v="HT05"/>
    <s v="HT05523"/>
    <e v="#N/A"/>
    <n v="0"/>
  </r>
  <r>
    <s v="IFRC"/>
    <s v="Haitian RC"/>
    <m/>
    <x v="0"/>
    <x v="47"/>
    <n v="19"/>
    <s v="Novembre"/>
    <m/>
    <x v="0"/>
    <x v="0"/>
    <s v="Bidons"/>
    <m/>
    <s v="Nombre"/>
    <n v="204"/>
    <m/>
    <m/>
    <m/>
    <s v=""/>
    <x v="160"/>
    <s v="Sélection / Priorisation"/>
    <x v="8"/>
    <x v="66"/>
    <m/>
    <m/>
    <m/>
    <m/>
    <m/>
    <x v="385"/>
    <n v="7"/>
    <s v="HT05"/>
    <s v="HT05523"/>
    <e v="#N/A"/>
    <n v="0"/>
  </r>
  <r>
    <s v="IFRC"/>
    <s v="Haitian RC"/>
    <m/>
    <x v="0"/>
    <x v="47"/>
    <n v="19"/>
    <s v="Novembre"/>
    <m/>
    <x v="0"/>
    <x v="0"/>
    <s v="Couvertures"/>
    <m/>
    <s v="Nombre"/>
    <n v="408"/>
    <m/>
    <m/>
    <m/>
    <s v=""/>
    <x v="160"/>
    <s v="Sélection / Priorisation"/>
    <x v="8"/>
    <x v="66"/>
    <m/>
    <m/>
    <m/>
    <m/>
    <m/>
    <x v="385"/>
    <n v="7"/>
    <s v="HT05"/>
    <s v="HT05523"/>
    <e v="#N/A"/>
    <n v="0"/>
  </r>
  <r>
    <s v="IFRC"/>
    <s v="Haitian RC"/>
    <m/>
    <x v="0"/>
    <x v="47"/>
    <n v="19"/>
    <s v="Novembre"/>
    <m/>
    <x v="1"/>
    <x v="1"/>
    <s v="Kit Abris"/>
    <m/>
    <s v="Nombre"/>
    <n v="204"/>
    <m/>
    <m/>
    <m/>
    <s v=""/>
    <x v="160"/>
    <s v="Sélection / Priorisation"/>
    <x v="8"/>
    <x v="66"/>
    <m/>
    <m/>
    <m/>
    <m/>
    <m/>
    <x v="385"/>
    <n v="7"/>
    <s v="HT05"/>
    <s v="HT05523"/>
    <e v="#N/A"/>
    <n v="0"/>
  </r>
  <r>
    <s v="IFRC"/>
    <s v="Haitian RC"/>
    <m/>
    <x v="0"/>
    <x v="47"/>
    <n v="19"/>
    <s v="Novembre"/>
    <m/>
    <x v="0"/>
    <x v="0"/>
    <s v="Kit de cuisine"/>
    <m/>
    <s v="Nombre"/>
    <n v="204"/>
    <m/>
    <m/>
    <m/>
    <s v=""/>
    <x v="160"/>
    <s v="Sélection / Priorisation"/>
    <x v="8"/>
    <x v="66"/>
    <m/>
    <m/>
    <m/>
    <m/>
    <m/>
    <x v="385"/>
    <n v="7"/>
    <s v="HT05"/>
    <s v="HT05523"/>
    <e v="#N/A"/>
    <n v="0"/>
  </r>
  <r>
    <s v="IFRC"/>
    <s v="Haitian RC"/>
    <m/>
    <x v="0"/>
    <x v="47"/>
    <n v="19"/>
    <s v="Novembre"/>
    <m/>
    <x v="0"/>
    <x v="0"/>
    <s v="Kit d'hygiène"/>
    <m/>
    <s v="Nombre"/>
    <n v="204"/>
    <m/>
    <m/>
    <m/>
    <s v=""/>
    <x v="160"/>
    <s v="Sélection / Priorisation"/>
    <x v="8"/>
    <x v="66"/>
    <m/>
    <m/>
    <m/>
    <m/>
    <m/>
    <x v="385"/>
    <n v="7"/>
    <s v="HT05"/>
    <s v="HT05523"/>
    <e v="#N/A"/>
    <n v="0"/>
  </r>
  <r>
    <s v="AAR"/>
    <m/>
    <s v="Japan Platform"/>
    <x v="0"/>
    <x v="48"/>
    <n v="21"/>
    <s v="Novembre"/>
    <m/>
    <x v="0"/>
    <x v="0"/>
    <s v="Aquatabs"/>
    <m/>
    <s v="Nombre"/>
    <n v="400"/>
    <m/>
    <m/>
    <m/>
    <s v=""/>
    <x v="33"/>
    <s v="Sélection / Priorisation"/>
    <x v="2"/>
    <x v="7"/>
    <m/>
    <m/>
    <m/>
    <m/>
    <m/>
    <x v="386"/>
    <n v="6"/>
    <s v="HT07"/>
    <s v="HT07711"/>
    <e v="#N/A"/>
    <n v="0"/>
  </r>
  <r>
    <s v="AAR"/>
    <m/>
    <s v="Japan Platform"/>
    <x v="0"/>
    <x v="48"/>
    <n v="21"/>
    <s v="Novembre"/>
    <m/>
    <x v="1"/>
    <x v="1"/>
    <s v="Bâches"/>
    <m/>
    <s v="Nombre"/>
    <n v="200"/>
    <m/>
    <m/>
    <m/>
    <s v=""/>
    <x v="33"/>
    <s v="Sélection / Priorisation"/>
    <x v="2"/>
    <x v="7"/>
    <m/>
    <m/>
    <m/>
    <m/>
    <m/>
    <x v="386"/>
    <n v="6"/>
    <s v="HT07"/>
    <s v="HT07711"/>
    <e v="#N/A"/>
    <n v="0"/>
  </r>
  <r>
    <s v="AAR"/>
    <m/>
    <s v="Japan Platform"/>
    <x v="0"/>
    <x v="48"/>
    <n v="21"/>
    <s v="Novembre"/>
    <m/>
    <x v="0"/>
    <x v="0"/>
    <s v="Bidons"/>
    <m/>
    <s v="Nombre"/>
    <n v="200"/>
    <m/>
    <m/>
    <m/>
    <s v=""/>
    <x v="33"/>
    <s v="Sélection / Priorisation"/>
    <x v="2"/>
    <x v="7"/>
    <m/>
    <m/>
    <m/>
    <m/>
    <m/>
    <x v="386"/>
    <n v="6"/>
    <s v="HT07"/>
    <s v="HT07711"/>
    <e v="#N/A"/>
    <n v="0"/>
  </r>
  <r>
    <s v="AAR"/>
    <m/>
    <s v="Japan Platform"/>
    <x v="0"/>
    <x v="48"/>
    <n v="21"/>
    <s v="Novembre"/>
    <m/>
    <x v="0"/>
    <x v="0"/>
    <s v="Kit d'hygiène"/>
    <m/>
    <s v="Nombre"/>
    <n v="200"/>
    <m/>
    <m/>
    <m/>
    <s v=""/>
    <x v="33"/>
    <s v="Sélection / Priorisation"/>
    <x v="2"/>
    <x v="7"/>
    <m/>
    <m/>
    <m/>
    <m/>
    <m/>
    <x v="386"/>
    <n v="6"/>
    <s v="HT07"/>
    <s v="HT07711"/>
    <e v="#N/A"/>
    <n v="0"/>
  </r>
  <r>
    <s v="AAR"/>
    <m/>
    <s v="Japan Platform"/>
    <x v="0"/>
    <x v="48"/>
    <n v="21"/>
    <s v="Novembre"/>
    <m/>
    <x v="0"/>
    <x v="0"/>
    <s v="Moustiquaires"/>
    <m/>
    <s v="Nombre"/>
    <n v="200"/>
    <m/>
    <m/>
    <m/>
    <s v=""/>
    <x v="33"/>
    <s v="Sélection / Priorisation"/>
    <x v="2"/>
    <x v="7"/>
    <m/>
    <m/>
    <m/>
    <m/>
    <m/>
    <x v="386"/>
    <n v="6"/>
    <s v="HT07"/>
    <s v="HT07711"/>
    <e v="#N/A"/>
    <n v="0"/>
  </r>
  <r>
    <s v="AAR"/>
    <m/>
    <s v="Japan Platform"/>
    <x v="0"/>
    <x v="48"/>
    <n v="21"/>
    <s v="Novembre"/>
    <m/>
    <x v="1"/>
    <x v="4"/>
    <s v="Non conditionel"/>
    <m/>
    <s v="Valeur en HTG"/>
    <m/>
    <m/>
    <m/>
    <m/>
    <s v=""/>
    <x v="33"/>
    <s v="Sélection / Priorisation"/>
    <x v="2"/>
    <x v="7"/>
    <m/>
    <m/>
    <m/>
    <m/>
    <m/>
    <x v="386"/>
    <n v="6"/>
    <s v="HT07"/>
    <s v="HT07711"/>
    <e v="#N/A"/>
    <n v="0"/>
  </r>
  <r>
    <s v="German RC"/>
    <s v="Haitian RC"/>
    <m/>
    <x v="0"/>
    <x v="49"/>
    <n v="22"/>
    <s v="Novembre"/>
    <m/>
    <x v="0"/>
    <x v="0"/>
    <s v="Kit d'hygiène"/>
    <m/>
    <s v="Nombre"/>
    <n v="96"/>
    <m/>
    <m/>
    <m/>
    <s v=""/>
    <x v="192"/>
    <m/>
    <x v="5"/>
    <x v="42"/>
    <s v="Raymond"/>
    <m/>
    <m/>
    <m/>
    <m/>
    <x v="387"/>
    <n v="1"/>
    <s v="HT10"/>
    <s v="HT101022"/>
    <e v="#N/A"/>
    <n v="0"/>
  </r>
  <r>
    <s v="German RC"/>
    <s v="Haitian RC"/>
    <m/>
    <x v="0"/>
    <x v="50"/>
    <n v="23"/>
    <s v="Novembre"/>
    <m/>
    <x v="0"/>
    <x v="0"/>
    <s v="Kit d'hygiène"/>
    <m/>
    <s v="Nombre"/>
    <n v="122"/>
    <m/>
    <m/>
    <m/>
    <s v=""/>
    <x v="193"/>
    <m/>
    <x v="5"/>
    <x v="42"/>
    <s v="Tiby"/>
    <m/>
    <m/>
    <m/>
    <m/>
    <x v="388"/>
    <n v="1"/>
    <s v="HT10"/>
    <s v="HT101022"/>
    <e v="#N/A"/>
    <n v="0"/>
  </r>
  <r>
    <s v="ShelterBox"/>
    <s v="410 Bridge"/>
    <m/>
    <x v="3"/>
    <x v="50"/>
    <n v="23"/>
    <s v="Novembre"/>
    <m/>
    <x v="0"/>
    <x v="0"/>
    <s v="Moustiquaires"/>
    <s v="2 per HH"/>
    <s v="Nombre"/>
    <n v="402"/>
    <m/>
    <m/>
    <m/>
    <s v=""/>
    <x v="12"/>
    <s v="Sélection / Priorisation"/>
    <x v="2"/>
    <x v="43"/>
    <s v="Bourdet"/>
    <s v="La Croix"/>
    <s v="Peri urbain"/>
    <s v="Ménage"/>
    <s v="Distributed in conjunction with Shelterkits and other NFI"/>
    <x v="389"/>
    <n v="5"/>
    <s v="HT07"/>
    <s v="HT07712"/>
    <e v="#N/A"/>
    <n v="1"/>
  </r>
  <r>
    <s v="ShelterBox"/>
    <s v="410 Bridge"/>
    <m/>
    <x v="3"/>
    <x v="50"/>
    <n v="23"/>
    <s v="Novembre"/>
    <m/>
    <x v="0"/>
    <x v="0"/>
    <s v="Lampes solaires"/>
    <s v="2 per HH"/>
    <s v="Nombre"/>
    <n v="402"/>
    <m/>
    <m/>
    <m/>
    <s v=""/>
    <x v="12"/>
    <s v="Sélection / Priorisation"/>
    <x v="2"/>
    <x v="43"/>
    <s v="Bourdet"/>
    <s v="La Croix"/>
    <s v="Peri urbain"/>
    <s v="Ménage"/>
    <s v="Distributed in conjunction with Shelterkits and other NFI"/>
    <x v="389"/>
    <n v="5"/>
    <s v="HT07"/>
    <s v="HT07712"/>
    <e v="#N/A"/>
    <n v="0"/>
  </r>
  <r>
    <s v="ShelterBox"/>
    <s v="410 Bridge"/>
    <m/>
    <x v="3"/>
    <x v="50"/>
    <n v="23"/>
    <s v="Novembre"/>
    <m/>
    <x v="0"/>
    <x v="0"/>
    <s v="Bidons"/>
    <s v="1 per HH"/>
    <s v="Nombre"/>
    <n v="201"/>
    <m/>
    <m/>
    <m/>
    <s v=""/>
    <x v="12"/>
    <s v="Sélection / Priorisation"/>
    <x v="2"/>
    <x v="43"/>
    <s v="Bourdet"/>
    <s v="La Croix"/>
    <s v="Peri urbain"/>
    <s v="Ménage"/>
    <s v="Distributed in conjunction with Shelterkits and other NFI"/>
    <x v="389"/>
    <n v="5"/>
    <s v="HT07"/>
    <s v="HT07712"/>
    <e v="#N/A"/>
    <n v="0"/>
  </r>
  <r>
    <s v="ShelterBox"/>
    <s v="410 Bridge"/>
    <m/>
    <x v="3"/>
    <x v="50"/>
    <n v="23"/>
    <s v="Novembre"/>
    <m/>
    <x v="0"/>
    <x v="0"/>
    <s v="Aquatabs"/>
    <s v="1 per HH"/>
    <s v="Nombre"/>
    <n v="201"/>
    <m/>
    <m/>
    <m/>
    <s v=""/>
    <x v="12"/>
    <s v="Sélection / Priorisation"/>
    <x v="2"/>
    <x v="43"/>
    <s v="Bourdet"/>
    <s v="La Croix"/>
    <s v="Peri urbain"/>
    <s v="Ménage"/>
    <s v="Thirst Aid Stations, not Aquatabs. Distributed in conjunction with Shelterkits and other NFI"/>
    <x v="389"/>
    <n v="5"/>
    <s v="HT07"/>
    <s v="HT07712"/>
    <e v="#N/A"/>
    <n v="0"/>
  </r>
  <r>
    <s v="ShelterBox"/>
    <s v="410 Bridge"/>
    <m/>
    <x v="3"/>
    <x v="50"/>
    <n v="23"/>
    <s v="Novembre"/>
    <m/>
    <x v="1"/>
    <x v="1"/>
    <s v="Kit Abris"/>
    <s v="1 per HH"/>
    <s v="Nombre"/>
    <n v="100"/>
    <m/>
    <m/>
    <m/>
    <s v=""/>
    <x v="12"/>
    <s v="Sélection / Priorisation"/>
    <x v="2"/>
    <x v="43"/>
    <s v="Bourdet"/>
    <s v="La Croix"/>
    <s v="Peri urbain"/>
    <s v="Ménage"/>
    <s v="Distributed in conjunction with NFI kits of solar lights, water filter, water container and mosquito nets"/>
    <x v="389"/>
    <n v="5"/>
    <s v="HT07"/>
    <s v="HT07712"/>
    <e v="#N/A"/>
    <n v="0"/>
  </r>
  <r>
    <s v="American RC"/>
    <s v="Haitian RC"/>
    <m/>
    <x v="2"/>
    <x v="51"/>
    <n v="24"/>
    <s v="Novembre"/>
    <m/>
    <x v="1"/>
    <x v="1"/>
    <s v="Bâches"/>
    <m/>
    <s v="Nombre"/>
    <n v="219"/>
    <m/>
    <m/>
    <m/>
    <s v=""/>
    <x v="194"/>
    <m/>
    <x v="5"/>
    <x v="37"/>
    <m/>
    <m/>
    <m/>
    <m/>
    <m/>
    <x v="390"/>
    <n v="2"/>
    <s v="HT10"/>
    <s v="HT101014"/>
    <e v="#N/A"/>
    <n v="1"/>
  </r>
  <r>
    <s v="American RC"/>
    <s v="Haitian RC"/>
    <m/>
    <x v="2"/>
    <x v="51"/>
    <n v="24"/>
    <s v="Novembre"/>
    <m/>
    <x v="1"/>
    <x v="1"/>
    <s v="Kit Abris"/>
    <m/>
    <s v="Nombre"/>
    <n v="219"/>
    <m/>
    <m/>
    <m/>
    <s v=""/>
    <x v="194"/>
    <m/>
    <x v="5"/>
    <x v="37"/>
    <m/>
    <m/>
    <m/>
    <m/>
    <m/>
    <x v="390"/>
    <n v="2"/>
    <s v="HT10"/>
    <s v="HT101014"/>
    <e v="#N/A"/>
    <n v="0"/>
  </r>
  <r>
    <s v="IFRC"/>
    <s v="Haitian RC"/>
    <m/>
    <x v="0"/>
    <x v="51"/>
    <n v="24"/>
    <s v="Novembre"/>
    <m/>
    <x v="1"/>
    <x v="1"/>
    <s v="Bâches"/>
    <m/>
    <s v="Nombre"/>
    <n v="391"/>
    <m/>
    <m/>
    <m/>
    <s v=""/>
    <x v="195"/>
    <s v="Sélection / Priorisation"/>
    <x v="1"/>
    <x v="2"/>
    <m/>
    <m/>
    <m/>
    <m/>
    <m/>
    <x v="391"/>
    <n v="5"/>
    <s v="HT08"/>
    <s v="HT08832"/>
    <e v="#N/A"/>
    <n v="0"/>
  </r>
  <r>
    <s v="IFRC"/>
    <s v="Haitian RC"/>
    <m/>
    <x v="0"/>
    <x v="51"/>
    <n v="24"/>
    <s v="Novembre"/>
    <m/>
    <x v="0"/>
    <x v="0"/>
    <s v="Bidons"/>
    <m/>
    <s v="Nombre"/>
    <n v="782"/>
    <m/>
    <m/>
    <m/>
    <s v=""/>
    <x v="195"/>
    <s v="Sélection / Priorisation"/>
    <x v="1"/>
    <x v="2"/>
    <m/>
    <m/>
    <m/>
    <m/>
    <m/>
    <x v="391"/>
    <n v="5"/>
    <s v="HT08"/>
    <s v="HT08832"/>
    <e v="#N/A"/>
    <n v="0"/>
  </r>
  <r>
    <s v="IFRC"/>
    <s v="Haitian RC"/>
    <m/>
    <x v="0"/>
    <x v="51"/>
    <n v="24"/>
    <s v="Novembre"/>
    <m/>
    <x v="0"/>
    <x v="0"/>
    <s v="Kit de cuisine"/>
    <m/>
    <s v="Nombre"/>
    <n v="391"/>
    <m/>
    <m/>
    <m/>
    <s v=""/>
    <x v="195"/>
    <s v="Sélection / Priorisation"/>
    <x v="1"/>
    <x v="2"/>
    <m/>
    <m/>
    <m/>
    <m/>
    <m/>
    <x v="391"/>
    <n v="5"/>
    <s v="HT08"/>
    <s v="HT08832"/>
    <e v="#N/A"/>
    <n v="0"/>
  </r>
  <r>
    <s v="IFRC"/>
    <s v="Haitian RC"/>
    <m/>
    <x v="0"/>
    <x v="51"/>
    <n v="24"/>
    <s v="Novembre"/>
    <m/>
    <x v="0"/>
    <x v="0"/>
    <s v="Moustiquaires"/>
    <m/>
    <s v="Nombre"/>
    <n v="782"/>
    <m/>
    <m/>
    <m/>
    <s v=""/>
    <x v="195"/>
    <s v="Sélection / Priorisation"/>
    <x v="1"/>
    <x v="2"/>
    <m/>
    <m/>
    <m/>
    <m/>
    <m/>
    <x v="391"/>
    <n v="5"/>
    <s v="HT08"/>
    <s v="HT08832"/>
    <e v="#N/A"/>
    <n v="0"/>
  </r>
  <r>
    <s v="IFRC"/>
    <s v="Haitian RC"/>
    <m/>
    <x v="0"/>
    <x v="51"/>
    <n v="24"/>
    <s v="Novembre"/>
    <m/>
    <x v="0"/>
    <x v="0"/>
    <s v="Seaux"/>
    <m/>
    <s v="Nombre"/>
    <n v="391"/>
    <m/>
    <m/>
    <m/>
    <s v=""/>
    <x v="195"/>
    <s v="Sélection / Priorisation"/>
    <x v="1"/>
    <x v="2"/>
    <m/>
    <m/>
    <m/>
    <m/>
    <m/>
    <x v="391"/>
    <n v="5"/>
    <s v="HT08"/>
    <s v="HT08832"/>
    <e v="#N/A"/>
    <n v="0"/>
  </r>
  <r>
    <s v="IFRC/Qatar Red Crescent"/>
    <s v="Haitian RC"/>
    <m/>
    <x v="0"/>
    <x v="51"/>
    <n v="24"/>
    <s v="Novembre"/>
    <m/>
    <x v="1"/>
    <x v="1"/>
    <s v="Bâches"/>
    <m/>
    <s v="Nombre"/>
    <n v="558"/>
    <m/>
    <m/>
    <m/>
    <s v=""/>
    <x v="196"/>
    <m/>
    <x v="1"/>
    <x v="1"/>
    <m/>
    <s v="Prévilé"/>
    <m/>
    <m/>
    <m/>
    <x v="392"/>
    <n v="6"/>
    <s v="HT08"/>
    <s v="HT08811"/>
    <e v="#N/A"/>
    <n v="1"/>
  </r>
  <r>
    <s v="IFRC/Qatar Red Crescent"/>
    <s v="Haitian RC"/>
    <m/>
    <x v="0"/>
    <x v="51"/>
    <n v="24"/>
    <s v="Novembre"/>
    <m/>
    <x v="0"/>
    <x v="0"/>
    <s v="Bidons"/>
    <m/>
    <s v="Nombre"/>
    <n v="1116"/>
    <m/>
    <m/>
    <m/>
    <s v=""/>
    <x v="196"/>
    <m/>
    <x v="1"/>
    <x v="1"/>
    <m/>
    <s v="Prévilé"/>
    <m/>
    <m/>
    <m/>
    <x v="392"/>
    <n v="6"/>
    <s v="HT08"/>
    <s v="HT08811"/>
    <e v="#N/A"/>
    <n v="0"/>
  </r>
  <r>
    <s v="IFRC/Qatar Red Crescent"/>
    <s v="Haitian RC"/>
    <m/>
    <x v="0"/>
    <x v="51"/>
    <n v="24"/>
    <s v="Novembre"/>
    <m/>
    <x v="0"/>
    <x v="0"/>
    <s v="Kit de cuisine"/>
    <m/>
    <s v="Nombre"/>
    <n v="558"/>
    <m/>
    <m/>
    <m/>
    <s v=""/>
    <x v="196"/>
    <m/>
    <x v="1"/>
    <x v="1"/>
    <m/>
    <s v="Prévilé"/>
    <m/>
    <m/>
    <m/>
    <x v="392"/>
    <n v="6"/>
    <s v="HT08"/>
    <s v="HT08811"/>
    <e v="#N/A"/>
    <n v="0"/>
  </r>
  <r>
    <s v="IFRC/Qatar Red Crescent"/>
    <s v="Haitian RC"/>
    <m/>
    <x v="0"/>
    <x v="51"/>
    <n v="24"/>
    <s v="Novembre"/>
    <m/>
    <x v="0"/>
    <x v="0"/>
    <s v="Kit d'hygiène"/>
    <m/>
    <s v="Nombre"/>
    <n v="558"/>
    <m/>
    <m/>
    <m/>
    <s v=""/>
    <x v="196"/>
    <m/>
    <x v="1"/>
    <x v="1"/>
    <m/>
    <s v="Prévilé"/>
    <m/>
    <m/>
    <m/>
    <x v="392"/>
    <n v="6"/>
    <s v="HT08"/>
    <s v="HT08811"/>
    <e v="#N/A"/>
    <n v="0"/>
  </r>
  <r>
    <s v="IFRC/Qatar Red Crescent"/>
    <s v="Haitian RC"/>
    <m/>
    <x v="0"/>
    <x v="51"/>
    <n v="24"/>
    <s v="Novembre"/>
    <m/>
    <x v="0"/>
    <x v="0"/>
    <s v="Moustiquaires"/>
    <m/>
    <s v="Nombre"/>
    <n v="1116"/>
    <m/>
    <m/>
    <m/>
    <s v=""/>
    <x v="196"/>
    <m/>
    <x v="1"/>
    <x v="1"/>
    <m/>
    <s v="Prévilé"/>
    <m/>
    <m/>
    <m/>
    <x v="392"/>
    <n v="6"/>
    <s v="HT08"/>
    <s v="HT08811"/>
    <e v="#N/A"/>
    <n v="0"/>
  </r>
  <r>
    <s v="IFRC/Qatar Red Crescent"/>
    <s v="Haitian RC"/>
    <m/>
    <x v="0"/>
    <x v="51"/>
    <n v="24"/>
    <s v="Novembre"/>
    <m/>
    <x v="0"/>
    <x v="0"/>
    <s v="Seaux"/>
    <m/>
    <s v="Nombre"/>
    <n v="558"/>
    <m/>
    <m/>
    <m/>
    <s v=""/>
    <x v="196"/>
    <m/>
    <x v="1"/>
    <x v="1"/>
    <m/>
    <s v="Prévilé"/>
    <m/>
    <m/>
    <m/>
    <x v="392"/>
    <n v="6"/>
    <s v="HT08"/>
    <s v="HT08811"/>
    <e v="#N/A"/>
    <n v="0"/>
  </r>
  <r>
    <s v="Save the Children International"/>
    <m/>
    <s v="OFDA"/>
    <x v="0"/>
    <x v="51"/>
    <n v="24"/>
    <s v="Novembre"/>
    <m/>
    <x v="1"/>
    <x v="1"/>
    <s v="Kit Abris"/>
    <s v="bache 4*6, 1 corde"/>
    <s v="Nombre"/>
    <n v="210"/>
    <n v="1050"/>
    <m/>
    <m/>
    <n v="1050"/>
    <x v="197"/>
    <s v="Distribution générale"/>
    <x v="2"/>
    <x v="43"/>
    <s v="Berreault"/>
    <s v="Pean"/>
    <s v="Rural"/>
    <s v="Ménage"/>
    <s v="Chaque bache avec 20 metres de corde et guide technique"/>
    <x v="393"/>
    <n v="2"/>
    <s v="HT07"/>
    <s v="HT07712"/>
    <e v="#N/A"/>
    <n v="0"/>
  </r>
  <r>
    <s v="Save the Children International"/>
    <m/>
    <s v="OFDA"/>
    <x v="0"/>
    <x v="51"/>
    <n v="24"/>
    <s v="Novembre"/>
    <m/>
    <x v="1"/>
    <x v="1"/>
    <s v="Kit Abris"/>
    <s v="bache 4*6, 1 corde"/>
    <s v="Nombre"/>
    <n v="250"/>
    <n v="1250"/>
    <m/>
    <m/>
    <n v="1250"/>
    <x v="29"/>
    <s v="Distribution générale"/>
    <x v="2"/>
    <x v="43"/>
    <s v="Berreault"/>
    <s v="Proux"/>
    <s v="Rural"/>
    <s v="Ménage"/>
    <s v="Chaque bache avec 20 metres de corde et guide technique"/>
    <x v="393"/>
    <n v="2"/>
    <s v="HT07"/>
    <s v="HT07712"/>
    <e v="#N/A"/>
    <n v="0"/>
  </r>
  <r>
    <s v="World Vision International"/>
    <m/>
    <s v="Private funds"/>
    <x v="0"/>
    <x v="51"/>
    <n v="24"/>
    <s v="Novembre"/>
    <m/>
    <x v="0"/>
    <x v="0"/>
    <s v="Seaux"/>
    <m/>
    <s v="Nombre"/>
    <n v="320"/>
    <m/>
    <m/>
    <m/>
    <s v=""/>
    <x v="39"/>
    <s v="Sélection / Priorisation"/>
    <x v="0"/>
    <x v="22"/>
    <s v="Pointe A Raquette"/>
    <m/>
    <m/>
    <m/>
    <s v="320 water filter"/>
    <x v="394"/>
    <n v="7"/>
    <s v="HT01"/>
    <s v="HT01152"/>
    <e v="#N/A"/>
    <n v="0"/>
  </r>
  <r>
    <s v="World Vision International"/>
    <m/>
    <m/>
    <x v="0"/>
    <x v="51"/>
    <n v="24"/>
    <s v="Novembre"/>
    <m/>
    <x v="0"/>
    <x v="0"/>
    <s v="Bidons"/>
    <m/>
    <s v="Nombre"/>
    <n v="320"/>
    <m/>
    <m/>
    <m/>
    <s v=""/>
    <x v="39"/>
    <s v="Sélection / Priorisation"/>
    <x v="0"/>
    <x v="22"/>
    <s v="Pointe A Raquette"/>
    <m/>
    <m/>
    <m/>
    <m/>
    <x v="394"/>
    <n v="7"/>
    <s v="HT01"/>
    <s v="HT01152"/>
    <e v="#N/A"/>
    <n v="0"/>
  </r>
  <r>
    <s v="World Vision International"/>
    <m/>
    <m/>
    <x v="0"/>
    <x v="51"/>
    <n v="24"/>
    <s v="Novembre"/>
    <m/>
    <x v="0"/>
    <x v="0"/>
    <s v="Couvertures"/>
    <m/>
    <s v="Nombre"/>
    <n v="320"/>
    <m/>
    <m/>
    <m/>
    <s v=""/>
    <x v="39"/>
    <s v="Sélection / Priorisation"/>
    <x v="0"/>
    <x v="22"/>
    <s v="Pointe A Raquette"/>
    <m/>
    <m/>
    <m/>
    <m/>
    <x v="394"/>
    <n v="7"/>
    <s v="HT01"/>
    <s v="HT01152"/>
    <e v="#N/A"/>
    <n v="0"/>
  </r>
  <r>
    <s v="World Vision International"/>
    <m/>
    <m/>
    <x v="0"/>
    <x v="51"/>
    <n v="24"/>
    <s v="Novembre"/>
    <m/>
    <x v="0"/>
    <x v="0"/>
    <s v="Kit d'hygiène"/>
    <m/>
    <s v="Nombre"/>
    <n v="320"/>
    <m/>
    <m/>
    <m/>
    <s v=""/>
    <x v="39"/>
    <s v="Sélection / Priorisation"/>
    <x v="0"/>
    <x v="22"/>
    <s v="Pointe A Raquette"/>
    <m/>
    <m/>
    <m/>
    <m/>
    <x v="394"/>
    <n v="7"/>
    <s v="HT01"/>
    <s v="HT01152"/>
    <e v="#N/A"/>
    <n v="0"/>
  </r>
  <r>
    <s v="World Vision International"/>
    <m/>
    <m/>
    <x v="0"/>
    <x v="51"/>
    <n v="24"/>
    <s v="Novembre"/>
    <m/>
    <x v="0"/>
    <x v="0"/>
    <s v="Lampes solaires"/>
    <m/>
    <s v="Nombre"/>
    <n v="320"/>
    <m/>
    <m/>
    <m/>
    <s v=""/>
    <x v="39"/>
    <s v="Sélection / Priorisation"/>
    <x v="0"/>
    <x v="22"/>
    <s v="Pointe A Raquette"/>
    <m/>
    <m/>
    <m/>
    <m/>
    <x v="394"/>
    <n v="7"/>
    <s v="HT01"/>
    <s v="HT01152"/>
    <e v="#N/A"/>
    <n v="0"/>
  </r>
  <r>
    <s v="World Vision International"/>
    <m/>
    <m/>
    <x v="0"/>
    <x v="51"/>
    <n v="24"/>
    <s v="Novembre"/>
    <m/>
    <x v="0"/>
    <x v="0"/>
    <s v="Moustiquaires"/>
    <m/>
    <s v="Nombre"/>
    <n v="320"/>
    <m/>
    <m/>
    <m/>
    <s v=""/>
    <x v="39"/>
    <s v="Sélection / Priorisation"/>
    <x v="0"/>
    <x v="22"/>
    <s v="Pointe A Raquette"/>
    <m/>
    <m/>
    <m/>
    <m/>
    <x v="394"/>
    <n v="7"/>
    <s v="HT01"/>
    <s v="HT01152"/>
    <e v="#N/A"/>
    <n v="0"/>
  </r>
  <r>
    <s v="World Vision International"/>
    <m/>
    <m/>
    <x v="0"/>
    <x v="51"/>
    <n v="24"/>
    <s v="Novembre"/>
    <m/>
    <x v="2"/>
    <x v="2"/>
    <s v="Formation"/>
    <m/>
    <s v=""/>
    <n v="320"/>
    <m/>
    <m/>
    <m/>
    <s v=""/>
    <x v="39"/>
    <s v="Sélection / Priorisation"/>
    <x v="0"/>
    <x v="22"/>
    <s v="Pointe A Raquette"/>
    <m/>
    <m/>
    <m/>
    <m/>
    <x v="394"/>
    <n v="7"/>
    <s v="HT01"/>
    <s v="HT01152"/>
    <e v="#N/A"/>
    <n v="0"/>
  </r>
  <r>
    <s v="World Vision International"/>
    <m/>
    <m/>
    <x v="0"/>
    <x v="51"/>
    <n v="24"/>
    <s v="Novembre"/>
    <m/>
    <x v="2"/>
    <x v="2"/>
    <s v="Formation"/>
    <m/>
    <s v=""/>
    <n v="361"/>
    <m/>
    <m/>
    <m/>
    <s v=""/>
    <x v="198"/>
    <s v="Sélection / Priorisation"/>
    <x v="0"/>
    <x v="0"/>
    <s v="Palma"/>
    <s v="Chien Content"/>
    <m/>
    <m/>
    <m/>
    <x v="395"/>
    <n v="1"/>
    <s v="HT01"/>
    <s v="HT01151"/>
    <e v="#N/A"/>
    <n v="0"/>
  </r>
  <r>
    <s v="American RC"/>
    <s v="Haitian RC"/>
    <m/>
    <x v="0"/>
    <x v="52"/>
    <n v="25"/>
    <s v="Novembre"/>
    <m/>
    <x v="1"/>
    <x v="1"/>
    <s v="Bâches"/>
    <m/>
    <s v="Nombre"/>
    <n v="299"/>
    <n v="80"/>
    <m/>
    <m/>
    <n v="80"/>
    <x v="90"/>
    <s v="Sélection / Priorisation"/>
    <x v="2"/>
    <x v="51"/>
    <m/>
    <m/>
    <m/>
    <m/>
    <m/>
    <x v="396"/>
    <n v="8"/>
    <s v="HT07"/>
    <s v="HT07723"/>
    <e v="#N/A"/>
    <n v="0"/>
  </r>
  <r>
    <s v="American RC"/>
    <s v="Haitian RC"/>
    <m/>
    <x v="0"/>
    <x v="52"/>
    <n v="25"/>
    <s v="Novembre"/>
    <m/>
    <x v="0"/>
    <x v="0"/>
    <s v="Bidons"/>
    <m/>
    <s v="Nombre"/>
    <n v="598"/>
    <m/>
    <m/>
    <m/>
    <s v=""/>
    <x v="90"/>
    <m/>
    <x v="2"/>
    <x v="51"/>
    <m/>
    <m/>
    <m/>
    <m/>
    <m/>
    <x v="396"/>
    <n v="8"/>
    <s v="HT07"/>
    <s v="HT07723"/>
    <e v="#N/A"/>
    <n v="0"/>
  </r>
  <r>
    <s v="American RC"/>
    <s v="Haitian RC"/>
    <m/>
    <x v="0"/>
    <x v="52"/>
    <n v="25"/>
    <s v="Novembre"/>
    <m/>
    <x v="1"/>
    <x v="1"/>
    <s v="Kit Abris"/>
    <m/>
    <s v="Nombre"/>
    <n v="299"/>
    <m/>
    <m/>
    <m/>
    <s v=""/>
    <x v="90"/>
    <m/>
    <x v="2"/>
    <x v="51"/>
    <m/>
    <m/>
    <m/>
    <m/>
    <m/>
    <x v="396"/>
    <n v="8"/>
    <s v="HT07"/>
    <s v="HT07723"/>
    <e v="#N/A"/>
    <n v="0"/>
  </r>
  <r>
    <s v="American RC"/>
    <s v="Haitian RC"/>
    <m/>
    <x v="0"/>
    <x v="52"/>
    <n v="25"/>
    <s v="Novembre"/>
    <m/>
    <x v="0"/>
    <x v="0"/>
    <s v="Kit de cuisine"/>
    <m/>
    <s v="Nombre"/>
    <n v="299"/>
    <m/>
    <m/>
    <m/>
    <s v=""/>
    <x v="90"/>
    <m/>
    <x v="2"/>
    <x v="51"/>
    <m/>
    <m/>
    <m/>
    <m/>
    <m/>
    <x v="396"/>
    <n v="8"/>
    <s v="HT07"/>
    <s v="HT07723"/>
    <e v="#N/A"/>
    <n v="0"/>
  </r>
  <r>
    <s v="American RC"/>
    <s v="Haitian RC"/>
    <m/>
    <x v="0"/>
    <x v="52"/>
    <n v="25"/>
    <s v="Novembre"/>
    <m/>
    <x v="0"/>
    <x v="0"/>
    <s v="Kit d'hygiène"/>
    <m/>
    <s v="Nombre"/>
    <n v="84"/>
    <n v="299"/>
    <m/>
    <m/>
    <n v="299"/>
    <x v="27"/>
    <m/>
    <x v="2"/>
    <x v="32"/>
    <m/>
    <m/>
    <m/>
    <m/>
    <m/>
    <x v="397"/>
    <n v="2"/>
    <s v="HT07"/>
    <s v="HT07752"/>
    <e v="#N/A"/>
    <n v="0"/>
  </r>
  <r>
    <s v="American RC"/>
    <s v="Haitian RC"/>
    <m/>
    <x v="0"/>
    <x v="52"/>
    <n v="25"/>
    <s v="Novembre"/>
    <m/>
    <x v="0"/>
    <x v="0"/>
    <s v="Kit d'hygiène"/>
    <m/>
    <s v="Nombre"/>
    <n v="50"/>
    <n v="84"/>
    <m/>
    <m/>
    <n v="84"/>
    <x v="14"/>
    <m/>
    <x v="2"/>
    <x v="7"/>
    <m/>
    <m/>
    <m/>
    <m/>
    <m/>
    <x v="397"/>
    <n v="2"/>
    <s v="HT07"/>
    <s v="HT07711"/>
    <e v="#N/A"/>
    <n v="0"/>
  </r>
  <r>
    <s v="American RC"/>
    <s v="Haitian RC"/>
    <m/>
    <x v="2"/>
    <x v="52"/>
    <n v="25"/>
    <s v="Novembre"/>
    <m/>
    <x v="1"/>
    <x v="1"/>
    <s v="Bâches"/>
    <m/>
    <s v="Nombre"/>
    <n v="4"/>
    <m/>
    <m/>
    <m/>
    <s v=""/>
    <x v="199"/>
    <m/>
    <x v="2"/>
    <x v="51"/>
    <m/>
    <m/>
    <m/>
    <m/>
    <m/>
    <x v="396"/>
    <n v="8"/>
    <s v="HT07"/>
    <s v="HT07723"/>
    <e v="#N/A"/>
    <n v="0"/>
  </r>
  <r>
    <s v="American RC"/>
    <s v="Haitian RC"/>
    <m/>
    <x v="2"/>
    <x v="52"/>
    <n v="25"/>
    <s v="Novembre"/>
    <m/>
    <x v="1"/>
    <x v="1"/>
    <s v="Bâches"/>
    <m/>
    <s v="Nombre"/>
    <n v="352"/>
    <m/>
    <m/>
    <m/>
    <s v=""/>
    <x v="200"/>
    <m/>
    <x v="5"/>
    <x v="17"/>
    <m/>
    <m/>
    <m/>
    <m/>
    <m/>
    <x v="398"/>
    <n v="2"/>
    <s v="HT10"/>
    <s v="HT101013"/>
    <e v="#N/A"/>
    <n v="1"/>
  </r>
  <r>
    <s v="American RC"/>
    <s v="Haitian RC"/>
    <m/>
    <x v="2"/>
    <x v="52"/>
    <n v="25"/>
    <s v="Novembre"/>
    <m/>
    <x v="1"/>
    <x v="1"/>
    <s v="Bâches"/>
    <m/>
    <s v="Nombre"/>
    <n v="415"/>
    <m/>
    <m/>
    <m/>
    <s v=""/>
    <x v="201"/>
    <m/>
    <x v="2"/>
    <x v="48"/>
    <m/>
    <m/>
    <m/>
    <m/>
    <m/>
    <x v="399"/>
    <n v="4"/>
    <s v="HT07"/>
    <s v="HT07722"/>
    <e v="#N/A"/>
    <n v="0"/>
  </r>
  <r>
    <s v="American RC"/>
    <s v="Haitian RC"/>
    <m/>
    <x v="2"/>
    <x v="52"/>
    <n v="25"/>
    <s v="Novembre"/>
    <m/>
    <x v="0"/>
    <x v="0"/>
    <s v="Bidons"/>
    <m/>
    <s v="Nombre"/>
    <n v="8"/>
    <m/>
    <m/>
    <m/>
    <s v=""/>
    <x v="199"/>
    <m/>
    <x v="2"/>
    <x v="51"/>
    <m/>
    <m/>
    <m/>
    <m/>
    <m/>
    <x v="396"/>
    <n v="8"/>
    <s v="HT07"/>
    <s v="HT07723"/>
    <e v="#N/A"/>
    <n v="0"/>
  </r>
  <r>
    <s v="American RC"/>
    <s v="Haitian RC"/>
    <m/>
    <x v="2"/>
    <x v="52"/>
    <n v="25"/>
    <s v="Novembre"/>
    <m/>
    <x v="0"/>
    <x v="0"/>
    <s v="Bidons"/>
    <m/>
    <s v="Nombre"/>
    <n v="830"/>
    <m/>
    <m/>
    <m/>
    <s v=""/>
    <x v="201"/>
    <m/>
    <x v="2"/>
    <x v="48"/>
    <m/>
    <m/>
    <m/>
    <m/>
    <m/>
    <x v="399"/>
    <n v="4"/>
    <s v="HT07"/>
    <s v="HT07722"/>
    <e v="#N/A"/>
    <n v="0"/>
  </r>
  <r>
    <s v="American RC"/>
    <s v="Haitian RC"/>
    <m/>
    <x v="2"/>
    <x v="52"/>
    <n v="25"/>
    <s v="Novembre"/>
    <m/>
    <x v="0"/>
    <x v="0"/>
    <s v="Kit de cuisine"/>
    <m/>
    <s v="Nombre"/>
    <n v="4"/>
    <m/>
    <m/>
    <m/>
    <s v=""/>
    <x v="199"/>
    <m/>
    <x v="2"/>
    <x v="51"/>
    <m/>
    <m/>
    <m/>
    <m/>
    <m/>
    <x v="396"/>
    <n v="8"/>
    <s v="HT07"/>
    <s v="HT07723"/>
    <e v="#N/A"/>
    <n v="0"/>
  </r>
  <r>
    <s v="American RC"/>
    <s v="Haitian RC"/>
    <m/>
    <x v="2"/>
    <x v="52"/>
    <n v="25"/>
    <s v="Novembre"/>
    <m/>
    <x v="1"/>
    <x v="1"/>
    <s v="Kit Abris"/>
    <m/>
    <s v="Nombre"/>
    <n v="4"/>
    <m/>
    <m/>
    <m/>
    <s v=""/>
    <x v="199"/>
    <m/>
    <x v="2"/>
    <x v="51"/>
    <m/>
    <m/>
    <m/>
    <m/>
    <m/>
    <x v="396"/>
    <n v="8"/>
    <s v="HT07"/>
    <s v="HT07723"/>
    <e v="#N/A"/>
    <n v="0"/>
  </r>
  <r>
    <s v="American RC"/>
    <s v="Haitian RC"/>
    <m/>
    <x v="2"/>
    <x v="52"/>
    <n v="25"/>
    <s v="Novembre"/>
    <m/>
    <x v="0"/>
    <x v="0"/>
    <s v="Kit de cuisine"/>
    <m/>
    <s v="Nombre"/>
    <n v="415"/>
    <m/>
    <m/>
    <m/>
    <s v=""/>
    <x v="201"/>
    <m/>
    <x v="2"/>
    <x v="48"/>
    <m/>
    <m/>
    <m/>
    <m/>
    <m/>
    <x v="399"/>
    <n v="4"/>
    <s v="HT07"/>
    <s v="HT07722"/>
    <e v="#N/A"/>
    <n v="0"/>
  </r>
  <r>
    <s v="American RC"/>
    <s v="Haitian RC"/>
    <m/>
    <x v="2"/>
    <x v="52"/>
    <n v="25"/>
    <s v="Novembre"/>
    <m/>
    <x v="1"/>
    <x v="1"/>
    <s v="Kit Abris"/>
    <m/>
    <s v="Nombre"/>
    <n v="415"/>
    <m/>
    <m/>
    <m/>
    <s v=""/>
    <x v="201"/>
    <m/>
    <x v="2"/>
    <x v="48"/>
    <m/>
    <m/>
    <m/>
    <m/>
    <m/>
    <x v="399"/>
    <n v="4"/>
    <s v="HT07"/>
    <s v="HT07722"/>
    <e v="#N/A"/>
    <n v="0"/>
  </r>
  <r>
    <s v="American RC"/>
    <s v="Haitian RC"/>
    <m/>
    <x v="2"/>
    <x v="52"/>
    <n v="25"/>
    <s v="Novembre"/>
    <m/>
    <x v="1"/>
    <x v="1"/>
    <s v="Kit Abris"/>
    <m/>
    <s v="Nombre"/>
    <n v="352"/>
    <m/>
    <m/>
    <m/>
    <s v=""/>
    <x v="200"/>
    <m/>
    <x v="5"/>
    <x v="17"/>
    <m/>
    <m/>
    <m/>
    <m/>
    <m/>
    <x v="398"/>
    <n v="2"/>
    <s v="HT10"/>
    <s v="HT101013"/>
    <e v="#N/A"/>
    <n v="0"/>
  </r>
  <r>
    <s v="ShelterBox"/>
    <s v="410 Bridge"/>
    <m/>
    <x v="0"/>
    <x v="52"/>
    <n v="25"/>
    <s v="Novembre"/>
    <m/>
    <x v="0"/>
    <x v="0"/>
    <s v="Moustiquaires"/>
    <s v="2 per HH"/>
    <s v="Nombre"/>
    <n v="200"/>
    <m/>
    <m/>
    <m/>
    <s v=""/>
    <x v="12"/>
    <s v="Sélection / Priorisation"/>
    <x v="2"/>
    <x v="26"/>
    <s v="Maniche"/>
    <s v="Maniche"/>
    <s v="Peri urbain"/>
    <s v="Ménage"/>
    <s v="Distributed in conjunction with Shelterkits and other NFI"/>
    <x v="400"/>
    <n v="5"/>
    <s v="HT07"/>
    <s v="HT07715"/>
    <e v="#N/A"/>
    <n v="1"/>
  </r>
  <r>
    <s v="ShelterBox"/>
    <s v="410 Bridge"/>
    <m/>
    <x v="0"/>
    <x v="52"/>
    <n v="25"/>
    <s v="Novembre"/>
    <m/>
    <x v="0"/>
    <x v="0"/>
    <s v="Lampes solaires"/>
    <s v="2 per HH"/>
    <s v="Nombre"/>
    <n v="200"/>
    <m/>
    <m/>
    <m/>
    <s v=""/>
    <x v="12"/>
    <s v="Sélection / Priorisation"/>
    <x v="2"/>
    <x v="26"/>
    <s v="Maniche"/>
    <s v="Maniche"/>
    <s v="Peri urbain"/>
    <s v="Ménage"/>
    <s v="Distributed in conjunction with Shelterkits and other NFI"/>
    <x v="400"/>
    <n v="5"/>
    <s v="HT07"/>
    <s v="HT07715"/>
    <e v="#N/A"/>
    <n v="0"/>
  </r>
  <r>
    <s v="ShelterBox"/>
    <s v="410 Bridge"/>
    <m/>
    <x v="0"/>
    <x v="52"/>
    <n v="25"/>
    <s v="Novembre"/>
    <m/>
    <x v="0"/>
    <x v="0"/>
    <s v="Bidons"/>
    <s v="1 per HH"/>
    <s v="Nombre"/>
    <n v="100"/>
    <m/>
    <m/>
    <m/>
    <s v=""/>
    <x v="12"/>
    <s v="Sélection / Priorisation"/>
    <x v="2"/>
    <x v="26"/>
    <s v="Maniche"/>
    <s v="Maniche"/>
    <s v="Peri urbain"/>
    <s v="Ménage"/>
    <s v="Distributed in conjunction with Shelterkits and other NFI"/>
    <x v="400"/>
    <n v="5"/>
    <s v="HT07"/>
    <s v="HT07715"/>
    <e v="#N/A"/>
    <n v="0"/>
  </r>
  <r>
    <s v="ShelterBox"/>
    <s v="410 Bridge"/>
    <m/>
    <x v="0"/>
    <x v="52"/>
    <n v="25"/>
    <s v="Novembre"/>
    <m/>
    <x v="0"/>
    <x v="0"/>
    <s v="Aquatabs"/>
    <s v="1 per HH"/>
    <s v="Nombre"/>
    <n v="100"/>
    <m/>
    <m/>
    <m/>
    <s v=""/>
    <x v="12"/>
    <s v="Sélection / Priorisation"/>
    <x v="2"/>
    <x v="26"/>
    <s v="Maniche"/>
    <s v="Maniche"/>
    <s v="Peri urbain"/>
    <s v="Ménage"/>
    <s v="Thirst Aid Stations, not Aquatabs. Distributed in conjunction with Shelterkits and other NFI"/>
    <x v="400"/>
    <n v="5"/>
    <s v="HT07"/>
    <s v="HT07715"/>
    <e v="#N/A"/>
    <n v="0"/>
  </r>
  <r>
    <s v="ShelterBox"/>
    <s v="410 Bridge"/>
    <m/>
    <x v="0"/>
    <x v="52"/>
    <n v="25"/>
    <s v="Novembre"/>
    <m/>
    <x v="1"/>
    <x v="1"/>
    <s v="Kit Abris"/>
    <s v="1 per HH"/>
    <s v="Nombre"/>
    <n v="100"/>
    <m/>
    <m/>
    <m/>
    <s v=""/>
    <x v="12"/>
    <s v="Sélection / Priorisation"/>
    <x v="2"/>
    <x v="26"/>
    <s v="Maniche"/>
    <s v="Maniche"/>
    <s v="Peri urbain"/>
    <s v="Ménage"/>
    <s v="Distributed in conjunction with NFI kits of solar lights, water filter, water container and mosquito nets"/>
    <x v="400"/>
    <n v="5"/>
    <s v="HT07"/>
    <s v="HT07715"/>
    <e v="#N/A"/>
    <n v="0"/>
  </r>
  <r>
    <s v="World Concern"/>
    <m/>
    <s v="Tearfund"/>
    <x v="0"/>
    <x v="52"/>
    <n v="25"/>
    <s v="Novembre"/>
    <m/>
    <x v="1"/>
    <x v="4"/>
    <s v="Non conditionel"/>
    <s v="Cash"/>
    <s v="Valeur en HTG"/>
    <n v="61"/>
    <m/>
    <m/>
    <m/>
    <s v=""/>
    <x v="202"/>
    <s v="Sélection / Priorisation"/>
    <x v="3"/>
    <x v="12"/>
    <s v="Bois D'Orme"/>
    <m/>
    <s v="Rural"/>
    <s v="Ménage"/>
    <m/>
    <x v="401"/>
    <n v="1"/>
    <s v="HT02"/>
    <s v="HT02234"/>
    <e v="#N/A"/>
    <n v="0"/>
  </r>
  <r>
    <s v="World Concern"/>
    <m/>
    <s v="Tearfund"/>
    <x v="0"/>
    <x v="52"/>
    <n v="25"/>
    <s v="Novembre"/>
    <m/>
    <x v="1"/>
    <x v="4"/>
    <s v="Non conditionel"/>
    <s v="Cash"/>
    <s v="Valeur en HTG"/>
    <n v="84"/>
    <m/>
    <m/>
    <m/>
    <s v=""/>
    <x v="27"/>
    <s v="Sélection / Priorisation"/>
    <x v="3"/>
    <x v="13"/>
    <s v="Thiotte"/>
    <m/>
    <s v="Urbain"/>
    <s v="Ménage"/>
    <m/>
    <x v="402"/>
    <n v="1"/>
    <s v="HT02"/>
    <s v="HT02233"/>
    <e v="#N/A"/>
    <n v="0"/>
  </r>
  <r>
    <s v="World Vision International"/>
    <m/>
    <s v="Private funds"/>
    <x v="0"/>
    <x v="52"/>
    <n v="25"/>
    <s v="Novembre"/>
    <m/>
    <x v="0"/>
    <x v="0"/>
    <s v="Couvertures"/>
    <m/>
    <s v="Nombre"/>
    <n v="300"/>
    <m/>
    <m/>
    <m/>
    <s v=""/>
    <x v="25"/>
    <s v="Sélection / Priorisation"/>
    <x v="0"/>
    <x v="22"/>
    <s v="Pointe A Raquette"/>
    <m/>
    <m/>
    <m/>
    <m/>
    <x v="403"/>
    <n v="6"/>
    <s v="HT01"/>
    <s v="HT01152"/>
    <e v="#N/A"/>
    <n v="0"/>
  </r>
  <r>
    <s v="World Vision International"/>
    <m/>
    <s v="Private funds"/>
    <x v="0"/>
    <x v="52"/>
    <n v="25"/>
    <s v="Novembre"/>
    <m/>
    <x v="0"/>
    <x v="0"/>
    <s v="Couvertures"/>
    <m/>
    <s v="Nombre"/>
    <n v="300"/>
    <m/>
    <m/>
    <m/>
    <s v=""/>
    <x v="25"/>
    <s v="Sélection / Priorisation"/>
    <x v="0"/>
    <x v="0"/>
    <s v="Petite Source"/>
    <m/>
    <m/>
    <m/>
    <m/>
    <x v="404"/>
    <n v="5"/>
    <s v="HT01"/>
    <s v="HT01151"/>
    <e v="#N/A"/>
    <n v="0"/>
  </r>
  <r>
    <s v="World Vision International"/>
    <m/>
    <s v="Private funds"/>
    <x v="0"/>
    <x v="52"/>
    <n v="25"/>
    <s v="Novembre"/>
    <m/>
    <x v="0"/>
    <x v="0"/>
    <s v="Bidons"/>
    <m/>
    <s v="Nombre"/>
    <n v="300"/>
    <m/>
    <m/>
    <m/>
    <s v=""/>
    <x v="25"/>
    <s v="Sélection / Priorisation"/>
    <x v="0"/>
    <x v="22"/>
    <s v="Pointe A Raquette"/>
    <m/>
    <m/>
    <m/>
    <m/>
    <x v="403"/>
    <n v="6"/>
    <s v="HT01"/>
    <s v="HT01152"/>
    <e v="#N/A"/>
    <n v="0"/>
  </r>
  <r>
    <s v="World Vision International"/>
    <m/>
    <s v="Private funds"/>
    <x v="0"/>
    <x v="52"/>
    <n v="25"/>
    <s v="Novembre"/>
    <m/>
    <x v="0"/>
    <x v="0"/>
    <s v="Bidons"/>
    <m/>
    <s v="Nombre"/>
    <n v="300"/>
    <m/>
    <m/>
    <m/>
    <s v=""/>
    <x v="25"/>
    <s v="Sélection / Priorisation"/>
    <x v="0"/>
    <x v="0"/>
    <s v="Petite Source"/>
    <m/>
    <m/>
    <m/>
    <m/>
    <x v="404"/>
    <n v="5"/>
    <s v="HT01"/>
    <s v="HT01151"/>
    <e v="#N/A"/>
    <n v="0"/>
  </r>
  <r>
    <s v="World Vision International"/>
    <m/>
    <s v="Private funds"/>
    <x v="0"/>
    <x v="52"/>
    <n v="25"/>
    <s v="Novembre"/>
    <m/>
    <x v="0"/>
    <x v="0"/>
    <s v="Moustiquaires"/>
    <m/>
    <s v="Nombre"/>
    <n v="300"/>
    <m/>
    <m/>
    <m/>
    <s v=""/>
    <x v="25"/>
    <s v="Sélection / Priorisation"/>
    <x v="0"/>
    <x v="22"/>
    <s v="Pointe A Raquette"/>
    <m/>
    <m/>
    <m/>
    <m/>
    <x v="403"/>
    <n v="6"/>
    <s v="HT01"/>
    <s v="HT01152"/>
    <e v="#N/A"/>
    <n v="0"/>
  </r>
  <r>
    <s v="World Vision International"/>
    <m/>
    <s v="Private funds"/>
    <x v="0"/>
    <x v="52"/>
    <n v="25"/>
    <s v="Novembre"/>
    <m/>
    <x v="0"/>
    <x v="0"/>
    <s v="Moustiquaires"/>
    <m/>
    <s v="Nombre"/>
    <n v="300"/>
    <m/>
    <m/>
    <m/>
    <s v=""/>
    <x v="25"/>
    <s v="Sélection / Priorisation"/>
    <x v="0"/>
    <x v="0"/>
    <s v="Petite Source"/>
    <m/>
    <m/>
    <m/>
    <m/>
    <x v="404"/>
    <n v="5"/>
    <s v="HT01"/>
    <s v="HT01151"/>
    <e v="#N/A"/>
    <n v="0"/>
  </r>
  <r>
    <s v="World Vision International"/>
    <m/>
    <s v="Private funds"/>
    <x v="0"/>
    <x v="52"/>
    <n v="25"/>
    <s v="Novembre"/>
    <m/>
    <x v="0"/>
    <x v="0"/>
    <s v="Lampes solaires"/>
    <m/>
    <s v="Nombre"/>
    <n v="300"/>
    <m/>
    <m/>
    <m/>
    <s v=""/>
    <x v="25"/>
    <s v="Sélection / Priorisation"/>
    <x v="0"/>
    <x v="0"/>
    <s v="Petite Source"/>
    <m/>
    <m/>
    <m/>
    <m/>
    <x v="404"/>
    <n v="5"/>
    <s v="HT01"/>
    <s v="HT01151"/>
    <e v="#N/A"/>
    <n v="0"/>
  </r>
  <r>
    <s v="World Vision International"/>
    <m/>
    <s v="Private funds"/>
    <x v="0"/>
    <x v="52"/>
    <n v="25"/>
    <s v="Novembre"/>
    <m/>
    <x v="0"/>
    <x v="0"/>
    <s v="Kit d'hygiène"/>
    <m/>
    <s v="Nombre"/>
    <n v="300"/>
    <m/>
    <m/>
    <m/>
    <s v=""/>
    <x v="25"/>
    <s v="Sélection / Priorisation"/>
    <x v="0"/>
    <x v="22"/>
    <s v="Pointe A Raquette"/>
    <m/>
    <m/>
    <m/>
    <m/>
    <x v="403"/>
    <n v="6"/>
    <s v="HT01"/>
    <s v="HT01152"/>
    <e v="#N/A"/>
    <n v="0"/>
  </r>
  <r>
    <s v="World Vision International"/>
    <m/>
    <s v="Private funds"/>
    <x v="0"/>
    <x v="52"/>
    <n v="25"/>
    <s v="Novembre"/>
    <m/>
    <x v="0"/>
    <x v="0"/>
    <s v="Kit d'hygiène"/>
    <m/>
    <s v="Nombre"/>
    <n v="300"/>
    <m/>
    <m/>
    <m/>
    <s v=""/>
    <x v="25"/>
    <s v="Sélection / Priorisation"/>
    <x v="0"/>
    <x v="0"/>
    <s v="Petite Source"/>
    <m/>
    <m/>
    <m/>
    <m/>
    <x v="404"/>
    <n v="5"/>
    <s v="HT01"/>
    <s v="HT01151"/>
    <e v="#N/A"/>
    <n v="0"/>
  </r>
  <r>
    <s v="World Vision International"/>
    <m/>
    <s v="Private funds"/>
    <x v="0"/>
    <x v="52"/>
    <n v="25"/>
    <s v="Novembre"/>
    <m/>
    <x v="0"/>
    <x v="0"/>
    <s v="Seaux"/>
    <m/>
    <s v="Nombre"/>
    <n v="300"/>
    <m/>
    <m/>
    <m/>
    <s v=""/>
    <x v="25"/>
    <s v="Sélection / Priorisation"/>
    <x v="0"/>
    <x v="22"/>
    <s v="Pointe A Raquette"/>
    <m/>
    <m/>
    <m/>
    <s v="300 water filter"/>
    <x v="403"/>
    <n v="6"/>
    <s v="HT01"/>
    <s v="HT01152"/>
    <e v="#N/A"/>
    <n v="0"/>
  </r>
  <r>
    <s v="World Vision International"/>
    <m/>
    <m/>
    <x v="0"/>
    <x v="52"/>
    <n v="25"/>
    <s v="Novembre"/>
    <m/>
    <x v="2"/>
    <x v="2"/>
    <s v="Formation"/>
    <m/>
    <s v=""/>
    <n v="449"/>
    <m/>
    <m/>
    <m/>
    <s v=""/>
    <x v="203"/>
    <s v="Sélection / Priorisation"/>
    <x v="0"/>
    <x v="0"/>
    <s v="Grand Lagon"/>
    <s v="Trou Louis Jeune"/>
    <m/>
    <m/>
    <m/>
    <x v="405"/>
    <n v="1"/>
    <s v="HT01"/>
    <s v="HT01151"/>
    <e v="#N/A"/>
    <n v="0"/>
  </r>
  <r>
    <s v="World Vision International"/>
    <m/>
    <m/>
    <x v="0"/>
    <x v="52"/>
    <n v="25"/>
    <s v="Novembre"/>
    <m/>
    <x v="2"/>
    <x v="2"/>
    <s v="Formation"/>
    <m/>
    <s v=""/>
    <n v="300"/>
    <m/>
    <m/>
    <m/>
    <s v=""/>
    <x v="25"/>
    <s v="Sélection / Priorisation"/>
    <x v="0"/>
    <x v="22"/>
    <s v="Pointe A Raquette"/>
    <s v="Plaisance"/>
    <m/>
    <m/>
    <m/>
    <x v="403"/>
    <n v="6"/>
    <s v="HT01"/>
    <s v="HT01152"/>
    <e v="#N/A"/>
    <n v="0"/>
  </r>
  <r>
    <s v="Save the Children International"/>
    <m/>
    <s v="OFDA"/>
    <x v="0"/>
    <x v="53"/>
    <n v="26"/>
    <s v="Novembre"/>
    <m/>
    <x v="1"/>
    <x v="1"/>
    <s v="Kit Abris"/>
    <s v="bache 4*6, 1 corde"/>
    <s v="Nombre"/>
    <n v="644"/>
    <n v="3220"/>
    <m/>
    <m/>
    <n v="3220"/>
    <x v="204"/>
    <s v="Distribution générale"/>
    <x v="2"/>
    <x v="40"/>
    <s v="Tibi Daveza"/>
    <s v="Tiby-Rhe"/>
    <s v="Rural"/>
    <s v="Ménage"/>
    <s v="Chaque bache avec 20 metres de corde et guide technique"/>
    <x v="406"/>
    <n v="1"/>
    <s v="HT07"/>
    <s v="HT07714"/>
    <e v="#N/A"/>
    <n v="1"/>
  </r>
  <r>
    <s v="World Concern"/>
    <m/>
    <s v="Tearfund"/>
    <x v="0"/>
    <x v="53"/>
    <n v="26"/>
    <s v="Novembre"/>
    <m/>
    <x v="1"/>
    <x v="4"/>
    <s v="Non conditionel"/>
    <s v="Cash"/>
    <s v="Valeur en HTG"/>
    <n v="77"/>
    <m/>
    <m/>
    <m/>
    <s v=""/>
    <x v="67"/>
    <s v="Sélection / Priorisation"/>
    <x v="3"/>
    <x v="64"/>
    <s v="Mapou"/>
    <m/>
    <s v="Rural"/>
    <s v="Ménage"/>
    <m/>
    <x v="407"/>
    <n v="1"/>
    <s v="HT02"/>
    <s v="HT02231"/>
    <e v="#N/A"/>
    <n v="1"/>
  </r>
  <r>
    <s v="World Vision International"/>
    <m/>
    <s v="Private funds"/>
    <x v="0"/>
    <x v="53"/>
    <n v="26"/>
    <s v="Novembre"/>
    <m/>
    <x v="0"/>
    <x v="0"/>
    <s v="Couvertures"/>
    <m/>
    <s v="Nombre"/>
    <n v="300"/>
    <m/>
    <m/>
    <m/>
    <s v=""/>
    <x v="25"/>
    <s v="Sélection / Priorisation"/>
    <x v="0"/>
    <x v="0"/>
    <s v="Picmy"/>
    <m/>
    <m/>
    <m/>
    <m/>
    <x v="408"/>
    <n v="6"/>
    <s v="HT01"/>
    <s v="HT01151"/>
    <e v="#N/A"/>
    <n v="0"/>
  </r>
  <r>
    <s v="World Vision International"/>
    <m/>
    <s v="Private funds"/>
    <x v="0"/>
    <x v="53"/>
    <n v="26"/>
    <s v="Novembre"/>
    <m/>
    <x v="0"/>
    <x v="0"/>
    <s v="Moustiquaires"/>
    <m/>
    <s v="Nombre"/>
    <n v="300"/>
    <m/>
    <m/>
    <m/>
    <s v=""/>
    <x v="25"/>
    <s v="Sélection / Priorisation"/>
    <x v="0"/>
    <x v="0"/>
    <s v="Picmy"/>
    <m/>
    <m/>
    <m/>
    <m/>
    <x v="408"/>
    <n v="6"/>
    <s v="HT01"/>
    <s v="HT01151"/>
    <e v="#N/A"/>
    <n v="0"/>
  </r>
  <r>
    <s v="World Vision International"/>
    <m/>
    <s v="Private funds"/>
    <x v="0"/>
    <x v="53"/>
    <n v="26"/>
    <s v="Novembre"/>
    <m/>
    <x v="0"/>
    <x v="0"/>
    <s v="Lampes solaires"/>
    <m/>
    <s v="Nombre"/>
    <n v="300"/>
    <m/>
    <m/>
    <m/>
    <s v=""/>
    <x v="25"/>
    <s v="Sélection / Priorisation"/>
    <x v="0"/>
    <x v="0"/>
    <s v="Picmy"/>
    <m/>
    <m/>
    <m/>
    <m/>
    <x v="408"/>
    <n v="6"/>
    <s v="HT01"/>
    <s v="HT01151"/>
    <e v="#N/A"/>
    <n v="0"/>
  </r>
  <r>
    <s v="World Vision International"/>
    <m/>
    <s v="Private funds"/>
    <x v="0"/>
    <x v="53"/>
    <n v="26"/>
    <s v="Novembre"/>
    <m/>
    <x v="0"/>
    <x v="0"/>
    <s v="Kit d'hygiène"/>
    <m/>
    <s v="Nombre"/>
    <n v="300"/>
    <m/>
    <m/>
    <m/>
    <s v=""/>
    <x v="25"/>
    <s v="Sélection / Priorisation"/>
    <x v="0"/>
    <x v="0"/>
    <s v="Picmy"/>
    <m/>
    <m/>
    <m/>
    <m/>
    <x v="408"/>
    <n v="6"/>
    <s v="HT01"/>
    <s v="HT01151"/>
    <e v="#N/A"/>
    <n v="0"/>
  </r>
  <r>
    <s v="World Vision International"/>
    <m/>
    <s v="Private funds"/>
    <x v="0"/>
    <x v="53"/>
    <n v="26"/>
    <s v="Novembre"/>
    <m/>
    <x v="0"/>
    <x v="0"/>
    <s v="Seaux"/>
    <m/>
    <s v="Nombre"/>
    <n v="300"/>
    <m/>
    <m/>
    <m/>
    <s v=""/>
    <x v="25"/>
    <s v="Sélection / Priorisation"/>
    <x v="0"/>
    <x v="0"/>
    <s v="Picmy"/>
    <m/>
    <m/>
    <m/>
    <s v="300 water filter"/>
    <x v="408"/>
    <n v="6"/>
    <s v="HT01"/>
    <s v="HT01151"/>
    <e v="#N/A"/>
    <n v="0"/>
  </r>
  <r>
    <s v="World Vision International"/>
    <m/>
    <m/>
    <x v="0"/>
    <x v="53"/>
    <n v="26"/>
    <s v="Novembre"/>
    <m/>
    <x v="2"/>
    <x v="2"/>
    <s v="Formation"/>
    <m/>
    <s v=""/>
    <n v="300"/>
    <m/>
    <m/>
    <m/>
    <s v=""/>
    <x v="25"/>
    <s v="Sélection / Priorisation"/>
    <x v="0"/>
    <x v="0"/>
    <s v="Picmy"/>
    <m/>
    <m/>
    <m/>
    <m/>
    <x v="408"/>
    <n v="6"/>
    <s v="HT01"/>
    <s v="HT01151"/>
    <e v="#N/A"/>
    <n v="0"/>
  </r>
  <r>
    <s v="Catholic Relief Services"/>
    <m/>
    <s v="OFDA"/>
    <x v="0"/>
    <x v="54"/>
    <n v="28"/>
    <s v="Novembre"/>
    <m/>
    <x v="1"/>
    <x v="1"/>
    <s v="Bâches"/>
    <s v="Cordes, baches, fil a legature et clous"/>
    <s v="Nombre"/>
    <n v="845"/>
    <m/>
    <m/>
    <m/>
    <s v=""/>
    <x v="205"/>
    <m/>
    <x v="1"/>
    <x v="5"/>
    <s v="Centre Ville de Moron"/>
    <m/>
    <m/>
    <m/>
    <m/>
    <x v="409"/>
    <n v="1"/>
    <s v="HT08"/>
    <s v="HT08814"/>
    <e v="#N/A"/>
    <n v="0"/>
  </r>
  <r>
    <s v="IFRC"/>
    <s v="Haitian RC"/>
    <m/>
    <x v="1"/>
    <x v="54"/>
    <n v="28"/>
    <s v="Novembre"/>
    <m/>
    <x v="1"/>
    <x v="1"/>
    <s v="Bâches"/>
    <m/>
    <s v="Nombre"/>
    <n v="1200"/>
    <m/>
    <m/>
    <m/>
    <s v=""/>
    <x v="168"/>
    <s v="Sélection / Priorisation"/>
    <x v="1"/>
    <x v="46"/>
    <m/>
    <m/>
    <m/>
    <m/>
    <m/>
    <x v="410"/>
    <n v="5"/>
    <s v="HT08"/>
    <s v="HT08823"/>
    <e v="#N/A"/>
    <n v="0"/>
  </r>
  <r>
    <s v="IFRC"/>
    <s v="Haitian RC"/>
    <m/>
    <x v="1"/>
    <x v="54"/>
    <n v="28"/>
    <s v="Novembre"/>
    <m/>
    <x v="0"/>
    <x v="0"/>
    <s v="Bidons"/>
    <m/>
    <s v="Nombre"/>
    <n v="1200"/>
    <m/>
    <m/>
    <m/>
    <s v=""/>
    <x v="168"/>
    <s v="Sélection / Priorisation"/>
    <x v="1"/>
    <x v="46"/>
    <m/>
    <m/>
    <m/>
    <m/>
    <m/>
    <x v="410"/>
    <n v="5"/>
    <s v="HT08"/>
    <s v="HT08823"/>
    <e v="#N/A"/>
    <n v="0"/>
  </r>
  <r>
    <s v="IFRC"/>
    <s v="Haitian RC"/>
    <m/>
    <x v="1"/>
    <x v="54"/>
    <n v="28"/>
    <s v="Novembre"/>
    <m/>
    <x v="0"/>
    <x v="0"/>
    <s v="Kit de cuisine"/>
    <m/>
    <s v="Nombre"/>
    <n v="600"/>
    <m/>
    <m/>
    <m/>
    <s v=""/>
    <x v="168"/>
    <s v="Sélection / Priorisation"/>
    <x v="1"/>
    <x v="46"/>
    <m/>
    <m/>
    <m/>
    <m/>
    <m/>
    <x v="410"/>
    <n v="5"/>
    <s v="HT08"/>
    <s v="HT08823"/>
    <e v="#N/A"/>
    <n v="0"/>
  </r>
  <r>
    <s v="IFRC"/>
    <s v="Haitian RC"/>
    <m/>
    <x v="1"/>
    <x v="54"/>
    <n v="28"/>
    <s v="Novembre"/>
    <m/>
    <x v="0"/>
    <x v="0"/>
    <s v="Moustiquaires"/>
    <m/>
    <s v="Nombre"/>
    <n v="1200"/>
    <m/>
    <m/>
    <m/>
    <s v=""/>
    <x v="168"/>
    <s v="Sélection / Priorisation"/>
    <x v="1"/>
    <x v="46"/>
    <m/>
    <m/>
    <m/>
    <m/>
    <m/>
    <x v="410"/>
    <n v="5"/>
    <s v="HT08"/>
    <s v="HT08823"/>
    <e v="#N/A"/>
    <n v="0"/>
  </r>
  <r>
    <s v="IFRC"/>
    <s v="Haitian RC"/>
    <m/>
    <x v="1"/>
    <x v="54"/>
    <n v="28"/>
    <s v="Novembre"/>
    <m/>
    <x v="0"/>
    <x v="0"/>
    <s v="Seaux"/>
    <m/>
    <s v="Nombre"/>
    <n v="600"/>
    <m/>
    <m/>
    <m/>
    <s v=""/>
    <x v="168"/>
    <s v="Sélection / Priorisation"/>
    <x v="1"/>
    <x v="46"/>
    <m/>
    <m/>
    <m/>
    <m/>
    <m/>
    <x v="410"/>
    <n v="5"/>
    <s v="HT08"/>
    <s v="HT08823"/>
    <e v="#N/A"/>
    <n v="0"/>
  </r>
  <r>
    <s v="MOFKA"/>
    <m/>
    <s v="IOM"/>
    <x v="1"/>
    <x v="54"/>
    <n v="28"/>
    <s v="Novembre"/>
    <m/>
    <x v="0"/>
    <x v="0"/>
    <s v="Couvertures"/>
    <m/>
    <s v="Nombre"/>
    <n v="2500"/>
    <m/>
    <m/>
    <m/>
    <s v=""/>
    <x v="206"/>
    <m/>
    <x v="5"/>
    <x v="57"/>
    <s v="Plaissance"/>
    <m/>
    <m/>
    <m/>
    <s v="nous allons assitee 2500 familles  ,mais snous avons 3000 autre familles qui ont besoins de ces articles"/>
    <x v="411"/>
    <n v="4"/>
    <s v="HT10"/>
    <s v="HT101025"/>
    <e v="#N/A"/>
    <n v="1"/>
  </r>
  <r>
    <s v="MOFKA"/>
    <m/>
    <s v="IOM"/>
    <x v="1"/>
    <x v="54"/>
    <n v="28"/>
    <s v="Novembre"/>
    <m/>
    <x v="0"/>
    <x v="0"/>
    <s v="Kit de cuisine"/>
    <m/>
    <s v="Nombre"/>
    <n v="2500"/>
    <m/>
    <m/>
    <m/>
    <s v=""/>
    <x v="206"/>
    <m/>
    <x v="5"/>
    <x v="57"/>
    <s v="Plaissance"/>
    <m/>
    <m/>
    <m/>
    <s v="nous allons assitee 2500 familles  ,mais snous avons 3000 autre familles qui ont besoins de ces articles"/>
    <x v="411"/>
    <n v="4"/>
    <s v="HT10"/>
    <s v="HT101025"/>
    <e v="#N/A"/>
    <n v="0"/>
  </r>
  <r>
    <s v="MOFKA"/>
    <m/>
    <s v="IOM"/>
    <x v="1"/>
    <x v="54"/>
    <n v="28"/>
    <s v="Novembre"/>
    <m/>
    <x v="0"/>
    <x v="0"/>
    <s v="Kit d'hygiène"/>
    <m/>
    <s v="Nombre"/>
    <n v="2500"/>
    <m/>
    <m/>
    <m/>
    <s v=""/>
    <x v="206"/>
    <m/>
    <x v="5"/>
    <x v="57"/>
    <s v="Plaissance"/>
    <m/>
    <m/>
    <m/>
    <s v="nous allons assitee 2500 familles  ,mais snous avons 3000 autre familles qui ont besoins de ces articles"/>
    <x v="411"/>
    <n v="4"/>
    <s v="HT10"/>
    <s v="HT101025"/>
    <e v="#N/A"/>
    <n v="0"/>
  </r>
  <r>
    <s v="MOFKA"/>
    <m/>
    <s v="IOM"/>
    <x v="1"/>
    <x v="54"/>
    <n v="28"/>
    <s v="Novembre"/>
    <m/>
    <x v="0"/>
    <x v="0"/>
    <s v="Seaux"/>
    <m/>
    <s v="Nombre"/>
    <n v="2500"/>
    <m/>
    <m/>
    <m/>
    <s v=""/>
    <x v="206"/>
    <m/>
    <x v="5"/>
    <x v="57"/>
    <s v="Plaissance"/>
    <m/>
    <m/>
    <m/>
    <s v="nous allons assitee 2500 familles  ,mais snous avons 3000 autre familles qui ont besoins de ces articles"/>
    <x v="411"/>
    <n v="4"/>
    <s v="HT10"/>
    <s v="HT101025"/>
    <e v="#N/A"/>
    <n v="0"/>
  </r>
  <r>
    <s v="World Vision International"/>
    <m/>
    <s v="Private funds"/>
    <x v="0"/>
    <x v="54"/>
    <n v="28"/>
    <s v="Novembre"/>
    <m/>
    <x v="0"/>
    <x v="0"/>
    <s v="Couvertures"/>
    <m/>
    <s v="Nombre"/>
    <n v="350"/>
    <m/>
    <m/>
    <m/>
    <s v=""/>
    <x v="113"/>
    <s v="Sélection / Priorisation"/>
    <x v="0"/>
    <x v="0"/>
    <s v="Grand Lagon"/>
    <m/>
    <m/>
    <m/>
    <m/>
    <x v="412"/>
    <n v="6"/>
    <s v="HT01"/>
    <s v="HT01151"/>
    <e v="#N/A"/>
    <n v="0"/>
  </r>
  <r>
    <s v="World Vision International"/>
    <m/>
    <s v="Private funds"/>
    <x v="0"/>
    <x v="54"/>
    <n v="28"/>
    <s v="Novembre"/>
    <m/>
    <x v="0"/>
    <x v="0"/>
    <s v="Couvertures"/>
    <m/>
    <s v="Nombre"/>
    <n v="400"/>
    <m/>
    <m/>
    <m/>
    <s v=""/>
    <x v="23"/>
    <s v="Sélection / Priorisation"/>
    <x v="0"/>
    <x v="22"/>
    <s v="Pointe A Raquette"/>
    <m/>
    <m/>
    <m/>
    <m/>
    <x v="413"/>
    <n v="6"/>
    <s v="HT01"/>
    <s v="HT01152"/>
    <e v="#N/A"/>
    <n v="0"/>
  </r>
  <r>
    <s v="World Vision International"/>
    <m/>
    <s v="Private funds"/>
    <x v="0"/>
    <x v="54"/>
    <n v="28"/>
    <s v="Novembre"/>
    <m/>
    <x v="0"/>
    <x v="0"/>
    <s v="Moustiquaires"/>
    <m/>
    <s v="Nombre"/>
    <n v="350"/>
    <m/>
    <m/>
    <m/>
    <s v=""/>
    <x v="113"/>
    <s v="Sélection / Priorisation"/>
    <x v="0"/>
    <x v="0"/>
    <s v="Grand Lagon"/>
    <m/>
    <m/>
    <m/>
    <m/>
    <x v="412"/>
    <n v="6"/>
    <s v="HT01"/>
    <s v="HT01151"/>
    <e v="#N/A"/>
    <n v="0"/>
  </r>
  <r>
    <s v="World Vision International"/>
    <m/>
    <s v="Private funds"/>
    <x v="0"/>
    <x v="54"/>
    <n v="28"/>
    <s v="Novembre"/>
    <m/>
    <x v="0"/>
    <x v="0"/>
    <s v="Moustiquaires"/>
    <m/>
    <s v="Nombre"/>
    <n v="400"/>
    <m/>
    <m/>
    <m/>
    <s v=""/>
    <x v="23"/>
    <s v="Sélection / Priorisation"/>
    <x v="0"/>
    <x v="22"/>
    <s v="Pointe A Raquette"/>
    <m/>
    <m/>
    <m/>
    <m/>
    <x v="413"/>
    <n v="6"/>
    <s v="HT01"/>
    <s v="HT01152"/>
    <e v="#N/A"/>
    <n v="0"/>
  </r>
  <r>
    <s v="World Vision International"/>
    <m/>
    <s v="Private funds"/>
    <x v="0"/>
    <x v="54"/>
    <n v="28"/>
    <s v="Novembre"/>
    <m/>
    <x v="0"/>
    <x v="0"/>
    <s v="Lampes solaires"/>
    <m/>
    <s v="Nombre"/>
    <n v="350"/>
    <m/>
    <m/>
    <m/>
    <s v=""/>
    <x v="113"/>
    <s v="Sélection / Priorisation"/>
    <x v="0"/>
    <x v="0"/>
    <s v="Grand Lagon"/>
    <m/>
    <m/>
    <m/>
    <m/>
    <x v="412"/>
    <n v="6"/>
    <s v="HT01"/>
    <s v="HT01151"/>
    <e v="#N/A"/>
    <n v="0"/>
  </r>
  <r>
    <s v="World Vision International"/>
    <m/>
    <s v="Private funds"/>
    <x v="0"/>
    <x v="54"/>
    <n v="28"/>
    <s v="Novembre"/>
    <m/>
    <x v="0"/>
    <x v="0"/>
    <s v="Lampes solaires"/>
    <m/>
    <s v="Nombre"/>
    <n v="400"/>
    <m/>
    <m/>
    <m/>
    <s v=""/>
    <x v="23"/>
    <s v="Sélection / Priorisation"/>
    <x v="0"/>
    <x v="22"/>
    <s v="Pointe A Raquette"/>
    <m/>
    <m/>
    <m/>
    <m/>
    <x v="413"/>
    <n v="6"/>
    <s v="HT01"/>
    <s v="HT01152"/>
    <e v="#N/A"/>
    <n v="0"/>
  </r>
  <r>
    <s v="World Vision International"/>
    <m/>
    <s v="Private funds"/>
    <x v="0"/>
    <x v="54"/>
    <n v="28"/>
    <s v="Novembre"/>
    <m/>
    <x v="0"/>
    <x v="0"/>
    <s v="Kit d'hygiène"/>
    <m/>
    <s v="Nombre"/>
    <n v="350"/>
    <m/>
    <m/>
    <m/>
    <s v=""/>
    <x v="113"/>
    <s v="Sélection / Priorisation"/>
    <x v="0"/>
    <x v="0"/>
    <s v="Grand Lagon"/>
    <m/>
    <m/>
    <m/>
    <m/>
    <x v="412"/>
    <n v="6"/>
    <s v="HT01"/>
    <s v="HT01151"/>
    <e v="#N/A"/>
    <n v="0"/>
  </r>
  <r>
    <s v="World Vision International"/>
    <m/>
    <s v="Private funds"/>
    <x v="0"/>
    <x v="54"/>
    <n v="28"/>
    <s v="Novembre"/>
    <m/>
    <x v="0"/>
    <x v="0"/>
    <s v="Kit d'hygiène"/>
    <m/>
    <s v="Nombre"/>
    <n v="400"/>
    <m/>
    <m/>
    <m/>
    <s v=""/>
    <x v="23"/>
    <s v="Sélection / Priorisation"/>
    <x v="0"/>
    <x v="22"/>
    <s v="Pointe A Raquette"/>
    <m/>
    <m/>
    <m/>
    <m/>
    <x v="413"/>
    <n v="6"/>
    <s v="HT01"/>
    <s v="HT01152"/>
    <e v="#N/A"/>
    <n v="0"/>
  </r>
  <r>
    <s v="World Vision International"/>
    <m/>
    <s v="Private funds"/>
    <x v="0"/>
    <x v="54"/>
    <n v="28"/>
    <s v="Novembre"/>
    <m/>
    <x v="0"/>
    <x v="0"/>
    <s v="Seaux"/>
    <m/>
    <s v="Nombre"/>
    <n v="350"/>
    <m/>
    <m/>
    <m/>
    <s v=""/>
    <x v="113"/>
    <s v="Sélection / Priorisation"/>
    <x v="0"/>
    <x v="0"/>
    <s v="Grand Lagon"/>
    <m/>
    <m/>
    <m/>
    <s v="350 water filter"/>
    <x v="412"/>
    <n v="6"/>
    <s v="HT01"/>
    <s v="HT01151"/>
    <e v="#N/A"/>
    <n v="0"/>
  </r>
  <r>
    <s v="World Vision International"/>
    <m/>
    <s v="Private funds"/>
    <x v="0"/>
    <x v="54"/>
    <n v="28"/>
    <s v="Novembre"/>
    <m/>
    <x v="0"/>
    <x v="0"/>
    <s v="Seaux"/>
    <m/>
    <s v="Nombre"/>
    <n v="400"/>
    <m/>
    <m/>
    <m/>
    <s v=""/>
    <x v="23"/>
    <s v="Sélection / Priorisation"/>
    <x v="0"/>
    <x v="22"/>
    <s v="Pointe A Raquette"/>
    <m/>
    <m/>
    <m/>
    <s v="400 water filter"/>
    <x v="413"/>
    <n v="6"/>
    <s v="HT01"/>
    <s v="HT01152"/>
    <e v="#N/A"/>
    <n v="0"/>
  </r>
  <r>
    <s v="World Vision International"/>
    <m/>
    <m/>
    <x v="0"/>
    <x v="54"/>
    <n v="28"/>
    <s v="Novembre"/>
    <m/>
    <x v="2"/>
    <x v="2"/>
    <s v="Formation"/>
    <m/>
    <s v=""/>
    <n v="350"/>
    <m/>
    <m/>
    <m/>
    <s v=""/>
    <x v="113"/>
    <s v="Sélection / Priorisation"/>
    <x v="0"/>
    <x v="0"/>
    <s v="Grand Lagon"/>
    <s v="Abricot"/>
    <m/>
    <m/>
    <m/>
    <x v="412"/>
    <n v="6"/>
    <s v="HT01"/>
    <s v="HT01151"/>
    <e v="#N/A"/>
    <n v="0"/>
  </r>
  <r>
    <s v="World Vision International"/>
    <m/>
    <m/>
    <x v="0"/>
    <x v="54"/>
    <n v="28"/>
    <s v="Novembre"/>
    <m/>
    <x v="2"/>
    <x v="2"/>
    <s v="Formation"/>
    <m/>
    <s v=""/>
    <n v="400"/>
    <m/>
    <m/>
    <m/>
    <s v=""/>
    <x v="23"/>
    <s v="Sélection / Priorisation"/>
    <x v="0"/>
    <x v="22"/>
    <s v="Pointe A Raquette"/>
    <s v="Ti Palmiste"/>
    <m/>
    <m/>
    <m/>
    <x v="413"/>
    <n v="6"/>
    <s v="HT01"/>
    <s v="HT01152"/>
    <e v="#N/A"/>
    <n v="0"/>
  </r>
  <r>
    <s v="French RC"/>
    <s v="Haitian RC"/>
    <m/>
    <x v="0"/>
    <x v="55"/>
    <n v="29"/>
    <s v="Novembre"/>
    <m/>
    <x v="0"/>
    <x v="0"/>
    <s v="Aquatabs"/>
    <m/>
    <s v="Nombre"/>
    <n v="17300"/>
    <m/>
    <m/>
    <m/>
    <s v=""/>
    <x v="120"/>
    <s v="Sélection / Priorisation"/>
    <x v="0"/>
    <x v="22"/>
    <s v="POINTE DES LATANIERS"/>
    <m/>
    <m/>
    <m/>
    <m/>
    <x v="414"/>
    <n v="6"/>
    <s v="HT01"/>
    <s v="HT01152"/>
    <e v="#N/A"/>
    <n v="0"/>
  </r>
  <r>
    <s v="French RC"/>
    <s v="Haitian RC"/>
    <m/>
    <x v="0"/>
    <x v="55"/>
    <n v="29"/>
    <s v="Novembre"/>
    <m/>
    <x v="1"/>
    <x v="1"/>
    <s v="Bâches"/>
    <m/>
    <s v="Nombre"/>
    <n v="76"/>
    <m/>
    <m/>
    <m/>
    <s v=""/>
    <x v="120"/>
    <s v="Sélection / Priorisation"/>
    <x v="0"/>
    <x v="22"/>
    <s v="POINTE DES LATANIERS"/>
    <m/>
    <m/>
    <m/>
    <m/>
    <x v="414"/>
    <n v="6"/>
    <s v="HT01"/>
    <s v="HT01152"/>
    <e v="#N/A"/>
    <n v="0"/>
  </r>
  <r>
    <s v="French RC"/>
    <s v="Haitian RC"/>
    <m/>
    <x v="0"/>
    <x v="55"/>
    <n v="29"/>
    <s v="Novembre"/>
    <m/>
    <x v="1"/>
    <x v="1"/>
    <s v="Kit Abris"/>
    <m/>
    <s v="Nombre"/>
    <n v="76"/>
    <m/>
    <m/>
    <m/>
    <s v=""/>
    <x v="120"/>
    <s v="Sélection / Priorisation"/>
    <x v="0"/>
    <x v="22"/>
    <s v="POINTE DES LATANIERS"/>
    <m/>
    <m/>
    <m/>
    <m/>
    <x v="414"/>
    <n v="6"/>
    <s v="HT01"/>
    <s v="HT01152"/>
    <e v="#N/A"/>
    <n v="0"/>
  </r>
  <r>
    <s v="French RC"/>
    <s v="Haitian RC"/>
    <m/>
    <x v="0"/>
    <x v="55"/>
    <n v="29"/>
    <s v="Novembre"/>
    <m/>
    <x v="0"/>
    <x v="0"/>
    <s v="Kit de cuisine"/>
    <m/>
    <s v="Nombre"/>
    <n v="146"/>
    <m/>
    <m/>
    <m/>
    <s v=""/>
    <x v="120"/>
    <s v="Sélection / Priorisation"/>
    <x v="0"/>
    <x v="22"/>
    <s v="POINTE DES LATANIERS"/>
    <m/>
    <m/>
    <m/>
    <m/>
    <x v="414"/>
    <n v="6"/>
    <s v="HT01"/>
    <s v="HT01152"/>
    <e v="#N/A"/>
    <n v="0"/>
  </r>
  <r>
    <s v="French RC"/>
    <s v="Haitian RC"/>
    <m/>
    <x v="0"/>
    <x v="55"/>
    <n v="29"/>
    <s v="Novembre"/>
    <m/>
    <x v="0"/>
    <x v="0"/>
    <s v="Kit d'hygiène"/>
    <m/>
    <s v="Nombre"/>
    <n v="146"/>
    <m/>
    <m/>
    <m/>
    <s v=""/>
    <x v="120"/>
    <s v="Sélection / Priorisation"/>
    <x v="0"/>
    <x v="22"/>
    <s v="POINTE DES LATANIERS"/>
    <m/>
    <m/>
    <m/>
    <m/>
    <x v="414"/>
    <n v="6"/>
    <s v="HT01"/>
    <s v="HT01152"/>
    <e v="#N/A"/>
    <n v="0"/>
  </r>
  <r>
    <s v="French RC"/>
    <s v="Haitian RC"/>
    <m/>
    <x v="0"/>
    <x v="55"/>
    <n v="29"/>
    <s v="Novembre"/>
    <m/>
    <x v="0"/>
    <x v="0"/>
    <s v="Moustiquaires"/>
    <m/>
    <s v="Nombre"/>
    <n v="143"/>
    <m/>
    <m/>
    <m/>
    <s v=""/>
    <x v="120"/>
    <s v="Sélection / Priorisation"/>
    <x v="0"/>
    <x v="22"/>
    <s v="POINTE DES LATANIERS"/>
    <m/>
    <m/>
    <m/>
    <m/>
    <x v="414"/>
    <n v="6"/>
    <s v="HT01"/>
    <s v="HT01152"/>
    <e v="#N/A"/>
    <n v="0"/>
  </r>
  <r>
    <s v="IFRC"/>
    <s v="Haitian RC"/>
    <m/>
    <x v="1"/>
    <x v="55"/>
    <n v="29"/>
    <s v="Novembre"/>
    <m/>
    <x v="1"/>
    <x v="1"/>
    <s v="Bâches"/>
    <m/>
    <s v="Nombre"/>
    <n v="800"/>
    <m/>
    <m/>
    <m/>
    <s v=""/>
    <x v="23"/>
    <s v="Sélection / Priorisation"/>
    <x v="1"/>
    <x v="44"/>
    <m/>
    <m/>
    <m/>
    <m/>
    <m/>
    <x v="415"/>
    <n v="6"/>
    <s v="HT08"/>
    <s v="HT08821"/>
    <e v="#N/A"/>
    <n v="0"/>
  </r>
  <r>
    <s v="IFRC"/>
    <s v="Haitian RC"/>
    <m/>
    <x v="1"/>
    <x v="55"/>
    <n v="29"/>
    <s v="Novembre"/>
    <m/>
    <x v="1"/>
    <x v="1"/>
    <s v="Bâches"/>
    <m/>
    <s v="Nombre"/>
    <n v="600"/>
    <m/>
    <m/>
    <m/>
    <s v=""/>
    <x v="25"/>
    <s v="Sélection / Priorisation"/>
    <x v="1"/>
    <x v="23"/>
    <m/>
    <m/>
    <m/>
    <m/>
    <m/>
    <x v="416"/>
    <n v="5"/>
    <s v="HT08"/>
    <s v="HT08833"/>
    <e v="#N/A"/>
    <n v="0"/>
  </r>
  <r>
    <s v="IFRC"/>
    <s v="Haitian RC"/>
    <m/>
    <x v="1"/>
    <x v="55"/>
    <n v="29"/>
    <s v="Novembre"/>
    <m/>
    <x v="0"/>
    <x v="0"/>
    <s v="Bidons"/>
    <m/>
    <s v="Nombre"/>
    <n v="800"/>
    <m/>
    <m/>
    <m/>
    <s v=""/>
    <x v="23"/>
    <s v="Sélection / Priorisation"/>
    <x v="1"/>
    <x v="44"/>
    <m/>
    <m/>
    <m/>
    <m/>
    <m/>
    <x v="415"/>
    <n v="6"/>
    <s v="HT08"/>
    <s v="HT08821"/>
    <e v="#N/A"/>
    <n v="0"/>
  </r>
  <r>
    <s v="IFRC"/>
    <s v="Haitian RC"/>
    <m/>
    <x v="1"/>
    <x v="55"/>
    <n v="29"/>
    <s v="Novembre"/>
    <m/>
    <x v="0"/>
    <x v="0"/>
    <s v="Bidons"/>
    <m/>
    <s v="Nombre"/>
    <n v="600"/>
    <m/>
    <m/>
    <m/>
    <s v=""/>
    <x v="25"/>
    <s v="Sélection / Priorisation"/>
    <x v="1"/>
    <x v="23"/>
    <m/>
    <m/>
    <m/>
    <m/>
    <m/>
    <x v="416"/>
    <n v="5"/>
    <s v="HT08"/>
    <s v="HT08833"/>
    <e v="#N/A"/>
    <n v="0"/>
  </r>
  <r>
    <s v="IFRC"/>
    <s v="Haitian RC"/>
    <m/>
    <x v="1"/>
    <x v="55"/>
    <n v="29"/>
    <s v="Novembre"/>
    <m/>
    <x v="1"/>
    <x v="1"/>
    <s v="Kit Abris"/>
    <m/>
    <s v="Nombre"/>
    <n v="400"/>
    <m/>
    <m/>
    <m/>
    <s v=""/>
    <x v="23"/>
    <s v="Sélection / Priorisation"/>
    <x v="1"/>
    <x v="44"/>
    <m/>
    <m/>
    <m/>
    <m/>
    <m/>
    <x v="415"/>
    <n v="6"/>
    <s v="HT08"/>
    <s v="HT08821"/>
    <e v="#N/A"/>
    <n v="0"/>
  </r>
  <r>
    <s v="IFRC"/>
    <s v="Haitian RC"/>
    <m/>
    <x v="1"/>
    <x v="55"/>
    <n v="29"/>
    <s v="Novembre"/>
    <m/>
    <x v="1"/>
    <x v="1"/>
    <s v="Kit Abris"/>
    <m/>
    <s v="Nombre"/>
    <n v="400"/>
    <m/>
    <m/>
    <m/>
    <s v=""/>
    <x v="168"/>
    <s v="Sélection / Priorisation"/>
    <x v="1"/>
    <x v="46"/>
    <m/>
    <m/>
    <m/>
    <m/>
    <m/>
    <x v="417"/>
    <n v="1"/>
    <s v="HT08"/>
    <s v="HT08823"/>
    <e v="#N/A"/>
    <n v="0"/>
  </r>
  <r>
    <s v="IFRC"/>
    <s v="Haitian RC"/>
    <m/>
    <x v="1"/>
    <x v="55"/>
    <n v="29"/>
    <s v="Novembre"/>
    <m/>
    <x v="0"/>
    <x v="0"/>
    <s v="Kit de cuisine"/>
    <m/>
    <s v="Nombre"/>
    <n v="400"/>
    <m/>
    <m/>
    <m/>
    <s v=""/>
    <x v="23"/>
    <s v="Sélection / Priorisation"/>
    <x v="1"/>
    <x v="44"/>
    <m/>
    <m/>
    <m/>
    <m/>
    <m/>
    <x v="415"/>
    <n v="6"/>
    <s v="HT08"/>
    <s v="HT08821"/>
    <e v="#N/A"/>
    <n v="0"/>
  </r>
  <r>
    <s v="IFRC"/>
    <s v="Haitian RC"/>
    <m/>
    <x v="1"/>
    <x v="55"/>
    <n v="29"/>
    <s v="Novembre"/>
    <m/>
    <x v="0"/>
    <x v="0"/>
    <s v="Kit de cuisine"/>
    <m/>
    <s v="Nombre"/>
    <n v="300"/>
    <m/>
    <m/>
    <m/>
    <s v=""/>
    <x v="25"/>
    <s v="Sélection / Priorisation"/>
    <x v="1"/>
    <x v="23"/>
    <m/>
    <m/>
    <m/>
    <m/>
    <m/>
    <x v="416"/>
    <n v="5"/>
    <s v="HT08"/>
    <s v="HT08833"/>
    <e v="#N/A"/>
    <n v="0"/>
  </r>
  <r>
    <s v="IFRC"/>
    <s v="Haitian RC"/>
    <m/>
    <x v="1"/>
    <x v="55"/>
    <n v="29"/>
    <s v="Novembre"/>
    <m/>
    <x v="0"/>
    <x v="0"/>
    <s v="Moustiquaires"/>
    <m/>
    <s v="Nombre"/>
    <n v="800"/>
    <m/>
    <m/>
    <m/>
    <s v=""/>
    <x v="23"/>
    <s v="Sélection / Priorisation"/>
    <x v="1"/>
    <x v="44"/>
    <m/>
    <m/>
    <m/>
    <m/>
    <m/>
    <x v="415"/>
    <n v="6"/>
    <s v="HT08"/>
    <s v="HT08821"/>
    <e v="#N/A"/>
    <n v="0"/>
  </r>
  <r>
    <s v="IFRC"/>
    <s v="Haitian RC"/>
    <m/>
    <x v="1"/>
    <x v="55"/>
    <n v="29"/>
    <s v="Novembre"/>
    <m/>
    <x v="0"/>
    <x v="0"/>
    <s v="Moustiquaires"/>
    <m/>
    <s v="Nombre"/>
    <n v="600"/>
    <m/>
    <m/>
    <m/>
    <s v=""/>
    <x v="25"/>
    <s v="Sélection / Priorisation"/>
    <x v="1"/>
    <x v="23"/>
    <m/>
    <m/>
    <m/>
    <m/>
    <m/>
    <x v="416"/>
    <n v="5"/>
    <s v="HT08"/>
    <s v="HT08833"/>
    <e v="#N/A"/>
    <n v="0"/>
  </r>
  <r>
    <s v="IFRC"/>
    <s v="Haitian RC"/>
    <m/>
    <x v="1"/>
    <x v="55"/>
    <n v="29"/>
    <s v="Novembre"/>
    <m/>
    <x v="0"/>
    <x v="0"/>
    <s v="Seaux"/>
    <m/>
    <s v="Nombre"/>
    <n v="400"/>
    <m/>
    <m/>
    <m/>
    <s v=""/>
    <x v="23"/>
    <s v="Sélection / Priorisation"/>
    <x v="1"/>
    <x v="44"/>
    <m/>
    <m/>
    <m/>
    <m/>
    <m/>
    <x v="415"/>
    <n v="6"/>
    <s v="HT08"/>
    <s v="HT08821"/>
    <e v="#N/A"/>
    <n v="0"/>
  </r>
  <r>
    <s v="IFRC"/>
    <s v="Haitian RC"/>
    <m/>
    <x v="1"/>
    <x v="55"/>
    <n v="29"/>
    <s v="Novembre"/>
    <m/>
    <x v="0"/>
    <x v="0"/>
    <s v="Seaux"/>
    <m/>
    <s v="Nombre"/>
    <n v="300"/>
    <m/>
    <m/>
    <m/>
    <s v=""/>
    <x v="25"/>
    <s v="Sélection / Priorisation"/>
    <x v="1"/>
    <x v="23"/>
    <m/>
    <m/>
    <m/>
    <m/>
    <m/>
    <x v="416"/>
    <n v="5"/>
    <s v="HT08"/>
    <s v="HT08833"/>
    <e v="#N/A"/>
    <n v="0"/>
  </r>
  <r>
    <s v="World Vision International"/>
    <m/>
    <s v="Private funds"/>
    <x v="0"/>
    <x v="55"/>
    <n v="29"/>
    <s v="Novembre"/>
    <m/>
    <x v="0"/>
    <x v="0"/>
    <s v="Moustiquaires"/>
    <m/>
    <s v="Nombre"/>
    <n v="203"/>
    <m/>
    <m/>
    <m/>
    <s v=""/>
    <x v="207"/>
    <s v="Sélection / Priorisation"/>
    <x v="0"/>
    <x v="0"/>
    <s v="Grand Lagon"/>
    <m/>
    <m/>
    <m/>
    <m/>
    <x v="418"/>
    <n v="5"/>
    <s v="HT01"/>
    <s v="HT01151"/>
    <e v="#N/A"/>
    <n v="0"/>
  </r>
  <r>
    <s v="World Vision International"/>
    <m/>
    <s v="Private funds"/>
    <x v="0"/>
    <x v="55"/>
    <n v="29"/>
    <s v="Novembre"/>
    <m/>
    <x v="0"/>
    <x v="0"/>
    <s v="Lampes solaires"/>
    <m/>
    <s v="Nombre"/>
    <n v="203"/>
    <m/>
    <m/>
    <m/>
    <s v=""/>
    <x v="207"/>
    <s v="Sélection / Priorisation"/>
    <x v="0"/>
    <x v="0"/>
    <s v="Grand Lagon"/>
    <m/>
    <m/>
    <m/>
    <m/>
    <x v="418"/>
    <n v="5"/>
    <s v="HT01"/>
    <s v="HT01151"/>
    <e v="#N/A"/>
    <n v="0"/>
  </r>
  <r>
    <s v="World Vision International"/>
    <m/>
    <s v="Private funds"/>
    <x v="0"/>
    <x v="55"/>
    <n v="29"/>
    <s v="Novembre"/>
    <m/>
    <x v="0"/>
    <x v="0"/>
    <s v="Kit d'hygiène"/>
    <m/>
    <s v="Nombre"/>
    <n v="203"/>
    <m/>
    <m/>
    <m/>
    <s v=""/>
    <x v="207"/>
    <s v="Sélection / Priorisation"/>
    <x v="0"/>
    <x v="0"/>
    <s v="Grand Lagon"/>
    <m/>
    <m/>
    <m/>
    <m/>
    <x v="418"/>
    <n v="5"/>
    <s v="HT01"/>
    <s v="HT01151"/>
    <e v="#N/A"/>
    <n v="0"/>
  </r>
  <r>
    <s v="World Vision International"/>
    <m/>
    <s v="Private funds"/>
    <x v="0"/>
    <x v="55"/>
    <n v="29"/>
    <s v="Novembre"/>
    <m/>
    <x v="0"/>
    <x v="0"/>
    <s v="Seaux"/>
    <m/>
    <s v="Nombre"/>
    <n v="203"/>
    <m/>
    <m/>
    <m/>
    <s v=""/>
    <x v="207"/>
    <s v="Sélection / Priorisation"/>
    <x v="0"/>
    <x v="0"/>
    <s v="Grand Lagon"/>
    <m/>
    <m/>
    <m/>
    <s v="203 water filter"/>
    <x v="418"/>
    <n v="5"/>
    <s v="HT01"/>
    <s v="HT01151"/>
    <e v="#N/A"/>
    <n v="0"/>
  </r>
  <r>
    <s v="World Vision International"/>
    <m/>
    <m/>
    <x v="0"/>
    <x v="55"/>
    <n v="29"/>
    <s v="Novembre"/>
    <m/>
    <x v="2"/>
    <x v="2"/>
    <s v="Formation"/>
    <m/>
    <s v=""/>
    <n v="203"/>
    <m/>
    <m/>
    <m/>
    <s v=""/>
    <x v="207"/>
    <s v="Sélection / Priorisation"/>
    <x v="0"/>
    <x v="0"/>
    <s v="Grand Lagon"/>
    <m/>
    <m/>
    <m/>
    <m/>
    <x v="418"/>
    <n v="5"/>
    <s v="HT01"/>
    <s v="HT01151"/>
    <e v="#N/A"/>
    <n v="0"/>
  </r>
  <r>
    <s v="ACTED"/>
    <m/>
    <s v="OFDA"/>
    <x v="0"/>
    <x v="56"/>
    <n v="30"/>
    <s v="Novembre"/>
    <m/>
    <x v="1"/>
    <x v="1"/>
    <s v="Bâches"/>
    <m/>
    <s v="Nombre"/>
    <n v="453"/>
    <m/>
    <m/>
    <m/>
    <s v=""/>
    <x v="37"/>
    <m/>
    <x v="1"/>
    <x v="1"/>
    <s v="9e Fonds Rouge Torberck"/>
    <s v="Brouette"/>
    <s v="Urbain"/>
    <s v="Centre collectif / d'évacuation d'urgence"/>
    <m/>
    <x v="419"/>
    <n v="3"/>
    <s v="HT08"/>
    <s v="HT08811"/>
    <s v="HT08811-09"/>
    <n v="0"/>
  </r>
  <r>
    <s v="ACTED"/>
    <m/>
    <s v="OFDA"/>
    <x v="0"/>
    <x v="56"/>
    <n v="30"/>
    <s v="Novembre"/>
    <m/>
    <x v="0"/>
    <x v="0"/>
    <s v="Kit de cuisine"/>
    <m/>
    <s v="Nombre"/>
    <n v="453"/>
    <m/>
    <m/>
    <m/>
    <s v=""/>
    <x v="37"/>
    <m/>
    <x v="1"/>
    <x v="1"/>
    <s v="9e Fonds Rouge Torberck"/>
    <s v="Brouette"/>
    <s v="Urbain"/>
    <s v="Centre collectif / d'évacuation d'urgence"/>
    <m/>
    <x v="419"/>
    <n v="3"/>
    <s v="HT08"/>
    <s v="HT08811"/>
    <s v="HT08811-09"/>
    <n v="0"/>
  </r>
  <r>
    <s v="ACTED"/>
    <m/>
    <s v="OFDA"/>
    <x v="0"/>
    <x v="56"/>
    <n v="30"/>
    <s v="Novembre"/>
    <m/>
    <x v="0"/>
    <x v="0"/>
    <s v="Kit d'hygiène"/>
    <m/>
    <s v="Nombre"/>
    <n v="453"/>
    <m/>
    <m/>
    <m/>
    <s v=""/>
    <x v="37"/>
    <m/>
    <x v="1"/>
    <x v="1"/>
    <s v="9e Fonds Rouge Torberck"/>
    <s v="Brouette"/>
    <s v="Urbain"/>
    <s v="Centre collectif / d'évacuation d'urgence"/>
    <m/>
    <x v="419"/>
    <n v="3"/>
    <s v="HT08"/>
    <s v="HT08811"/>
    <s v="HT08811-09"/>
    <n v="0"/>
  </r>
  <r>
    <s v="French RC"/>
    <s v="Haitian RC"/>
    <m/>
    <x v="0"/>
    <x v="56"/>
    <n v="30"/>
    <s v="Novembre"/>
    <m/>
    <x v="0"/>
    <x v="0"/>
    <s v="Aquatabs"/>
    <m/>
    <s v="Nombre"/>
    <n v="11000"/>
    <m/>
    <m/>
    <m/>
    <s v=""/>
    <x v="7"/>
    <s v="Sélection / Priorisation"/>
    <x v="0"/>
    <x v="22"/>
    <s v="La Source"/>
    <m/>
    <m/>
    <m/>
    <m/>
    <x v="420"/>
    <n v="6"/>
    <s v="HT01"/>
    <s v="HT01152"/>
    <e v="#N/A"/>
    <n v="0"/>
  </r>
  <r>
    <s v="French RC"/>
    <s v="Haitian RC"/>
    <m/>
    <x v="0"/>
    <x v="56"/>
    <n v="30"/>
    <s v="Novembre"/>
    <m/>
    <x v="1"/>
    <x v="1"/>
    <s v="Bâches"/>
    <m/>
    <s v="Nombre"/>
    <n v="151"/>
    <m/>
    <m/>
    <m/>
    <s v=""/>
    <x v="122"/>
    <s v="Sélection / Priorisation"/>
    <x v="0"/>
    <x v="22"/>
    <s v="Gros Mangle"/>
    <m/>
    <m/>
    <m/>
    <m/>
    <x v="421"/>
    <n v="5"/>
    <s v="HT01"/>
    <s v="HT01152"/>
    <e v="#N/A"/>
    <n v="0"/>
  </r>
  <r>
    <s v="French RC"/>
    <s v="Haitian RC"/>
    <m/>
    <x v="0"/>
    <x v="56"/>
    <n v="30"/>
    <s v="Novembre"/>
    <m/>
    <x v="1"/>
    <x v="1"/>
    <s v="Bâches"/>
    <m/>
    <s v="Nombre"/>
    <n v="30"/>
    <m/>
    <m/>
    <m/>
    <s v=""/>
    <x v="7"/>
    <s v="Sélection / Priorisation"/>
    <x v="0"/>
    <x v="22"/>
    <s v="La Source"/>
    <m/>
    <m/>
    <m/>
    <m/>
    <x v="420"/>
    <n v="6"/>
    <s v="HT01"/>
    <s v="HT01152"/>
    <e v="#N/A"/>
    <n v="0"/>
  </r>
  <r>
    <s v="French RC"/>
    <s v="Haitian RC"/>
    <m/>
    <x v="0"/>
    <x v="56"/>
    <n v="30"/>
    <s v="Novembre"/>
    <m/>
    <x v="1"/>
    <x v="1"/>
    <s v="Kit Abris"/>
    <m/>
    <s v="Nombre"/>
    <n v="151"/>
    <m/>
    <m/>
    <m/>
    <s v=""/>
    <x v="122"/>
    <s v="Sélection / Priorisation"/>
    <x v="0"/>
    <x v="22"/>
    <s v="Gros Mangle"/>
    <m/>
    <m/>
    <m/>
    <m/>
    <x v="421"/>
    <n v="5"/>
    <s v="HT01"/>
    <s v="HT01152"/>
    <e v="#N/A"/>
    <n v="0"/>
  </r>
  <r>
    <s v="French RC"/>
    <s v="Haitian RC"/>
    <m/>
    <x v="0"/>
    <x v="56"/>
    <n v="30"/>
    <s v="Novembre"/>
    <m/>
    <x v="1"/>
    <x v="1"/>
    <s v="Kit Abris"/>
    <m/>
    <s v="Nombre"/>
    <n v="30"/>
    <m/>
    <m/>
    <m/>
    <s v=""/>
    <x v="7"/>
    <s v="Sélection / Priorisation"/>
    <x v="0"/>
    <x v="22"/>
    <s v="La Source"/>
    <m/>
    <m/>
    <m/>
    <m/>
    <x v="420"/>
    <n v="6"/>
    <s v="HT01"/>
    <s v="HT01152"/>
    <e v="#N/A"/>
    <n v="0"/>
  </r>
  <r>
    <s v="French RC"/>
    <s v="Haitian RC"/>
    <m/>
    <x v="0"/>
    <x v="56"/>
    <n v="30"/>
    <s v="Novembre"/>
    <m/>
    <x v="0"/>
    <x v="0"/>
    <s v="Kit de cuisine"/>
    <m/>
    <s v="Nombre"/>
    <n v="231"/>
    <m/>
    <m/>
    <m/>
    <s v=""/>
    <x v="122"/>
    <s v="Sélection / Priorisation"/>
    <x v="0"/>
    <x v="22"/>
    <s v="Gros Mangle"/>
    <m/>
    <m/>
    <m/>
    <m/>
    <x v="421"/>
    <n v="5"/>
    <s v="HT01"/>
    <s v="HT01152"/>
    <e v="#N/A"/>
    <n v="0"/>
  </r>
  <r>
    <s v="French RC"/>
    <s v="Haitian RC"/>
    <m/>
    <x v="0"/>
    <x v="56"/>
    <n v="30"/>
    <s v="Novembre"/>
    <m/>
    <x v="0"/>
    <x v="0"/>
    <s v="Kit de cuisine"/>
    <m/>
    <s v="Nombre"/>
    <n v="110"/>
    <m/>
    <m/>
    <m/>
    <s v=""/>
    <x v="7"/>
    <s v="Sélection / Priorisation"/>
    <x v="0"/>
    <x v="22"/>
    <s v="La Source"/>
    <m/>
    <m/>
    <m/>
    <m/>
    <x v="420"/>
    <n v="6"/>
    <s v="HT01"/>
    <s v="HT01152"/>
    <e v="#N/A"/>
    <n v="0"/>
  </r>
  <r>
    <s v="French RC"/>
    <s v="Haitian RC"/>
    <m/>
    <x v="0"/>
    <x v="56"/>
    <n v="30"/>
    <s v="Novembre"/>
    <m/>
    <x v="0"/>
    <x v="0"/>
    <s v="Kit d'hygiène"/>
    <m/>
    <s v="Nombre"/>
    <n v="231"/>
    <m/>
    <m/>
    <m/>
    <s v=""/>
    <x v="122"/>
    <s v="Sélection / Priorisation"/>
    <x v="0"/>
    <x v="22"/>
    <s v="Gros Mangle"/>
    <m/>
    <m/>
    <m/>
    <m/>
    <x v="421"/>
    <n v="5"/>
    <s v="HT01"/>
    <s v="HT01152"/>
    <e v="#N/A"/>
    <n v="0"/>
  </r>
  <r>
    <s v="French RC"/>
    <s v="Haitian RC"/>
    <m/>
    <x v="0"/>
    <x v="56"/>
    <n v="30"/>
    <s v="Novembre"/>
    <m/>
    <x v="0"/>
    <x v="0"/>
    <s v="Kit d'hygiène"/>
    <m/>
    <s v="Nombre"/>
    <n v="110"/>
    <m/>
    <m/>
    <m/>
    <s v=""/>
    <x v="7"/>
    <s v="Sélection / Priorisation"/>
    <x v="0"/>
    <x v="22"/>
    <s v="La Source"/>
    <m/>
    <m/>
    <m/>
    <m/>
    <x v="420"/>
    <n v="6"/>
    <s v="HT01"/>
    <s v="HT01152"/>
    <e v="#N/A"/>
    <n v="0"/>
  </r>
  <r>
    <s v="French RC"/>
    <s v="Haitian RC"/>
    <m/>
    <x v="0"/>
    <x v="56"/>
    <n v="30"/>
    <s v="Novembre"/>
    <m/>
    <x v="0"/>
    <x v="0"/>
    <s v="Moustiquaires"/>
    <m/>
    <s v="Nombre"/>
    <n v="231"/>
    <m/>
    <m/>
    <m/>
    <s v=""/>
    <x v="122"/>
    <s v="Sélection / Priorisation"/>
    <x v="0"/>
    <x v="22"/>
    <s v="Gros Mangle"/>
    <m/>
    <m/>
    <m/>
    <m/>
    <x v="421"/>
    <n v="5"/>
    <s v="HT01"/>
    <s v="HT01152"/>
    <e v="#N/A"/>
    <n v="0"/>
  </r>
  <r>
    <s v="French RC"/>
    <s v="Haitian RC"/>
    <m/>
    <x v="0"/>
    <x v="56"/>
    <n v="30"/>
    <s v="Novembre"/>
    <m/>
    <x v="0"/>
    <x v="0"/>
    <s v="Moustiquaires"/>
    <m/>
    <s v="Nombre"/>
    <n v="110"/>
    <m/>
    <m/>
    <m/>
    <s v=""/>
    <x v="7"/>
    <s v="Sélection / Priorisation"/>
    <x v="0"/>
    <x v="22"/>
    <s v="La Source"/>
    <m/>
    <m/>
    <m/>
    <m/>
    <x v="420"/>
    <n v="6"/>
    <s v="HT01"/>
    <s v="HT01152"/>
    <e v="#N/A"/>
    <n v="0"/>
  </r>
  <r>
    <s v="World Vision International"/>
    <m/>
    <s v="Private funds"/>
    <x v="0"/>
    <x v="56"/>
    <n v="30"/>
    <s v="Novembre"/>
    <m/>
    <x v="1"/>
    <x v="1"/>
    <s v="Bâches"/>
    <m/>
    <s v="Nombre"/>
    <n v="300"/>
    <m/>
    <m/>
    <m/>
    <s v=""/>
    <x v="25"/>
    <s v="Sélection / Priorisation"/>
    <x v="5"/>
    <x v="67"/>
    <s v="Grand Boucan"/>
    <m/>
    <m/>
    <m/>
    <m/>
    <x v="422"/>
    <n v="8"/>
    <s v="HT10"/>
    <s v="HT101032"/>
    <e v="#N/A"/>
    <n v="1"/>
  </r>
  <r>
    <s v="World Vision International"/>
    <m/>
    <s v="Private funds"/>
    <x v="0"/>
    <x v="56"/>
    <n v="30"/>
    <s v="Novembre"/>
    <m/>
    <x v="1"/>
    <x v="1"/>
    <s v="Bâches"/>
    <m/>
    <s v="Nombre"/>
    <n v="465"/>
    <m/>
    <m/>
    <m/>
    <s v=""/>
    <x v="208"/>
    <s v="Sélection / Priorisation"/>
    <x v="5"/>
    <x v="67"/>
    <s v="Grand Boucan"/>
    <m/>
    <m/>
    <m/>
    <m/>
    <x v="422"/>
    <n v="8"/>
    <s v="HT10"/>
    <s v="HT101032"/>
    <e v="#N/A"/>
    <n v="0"/>
  </r>
  <r>
    <s v="World Vision International"/>
    <m/>
    <s v="Private funds"/>
    <x v="0"/>
    <x v="56"/>
    <n v="30"/>
    <s v="Novembre"/>
    <m/>
    <x v="0"/>
    <x v="0"/>
    <s v="Couvertures"/>
    <m/>
    <s v="Nombre"/>
    <n v="600"/>
    <m/>
    <m/>
    <m/>
    <s v=""/>
    <x v="25"/>
    <s v="Sélection / Priorisation"/>
    <x v="5"/>
    <x v="67"/>
    <s v="Grand Boucan"/>
    <m/>
    <m/>
    <m/>
    <m/>
    <x v="422"/>
    <n v="8"/>
    <s v="HT10"/>
    <s v="HT101032"/>
    <e v="#N/A"/>
    <n v="0"/>
  </r>
  <r>
    <s v="World Vision International"/>
    <m/>
    <s v="Private funds"/>
    <x v="0"/>
    <x v="56"/>
    <n v="30"/>
    <s v="Novembre"/>
    <m/>
    <x v="0"/>
    <x v="0"/>
    <s v="Couvertures"/>
    <m/>
    <s v="Nombre"/>
    <n v="240"/>
    <m/>
    <m/>
    <m/>
    <s v=""/>
    <x v="208"/>
    <s v="Sélection / Priorisation"/>
    <x v="5"/>
    <x v="67"/>
    <s v="Grand Boucan"/>
    <m/>
    <m/>
    <m/>
    <m/>
    <x v="422"/>
    <n v="8"/>
    <s v="HT10"/>
    <s v="HT101032"/>
    <e v="#N/A"/>
    <n v="0"/>
  </r>
  <r>
    <s v="World Vision International"/>
    <m/>
    <s v="Private funds"/>
    <x v="0"/>
    <x v="56"/>
    <n v="30"/>
    <s v="Novembre"/>
    <m/>
    <x v="0"/>
    <x v="0"/>
    <s v="Bidons"/>
    <m/>
    <s v="Nombre"/>
    <n v="400"/>
    <m/>
    <m/>
    <m/>
    <s v=""/>
    <x v="23"/>
    <s v="Sélection / Priorisation"/>
    <x v="0"/>
    <x v="0"/>
    <s v="Petite Source"/>
    <m/>
    <m/>
    <m/>
    <m/>
    <x v="423"/>
    <n v="9"/>
    <s v="HT01"/>
    <s v="HT01151"/>
    <e v="#N/A"/>
    <n v="0"/>
  </r>
  <r>
    <s v="World Vision International"/>
    <m/>
    <s v="Private funds"/>
    <x v="0"/>
    <x v="56"/>
    <n v="30"/>
    <s v="Novembre"/>
    <m/>
    <x v="0"/>
    <x v="0"/>
    <s v="Moustiquaires"/>
    <m/>
    <s v="Nombre"/>
    <n v="600"/>
    <m/>
    <m/>
    <m/>
    <s v=""/>
    <x v="25"/>
    <s v="Sélection / Priorisation"/>
    <x v="5"/>
    <x v="67"/>
    <s v="Grand Boucan"/>
    <m/>
    <m/>
    <m/>
    <m/>
    <x v="422"/>
    <n v="8"/>
    <s v="HT10"/>
    <s v="HT101032"/>
    <e v="#N/A"/>
    <n v="0"/>
  </r>
  <r>
    <s v="World Vision International"/>
    <m/>
    <s v="Private funds"/>
    <x v="0"/>
    <x v="56"/>
    <n v="30"/>
    <s v="Novembre"/>
    <m/>
    <x v="0"/>
    <x v="0"/>
    <s v="Moustiquaires"/>
    <m/>
    <s v="Nombre"/>
    <n v="764"/>
    <m/>
    <m/>
    <m/>
    <s v=""/>
    <x v="208"/>
    <s v="Sélection / Priorisation"/>
    <x v="5"/>
    <x v="67"/>
    <s v="Grand Boucan"/>
    <m/>
    <m/>
    <m/>
    <m/>
    <x v="422"/>
    <n v="8"/>
    <s v="HT10"/>
    <s v="HT101032"/>
    <e v="#N/A"/>
    <n v="0"/>
  </r>
  <r>
    <s v="World Vision International"/>
    <m/>
    <s v="Private funds"/>
    <x v="0"/>
    <x v="56"/>
    <n v="30"/>
    <s v="Novembre"/>
    <m/>
    <x v="0"/>
    <x v="0"/>
    <s v="Moustiquaires"/>
    <m/>
    <s v="Nombre"/>
    <n v="400"/>
    <m/>
    <m/>
    <m/>
    <s v=""/>
    <x v="23"/>
    <s v="Sélection / Priorisation"/>
    <x v="0"/>
    <x v="0"/>
    <s v="Petite Source"/>
    <m/>
    <m/>
    <m/>
    <m/>
    <x v="423"/>
    <n v="9"/>
    <s v="HT01"/>
    <s v="HT01151"/>
    <e v="#N/A"/>
    <n v="0"/>
  </r>
  <r>
    <s v="World Vision International"/>
    <m/>
    <s v="Private funds"/>
    <x v="0"/>
    <x v="56"/>
    <n v="30"/>
    <s v="Novembre"/>
    <m/>
    <x v="0"/>
    <x v="0"/>
    <s v="Moustiquaires"/>
    <m/>
    <s v="Nombre"/>
    <n v="400"/>
    <m/>
    <m/>
    <m/>
    <s v=""/>
    <x v="23"/>
    <s v="Sélection / Priorisation"/>
    <x v="0"/>
    <x v="22"/>
    <s v="Pointe A Raquette"/>
    <m/>
    <m/>
    <m/>
    <m/>
    <x v="424"/>
    <n v="7"/>
    <s v="HT01"/>
    <s v="HT01152"/>
    <e v="#N/A"/>
    <n v="0"/>
  </r>
  <r>
    <s v="World Vision International"/>
    <m/>
    <s v="Private funds"/>
    <x v="0"/>
    <x v="56"/>
    <n v="30"/>
    <s v="Novembre"/>
    <m/>
    <x v="0"/>
    <x v="0"/>
    <s v="Lampes solaires"/>
    <m/>
    <s v="Nombre"/>
    <n v="400"/>
    <m/>
    <m/>
    <m/>
    <s v=""/>
    <x v="23"/>
    <s v="Sélection / Priorisation"/>
    <x v="0"/>
    <x v="0"/>
    <s v="Petite Source"/>
    <m/>
    <m/>
    <m/>
    <m/>
    <x v="423"/>
    <n v="9"/>
    <s v="HT01"/>
    <s v="HT01151"/>
    <e v="#N/A"/>
    <n v="0"/>
  </r>
  <r>
    <s v="World Vision International"/>
    <m/>
    <s v="Private funds"/>
    <x v="0"/>
    <x v="56"/>
    <n v="30"/>
    <s v="Novembre"/>
    <m/>
    <x v="0"/>
    <x v="0"/>
    <s v="Lampes solaires"/>
    <m/>
    <s v="Nombre"/>
    <n v="400"/>
    <m/>
    <m/>
    <m/>
    <s v=""/>
    <x v="23"/>
    <s v="Sélection / Priorisation"/>
    <x v="0"/>
    <x v="22"/>
    <s v="Pointe A Raquette"/>
    <m/>
    <m/>
    <m/>
    <m/>
    <x v="424"/>
    <n v="7"/>
    <s v="HT01"/>
    <s v="HT01152"/>
    <e v="#N/A"/>
    <n v="0"/>
  </r>
  <r>
    <s v="World Vision International"/>
    <m/>
    <s v="Private funds"/>
    <x v="0"/>
    <x v="56"/>
    <n v="30"/>
    <s v="Novembre"/>
    <m/>
    <x v="0"/>
    <x v="0"/>
    <s v="Kit d'hygiène"/>
    <m/>
    <s v="Nombre"/>
    <n v="300"/>
    <m/>
    <m/>
    <m/>
    <s v=""/>
    <x v="25"/>
    <s v="Sélection / Priorisation"/>
    <x v="5"/>
    <x v="67"/>
    <s v="Grand Boucan"/>
    <m/>
    <m/>
    <m/>
    <m/>
    <x v="422"/>
    <n v="8"/>
    <s v="HT10"/>
    <s v="HT101032"/>
    <e v="#N/A"/>
    <n v="0"/>
  </r>
  <r>
    <s v="World Vision International"/>
    <m/>
    <s v="Private funds"/>
    <x v="0"/>
    <x v="56"/>
    <n v="30"/>
    <s v="Novembre"/>
    <m/>
    <x v="0"/>
    <x v="0"/>
    <s v="Kit d'hygiène"/>
    <m/>
    <s v="Nombre"/>
    <n v="382"/>
    <m/>
    <m/>
    <m/>
    <s v=""/>
    <x v="208"/>
    <s v="Sélection / Priorisation"/>
    <x v="5"/>
    <x v="67"/>
    <s v="Grand Boucan"/>
    <m/>
    <m/>
    <m/>
    <m/>
    <x v="422"/>
    <n v="8"/>
    <s v="HT10"/>
    <s v="HT101032"/>
    <e v="#N/A"/>
    <n v="0"/>
  </r>
  <r>
    <s v="World Vision International"/>
    <m/>
    <s v="Private funds"/>
    <x v="0"/>
    <x v="56"/>
    <n v="30"/>
    <s v="Novembre"/>
    <m/>
    <x v="0"/>
    <x v="0"/>
    <s v="Kit d'hygiène"/>
    <m/>
    <s v="Nombre"/>
    <n v="400"/>
    <m/>
    <m/>
    <m/>
    <s v=""/>
    <x v="23"/>
    <s v="Sélection / Priorisation"/>
    <x v="0"/>
    <x v="22"/>
    <s v="Pointe A Raquette"/>
    <m/>
    <m/>
    <m/>
    <m/>
    <x v="424"/>
    <n v="7"/>
    <s v="HT01"/>
    <s v="HT01152"/>
    <e v="#N/A"/>
    <n v="0"/>
  </r>
  <r>
    <s v="World Vision International"/>
    <m/>
    <s v="Private funds"/>
    <x v="0"/>
    <x v="56"/>
    <n v="30"/>
    <s v="Novembre"/>
    <m/>
    <x v="0"/>
    <x v="0"/>
    <s v="Seaux"/>
    <m/>
    <s v="Nombre"/>
    <n v="400"/>
    <m/>
    <m/>
    <m/>
    <s v=""/>
    <x v="23"/>
    <s v="Sélection / Priorisation"/>
    <x v="0"/>
    <x v="0"/>
    <s v="Petite Source"/>
    <m/>
    <m/>
    <m/>
    <s v="400 water filter"/>
    <x v="423"/>
    <n v="9"/>
    <s v="HT01"/>
    <s v="HT01151"/>
    <e v="#N/A"/>
    <n v="0"/>
  </r>
  <r>
    <s v="World Vision International"/>
    <m/>
    <s v="Private funds"/>
    <x v="0"/>
    <x v="56"/>
    <n v="30"/>
    <s v="Novembre"/>
    <m/>
    <x v="0"/>
    <x v="0"/>
    <s v="Seaux"/>
    <m/>
    <s v="Nombre"/>
    <n v="400"/>
    <m/>
    <m/>
    <m/>
    <s v=""/>
    <x v="23"/>
    <s v="Sélection / Priorisation"/>
    <x v="0"/>
    <x v="22"/>
    <s v="Pointe A Raquette"/>
    <m/>
    <m/>
    <m/>
    <s v="400 water filter"/>
    <x v="424"/>
    <n v="7"/>
    <s v="HT01"/>
    <s v="HT01152"/>
    <e v="#N/A"/>
    <n v="0"/>
  </r>
  <r>
    <s v="World Vision International"/>
    <m/>
    <m/>
    <x v="0"/>
    <x v="56"/>
    <n v="30"/>
    <s v="Novembre"/>
    <m/>
    <x v="2"/>
    <x v="2"/>
    <s v="Formation"/>
    <m/>
    <s v=""/>
    <n v="400"/>
    <m/>
    <m/>
    <m/>
    <s v=""/>
    <x v="23"/>
    <s v="Sélection / Priorisation"/>
    <x v="0"/>
    <x v="0"/>
    <s v="Petite Source"/>
    <m/>
    <m/>
    <m/>
    <m/>
    <x v="423"/>
    <n v="9"/>
    <s v="HT01"/>
    <s v="HT01151"/>
    <e v="#N/A"/>
    <n v="0"/>
  </r>
  <r>
    <s v="World Vision International"/>
    <m/>
    <m/>
    <x v="0"/>
    <x v="56"/>
    <n v="30"/>
    <s v="Novembre"/>
    <m/>
    <x v="2"/>
    <x v="2"/>
    <s v="Formation"/>
    <m/>
    <s v=""/>
    <n v="400"/>
    <m/>
    <m/>
    <m/>
    <s v=""/>
    <x v="23"/>
    <s v="Sélection / Priorisation"/>
    <x v="0"/>
    <x v="22"/>
    <s v="Pointe A Raquette"/>
    <m/>
    <m/>
    <m/>
    <m/>
    <x v="424"/>
    <n v="7"/>
    <s v="HT01"/>
    <s v="HT01152"/>
    <e v="#N/A"/>
    <n v="0"/>
  </r>
  <r>
    <s v="World Vision International"/>
    <m/>
    <s v="Private funds"/>
    <x v="0"/>
    <x v="56"/>
    <n v="30"/>
    <s v="Novembre"/>
    <m/>
    <x v="1"/>
    <x v="3"/>
    <s v="Conditionel "/>
    <m/>
    <s v="Valeur en USD"/>
    <n v="25"/>
    <m/>
    <m/>
    <m/>
    <s v=""/>
    <x v="209"/>
    <m/>
    <x v="0"/>
    <x v="0"/>
    <s v="Palma"/>
    <m/>
    <m/>
    <m/>
    <s v="Kore Lavi"/>
    <x v="425"/>
    <n v="2"/>
    <s v="HT01"/>
    <s v="HT01151"/>
    <e v="#N/A"/>
    <n v="0"/>
  </r>
  <r>
    <s v="World Vision International"/>
    <m/>
    <s v="Private funds"/>
    <x v="0"/>
    <x v="56"/>
    <n v="30"/>
    <s v="Novembre"/>
    <m/>
    <x v="1"/>
    <x v="3"/>
    <s v="Conditionel "/>
    <m/>
    <s v="Valeur en USD"/>
    <n v="25"/>
    <m/>
    <m/>
    <m/>
    <s v=""/>
    <x v="135"/>
    <m/>
    <x v="0"/>
    <x v="0"/>
    <s v="Petite Source"/>
    <m/>
    <m/>
    <m/>
    <s v="Kore Lavi"/>
    <x v="423"/>
    <n v="9"/>
    <s v="HT01"/>
    <s v="HT01151"/>
    <e v="#N/A"/>
    <n v="0"/>
  </r>
  <r>
    <s v="World Vision International"/>
    <m/>
    <s v="Private funds"/>
    <x v="0"/>
    <x v="56"/>
    <n v="30"/>
    <s v="Novembre"/>
    <m/>
    <x v="1"/>
    <x v="3"/>
    <s v="Conditionel "/>
    <m/>
    <s v="Valeur en USD"/>
    <n v="25"/>
    <m/>
    <m/>
    <m/>
    <s v=""/>
    <x v="59"/>
    <m/>
    <x v="0"/>
    <x v="0"/>
    <s v="Grande Source"/>
    <m/>
    <m/>
    <m/>
    <s v="Kore Lavi"/>
    <x v="426"/>
    <n v="4"/>
    <s v="HT01"/>
    <s v="HT01151"/>
    <e v="#N/A"/>
    <n v="0"/>
  </r>
  <r>
    <s v="World Vision International"/>
    <m/>
    <s v="Private funds"/>
    <x v="0"/>
    <x v="56"/>
    <n v="30"/>
    <s v="Novembre"/>
    <m/>
    <x v="1"/>
    <x v="3"/>
    <s v="Conditionel "/>
    <m/>
    <s v="Valeur en USD"/>
    <n v="25"/>
    <m/>
    <m/>
    <m/>
    <s v=""/>
    <x v="130"/>
    <m/>
    <x v="0"/>
    <x v="0"/>
    <s v="Grand Lagon"/>
    <m/>
    <m/>
    <m/>
    <s v="Kore Lavi"/>
    <x v="426"/>
    <n v="4"/>
    <s v="HT01"/>
    <s v="HT01151"/>
    <e v="#N/A"/>
    <n v="0"/>
  </r>
  <r>
    <s v="World Vision International"/>
    <m/>
    <s v="Private funds"/>
    <x v="0"/>
    <x v="56"/>
    <n v="30"/>
    <s v="Novembre"/>
    <m/>
    <x v="1"/>
    <x v="3"/>
    <s v="Conditionel "/>
    <m/>
    <s v="Valeur en USD"/>
    <n v="25"/>
    <m/>
    <m/>
    <m/>
    <s v=""/>
    <x v="82"/>
    <m/>
    <x v="0"/>
    <x v="0"/>
    <s v="Picmy"/>
    <m/>
    <m/>
    <m/>
    <s v="Kore Lavi"/>
    <x v="427"/>
    <n v="2"/>
    <s v="HT01"/>
    <s v="HT01151"/>
    <e v="#N/A"/>
    <n v="0"/>
  </r>
  <r>
    <s v="World Vision International"/>
    <m/>
    <s v="Private funds"/>
    <x v="0"/>
    <x v="56"/>
    <n v="30"/>
    <s v="Novembre"/>
    <m/>
    <x v="1"/>
    <x v="3"/>
    <s v="Conditionel "/>
    <m/>
    <s v="Valeur en USD"/>
    <n v="25"/>
    <m/>
    <m/>
    <m/>
    <s v=""/>
    <x v="133"/>
    <m/>
    <x v="0"/>
    <x v="0"/>
    <s v="Petite Anse"/>
    <m/>
    <m/>
    <m/>
    <s v="Kore Lavi"/>
    <x v="423"/>
    <n v="9"/>
    <s v="HT01"/>
    <s v="HT01151"/>
    <e v="#N/A"/>
    <n v="0"/>
  </r>
  <r>
    <s v="World Vision International"/>
    <m/>
    <s v="Private funds"/>
    <x v="0"/>
    <x v="56"/>
    <n v="30"/>
    <s v="Novembre"/>
    <m/>
    <x v="1"/>
    <x v="3"/>
    <s v="Conditionel "/>
    <m/>
    <s v="Valeur en USD"/>
    <n v="25"/>
    <m/>
    <m/>
    <m/>
    <s v=""/>
    <x v="140"/>
    <m/>
    <x v="0"/>
    <x v="22"/>
    <s v="La Source"/>
    <m/>
    <m/>
    <m/>
    <s v="Kore Lavi"/>
    <x v="428"/>
    <n v="2"/>
    <s v="HT01"/>
    <s v="HT01152"/>
    <e v="#N/A"/>
    <n v="0"/>
  </r>
  <r>
    <s v="World Vision International"/>
    <m/>
    <s v="Private funds"/>
    <x v="0"/>
    <x v="56"/>
    <n v="30"/>
    <s v="Novembre"/>
    <m/>
    <x v="1"/>
    <x v="3"/>
    <s v="Conditionel "/>
    <m/>
    <s v="Valeur en USD"/>
    <n v="25"/>
    <m/>
    <m/>
    <m/>
    <s v=""/>
    <x v="50"/>
    <m/>
    <x v="0"/>
    <x v="22"/>
    <s v="Grand Vide"/>
    <m/>
    <m/>
    <m/>
    <s v="Kore Lavi"/>
    <x v="429"/>
    <n v="4"/>
    <s v="HT01"/>
    <s v="HT01152"/>
    <e v="#N/A"/>
    <n v="0"/>
  </r>
  <r>
    <s v="World Vision International"/>
    <m/>
    <s v="Private funds"/>
    <x v="0"/>
    <x v="56"/>
    <n v="30"/>
    <s v="Novembre"/>
    <m/>
    <x v="1"/>
    <x v="3"/>
    <s v="Conditionel "/>
    <m/>
    <s v="Valeur en USD"/>
    <n v="25"/>
    <m/>
    <m/>
    <m/>
    <s v=""/>
    <x v="210"/>
    <m/>
    <x v="0"/>
    <x v="22"/>
    <s v="Trou Louis"/>
    <m/>
    <m/>
    <m/>
    <s v="Kore Lavi"/>
    <x v="430"/>
    <n v="2"/>
    <s v="HT01"/>
    <s v="HT01152"/>
    <e v="#N/A"/>
    <n v="0"/>
  </r>
  <r>
    <s v="World Vision International"/>
    <m/>
    <s v="Private funds"/>
    <x v="0"/>
    <x v="56"/>
    <n v="30"/>
    <s v="Novembre"/>
    <m/>
    <x v="1"/>
    <x v="3"/>
    <s v="Conditionel "/>
    <m/>
    <s v="Valeur en USD"/>
    <n v="25"/>
    <m/>
    <m/>
    <m/>
    <s v=""/>
    <x v="142"/>
    <m/>
    <x v="0"/>
    <x v="22"/>
    <s v="Pointe A Raquette"/>
    <m/>
    <m/>
    <m/>
    <s v="Kore Lavi"/>
    <x v="424"/>
    <n v="7"/>
    <s v="HT01"/>
    <s v="HT01152"/>
    <e v="#N/A"/>
    <n v="0"/>
  </r>
  <r>
    <s v="World Vision International"/>
    <m/>
    <s v="Private funds"/>
    <x v="0"/>
    <x v="56"/>
    <n v="30"/>
    <s v="Novembre"/>
    <m/>
    <x v="1"/>
    <x v="3"/>
    <s v="Conditionel "/>
    <m/>
    <s v="Valeur en USD"/>
    <n v="25"/>
    <m/>
    <m/>
    <m/>
    <s v=""/>
    <x v="28"/>
    <m/>
    <x v="0"/>
    <x v="22"/>
    <s v="Gros Mangle"/>
    <m/>
    <m/>
    <m/>
    <s v="Kore Lavi"/>
    <x v="429"/>
    <n v="4"/>
    <s v="HT01"/>
    <s v="HT01152"/>
    <e v="#N/A"/>
    <n v="0"/>
  </r>
  <r>
    <s v="World Vision International"/>
    <m/>
    <m/>
    <x v="0"/>
    <x v="56"/>
    <n v="30"/>
    <s v="Novembre"/>
    <m/>
    <x v="1"/>
    <x v="3"/>
    <s v="Non conditionel "/>
    <m/>
    <s v="Valeur en USD"/>
    <n v="50"/>
    <m/>
    <m/>
    <m/>
    <s v=""/>
    <x v="211"/>
    <m/>
    <x v="0"/>
    <x v="0"/>
    <s v="Palma"/>
    <m/>
    <m/>
    <m/>
    <s v="EFSP"/>
    <x v="425"/>
    <n v="2"/>
    <s v="HT01"/>
    <s v="HT01151"/>
    <e v="#N/A"/>
    <n v="0"/>
  </r>
  <r>
    <s v="World Vision International"/>
    <m/>
    <m/>
    <x v="0"/>
    <x v="56"/>
    <n v="30"/>
    <s v="Novembre"/>
    <m/>
    <x v="1"/>
    <x v="3"/>
    <s v="Non conditionel "/>
    <m/>
    <s v="Valeur en USD"/>
    <n v="50"/>
    <m/>
    <m/>
    <m/>
    <s v=""/>
    <x v="134"/>
    <m/>
    <x v="0"/>
    <x v="0"/>
    <s v="Petite source"/>
    <m/>
    <m/>
    <m/>
    <s v="EFSP"/>
    <x v="423"/>
    <n v="9"/>
    <s v="HT01"/>
    <s v="HT01151"/>
    <e v="#N/A"/>
    <n v="0"/>
  </r>
  <r>
    <s v="World Vision International"/>
    <m/>
    <m/>
    <x v="0"/>
    <x v="56"/>
    <n v="30"/>
    <s v="Novembre"/>
    <m/>
    <x v="1"/>
    <x v="3"/>
    <s v="Non conditionel "/>
    <m/>
    <s v="Valeur en USD"/>
    <n v="50"/>
    <m/>
    <m/>
    <m/>
    <s v=""/>
    <x v="131"/>
    <m/>
    <x v="0"/>
    <x v="0"/>
    <s v="Grande source"/>
    <m/>
    <m/>
    <m/>
    <s v="EFSP"/>
    <x v="426"/>
    <n v="4"/>
    <s v="HT01"/>
    <s v="HT01151"/>
    <e v="#N/A"/>
    <n v="0"/>
  </r>
  <r>
    <s v="World Vision International"/>
    <m/>
    <m/>
    <x v="0"/>
    <x v="56"/>
    <n v="30"/>
    <s v="Novembre"/>
    <m/>
    <x v="1"/>
    <x v="3"/>
    <s v="Non conditionel "/>
    <m/>
    <s v="Valeur en USD"/>
    <n v="50"/>
    <m/>
    <m/>
    <m/>
    <s v=""/>
    <x v="23"/>
    <m/>
    <x v="0"/>
    <x v="0"/>
    <s v="Grand Lagon"/>
    <m/>
    <m/>
    <m/>
    <s v="EFSP"/>
    <x v="426"/>
    <n v="4"/>
    <s v="HT01"/>
    <s v="HT01151"/>
    <e v="#N/A"/>
    <n v="0"/>
  </r>
  <r>
    <s v="World Vision International"/>
    <m/>
    <m/>
    <x v="0"/>
    <x v="56"/>
    <n v="30"/>
    <s v="Novembre"/>
    <m/>
    <x v="1"/>
    <x v="3"/>
    <s v="Non conditionel "/>
    <m/>
    <s v="Valeur en USD"/>
    <n v="50"/>
    <m/>
    <m/>
    <m/>
    <s v=""/>
    <x v="212"/>
    <m/>
    <x v="0"/>
    <x v="0"/>
    <s v="Picmy"/>
    <m/>
    <m/>
    <m/>
    <s v="EFSP"/>
    <x v="427"/>
    <n v="2"/>
    <s v="HT01"/>
    <s v="HT01151"/>
    <e v="#N/A"/>
    <n v="0"/>
  </r>
  <r>
    <s v="World Vision International"/>
    <m/>
    <m/>
    <x v="0"/>
    <x v="56"/>
    <n v="30"/>
    <s v="Novembre"/>
    <m/>
    <x v="1"/>
    <x v="3"/>
    <s v="Non conditionel "/>
    <m/>
    <s v="Valeur en USD"/>
    <n v="50"/>
    <m/>
    <m/>
    <m/>
    <s v=""/>
    <x v="176"/>
    <m/>
    <x v="0"/>
    <x v="0"/>
    <s v="Petite Anse"/>
    <m/>
    <m/>
    <m/>
    <s v="EFSP"/>
    <x v="423"/>
    <n v="9"/>
    <s v="HT01"/>
    <s v="HT01151"/>
    <e v="#N/A"/>
    <n v="0"/>
  </r>
  <r>
    <s v="World Vision International"/>
    <m/>
    <m/>
    <x v="0"/>
    <x v="56"/>
    <n v="30"/>
    <s v="Novembre"/>
    <m/>
    <x v="1"/>
    <x v="3"/>
    <s v="Non conditionel "/>
    <m/>
    <s v="Valeur en USD"/>
    <n v="50"/>
    <m/>
    <m/>
    <m/>
    <s v=""/>
    <x v="213"/>
    <m/>
    <x v="0"/>
    <x v="22"/>
    <s v="La Source"/>
    <m/>
    <m/>
    <m/>
    <s v="EFSP"/>
    <x v="428"/>
    <n v="2"/>
    <s v="HT01"/>
    <s v="HT01152"/>
    <e v="#N/A"/>
    <n v="0"/>
  </r>
  <r>
    <s v="World Vision International"/>
    <m/>
    <m/>
    <x v="0"/>
    <x v="56"/>
    <n v="30"/>
    <s v="Novembre"/>
    <m/>
    <x v="1"/>
    <x v="3"/>
    <s v="Non conditionel "/>
    <m/>
    <s v="Valeur en USD"/>
    <n v="50"/>
    <m/>
    <m/>
    <m/>
    <s v=""/>
    <x v="214"/>
    <m/>
    <x v="0"/>
    <x v="22"/>
    <s v="Grande vide"/>
    <m/>
    <m/>
    <m/>
    <s v="EFSP"/>
    <x v="429"/>
    <n v="4"/>
    <s v="HT01"/>
    <s v="HT01152"/>
    <e v="#N/A"/>
    <n v="0"/>
  </r>
  <r>
    <s v="World Vision International"/>
    <m/>
    <m/>
    <x v="0"/>
    <x v="56"/>
    <n v="30"/>
    <s v="Novembre"/>
    <m/>
    <x v="1"/>
    <x v="3"/>
    <s v="Non conditionel "/>
    <m/>
    <s v="Valeur en USD"/>
    <n v="50"/>
    <m/>
    <m/>
    <m/>
    <s v=""/>
    <x v="215"/>
    <m/>
    <x v="0"/>
    <x v="22"/>
    <s v="Trou Louis"/>
    <m/>
    <m/>
    <m/>
    <s v="EFSP"/>
    <x v="430"/>
    <n v="2"/>
    <s v="HT01"/>
    <s v="HT01152"/>
    <e v="#N/A"/>
    <n v="0"/>
  </r>
  <r>
    <s v="World Vision International"/>
    <m/>
    <m/>
    <x v="0"/>
    <x v="56"/>
    <n v="30"/>
    <s v="Novembre"/>
    <m/>
    <x v="1"/>
    <x v="3"/>
    <s v="Non conditionel "/>
    <m/>
    <s v="Valeur en USD"/>
    <n v="50"/>
    <m/>
    <m/>
    <m/>
    <s v=""/>
    <x v="216"/>
    <m/>
    <x v="0"/>
    <x v="22"/>
    <s v="Point-a-Raquette"/>
    <m/>
    <m/>
    <m/>
    <s v="EFSP"/>
    <x v="424"/>
    <n v="7"/>
    <s v="HT01"/>
    <s v="HT01152"/>
    <e v="#N/A"/>
    <n v="0"/>
  </r>
  <r>
    <s v="World Vision International"/>
    <m/>
    <m/>
    <x v="0"/>
    <x v="56"/>
    <n v="30"/>
    <s v="Novembre"/>
    <m/>
    <x v="1"/>
    <x v="3"/>
    <s v="Non conditionel "/>
    <m/>
    <s v="Valeur en USD"/>
    <n v="50"/>
    <m/>
    <m/>
    <m/>
    <s v=""/>
    <x v="217"/>
    <m/>
    <x v="0"/>
    <x v="22"/>
    <s v="Gros Mangle"/>
    <m/>
    <m/>
    <m/>
    <s v="EFSP"/>
    <x v="429"/>
    <n v="4"/>
    <s v="HT01"/>
    <s v="HT01152"/>
    <e v="#N/A"/>
    <n v="0"/>
  </r>
  <r>
    <s v="IFRC"/>
    <s v="Haitian RC"/>
    <m/>
    <x v="0"/>
    <x v="57"/>
    <n v="1"/>
    <s v="Décembre"/>
    <m/>
    <x v="1"/>
    <x v="1"/>
    <s v="Bâches"/>
    <m/>
    <s v="Nombre"/>
    <n v="1096"/>
    <m/>
    <m/>
    <m/>
    <s v=""/>
    <x v="218"/>
    <s v="Sélection / Priorisation"/>
    <x v="1"/>
    <x v="23"/>
    <m/>
    <m/>
    <m/>
    <m/>
    <m/>
    <x v="431"/>
    <n v="6"/>
    <s v="HT08"/>
    <s v="HT08833"/>
    <e v="#N/A"/>
    <n v="0"/>
  </r>
  <r>
    <s v="IFRC"/>
    <s v="Haitian RC"/>
    <m/>
    <x v="0"/>
    <x v="57"/>
    <n v="1"/>
    <s v="Décembre"/>
    <m/>
    <x v="0"/>
    <x v="0"/>
    <s v="Bidons"/>
    <m/>
    <s v="Nombre"/>
    <n v="1096"/>
    <m/>
    <m/>
    <m/>
    <s v=""/>
    <x v="218"/>
    <s v="Sélection / Priorisation"/>
    <x v="1"/>
    <x v="23"/>
    <m/>
    <m/>
    <m/>
    <m/>
    <m/>
    <x v="431"/>
    <n v="6"/>
    <s v="HT08"/>
    <s v="HT08833"/>
    <e v="#N/A"/>
    <n v="0"/>
  </r>
  <r>
    <s v="IFRC"/>
    <s v="Haitian RC"/>
    <m/>
    <x v="0"/>
    <x v="57"/>
    <n v="1"/>
    <s v="Décembre"/>
    <m/>
    <x v="0"/>
    <x v="0"/>
    <s v="Seaux"/>
    <m/>
    <s v="Nombre"/>
    <n v="548"/>
    <m/>
    <m/>
    <m/>
    <s v=""/>
    <x v="218"/>
    <s v="Sélection / Priorisation"/>
    <x v="1"/>
    <x v="23"/>
    <m/>
    <m/>
    <m/>
    <m/>
    <m/>
    <x v="431"/>
    <n v="6"/>
    <s v="HT08"/>
    <s v="HT08833"/>
    <e v="#N/A"/>
    <n v="0"/>
  </r>
  <r>
    <s v="IFRC"/>
    <s v="Haitian RC"/>
    <m/>
    <x v="0"/>
    <x v="57"/>
    <n v="1"/>
    <s v="Décembre"/>
    <m/>
    <x v="0"/>
    <x v="0"/>
    <s v="Moustiquaires"/>
    <m/>
    <s v="Nombre"/>
    <n v="1096"/>
    <m/>
    <m/>
    <m/>
    <s v=""/>
    <x v="218"/>
    <s v="Sélection / Priorisation"/>
    <x v="1"/>
    <x v="23"/>
    <m/>
    <m/>
    <m/>
    <m/>
    <m/>
    <x v="431"/>
    <n v="6"/>
    <s v="HT08"/>
    <s v="HT08833"/>
    <e v="#N/A"/>
    <n v="0"/>
  </r>
  <r>
    <s v="IFRC"/>
    <s v="Haitian RC"/>
    <m/>
    <x v="0"/>
    <x v="57"/>
    <n v="1"/>
    <s v="Décembre"/>
    <m/>
    <x v="0"/>
    <x v="0"/>
    <s v="Kit de cuisine"/>
    <m/>
    <s v="Nombre"/>
    <n v="548"/>
    <m/>
    <m/>
    <m/>
    <s v=""/>
    <x v="218"/>
    <s v="Sélection / Priorisation"/>
    <x v="1"/>
    <x v="23"/>
    <m/>
    <m/>
    <m/>
    <m/>
    <m/>
    <x v="431"/>
    <n v="6"/>
    <s v="HT08"/>
    <s v="HT08833"/>
    <e v="#N/A"/>
    <n v="0"/>
  </r>
  <r>
    <s v="IFRC"/>
    <s v="Haitian RC"/>
    <m/>
    <x v="0"/>
    <x v="57"/>
    <n v="1"/>
    <s v="Décembre"/>
    <m/>
    <x v="1"/>
    <x v="1"/>
    <s v="Kit Abris"/>
    <m/>
    <s v="Nombre"/>
    <n v="548"/>
    <m/>
    <m/>
    <m/>
    <s v=""/>
    <x v="218"/>
    <s v="Sélection / Priorisation"/>
    <x v="1"/>
    <x v="23"/>
    <m/>
    <m/>
    <m/>
    <m/>
    <m/>
    <x v="431"/>
    <n v="6"/>
    <s v="HT08"/>
    <s v="HT08833"/>
    <e v="#N/A"/>
    <n v="0"/>
  </r>
  <r>
    <s v="MEDAIR"/>
    <m/>
    <s v="OFDA"/>
    <x v="0"/>
    <x v="57"/>
    <n v="1"/>
    <s v="Décembre"/>
    <m/>
    <x v="1"/>
    <x v="1"/>
    <s v="Kit d'outils"/>
    <m/>
    <s v="Nombre"/>
    <n v="520"/>
    <m/>
    <m/>
    <m/>
    <s v=""/>
    <x v="219"/>
    <s v="Distribution générale"/>
    <x v="2"/>
    <x v="54"/>
    <s v="Blactote"/>
    <m/>
    <m/>
    <m/>
    <s v="Sawyer filters including bucket distributed instead of aquatabs and shelter toolkits."/>
    <x v="432"/>
    <n v="3"/>
    <s v="HT07"/>
    <s v="HT07753"/>
    <e v="#N/A"/>
    <n v="0"/>
  </r>
  <r>
    <s v="MEDAIR"/>
    <m/>
    <s v="OFDA"/>
    <x v="0"/>
    <x v="57"/>
    <n v="1"/>
    <s v="Décembre"/>
    <m/>
    <x v="1"/>
    <x v="1"/>
    <s v="Autre, à préciser dans &quot;Commentaires&quot;"/>
    <m/>
    <s v="N/A"/>
    <n v="520"/>
    <m/>
    <m/>
    <m/>
    <s v=""/>
    <x v="219"/>
    <s v="Distribution générale"/>
    <x v="2"/>
    <x v="54"/>
    <s v="Blactote"/>
    <m/>
    <m/>
    <m/>
    <s v="Sawyer filters et seaux sont distribué à la place d'aquatabs et l'outils d'abri."/>
    <x v="432"/>
    <n v="3"/>
    <s v="HT07"/>
    <s v="HT07753"/>
    <e v="#N/A"/>
    <n v="0"/>
  </r>
  <r>
    <s v="MEDAIR"/>
    <m/>
    <s v="OFDA"/>
    <x v="0"/>
    <x v="57"/>
    <n v="1"/>
    <s v="Décembre"/>
    <m/>
    <x v="1"/>
    <x v="1"/>
    <s v="Autre, à préciser dans &quot;Commentaires&quot;"/>
    <m/>
    <s v="N/A"/>
    <n v="520"/>
    <m/>
    <m/>
    <m/>
    <s v=""/>
    <x v="219"/>
    <s v="Distribution générale"/>
    <x v="2"/>
    <x v="54"/>
    <s v="Blactote"/>
    <m/>
    <m/>
    <m/>
    <s v="Sawyer filters et seaux sont distribué à la place d'aquatabs et l'outils d'abri."/>
    <x v="432"/>
    <n v="3"/>
    <s v="HT07"/>
    <s v="HT07753"/>
    <e v="#N/A"/>
    <n v="0"/>
  </r>
  <r>
    <s v="World Concern"/>
    <m/>
    <s v="Tearfund"/>
    <x v="0"/>
    <x v="57"/>
    <n v="1"/>
    <s v="Décembre"/>
    <m/>
    <x v="1"/>
    <x v="4"/>
    <s v="Non conditionel"/>
    <s v="Cash"/>
    <s v="Valeur en HTG"/>
    <n v="50"/>
    <m/>
    <m/>
    <m/>
    <s v=""/>
    <x v="14"/>
    <s v="Sélection / Priorisation"/>
    <x v="3"/>
    <x v="56"/>
    <s v="Marbial"/>
    <m/>
    <s v="Rural"/>
    <s v="Ménage"/>
    <m/>
    <x v="433"/>
    <n v="1"/>
    <s v="HT02"/>
    <s v="HT02211"/>
    <e v="#N/A"/>
    <n v="1"/>
  </r>
  <r>
    <s v="World Concern"/>
    <m/>
    <s v="Tearfund"/>
    <x v="0"/>
    <x v="57"/>
    <n v="1"/>
    <s v="Décembre"/>
    <m/>
    <x v="1"/>
    <x v="4"/>
    <s v="Non conditionel"/>
    <s v="Cash"/>
    <s v="Valeur en HTG"/>
    <n v="47"/>
    <m/>
    <m/>
    <m/>
    <s v=""/>
    <x v="220"/>
    <s v="Sélection / Priorisation"/>
    <x v="3"/>
    <x v="34"/>
    <s v="Savane Dubois"/>
    <m/>
    <s v="Rural"/>
    <s v="Ménage"/>
    <m/>
    <x v="434"/>
    <n v="1"/>
    <s v="HT02"/>
    <s v="HT02212"/>
    <e v="#N/A"/>
    <n v="1"/>
  </r>
  <r>
    <s v="World Concern"/>
    <m/>
    <s v="Tearfund"/>
    <x v="0"/>
    <x v="57"/>
    <n v="1"/>
    <s v="Décembre"/>
    <m/>
    <x v="1"/>
    <x v="4"/>
    <s v="Non conditionel"/>
    <s v="Cash"/>
    <s v="Valeur en HTG"/>
    <n v="44"/>
    <m/>
    <m/>
    <m/>
    <s v=""/>
    <x v="82"/>
    <s v="Sélection / Priorisation"/>
    <x v="3"/>
    <x v="10"/>
    <s v="Gaillard"/>
    <m/>
    <s v="Rural"/>
    <s v="Ménage"/>
    <m/>
    <x v="435"/>
    <n v="1"/>
    <s v="HT02"/>
    <s v="HT02213"/>
    <e v="#N/A"/>
    <n v="1"/>
  </r>
  <r>
    <s v="World Concern"/>
    <m/>
    <s v="Tearfund"/>
    <x v="0"/>
    <x v="57"/>
    <n v="1"/>
    <s v="Décembre"/>
    <m/>
    <x v="1"/>
    <x v="4"/>
    <s v="Non conditionel"/>
    <s v="Cash"/>
    <s v="Valeur en HTG"/>
    <n v="34"/>
    <m/>
    <m/>
    <m/>
    <s v=""/>
    <x v="16"/>
    <s v="Sélection / Priorisation"/>
    <x v="3"/>
    <x v="34"/>
    <s v="Macary"/>
    <m/>
    <s v="Rural"/>
    <s v="Ménage"/>
    <m/>
    <x v="436"/>
    <n v="1"/>
    <s v="HT02"/>
    <s v="HT02212"/>
    <e v="#N/A"/>
    <n v="0"/>
  </r>
  <r>
    <s v="American RC"/>
    <s v="Haitian RC"/>
    <m/>
    <x v="0"/>
    <x v="58"/>
    <n v="2"/>
    <s v="Décembre"/>
    <m/>
    <x v="1"/>
    <x v="1"/>
    <s v="Bâches"/>
    <m/>
    <s v="Nombre"/>
    <n v="94"/>
    <m/>
    <m/>
    <m/>
    <s v=""/>
    <x v="221"/>
    <s v="Sélection / Priorisation"/>
    <x v="2"/>
    <x v="36"/>
    <s v="Renaudin"/>
    <m/>
    <m/>
    <m/>
    <m/>
    <x v="437"/>
    <n v="4"/>
    <s v="HT07"/>
    <s v="HT07743"/>
    <e v="#N/A"/>
    <n v="0"/>
  </r>
  <r>
    <s v="American RC"/>
    <s v="Haitian RC"/>
    <m/>
    <x v="0"/>
    <x v="58"/>
    <n v="2"/>
    <s v="Décembre"/>
    <m/>
    <x v="0"/>
    <x v="0"/>
    <s v="Bidons"/>
    <m/>
    <s v="Nombre"/>
    <n v="188"/>
    <m/>
    <m/>
    <m/>
    <s v=""/>
    <x v="221"/>
    <s v="Sélection / Priorisation"/>
    <x v="2"/>
    <x v="36"/>
    <s v="Renaudin"/>
    <m/>
    <m/>
    <m/>
    <m/>
    <x v="437"/>
    <n v="4"/>
    <s v="HT07"/>
    <s v="HT07743"/>
    <e v="#N/A"/>
    <n v="0"/>
  </r>
  <r>
    <s v="American RC"/>
    <s v="Haitian RC"/>
    <m/>
    <x v="0"/>
    <x v="58"/>
    <n v="2"/>
    <s v="Décembre"/>
    <m/>
    <x v="0"/>
    <x v="0"/>
    <s v="Kit de cuisine"/>
    <m/>
    <s v="Nombre"/>
    <n v="94"/>
    <m/>
    <m/>
    <m/>
    <s v=""/>
    <x v="221"/>
    <s v="Sélection / Priorisation"/>
    <x v="2"/>
    <x v="36"/>
    <s v="Renaudin"/>
    <m/>
    <m/>
    <m/>
    <m/>
    <x v="437"/>
    <n v="4"/>
    <s v="HT07"/>
    <s v="HT07743"/>
    <e v="#N/A"/>
    <n v="0"/>
  </r>
  <r>
    <s v="American RC"/>
    <s v="Haitian RC"/>
    <m/>
    <x v="0"/>
    <x v="58"/>
    <n v="2"/>
    <s v="Décembre"/>
    <m/>
    <x v="1"/>
    <x v="1"/>
    <s v="Kit Abris"/>
    <m/>
    <s v="Nombre"/>
    <n v="94"/>
    <m/>
    <m/>
    <m/>
    <s v=""/>
    <x v="221"/>
    <s v="Sélection / Priorisation"/>
    <x v="2"/>
    <x v="36"/>
    <s v="Renaudin"/>
    <m/>
    <m/>
    <m/>
    <m/>
    <x v="437"/>
    <n v="4"/>
    <s v="HT07"/>
    <s v="HT07743"/>
    <e v="#N/A"/>
    <n v="0"/>
  </r>
  <r>
    <s v="American RC"/>
    <s v="Haitian RC"/>
    <m/>
    <x v="0"/>
    <x v="58"/>
    <n v="2"/>
    <s v="Décembre"/>
    <m/>
    <x v="1"/>
    <x v="1"/>
    <s v="Bâches"/>
    <m/>
    <s v="Nombre"/>
    <n v="220"/>
    <m/>
    <m/>
    <m/>
    <s v=""/>
    <x v="125"/>
    <s v="Sélection / Priorisation"/>
    <x v="5"/>
    <x v="18"/>
    <s v="Dessources"/>
    <m/>
    <m/>
    <m/>
    <m/>
    <x v="438"/>
    <n v="2"/>
    <s v="HT10"/>
    <s v="HT101011"/>
    <e v="#N/A"/>
    <n v="0"/>
  </r>
  <r>
    <s v="American RC"/>
    <s v="Haitian RC"/>
    <m/>
    <x v="0"/>
    <x v="58"/>
    <n v="2"/>
    <s v="Décembre"/>
    <m/>
    <x v="1"/>
    <x v="1"/>
    <s v="Kit Abris"/>
    <m/>
    <s v="Nombre"/>
    <n v="220"/>
    <m/>
    <m/>
    <m/>
    <s v=""/>
    <x v="125"/>
    <s v="Sélection / Priorisation"/>
    <x v="5"/>
    <x v="18"/>
    <s v="Dessources"/>
    <m/>
    <m/>
    <m/>
    <m/>
    <x v="438"/>
    <n v="2"/>
    <s v="HT10"/>
    <s v="HT101011"/>
    <e v="#N/A"/>
    <n v="0"/>
  </r>
  <r>
    <s v="American RC"/>
    <s v="Haitian RC"/>
    <m/>
    <x v="0"/>
    <x v="58"/>
    <n v="2"/>
    <s v="Décembre"/>
    <m/>
    <x v="1"/>
    <x v="1"/>
    <s v="Bâches"/>
    <m/>
    <s v="Nombre"/>
    <n v="166"/>
    <m/>
    <m/>
    <m/>
    <s v=""/>
    <x v="60"/>
    <s v="Sélection / Priorisation"/>
    <x v="5"/>
    <x v="18"/>
    <m/>
    <m/>
    <m/>
    <m/>
    <m/>
    <x v="439"/>
    <n v="2"/>
    <s v="HT10"/>
    <s v="HT101011"/>
    <e v="#N/A"/>
    <n v="0"/>
  </r>
  <r>
    <s v="American RC"/>
    <s v="Haitian RC"/>
    <m/>
    <x v="0"/>
    <x v="58"/>
    <n v="2"/>
    <s v="Décembre"/>
    <m/>
    <x v="1"/>
    <x v="1"/>
    <s v="Kit Abris"/>
    <m/>
    <s v="Nombre"/>
    <n v="166"/>
    <m/>
    <m/>
    <m/>
    <s v=""/>
    <x v="60"/>
    <s v="Sélection / Priorisation"/>
    <x v="5"/>
    <x v="18"/>
    <m/>
    <m/>
    <m/>
    <m/>
    <m/>
    <x v="439"/>
    <n v="2"/>
    <s v="HT10"/>
    <s v="HT101011"/>
    <e v="#N/A"/>
    <n v="0"/>
  </r>
  <r>
    <s v="CARE"/>
    <m/>
    <m/>
    <x v="0"/>
    <x v="58"/>
    <n v="2"/>
    <s v="Décembre"/>
    <m/>
    <x v="0"/>
    <x v="0"/>
    <s v="Kit d'hygiène"/>
    <s v="Savons de lessive et de toilettes, Serviettes et papiers hygiéniques, Aquatabs, Dentifrices et brosses à dents et Serviettes de bain"/>
    <s v="Nombre"/>
    <n v="1308"/>
    <m/>
    <m/>
    <m/>
    <s v=""/>
    <x v="222"/>
    <s v="Sélection / Priorisation"/>
    <x v="1"/>
    <x v="2"/>
    <m/>
    <m/>
    <m/>
    <s v="Ménage"/>
    <m/>
    <x v="440"/>
    <n v="1"/>
    <s v="HT08"/>
    <s v="HT08832"/>
    <e v="#N/A"/>
    <n v="0"/>
  </r>
  <r>
    <s v="PADF"/>
    <m/>
    <s v="Private funds"/>
    <x v="0"/>
    <x v="58"/>
    <n v="2"/>
    <s v="Décembre"/>
    <m/>
    <x v="1"/>
    <x v="1"/>
    <s v="Kit de tôles"/>
    <m/>
    <s v="Nombre"/>
    <n v="74"/>
    <m/>
    <m/>
    <m/>
    <s v=""/>
    <x v="133"/>
    <s v="Sélection / Priorisation"/>
    <x v="2"/>
    <x v="7"/>
    <s v="Laurent"/>
    <s v="Wharf Massey"/>
    <m/>
    <m/>
    <s v="Toles, bois 2x4, lattes,clous pour chaque famille"/>
    <x v="441"/>
    <n v="1"/>
    <s v="HT07"/>
    <s v="HT07711"/>
    <e v="#N/A"/>
    <n v="0"/>
  </r>
  <r>
    <s v="ShelterBox"/>
    <s v="Rotary Club Les Cayes"/>
    <m/>
    <x v="3"/>
    <x v="58"/>
    <n v="2"/>
    <s v="Décembre"/>
    <m/>
    <x v="0"/>
    <x v="0"/>
    <s v="Moustiquaires"/>
    <s v="2 per HH"/>
    <s v="Nombre"/>
    <n v="404"/>
    <m/>
    <m/>
    <m/>
    <s v=""/>
    <x v="223"/>
    <s v="Sélection / Priorisation"/>
    <x v="2"/>
    <x v="7"/>
    <s v="Bourdet"/>
    <m/>
    <s v="Urbain"/>
    <s v="Ménage"/>
    <s v="Distributed in conjunction with Shelterkits and other NFI"/>
    <x v="442"/>
    <n v="4"/>
    <s v="HT07"/>
    <s v="HT07711"/>
    <e v="#N/A"/>
    <n v="1"/>
  </r>
  <r>
    <s v="ShelterBox"/>
    <s v="Rotary Club Les Cayes"/>
    <m/>
    <x v="3"/>
    <x v="58"/>
    <n v="2"/>
    <s v="Décembre"/>
    <m/>
    <x v="0"/>
    <x v="0"/>
    <s v="Lampes solaires"/>
    <s v="2 per HH"/>
    <s v="Nombre"/>
    <n v="404"/>
    <m/>
    <m/>
    <m/>
    <s v=""/>
    <x v="223"/>
    <s v="Sélection / Priorisation"/>
    <x v="2"/>
    <x v="7"/>
    <s v="Bourdet"/>
    <m/>
    <s v="Urbain"/>
    <s v="Ménage"/>
    <s v="Distributed in conjunction with Shelterkits and other NFI"/>
    <x v="442"/>
    <n v="4"/>
    <s v="HT07"/>
    <s v="HT07711"/>
    <e v="#N/A"/>
    <n v="0"/>
  </r>
  <r>
    <s v="ShelterBox"/>
    <s v="Rotary Club Les Cayes"/>
    <m/>
    <x v="3"/>
    <x v="58"/>
    <n v="2"/>
    <s v="Décembre"/>
    <m/>
    <x v="0"/>
    <x v="0"/>
    <s v="Bidons"/>
    <s v="1 per HH"/>
    <s v="Nombre"/>
    <n v="202"/>
    <m/>
    <m/>
    <m/>
    <s v=""/>
    <x v="223"/>
    <s v="Sélection / Priorisation"/>
    <x v="2"/>
    <x v="7"/>
    <s v="Bourdet"/>
    <m/>
    <s v="Urbain"/>
    <s v="Ménage"/>
    <s v="Distributed in conjunction with Shelterkits and other NFI"/>
    <x v="442"/>
    <n v="4"/>
    <s v="HT07"/>
    <s v="HT07711"/>
    <e v="#N/A"/>
    <n v="0"/>
  </r>
  <r>
    <s v="ShelterBox"/>
    <s v="Rotary Club Les Cayes"/>
    <m/>
    <x v="3"/>
    <x v="58"/>
    <n v="2"/>
    <s v="Décembre"/>
    <m/>
    <x v="0"/>
    <x v="0"/>
    <s v="Aquatabs"/>
    <s v="1 per HH"/>
    <s v="Nombre"/>
    <n v="202"/>
    <m/>
    <m/>
    <m/>
    <s v=""/>
    <x v="223"/>
    <s v="Sélection / Priorisation"/>
    <x v="2"/>
    <x v="7"/>
    <s v="Bourdet"/>
    <m/>
    <s v="Urbain"/>
    <s v="Ménage"/>
    <s v="Thirst Aid Stations, not Aquatabs. Distributed in conjunction with Shelterkits and other NFI"/>
    <x v="442"/>
    <n v="4"/>
    <s v="HT07"/>
    <s v="HT07711"/>
    <e v="#N/A"/>
    <n v="0"/>
  </r>
  <r>
    <s v="World Vision International"/>
    <m/>
    <m/>
    <x v="0"/>
    <x v="58"/>
    <n v="2"/>
    <s v="Décembre"/>
    <m/>
    <x v="0"/>
    <x v="0"/>
    <s v="Aquatabs"/>
    <m/>
    <s v="Nombre"/>
    <n v="12960"/>
    <m/>
    <m/>
    <m/>
    <s v=""/>
    <x v="224"/>
    <s v="Sélection / Priorisation"/>
    <x v="0"/>
    <x v="22"/>
    <s v="Pointe A Raquette"/>
    <m/>
    <m/>
    <m/>
    <m/>
    <x v="443"/>
    <n v="4"/>
    <s v="HT01"/>
    <s v="HT01152"/>
    <e v="#N/A"/>
    <n v="0"/>
  </r>
  <r>
    <s v="World Vision International"/>
    <m/>
    <m/>
    <x v="0"/>
    <x v="58"/>
    <n v="2"/>
    <s v="Décembre"/>
    <m/>
    <x v="0"/>
    <x v="0"/>
    <s v="Kit d'hygiène"/>
    <m/>
    <s v="Nombre"/>
    <n v="6"/>
    <m/>
    <m/>
    <m/>
    <s v=""/>
    <x v="3"/>
    <s v="Sélection / Priorisation"/>
    <x v="0"/>
    <x v="22"/>
    <s v="Pointe A Raquette"/>
    <m/>
    <m/>
    <m/>
    <m/>
    <x v="443"/>
    <n v="4"/>
    <s v="HT01"/>
    <s v="HT01152"/>
    <e v="#N/A"/>
    <n v="0"/>
  </r>
  <r>
    <s v="World Vision International"/>
    <m/>
    <m/>
    <x v="0"/>
    <x v="58"/>
    <n v="2"/>
    <s v="Décembre"/>
    <m/>
    <x v="0"/>
    <x v="0"/>
    <s v="Seaux"/>
    <m/>
    <s v="Nombre"/>
    <n v="6"/>
    <m/>
    <m/>
    <m/>
    <s v=""/>
    <x v="3"/>
    <s v="Sélection / Priorisation"/>
    <x v="0"/>
    <x v="22"/>
    <s v="Pointe A Raquette"/>
    <m/>
    <m/>
    <m/>
    <s v="6 water filter"/>
    <x v="443"/>
    <n v="4"/>
    <s v="HT01"/>
    <s v="HT01152"/>
    <e v="#N/A"/>
    <n v="0"/>
  </r>
  <r>
    <s v="World Vision International"/>
    <m/>
    <m/>
    <x v="0"/>
    <x v="58"/>
    <n v="2"/>
    <s v="Décembre"/>
    <m/>
    <x v="2"/>
    <x v="2"/>
    <s v="Formation"/>
    <m/>
    <s v=""/>
    <n v="216"/>
    <m/>
    <m/>
    <m/>
    <s v=""/>
    <x v="224"/>
    <s v="Sélection / Priorisation"/>
    <x v="0"/>
    <x v="22"/>
    <s v="Pointe A Raquette"/>
    <m/>
    <m/>
    <m/>
    <m/>
    <x v="443"/>
    <n v="4"/>
    <s v="HT01"/>
    <s v="HT01152"/>
    <e v="#N/A"/>
    <n v="0"/>
  </r>
  <r>
    <s v="American RC"/>
    <s v="Haitian RC"/>
    <m/>
    <x v="0"/>
    <x v="59"/>
    <n v="3"/>
    <s v="Décembre"/>
    <m/>
    <x v="1"/>
    <x v="1"/>
    <s v="Bâches"/>
    <m/>
    <s v="Nombre"/>
    <n v="198"/>
    <m/>
    <m/>
    <m/>
    <s v=""/>
    <x v="225"/>
    <s v="Sélection / Priorisation"/>
    <x v="2"/>
    <x v="38"/>
    <m/>
    <m/>
    <m/>
    <m/>
    <m/>
    <x v="444"/>
    <n v="4"/>
    <s v="HT07"/>
    <s v="HT07741"/>
    <e v="#N/A"/>
    <n v="0"/>
  </r>
  <r>
    <s v="American RC"/>
    <s v="Haitian RC"/>
    <m/>
    <x v="0"/>
    <x v="59"/>
    <n v="3"/>
    <s v="Décembre"/>
    <m/>
    <x v="0"/>
    <x v="0"/>
    <s v="Bidons"/>
    <m/>
    <s v="Nombre"/>
    <n v="396"/>
    <m/>
    <m/>
    <m/>
    <s v=""/>
    <x v="225"/>
    <s v="Sélection / Priorisation"/>
    <x v="2"/>
    <x v="38"/>
    <m/>
    <m/>
    <m/>
    <m/>
    <m/>
    <x v="444"/>
    <n v="4"/>
    <s v="HT07"/>
    <s v="HT07741"/>
    <e v="#N/A"/>
    <n v="0"/>
  </r>
  <r>
    <s v="American RC"/>
    <s v="Haitian RC"/>
    <m/>
    <x v="0"/>
    <x v="59"/>
    <n v="3"/>
    <s v="Décembre"/>
    <m/>
    <x v="0"/>
    <x v="0"/>
    <s v="Kit de cuisine"/>
    <m/>
    <s v="Nombre"/>
    <n v="198"/>
    <m/>
    <m/>
    <m/>
    <s v=""/>
    <x v="225"/>
    <s v="Sélection / Priorisation"/>
    <x v="2"/>
    <x v="38"/>
    <m/>
    <m/>
    <m/>
    <m/>
    <m/>
    <x v="444"/>
    <n v="4"/>
    <s v="HT07"/>
    <s v="HT07741"/>
    <e v="#N/A"/>
    <n v="0"/>
  </r>
  <r>
    <s v="American RC"/>
    <s v="Haitian RC"/>
    <m/>
    <x v="0"/>
    <x v="59"/>
    <n v="3"/>
    <s v="Décembre"/>
    <m/>
    <x v="1"/>
    <x v="1"/>
    <s v="Kit Abris"/>
    <m/>
    <s v="Nombre"/>
    <n v="198"/>
    <m/>
    <m/>
    <m/>
    <s v=""/>
    <x v="225"/>
    <s v="Sélection / Priorisation"/>
    <x v="2"/>
    <x v="38"/>
    <m/>
    <m/>
    <m/>
    <m/>
    <m/>
    <x v="444"/>
    <n v="4"/>
    <s v="HT07"/>
    <s v="HT07741"/>
    <e v="#N/A"/>
    <n v="0"/>
  </r>
  <r>
    <s v="American RC"/>
    <s v="Haitian RC"/>
    <m/>
    <x v="0"/>
    <x v="59"/>
    <n v="3"/>
    <s v="Décembre"/>
    <m/>
    <x v="1"/>
    <x v="1"/>
    <s v="Bâches"/>
    <m/>
    <s v="Nombre"/>
    <n v="210"/>
    <m/>
    <m/>
    <m/>
    <s v=""/>
    <x v="197"/>
    <s v="Sélection / Priorisation"/>
    <x v="5"/>
    <x v="37"/>
    <s v="Salagnac"/>
    <m/>
    <m/>
    <m/>
    <m/>
    <x v="445"/>
    <n v="2"/>
    <s v="HT10"/>
    <s v="HT101014"/>
    <e v="#N/A"/>
    <n v="0"/>
  </r>
  <r>
    <s v="American RC"/>
    <s v="Haitian RC"/>
    <m/>
    <x v="0"/>
    <x v="59"/>
    <n v="3"/>
    <s v="Décembre"/>
    <m/>
    <x v="1"/>
    <x v="1"/>
    <s v="Kit Abris"/>
    <m/>
    <s v="Nombre"/>
    <n v="210"/>
    <m/>
    <m/>
    <m/>
    <s v=""/>
    <x v="197"/>
    <s v="Sélection / Priorisation"/>
    <x v="5"/>
    <x v="37"/>
    <s v="Salagnac"/>
    <m/>
    <m/>
    <m/>
    <m/>
    <x v="445"/>
    <n v="2"/>
    <s v="HT10"/>
    <s v="HT101014"/>
    <e v="#N/A"/>
    <n v="0"/>
  </r>
  <r>
    <s v="American RC"/>
    <s v="Haitian RC"/>
    <m/>
    <x v="0"/>
    <x v="59"/>
    <n v="3"/>
    <s v="Décembre"/>
    <m/>
    <x v="1"/>
    <x v="1"/>
    <s v="Bâches"/>
    <m/>
    <s v="Nombre"/>
    <n v="109"/>
    <m/>
    <m/>
    <m/>
    <s v=""/>
    <x v="130"/>
    <s v="Sélection / Priorisation"/>
    <x v="5"/>
    <x v="37"/>
    <m/>
    <m/>
    <m/>
    <m/>
    <m/>
    <x v="446"/>
    <n v="2"/>
    <s v="HT10"/>
    <s v="HT101014"/>
    <e v="#N/A"/>
    <n v="0"/>
  </r>
  <r>
    <s v="American RC"/>
    <s v="Haitian RC"/>
    <m/>
    <x v="0"/>
    <x v="59"/>
    <n v="3"/>
    <s v="Décembre"/>
    <m/>
    <x v="1"/>
    <x v="1"/>
    <s v="Kit Abris"/>
    <m/>
    <s v="Nombre"/>
    <n v="109"/>
    <m/>
    <m/>
    <m/>
    <s v=""/>
    <x v="130"/>
    <s v="Sélection / Priorisation"/>
    <x v="5"/>
    <x v="37"/>
    <m/>
    <m/>
    <m/>
    <m/>
    <m/>
    <x v="446"/>
    <n v="2"/>
    <s v="HT10"/>
    <s v="HT101014"/>
    <e v="#N/A"/>
    <n v="0"/>
  </r>
  <r>
    <s v="IFRC"/>
    <s v="Haitian RC"/>
    <m/>
    <x v="0"/>
    <x v="59"/>
    <n v="3"/>
    <s v="Décembre"/>
    <m/>
    <x v="1"/>
    <x v="1"/>
    <s v="Bâches"/>
    <m/>
    <s v="Nombre"/>
    <n v="972"/>
    <m/>
    <m/>
    <m/>
    <s v=""/>
    <x v="226"/>
    <s v="Sélection / Priorisation"/>
    <x v="1"/>
    <x v="4"/>
    <m/>
    <m/>
    <m/>
    <m/>
    <m/>
    <x v="447"/>
    <n v="1"/>
    <s v="HT08"/>
    <s v="HT08815"/>
    <e v="#N/A"/>
    <n v="1"/>
  </r>
  <r>
    <s v="World Concern"/>
    <m/>
    <s v="Tearfund"/>
    <x v="0"/>
    <x v="59"/>
    <n v="3"/>
    <s v="Décembre"/>
    <m/>
    <x v="1"/>
    <x v="4"/>
    <s v="Non conditionel"/>
    <s v="Cash"/>
    <s v="Valeur en HTG"/>
    <n v="20"/>
    <m/>
    <m/>
    <m/>
    <s v=""/>
    <x v="48"/>
    <s v="Sélection / Priorisation"/>
    <x v="3"/>
    <x v="64"/>
    <s v="Bais D'Orange"/>
    <m/>
    <s v="Rural"/>
    <s v="Ménage"/>
    <m/>
    <x v="448"/>
    <n v="1"/>
    <s v="HT02"/>
    <s v="HT02231"/>
    <e v="#N/A"/>
    <n v="0"/>
  </r>
  <r>
    <s v="World Concern"/>
    <m/>
    <s v="Tearfund"/>
    <x v="0"/>
    <x v="59"/>
    <n v="3"/>
    <s v="Décembre"/>
    <m/>
    <x v="1"/>
    <x v="4"/>
    <s v="Non conditionel"/>
    <s v="Cash"/>
    <s v="Valeur en HTG"/>
    <n v="80"/>
    <m/>
    <m/>
    <m/>
    <s v=""/>
    <x v="11"/>
    <s v="Sélection / Priorisation"/>
    <x v="3"/>
    <x v="64"/>
    <s v="Belair"/>
    <m/>
    <s v="Peri urbain"/>
    <s v="Ménage"/>
    <m/>
    <x v="449"/>
    <n v="1"/>
    <s v="HT02"/>
    <s v="HT02231"/>
    <e v="#N/A"/>
    <n v="0"/>
  </r>
  <r>
    <s v="American RC"/>
    <s v="Haitian RC"/>
    <m/>
    <x v="0"/>
    <x v="60"/>
    <n v="4"/>
    <s v="Décembre"/>
    <m/>
    <x v="1"/>
    <x v="1"/>
    <s v="Bâches"/>
    <m/>
    <s v="Nombre"/>
    <n v="3"/>
    <m/>
    <m/>
    <m/>
    <s v=""/>
    <x v="227"/>
    <s v="Sélection / Priorisation"/>
    <x v="2"/>
    <x v="36"/>
    <s v="Renaudin"/>
    <m/>
    <m/>
    <m/>
    <m/>
    <x v="450"/>
    <n v="4"/>
    <s v="HT07"/>
    <s v="HT07743"/>
    <e v="#N/A"/>
    <n v="0"/>
  </r>
  <r>
    <s v="American RC"/>
    <s v="Haitian RC"/>
    <m/>
    <x v="0"/>
    <x v="60"/>
    <n v="4"/>
    <s v="Décembre"/>
    <m/>
    <x v="0"/>
    <x v="0"/>
    <s v="Bidons"/>
    <m/>
    <s v="Nombre"/>
    <n v="6"/>
    <m/>
    <m/>
    <m/>
    <s v=""/>
    <x v="227"/>
    <s v="Sélection / Priorisation"/>
    <x v="2"/>
    <x v="36"/>
    <s v="Renaudin"/>
    <m/>
    <m/>
    <m/>
    <m/>
    <x v="450"/>
    <n v="4"/>
    <s v="HT07"/>
    <s v="HT07743"/>
    <e v="#N/A"/>
    <n v="0"/>
  </r>
  <r>
    <s v="American RC"/>
    <s v="Haitian RC"/>
    <m/>
    <x v="0"/>
    <x v="60"/>
    <n v="4"/>
    <s v="Décembre"/>
    <m/>
    <x v="0"/>
    <x v="0"/>
    <s v="Kit de cuisine"/>
    <m/>
    <s v="Nombre"/>
    <n v="3"/>
    <m/>
    <m/>
    <m/>
    <s v=""/>
    <x v="227"/>
    <s v="Sélection / Priorisation"/>
    <x v="2"/>
    <x v="36"/>
    <s v="Renaudin"/>
    <m/>
    <m/>
    <m/>
    <m/>
    <x v="450"/>
    <n v="4"/>
    <s v="HT07"/>
    <s v="HT07743"/>
    <e v="#N/A"/>
    <n v="0"/>
  </r>
  <r>
    <s v="American RC"/>
    <s v="Haitian RC"/>
    <m/>
    <x v="0"/>
    <x v="60"/>
    <n v="4"/>
    <s v="Décembre"/>
    <m/>
    <x v="1"/>
    <x v="1"/>
    <s v="Kit Abris"/>
    <m/>
    <s v="Nombre"/>
    <n v="3"/>
    <m/>
    <m/>
    <m/>
    <s v=""/>
    <x v="227"/>
    <s v="Sélection / Priorisation"/>
    <x v="2"/>
    <x v="36"/>
    <s v="Renaudin"/>
    <m/>
    <m/>
    <m/>
    <m/>
    <x v="450"/>
    <n v="4"/>
    <s v="HT07"/>
    <s v="HT07743"/>
    <e v="#N/A"/>
    <n v="0"/>
  </r>
  <r>
    <s v="American RC"/>
    <s v="Haitian RC"/>
    <m/>
    <x v="0"/>
    <x v="60"/>
    <n v="4"/>
    <s v="Décembre"/>
    <m/>
    <x v="1"/>
    <x v="1"/>
    <s v="Bâches"/>
    <m/>
    <s v="Nombre"/>
    <n v="7"/>
    <m/>
    <m/>
    <m/>
    <s v=""/>
    <x v="177"/>
    <s v="Sélection / Priorisation"/>
    <x v="2"/>
    <x v="38"/>
    <m/>
    <m/>
    <m/>
    <m/>
    <m/>
    <x v="451"/>
    <n v="4"/>
    <s v="HT07"/>
    <s v="HT07741"/>
    <e v="#N/A"/>
    <n v="0"/>
  </r>
  <r>
    <s v="American RC"/>
    <s v="Haitian RC"/>
    <m/>
    <x v="0"/>
    <x v="60"/>
    <n v="4"/>
    <s v="Décembre"/>
    <m/>
    <x v="0"/>
    <x v="0"/>
    <s v="Bidons"/>
    <m/>
    <s v="Nombre"/>
    <n v="14"/>
    <m/>
    <m/>
    <m/>
    <s v=""/>
    <x v="177"/>
    <s v="Sélection / Priorisation"/>
    <x v="2"/>
    <x v="38"/>
    <m/>
    <m/>
    <m/>
    <m/>
    <m/>
    <x v="451"/>
    <n v="4"/>
    <s v="HT07"/>
    <s v="HT07741"/>
    <e v="#N/A"/>
    <n v="0"/>
  </r>
  <r>
    <s v="American RC"/>
    <s v="Haitian RC"/>
    <m/>
    <x v="0"/>
    <x v="60"/>
    <n v="4"/>
    <s v="Décembre"/>
    <m/>
    <x v="0"/>
    <x v="0"/>
    <s v="Kit de cuisine"/>
    <m/>
    <s v="Nombre"/>
    <n v="7"/>
    <m/>
    <m/>
    <m/>
    <s v=""/>
    <x v="177"/>
    <s v="Sélection / Priorisation"/>
    <x v="2"/>
    <x v="38"/>
    <m/>
    <m/>
    <m/>
    <m/>
    <m/>
    <x v="451"/>
    <n v="4"/>
    <s v="HT07"/>
    <s v="HT07741"/>
    <e v="#N/A"/>
    <n v="0"/>
  </r>
  <r>
    <s v="American RC"/>
    <s v="Haitian RC"/>
    <m/>
    <x v="0"/>
    <x v="60"/>
    <n v="4"/>
    <s v="Décembre"/>
    <m/>
    <x v="1"/>
    <x v="1"/>
    <s v="Kit Abris"/>
    <m/>
    <s v="Nombre"/>
    <n v="7"/>
    <m/>
    <m/>
    <m/>
    <s v=""/>
    <x v="177"/>
    <s v="Sélection / Priorisation"/>
    <x v="2"/>
    <x v="38"/>
    <m/>
    <m/>
    <m/>
    <m/>
    <m/>
    <x v="451"/>
    <n v="4"/>
    <s v="HT07"/>
    <s v="HT07741"/>
    <e v="#N/A"/>
    <n v="0"/>
  </r>
  <r>
    <s v="American RC"/>
    <s v="Haitian RC"/>
    <m/>
    <x v="0"/>
    <x v="60"/>
    <n v="4"/>
    <s v="Décembre"/>
    <m/>
    <x v="1"/>
    <x v="1"/>
    <s v="Bâches"/>
    <m/>
    <s v="Nombre"/>
    <n v="5"/>
    <m/>
    <m/>
    <m/>
    <s v=""/>
    <x v="83"/>
    <s v="Sélection / Priorisation"/>
    <x v="2"/>
    <x v="48"/>
    <s v="Trichet"/>
    <m/>
    <m/>
    <m/>
    <m/>
    <x v="452"/>
    <n v="4"/>
    <s v="HT07"/>
    <s v="HT07722"/>
    <e v="#N/A"/>
    <n v="0"/>
  </r>
  <r>
    <s v="American RC"/>
    <s v="Haitian RC"/>
    <m/>
    <x v="0"/>
    <x v="60"/>
    <n v="4"/>
    <s v="Décembre"/>
    <m/>
    <x v="0"/>
    <x v="0"/>
    <s v="Bidons"/>
    <m/>
    <s v="Nombre"/>
    <n v="10"/>
    <m/>
    <m/>
    <m/>
    <s v=""/>
    <x v="83"/>
    <s v="Sélection / Priorisation"/>
    <x v="2"/>
    <x v="48"/>
    <s v="Trichet"/>
    <m/>
    <m/>
    <m/>
    <m/>
    <x v="452"/>
    <n v="4"/>
    <s v="HT07"/>
    <s v="HT07722"/>
    <e v="#N/A"/>
    <n v="0"/>
  </r>
  <r>
    <s v="American RC"/>
    <s v="Haitian RC"/>
    <m/>
    <x v="0"/>
    <x v="60"/>
    <n v="4"/>
    <s v="Décembre"/>
    <m/>
    <x v="0"/>
    <x v="0"/>
    <s v="Kit de cuisine"/>
    <m/>
    <s v="Nombre"/>
    <n v="5"/>
    <m/>
    <m/>
    <m/>
    <s v=""/>
    <x v="83"/>
    <s v="Sélection / Priorisation"/>
    <x v="2"/>
    <x v="48"/>
    <s v="Trichet"/>
    <m/>
    <m/>
    <m/>
    <m/>
    <x v="452"/>
    <n v="4"/>
    <s v="HT07"/>
    <s v="HT07722"/>
    <e v="#N/A"/>
    <n v="0"/>
  </r>
  <r>
    <s v="American RC"/>
    <s v="Haitian RC"/>
    <m/>
    <x v="0"/>
    <x v="60"/>
    <n v="4"/>
    <s v="Décembre"/>
    <m/>
    <x v="1"/>
    <x v="1"/>
    <s v="Kit Abris"/>
    <m/>
    <s v="Nombre"/>
    <n v="5"/>
    <m/>
    <m/>
    <m/>
    <s v=""/>
    <x v="83"/>
    <s v="Sélection / Priorisation"/>
    <x v="2"/>
    <x v="48"/>
    <s v="Trichet"/>
    <m/>
    <m/>
    <m/>
    <m/>
    <x v="452"/>
    <n v="4"/>
    <s v="HT07"/>
    <s v="HT07722"/>
    <e v="#N/A"/>
    <n v="0"/>
  </r>
  <r>
    <s v="American RC"/>
    <s v="Haitian RC"/>
    <m/>
    <x v="0"/>
    <x v="60"/>
    <n v="4"/>
    <s v="Décembre"/>
    <m/>
    <x v="1"/>
    <x v="1"/>
    <s v="Bâches"/>
    <m/>
    <s v="Nombre"/>
    <n v="190"/>
    <m/>
    <m/>
    <m/>
    <s v=""/>
    <x v="228"/>
    <s v="Sélection / Priorisation"/>
    <x v="5"/>
    <x v="25"/>
    <s v="Tournade"/>
    <m/>
    <m/>
    <m/>
    <m/>
    <x v="453"/>
    <n v="2"/>
    <s v="HT10"/>
    <s v="HT101023"/>
    <e v="#N/A"/>
    <n v="1"/>
  </r>
  <r>
    <s v="American RC"/>
    <s v="Haitian RC"/>
    <m/>
    <x v="0"/>
    <x v="60"/>
    <n v="4"/>
    <s v="Décembre"/>
    <m/>
    <x v="1"/>
    <x v="1"/>
    <s v="Kit Abris"/>
    <m/>
    <s v="Nombre"/>
    <n v="190"/>
    <m/>
    <m/>
    <m/>
    <s v=""/>
    <x v="228"/>
    <s v="Sélection / Priorisation"/>
    <x v="5"/>
    <x v="25"/>
    <s v="Tournade"/>
    <m/>
    <m/>
    <m/>
    <m/>
    <x v="453"/>
    <n v="2"/>
    <s v="HT10"/>
    <s v="HT101023"/>
    <e v="#N/A"/>
    <n v="0"/>
  </r>
  <r>
    <s v="American RC"/>
    <s v="Haitian RC"/>
    <m/>
    <x v="0"/>
    <x v="60"/>
    <n v="4"/>
    <s v="Décembre"/>
    <m/>
    <x v="1"/>
    <x v="1"/>
    <s v="Bâches"/>
    <m/>
    <s v="Nombre"/>
    <n v="154"/>
    <m/>
    <m/>
    <m/>
    <s v=""/>
    <x v="229"/>
    <s v="Sélection / Priorisation"/>
    <x v="5"/>
    <x v="25"/>
    <s v="Changeux"/>
    <m/>
    <m/>
    <m/>
    <m/>
    <x v="454"/>
    <n v="2"/>
    <s v="HT10"/>
    <s v="HT101023"/>
    <e v="#N/A"/>
    <n v="0"/>
  </r>
  <r>
    <s v="American RC"/>
    <s v="Haitian RC"/>
    <m/>
    <x v="0"/>
    <x v="60"/>
    <n v="4"/>
    <s v="Décembre"/>
    <m/>
    <x v="1"/>
    <x v="1"/>
    <s v="Kit Abris"/>
    <m/>
    <s v="Nombre"/>
    <n v="154"/>
    <m/>
    <m/>
    <m/>
    <s v=""/>
    <x v="229"/>
    <s v="Sélection / Priorisation"/>
    <x v="5"/>
    <x v="25"/>
    <s v="Changeux"/>
    <m/>
    <m/>
    <m/>
    <m/>
    <x v="454"/>
    <n v="2"/>
    <s v="HT10"/>
    <s v="HT101023"/>
    <e v="#N/A"/>
    <n v="0"/>
  </r>
  <r>
    <s v="CARE"/>
    <m/>
    <m/>
    <x v="0"/>
    <x v="61"/>
    <n v="5"/>
    <s v="Décembre"/>
    <m/>
    <x v="0"/>
    <x v="0"/>
    <s v="Kit d'hygiène"/>
    <s v="Savons de lessive et de toilettes, Serviettes et papiers hygiéniques, Aquatabs, Dentifrices et brosses à dents et Serviettes de bain"/>
    <s v="Nombre"/>
    <n v="481"/>
    <m/>
    <m/>
    <m/>
    <s v=""/>
    <x v="230"/>
    <s v="Sélection / Priorisation"/>
    <x v="1"/>
    <x v="2"/>
    <m/>
    <m/>
    <m/>
    <m/>
    <m/>
    <x v="455"/>
    <n v="1"/>
    <s v="HT08"/>
    <s v="HT08832"/>
    <e v="#N/A"/>
    <n v="0"/>
  </r>
  <r>
    <s v="JPHRO"/>
    <s v="Chefs de ménage,membres des organisations locales."/>
    <s v="USAID-OFDA"/>
    <x v="0"/>
    <x v="61"/>
    <n v="5"/>
    <s v="Décembre"/>
    <m/>
    <x v="1"/>
    <x v="1"/>
    <s v="Bâches"/>
    <m/>
    <s v="Nombre"/>
    <n v="14"/>
    <m/>
    <n v="43"/>
    <n v="34"/>
    <n v="77"/>
    <x v="231"/>
    <s v="Sélection / Priorisation"/>
    <x v="1"/>
    <x v="1"/>
    <m/>
    <s v="Sainte Hélène"/>
    <s v="Peri urbain"/>
    <s v="Ménage"/>
    <s v="nous avons aussi installé ces bâches pour les familles."/>
    <x v="456"/>
    <n v="1"/>
    <s v="HT08"/>
    <s v="HT08811"/>
    <e v="#N/A"/>
    <n v="1"/>
  </r>
  <r>
    <s v="World Vision International"/>
    <m/>
    <m/>
    <x v="0"/>
    <x v="62"/>
    <n v="6"/>
    <s v="Décembre"/>
    <m/>
    <x v="0"/>
    <x v="0"/>
    <s v="Bidons"/>
    <m/>
    <s v="Nombre"/>
    <n v="250"/>
    <m/>
    <m/>
    <m/>
    <s v=""/>
    <x v="29"/>
    <s v="Sélection / Priorisation"/>
    <x v="5"/>
    <x v="42"/>
    <s v="Raymond"/>
    <s v="Kafou Kadet"/>
    <m/>
    <m/>
    <m/>
    <x v="457"/>
    <n v="6"/>
    <s v="HT10"/>
    <s v="HT101022"/>
    <e v="#N/A"/>
    <n v="0"/>
  </r>
  <r>
    <s v="World Vision International"/>
    <m/>
    <m/>
    <x v="0"/>
    <x v="62"/>
    <n v="6"/>
    <s v="Décembre"/>
    <m/>
    <x v="0"/>
    <x v="0"/>
    <s v="Couvertures"/>
    <m/>
    <s v="Nombre"/>
    <n v="500"/>
    <m/>
    <m/>
    <m/>
    <s v=""/>
    <x v="29"/>
    <s v="Sélection / Priorisation"/>
    <x v="5"/>
    <x v="42"/>
    <s v="Raymond"/>
    <s v="Kafou Kadet"/>
    <m/>
    <m/>
    <m/>
    <x v="457"/>
    <n v="6"/>
    <s v="HT10"/>
    <s v="HT101022"/>
    <e v="#N/A"/>
    <n v="0"/>
  </r>
  <r>
    <s v="World Vision International"/>
    <m/>
    <m/>
    <x v="0"/>
    <x v="62"/>
    <n v="6"/>
    <s v="Décembre"/>
    <m/>
    <x v="0"/>
    <x v="0"/>
    <s v="Kit de cuisine"/>
    <m/>
    <s v="Nombre"/>
    <n v="250"/>
    <m/>
    <m/>
    <m/>
    <s v=""/>
    <x v="29"/>
    <s v="Sélection / Priorisation"/>
    <x v="5"/>
    <x v="42"/>
    <s v="Raymond"/>
    <s v="Kafou Kadet"/>
    <m/>
    <m/>
    <m/>
    <x v="457"/>
    <n v="6"/>
    <s v="HT10"/>
    <s v="HT101022"/>
    <e v="#N/A"/>
    <n v="0"/>
  </r>
  <r>
    <s v="World Vision International"/>
    <m/>
    <m/>
    <x v="0"/>
    <x v="62"/>
    <n v="6"/>
    <s v="Décembre"/>
    <m/>
    <x v="0"/>
    <x v="0"/>
    <s v="Bidons"/>
    <m/>
    <s v="Nombre"/>
    <n v="250"/>
    <m/>
    <m/>
    <m/>
    <s v=""/>
    <x v="29"/>
    <s v="Sélection / Priorisation"/>
    <x v="5"/>
    <x v="42"/>
    <s v="Raymond"/>
    <s v="Bourgen"/>
    <m/>
    <m/>
    <m/>
    <x v="457"/>
    <n v="6"/>
    <s v="HT10"/>
    <s v="HT101022"/>
    <e v="#N/A"/>
    <n v="0"/>
  </r>
  <r>
    <s v="World Vision International"/>
    <m/>
    <m/>
    <x v="0"/>
    <x v="62"/>
    <n v="6"/>
    <s v="Décembre"/>
    <m/>
    <x v="0"/>
    <x v="0"/>
    <s v="Couvertures"/>
    <m/>
    <s v="Nombre"/>
    <n v="500"/>
    <m/>
    <m/>
    <m/>
    <s v=""/>
    <x v="29"/>
    <s v="Sélection / Priorisation"/>
    <x v="5"/>
    <x v="42"/>
    <s v="Raymond"/>
    <s v="Bourgen"/>
    <m/>
    <m/>
    <m/>
    <x v="457"/>
    <n v="6"/>
    <s v="HT10"/>
    <s v="HT101022"/>
    <e v="#N/A"/>
    <n v="0"/>
  </r>
  <r>
    <s v="World Vision International"/>
    <m/>
    <m/>
    <x v="0"/>
    <x v="62"/>
    <n v="6"/>
    <s v="Décembre"/>
    <m/>
    <x v="0"/>
    <x v="0"/>
    <s v="Kit de cuisine"/>
    <m/>
    <s v="Nombre"/>
    <n v="250"/>
    <m/>
    <m/>
    <m/>
    <s v=""/>
    <x v="29"/>
    <s v="Sélection / Priorisation"/>
    <x v="5"/>
    <x v="42"/>
    <s v="Raymond"/>
    <s v="Bourgen"/>
    <m/>
    <m/>
    <m/>
    <x v="457"/>
    <n v="6"/>
    <s v="HT10"/>
    <s v="HT101022"/>
    <e v="#N/A"/>
    <n v="0"/>
  </r>
  <r>
    <s v="CARE"/>
    <m/>
    <m/>
    <x v="0"/>
    <x v="63"/>
    <n v="7"/>
    <s v="Décembre"/>
    <m/>
    <x v="0"/>
    <x v="0"/>
    <s v="Kit d'hygiène"/>
    <s v="Savons de lessive et de toilettes, Serviettes et papiers hygiéniques, Aquatabs, Dentifrices et brosses à dents et Serviettes de bain"/>
    <s v="Nombre"/>
    <n v="400"/>
    <m/>
    <m/>
    <m/>
    <s v=""/>
    <x v="23"/>
    <s v="Sélection / Priorisation"/>
    <x v="3"/>
    <x v="68"/>
    <m/>
    <m/>
    <m/>
    <m/>
    <m/>
    <x v="458"/>
    <n v="2"/>
    <s v="HT02"/>
    <s v="HT02222"/>
    <e v="#N/A"/>
    <n v="1"/>
  </r>
  <r>
    <s v="CARE"/>
    <m/>
    <m/>
    <x v="0"/>
    <x v="63"/>
    <n v="7"/>
    <s v="Décembre"/>
    <m/>
    <x v="1"/>
    <x v="1"/>
    <s v="Bâches"/>
    <m/>
    <s v="Nombre"/>
    <n v="517"/>
    <m/>
    <m/>
    <m/>
    <s v=""/>
    <x v="232"/>
    <s v="Sélection / Priorisation"/>
    <x v="3"/>
    <x v="68"/>
    <m/>
    <m/>
    <m/>
    <m/>
    <m/>
    <x v="458"/>
    <n v="2"/>
    <s v="HT02"/>
    <s v="HT02222"/>
    <e v="#N/A"/>
    <n v="0"/>
  </r>
  <r>
    <s v="JPHRO"/>
    <s v="Chefs de ménage,membres des organisations locales."/>
    <s v="USAID-OFDA"/>
    <x v="0"/>
    <x v="63"/>
    <n v="7"/>
    <s v="Décembre"/>
    <m/>
    <x v="1"/>
    <x v="1"/>
    <s v="Bâches"/>
    <m/>
    <s v="Nombre"/>
    <n v="73"/>
    <m/>
    <n v="119"/>
    <n v="142"/>
    <n v="261"/>
    <x v="233"/>
    <s v="Sélection / Priorisation"/>
    <x v="1"/>
    <x v="1"/>
    <m/>
    <s v="Sainte Hélène"/>
    <s v="Peri urbain"/>
    <s v="Quartier"/>
    <s v="nous avons aussi installé ces bâches pour les familles."/>
    <x v="459"/>
    <n v="1"/>
    <s v="HT08"/>
    <s v="HT08811"/>
    <e v="#N/A"/>
    <n v="0"/>
  </r>
  <r>
    <s v="JPHRO"/>
    <s v="Chefs de ménage,membres des organisations locales."/>
    <s v="USAID-OFDA"/>
    <x v="0"/>
    <x v="63"/>
    <n v="7"/>
    <s v="Décembre"/>
    <m/>
    <x v="1"/>
    <x v="1"/>
    <s v="Bâches"/>
    <m/>
    <s v="Nombre"/>
    <n v="95"/>
    <m/>
    <n v="264"/>
    <n v="289"/>
    <n v="553"/>
    <x v="89"/>
    <s v="Sélection / Priorisation"/>
    <x v="1"/>
    <x v="1"/>
    <s v="Marfranc / Grande Ri"/>
    <s v="Gélin"/>
    <s v="Rural"/>
    <s v="Quartier"/>
    <m/>
    <x v="460"/>
    <n v="1"/>
    <s v="HT08"/>
    <s v="HT08811"/>
    <e v="#N/A"/>
    <n v="0"/>
  </r>
  <r>
    <s v="World Vision International"/>
    <m/>
    <m/>
    <x v="0"/>
    <x v="63"/>
    <n v="7"/>
    <s v="Décembre"/>
    <m/>
    <x v="0"/>
    <x v="0"/>
    <s v="Couvertures"/>
    <m/>
    <s v="Nombre"/>
    <n v="800"/>
    <m/>
    <m/>
    <m/>
    <s v=""/>
    <x v="23"/>
    <s v="Sélection / Priorisation"/>
    <x v="7"/>
    <x v="65"/>
    <s v="Bois De Lance"/>
    <m/>
    <m/>
    <m/>
    <m/>
    <x v="461"/>
    <n v="4"/>
    <s v="HT03"/>
    <s v="HT03313"/>
    <e v="#N/A"/>
    <n v="0"/>
  </r>
  <r>
    <s v="World Vision International"/>
    <m/>
    <m/>
    <x v="0"/>
    <x v="63"/>
    <n v="7"/>
    <s v="Décembre"/>
    <m/>
    <x v="1"/>
    <x v="1"/>
    <s v="Bâches"/>
    <m/>
    <s v="Nombre"/>
    <n v="400"/>
    <m/>
    <m/>
    <m/>
    <s v=""/>
    <x v="23"/>
    <s v="Sélection / Priorisation"/>
    <x v="7"/>
    <x v="65"/>
    <s v="Bois De Lance"/>
    <m/>
    <m/>
    <m/>
    <m/>
    <x v="461"/>
    <n v="4"/>
    <s v="HT03"/>
    <s v="HT03313"/>
    <e v="#N/A"/>
    <n v="0"/>
  </r>
  <r>
    <s v="World Vision International"/>
    <m/>
    <m/>
    <x v="0"/>
    <x v="63"/>
    <n v="7"/>
    <s v="Décembre"/>
    <m/>
    <x v="0"/>
    <x v="0"/>
    <s v="Kit d'hygiène"/>
    <m/>
    <s v="Nombre"/>
    <n v="400"/>
    <m/>
    <m/>
    <m/>
    <s v=""/>
    <x v="23"/>
    <s v="Sélection / Priorisation"/>
    <x v="7"/>
    <x v="65"/>
    <s v="Bois De Lance"/>
    <m/>
    <m/>
    <m/>
    <m/>
    <x v="461"/>
    <n v="4"/>
    <s v="HT03"/>
    <s v="HT03313"/>
    <e v="#N/A"/>
    <n v="0"/>
  </r>
  <r>
    <s v="World Vision International"/>
    <m/>
    <m/>
    <x v="0"/>
    <x v="63"/>
    <n v="7"/>
    <s v="Décembre"/>
    <m/>
    <x v="0"/>
    <x v="0"/>
    <s v="Moustiquaires"/>
    <m/>
    <s v="Nombre"/>
    <n v="800"/>
    <m/>
    <m/>
    <m/>
    <s v=""/>
    <x v="23"/>
    <s v="Sélection / Priorisation"/>
    <x v="7"/>
    <x v="65"/>
    <s v="Bois De Lance"/>
    <m/>
    <m/>
    <m/>
    <m/>
    <x v="461"/>
    <n v="4"/>
    <s v="HT03"/>
    <s v="HT03313"/>
    <e v="#N/A"/>
    <n v="0"/>
  </r>
  <r>
    <s v="World Vision International"/>
    <m/>
    <m/>
    <x v="0"/>
    <x v="63"/>
    <n v="7"/>
    <s v="Décembre"/>
    <m/>
    <x v="0"/>
    <x v="0"/>
    <s v="Aquatabs"/>
    <m/>
    <s v="Nombre"/>
    <n v="2520"/>
    <m/>
    <m/>
    <m/>
    <s v=""/>
    <x v="103"/>
    <s v="Sélection / Priorisation"/>
    <x v="0"/>
    <x v="22"/>
    <s v="Pointe A Raquette"/>
    <s v="Trou Bigaille"/>
    <m/>
    <m/>
    <m/>
    <x v="462"/>
    <n v="1"/>
    <s v="HT01"/>
    <s v="HT01152"/>
    <e v="#N/A"/>
    <n v="0"/>
  </r>
  <r>
    <s v="CARE"/>
    <m/>
    <m/>
    <x v="0"/>
    <x v="64"/>
    <n v="8"/>
    <s v="Décembre"/>
    <m/>
    <x v="0"/>
    <x v="0"/>
    <s v="Kit d'hygiène"/>
    <s v="Savons de lessive et de toilettes, Serviettes et papiers hygiéniques, Aquatabs, Dentifrices et brosses à dents et Serviettes de bain"/>
    <s v="Nombre"/>
    <n v="174"/>
    <m/>
    <m/>
    <m/>
    <s v=""/>
    <x v="118"/>
    <s v="Sélection / Priorisation"/>
    <x v="1"/>
    <x v="2"/>
    <m/>
    <m/>
    <m/>
    <m/>
    <m/>
    <x v="463"/>
    <n v="1"/>
    <s v="HT08"/>
    <s v="HT08832"/>
    <e v="#N/A"/>
    <n v="0"/>
  </r>
  <r>
    <s v="MEDAIR"/>
    <m/>
    <s v="OFDA"/>
    <x v="0"/>
    <x v="64"/>
    <n v="8"/>
    <s v="Décembre"/>
    <m/>
    <x v="1"/>
    <x v="1"/>
    <s v="Autre, à préciser dans &quot;Commentaires&quot;"/>
    <m/>
    <s v="N/A"/>
    <n v="628"/>
    <m/>
    <m/>
    <m/>
    <s v=""/>
    <x v="234"/>
    <s v="Distribution générale"/>
    <x v="2"/>
    <x v="54"/>
    <s v="Dalmette"/>
    <m/>
    <m/>
    <m/>
    <s v="Shelter fixing kits. Sawyer filter."/>
    <x v="464"/>
    <n v="2"/>
    <s v="HT07"/>
    <s v="HT07753"/>
    <e v="#N/A"/>
    <n v="0"/>
  </r>
  <r>
    <s v="MEDAIR"/>
    <m/>
    <s v="OFDA"/>
    <x v="0"/>
    <x v="64"/>
    <n v="8"/>
    <s v="Décembre"/>
    <m/>
    <x v="1"/>
    <x v="1"/>
    <s v="Autre, à préciser dans &quot;Commentaires&quot;"/>
    <m/>
    <s v="N/A"/>
    <n v="628"/>
    <m/>
    <m/>
    <m/>
    <s v=""/>
    <x v="234"/>
    <s v="Distribution générale"/>
    <x v="2"/>
    <x v="54"/>
    <s v="Dalmette"/>
    <m/>
    <m/>
    <m/>
    <s v="Shelter fixing kits. Sawyer filter."/>
    <x v="464"/>
    <n v="2"/>
    <s v="HT07"/>
    <s v="HT07753"/>
    <e v="#N/A"/>
    <n v="0"/>
  </r>
  <r>
    <s v="American RC"/>
    <s v="Haitian RC"/>
    <m/>
    <x v="0"/>
    <x v="65"/>
    <n v="9"/>
    <s v="Décembre"/>
    <m/>
    <x v="0"/>
    <x v="0"/>
    <s v="Couvertures"/>
    <m/>
    <s v="Nombre"/>
    <n v="230"/>
    <m/>
    <m/>
    <m/>
    <s v=""/>
    <x v="20"/>
    <s v="Sélection / Priorisation"/>
    <x v="5"/>
    <x v="69"/>
    <s v="Baconnois"/>
    <m/>
    <m/>
    <m/>
    <m/>
    <x v="465"/>
    <n v="5"/>
    <s v="HT10"/>
    <s v="HT101021"/>
    <e v="#N/A"/>
    <n v="1"/>
  </r>
  <r>
    <s v="American RC"/>
    <s v="Haitian RC"/>
    <m/>
    <x v="0"/>
    <x v="65"/>
    <n v="9"/>
    <s v="Décembre"/>
    <m/>
    <x v="0"/>
    <x v="0"/>
    <s v="Seaux"/>
    <m/>
    <s v="Nombre"/>
    <n v="230"/>
    <m/>
    <m/>
    <m/>
    <s v=""/>
    <x v="20"/>
    <s v="Sélection / Priorisation"/>
    <x v="5"/>
    <x v="69"/>
    <s v="Baconnois"/>
    <m/>
    <m/>
    <m/>
    <m/>
    <x v="465"/>
    <n v="5"/>
    <s v="HT10"/>
    <s v="HT101021"/>
    <e v="#N/A"/>
    <n v="0"/>
  </r>
  <r>
    <s v="American RC"/>
    <s v="Haitian RC"/>
    <m/>
    <x v="0"/>
    <x v="65"/>
    <n v="9"/>
    <s v="Décembre"/>
    <m/>
    <x v="0"/>
    <x v="0"/>
    <s v="Moustiquaires"/>
    <m/>
    <s v="Nombre"/>
    <n v="460"/>
    <m/>
    <m/>
    <m/>
    <s v=""/>
    <x v="20"/>
    <s v="Sélection / Priorisation"/>
    <x v="5"/>
    <x v="69"/>
    <s v="Baconnois"/>
    <m/>
    <m/>
    <m/>
    <m/>
    <x v="465"/>
    <n v="5"/>
    <s v="HT10"/>
    <s v="HT101021"/>
    <e v="#N/A"/>
    <n v="0"/>
  </r>
  <r>
    <s v="American RC"/>
    <s v="Haitian RC"/>
    <m/>
    <x v="0"/>
    <x v="65"/>
    <n v="9"/>
    <s v="Décembre"/>
    <m/>
    <x v="0"/>
    <x v="0"/>
    <s v="Kit d'hygiène"/>
    <m/>
    <s v="Nombre"/>
    <n v="230"/>
    <m/>
    <m/>
    <m/>
    <s v=""/>
    <x v="20"/>
    <s v="Sélection / Priorisation"/>
    <x v="5"/>
    <x v="69"/>
    <s v="Baconnois"/>
    <m/>
    <m/>
    <m/>
    <m/>
    <x v="465"/>
    <n v="5"/>
    <s v="HT10"/>
    <s v="HT101021"/>
    <e v="#N/A"/>
    <n v="0"/>
  </r>
  <r>
    <s v="American RC"/>
    <s v="Haitian RC"/>
    <m/>
    <x v="0"/>
    <x v="65"/>
    <n v="9"/>
    <s v="Décembre"/>
    <m/>
    <x v="0"/>
    <x v="0"/>
    <s v="Kit de cuisine"/>
    <m/>
    <s v="Nombre"/>
    <n v="230"/>
    <m/>
    <m/>
    <m/>
    <s v=""/>
    <x v="20"/>
    <s v="Sélection / Priorisation"/>
    <x v="5"/>
    <x v="69"/>
    <s v="Baconnois"/>
    <m/>
    <m/>
    <m/>
    <m/>
    <x v="465"/>
    <n v="5"/>
    <s v="HT10"/>
    <s v="HT101021"/>
    <e v="#N/A"/>
    <n v="0"/>
  </r>
  <r>
    <s v="American RC"/>
    <s v="Haitian RC"/>
    <m/>
    <x v="0"/>
    <x v="65"/>
    <n v="9"/>
    <s v="Décembre"/>
    <m/>
    <x v="1"/>
    <x v="1"/>
    <s v="Bâches"/>
    <m/>
    <s v="Nombre"/>
    <n v="60"/>
    <m/>
    <m/>
    <m/>
    <s v=""/>
    <x v="5"/>
    <s v="Sélection / Priorisation"/>
    <x v="2"/>
    <x v="36"/>
    <s v="Renaudin"/>
    <m/>
    <m/>
    <m/>
    <m/>
    <x v="466"/>
    <n v="4"/>
    <s v="HT07"/>
    <s v="HT07743"/>
    <e v="#N/A"/>
    <n v="0"/>
  </r>
  <r>
    <s v="American RC"/>
    <s v="Haitian RC"/>
    <m/>
    <x v="0"/>
    <x v="65"/>
    <n v="9"/>
    <s v="Décembre"/>
    <m/>
    <x v="0"/>
    <x v="0"/>
    <s v="Bidons"/>
    <m/>
    <s v="Nombre"/>
    <n v="120"/>
    <m/>
    <m/>
    <m/>
    <s v=""/>
    <x v="5"/>
    <s v="Sélection / Priorisation"/>
    <x v="2"/>
    <x v="36"/>
    <s v="Renaudin"/>
    <m/>
    <m/>
    <m/>
    <m/>
    <x v="466"/>
    <n v="4"/>
    <s v="HT07"/>
    <s v="HT07743"/>
    <e v="#N/A"/>
    <n v="0"/>
  </r>
  <r>
    <s v="American RC"/>
    <s v="Haitian RC"/>
    <m/>
    <x v="0"/>
    <x v="65"/>
    <n v="9"/>
    <s v="Décembre"/>
    <m/>
    <x v="0"/>
    <x v="0"/>
    <s v="Kit de cuisine"/>
    <m/>
    <s v="Nombre"/>
    <n v="60"/>
    <m/>
    <m/>
    <m/>
    <s v=""/>
    <x v="5"/>
    <s v="Sélection / Priorisation"/>
    <x v="2"/>
    <x v="36"/>
    <s v="Renaudin"/>
    <m/>
    <m/>
    <m/>
    <m/>
    <x v="466"/>
    <n v="4"/>
    <s v="HT07"/>
    <s v="HT07743"/>
    <e v="#N/A"/>
    <n v="0"/>
  </r>
  <r>
    <s v="American RC"/>
    <s v="Haitian RC"/>
    <m/>
    <x v="0"/>
    <x v="65"/>
    <n v="9"/>
    <s v="Décembre"/>
    <m/>
    <x v="1"/>
    <x v="1"/>
    <s v="Kit Abris"/>
    <m/>
    <s v="Nombre"/>
    <n v="60"/>
    <m/>
    <m/>
    <m/>
    <s v=""/>
    <x v="5"/>
    <s v="Sélection / Priorisation"/>
    <x v="2"/>
    <x v="36"/>
    <s v="Renaudin"/>
    <m/>
    <m/>
    <m/>
    <m/>
    <x v="466"/>
    <n v="4"/>
    <s v="HT07"/>
    <s v="HT07743"/>
    <e v="#N/A"/>
    <n v="0"/>
  </r>
  <r>
    <s v="IFRC"/>
    <s v="Haitian RC"/>
    <m/>
    <x v="0"/>
    <x v="65"/>
    <n v="9"/>
    <s v="Décembre"/>
    <m/>
    <x v="1"/>
    <x v="1"/>
    <s v="Bâches"/>
    <m/>
    <s v="Nombre"/>
    <n v="798"/>
    <m/>
    <m/>
    <m/>
    <s v=""/>
    <x v="235"/>
    <s v="Sélection / Priorisation"/>
    <x v="1"/>
    <x v="44"/>
    <m/>
    <m/>
    <m/>
    <m/>
    <m/>
    <x v="467"/>
    <n v="13"/>
    <s v="HT08"/>
    <s v="HT08821"/>
    <e v="#N/A"/>
    <n v="0"/>
  </r>
  <r>
    <s v="IFRC"/>
    <s v="Haitian RC"/>
    <m/>
    <x v="0"/>
    <x v="65"/>
    <n v="9"/>
    <s v="Décembre"/>
    <m/>
    <x v="0"/>
    <x v="0"/>
    <s v="Bidons"/>
    <m/>
    <s v="Nombre"/>
    <n v="798"/>
    <m/>
    <m/>
    <m/>
    <s v=""/>
    <x v="235"/>
    <s v="Sélection / Priorisation"/>
    <x v="1"/>
    <x v="44"/>
    <m/>
    <m/>
    <m/>
    <m/>
    <m/>
    <x v="467"/>
    <n v="13"/>
    <s v="HT08"/>
    <s v="HT08821"/>
    <e v="#N/A"/>
    <n v="0"/>
  </r>
  <r>
    <s v="IFRC"/>
    <s v="Haitian RC"/>
    <m/>
    <x v="0"/>
    <x v="65"/>
    <n v="9"/>
    <s v="Décembre"/>
    <m/>
    <x v="0"/>
    <x v="0"/>
    <s v="Seaux"/>
    <m/>
    <s v="Nombre"/>
    <n v="399"/>
    <m/>
    <m/>
    <m/>
    <s v=""/>
    <x v="235"/>
    <s v="Sélection / Priorisation"/>
    <x v="1"/>
    <x v="44"/>
    <m/>
    <m/>
    <m/>
    <m/>
    <m/>
    <x v="467"/>
    <n v="13"/>
    <s v="HT08"/>
    <s v="HT08821"/>
    <e v="#N/A"/>
    <n v="0"/>
  </r>
  <r>
    <s v="IFRC"/>
    <s v="Haitian RC"/>
    <m/>
    <x v="0"/>
    <x v="65"/>
    <n v="9"/>
    <s v="Décembre"/>
    <m/>
    <x v="0"/>
    <x v="0"/>
    <s v="Moustiquaires"/>
    <m/>
    <s v="Nombre"/>
    <n v="798"/>
    <m/>
    <m/>
    <m/>
    <s v=""/>
    <x v="235"/>
    <s v="Sélection / Priorisation"/>
    <x v="1"/>
    <x v="44"/>
    <m/>
    <m/>
    <m/>
    <m/>
    <m/>
    <x v="467"/>
    <n v="13"/>
    <s v="HT08"/>
    <s v="HT08821"/>
    <e v="#N/A"/>
    <n v="0"/>
  </r>
  <r>
    <s v="IFRC"/>
    <s v="Haitian RC"/>
    <m/>
    <x v="0"/>
    <x v="65"/>
    <n v="9"/>
    <s v="Décembre"/>
    <m/>
    <x v="0"/>
    <x v="0"/>
    <s v="Kit de cuisine"/>
    <m/>
    <s v="Nombre"/>
    <n v="399"/>
    <m/>
    <m/>
    <m/>
    <s v=""/>
    <x v="235"/>
    <s v="Sélection / Priorisation"/>
    <x v="1"/>
    <x v="44"/>
    <m/>
    <m/>
    <m/>
    <m/>
    <m/>
    <x v="467"/>
    <n v="13"/>
    <s v="HT08"/>
    <s v="HT08821"/>
    <e v="#N/A"/>
    <n v="0"/>
  </r>
  <r>
    <s v="IFRC"/>
    <s v="Haitian RC"/>
    <m/>
    <x v="0"/>
    <x v="65"/>
    <n v="9"/>
    <s v="Décembre"/>
    <m/>
    <x v="1"/>
    <x v="1"/>
    <s v="Kit Abris"/>
    <m/>
    <s v="Nombre"/>
    <n v="399"/>
    <m/>
    <m/>
    <m/>
    <s v=""/>
    <x v="235"/>
    <s v="Sélection / Priorisation"/>
    <x v="1"/>
    <x v="44"/>
    <m/>
    <m/>
    <m/>
    <m/>
    <m/>
    <x v="467"/>
    <n v="13"/>
    <s v="HT08"/>
    <s v="HT08821"/>
    <e v="#N/A"/>
    <n v="0"/>
  </r>
  <r>
    <s v="IFRC"/>
    <s v="Haitian RC"/>
    <m/>
    <x v="0"/>
    <x v="65"/>
    <n v="9"/>
    <s v="Décembre"/>
    <m/>
    <x v="1"/>
    <x v="1"/>
    <s v="Bâches"/>
    <m/>
    <s v="Nombre"/>
    <n v="9"/>
    <m/>
    <m/>
    <m/>
    <s v=""/>
    <x v="236"/>
    <s v="Sélection / Priorisation"/>
    <x v="1"/>
    <x v="44"/>
    <m/>
    <m/>
    <m/>
    <m/>
    <m/>
    <x v="467"/>
    <n v="13"/>
    <s v="HT08"/>
    <s v="HT08821"/>
    <e v="#N/A"/>
    <n v="0"/>
  </r>
  <r>
    <s v="IFRC"/>
    <s v="Haitian RC"/>
    <m/>
    <x v="0"/>
    <x v="65"/>
    <n v="9"/>
    <s v="Décembre"/>
    <m/>
    <x v="0"/>
    <x v="0"/>
    <s v="Bidons"/>
    <m/>
    <s v="Nombre"/>
    <n v="18"/>
    <m/>
    <m/>
    <m/>
    <s v=""/>
    <x v="236"/>
    <s v="Sélection / Priorisation"/>
    <x v="1"/>
    <x v="44"/>
    <m/>
    <m/>
    <m/>
    <m/>
    <m/>
    <x v="467"/>
    <n v="13"/>
    <s v="HT08"/>
    <s v="HT08821"/>
    <e v="#N/A"/>
    <n v="0"/>
  </r>
  <r>
    <s v="IFRC"/>
    <s v="Haitian RC"/>
    <m/>
    <x v="0"/>
    <x v="65"/>
    <n v="9"/>
    <s v="Décembre"/>
    <m/>
    <x v="0"/>
    <x v="0"/>
    <s v="Seaux"/>
    <m/>
    <s v="Nombre"/>
    <n v="9"/>
    <m/>
    <m/>
    <m/>
    <s v=""/>
    <x v="236"/>
    <s v="Sélection / Priorisation"/>
    <x v="1"/>
    <x v="44"/>
    <m/>
    <m/>
    <m/>
    <m/>
    <m/>
    <x v="467"/>
    <n v="13"/>
    <s v="HT08"/>
    <s v="HT08821"/>
    <e v="#N/A"/>
    <n v="0"/>
  </r>
  <r>
    <s v="IFRC"/>
    <s v="Haitian RC"/>
    <m/>
    <x v="0"/>
    <x v="65"/>
    <n v="9"/>
    <s v="Décembre"/>
    <m/>
    <x v="0"/>
    <x v="0"/>
    <s v="Moustiquaires"/>
    <m/>
    <s v="Nombre"/>
    <n v="18"/>
    <m/>
    <m/>
    <m/>
    <s v=""/>
    <x v="236"/>
    <s v="Sélection / Priorisation"/>
    <x v="1"/>
    <x v="44"/>
    <m/>
    <m/>
    <m/>
    <m/>
    <m/>
    <x v="467"/>
    <n v="13"/>
    <s v="HT08"/>
    <s v="HT08821"/>
    <e v="#N/A"/>
    <n v="0"/>
  </r>
  <r>
    <s v="IFRC"/>
    <s v="Haitian RC"/>
    <m/>
    <x v="0"/>
    <x v="65"/>
    <n v="9"/>
    <s v="Décembre"/>
    <m/>
    <x v="0"/>
    <x v="0"/>
    <s v="Kit d'hygiène"/>
    <m/>
    <s v="Nombre"/>
    <n v="9"/>
    <m/>
    <m/>
    <m/>
    <s v=""/>
    <x v="236"/>
    <s v="Sélection / Priorisation"/>
    <x v="1"/>
    <x v="44"/>
    <m/>
    <m/>
    <m/>
    <m/>
    <m/>
    <x v="467"/>
    <n v="13"/>
    <s v="HT08"/>
    <s v="HT08821"/>
    <e v="#N/A"/>
    <n v="0"/>
  </r>
  <r>
    <s v="IFRC"/>
    <s v="Haitian RC"/>
    <m/>
    <x v="0"/>
    <x v="65"/>
    <n v="9"/>
    <s v="Décembre"/>
    <m/>
    <x v="0"/>
    <x v="0"/>
    <s v="Kit de cuisine"/>
    <m/>
    <s v="Nombre"/>
    <n v="9"/>
    <m/>
    <m/>
    <m/>
    <s v=""/>
    <x v="236"/>
    <s v="Sélection / Priorisation"/>
    <x v="1"/>
    <x v="44"/>
    <m/>
    <m/>
    <m/>
    <m/>
    <m/>
    <x v="467"/>
    <n v="13"/>
    <s v="HT08"/>
    <s v="HT08821"/>
    <e v="#N/A"/>
    <n v="0"/>
  </r>
  <r>
    <s v="IFRC"/>
    <s v="Haitian RC"/>
    <m/>
    <x v="0"/>
    <x v="65"/>
    <n v="9"/>
    <s v="Décembre"/>
    <m/>
    <x v="1"/>
    <x v="1"/>
    <s v="Kit Abris"/>
    <m/>
    <s v="Nombre"/>
    <n v="9"/>
    <m/>
    <m/>
    <m/>
    <s v=""/>
    <x v="236"/>
    <s v="Sélection / Priorisation"/>
    <x v="1"/>
    <x v="44"/>
    <m/>
    <m/>
    <m/>
    <m/>
    <m/>
    <x v="467"/>
    <n v="13"/>
    <s v="HT08"/>
    <s v="HT08821"/>
    <e v="#N/A"/>
    <n v="0"/>
  </r>
  <r>
    <s v="ShelterBox"/>
    <s v="Rotary Club Les Cayes"/>
    <m/>
    <x v="3"/>
    <x v="65"/>
    <n v="9"/>
    <s v="Décembre"/>
    <m/>
    <x v="1"/>
    <x v="1"/>
    <s v="Kit Abris"/>
    <s v="1 per HH"/>
    <s v="Nombre"/>
    <n v="106"/>
    <m/>
    <m/>
    <m/>
    <s v=""/>
    <x v="153"/>
    <s v="Sélection / Priorisation"/>
    <x v="2"/>
    <x v="7"/>
    <s v="Bourdet"/>
    <m/>
    <s v="Urbain"/>
    <s v="Ménage"/>
    <s v="Distributed in conjunction with NFI kits of solar lights, water filter, water container and mosquito nets"/>
    <x v="468"/>
    <n v="1"/>
    <s v="HT07"/>
    <s v="HT07711"/>
    <e v="#N/A"/>
    <n v="0"/>
  </r>
  <r>
    <s v="World Vision International"/>
    <m/>
    <m/>
    <x v="0"/>
    <x v="65"/>
    <n v="9"/>
    <s v="Décembre"/>
    <m/>
    <x v="0"/>
    <x v="0"/>
    <s v="Seaux"/>
    <m/>
    <s v="Nombre"/>
    <n v="200"/>
    <m/>
    <m/>
    <m/>
    <s v=""/>
    <x v="33"/>
    <s v="Sélection / Priorisation"/>
    <x v="0"/>
    <x v="22"/>
    <s v="Pointe A Raquette"/>
    <s v="Ti palmiste"/>
    <m/>
    <m/>
    <m/>
    <x v="469"/>
    <n v="5"/>
    <s v="HT01"/>
    <s v="HT01152"/>
    <e v="#N/A"/>
    <n v="0"/>
  </r>
  <r>
    <s v="World Vision International"/>
    <m/>
    <m/>
    <x v="0"/>
    <x v="65"/>
    <n v="9"/>
    <s v="Décembre"/>
    <m/>
    <x v="0"/>
    <x v="0"/>
    <s v="Bidons"/>
    <m/>
    <s v="Nombre"/>
    <n v="200"/>
    <m/>
    <m/>
    <m/>
    <s v=""/>
    <x v="33"/>
    <s v="Sélection / Priorisation"/>
    <x v="0"/>
    <x v="22"/>
    <s v="Pointe A Raquette"/>
    <s v="Ti palmiste"/>
    <m/>
    <m/>
    <m/>
    <x v="469"/>
    <n v="5"/>
    <s v="HT01"/>
    <s v="HT01152"/>
    <e v="#N/A"/>
    <n v="0"/>
  </r>
  <r>
    <s v="World Vision International"/>
    <m/>
    <m/>
    <x v="0"/>
    <x v="65"/>
    <n v="9"/>
    <s v="Décembre"/>
    <m/>
    <x v="0"/>
    <x v="0"/>
    <s v="Lampes solaires"/>
    <m/>
    <s v="Nombre"/>
    <n v="200"/>
    <m/>
    <m/>
    <m/>
    <s v=""/>
    <x v="33"/>
    <s v="Sélection / Priorisation"/>
    <x v="0"/>
    <x v="22"/>
    <s v="Pointe A Raquette"/>
    <s v="Ti palmiste"/>
    <m/>
    <m/>
    <m/>
    <x v="469"/>
    <n v="5"/>
    <s v="HT01"/>
    <s v="HT01152"/>
    <e v="#N/A"/>
    <n v="0"/>
  </r>
  <r>
    <s v="World Vision International"/>
    <m/>
    <m/>
    <x v="0"/>
    <x v="65"/>
    <n v="9"/>
    <s v="Décembre"/>
    <m/>
    <x v="0"/>
    <x v="0"/>
    <s v="Moustiquaires"/>
    <m/>
    <s v="Nombre"/>
    <n v="200"/>
    <m/>
    <m/>
    <m/>
    <s v=""/>
    <x v="33"/>
    <s v="Sélection / Priorisation"/>
    <x v="0"/>
    <x v="22"/>
    <s v="Pointe A Raquette"/>
    <s v="Ti palmiste"/>
    <m/>
    <m/>
    <m/>
    <x v="469"/>
    <n v="5"/>
    <s v="HT01"/>
    <s v="HT01152"/>
    <e v="#N/A"/>
    <n v="0"/>
  </r>
  <r>
    <s v="World Vision International"/>
    <m/>
    <m/>
    <x v="0"/>
    <x v="65"/>
    <n v="9"/>
    <s v="Décembre"/>
    <m/>
    <x v="2"/>
    <x v="2"/>
    <s v="Formation"/>
    <m/>
    <s v=""/>
    <n v="200"/>
    <m/>
    <m/>
    <m/>
    <s v=""/>
    <x v="33"/>
    <s v="Sélection / Priorisation"/>
    <x v="0"/>
    <x v="22"/>
    <s v="Pointe A Raquette"/>
    <s v="Ti Palmiste"/>
    <m/>
    <m/>
    <m/>
    <x v="469"/>
    <n v="5"/>
    <s v="HT01"/>
    <s v="HT01152"/>
    <e v="#N/A"/>
    <n v="0"/>
  </r>
  <r>
    <s v="Diakonie Katastrophenhilfe"/>
    <s v="ATEPASE"/>
    <s v="Diakonie Katastrophenhilfe"/>
    <x v="0"/>
    <x v="66"/>
    <n v="10"/>
    <s v="Décembre"/>
    <m/>
    <x v="0"/>
    <x v="0"/>
    <s v="Kit d'hygiène"/>
    <s v="Shampooing, savon, brosses a dents, dentifrice, deodorants, peignes, Aquatabs, papier toilette, serviette hygienique, sceaux, savon pour lessive"/>
    <s v="Nombre"/>
    <n v="57"/>
    <m/>
    <m/>
    <m/>
    <s v=""/>
    <x v="56"/>
    <s v="Sélection / Priorisation"/>
    <x v="3"/>
    <x v="16"/>
    <s v="9ème Bas de Gris-gris"/>
    <m/>
    <s v="Rural"/>
    <s v="Ménage"/>
    <m/>
    <x v="470"/>
    <n v="1"/>
    <s v="HT02"/>
    <s v="HT02221"/>
    <s v="HT02221-09"/>
    <n v="0"/>
  </r>
  <r>
    <s v="IFRC"/>
    <s v="Haitian RC"/>
    <m/>
    <x v="0"/>
    <x v="66"/>
    <n v="10"/>
    <s v="Décembre"/>
    <m/>
    <x v="1"/>
    <x v="1"/>
    <s v="Bâches"/>
    <m/>
    <s v="Nombre"/>
    <n v="992"/>
    <m/>
    <m/>
    <m/>
    <s v=""/>
    <x v="237"/>
    <s v="Sélection / Priorisation"/>
    <x v="1"/>
    <x v="46"/>
    <m/>
    <m/>
    <m/>
    <m/>
    <m/>
    <x v="471"/>
    <n v="1"/>
    <s v="HT08"/>
    <s v="HT08823"/>
    <e v="#N/A"/>
    <n v="0"/>
  </r>
  <r>
    <s v="Samaritan's Purse"/>
    <m/>
    <s v="OFDA"/>
    <x v="1"/>
    <x v="66"/>
    <n v="10"/>
    <s v="Décembre"/>
    <m/>
    <x v="1"/>
    <x v="1"/>
    <s v="Bâches"/>
    <m/>
    <s v="Nombre"/>
    <n v="1500"/>
    <m/>
    <m/>
    <m/>
    <s v=""/>
    <x v="174"/>
    <s v="Sélection / Priorisation"/>
    <x v="1"/>
    <x v="2"/>
    <s v="Les Gommiers"/>
    <m/>
    <m/>
    <m/>
    <m/>
    <x v="472"/>
    <n v="4"/>
    <s v="HT08"/>
    <s v="HT08832"/>
    <e v="#N/A"/>
    <n v="0"/>
  </r>
  <r>
    <s v="Samaritan's Purse"/>
    <m/>
    <s v="OFDA"/>
    <x v="1"/>
    <x v="66"/>
    <n v="10"/>
    <s v="Décembre"/>
    <m/>
    <x v="1"/>
    <x v="1"/>
    <s v="Bâches"/>
    <m/>
    <s v="Nombre"/>
    <n v="1250"/>
    <m/>
    <m/>
    <m/>
    <s v=""/>
    <x v="238"/>
    <s v="Sélection / Priorisation"/>
    <x v="1"/>
    <x v="2"/>
    <s v="Grande Vicent"/>
    <m/>
    <m/>
    <m/>
    <m/>
    <x v="473"/>
    <n v="4"/>
    <s v="HT08"/>
    <s v="HT08832"/>
    <e v="#N/A"/>
    <n v="0"/>
  </r>
  <r>
    <s v="Samaritan's Purse"/>
    <m/>
    <s v="OFDA"/>
    <x v="1"/>
    <x v="66"/>
    <n v="10"/>
    <s v="Décembre"/>
    <m/>
    <x v="1"/>
    <x v="1"/>
    <s v="Bâches"/>
    <m/>
    <s v="Nombre"/>
    <n v="800"/>
    <m/>
    <m/>
    <m/>
    <s v=""/>
    <x v="55"/>
    <s v="Sélection / Priorisation"/>
    <x v="1"/>
    <x v="5"/>
    <s v="Anote/Tapion"/>
    <m/>
    <m/>
    <m/>
    <m/>
    <x v="474"/>
    <n v="4"/>
    <s v="HT08"/>
    <s v="HT08814"/>
    <e v="#N/A"/>
    <n v="1"/>
  </r>
  <r>
    <s v="Samaritan's Purse"/>
    <m/>
    <s v="OFDA"/>
    <x v="1"/>
    <x v="66"/>
    <n v="10"/>
    <s v="Décembre"/>
    <m/>
    <x v="1"/>
    <x v="1"/>
    <s v="Bâches"/>
    <m/>
    <s v="Nombre"/>
    <n v="200"/>
    <m/>
    <m/>
    <m/>
    <s v=""/>
    <x v="33"/>
    <s v="Sélection / Priorisation"/>
    <x v="1"/>
    <x v="5"/>
    <s v="L'Assive/Chaumeau"/>
    <m/>
    <m/>
    <m/>
    <m/>
    <x v="475"/>
    <n v="4"/>
    <s v="HT08"/>
    <s v="HT08814"/>
    <e v="#N/A"/>
    <n v="0"/>
  </r>
  <r>
    <s v="Samaritan's Purse"/>
    <m/>
    <s v="OFDA"/>
    <x v="1"/>
    <x v="66"/>
    <n v="10"/>
    <s v="Décembre"/>
    <m/>
    <x v="1"/>
    <x v="1"/>
    <s v="Bâches"/>
    <m/>
    <s v="Nombre"/>
    <n v="300"/>
    <m/>
    <m/>
    <m/>
    <s v=""/>
    <x v="25"/>
    <s v="Sélection / Priorisation"/>
    <x v="1"/>
    <x v="4"/>
    <s v="Dejean"/>
    <m/>
    <m/>
    <m/>
    <m/>
    <x v="476"/>
    <n v="4"/>
    <s v="HT08"/>
    <s v="HT08815"/>
    <e v="#N/A"/>
    <n v="1"/>
  </r>
  <r>
    <s v="Samaritan's Purse"/>
    <m/>
    <s v="OFDA"/>
    <x v="1"/>
    <x v="66"/>
    <n v="10"/>
    <s v="Décembre"/>
    <m/>
    <x v="1"/>
    <x v="1"/>
    <s v="Bâches"/>
    <m/>
    <s v="Nombre"/>
    <n v="1050"/>
    <m/>
    <m/>
    <m/>
    <s v=""/>
    <x v="239"/>
    <s v="Sélection / Priorisation"/>
    <x v="1"/>
    <x v="4"/>
    <s v="Boucan"/>
    <m/>
    <m/>
    <m/>
    <m/>
    <x v="477"/>
    <n v="4"/>
    <s v="HT08"/>
    <s v="HT08815"/>
    <e v="#N/A"/>
    <n v="0"/>
  </r>
  <r>
    <s v="Samaritan's Purse"/>
    <m/>
    <s v="OFDA"/>
    <x v="1"/>
    <x v="66"/>
    <n v="10"/>
    <s v="Décembre"/>
    <m/>
    <x v="1"/>
    <x v="1"/>
    <s v="Kit d'outils"/>
    <m/>
    <s v="Nombre"/>
    <n v="300"/>
    <m/>
    <m/>
    <m/>
    <s v=""/>
    <x v="174"/>
    <s v="Sélection / Priorisation"/>
    <x v="1"/>
    <x v="2"/>
    <s v="Les Gommiers"/>
    <m/>
    <m/>
    <m/>
    <m/>
    <x v="472"/>
    <n v="4"/>
    <s v="HT08"/>
    <s v="HT08832"/>
    <e v="#N/A"/>
    <n v="0"/>
  </r>
  <r>
    <s v="Samaritan's Purse"/>
    <m/>
    <s v="OFDA"/>
    <x v="1"/>
    <x v="66"/>
    <n v="10"/>
    <s v="Décembre"/>
    <m/>
    <x v="1"/>
    <x v="1"/>
    <s v="Kit d'outils"/>
    <m/>
    <s v="Nombre"/>
    <n v="250"/>
    <m/>
    <m/>
    <m/>
    <s v=""/>
    <x v="238"/>
    <s v="Sélection / Priorisation"/>
    <x v="1"/>
    <x v="2"/>
    <s v="Grande Vicent"/>
    <m/>
    <m/>
    <m/>
    <m/>
    <x v="473"/>
    <n v="4"/>
    <s v="HT08"/>
    <s v="HT08832"/>
    <e v="#N/A"/>
    <n v="0"/>
  </r>
  <r>
    <s v="Samaritan's Purse"/>
    <m/>
    <s v="OFDA"/>
    <x v="1"/>
    <x v="66"/>
    <n v="10"/>
    <s v="Décembre"/>
    <m/>
    <x v="1"/>
    <x v="1"/>
    <s v="Kit d'outils"/>
    <m/>
    <s v="Nombre"/>
    <n v="160"/>
    <m/>
    <m/>
    <m/>
    <s v=""/>
    <x v="55"/>
    <s v="Sélection / Priorisation"/>
    <x v="1"/>
    <x v="5"/>
    <s v="Anote/Tapion"/>
    <m/>
    <m/>
    <m/>
    <m/>
    <x v="474"/>
    <n v="4"/>
    <s v="HT08"/>
    <s v="HT08814"/>
    <e v="#N/A"/>
    <n v="0"/>
  </r>
  <r>
    <s v="Samaritan's Purse"/>
    <m/>
    <s v="OFDA"/>
    <x v="1"/>
    <x v="66"/>
    <n v="10"/>
    <s v="Décembre"/>
    <m/>
    <x v="1"/>
    <x v="1"/>
    <s v="Kit d'outils"/>
    <m/>
    <s v="Nombre"/>
    <n v="40"/>
    <m/>
    <m/>
    <m/>
    <s v=""/>
    <x v="33"/>
    <s v="Sélection / Priorisation"/>
    <x v="1"/>
    <x v="5"/>
    <s v="L'Assive/Chaumeau"/>
    <m/>
    <m/>
    <m/>
    <m/>
    <x v="475"/>
    <n v="4"/>
    <s v="HT08"/>
    <s v="HT08814"/>
    <e v="#N/A"/>
    <n v="0"/>
  </r>
  <r>
    <s v="Samaritan's Purse"/>
    <m/>
    <s v="OFDA"/>
    <x v="1"/>
    <x v="66"/>
    <n v="10"/>
    <s v="Décembre"/>
    <m/>
    <x v="1"/>
    <x v="1"/>
    <s v="Kit d'outils"/>
    <m/>
    <s v="Nombre"/>
    <n v="60"/>
    <m/>
    <m/>
    <m/>
    <s v=""/>
    <x v="25"/>
    <s v="Sélection / Priorisation"/>
    <x v="1"/>
    <x v="4"/>
    <s v="Dejean"/>
    <m/>
    <m/>
    <m/>
    <m/>
    <x v="476"/>
    <n v="4"/>
    <s v="HT08"/>
    <s v="HT08815"/>
    <e v="#N/A"/>
    <n v="0"/>
  </r>
  <r>
    <s v="Samaritan's Purse"/>
    <m/>
    <s v="OFDA"/>
    <x v="1"/>
    <x v="66"/>
    <n v="10"/>
    <s v="Décembre"/>
    <m/>
    <x v="1"/>
    <x v="1"/>
    <s v="Kit d'outils"/>
    <m/>
    <s v="Nombre"/>
    <n v="210"/>
    <m/>
    <m/>
    <m/>
    <s v=""/>
    <x v="239"/>
    <s v="Sélection / Priorisation"/>
    <x v="1"/>
    <x v="4"/>
    <s v="Boucan"/>
    <m/>
    <m/>
    <m/>
    <m/>
    <x v="477"/>
    <n v="4"/>
    <s v="HT08"/>
    <s v="HT08815"/>
    <e v="#N/A"/>
    <n v="0"/>
  </r>
  <r>
    <s v="Samaritan's Purse"/>
    <m/>
    <s v="OFDA"/>
    <x v="1"/>
    <x v="66"/>
    <n v="10"/>
    <s v="Décembre"/>
    <m/>
    <x v="1"/>
    <x v="1"/>
    <s v="Kit Abris"/>
    <m/>
    <s v="Nombre"/>
    <n v="1500"/>
    <m/>
    <m/>
    <m/>
    <s v=""/>
    <x v="174"/>
    <s v="Sélection / Priorisation"/>
    <x v="1"/>
    <x v="2"/>
    <s v="Les Gommiers"/>
    <m/>
    <m/>
    <m/>
    <m/>
    <x v="472"/>
    <n v="4"/>
    <s v="HT08"/>
    <s v="HT08832"/>
    <e v="#N/A"/>
    <n v="0"/>
  </r>
  <r>
    <s v="Samaritan's Purse"/>
    <m/>
    <s v="OFDA"/>
    <x v="1"/>
    <x v="66"/>
    <n v="10"/>
    <s v="Décembre"/>
    <m/>
    <x v="1"/>
    <x v="1"/>
    <s v="Kit Abris"/>
    <m/>
    <s v="Nombre"/>
    <n v="1250"/>
    <m/>
    <m/>
    <m/>
    <s v=""/>
    <x v="238"/>
    <s v="Sélection / Priorisation"/>
    <x v="1"/>
    <x v="2"/>
    <s v="Grande Vicent"/>
    <m/>
    <m/>
    <m/>
    <m/>
    <x v="473"/>
    <n v="4"/>
    <s v="HT08"/>
    <s v="HT08832"/>
    <e v="#N/A"/>
    <n v="0"/>
  </r>
  <r>
    <s v="Samaritan's Purse"/>
    <m/>
    <s v="OFDA"/>
    <x v="1"/>
    <x v="66"/>
    <n v="10"/>
    <s v="Décembre"/>
    <m/>
    <x v="1"/>
    <x v="1"/>
    <s v="Kit Abris"/>
    <m/>
    <s v="Nombre"/>
    <n v="800"/>
    <m/>
    <m/>
    <m/>
    <s v=""/>
    <x v="55"/>
    <s v="Sélection / Priorisation"/>
    <x v="1"/>
    <x v="5"/>
    <s v="Anote/Tapion"/>
    <m/>
    <m/>
    <m/>
    <m/>
    <x v="474"/>
    <n v="4"/>
    <s v="HT08"/>
    <s v="HT08814"/>
    <e v="#N/A"/>
    <n v="0"/>
  </r>
  <r>
    <s v="Samaritan's Purse"/>
    <m/>
    <s v="OFDA"/>
    <x v="1"/>
    <x v="66"/>
    <n v="10"/>
    <s v="Décembre"/>
    <m/>
    <x v="1"/>
    <x v="1"/>
    <s v="Kit Abris"/>
    <m/>
    <s v="Nombre"/>
    <n v="200"/>
    <m/>
    <m/>
    <m/>
    <s v=""/>
    <x v="33"/>
    <s v="Sélection / Priorisation"/>
    <x v="1"/>
    <x v="5"/>
    <s v="L'Assive/Chaumeau"/>
    <m/>
    <m/>
    <m/>
    <m/>
    <x v="475"/>
    <n v="4"/>
    <s v="HT08"/>
    <s v="HT08814"/>
    <e v="#N/A"/>
    <n v="0"/>
  </r>
  <r>
    <s v="Samaritan's Purse"/>
    <m/>
    <s v="OFDA"/>
    <x v="1"/>
    <x v="66"/>
    <n v="10"/>
    <s v="Décembre"/>
    <m/>
    <x v="1"/>
    <x v="1"/>
    <s v="Kit Abris"/>
    <m/>
    <s v="Nombre"/>
    <n v="300"/>
    <m/>
    <m/>
    <m/>
    <s v=""/>
    <x v="25"/>
    <s v="Sélection / Priorisation"/>
    <x v="1"/>
    <x v="4"/>
    <s v="Dejean"/>
    <m/>
    <m/>
    <m/>
    <m/>
    <x v="476"/>
    <n v="4"/>
    <s v="HT08"/>
    <s v="HT08815"/>
    <e v="#N/A"/>
    <n v="0"/>
  </r>
  <r>
    <s v="Samaritan's Purse"/>
    <m/>
    <s v="OFDA"/>
    <x v="1"/>
    <x v="66"/>
    <n v="10"/>
    <s v="Décembre"/>
    <m/>
    <x v="1"/>
    <x v="1"/>
    <s v="Kit Abris"/>
    <m/>
    <s v="Nombre"/>
    <n v="1050"/>
    <m/>
    <m/>
    <m/>
    <s v=""/>
    <x v="239"/>
    <s v="Sélection / Priorisation"/>
    <x v="1"/>
    <x v="4"/>
    <s v="Boucan"/>
    <m/>
    <m/>
    <m/>
    <m/>
    <x v="477"/>
    <n v="4"/>
    <s v="HT08"/>
    <s v="HT08815"/>
    <e v="#N/A"/>
    <n v="0"/>
  </r>
  <r>
    <s v="Samaritan's Purse"/>
    <m/>
    <s v="OFDA"/>
    <x v="1"/>
    <x v="66"/>
    <n v="10"/>
    <s v="Décembre"/>
    <m/>
    <x v="2"/>
    <x v="2"/>
    <s v="Formation"/>
    <m/>
    <s v=""/>
    <n v="1500"/>
    <m/>
    <m/>
    <m/>
    <s v=""/>
    <x v="174"/>
    <s v="Sélection / Priorisation"/>
    <x v="1"/>
    <x v="2"/>
    <s v="Les Gommiers"/>
    <m/>
    <m/>
    <m/>
    <m/>
    <x v="472"/>
    <n v="4"/>
    <s v="HT08"/>
    <s v="HT08832"/>
    <e v="#N/A"/>
    <n v="0"/>
  </r>
  <r>
    <s v="Samaritan's Purse"/>
    <m/>
    <s v="OFDA"/>
    <x v="1"/>
    <x v="66"/>
    <n v="10"/>
    <s v="Décembre"/>
    <m/>
    <x v="2"/>
    <x v="2"/>
    <s v="Formation"/>
    <m/>
    <s v=""/>
    <n v="1250"/>
    <m/>
    <m/>
    <m/>
    <s v=""/>
    <x v="238"/>
    <s v="Sélection / Priorisation"/>
    <x v="1"/>
    <x v="2"/>
    <s v="Grande Vicent"/>
    <m/>
    <m/>
    <m/>
    <m/>
    <x v="473"/>
    <n v="4"/>
    <s v="HT08"/>
    <s v="HT08832"/>
    <e v="#N/A"/>
    <n v="0"/>
  </r>
  <r>
    <s v="Samaritan's Purse"/>
    <m/>
    <s v="OFDA"/>
    <x v="1"/>
    <x v="66"/>
    <n v="10"/>
    <s v="Décembre"/>
    <m/>
    <x v="2"/>
    <x v="2"/>
    <s v="Formation"/>
    <m/>
    <s v=""/>
    <n v="800"/>
    <m/>
    <m/>
    <m/>
    <s v=""/>
    <x v="55"/>
    <s v="Sélection / Priorisation"/>
    <x v="1"/>
    <x v="5"/>
    <s v="Anote/Tapion"/>
    <m/>
    <m/>
    <m/>
    <m/>
    <x v="474"/>
    <n v="4"/>
    <s v="HT08"/>
    <s v="HT08814"/>
    <e v="#N/A"/>
    <n v="0"/>
  </r>
  <r>
    <s v="Samaritan's Purse"/>
    <m/>
    <s v="OFDA"/>
    <x v="1"/>
    <x v="66"/>
    <n v="10"/>
    <s v="Décembre"/>
    <m/>
    <x v="2"/>
    <x v="2"/>
    <s v="Formation"/>
    <m/>
    <s v=""/>
    <n v="200"/>
    <m/>
    <m/>
    <m/>
    <s v=""/>
    <x v="33"/>
    <s v="Sélection / Priorisation"/>
    <x v="1"/>
    <x v="5"/>
    <s v="L'Assive/Chaumeau"/>
    <m/>
    <m/>
    <m/>
    <m/>
    <x v="475"/>
    <n v="4"/>
    <s v="HT08"/>
    <s v="HT08814"/>
    <e v="#N/A"/>
    <n v="0"/>
  </r>
  <r>
    <s v="Samaritan's Purse"/>
    <m/>
    <s v="OFDA"/>
    <x v="1"/>
    <x v="66"/>
    <n v="10"/>
    <s v="Décembre"/>
    <m/>
    <x v="2"/>
    <x v="2"/>
    <s v="Formation"/>
    <m/>
    <s v=""/>
    <n v="300"/>
    <m/>
    <m/>
    <m/>
    <s v=""/>
    <x v="25"/>
    <s v="Sélection / Priorisation"/>
    <x v="1"/>
    <x v="4"/>
    <s v="Dejean"/>
    <m/>
    <m/>
    <m/>
    <m/>
    <x v="476"/>
    <n v="4"/>
    <s v="HT08"/>
    <s v="HT08815"/>
    <e v="#N/A"/>
    <n v="0"/>
  </r>
  <r>
    <s v="Samaritan's Purse"/>
    <m/>
    <s v="OFDA"/>
    <x v="1"/>
    <x v="66"/>
    <n v="10"/>
    <s v="Décembre"/>
    <m/>
    <x v="2"/>
    <x v="2"/>
    <s v="Formation"/>
    <m/>
    <s v=""/>
    <n v="1050"/>
    <m/>
    <m/>
    <m/>
    <s v=""/>
    <x v="239"/>
    <s v="Sélection / Priorisation"/>
    <x v="1"/>
    <x v="4"/>
    <s v="Boucan"/>
    <m/>
    <m/>
    <m/>
    <m/>
    <x v="477"/>
    <n v="4"/>
    <s v="HT08"/>
    <s v="HT08815"/>
    <e v="#N/A"/>
    <n v="0"/>
  </r>
  <r>
    <s v="Diakonie Katastrophenhilfe"/>
    <s v="FNGA"/>
    <s v="Diakonie Katastrophenhilfe"/>
    <x v="0"/>
    <x v="67"/>
    <n v="11"/>
    <s v="Décembre"/>
    <m/>
    <x v="1"/>
    <x v="1"/>
    <s v="Kit Abris"/>
    <s v="1 bache, 2 laines, cordes"/>
    <s v="Nombre"/>
    <n v="125"/>
    <m/>
    <m/>
    <m/>
    <s v=""/>
    <x v="8"/>
    <s v="Sélection / Priorisation"/>
    <x v="1"/>
    <x v="2"/>
    <s v="2e Fonds Cochon"/>
    <s v="Massanga, Pensique, Golbotine"/>
    <s v="Rural"/>
    <s v="Ménage"/>
    <m/>
    <x v="478"/>
    <n v="2"/>
    <s v="HT08"/>
    <s v="HT08832"/>
    <s v="HT08832-02"/>
    <n v="1"/>
  </r>
  <r>
    <s v="Diakonie Katastrophenhilfe"/>
    <s v="FNGA"/>
    <s v="Diakonie Katastrophenhilfe"/>
    <x v="0"/>
    <x v="67"/>
    <n v="11"/>
    <s v="Décembre"/>
    <m/>
    <x v="1"/>
    <x v="1"/>
    <s v="Kit Abris"/>
    <s v="1 bache, 2 laines, cordes"/>
    <s v="Nombre"/>
    <n v="75"/>
    <m/>
    <m/>
    <m/>
    <s v=""/>
    <x v="73"/>
    <s v="Sélection / Priorisation"/>
    <x v="1"/>
    <x v="2"/>
    <s v="2e Fonds Cochon"/>
    <s v="Poussine"/>
    <s v="Rural"/>
    <s v="Ménage"/>
    <m/>
    <x v="478"/>
    <n v="2"/>
    <s v="HT08"/>
    <s v="HT08832"/>
    <s v="HT08832-02"/>
    <n v="0"/>
  </r>
  <r>
    <s v="IFRC"/>
    <s v="Haitian RC"/>
    <m/>
    <x v="0"/>
    <x v="67"/>
    <n v="11"/>
    <s v="Décembre"/>
    <m/>
    <x v="1"/>
    <x v="1"/>
    <s v="Bâches"/>
    <m/>
    <s v="Nombre"/>
    <n v="1178"/>
    <m/>
    <m/>
    <m/>
    <s v=""/>
    <x v="240"/>
    <s v="Sélection / Priorisation"/>
    <x v="1"/>
    <x v="46"/>
    <m/>
    <m/>
    <m/>
    <m/>
    <m/>
    <x v="479"/>
    <n v="6"/>
    <s v="HT08"/>
    <s v="HT08823"/>
    <e v="#N/A"/>
    <n v="0"/>
  </r>
  <r>
    <s v="IFRC"/>
    <s v="Haitian RC"/>
    <m/>
    <x v="0"/>
    <x v="67"/>
    <n v="11"/>
    <s v="Décembre"/>
    <m/>
    <x v="0"/>
    <x v="0"/>
    <s v="Bidons"/>
    <m/>
    <s v="Nombre"/>
    <n v="1178"/>
    <m/>
    <m/>
    <m/>
    <s v=""/>
    <x v="240"/>
    <s v="Sélection / Priorisation"/>
    <x v="1"/>
    <x v="46"/>
    <m/>
    <m/>
    <m/>
    <m/>
    <m/>
    <x v="479"/>
    <n v="6"/>
    <s v="HT08"/>
    <s v="HT08823"/>
    <e v="#N/A"/>
    <n v="0"/>
  </r>
  <r>
    <s v="IFRC"/>
    <s v="Haitian RC"/>
    <m/>
    <x v="0"/>
    <x v="67"/>
    <n v="11"/>
    <s v="Décembre"/>
    <m/>
    <x v="0"/>
    <x v="0"/>
    <s v="Seaux"/>
    <m/>
    <s v="Nombre"/>
    <n v="589"/>
    <m/>
    <m/>
    <m/>
    <s v=""/>
    <x v="240"/>
    <s v="Sélection / Priorisation"/>
    <x v="1"/>
    <x v="46"/>
    <m/>
    <m/>
    <m/>
    <m/>
    <m/>
    <x v="479"/>
    <n v="6"/>
    <s v="HT08"/>
    <s v="HT08823"/>
    <e v="#N/A"/>
    <n v="0"/>
  </r>
  <r>
    <s v="IFRC"/>
    <s v="Haitian RC"/>
    <m/>
    <x v="0"/>
    <x v="67"/>
    <n v="11"/>
    <s v="Décembre"/>
    <m/>
    <x v="0"/>
    <x v="0"/>
    <s v="Moustiquaires"/>
    <m/>
    <s v="Nombre"/>
    <n v="1178"/>
    <m/>
    <m/>
    <m/>
    <s v=""/>
    <x v="240"/>
    <s v="Sélection / Priorisation"/>
    <x v="1"/>
    <x v="46"/>
    <m/>
    <m/>
    <m/>
    <m/>
    <m/>
    <x v="479"/>
    <n v="6"/>
    <s v="HT08"/>
    <s v="HT08823"/>
    <e v="#N/A"/>
    <n v="0"/>
  </r>
  <r>
    <s v="IFRC"/>
    <s v="Haitian RC"/>
    <m/>
    <x v="0"/>
    <x v="67"/>
    <n v="11"/>
    <s v="Décembre"/>
    <m/>
    <x v="0"/>
    <x v="0"/>
    <s v="Kit de cuisine"/>
    <m/>
    <s v="Nombre"/>
    <n v="589"/>
    <m/>
    <m/>
    <m/>
    <s v=""/>
    <x v="240"/>
    <s v="Sélection / Priorisation"/>
    <x v="1"/>
    <x v="46"/>
    <m/>
    <m/>
    <m/>
    <m/>
    <m/>
    <x v="479"/>
    <n v="6"/>
    <s v="HT08"/>
    <s v="HT08823"/>
    <e v="#N/A"/>
    <n v="0"/>
  </r>
  <r>
    <s v="IFRC"/>
    <s v="Haitian RC"/>
    <m/>
    <x v="0"/>
    <x v="67"/>
    <n v="11"/>
    <s v="Décembre"/>
    <m/>
    <x v="1"/>
    <x v="1"/>
    <s v="Kit Abris"/>
    <m/>
    <s v="Nombre"/>
    <n v="589"/>
    <m/>
    <m/>
    <m/>
    <s v=""/>
    <x v="240"/>
    <s v="Sélection / Priorisation"/>
    <x v="1"/>
    <x v="46"/>
    <m/>
    <m/>
    <m/>
    <m/>
    <m/>
    <x v="479"/>
    <n v="6"/>
    <s v="HT08"/>
    <s v="HT08823"/>
    <e v="#N/A"/>
    <n v="0"/>
  </r>
  <r>
    <s v="Lutheran World Federation"/>
    <s v="FNGA"/>
    <s v="Lutheran World Relief"/>
    <x v="0"/>
    <x v="67"/>
    <n v="11"/>
    <s v="Décembre"/>
    <m/>
    <x v="1"/>
    <x v="1"/>
    <s v="Kit Abris"/>
    <s v="1 bache, 2 laines, cordes"/>
    <s v="Nombre"/>
    <n v="65"/>
    <m/>
    <m/>
    <m/>
    <s v=""/>
    <x v="241"/>
    <s v="Sélection / Priorisation"/>
    <x v="1"/>
    <x v="1"/>
    <s v="2ème Haute Voldrogue"/>
    <s v="Doko"/>
    <s v="Rural"/>
    <s v="Ménage"/>
    <m/>
    <x v="480"/>
    <n v="2"/>
    <s v="HT08"/>
    <s v="HT08811"/>
    <s v="HT08811-02"/>
    <n v="0"/>
  </r>
  <r>
    <s v="Lutheran World Federation"/>
    <s v="FNGA"/>
    <s v="Lutheran World Relief"/>
    <x v="0"/>
    <x v="67"/>
    <n v="11"/>
    <s v="Décembre"/>
    <m/>
    <x v="0"/>
    <x v="0"/>
    <s v="Kit d'hygiène"/>
    <s v="Shampooing, savon, brosses a dents, dentifrice, deodorants, peignes, Aquatabs, papier toilette, serviette hygienique, sceaux, savon pour lessive"/>
    <s v="Nombre"/>
    <n v="65"/>
    <m/>
    <m/>
    <m/>
    <s v=""/>
    <x v="241"/>
    <s v="Sélection / Priorisation"/>
    <x v="1"/>
    <x v="1"/>
    <s v="2ème Haute Voldrogue"/>
    <s v="Doko"/>
    <s v="Rural"/>
    <s v="Ménage"/>
    <m/>
    <x v="480"/>
    <n v="2"/>
    <s v="HT08"/>
    <s v="HT08811"/>
    <s v="HT08811-02"/>
    <n v="0"/>
  </r>
  <r>
    <s v="Lutheran World Federation"/>
    <s v="FNGA"/>
    <s v="Lutheran World Relief"/>
    <x v="0"/>
    <x v="67"/>
    <n v="11"/>
    <s v="Décembre"/>
    <m/>
    <x v="0"/>
    <x v="0"/>
    <s v="Kit d'hygiène"/>
    <s v="Shampooing, savon, brosses a dents, dentifrice, deodorants, peignes, Aquatabs, papier toilette, serviette hygienique, sceaux, savon pour lessive"/>
    <s v="Nombre"/>
    <n v="125"/>
    <m/>
    <m/>
    <m/>
    <s v=""/>
    <x v="8"/>
    <s v="Sélection / Priorisation"/>
    <x v="1"/>
    <x v="2"/>
    <s v="2e Fonds Cochon"/>
    <s v="Massanga, Pensique, Golbotine"/>
    <s v="Rural"/>
    <s v="Ménage"/>
    <m/>
    <x v="481"/>
    <n v="2"/>
    <s v="HT08"/>
    <s v="HT08832"/>
    <s v="HT08832-02"/>
    <n v="1"/>
  </r>
  <r>
    <s v="Lutheran World Federation"/>
    <s v="FNGA"/>
    <s v="Lutheran World Relief"/>
    <x v="0"/>
    <x v="67"/>
    <n v="11"/>
    <s v="Décembre"/>
    <m/>
    <x v="0"/>
    <x v="0"/>
    <s v="Kit d'hygiène"/>
    <s v="Shampooing, savon, brosses a dents, dentifrice, deodorants, peignes, Aquatabs, papier toilette, serviette hygienique, sceaux, savon pour lessive"/>
    <s v="Nombre"/>
    <n v="75"/>
    <m/>
    <m/>
    <m/>
    <s v=""/>
    <x v="73"/>
    <s v="Sélection / Priorisation"/>
    <x v="1"/>
    <x v="2"/>
    <s v="2e Fonds Cochon"/>
    <s v="Poussine"/>
    <s v="Rural"/>
    <s v="Ménage"/>
    <m/>
    <x v="481"/>
    <n v="2"/>
    <s v="HT08"/>
    <s v="HT08832"/>
    <s v="HT08832-02"/>
    <n v="0"/>
  </r>
  <r>
    <s v="Handicap International"/>
    <m/>
    <s v="Canton de Genève /Shelter Box"/>
    <x v="0"/>
    <x v="68"/>
    <n v="12"/>
    <s v="Décembre"/>
    <m/>
    <x v="1"/>
    <x v="1"/>
    <s v="Kit Abris"/>
    <s v="2 bâches / corde / clous 3&quot; et 1,5&quot;, clous tôle, fil de fer"/>
    <s v="Nombre"/>
    <n v="44"/>
    <n v="54"/>
    <n v="59"/>
    <n v="61"/>
    <n v="174"/>
    <x v="82"/>
    <s v="Sélection / Priorisation"/>
    <x v="5"/>
    <x v="25"/>
    <s v="L'Azile / Nan Paul"/>
    <s v="Mare A Coiffe"/>
    <s v="Rural"/>
    <s v="Ménage"/>
    <m/>
    <x v="482"/>
    <n v="6"/>
    <s v="HT10"/>
    <s v="HT101023"/>
    <e v="#N/A"/>
    <n v="1"/>
  </r>
  <r>
    <s v="Handicap International"/>
    <m/>
    <s v="Canton de Genève /Shelter Box"/>
    <x v="0"/>
    <x v="68"/>
    <n v="12"/>
    <s v="Décembre"/>
    <m/>
    <x v="1"/>
    <x v="1"/>
    <s v="Kit d'outils"/>
    <s v="Marteau, scie, pelle, houe, cisaille"/>
    <s v="Nombre"/>
    <n v="44"/>
    <n v="54"/>
    <n v="59"/>
    <n v="61"/>
    <n v="174"/>
    <x v="82"/>
    <s v="Sélection / Priorisation"/>
    <x v="5"/>
    <x v="25"/>
    <s v="L'Azile / Nan Paul"/>
    <s v="Mare A Coiffe"/>
    <s v="Rural"/>
    <s v="Ménage"/>
    <m/>
    <x v="482"/>
    <n v="6"/>
    <s v="HT10"/>
    <s v="HT101023"/>
    <e v="#N/A"/>
    <n v="0"/>
  </r>
  <r>
    <s v="Handicap International"/>
    <m/>
    <s v="Canton de Genève /Shelter Box"/>
    <x v="0"/>
    <x v="68"/>
    <n v="12"/>
    <s v="Décembre"/>
    <m/>
    <x v="0"/>
    <x v="0"/>
    <s v="Lampes solaires"/>
    <m/>
    <s v="Nombre"/>
    <n v="88"/>
    <n v="54"/>
    <n v="59"/>
    <n v="61"/>
    <n v="174"/>
    <x v="82"/>
    <s v="Sélection / Priorisation"/>
    <x v="5"/>
    <x v="25"/>
    <s v="L'Azile / Nan Paul"/>
    <s v="Mare A Coiffe"/>
    <s v="Rural"/>
    <s v="Ménage"/>
    <m/>
    <x v="482"/>
    <n v="6"/>
    <s v="HT10"/>
    <s v="HT101023"/>
    <e v="#N/A"/>
    <n v="0"/>
  </r>
  <r>
    <s v="Handicap International"/>
    <m/>
    <s v="Canton de Genève /Shelter Box"/>
    <x v="0"/>
    <x v="68"/>
    <n v="12"/>
    <s v="Décembre"/>
    <m/>
    <x v="0"/>
    <x v="0"/>
    <s v="Moustiquaires"/>
    <m/>
    <s v="Nombre"/>
    <n v="88"/>
    <n v="54"/>
    <n v="59"/>
    <n v="61"/>
    <n v="174"/>
    <x v="82"/>
    <s v="Sélection / Priorisation"/>
    <x v="5"/>
    <x v="25"/>
    <s v="L'Azile / Nan Paul"/>
    <s v="Mare A Coiffe"/>
    <s v="Rural"/>
    <s v="Ménage"/>
    <m/>
    <x v="482"/>
    <n v="6"/>
    <s v="HT10"/>
    <s v="HT101023"/>
    <e v="#N/A"/>
    <n v="0"/>
  </r>
  <r>
    <s v="Handicap International"/>
    <m/>
    <s v="Canton de Genève /Shelter Box"/>
    <x v="0"/>
    <x v="68"/>
    <n v="12"/>
    <s v="Décembre"/>
    <m/>
    <x v="0"/>
    <x v="0"/>
    <s v="Bidons"/>
    <m/>
    <s v="Nombre"/>
    <n v="44"/>
    <n v="54"/>
    <n v="59"/>
    <n v="61"/>
    <n v="174"/>
    <x v="82"/>
    <s v="Sélection / Priorisation"/>
    <x v="5"/>
    <x v="25"/>
    <s v="L'Azile / Nan Paul"/>
    <s v="Mare A Coiffe"/>
    <s v="Rural"/>
    <s v="Ménage"/>
    <m/>
    <x v="482"/>
    <n v="6"/>
    <s v="HT10"/>
    <s v="HT101023"/>
    <e v="#N/A"/>
    <n v="0"/>
  </r>
  <r>
    <s v="Handicap International"/>
    <m/>
    <s v="Canton de Genève /Shelter Box"/>
    <x v="0"/>
    <x v="68"/>
    <n v="12"/>
    <s v="Décembre"/>
    <m/>
    <x v="0"/>
    <x v="0"/>
    <s v="Autre, à préciser dans &quot;Commentaires&quot;"/>
    <m/>
    <s v="N/A"/>
    <n v="44"/>
    <n v="54"/>
    <n v="59"/>
    <n v="61"/>
    <n v="174"/>
    <x v="82"/>
    <s v="Sélection / Priorisation"/>
    <x v="5"/>
    <x v="25"/>
    <s v="L'Azile / Nan Paul"/>
    <s v="Mare A Coiffe"/>
    <s v="Rural"/>
    <s v="Ménage"/>
    <s v="Filtre à eau"/>
    <x v="482"/>
    <n v="6"/>
    <s v="HT10"/>
    <s v="HT101023"/>
    <e v="#N/A"/>
    <n v="0"/>
  </r>
  <r>
    <s v="Lutheran World Federation"/>
    <s v="FNGA"/>
    <s v="Lutheran World Relief"/>
    <x v="0"/>
    <x v="68"/>
    <n v="12"/>
    <s v="Décembre"/>
    <m/>
    <x v="1"/>
    <x v="1"/>
    <s v="Kit Abris"/>
    <s v="1 bache, 2 laines, cordes"/>
    <s v="Nombre"/>
    <n v="35"/>
    <m/>
    <m/>
    <m/>
    <s v=""/>
    <x v="61"/>
    <s v="Sélection / Priorisation"/>
    <x v="1"/>
    <x v="1"/>
    <s v="7e Marfranc"/>
    <s v="Dekade"/>
    <s v="Peri urbain"/>
    <s v="Ménage"/>
    <m/>
    <x v="483"/>
    <n v="2"/>
    <s v="HT08"/>
    <s v="HT08811"/>
    <s v="HT08811-07"/>
    <n v="0"/>
  </r>
  <r>
    <s v="Lutheran World Federation"/>
    <s v="FNGA"/>
    <s v="Lutheran World Relief"/>
    <x v="0"/>
    <x v="68"/>
    <n v="12"/>
    <s v="Décembre"/>
    <m/>
    <x v="0"/>
    <x v="0"/>
    <s v="Kit d'hygiène"/>
    <s v="Shampooing, savon, brosses a dents, dentifrice, deodorants, peignes, Aquatabs, papier toilette, serviette hygienique, sceaux, savon pour lessive"/>
    <s v="Nombre"/>
    <n v="35"/>
    <m/>
    <m/>
    <m/>
    <s v=""/>
    <x v="61"/>
    <s v="Sélection / Priorisation"/>
    <x v="1"/>
    <x v="1"/>
    <s v="7e Marfranc"/>
    <s v="Dekade"/>
    <s v="Peri urbain"/>
    <s v="Ménage"/>
    <m/>
    <x v="483"/>
    <n v="2"/>
    <s v="HT08"/>
    <s v="HT08811"/>
    <s v="HT08811-07"/>
    <n v="0"/>
  </r>
  <r>
    <s v="ShelterBox"/>
    <s v="410 Bridge"/>
    <m/>
    <x v="3"/>
    <x v="68"/>
    <n v="12"/>
    <s v="Décembre"/>
    <m/>
    <x v="0"/>
    <x v="0"/>
    <s v="Moustiquaires"/>
    <s v="2 per HH"/>
    <s v="Nombre"/>
    <n v="600"/>
    <m/>
    <m/>
    <m/>
    <s v=""/>
    <x v="25"/>
    <s v="Sélection / Priorisation"/>
    <x v="2"/>
    <x v="7"/>
    <s v="Doulmier"/>
    <s v="Morency"/>
    <s v="Rural"/>
    <s v="Ménage"/>
    <s v="Distributed in conjunction with Shelterkits and other NFI"/>
    <x v="484"/>
    <n v="5"/>
    <s v="HT07"/>
    <s v="HT07711"/>
    <e v="#N/A"/>
    <n v="0"/>
  </r>
  <r>
    <s v="ShelterBox"/>
    <s v="410 Bridge"/>
    <m/>
    <x v="3"/>
    <x v="68"/>
    <n v="12"/>
    <s v="Décembre"/>
    <m/>
    <x v="0"/>
    <x v="0"/>
    <s v="Lampes solaires"/>
    <s v="2 per HH"/>
    <s v="Nombre"/>
    <n v="600"/>
    <m/>
    <m/>
    <m/>
    <s v=""/>
    <x v="25"/>
    <s v="Sélection / Priorisation"/>
    <x v="2"/>
    <x v="7"/>
    <s v="Doulmier"/>
    <s v="Morency"/>
    <s v="Rural"/>
    <s v="Ménage"/>
    <s v="Distributed in conjunction with Shelterkits and other NFI"/>
    <x v="484"/>
    <n v="5"/>
    <s v="HT07"/>
    <s v="HT07711"/>
    <e v="#N/A"/>
    <n v="0"/>
  </r>
  <r>
    <s v="ShelterBox"/>
    <s v="410 Bridge"/>
    <m/>
    <x v="3"/>
    <x v="68"/>
    <n v="12"/>
    <s v="Décembre"/>
    <m/>
    <x v="0"/>
    <x v="0"/>
    <s v="Bidons"/>
    <s v="1 per HH"/>
    <s v="Nombre"/>
    <n v="300"/>
    <m/>
    <m/>
    <m/>
    <s v=""/>
    <x v="25"/>
    <s v="Sélection / Priorisation"/>
    <x v="2"/>
    <x v="7"/>
    <s v="Doulmier"/>
    <s v="Morency"/>
    <s v="Rural"/>
    <s v="Ménage"/>
    <s v="Distributed in conjunction with Shelterkits and other NFI"/>
    <x v="484"/>
    <n v="5"/>
    <s v="HT07"/>
    <s v="HT07711"/>
    <e v="#N/A"/>
    <n v="0"/>
  </r>
  <r>
    <s v="ShelterBox"/>
    <s v="410 Bridge"/>
    <m/>
    <x v="3"/>
    <x v="68"/>
    <n v="12"/>
    <s v="Décembre"/>
    <m/>
    <x v="0"/>
    <x v="0"/>
    <s v="Aquatabs"/>
    <s v="1 per HH"/>
    <s v="Nombre"/>
    <n v="300"/>
    <m/>
    <m/>
    <m/>
    <s v=""/>
    <x v="25"/>
    <s v="Sélection / Priorisation"/>
    <x v="2"/>
    <x v="7"/>
    <s v="Doulmier"/>
    <s v="Morency"/>
    <s v="Rural"/>
    <s v="Ménage"/>
    <s v="Thirst Aid Stations, not Aquatabs. Distributed in conjunction with Shelterkits and other NFI"/>
    <x v="484"/>
    <n v="5"/>
    <s v="HT07"/>
    <s v="HT07711"/>
    <e v="#N/A"/>
    <n v="0"/>
  </r>
  <r>
    <s v="ShelterBox"/>
    <s v="410 Bridge"/>
    <m/>
    <x v="3"/>
    <x v="68"/>
    <n v="12"/>
    <s v="Décembre"/>
    <m/>
    <x v="1"/>
    <x v="1"/>
    <s v="Kit Abris"/>
    <s v="1 per HH"/>
    <s v="Nombre"/>
    <n v="300"/>
    <m/>
    <m/>
    <m/>
    <s v=""/>
    <x v="25"/>
    <s v="Sélection / Priorisation"/>
    <x v="2"/>
    <x v="7"/>
    <s v="Doulmier"/>
    <s v="Morency"/>
    <s v="Rural"/>
    <s v="Ménage"/>
    <s v="Distributed in conjunction with NFI kits of solar lights, water filter, water container and mosquito nets"/>
    <x v="484"/>
    <n v="5"/>
    <s v="HT07"/>
    <s v="HT07711"/>
    <e v="#N/A"/>
    <n v="0"/>
  </r>
  <r>
    <s v="American RC"/>
    <s v="Haitian RC"/>
    <m/>
    <x v="0"/>
    <x v="69"/>
    <n v="13"/>
    <s v="Décembre"/>
    <m/>
    <x v="1"/>
    <x v="1"/>
    <s v="Bâches"/>
    <m/>
    <s v="Nombre"/>
    <n v="300"/>
    <m/>
    <m/>
    <m/>
    <s v=""/>
    <x v="25"/>
    <s v="Sélection / Priorisation"/>
    <x v="5"/>
    <x v="21"/>
    <s v="Sillegue"/>
    <m/>
    <m/>
    <m/>
    <m/>
    <x v="485"/>
    <n v="6"/>
    <s v="HT10"/>
    <s v="HT101012"/>
    <e v="#N/A"/>
    <n v="1"/>
  </r>
  <r>
    <s v="American RC"/>
    <s v="Haitian RC"/>
    <m/>
    <x v="0"/>
    <x v="69"/>
    <n v="13"/>
    <s v="Décembre"/>
    <m/>
    <x v="0"/>
    <x v="0"/>
    <s v="Seaux"/>
    <m/>
    <s v="Nombre"/>
    <n v="300"/>
    <m/>
    <m/>
    <m/>
    <s v=""/>
    <x v="25"/>
    <s v="Sélection / Priorisation"/>
    <x v="5"/>
    <x v="21"/>
    <s v="Sillegue"/>
    <m/>
    <m/>
    <m/>
    <m/>
    <x v="485"/>
    <n v="6"/>
    <s v="HT10"/>
    <s v="HT101012"/>
    <e v="#N/A"/>
    <n v="0"/>
  </r>
  <r>
    <s v="American RC"/>
    <s v="Haitian RC"/>
    <m/>
    <x v="0"/>
    <x v="69"/>
    <n v="13"/>
    <s v="Décembre"/>
    <m/>
    <x v="0"/>
    <x v="0"/>
    <s v="Moustiquaires"/>
    <m/>
    <s v="Nombre"/>
    <n v="600"/>
    <m/>
    <m/>
    <m/>
    <s v=""/>
    <x v="25"/>
    <s v="Sélection / Priorisation"/>
    <x v="5"/>
    <x v="21"/>
    <s v="Sillegue"/>
    <m/>
    <m/>
    <m/>
    <m/>
    <x v="485"/>
    <n v="6"/>
    <s v="HT10"/>
    <s v="HT101012"/>
    <e v="#N/A"/>
    <n v="0"/>
  </r>
  <r>
    <s v="American RC"/>
    <s v="Haitian RC"/>
    <m/>
    <x v="0"/>
    <x v="69"/>
    <n v="13"/>
    <s v="Décembre"/>
    <m/>
    <x v="0"/>
    <x v="0"/>
    <s v="Kit d'hygiène"/>
    <m/>
    <s v="Nombre"/>
    <n v="300"/>
    <m/>
    <m/>
    <m/>
    <s v=""/>
    <x v="25"/>
    <s v="Sélection / Priorisation"/>
    <x v="5"/>
    <x v="21"/>
    <s v="Sillegue"/>
    <m/>
    <m/>
    <m/>
    <m/>
    <x v="485"/>
    <n v="6"/>
    <s v="HT10"/>
    <s v="HT101012"/>
    <e v="#N/A"/>
    <n v="0"/>
  </r>
  <r>
    <s v="American RC"/>
    <s v="Haitian RC"/>
    <m/>
    <x v="0"/>
    <x v="69"/>
    <n v="13"/>
    <s v="Décembre"/>
    <m/>
    <x v="0"/>
    <x v="0"/>
    <s v="Kit de cuisine"/>
    <m/>
    <s v="Nombre"/>
    <n v="295"/>
    <m/>
    <m/>
    <m/>
    <s v=""/>
    <x v="25"/>
    <s v="Sélection / Priorisation"/>
    <x v="5"/>
    <x v="21"/>
    <s v="Sillegue"/>
    <m/>
    <m/>
    <m/>
    <m/>
    <x v="485"/>
    <n v="6"/>
    <s v="HT10"/>
    <s v="HT101012"/>
    <e v="#N/A"/>
    <n v="0"/>
  </r>
  <r>
    <s v="American RC"/>
    <s v="Haitian RC"/>
    <m/>
    <x v="0"/>
    <x v="69"/>
    <n v="13"/>
    <s v="Décembre"/>
    <m/>
    <x v="1"/>
    <x v="1"/>
    <s v="Kit Abris"/>
    <m/>
    <s v="Nombre"/>
    <n v="300"/>
    <m/>
    <m/>
    <m/>
    <s v=""/>
    <x v="25"/>
    <s v="Sélection / Priorisation"/>
    <x v="5"/>
    <x v="21"/>
    <s v="Sillegue"/>
    <m/>
    <m/>
    <m/>
    <m/>
    <x v="485"/>
    <n v="6"/>
    <s v="HT10"/>
    <s v="HT101012"/>
    <e v="#N/A"/>
    <n v="0"/>
  </r>
  <r>
    <s v="CARE"/>
    <m/>
    <m/>
    <x v="0"/>
    <x v="69"/>
    <n v="13"/>
    <s v="Décembre"/>
    <m/>
    <x v="0"/>
    <x v="0"/>
    <s v="Kit d'hygiène"/>
    <s v="Savons de lessive et de toilettes, Serviettes et papiers hygiéniques, Aquatabs, Dentifrices et brosses à dents et Serviettes de bain"/>
    <s v="Nombre"/>
    <n v="186"/>
    <m/>
    <m/>
    <m/>
    <s v=""/>
    <x v="37"/>
    <m/>
    <x v="1"/>
    <x v="1"/>
    <s v="1ère Basse Voldrogue"/>
    <m/>
    <m/>
    <m/>
    <m/>
    <x v="486"/>
    <n v="1"/>
    <s v="HT08"/>
    <s v="HT08811"/>
    <s v="HT08811-01"/>
    <n v="0"/>
  </r>
  <r>
    <s v="Handicap International"/>
    <m/>
    <s v="Canton de Genève /Shelter Box"/>
    <x v="0"/>
    <x v="69"/>
    <n v="13"/>
    <s v="Décembre"/>
    <m/>
    <x v="1"/>
    <x v="1"/>
    <s v="Kit Abris"/>
    <s v="2 bâches / corde / clous 3&quot; et 1,5&quot;, clous tôle, fil de fer"/>
    <s v="Nombre"/>
    <n v="91"/>
    <n v="217"/>
    <n v="126"/>
    <n v="105"/>
    <n v="448"/>
    <x v="242"/>
    <s v="Sélection / Priorisation"/>
    <x v="5"/>
    <x v="69"/>
    <s v="Saut De Baril"/>
    <s v="Périgny / Plaisir / François"/>
    <s v="Rural"/>
    <s v="Ménage"/>
    <m/>
    <x v="487"/>
    <n v="6"/>
    <s v="HT10"/>
    <s v="HT101021"/>
    <e v="#N/A"/>
    <n v="1"/>
  </r>
  <r>
    <s v="Handicap International"/>
    <m/>
    <s v="Canton de Genève /Shelter Box"/>
    <x v="0"/>
    <x v="69"/>
    <n v="13"/>
    <s v="Décembre"/>
    <m/>
    <x v="1"/>
    <x v="1"/>
    <s v="Kit d'outils"/>
    <s v="Marteau, scie, pelle, houe, cisaille"/>
    <s v="Nombre"/>
    <n v="91"/>
    <n v="217"/>
    <n v="126"/>
    <n v="105"/>
    <n v="448"/>
    <x v="242"/>
    <s v="Sélection / Priorisation"/>
    <x v="5"/>
    <x v="69"/>
    <s v="Saut De Baril"/>
    <s v="Périgny / Plaisir / François"/>
    <s v="Rural"/>
    <s v="Ménage"/>
    <m/>
    <x v="487"/>
    <n v="6"/>
    <s v="HT10"/>
    <s v="HT101021"/>
    <e v="#N/A"/>
    <n v="0"/>
  </r>
  <r>
    <s v="Handicap International"/>
    <m/>
    <s v="Canton de Genève /Shelter Box"/>
    <x v="0"/>
    <x v="69"/>
    <n v="13"/>
    <s v="Décembre"/>
    <m/>
    <x v="0"/>
    <x v="0"/>
    <s v="Lampes solaires"/>
    <m/>
    <s v="Nombre"/>
    <n v="182"/>
    <n v="217"/>
    <n v="126"/>
    <n v="105"/>
    <n v="448"/>
    <x v="242"/>
    <s v="Sélection / Priorisation"/>
    <x v="5"/>
    <x v="69"/>
    <s v="Saut De Baril"/>
    <s v="Périgny / Plaisir / François"/>
    <s v="Rural"/>
    <s v="Ménage"/>
    <m/>
    <x v="487"/>
    <n v="6"/>
    <s v="HT10"/>
    <s v="HT101021"/>
    <e v="#N/A"/>
    <n v="0"/>
  </r>
  <r>
    <s v="Handicap International"/>
    <m/>
    <s v="Canton de Genève /Shelter Box"/>
    <x v="0"/>
    <x v="69"/>
    <n v="13"/>
    <s v="Décembre"/>
    <m/>
    <x v="0"/>
    <x v="0"/>
    <s v="Moustiquaires"/>
    <m/>
    <s v="Nombre"/>
    <n v="182"/>
    <n v="217"/>
    <n v="126"/>
    <n v="105"/>
    <n v="448"/>
    <x v="242"/>
    <s v="Sélection / Priorisation"/>
    <x v="5"/>
    <x v="69"/>
    <s v="Saut De Baril"/>
    <s v="Périgny / Plaisir / François"/>
    <s v="Rural"/>
    <s v="Ménage"/>
    <m/>
    <x v="487"/>
    <n v="6"/>
    <s v="HT10"/>
    <s v="HT101021"/>
    <e v="#N/A"/>
    <n v="0"/>
  </r>
  <r>
    <s v="Handicap International"/>
    <m/>
    <s v="Canton de Genève /Shelter Box"/>
    <x v="0"/>
    <x v="69"/>
    <n v="13"/>
    <s v="Décembre"/>
    <m/>
    <x v="0"/>
    <x v="0"/>
    <s v="Bidons"/>
    <m/>
    <s v="Nombre"/>
    <n v="91"/>
    <n v="217"/>
    <n v="126"/>
    <n v="105"/>
    <n v="448"/>
    <x v="242"/>
    <s v="Sélection / Priorisation"/>
    <x v="5"/>
    <x v="69"/>
    <s v="Saut De Baril"/>
    <s v="Périgny / Plaisir / François"/>
    <s v="Rural"/>
    <s v="Ménage"/>
    <m/>
    <x v="487"/>
    <n v="6"/>
    <s v="HT10"/>
    <s v="HT101021"/>
    <e v="#N/A"/>
    <n v="0"/>
  </r>
  <r>
    <s v="Handicap International"/>
    <m/>
    <s v="Canton de Genève /Shelter Box"/>
    <x v="0"/>
    <x v="69"/>
    <n v="13"/>
    <s v="Décembre"/>
    <m/>
    <x v="0"/>
    <x v="0"/>
    <s v="Autre, à préciser dans &quot;Commentaires&quot;"/>
    <m/>
    <s v="N/A"/>
    <n v="91"/>
    <n v="217"/>
    <n v="126"/>
    <n v="105"/>
    <n v="448"/>
    <x v="242"/>
    <s v="Sélection / Priorisation"/>
    <x v="5"/>
    <x v="69"/>
    <s v="Saut De Baril"/>
    <s v="Périgny / Plaisir / François"/>
    <s v="Rural"/>
    <s v="Ménage"/>
    <s v="Filtre à eau"/>
    <x v="487"/>
    <n v="6"/>
    <s v="HT10"/>
    <s v="HT101021"/>
    <e v="#N/A"/>
    <n v="0"/>
  </r>
  <r>
    <s v="ICRC"/>
    <s v="Haitian RC"/>
    <m/>
    <x v="0"/>
    <x v="69"/>
    <n v="13"/>
    <s v="Décembre"/>
    <m/>
    <x v="1"/>
    <x v="1"/>
    <s v="Bâches"/>
    <m/>
    <s v="Nombre"/>
    <n v="375"/>
    <m/>
    <m/>
    <m/>
    <s v=""/>
    <x v="243"/>
    <s v="Sélection / Priorisation"/>
    <x v="1"/>
    <x v="1"/>
    <m/>
    <m/>
    <m/>
    <m/>
    <m/>
    <x v="488"/>
    <n v="2"/>
    <s v="HT08"/>
    <s v="HT08811"/>
    <e v="#N/A"/>
    <n v="1"/>
  </r>
  <r>
    <s v="ICRC"/>
    <s v="Haitian RC"/>
    <m/>
    <x v="0"/>
    <x v="69"/>
    <n v="13"/>
    <s v="Décembre"/>
    <m/>
    <x v="0"/>
    <x v="0"/>
    <s v="Kit d'hygiène"/>
    <m/>
    <s v="Nombre"/>
    <n v="375"/>
    <m/>
    <m/>
    <m/>
    <s v=""/>
    <x v="243"/>
    <s v="Sélection / Priorisation"/>
    <x v="1"/>
    <x v="1"/>
    <m/>
    <m/>
    <m/>
    <m/>
    <m/>
    <x v="488"/>
    <n v="2"/>
    <s v="HT08"/>
    <s v="HT08811"/>
    <e v="#N/A"/>
    <n v="0"/>
  </r>
  <r>
    <s v="IFRC"/>
    <s v="Haitian RC"/>
    <m/>
    <x v="0"/>
    <x v="69"/>
    <n v="13"/>
    <s v="Décembre"/>
    <m/>
    <x v="1"/>
    <x v="1"/>
    <s v="Bâches"/>
    <m/>
    <s v="Nombre"/>
    <n v="1597"/>
    <m/>
    <m/>
    <m/>
    <s v=""/>
    <x v="244"/>
    <s v="Sélection / Priorisation"/>
    <x v="1"/>
    <x v="1"/>
    <m/>
    <m/>
    <m/>
    <m/>
    <m/>
    <x v="489"/>
    <n v="2"/>
    <s v="HT08"/>
    <s v="HT08811"/>
    <e v="#N/A"/>
    <n v="0"/>
  </r>
  <r>
    <s v="IFRC"/>
    <s v="Haitian RC"/>
    <m/>
    <x v="0"/>
    <x v="69"/>
    <n v="13"/>
    <s v="Décembre"/>
    <m/>
    <x v="0"/>
    <x v="0"/>
    <s v="Kit d'hygiène"/>
    <m/>
    <s v="Nombre"/>
    <n v="1597"/>
    <m/>
    <m/>
    <m/>
    <s v=""/>
    <x v="244"/>
    <s v="Sélection / Priorisation"/>
    <x v="1"/>
    <x v="1"/>
    <m/>
    <m/>
    <m/>
    <m/>
    <m/>
    <x v="489"/>
    <n v="2"/>
    <s v="HT08"/>
    <s v="HT08811"/>
    <e v="#N/A"/>
    <n v="0"/>
  </r>
  <r>
    <s v="ShelterBox"/>
    <s v="(BSEIPH) Bureau du Secrétaire d’Etat à l’Intégration des Personnes Handicapées"/>
    <m/>
    <x v="0"/>
    <x v="69"/>
    <n v="13"/>
    <s v="Décembre"/>
    <m/>
    <x v="0"/>
    <x v="0"/>
    <s v="Moustiquaires"/>
    <s v="2 per HH"/>
    <s v="Nombre"/>
    <n v="18"/>
    <n v="22"/>
    <n v="15"/>
    <n v="16"/>
    <n v="53"/>
    <x v="236"/>
    <s v="Sélection / Priorisation"/>
    <x v="2"/>
    <x v="7"/>
    <s v="Mercy"/>
    <m/>
    <s v="Peri urbain"/>
    <s v="Ménage"/>
    <s v="Distributed in conjunction with Shelterkits and other NFI"/>
    <x v="490"/>
    <n v="5"/>
    <s v="HT07"/>
    <s v="HT07711"/>
    <e v="#N/A"/>
    <n v="0"/>
  </r>
  <r>
    <s v="ShelterBox"/>
    <s v="(BSEIPH) Bureau du Secrétaire d’Etat à l’Intégration des Personnes Handicapées"/>
    <m/>
    <x v="0"/>
    <x v="69"/>
    <n v="13"/>
    <s v="Décembre"/>
    <m/>
    <x v="0"/>
    <x v="0"/>
    <s v="Lampes solaires"/>
    <s v="2 per HH"/>
    <s v="Nombre"/>
    <n v="18"/>
    <n v="22"/>
    <n v="15"/>
    <n v="16"/>
    <n v="53"/>
    <x v="236"/>
    <s v="Sélection / Priorisation"/>
    <x v="2"/>
    <x v="7"/>
    <s v="Mercy"/>
    <m/>
    <s v="Peri urbain"/>
    <s v="Ménage"/>
    <s v="Distributed in conjunction with Shelterkits and other NFI"/>
    <x v="490"/>
    <n v="5"/>
    <s v="HT07"/>
    <s v="HT07711"/>
    <e v="#N/A"/>
    <n v="0"/>
  </r>
  <r>
    <s v="ShelterBox"/>
    <s v="(BSEIPH) Bureau du Secrétaire d’Etat à l’Intégration des Personnes Handicapées"/>
    <m/>
    <x v="0"/>
    <x v="69"/>
    <n v="13"/>
    <s v="Décembre"/>
    <m/>
    <x v="0"/>
    <x v="0"/>
    <s v="Bidons"/>
    <s v="1 per HH"/>
    <s v="Nombre"/>
    <n v="9"/>
    <n v="22"/>
    <n v="15"/>
    <n v="16"/>
    <n v="53"/>
    <x v="236"/>
    <s v="Sélection / Priorisation"/>
    <x v="2"/>
    <x v="7"/>
    <s v="Mercy"/>
    <m/>
    <s v="Peri urbain"/>
    <s v="Ménage"/>
    <s v="Distributed in conjunction with Shelterkits and other NFI"/>
    <x v="490"/>
    <n v="5"/>
    <s v="HT07"/>
    <s v="HT07711"/>
    <e v="#N/A"/>
    <n v="0"/>
  </r>
  <r>
    <s v="ShelterBox"/>
    <s v="(BSEIPH) Bureau du Secrétaire d’Etat à l’Intégration des Personnes Handicapées"/>
    <m/>
    <x v="0"/>
    <x v="69"/>
    <n v="13"/>
    <s v="Décembre"/>
    <m/>
    <x v="0"/>
    <x v="0"/>
    <s v="Aquatabs"/>
    <s v="1 per HH"/>
    <s v="Nombre"/>
    <n v="9"/>
    <n v="22"/>
    <n v="15"/>
    <n v="16"/>
    <n v="53"/>
    <x v="236"/>
    <s v="Sélection / Priorisation"/>
    <x v="2"/>
    <x v="7"/>
    <s v="Mercy"/>
    <m/>
    <s v="Peri urbain"/>
    <s v="Ménage"/>
    <s v="Thirst Aid Stations, not Aquatabs. Distributed in conjunction with Shelterkits and other NFI"/>
    <x v="490"/>
    <n v="5"/>
    <s v="HT07"/>
    <s v="HT07711"/>
    <e v="#N/A"/>
    <n v="0"/>
  </r>
  <r>
    <s v="ShelterBox"/>
    <s v="(BSEIPH) Bureau du Secrétaire d’Etat à l’Intégration des Personnes Handicapées"/>
    <m/>
    <x v="0"/>
    <x v="69"/>
    <n v="13"/>
    <s v="Décembre"/>
    <m/>
    <x v="1"/>
    <x v="1"/>
    <s v="Kit Abris"/>
    <s v="1 per HH"/>
    <s v="Nombre"/>
    <n v="9"/>
    <n v="22"/>
    <n v="15"/>
    <n v="16"/>
    <n v="53"/>
    <x v="236"/>
    <s v="Sélection / Priorisation"/>
    <x v="2"/>
    <x v="7"/>
    <s v="Mercy"/>
    <m/>
    <s v="Peri urbain"/>
    <s v="Ménage"/>
    <s v="Distributed in conjunction with NFI kits of solar lights, water filter, water container and mosquito nets"/>
    <x v="490"/>
    <n v="5"/>
    <s v="HT07"/>
    <s v="HT07711"/>
    <e v="#N/A"/>
    <n v="0"/>
  </r>
  <r>
    <s v="World Vision International"/>
    <m/>
    <m/>
    <x v="0"/>
    <x v="69"/>
    <n v="13"/>
    <s v="Décembre"/>
    <m/>
    <x v="0"/>
    <x v="0"/>
    <s v="Bidons"/>
    <m/>
    <s v="Nombre"/>
    <n v="400"/>
    <m/>
    <m/>
    <m/>
    <s v=""/>
    <x v="23"/>
    <s v="Sélection / Priorisation"/>
    <x v="0"/>
    <x v="22"/>
    <s v="Trou Louis"/>
    <s v="Boidine, Dan Griyen"/>
    <m/>
    <m/>
    <m/>
    <x v="491"/>
    <n v="5"/>
    <s v="HT01"/>
    <s v="HT01152"/>
    <e v="#N/A"/>
    <n v="0"/>
  </r>
  <r>
    <s v="World Vision International"/>
    <m/>
    <m/>
    <x v="0"/>
    <x v="69"/>
    <n v="13"/>
    <s v="Décembre"/>
    <m/>
    <x v="0"/>
    <x v="0"/>
    <s v="Lampes solaires"/>
    <m/>
    <s v="Nombre"/>
    <n v="400"/>
    <m/>
    <m/>
    <m/>
    <s v=""/>
    <x v="23"/>
    <s v="Sélection / Priorisation"/>
    <x v="0"/>
    <x v="22"/>
    <s v="Trou Louis"/>
    <s v="Boidine, Dan Griyen"/>
    <m/>
    <m/>
    <m/>
    <x v="491"/>
    <n v="5"/>
    <s v="HT01"/>
    <s v="HT01152"/>
    <e v="#N/A"/>
    <n v="0"/>
  </r>
  <r>
    <s v="World Vision International"/>
    <m/>
    <m/>
    <x v="0"/>
    <x v="69"/>
    <n v="13"/>
    <s v="Décembre"/>
    <m/>
    <x v="0"/>
    <x v="0"/>
    <s v="Moustiquaires"/>
    <m/>
    <s v="Nombre"/>
    <n v="400"/>
    <m/>
    <m/>
    <m/>
    <s v=""/>
    <x v="23"/>
    <s v="Sélection / Priorisation"/>
    <x v="0"/>
    <x v="22"/>
    <s v="Trou Louis"/>
    <s v="Boidine, Dan Griyen"/>
    <m/>
    <m/>
    <m/>
    <x v="491"/>
    <n v="5"/>
    <s v="HT01"/>
    <s v="HT01152"/>
    <e v="#N/A"/>
    <n v="0"/>
  </r>
  <r>
    <s v="World Vision International"/>
    <m/>
    <m/>
    <x v="0"/>
    <x v="69"/>
    <n v="13"/>
    <s v="Décembre"/>
    <m/>
    <x v="0"/>
    <x v="0"/>
    <s v="Seaux"/>
    <m/>
    <s v="Nombre"/>
    <n v="400"/>
    <m/>
    <m/>
    <m/>
    <s v=""/>
    <x v="23"/>
    <s v="Sélection / Priorisation"/>
    <x v="0"/>
    <x v="22"/>
    <s v="Trou Louis"/>
    <s v="Boidine, Dan Griyen"/>
    <m/>
    <m/>
    <m/>
    <x v="491"/>
    <n v="5"/>
    <s v="HT01"/>
    <s v="HT01152"/>
    <e v="#N/A"/>
    <n v="0"/>
  </r>
  <r>
    <s v="World Vision International"/>
    <m/>
    <m/>
    <x v="0"/>
    <x v="69"/>
    <n v="13"/>
    <s v="Décembre"/>
    <m/>
    <x v="2"/>
    <x v="2"/>
    <s v="Formation"/>
    <m/>
    <s v=""/>
    <n v="400"/>
    <m/>
    <m/>
    <m/>
    <s v=""/>
    <x v="23"/>
    <s v="Sélection / Priorisation"/>
    <x v="0"/>
    <x v="22"/>
    <s v="Trou Louis"/>
    <s v="Boidine, Dan Griyen"/>
    <m/>
    <m/>
    <m/>
    <x v="491"/>
    <n v="5"/>
    <s v="HT01"/>
    <s v="HT01152"/>
    <e v="#N/A"/>
    <n v="0"/>
  </r>
  <r>
    <s v="American RC"/>
    <s v="Haitian RC"/>
    <m/>
    <x v="0"/>
    <x v="70"/>
    <n v="14"/>
    <s v="Décembre"/>
    <m/>
    <x v="1"/>
    <x v="1"/>
    <s v="Bâches"/>
    <m/>
    <s v="Nombre"/>
    <n v="71"/>
    <m/>
    <m/>
    <m/>
    <s v=""/>
    <x v="46"/>
    <s v="Sélection / Priorisation"/>
    <x v="5"/>
    <x v="21"/>
    <s v="Fonds De Lianes"/>
    <m/>
    <m/>
    <m/>
    <m/>
    <x v="492"/>
    <n v="6"/>
    <s v="HT10"/>
    <s v="HT101012"/>
    <e v="#N/A"/>
    <n v="0"/>
  </r>
  <r>
    <s v="American RC"/>
    <s v="Haitian RC"/>
    <m/>
    <x v="0"/>
    <x v="70"/>
    <n v="14"/>
    <s v="Décembre"/>
    <m/>
    <x v="0"/>
    <x v="0"/>
    <s v="Bidons"/>
    <m/>
    <s v="Nombre"/>
    <n v="71"/>
    <m/>
    <m/>
    <m/>
    <s v=""/>
    <x v="46"/>
    <s v="Sélection / Priorisation"/>
    <x v="5"/>
    <x v="21"/>
    <s v="Fonds De Lianes"/>
    <m/>
    <m/>
    <m/>
    <m/>
    <x v="492"/>
    <n v="6"/>
    <s v="HT10"/>
    <s v="HT101012"/>
    <e v="#N/A"/>
    <n v="0"/>
  </r>
  <r>
    <s v="American RC"/>
    <s v="Haitian RC"/>
    <m/>
    <x v="0"/>
    <x v="70"/>
    <n v="14"/>
    <s v="Décembre"/>
    <m/>
    <x v="0"/>
    <x v="0"/>
    <s v="Moustiquaires"/>
    <m/>
    <s v="Nombre"/>
    <n v="142"/>
    <m/>
    <m/>
    <m/>
    <s v=""/>
    <x v="46"/>
    <s v="Sélection / Priorisation"/>
    <x v="5"/>
    <x v="21"/>
    <s v="Fonds De Lianes"/>
    <m/>
    <m/>
    <m/>
    <m/>
    <x v="492"/>
    <n v="6"/>
    <s v="HT10"/>
    <s v="HT101012"/>
    <e v="#N/A"/>
    <n v="0"/>
  </r>
  <r>
    <s v="American RC"/>
    <s v="Haitian RC"/>
    <m/>
    <x v="0"/>
    <x v="70"/>
    <n v="14"/>
    <s v="Décembre"/>
    <m/>
    <x v="0"/>
    <x v="0"/>
    <s v="Kit d'hygiène"/>
    <m/>
    <s v="Nombre"/>
    <n v="71"/>
    <m/>
    <m/>
    <m/>
    <s v=""/>
    <x v="46"/>
    <s v="Sélection / Priorisation"/>
    <x v="5"/>
    <x v="21"/>
    <s v="Fonds De Lianes"/>
    <m/>
    <m/>
    <m/>
    <m/>
    <x v="492"/>
    <n v="6"/>
    <s v="HT10"/>
    <s v="HT101012"/>
    <e v="#N/A"/>
    <n v="0"/>
  </r>
  <r>
    <s v="American RC"/>
    <s v="Haitian RC"/>
    <m/>
    <x v="0"/>
    <x v="70"/>
    <n v="14"/>
    <s v="Décembre"/>
    <m/>
    <x v="0"/>
    <x v="0"/>
    <s v="Kit de cuisine"/>
    <m/>
    <s v="Nombre"/>
    <n v="71"/>
    <m/>
    <m/>
    <m/>
    <s v=""/>
    <x v="46"/>
    <s v="Sélection / Priorisation"/>
    <x v="5"/>
    <x v="21"/>
    <s v="Fonds De Lianes"/>
    <m/>
    <m/>
    <m/>
    <m/>
    <x v="492"/>
    <n v="6"/>
    <s v="HT10"/>
    <s v="HT101012"/>
    <e v="#N/A"/>
    <n v="0"/>
  </r>
  <r>
    <s v="American RC"/>
    <s v="Haitian RC"/>
    <m/>
    <x v="0"/>
    <x v="70"/>
    <n v="14"/>
    <s v="Décembre"/>
    <m/>
    <x v="1"/>
    <x v="1"/>
    <s v="Kit Abris"/>
    <m/>
    <s v="Nombre"/>
    <n v="20"/>
    <m/>
    <m/>
    <m/>
    <s v=""/>
    <x v="46"/>
    <s v="Sélection / Priorisation"/>
    <x v="5"/>
    <x v="21"/>
    <s v="Fonds De Lianes"/>
    <m/>
    <m/>
    <m/>
    <m/>
    <x v="492"/>
    <n v="6"/>
    <s v="HT10"/>
    <s v="HT101012"/>
    <e v="#N/A"/>
    <n v="0"/>
  </r>
  <r>
    <s v="American RC"/>
    <s v="Haitian RC"/>
    <m/>
    <x v="0"/>
    <x v="70"/>
    <n v="14"/>
    <s v="Décembre"/>
    <m/>
    <x v="0"/>
    <x v="0"/>
    <s v="Couvertures"/>
    <m/>
    <s v="Nombre"/>
    <n v="129"/>
    <m/>
    <m/>
    <m/>
    <s v=""/>
    <x v="217"/>
    <s v="Sélection / Priorisation"/>
    <x v="5"/>
    <x v="21"/>
    <s v="Chaulette"/>
    <m/>
    <m/>
    <m/>
    <m/>
    <x v="493"/>
    <n v="5"/>
    <s v="HT10"/>
    <s v="HT101012"/>
    <e v="#N/A"/>
    <n v="0"/>
  </r>
  <r>
    <s v="American RC"/>
    <s v="Haitian RC"/>
    <m/>
    <x v="0"/>
    <x v="70"/>
    <n v="14"/>
    <s v="Décembre"/>
    <m/>
    <x v="0"/>
    <x v="0"/>
    <s v="Seaux"/>
    <m/>
    <s v="Nombre"/>
    <n v="129"/>
    <m/>
    <m/>
    <m/>
    <s v=""/>
    <x v="217"/>
    <s v="Sélection / Priorisation"/>
    <x v="5"/>
    <x v="21"/>
    <s v="Chaulette"/>
    <m/>
    <m/>
    <m/>
    <m/>
    <x v="493"/>
    <n v="5"/>
    <s v="HT10"/>
    <s v="HT101012"/>
    <e v="#N/A"/>
    <n v="0"/>
  </r>
  <r>
    <s v="American RC"/>
    <s v="Haitian RC"/>
    <m/>
    <x v="0"/>
    <x v="70"/>
    <n v="14"/>
    <s v="Décembre"/>
    <m/>
    <x v="0"/>
    <x v="0"/>
    <s v="Moustiquaires"/>
    <m/>
    <s v="Nombre"/>
    <n v="258"/>
    <m/>
    <m/>
    <m/>
    <s v=""/>
    <x v="217"/>
    <s v="Sélection / Priorisation"/>
    <x v="5"/>
    <x v="21"/>
    <s v="Chaulette"/>
    <m/>
    <m/>
    <m/>
    <m/>
    <x v="493"/>
    <n v="5"/>
    <s v="HT10"/>
    <s v="HT101012"/>
    <e v="#N/A"/>
    <n v="0"/>
  </r>
  <r>
    <s v="American RC"/>
    <s v="Haitian RC"/>
    <m/>
    <x v="0"/>
    <x v="70"/>
    <n v="14"/>
    <s v="Décembre"/>
    <m/>
    <x v="0"/>
    <x v="0"/>
    <s v="Kit d'hygiène"/>
    <m/>
    <s v="Nombre"/>
    <n v="129"/>
    <m/>
    <m/>
    <m/>
    <s v=""/>
    <x v="217"/>
    <s v="Sélection / Priorisation"/>
    <x v="5"/>
    <x v="21"/>
    <s v="Chaulette"/>
    <m/>
    <m/>
    <m/>
    <m/>
    <x v="493"/>
    <n v="5"/>
    <s v="HT10"/>
    <s v="HT101012"/>
    <e v="#N/A"/>
    <n v="0"/>
  </r>
  <r>
    <s v="American RC"/>
    <s v="Haitian RC"/>
    <m/>
    <x v="0"/>
    <x v="70"/>
    <n v="14"/>
    <s v="Décembre"/>
    <m/>
    <x v="1"/>
    <x v="1"/>
    <s v="Kit Abris"/>
    <m/>
    <s v="Nombre"/>
    <n v="20"/>
    <m/>
    <m/>
    <m/>
    <s v=""/>
    <x v="217"/>
    <s v="Sélection / Priorisation"/>
    <x v="5"/>
    <x v="21"/>
    <s v="Chaulette"/>
    <m/>
    <m/>
    <m/>
    <m/>
    <x v="493"/>
    <n v="5"/>
    <s v="HT10"/>
    <s v="HT101012"/>
    <e v="#N/A"/>
    <n v="0"/>
  </r>
  <r>
    <s v="American RC"/>
    <s v="Haitian RC"/>
    <m/>
    <x v="0"/>
    <x v="70"/>
    <n v="14"/>
    <s v="Décembre"/>
    <m/>
    <x v="0"/>
    <x v="0"/>
    <s v="Couvertures"/>
    <m/>
    <s v="Nombre"/>
    <n v="56"/>
    <m/>
    <m/>
    <m/>
    <s v=""/>
    <x v="245"/>
    <s v="Sélection / Priorisation"/>
    <x v="5"/>
    <x v="21"/>
    <s v="Bezin"/>
    <m/>
    <m/>
    <m/>
    <m/>
    <x v="494"/>
    <n v="5"/>
    <s v="HT10"/>
    <s v="HT101012"/>
    <e v="#N/A"/>
    <n v="0"/>
  </r>
  <r>
    <s v="American RC"/>
    <s v="Haitian RC"/>
    <m/>
    <x v="0"/>
    <x v="70"/>
    <n v="14"/>
    <s v="Décembre"/>
    <m/>
    <x v="0"/>
    <x v="0"/>
    <s v="Seaux"/>
    <m/>
    <s v="Nombre"/>
    <n v="56"/>
    <m/>
    <m/>
    <m/>
    <s v=""/>
    <x v="245"/>
    <s v="Sélection / Priorisation"/>
    <x v="5"/>
    <x v="21"/>
    <s v="Bezin"/>
    <m/>
    <m/>
    <m/>
    <m/>
    <x v="494"/>
    <n v="5"/>
    <s v="HT10"/>
    <s v="HT101012"/>
    <e v="#N/A"/>
    <n v="0"/>
  </r>
  <r>
    <s v="American RC"/>
    <s v="Haitian RC"/>
    <m/>
    <x v="0"/>
    <x v="70"/>
    <n v="14"/>
    <s v="Décembre"/>
    <m/>
    <x v="0"/>
    <x v="0"/>
    <s v="Moustiquaires"/>
    <m/>
    <s v="Nombre"/>
    <n v="112"/>
    <m/>
    <m/>
    <m/>
    <s v=""/>
    <x v="245"/>
    <s v="Sélection / Priorisation"/>
    <x v="5"/>
    <x v="21"/>
    <s v="Bezin"/>
    <m/>
    <m/>
    <m/>
    <m/>
    <x v="494"/>
    <n v="5"/>
    <s v="HT10"/>
    <s v="HT101012"/>
    <e v="#N/A"/>
    <n v="0"/>
  </r>
  <r>
    <s v="American RC"/>
    <s v="Haitian RC"/>
    <m/>
    <x v="0"/>
    <x v="70"/>
    <n v="14"/>
    <s v="Décembre"/>
    <m/>
    <x v="0"/>
    <x v="0"/>
    <s v="Kit d'hygiène"/>
    <m/>
    <s v="Nombre"/>
    <n v="56"/>
    <m/>
    <m/>
    <m/>
    <s v=""/>
    <x v="245"/>
    <s v="Sélection / Priorisation"/>
    <x v="5"/>
    <x v="21"/>
    <s v="Bezin"/>
    <m/>
    <m/>
    <m/>
    <m/>
    <x v="494"/>
    <n v="5"/>
    <s v="HT10"/>
    <s v="HT101012"/>
    <e v="#N/A"/>
    <n v="0"/>
  </r>
  <r>
    <s v="American RC"/>
    <s v="Haitian RC"/>
    <m/>
    <x v="0"/>
    <x v="70"/>
    <n v="14"/>
    <s v="Décembre"/>
    <m/>
    <x v="1"/>
    <x v="1"/>
    <s v="Kit Abris"/>
    <m/>
    <s v="Nombre"/>
    <n v="56"/>
    <m/>
    <m/>
    <m/>
    <s v=""/>
    <x v="245"/>
    <s v="Sélection / Priorisation"/>
    <x v="5"/>
    <x v="21"/>
    <s v="Bezin"/>
    <m/>
    <m/>
    <m/>
    <m/>
    <x v="494"/>
    <n v="5"/>
    <s v="HT10"/>
    <s v="HT101012"/>
    <e v="#N/A"/>
    <n v="0"/>
  </r>
  <r>
    <s v="CARE"/>
    <m/>
    <m/>
    <x v="0"/>
    <x v="70"/>
    <n v="14"/>
    <s v="Décembre"/>
    <m/>
    <x v="0"/>
    <x v="0"/>
    <s v="Kit d'hygiène"/>
    <s v="Savons de lessive et de toilettes, Serviettes et papiers hygiéniques, Aquatabs, Dentifrices et brosses à dents et Serviettes de bain"/>
    <s v="Nombre"/>
    <n v="85"/>
    <m/>
    <m/>
    <m/>
    <s v=""/>
    <x v="37"/>
    <m/>
    <x v="1"/>
    <x v="1"/>
    <s v="1ère Basse Voldrogue"/>
    <m/>
    <m/>
    <m/>
    <m/>
    <x v="495"/>
    <n v="1"/>
    <s v="HT08"/>
    <s v="HT08811"/>
    <s v="HT08811-01"/>
    <n v="0"/>
  </r>
  <r>
    <s v="CARE"/>
    <m/>
    <m/>
    <x v="0"/>
    <x v="70"/>
    <n v="14"/>
    <s v="Décembre"/>
    <m/>
    <x v="0"/>
    <x v="0"/>
    <s v="Aquatabs"/>
    <m/>
    <s v="Nombre"/>
    <n v="89500"/>
    <m/>
    <m/>
    <m/>
    <s v=""/>
    <x v="37"/>
    <m/>
    <x v="1"/>
    <x v="2"/>
    <m/>
    <m/>
    <m/>
    <m/>
    <m/>
    <x v="496"/>
    <n v="1"/>
    <s v="HT08"/>
    <s v="HT08832"/>
    <e v="#N/A"/>
    <n v="0"/>
  </r>
  <r>
    <s v="Save the Children International"/>
    <m/>
    <s v="OFDA"/>
    <x v="1"/>
    <x v="70"/>
    <n v="14"/>
    <s v="Décembre"/>
    <m/>
    <x v="2"/>
    <x v="5"/>
    <s v="Autre"/>
    <s v="Recovery Support"/>
    <s v="N/A"/>
    <n v="2200"/>
    <m/>
    <m/>
    <m/>
    <s v=""/>
    <x v="246"/>
    <s v="Sélection / Priorisation"/>
    <x v="4"/>
    <x v="14"/>
    <m/>
    <m/>
    <s v="Rural"/>
    <s v="Ménage"/>
    <s v="TBD between Beaumont in GA, and Torbek and Camp Perrin in Sud. "/>
    <x v="497"/>
    <n v="1"/>
    <e v="#N/A"/>
    <e v="#N/A"/>
    <e v="#N/A"/>
    <n v="1"/>
  </r>
  <r>
    <s v="ShelterBox"/>
    <s v="Haven"/>
    <m/>
    <x v="3"/>
    <x v="70"/>
    <n v="14"/>
    <s v="Décembre"/>
    <m/>
    <x v="0"/>
    <x v="0"/>
    <s v="Moustiquaires"/>
    <s v="2 per HH"/>
    <s v="Nombre"/>
    <n v="628"/>
    <m/>
    <m/>
    <m/>
    <s v=""/>
    <x v="247"/>
    <s v="Sélection / Priorisation"/>
    <x v="2"/>
    <x v="29"/>
    <s v="Ile A Vache"/>
    <m/>
    <s v="Rural"/>
    <s v="Ménage"/>
    <s v="Distributed in conjunction with Shelterkits and other NFI"/>
    <x v="498"/>
    <n v="5"/>
    <s v="HT07"/>
    <s v="HT07716"/>
    <e v="#N/A"/>
    <n v="1"/>
  </r>
  <r>
    <s v="ShelterBox"/>
    <s v="Haven"/>
    <m/>
    <x v="3"/>
    <x v="70"/>
    <n v="14"/>
    <s v="Décembre"/>
    <m/>
    <x v="0"/>
    <x v="0"/>
    <s v="Lampes solaires"/>
    <s v="2 per HH"/>
    <s v="Nombre"/>
    <n v="628"/>
    <m/>
    <m/>
    <m/>
    <s v=""/>
    <x v="247"/>
    <s v="Sélection / Priorisation"/>
    <x v="2"/>
    <x v="29"/>
    <s v="Ile A Vache"/>
    <m/>
    <s v="Rural"/>
    <s v="Ménage"/>
    <s v="Distributed in conjunction with Shelterkits and other NFI"/>
    <x v="498"/>
    <n v="5"/>
    <s v="HT07"/>
    <s v="HT07716"/>
    <e v="#N/A"/>
    <n v="0"/>
  </r>
  <r>
    <s v="ShelterBox"/>
    <s v="Haven"/>
    <m/>
    <x v="3"/>
    <x v="70"/>
    <n v="14"/>
    <s v="Décembre"/>
    <m/>
    <x v="0"/>
    <x v="0"/>
    <s v="Bidons"/>
    <s v="1 per HH"/>
    <s v="Nombre"/>
    <n v="314"/>
    <m/>
    <m/>
    <m/>
    <s v=""/>
    <x v="247"/>
    <s v="Sélection / Priorisation"/>
    <x v="2"/>
    <x v="29"/>
    <s v="Ile A Vache"/>
    <m/>
    <s v="Rural"/>
    <s v="Ménage"/>
    <s v="Distributed in conjunction with Shelterkits and other NFI"/>
    <x v="498"/>
    <n v="5"/>
    <s v="HT07"/>
    <s v="HT07716"/>
    <e v="#N/A"/>
    <n v="0"/>
  </r>
  <r>
    <s v="ShelterBox"/>
    <s v="Haven"/>
    <m/>
    <x v="3"/>
    <x v="70"/>
    <n v="14"/>
    <s v="Décembre"/>
    <m/>
    <x v="0"/>
    <x v="0"/>
    <s v="Aquatabs"/>
    <s v="1 per HH"/>
    <s v="Nombre"/>
    <n v="314"/>
    <m/>
    <m/>
    <m/>
    <s v=""/>
    <x v="247"/>
    <s v="Sélection / Priorisation"/>
    <x v="2"/>
    <x v="29"/>
    <s v="Ile A Vache"/>
    <m/>
    <s v="Rural"/>
    <s v="Ménage"/>
    <s v="Thirst Aid Stations, not Aquatabs. Distributed in conjunction with Shelterkits and other NFI"/>
    <x v="498"/>
    <n v="5"/>
    <s v="HT07"/>
    <s v="HT07716"/>
    <e v="#N/A"/>
    <n v="0"/>
  </r>
  <r>
    <s v="ShelterBox"/>
    <s v="Haven"/>
    <m/>
    <x v="3"/>
    <x v="70"/>
    <n v="14"/>
    <s v="Décembre"/>
    <m/>
    <x v="1"/>
    <x v="1"/>
    <s v="Kit Abris"/>
    <s v="1 per HH"/>
    <s v="Nombre"/>
    <n v="314"/>
    <m/>
    <m/>
    <m/>
    <s v=""/>
    <x v="247"/>
    <s v="Sélection / Priorisation"/>
    <x v="2"/>
    <x v="29"/>
    <s v="Ile A Vache"/>
    <m/>
    <s v="Rural"/>
    <s v="Ménage"/>
    <s v="Distributed in conjunction with NFI kits of solar lights, water filter, water container and mosquito nets"/>
    <x v="498"/>
    <n v="5"/>
    <s v="HT07"/>
    <s v="HT07716"/>
    <e v="#N/A"/>
    <n v="0"/>
  </r>
  <r>
    <s v="ShelterBox"/>
    <s v="(BSEIPH) Bureau du Secrétaire d’Etat à l’Intégration des Personnes Handicapées"/>
    <m/>
    <x v="0"/>
    <x v="70"/>
    <n v="14"/>
    <s v="Décembre"/>
    <m/>
    <x v="0"/>
    <x v="0"/>
    <s v="Moustiquaires"/>
    <s v="2 per HH"/>
    <s v="Nombre"/>
    <n v="28"/>
    <n v="26"/>
    <n v="25"/>
    <n v="26"/>
    <n v="77"/>
    <x v="231"/>
    <s v="Sélection / Priorisation"/>
    <x v="2"/>
    <x v="7"/>
    <s v="Bourdet"/>
    <m/>
    <s v="Peri urbain"/>
    <s v="Ménage"/>
    <s v="Distributed in conjunction with Shelterkits and other NFI"/>
    <x v="499"/>
    <n v="5"/>
    <s v="HT07"/>
    <s v="HT07711"/>
    <e v="#N/A"/>
    <n v="0"/>
  </r>
  <r>
    <s v="ShelterBox"/>
    <s v="(BSEIPH) Bureau du Secrétaire d’Etat à l’Intégration des Personnes Handicapées"/>
    <m/>
    <x v="0"/>
    <x v="70"/>
    <n v="14"/>
    <s v="Décembre"/>
    <m/>
    <x v="0"/>
    <x v="0"/>
    <s v="Lampes solaires"/>
    <s v="2 per HH"/>
    <s v="Nombre"/>
    <n v="28"/>
    <n v="26"/>
    <n v="25"/>
    <n v="26"/>
    <n v="77"/>
    <x v="231"/>
    <s v="Sélection / Priorisation"/>
    <x v="2"/>
    <x v="7"/>
    <s v="Bourdet"/>
    <m/>
    <s v="Peri urbain"/>
    <s v="Ménage"/>
    <s v="Distributed in conjunction with Shelterkits and other NFI"/>
    <x v="499"/>
    <n v="5"/>
    <s v="HT07"/>
    <s v="HT07711"/>
    <e v="#N/A"/>
    <n v="0"/>
  </r>
  <r>
    <s v="ShelterBox"/>
    <s v="(BSEIPH) Bureau du Secrétaire d’Etat à l’Intégration des Personnes Handicapées"/>
    <m/>
    <x v="0"/>
    <x v="70"/>
    <n v="14"/>
    <s v="Décembre"/>
    <m/>
    <x v="0"/>
    <x v="0"/>
    <s v="Bidons"/>
    <s v="1 per HH"/>
    <s v="Nombre"/>
    <n v="14"/>
    <n v="26"/>
    <n v="25"/>
    <n v="26"/>
    <n v="77"/>
    <x v="231"/>
    <s v="Sélection / Priorisation"/>
    <x v="2"/>
    <x v="7"/>
    <s v="Bourdet"/>
    <m/>
    <s v="Peri urbain"/>
    <s v="Ménage"/>
    <s v="Distributed in conjunction with Shelterkits and other NFI"/>
    <x v="499"/>
    <n v="5"/>
    <s v="HT07"/>
    <s v="HT07711"/>
    <e v="#N/A"/>
    <n v="0"/>
  </r>
  <r>
    <s v="ShelterBox"/>
    <s v="(BSEIPH) Bureau du Secrétaire d’Etat à l’Intégration des Personnes Handicapées"/>
    <m/>
    <x v="0"/>
    <x v="70"/>
    <n v="14"/>
    <s v="Décembre"/>
    <m/>
    <x v="0"/>
    <x v="0"/>
    <s v="Aquatabs"/>
    <s v="1 per HH"/>
    <s v="Nombre"/>
    <n v="14"/>
    <n v="26"/>
    <n v="25"/>
    <n v="26"/>
    <n v="77"/>
    <x v="231"/>
    <s v="Sélection / Priorisation"/>
    <x v="2"/>
    <x v="7"/>
    <s v="Bourdet"/>
    <m/>
    <s v="Peri urbain"/>
    <s v="Ménage"/>
    <s v="Thirst Aid Stations, not Aquatabs. Distributed in conjunction with Shelterkits and other NFI"/>
    <x v="499"/>
    <n v="5"/>
    <s v="HT07"/>
    <s v="HT07711"/>
    <e v="#N/A"/>
    <n v="0"/>
  </r>
  <r>
    <s v="ShelterBox"/>
    <s v="(BSEIPH) Bureau du Secrétaire d’Etat à l’Intégration des Personnes Handicapées"/>
    <m/>
    <x v="0"/>
    <x v="70"/>
    <n v="14"/>
    <s v="Décembre"/>
    <m/>
    <x v="1"/>
    <x v="1"/>
    <s v="Kit Abris"/>
    <s v="1 per HH"/>
    <s v="Nombre"/>
    <n v="14"/>
    <n v="26"/>
    <n v="25"/>
    <n v="26"/>
    <n v="77"/>
    <x v="231"/>
    <s v="Sélection / Priorisation"/>
    <x v="2"/>
    <x v="7"/>
    <s v="Bourdet"/>
    <m/>
    <s v="Peri urbain"/>
    <s v="Ménage"/>
    <s v="Distributed in conjunction with NFI kits of solar lights, water filter, water container and mosquito nets"/>
    <x v="499"/>
    <n v="5"/>
    <s v="HT07"/>
    <s v="HT07711"/>
    <e v="#N/A"/>
    <n v="0"/>
  </r>
  <r>
    <s v="ShelterBox"/>
    <s v="(BSEIPH) Bureau du Secrétaire d’Etat à l’Intégration des Personnes Handicapées"/>
    <m/>
    <x v="0"/>
    <x v="70"/>
    <n v="14"/>
    <s v="Décembre"/>
    <m/>
    <x v="0"/>
    <x v="0"/>
    <s v="Moustiquaires"/>
    <s v="2 per HH"/>
    <s v="Nombre"/>
    <n v="12"/>
    <n v="14"/>
    <n v="12"/>
    <n v="9"/>
    <n v="35"/>
    <x v="3"/>
    <s v="Sélection / Priorisation"/>
    <x v="2"/>
    <x v="30"/>
    <s v="Grand Fonds"/>
    <m/>
    <s v="Peri urbain"/>
    <s v="Ménage"/>
    <s v="Distributed in conjunction with Shelterkits and other NFI"/>
    <x v="500"/>
    <n v="5"/>
    <s v="HT07"/>
    <s v="HT07732"/>
    <e v="#N/A"/>
    <n v="1"/>
  </r>
  <r>
    <s v="ShelterBox"/>
    <s v="(BSEIPH) Bureau du Secrétaire d’Etat à l’Intégration des Personnes Handicapées"/>
    <m/>
    <x v="0"/>
    <x v="70"/>
    <n v="14"/>
    <s v="Décembre"/>
    <m/>
    <x v="0"/>
    <x v="0"/>
    <s v="Lampes solaires"/>
    <s v="2 per HH"/>
    <s v="Nombre"/>
    <n v="12"/>
    <n v="14"/>
    <n v="12"/>
    <n v="9"/>
    <n v="35"/>
    <x v="3"/>
    <s v="Sélection / Priorisation"/>
    <x v="2"/>
    <x v="30"/>
    <s v="Grand Fonds"/>
    <m/>
    <s v="Peri urbain"/>
    <s v="Ménage"/>
    <s v="Distributed in conjunction with Shelterkits and other NFI"/>
    <x v="500"/>
    <n v="5"/>
    <s v="HT07"/>
    <s v="HT07732"/>
    <e v="#N/A"/>
    <n v="0"/>
  </r>
  <r>
    <s v="ShelterBox"/>
    <s v="(BSEIPH) Bureau du Secrétaire d’Etat à l’Intégration des Personnes Handicapées"/>
    <m/>
    <x v="0"/>
    <x v="70"/>
    <n v="14"/>
    <s v="Décembre"/>
    <m/>
    <x v="0"/>
    <x v="0"/>
    <s v="Bidons"/>
    <s v="1 per HH"/>
    <s v="Nombre"/>
    <n v="6"/>
    <n v="14"/>
    <n v="12"/>
    <n v="9"/>
    <n v="35"/>
    <x v="3"/>
    <s v="Sélection / Priorisation"/>
    <x v="2"/>
    <x v="30"/>
    <s v="Grand Fonds"/>
    <m/>
    <s v="Peri urbain"/>
    <s v="Ménage"/>
    <s v="Distributed in conjunction with Shelterkits and other NFI"/>
    <x v="500"/>
    <n v="5"/>
    <s v="HT07"/>
    <s v="HT07732"/>
    <e v="#N/A"/>
    <n v="0"/>
  </r>
  <r>
    <s v="ShelterBox"/>
    <s v="(BSEIPH) Bureau du Secrétaire d’Etat à l’Intégration des Personnes Handicapées"/>
    <m/>
    <x v="0"/>
    <x v="70"/>
    <n v="14"/>
    <s v="Décembre"/>
    <m/>
    <x v="0"/>
    <x v="0"/>
    <s v="Aquatabs"/>
    <s v="1 per HH"/>
    <s v="Nombre"/>
    <n v="6"/>
    <n v="14"/>
    <n v="12"/>
    <n v="9"/>
    <n v="35"/>
    <x v="3"/>
    <s v="Sélection / Priorisation"/>
    <x v="2"/>
    <x v="30"/>
    <s v="Grand Fonds"/>
    <m/>
    <s v="Peri urbain"/>
    <s v="Ménage"/>
    <s v="Thirst Aid Stations, not Aquatabs. Distributed in conjunction with Shelterkits and other NFI"/>
    <x v="500"/>
    <n v="5"/>
    <s v="HT07"/>
    <s v="HT07732"/>
    <e v="#N/A"/>
    <n v="0"/>
  </r>
  <r>
    <s v="ShelterBox"/>
    <s v="(BSEIPH) Bureau du Secrétaire d’Etat à l’Intégration des Personnes Handicapées"/>
    <m/>
    <x v="0"/>
    <x v="70"/>
    <n v="14"/>
    <s v="Décembre"/>
    <m/>
    <x v="1"/>
    <x v="1"/>
    <s v="Kit Abris"/>
    <s v="1 per HH"/>
    <s v="Nombre"/>
    <n v="6"/>
    <n v="14"/>
    <n v="12"/>
    <n v="9"/>
    <n v="35"/>
    <x v="3"/>
    <s v="Sélection / Priorisation"/>
    <x v="2"/>
    <x v="30"/>
    <s v="Grand Fonds"/>
    <m/>
    <s v="Peri urbain"/>
    <s v="Ménage"/>
    <s v="Distributed in conjunction with NFI kits of solar lights, water filter, water container and mosquito nets"/>
    <x v="500"/>
    <n v="5"/>
    <s v="HT07"/>
    <s v="HT07732"/>
    <e v="#N/A"/>
    <n v="0"/>
  </r>
  <r>
    <s v="ShelterBox"/>
    <s v="(BSEIPH) Bureau du Secrétaire d’Etat à l’Intégration des Personnes Handicapées"/>
    <m/>
    <x v="0"/>
    <x v="70"/>
    <n v="14"/>
    <s v="Décembre"/>
    <m/>
    <x v="0"/>
    <x v="0"/>
    <s v="Moustiquaires"/>
    <s v="2 per HH"/>
    <s v="Nombre"/>
    <n v="18"/>
    <n v="18"/>
    <n v="20"/>
    <n v="15"/>
    <n v="53"/>
    <x v="236"/>
    <s v="Sélection / Priorisation"/>
    <x v="2"/>
    <x v="58"/>
    <s v="Boileau"/>
    <m/>
    <s v="Peri urbain"/>
    <s v="Ménage"/>
    <s v="Distributed in conjunction with Shelterkits and other NFI"/>
    <x v="501"/>
    <n v="5"/>
    <s v="HT07"/>
    <s v="HT07733"/>
    <e v="#N/A"/>
    <n v="1"/>
  </r>
  <r>
    <s v="ShelterBox"/>
    <s v="(BSEIPH) Bureau du Secrétaire d’Etat à l’Intégration des Personnes Handicapées"/>
    <m/>
    <x v="0"/>
    <x v="70"/>
    <n v="14"/>
    <s v="Décembre"/>
    <m/>
    <x v="0"/>
    <x v="0"/>
    <s v="Lampes solaires"/>
    <s v="2 per HH"/>
    <s v="Nombre"/>
    <n v="18"/>
    <n v="18"/>
    <n v="20"/>
    <n v="15"/>
    <n v="53"/>
    <x v="236"/>
    <s v="Sélection / Priorisation"/>
    <x v="2"/>
    <x v="58"/>
    <s v="Boileau"/>
    <m/>
    <s v="Peri urbain"/>
    <s v="Ménage"/>
    <s v="Distributed in conjunction with Shelterkits and other NFI"/>
    <x v="501"/>
    <n v="5"/>
    <s v="HT07"/>
    <s v="HT07733"/>
    <e v="#N/A"/>
    <n v="0"/>
  </r>
  <r>
    <s v="ShelterBox"/>
    <s v="(BSEIPH) Bureau du Secrétaire d’Etat à l’Intégration des Personnes Handicapées"/>
    <m/>
    <x v="0"/>
    <x v="70"/>
    <n v="14"/>
    <s v="Décembre"/>
    <m/>
    <x v="0"/>
    <x v="0"/>
    <s v="Bidons"/>
    <s v="1 per HH"/>
    <s v="Nombre"/>
    <n v="9"/>
    <n v="18"/>
    <n v="20"/>
    <n v="15"/>
    <n v="53"/>
    <x v="236"/>
    <s v="Sélection / Priorisation"/>
    <x v="2"/>
    <x v="58"/>
    <s v="Boileau"/>
    <m/>
    <s v="Peri urbain"/>
    <s v="Ménage"/>
    <s v="Distributed in conjunction with Shelterkits and other NFI"/>
    <x v="501"/>
    <n v="5"/>
    <s v="HT07"/>
    <s v="HT07733"/>
    <e v="#N/A"/>
    <n v="0"/>
  </r>
  <r>
    <s v="ShelterBox"/>
    <s v="(BSEIPH) Bureau du Secrétaire d’Etat à l’Intégration des Personnes Handicapées"/>
    <m/>
    <x v="0"/>
    <x v="70"/>
    <n v="14"/>
    <s v="Décembre"/>
    <m/>
    <x v="0"/>
    <x v="0"/>
    <s v="Aquatabs"/>
    <s v="1 per HH"/>
    <s v="Nombre"/>
    <n v="9"/>
    <n v="18"/>
    <n v="20"/>
    <n v="15"/>
    <n v="53"/>
    <x v="236"/>
    <s v="Sélection / Priorisation"/>
    <x v="2"/>
    <x v="58"/>
    <s v="Boileau"/>
    <m/>
    <s v="Peri urbain"/>
    <s v="Ménage"/>
    <s v="Thirst Aid Stations, not Aquatabs. Distributed in conjunction with Shelterkits and other NFI"/>
    <x v="501"/>
    <n v="5"/>
    <s v="HT07"/>
    <s v="HT07733"/>
    <e v="#N/A"/>
    <n v="0"/>
  </r>
  <r>
    <s v="ShelterBox"/>
    <s v="(BSEIPH) Bureau du Secrétaire d’Etat à l’Intégration des Personnes Handicapées"/>
    <m/>
    <x v="0"/>
    <x v="70"/>
    <n v="14"/>
    <s v="Décembre"/>
    <m/>
    <x v="1"/>
    <x v="1"/>
    <s v="Kit Abris"/>
    <s v="1 per HH"/>
    <s v="Nombre"/>
    <n v="9"/>
    <n v="18"/>
    <n v="20"/>
    <n v="15"/>
    <n v="53"/>
    <x v="236"/>
    <s v="Sélection / Priorisation"/>
    <x v="2"/>
    <x v="58"/>
    <s v="Boileau"/>
    <m/>
    <s v="Peri urbain"/>
    <s v="Ménage"/>
    <s v="Distributed in conjunction with NFI kits of solar lights, water filter, water container and mosquito nets"/>
    <x v="501"/>
    <n v="5"/>
    <s v="HT07"/>
    <s v="HT07733"/>
    <e v="#N/A"/>
    <n v="0"/>
  </r>
  <r>
    <s v="American RC"/>
    <s v="Haitian RC"/>
    <m/>
    <x v="0"/>
    <x v="71"/>
    <n v="15"/>
    <s v="Décembre"/>
    <m/>
    <x v="1"/>
    <x v="1"/>
    <s v="Bâches"/>
    <m/>
    <s v="Nombre"/>
    <n v="235"/>
    <m/>
    <m/>
    <m/>
    <s v=""/>
    <x v="248"/>
    <s v="Sélection / Priorisation"/>
    <x v="5"/>
    <x v="69"/>
    <s v="Saut de Baril"/>
    <m/>
    <m/>
    <m/>
    <m/>
    <x v="502"/>
    <n v="5"/>
    <s v="HT10"/>
    <s v="HT101021"/>
    <e v="#N/A"/>
    <n v="0"/>
  </r>
  <r>
    <s v="American RC"/>
    <s v="Haitian RC"/>
    <m/>
    <x v="0"/>
    <x v="71"/>
    <n v="15"/>
    <s v="Décembre"/>
    <m/>
    <x v="0"/>
    <x v="0"/>
    <s v="Seaux"/>
    <m/>
    <s v="Nombre"/>
    <n v="25"/>
    <m/>
    <m/>
    <m/>
    <s v=""/>
    <x v="248"/>
    <s v="Sélection / Priorisation"/>
    <x v="5"/>
    <x v="69"/>
    <s v="Saut de Baril"/>
    <m/>
    <m/>
    <m/>
    <m/>
    <x v="502"/>
    <n v="5"/>
    <s v="HT10"/>
    <s v="HT101021"/>
    <e v="#N/A"/>
    <n v="0"/>
  </r>
  <r>
    <s v="American RC"/>
    <s v="Haitian RC"/>
    <m/>
    <x v="0"/>
    <x v="71"/>
    <n v="15"/>
    <s v="Décembre"/>
    <m/>
    <x v="0"/>
    <x v="0"/>
    <s v="Moustiquaires"/>
    <m/>
    <s v="Nombre"/>
    <n v="50"/>
    <m/>
    <m/>
    <m/>
    <s v=""/>
    <x v="248"/>
    <s v="Sélection / Priorisation"/>
    <x v="5"/>
    <x v="69"/>
    <s v="Saut de Baril"/>
    <m/>
    <m/>
    <m/>
    <m/>
    <x v="502"/>
    <n v="5"/>
    <s v="HT10"/>
    <s v="HT101021"/>
    <e v="#N/A"/>
    <n v="0"/>
  </r>
  <r>
    <s v="American RC"/>
    <s v="Haitian RC"/>
    <m/>
    <x v="0"/>
    <x v="71"/>
    <n v="15"/>
    <s v="Décembre"/>
    <m/>
    <x v="0"/>
    <x v="0"/>
    <s v="Kit d'hygiène"/>
    <m/>
    <s v="Nombre"/>
    <n v="25"/>
    <m/>
    <m/>
    <m/>
    <s v=""/>
    <x v="248"/>
    <s v="Sélection / Priorisation"/>
    <x v="5"/>
    <x v="69"/>
    <s v="Saut de Baril"/>
    <m/>
    <m/>
    <m/>
    <m/>
    <x v="502"/>
    <n v="5"/>
    <s v="HT10"/>
    <s v="HT101021"/>
    <e v="#N/A"/>
    <n v="0"/>
  </r>
  <r>
    <s v="American RC"/>
    <s v="Haitian RC"/>
    <m/>
    <x v="0"/>
    <x v="71"/>
    <n v="15"/>
    <s v="Décembre"/>
    <m/>
    <x v="1"/>
    <x v="1"/>
    <s v="Kit Abris"/>
    <m/>
    <s v="Nombre"/>
    <n v="235"/>
    <m/>
    <m/>
    <m/>
    <s v=""/>
    <x v="248"/>
    <s v="Sélection / Priorisation"/>
    <x v="5"/>
    <x v="69"/>
    <s v="Saut de Baril"/>
    <m/>
    <m/>
    <m/>
    <m/>
    <x v="502"/>
    <n v="5"/>
    <s v="HT10"/>
    <s v="HT101021"/>
    <e v="#N/A"/>
    <n v="0"/>
  </r>
  <r>
    <s v="MEDAIR"/>
    <m/>
    <s v="OFDA"/>
    <x v="0"/>
    <x v="71"/>
    <n v="15"/>
    <s v="Décembre"/>
    <m/>
    <x v="1"/>
    <x v="1"/>
    <s v="Autre, à préciser dans &quot;Commentaires&quot;"/>
    <m/>
    <s v="N/A"/>
    <n v="268"/>
    <m/>
    <m/>
    <m/>
    <s v=""/>
    <x v="249"/>
    <s v="Distribution générale"/>
    <x v="2"/>
    <x v="54"/>
    <s v="Loby"/>
    <m/>
    <m/>
    <m/>
    <s v="Shelter kits. Sawyer filter. Hygiene kits. Mosidomes."/>
    <x v="503"/>
    <n v="2"/>
    <s v="HT07"/>
    <s v="HT07753"/>
    <e v="#N/A"/>
    <n v="0"/>
  </r>
  <r>
    <s v="MEDAIR"/>
    <m/>
    <s v="OFDA"/>
    <x v="0"/>
    <x v="71"/>
    <n v="15"/>
    <s v="Décembre"/>
    <m/>
    <x v="1"/>
    <x v="1"/>
    <s v="Autre, à préciser dans &quot;Commentaires&quot;"/>
    <m/>
    <s v="N/A"/>
    <n v="268"/>
    <m/>
    <m/>
    <m/>
    <s v=""/>
    <x v="249"/>
    <s v="Distribution générale"/>
    <x v="2"/>
    <x v="54"/>
    <s v="Loby"/>
    <m/>
    <m/>
    <m/>
    <s v="Shelter kits. Sawyer filter. Hygiene kits. Mosidomes."/>
    <x v="503"/>
    <n v="2"/>
    <s v="HT07"/>
    <s v="HT07753"/>
    <e v="#N/A"/>
    <n v="0"/>
  </r>
  <r>
    <s v="World Vision International"/>
    <m/>
    <m/>
    <x v="0"/>
    <x v="71"/>
    <n v="15"/>
    <s v="Décembre"/>
    <m/>
    <x v="0"/>
    <x v="0"/>
    <s v="Kit de cuisine"/>
    <m/>
    <s v="Nombre"/>
    <n v="250"/>
    <m/>
    <m/>
    <m/>
    <s v=""/>
    <x v="29"/>
    <s v="Sélection / Priorisation"/>
    <x v="5"/>
    <x v="42"/>
    <s v="Tiby"/>
    <s v="St Cyr"/>
    <m/>
    <m/>
    <m/>
    <x v="504"/>
    <n v="3"/>
    <s v="HT10"/>
    <s v="HT101022"/>
    <e v="#N/A"/>
    <n v="0"/>
  </r>
  <r>
    <s v="World Vision International"/>
    <m/>
    <m/>
    <x v="0"/>
    <x v="71"/>
    <n v="15"/>
    <s v="Décembre"/>
    <m/>
    <x v="0"/>
    <x v="0"/>
    <s v="Bidons"/>
    <m/>
    <s v="Nombre"/>
    <n v="250"/>
    <m/>
    <m/>
    <m/>
    <s v=""/>
    <x v="29"/>
    <s v="Sélection / Priorisation"/>
    <x v="5"/>
    <x v="42"/>
    <s v="Tiby"/>
    <s v="St Cyr"/>
    <m/>
    <m/>
    <m/>
    <x v="504"/>
    <n v="3"/>
    <s v="HT10"/>
    <s v="HT101022"/>
    <e v="#N/A"/>
    <n v="0"/>
  </r>
  <r>
    <s v="World Vision International"/>
    <m/>
    <m/>
    <x v="0"/>
    <x v="71"/>
    <n v="15"/>
    <s v="Décembre"/>
    <m/>
    <x v="0"/>
    <x v="0"/>
    <s v="Couvertures"/>
    <m/>
    <s v="Nombre"/>
    <n v="500"/>
    <m/>
    <m/>
    <m/>
    <s v=""/>
    <x v="29"/>
    <s v="Sélection / Priorisation"/>
    <x v="5"/>
    <x v="42"/>
    <s v="Tiby"/>
    <s v="St Cyr"/>
    <m/>
    <m/>
    <m/>
    <x v="504"/>
    <n v="3"/>
    <s v="HT10"/>
    <s v="HT101022"/>
    <e v="#N/A"/>
    <n v="0"/>
  </r>
  <r>
    <s v="World Vision International"/>
    <m/>
    <m/>
    <x v="0"/>
    <x v="71"/>
    <n v="15"/>
    <s v="Décembre"/>
    <m/>
    <x v="0"/>
    <x v="0"/>
    <s v="Kit d'hygiène"/>
    <m/>
    <s v="Nombre"/>
    <n v="200"/>
    <m/>
    <m/>
    <m/>
    <s v=""/>
    <x v="33"/>
    <s v="Sélection / Priorisation"/>
    <x v="0"/>
    <x v="0"/>
    <s v="Grande Source"/>
    <s v="Bois noir"/>
    <m/>
    <m/>
    <m/>
    <x v="505"/>
    <n v="5"/>
    <s v="HT01"/>
    <s v="HT01151"/>
    <e v="#N/A"/>
    <n v="0"/>
  </r>
  <r>
    <s v="World Vision International"/>
    <m/>
    <m/>
    <x v="0"/>
    <x v="71"/>
    <n v="15"/>
    <s v="Décembre"/>
    <m/>
    <x v="0"/>
    <x v="0"/>
    <s v="Moustiquaires"/>
    <m/>
    <s v="Nombre"/>
    <n v="200"/>
    <m/>
    <m/>
    <m/>
    <s v=""/>
    <x v="33"/>
    <s v="Sélection / Priorisation"/>
    <x v="0"/>
    <x v="0"/>
    <s v="Grande Source"/>
    <s v="Bois noir"/>
    <m/>
    <m/>
    <m/>
    <x v="505"/>
    <n v="5"/>
    <s v="HT01"/>
    <s v="HT01151"/>
    <e v="#N/A"/>
    <n v="0"/>
  </r>
  <r>
    <s v="World Vision International"/>
    <m/>
    <m/>
    <x v="0"/>
    <x v="71"/>
    <n v="15"/>
    <s v="Décembre"/>
    <m/>
    <x v="0"/>
    <x v="0"/>
    <s v="Lampes solaires"/>
    <m/>
    <s v="Nombre"/>
    <n v="200"/>
    <m/>
    <m/>
    <m/>
    <s v=""/>
    <x v="33"/>
    <s v="Sélection / Priorisation"/>
    <x v="0"/>
    <x v="0"/>
    <s v="Grande Source"/>
    <s v="Bois noir"/>
    <m/>
    <m/>
    <m/>
    <x v="505"/>
    <n v="5"/>
    <s v="HT01"/>
    <s v="HT01151"/>
    <e v="#N/A"/>
    <n v="0"/>
  </r>
  <r>
    <s v="World Vision International"/>
    <m/>
    <m/>
    <x v="0"/>
    <x v="71"/>
    <n v="15"/>
    <s v="Décembre"/>
    <m/>
    <x v="0"/>
    <x v="0"/>
    <s v="Seaux"/>
    <m/>
    <s v="Nombre"/>
    <n v="200"/>
    <m/>
    <m/>
    <m/>
    <s v=""/>
    <x v="33"/>
    <s v="Sélection / Priorisation"/>
    <x v="0"/>
    <x v="0"/>
    <s v="Grande source"/>
    <s v="Bois noir"/>
    <m/>
    <m/>
    <m/>
    <x v="505"/>
    <n v="5"/>
    <s v="HT01"/>
    <s v="HT01151"/>
    <e v="#N/A"/>
    <n v="0"/>
  </r>
  <r>
    <s v="World Vision International"/>
    <m/>
    <m/>
    <x v="0"/>
    <x v="71"/>
    <n v="15"/>
    <s v="Décembre"/>
    <m/>
    <x v="2"/>
    <x v="2"/>
    <s v="Formation"/>
    <m/>
    <s v=""/>
    <n v="200"/>
    <m/>
    <m/>
    <m/>
    <s v=""/>
    <x v="33"/>
    <s v="Sélection / Priorisation"/>
    <x v="0"/>
    <x v="0"/>
    <s v="Grande source"/>
    <s v="Bois noir"/>
    <m/>
    <m/>
    <m/>
    <x v="505"/>
    <n v="5"/>
    <s v="HT01"/>
    <s v="HT01151"/>
    <e v="#N/A"/>
    <n v="0"/>
  </r>
  <r>
    <s v="American RC"/>
    <s v="Haitian RC"/>
    <m/>
    <x v="0"/>
    <x v="72"/>
    <n v="16"/>
    <s v="Décembre"/>
    <m/>
    <x v="1"/>
    <x v="1"/>
    <s v="Bâches"/>
    <m/>
    <s v="Nombre"/>
    <n v="4"/>
    <m/>
    <m/>
    <m/>
    <s v=""/>
    <x v="199"/>
    <s v="Sélection / Priorisation"/>
    <x v="2"/>
    <x v="38"/>
    <s v="Quantin"/>
    <m/>
    <m/>
    <m/>
    <m/>
    <x v="506"/>
    <n v="4"/>
    <s v="HT07"/>
    <s v="HT07741"/>
    <e v="#N/A"/>
    <n v="0"/>
  </r>
  <r>
    <s v="American RC"/>
    <s v="Haitian RC"/>
    <m/>
    <x v="0"/>
    <x v="72"/>
    <n v="16"/>
    <s v="Décembre"/>
    <m/>
    <x v="0"/>
    <x v="0"/>
    <s v="Bidons"/>
    <m/>
    <s v="Nombre"/>
    <n v="8"/>
    <m/>
    <m/>
    <m/>
    <s v=""/>
    <x v="199"/>
    <s v="Sélection / Priorisation"/>
    <x v="2"/>
    <x v="38"/>
    <s v="Quantin"/>
    <m/>
    <m/>
    <m/>
    <m/>
    <x v="506"/>
    <n v="4"/>
    <s v="HT07"/>
    <s v="HT07741"/>
    <e v="#N/A"/>
    <n v="0"/>
  </r>
  <r>
    <s v="American RC"/>
    <s v="Haitian RC"/>
    <m/>
    <x v="0"/>
    <x v="72"/>
    <n v="16"/>
    <s v="Décembre"/>
    <m/>
    <x v="0"/>
    <x v="0"/>
    <s v="Kit de cuisine"/>
    <m/>
    <s v="Nombre"/>
    <n v="4"/>
    <m/>
    <m/>
    <m/>
    <s v=""/>
    <x v="199"/>
    <s v="Sélection / Priorisation"/>
    <x v="2"/>
    <x v="38"/>
    <s v="Quantin"/>
    <m/>
    <m/>
    <m/>
    <m/>
    <x v="506"/>
    <n v="4"/>
    <s v="HT07"/>
    <s v="HT07741"/>
    <e v="#N/A"/>
    <n v="0"/>
  </r>
  <r>
    <s v="American RC"/>
    <s v="Haitian RC"/>
    <m/>
    <x v="0"/>
    <x v="72"/>
    <n v="16"/>
    <s v="Décembre"/>
    <m/>
    <x v="1"/>
    <x v="1"/>
    <s v="Kit Abris"/>
    <m/>
    <s v="Nombre"/>
    <n v="4"/>
    <m/>
    <m/>
    <m/>
    <s v=""/>
    <x v="199"/>
    <s v="Sélection / Priorisation"/>
    <x v="2"/>
    <x v="38"/>
    <s v="Quantin"/>
    <m/>
    <m/>
    <m/>
    <m/>
    <x v="506"/>
    <n v="4"/>
    <s v="HT07"/>
    <s v="HT07741"/>
    <e v="#N/A"/>
    <n v="0"/>
  </r>
  <r>
    <s v="American RC"/>
    <s v="Haitian RC"/>
    <m/>
    <x v="0"/>
    <x v="72"/>
    <n v="16"/>
    <s v="Décembre"/>
    <m/>
    <x v="1"/>
    <x v="1"/>
    <s v="Bâches"/>
    <m/>
    <s v="Nombre"/>
    <n v="82"/>
    <m/>
    <m/>
    <m/>
    <s v=""/>
    <x v="7"/>
    <s v="Sélection / Priorisation"/>
    <x v="5"/>
    <x v="70"/>
    <m/>
    <m/>
    <m/>
    <m/>
    <m/>
    <x v="507"/>
    <n v="14"/>
    <s v="HT10"/>
    <s v="HT101024"/>
    <e v="#N/A"/>
    <n v="1"/>
  </r>
  <r>
    <s v="American RC"/>
    <s v="Haitian RC"/>
    <m/>
    <x v="0"/>
    <x v="72"/>
    <n v="16"/>
    <s v="Décembre"/>
    <m/>
    <x v="0"/>
    <x v="0"/>
    <s v="Seaux"/>
    <m/>
    <s v="Nombre"/>
    <n v="60"/>
    <m/>
    <m/>
    <m/>
    <s v=""/>
    <x v="7"/>
    <s v="Sélection / Priorisation"/>
    <x v="5"/>
    <x v="70"/>
    <m/>
    <m/>
    <m/>
    <m/>
    <m/>
    <x v="507"/>
    <n v="14"/>
    <s v="HT10"/>
    <s v="HT101024"/>
    <e v="#N/A"/>
    <n v="0"/>
  </r>
  <r>
    <s v="American RC"/>
    <s v="Haitian RC"/>
    <m/>
    <x v="0"/>
    <x v="72"/>
    <n v="16"/>
    <s v="Décembre"/>
    <m/>
    <x v="0"/>
    <x v="0"/>
    <s v="Moustiquaires"/>
    <m/>
    <s v="Nombre"/>
    <n v="110"/>
    <m/>
    <m/>
    <m/>
    <s v=""/>
    <x v="7"/>
    <s v="Sélection / Priorisation"/>
    <x v="5"/>
    <x v="70"/>
    <m/>
    <m/>
    <m/>
    <m/>
    <m/>
    <x v="507"/>
    <n v="14"/>
    <s v="HT10"/>
    <s v="HT101024"/>
    <e v="#N/A"/>
    <n v="0"/>
  </r>
  <r>
    <s v="American RC"/>
    <s v="Haitian RC"/>
    <m/>
    <x v="0"/>
    <x v="72"/>
    <n v="16"/>
    <s v="Décembre"/>
    <m/>
    <x v="0"/>
    <x v="0"/>
    <s v="Aquatabs"/>
    <m/>
    <s v="Nombre"/>
    <n v="110"/>
    <m/>
    <m/>
    <m/>
    <s v=""/>
    <x v="7"/>
    <s v="Sélection / Priorisation"/>
    <x v="5"/>
    <x v="70"/>
    <m/>
    <m/>
    <m/>
    <m/>
    <m/>
    <x v="507"/>
    <n v="14"/>
    <s v="HT10"/>
    <s v="HT101024"/>
    <e v="#N/A"/>
    <n v="0"/>
  </r>
  <r>
    <s v="American RC"/>
    <s v="Haitian RC"/>
    <m/>
    <x v="0"/>
    <x v="72"/>
    <n v="16"/>
    <s v="Décembre"/>
    <m/>
    <x v="1"/>
    <x v="1"/>
    <s v="Kit Abris"/>
    <m/>
    <s v="Nombre"/>
    <n v="82"/>
    <m/>
    <m/>
    <m/>
    <s v=""/>
    <x v="7"/>
    <s v="Sélection / Priorisation"/>
    <x v="5"/>
    <x v="70"/>
    <m/>
    <m/>
    <m/>
    <m/>
    <m/>
    <x v="507"/>
    <n v="14"/>
    <s v="HT10"/>
    <s v="HT101024"/>
    <e v="#N/A"/>
    <n v="0"/>
  </r>
  <r>
    <s v="American RC"/>
    <s v="Haitian RC"/>
    <m/>
    <x v="0"/>
    <x v="72"/>
    <n v="16"/>
    <s v="Décembre"/>
    <m/>
    <x v="1"/>
    <x v="1"/>
    <s v="Bâches"/>
    <m/>
    <s v="Nombre"/>
    <n v="42"/>
    <m/>
    <m/>
    <m/>
    <s v=""/>
    <x v="86"/>
    <s v="Sélection / Priorisation"/>
    <x v="5"/>
    <x v="70"/>
    <m/>
    <m/>
    <m/>
    <m/>
    <m/>
    <x v="507"/>
    <n v="14"/>
    <s v="HT10"/>
    <s v="HT101024"/>
    <e v="#N/A"/>
    <n v="0"/>
  </r>
  <r>
    <s v="American RC"/>
    <s v="Haitian RC"/>
    <m/>
    <x v="0"/>
    <x v="72"/>
    <n v="16"/>
    <s v="Décembre"/>
    <m/>
    <x v="0"/>
    <x v="0"/>
    <s v="Seaux"/>
    <m/>
    <s v="Nombre"/>
    <n v="50"/>
    <m/>
    <m/>
    <m/>
    <s v=""/>
    <x v="86"/>
    <s v="Sélection / Priorisation"/>
    <x v="5"/>
    <x v="70"/>
    <m/>
    <m/>
    <m/>
    <m/>
    <m/>
    <x v="507"/>
    <n v="14"/>
    <s v="HT10"/>
    <s v="HT101024"/>
    <e v="#N/A"/>
    <n v="0"/>
  </r>
  <r>
    <s v="American RC"/>
    <s v="Haitian RC"/>
    <m/>
    <x v="0"/>
    <x v="72"/>
    <n v="16"/>
    <s v="Décembre"/>
    <m/>
    <x v="0"/>
    <x v="0"/>
    <s v="Moustiquaires"/>
    <m/>
    <s v="Nombre"/>
    <n v="115"/>
    <m/>
    <m/>
    <m/>
    <s v=""/>
    <x v="86"/>
    <s v="Sélection / Priorisation"/>
    <x v="5"/>
    <x v="70"/>
    <m/>
    <m/>
    <m/>
    <m/>
    <m/>
    <x v="507"/>
    <n v="14"/>
    <s v="HT10"/>
    <s v="HT101024"/>
    <e v="#N/A"/>
    <n v="0"/>
  </r>
  <r>
    <s v="American RC"/>
    <s v="Haitian RC"/>
    <m/>
    <x v="0"/>
    <x v="72"/>
    <n v="16"/>
    <s v="Décembre"/>
    <m/>
    <x v="1"/>
    <x v="1"/>
    <s v="Kit Abris"/>
    <m/>
    <s v="Nombre"/>
    <n v="42"/>
    <m/>
    <m/>
    <m/>
    <s v=""/>
    <x v="86"/>
    <s v="Sélection / Priorisation"/>
    <x v="5"/>
    <x v="70"/>
    <m/>
    <m/>
    <m/>
    <m/>
    <m/>
    <x v="507"/>
    <n v="14"/>
    <s v="HT10"/>
    <s v="HT101024"/>
    <e v="#N/A"/>
    <n v="0"/>
  </r>
  <r>
    <s v="American RC"/>
    <s v="Haitian RC"/>
    <m/>
    <x v="0"/>
    <x v="72"/>
    <n v="16"/>
    <s v="Décembre"/>
    <m/>
    <x v="1"/>
    <x v="1"/>
    <s v="Bâches"/>
    <m/>
    <s v="Nombre"/>
    <n v="40"/>
    <m/>
    <m/>
    <m/>
    <s v=""/>
    <x v="8"/>
    <s v="Sélection / Priorisation"/>
    <x v="5"/>
    <x v="70"/>
    <m/>
    <m/>
    <m/>
    <m/>
    <m/>
    <x v="507"/>
    <n v="14"/>
    <s v="HT10"/>
    <s v="HT101024"/>
    <e v="#N/A"/>
    <n v="0"/>
  </r>
  <r>
    <s v="American RC"/>
    <s v="Haitian RC"/>
    <m/>
    <x v="0"/>
    <x v="72"/>
    <n v="16"/>
    <s v="Décembre"/>
    <m/>
    <x v="0"/>
    <x v="0"/>
    <s v="Seaux"/>
    <m/>
    <s v="Nombre"/>
    <n v="81"/>
    <m/>
    <m/>
    <m/>
    <s v=""/>
    <x v="8"/>
    <s v="Sélection / Priorisation"/>
    <x v="5"/>
    <x v="70"/>
    <m/>
    <m/>
    <m/>
    <m/>
    <m/>
    <x v="507"/>
    <n v="14"/>
    <s v="HT10"/>
    <s v="HT101024"/>
    <e v="#N/A"/>
    <n v="0"/>
  </r>
  <r>
    <s v="American RC"/>
    <s v="Haitian RC"/>
    <m/>
    <x v="0"/>
    <x v="72"/>
    <n v="16"/>
    <s v="Décembre"/>
    <m/>
    <x v="0"/>
    <x v="0"/>
    <s v="Moustiquaires"/>
    <m/>
    <s v="Nombre"/>
    <n v="250"/>
    <m/>
    <m/>
    <m/>
    <s v=""/>
    <x v="8"/>
    <s v="Sélection / Priorisation"/>
    <x v="5"/>
    <x v="70"/>
    <m/>
    <m/>
    <m/>
    <m/>
    <m/>
    <x v="507"/>
    <n v="14"/>
    <s v="HT10"/>
    <s v="HT101024"/>
    <e v="#N/A"/>
    <n v="0"/>
  </r>
  <r>
    <s v="American RC"/>
    <s v="Haitian RC"/>
    <m/>
    <x v="0"/>
    <x v="72"/>
    <n v="16"/>
    <s v="Décembre"/>
    <m/>
    <x v="0"/>
    <x v="0"/>
    <s v="Kit d'hygiène"/>
    <m/>
    <s v="Nombre"/>
    <n v="125"/>
    <m/>
    <m/>
    <m/>
    <s v=""/>
    <x v="8"/>
    <s v="Sélection / Priorisation"/>
    <x v="5"/>
    <x v="70"/>
    <m/>
    <m/>
    <m/>
    <m/>
    <m/>
    <x v="507"/>
    <n v="14"/>
    <s v="HT10"/>
    <s v="HT101024"/>
    <e v="#N/A"/>
    <n v="0"/>
  </r>
  <r>
    <s v="American RC"/>
    <s v="Haitian RC"/>
    <m/>
    <x v="0"/>
    <x v="72"/>
    <n v="16"/>
    <s v="Décembre"/>
    <m/>
    <x v="1"/>
    <x v="1"/>
    <s v="Kit Abris"/>
    <m/>
    <s v="Nombre"/>
    <n v="40"/>
    <m/>
    <m/>
    <m/>
    <s v=""/>
    <x v="8"/>
    <s v="Sélection / Priorisation"/>
    <x v="5"/>
    <x v="70"/>
    <m/>
    <m/>
    <m/>
    <m/>
    <m/>
    <x v="507"/>
    <n v="14"/>
    <s v="HT10"/>
    <s v="HT101024"/>
    <e v="#N/A"/>
    <n v="0"/>
  </r>
  <r>
    <s v="Handicap International"/>
    <m/>
    <s v="Canton de Genève /Shelter Box"/>
    <x v="0"/>
    <x v="72"/>
    <n v="16"/>
    <s v="Décembre"/>
    <m/>
    <x v="1"/>
    <x v="1"/>
    <s v="Kit Abris"/>
    <s v="2 bâches / corde / clous 3&quot; et 1,5&quot;, clous tôle, fil de fer"/>
    <s v="Nombre"/>
    <n v="121"/>
    <n v="262"/>
    <n v="182"/>
    <n v="154"/>
    <n v="598"/>
    <x v="147"/>
    <s v="Sélection / Priorisation"/>
    <x v="5"/>
    <x v="25"/>
    <s v="L'Azile / Nan Paul"/>
    <s v="Moinson / Boidine / Gourdet / Corail"/>
    <s v="Rural"/>
    <s v="Ménage"/>
    <m/>
    <x v="508"/>
    <n v="6"/>
    <s v="HT10"/>
    <s v="HT101023"/>
    <e v="#N/A"/>
    <n v="0"/>
  </r>
  <r>
    <s v="Handicap International"/>
    <m/>
    <s v="Canton de Genève /Shelter Box"/>
    <x v="0"/>
    <x v="72"/>
    <n v="16"/>
    <s v="Décembre"/>
    <m/>
    <x v="1"/>
    <x v="1"/>
    <s v="Kit d'outils"/>
    <s v="Marteau, scie, pelle, houe, cisaille"/>
    <s v="Nombre"/>
    <n v="121"/>
    <n v="262"/>
    <n v="182"/>
    <n v="154"/>
    <n v="598"/>
    <x v="147"/>
    <s v="Sélection / Priorisation"/>
    <x v="5"/>
    <x v="25"/>
    <s v="L'Azile / Nan Paul"/>
    <s v="Moinson / Boidine / Gourdet / Corail"/>
    <s v="Rural"/>
    <s v="Ménage"/>
    <m/>
    <x v="508"/>
    <n v="6"/>
    <s v="HT10"/>
    <s v="HT101023"/>
    <e v="#N/A"/>
    <n v="0"/>
  </r>
  <r>
    <s v="Handicap International"/>
    <m/>
    <s v="Canton de Genève /Shelter Box"/>
    <x v="0"/>
    <x v="72"/>
    <n v="16"/>
    <s v="Décembre"/>
    <m/>
    <x v="0"/>
    <x v="0"/>
    <s v="Lampes solaires"/>
    <m/>
    <s v="Nombre"/>
    <n v="242"/>
    <n v="262"/>
    <n v="182"/>
    <n v="154"/>
    <n v="598"/>
    <x v="147"/>
    <s v="Sélection / Priorisation"/>
    <x v="5"/>
    <x v="25"/>
    <s v="L'Azile / Nan Paul"/>
    <s v="Moinson / Boidine / Gourdet / Corail"/>
    <s v="Rural"/>
    <s v="Ménage"/>
    <m/>
    <x v="508"/>
    <n v="6"/>
    <s v="HT10"/>
    <s v="HT101023"/>
    <e v="#N/A"/>
    <n v="0"/>
  </r>
  <r>
    <s v="Handicap International"/>
    <m/>
    <s v="Canton de Genève /Shelter Box"/>
    <x v="0"/>
    <x v="72"/>
    <n v="16"/>
    <s v="Décembre"/>
    <m/>
    <x v="0"/>
    <x v="0"/>
    <s v="Moustiquaires"/>
    <m/>
    <s v="Nombre"/>
    <n v="242"/>
    <n v="262"/>
    <n v="182"/>
    <n v="154"/>
    <n v="598"/>
    <x v="147"/>
    <s v="Sélection / Priorisation"/>
    <x v="5"/>
    <x v="25"/>
    <s v="L'Azile / Nan Paul"/>
    <s v="Moinson / Boidine / Gourdet / Corail"/>
    <s v="Rural"/>
    <s v="Ménage"/>
    <m/>
    <x v="508"/>
    <n v="6"/>
    <s v="HT10"/>
    <s v="HT101023"/>
    <e v="#N/A"/>
    <n v="0"/>
  </r>
  <r>
    <s v="Handicap International"/>
    <m/>
    <s v="Canton de Genève /Shelter Box"/>
    <x v="0"/>
    <x v="72"/>
    <n v="16"/>
    <s v="Décembre"/>
    <m/>
    <x v="0"/>
    <x v="0"/>
    <s v="Bidons"/>
    <m/>
    <s v="Nombre"/>
    <n v="121"/>
    <n v="262"/>
    <n v="182"/>
    <n v="154"/>
    <n v="598"/>
    <x v="147"/>
    <s v="Sélection / Priorisation"/>
    <x v="5"/>
    <x v="25"/>
    <s v="L'Azile / Nan Paul"/>
    <s v="Moinson / Boidine / Gourdet / Corail"/>
    <s v="Rural"/>
    <s v="Ménage"/>
    <m/>
    <x v="508"/>
    <n v="6"/>
    <s v="HT10"/>
    <s v="HT101023"/>
    <e v="#N/A"/>
    <n v="0"/>
  </r>
  <r>
    <s v="Handicap International"/>
    <m/>
    <s v="Canton de Genève /Shelter Box"/>
    <x v="0"/>
    <x v="72"/>
    <n v="16"/>
    <s v="Décembre"/>
    <m/>
    <x v="0"/>
    <x v="0"/>
    <s v="Autre, à préciser dans &quot;Commentaires&quot;"/>
    <m/>
    <s v="N/A"/>
    <n v="121"/>
    <n v="262"/>
    <n v="182"/>
    <n v="154"/>
    <n v="598"/>
    <x v="147"/>
    <s v="Sélection / Priorisation"/>
    <x v="5"/>
    <x v="25"/>
    <s v="L'Azile / Nan Paul"/>
    <s v="Moinson / Boidine / Gourdet / Corail"/>
    <s v="Rural"/>
    <s v="Ménage"/>
    <s v="Filtre à eau"/>
    <x v="508"/>
    <n v="6"/>
    <s v="HT10"/>
    <s v="HT101023"/>
    <e v="#N/A"/>
    <n v="0"/>
  </r>
  <r>
    <s v="ShelterBox"/>
    <s v="(BSEIPH) Bureau du Secrétaire d’Etat à l’Intégration des Personnes Handicapées"/>
    <m/>
    <x v="0"/>
    <x v="72"/>
    <n v="16"/>
    <s v="Décembre"/>
    <m/>
    <x v="0"/>
    <x v="0"/>
    <s v="Moustiquaires"/>
    <s v="2 per HH"/>
    <s v="Nombre"/>
    <n v="38"/>
    <n v="39"/>
    <n v="35"/>
    <n v="35"/>
    <n v="109"/>
    <x v="250"/>
    <s v="Sélection / Priorisation"/>
    <x v="2"/>
    <x v="40"/>
    <s v="Boileau"/>
    <m/>
    <s v="Peri urbain"/>
    <s v="Ménage"/>
    <s v="Distributed in conjunction with Shelterkits and other NFI"/>
    <x v="509"/>
    <n v="5"/>
    <s v="HT07"/>
    <s v="HT07714"/>
    <e v="#N/A"/>
    <n v="1"/>
  </r>
  <r>
    <s v="ShelterBox"/>
    <s v="(BSEIPH) Bureau du Secrétaire d’Etat à l’Intégration des Personnes Handicapées"/>
    <m/>
    <x v="0"/>
    <x v="72"/>
    <n v="16"/>
    <s v="Décembre"/>
    <m/>
    <x v="0"/>
    <x v="0"/>
    <s v="Lampes solaires"/>
    <s v="2 per HH"/>
    <s v="Nombre"/>
    <n v="38"/>
    <n v="39"/>
    <n v="35"/>
    <n v="35"/>
    <n v="109"/>
    <x v="250"/>
    <s v="Sélection / Priorisation"/>
    <x v="2"/>
    <x v="40"/>
    <s v="Boileau"/>
    <m/>
    <s v="Peri urbain"/>
    <s v="Ménage"/>
    <s v="Distributed in conjunction with Shelterkits and other NFI"/>
    <x v="509"/>
    <n v="5"/>
    <s v="HT07"/>
    <s v="HT07714"/>
    <e v="#N/A"/>
    <n v="0"/>
  </r>
  <r>
    <s v="ShelterBox"/>
    <s v="(BSEIPH) Bureau du Secrétaire d’Etat à l’Intégration des Personnes Handicapées"/>
    <m/>
    <x v="0"/>
    <x v="72"/>
    <n v="16"/>
    <s v="Décembre"/>
    <m/>
    <x v="0"/>
    <x v="0"/>
    <s v="Bidons"/>
    <s v="1 per HH"/>
    <s v="Nombre"/>
    <n v="19"/>
    <n v="39"/>
    <n v="35"/>
    <n v="35"/>
    <n v="109"/>
    <x v="250"/>
    <s v="Sélection / Priorisation"/>
    <x v="2"/>
    <x v="40"/>
    <s v="Boileau"/>
    <m/>
    <s v="Peri urbain"/>
    <s v="Ménage"/>
    <s v="Distributed in conjunction with Shelterkits and other NFI"/>
    <x v="509"/>
    <n v="5"/>
    <s v="HT07"/>
    <s v="HT07714"/>
    <e v="#N/A"/>
    <n v="0"/>
  </r>
  <r>
    <s v="ShelterBox"/>
    <s v="(BSEIPH) Bureau du Secrétaire d’Etat à l’Intégration des Personnes Handicapées"/>
    <m/>
    <x v="0"/>
    <x v="72"/>
    <n v="16"/>
    <s v="Décembre"/>
    <m/>
    <x v="0"/>
    <x v="0"/>
    <s v="Aquatabs"/>
    <s v="1 per HH"/>
    <s v="Nombre"/>
    <n v="19"/>
    <n v="39"/>
    <n v="35"/>
    <n v="35"/>
    <n v="109"/>
    <x v="250"/>
    <s v="Sélection / Priorisation"/>
    <x v="2"/>
    <x v="40"/>
    <s v="Boileau"/>
    <m/>
    <s v="Peri urbain"/>
    <s v="Ménage"/>
    <s v="Thirst Aid Stations, not Aquatabs. Distributed in conjunction with Shelterkits and other NFI"/>
    <x v="509"/>
    <n v="5"/>
    <s v="HT07"/>
    <s v="HT07714"/>
    <e v="#N/A"/>
    <n v="0"/>
  </r>
  <r>
    <s v="ShelterBox"/>
    <s v="(BSEIPH) Bureau du Secrétaire d’Etat à l’Intégration des Personnes Handicapées"/>
    <m/>
    <x v="0"/>
    <x v="72"/>
    <n v="16"/>
    <s v="Décembre"/>
    <m/>
    <x v="1"/>
    <x v="1"/>
    <s v="Kit Abris"/>
    <s v="1 per HH"/>
    <s v="Nombre"/>
    <n v="19"/>
    <n v="39"/>
    <n v="35"/>
    <n v="35"/>
    <n v="109"/>
    <x v="250"/>
    <s v="Sélection / Priorisation"/>
    <x v="2"/>
    <x v="40"/>
    <s v="Boileau"/>
    <m/>
    <s v="Peri urbain"/>
    <s v="Ménage"/>
    <s v="Distributed in conjunction with NFI kits of solar lights, water filter, water container and mosquito nets"/>
    <x v="509"/>
    <n v="5"/>
    <s v="HT07"/>
    <s v="HT07714"/>
    <e v="#N/A"/>
    <n v="0"/>
  </r>
  <r>
    <s v="World Vision International"/>
    <m/>
    <m/>
    <x v="0"/>
    <x v="72"/>
    <n v="16"/>
    <s v="Décembre"/>
    <m/>
    <x v="0"/>
    <x v="0"/>
    <s v="Bidons"/>
    <m/>
    <s v="Nombre"/>
    <n v="250"/>
    <m/>
    <m/>
    <m/>
    <s v=""/>
    <x v="29"/>
    <s v="Sélection / Priorisation"/>
    <x v="5"/>
    <x v="42"/>
    <s v="Lieve"/>
    <s v="lieve"/>
    <m/>
    <m/>
    <m/>
    <x v="510"/>
    <n v="3"/>
    <s v="HT10"/>
    <s v="HT101022"/>
    <e v="#N/A"/>
    <n v="0"/>
  </r>
  <r>
    <s v="World Vision International"/>
    <m/>
    <m/>
    <x v="0"/>
    <x v="72"/>
    <n v="16"/>
    <s v="Décembre"/>
    <m/>
    <x v="0"/>
    <x v="0"/>
    <s v="Kit de cuisine"/>
    <m/>
    <s v="Nombre"/>
    <n v="250"/>
    <m/>
    <m/>
    <m/>
    <s v=""/>
    <x v="29"/>
    <s v="Sélection / Priorisation"/>
    <x v="5"/>
    <x v="42"/>
    <s v="Lieve"/>
    <s v="lieve"/>
    <m/>
    <m/>
    <m/>
    <x v="510"/>
    <n v="3"/>
    <s v="HT10"/>
    <s v="HT101022"/>
    <e v="#N/A"/>
    <n v="0"/>
  </r>
  <r>
    <s v="World Vision International"/>
    <m/>
    <m/>
    <x v="0"/>
    <x v="72"/>
    <n v="16"/>
    <s v="Décembre"/>
    <m/>
    <x v="0"/>
    <x v="0"/>
    <s v="Couvertures"/>
    <m/>
    <s v="Nombre"/>
    <n v="500"/>
    <m/>
    <m/>
    <m/>
    <s v=""/>
    <x v="29"/>
    <s v="Sélection / Priorisation"/>
    <x v="5"/>
    <x v="42"/>
    <s v="Lieve"/>
    <s v="lieve"/>
    <m/>
    <m/>
    <m/>
    <x v="510"/>
    <n v="3"/>
    <s v="HT10"/>
    <s v="HT101022"/>
    <e v="#N/A"/>
    <n v="0"/>
  </r>
  <r>
    <s v="American RC"/>
    <s v="Haitian RC"/>
    <m/>
    <x v="0"/>
    <x v="73"/>
    <n v="17"/>
    <s v="Décembre"/>
    <m/>
    <x v="1"/>
    <x v="1"/>
    <s v="Kit Abris"/>
    <m/>
    <s v="Nombre"/>
    <n v="245"/>
    <m/>
    <m/>
    <m/>
    <s v=""/>
    <x v="37"/>
    <s v="Sélection / Priorisation"/>
    <x v="2"/>
    <x v="43"/>
    <s v="Moreau"/>
    <m/>
    <m/>
    <m/>
    <m/>
    <x v="511"/>
    <n v="1"/>
    <s v="HT07"/>
    <s v="HT07712"/>
    <e v="#N/A"/>
    <n v="0"/>
  </r>
  <r>
    <s v="American RC"/>
    <s v="Haitian RC"/>
    <m/>
    <x v="0"/>
    <x v="73"/>
    <n v="17"/>
    <s v="Décembre"/>
    <m/>
    <x v="1"/>
    <x v="1"/>
    <s v="Bâches"/>
    <m/>
    <s v="Nombre"/>
    <n v="205"/>
    <m/>
    <m/>
    <m/>
    <s v=""/>
    <x v="251"/>
    <s v="Sélection / Priorisation"/>
    <x v="2"/>
    <x v="48"/>
    <s v="Trichet"/>
    <m/>
    <m/>
    <m/>
    <m/>
    <x v="512"/>
    <n v="2"/>
    <s v="HT07"/>
    <s v="HT07722"/>
    <e v="#N/A"/>
    <n v="0"/>
  </r>
  <r>
    <s v="American RC"/>
    <s v="Haitian RC"/>
    <m/>
    <x v="0"/>
    <x v="73"/>
    <n v="17"/>
    <s v="Décembre"/>
    <m/>
    <x v="0"/>
    <x v="0"/>
    <s v="Bidons"/>
    <m/>
    <s v="Nombre"/>
    <n v="205"/>
    <m/>
    <m/>
    <m/>
    <s v=""/>
    <x v="251"/>
    <s v="Sélection / Priorisation"/>
    <x v="2"/>
    <x v="48"/>
    <s v="Trichet"/>
    <m/>
    <m/>
    <m/>
    <m/>
    <x v="512"/>
    <n v="2"/>
    <s v="HT07"/>
    <s v="HT07722"/>
    <e v="#N/A"/>
    <n v="0"/>
  </r>
  <r>
    <s v="American RC"/>
    <s v="Haitian RC"/>
    <m/>
    <x v="0"/>
    <x v="73"/>
    <n v="17"/>
    <s v="Décembre"/>
    <m/>
    <x v="1"/>
    <x v="1"/>
    <s v="Bâches"/>
    <m/>
    <s v="Nombre"/>
    <n v="304"/>
    <m/>
    <m/>
    <m/>
    <s v=""/>
    <x v="252"/>
    <s v="Sélection / Priorisation"/>
    <x v="2"/>
    <x v="51"/>
    <s v="Arniquet"/>
    <m/>
    <m/>
    <m/>
    <m/>
    <x v="513"/>
    <n v="1"/>
    <s v="HT07"/>
    <s v="HT07723"/>
    <e v="#N/A"/>
    <n v="0"/>
  </r>
  <r>
    <s v="American RC"/>
    <s v="Haitian RC"/>
    <m/>
    <x v="0"/>
    <x v="73"/>
    <n v="17"/>
    <s v="Décembre"/>
    <m/>
    <x v="0"/>
    <x v="0"/>
    <s v="Couvertures"/>
    <m/>
    <s v="Nombre"/>
    <n v="91"/>
    <m/>
    <m/>
    <m/>
    <s v=""/>
    <x v="242"/>
    <s v="Sélection / Priorisation"/>
    <x v="2"/>
    <x v="36"/>
    <s v="Boclos"/>
    <m/>
    <m/>
    <m/>
    <m/>
    <x v="514"/>
    <n v="3"/>
    <s v="HT07"/>
    <s v="HT07743"/>
    <e v="#N/A"/>
    <n v="0"/>
  </r>
  <r>
    <s v="American RC"/>
    <s v="Haitian RC"/>
    <m/>
    <x v="0"/>
    <x v="73"/>
    <n v="17"/>
    <s v="Décembre"/>
    <m/>
    <x v="0"/>
    <x v="0"/>
    <s v="Moustiquaires"/>
    <m/>
    <s v="Nombre"/>
    <n v="182"/>
    <m/>
    <m/>
    <m/>
    <s v=""/>
    <x v="242"/>
    <s v="Sélection / Priorisation"/>
    <x v="2"/>
    <x v="36"/>
    <s v="Boclos"/>
    <m/>
    <m/>
    <m/>
    <m/>
    <x v="514"/>
    <n v="3"/>
    <s v="HT07"/>
    <s v="HT07743"/>
    <e v="#N/A"/>
    <n v="0"/>
  </r>
  <r>
    <s v="American RC"/>
    <s v="Haitian RC"/>
    <m/>
    <x v="0"/>
    <x v="73"/>
    <n v="17"/>
    <s v="Décembre"/>
    <m/>
    <x v="0"/>
    <x v="0"/>
    <s v="Kit d'hygiène"/>
    <m/>
    <s v="Nombre"/>
    <n v="91"/>
    <m/>
    <m/>
    <m/>
    <s v=""/>
    <x v="242"/>
    <s v="Sélection / Priorisation"/>
    <x v="2"/>
    <x v="36"/>
    <s v="Boclos"/>
    <m/>
    <m/>
    <m/>
    <m/>
    <x v="514"/>
    <n v="3"/>
    <s v="HT07"/>
    <s v="HT07743"/>
    <e v="#N/A"/>
    <n v="0"/>
  </r>
  <r>
    <s v="CARE"/>
    <m/>
    <m/>
    <x v="0"/>
    <x v="73"/>
    <n v="17"/>
    <s v="Décembre"/>
    <m/>
    <x v="0"/>
    <x v="0"/>
    <s v="Kit d'hygiène"/>
    <s v="Savons de lessive et de toilettes, Serviettes et papiers hygiéniques, Aquatabs, Dentifrices et brosses à dents et Serviettes de bain"/>
    <s v="Nombre"/>
    <n v="928"/>
    <m/>
    <m/>
    <m/>
    <s v=""/>
    <x v="37"/>
    <m/>
    <x v="1"/>
    <x v="1"/>
    <s v="1ère Basse Voldrogue"/>
    <m/>
    <m/>
    <m/>
    <m/>
    <x v="515"/>
    <n v="1"/>
    <s v="HT08"/>
    <s v="HT08811"/>
    <s v="HT08811-01"/>
    <n v="0"/>
  </r>
  <r>
    <s v="Handicap International"/>
    <m/>
    <s v="Canton de Genève /Shelter Box"/>
    <x v="0"/>
    <x v="73"/>
    <n v="17"/>
    <s v="Décembre"/>
    <m/>
    <x v="1"/>
    <x v="1"/>
    <s v="Kit Abris"/>
    <s v="2 bâches / corde / clous 3&quot; et 1,5&quot;, clous tôle, fil de fer"/>
    <s v="Nombre"/>
    <n v="79"/>
    <n v="136"/>
    <n v="122"/>
    <n v="124"/>
    <n v="382"/>
    <x v="47"/>
    <s v="Sélection / Priorisation"/>
    <x v="5"/>
    <x v="69"/>
    <s v="Saut De Baril"/>
    <s v="Perigny / Fraicheur"/>
    <s v="Rural"/>
    <s v="Ménage"/>
    <m/>
    <x v="516"/>
    <n v="6"/>
    <s v="HT10"/>
    <s v="HT101021"/>
    <e v="#N/A"/>
    <n v="0"/>
  </r>
  <r>
    <s v="Handicap International"/>
    <m/>
    <s v="Canton de Genève /Shelter Box"/>
    <x v="0"/>
    <x v="73"/>
    <n v="17"/>
    <s v="Décembre"/>
    <m/>
    <x v="1"/>
    <x v="1"/>
    <s v="Kit d'outils"/>
    <s v="Marteau, scie, pelle, houe, cisaille"/>
    <s v="Nombre"/>
    <n v="79"/>
    <n v="136"/>
    <n v="122"/>
    <n v="124"/>
    <n v="382"/>
    <x v="47"/>
    <s v="Sélection / Priorisation"/>
    <x v="5"/>
    <x v="69"/>
    <s v="Saut De Baril"/>
    <s v="Perigny / Fraicheur"/>
    <s v="Rural"/>
    <s v="Ménage"/>
    <m/>
    <x v="516"/>
    <n v="6"/>
    <s v="HT10"/>
    <s v="HT101021"/>
    <e v="#N/A"/>
    <n v="0"/>
  </r>
  <r>
    <s v="Handicap International"/>
    <m/>
    <s v="Canton de Genève /Shelter Box"/>
    <x v="0"/>
    <x v="73"/>
    <n v="17"/>
    <s v="Décembre"/>
    <m/>
    <x v="0"/>
    <x v="0"/>
    <s v="Lampes solaires"/>
    <m/>
    <s v="Nombre"/>
    <n v="158"/>
    <n v="136"/>
    <n v="122"/>
    <n v="124"/>
    <n v="382"/>
    <x v="47"/>
    <s v="Sélection / Priorisation"/>
    <x v="5"/>
    <x v="69"/>
    <s v="Saut De Baril"/>
    <s v="Perigny / Fraicheur"/>
    <s v="Rural"/>
    <s v="Ménage"/>
    <m/>
    <x v="516"/>
    <n v="6"/>
    <s v="HT10"/>
    <s v="HT101021"/>
    <e v="#N/A"/>
    <n v="0"/>
  </r>
  <r>
    <s v="Handicap International"/>
    <m/>
    <s v="Canton de Genève /Shelter Box"/>
    <x v="0"/>
    <x v="73"/>
    <n v="17"/>
    <s v="Décembre"/>
    <m/>
    <x v="0"/>
    <x v="0"/>
    <s v="Moustiquaires"/>
    <m/>
    <s v="Nombre"/>
    <n v="158"/>
    <n v="136"/>
    <n v="122"/>
    <n v="124"/>
    <n v="382"/>
    <x v="47"/>
    <s v="Sélection / Priorisation"/>
    <x v="5"/>
    <x v="69"/>
    <s v="Saut De Baril"/>
    <s v="Perigny / Fraicheur"/>
    <s v="Rural"/>
    <s v="Ménage"/>
    <m/>
    <x v="516"/>
    <n v="6"/>
    <s v="HT10"/>
    <s v="HT101021"/>
    <e v="#N/A"/>
    <n v="0"/>
  </r>
  <r>
    <s v="Handicap International"/>
    <m/>
    <s v="Canton de Genève /Shelter Box"/>
    <x v="0"/>
    <x v="73"/>
    <n v="17"/>
    <s v="Décembre"/>
    <m/>
    <x v="0"/>
    <x v="0"/>
    <s v="Bidons"/>
    <m/>
    <s v="Nombre"/>
    <n v="79"/>
    <n v="136"/>
    <n v="122"/>
    <n v="124"/>
    <n v="382"/>
    <x v="47"/>
    <s v="Sélection / Priorisation"/>
    <x v="5"/>
    <x v="69"/>
    <s v="Saut De Baril"/>
    <s v="Perigny / Fraicheur"/>
    <s v="Rural"/>
    <s v="Ménage"/>
    <m/>
    <x v="516"/>
    <n v="6"/>
    <s v="HT10"/>
    <s v="HT101021"/>
    <e v="#N/A"/>
    <n v="0"/>
  </r>
  <r>
    <s v="Handicap International"/>
    <m/>
    <s v="Canton de Genève /Shelter Box"/>
    <x v="0"/>
    <x v="73"/>
    <n v="17"/>
    <s v="Décembre"/>
    <m/>
    <x v="0"/>
    <x v="0"/>
    <s v="Autre, à préciser dans &quot;Commentaires&quot;"/>
    <m/>
    <s v="N/A"/>
    <n v="79"/>
    <n v="136"/>
    <n v="122"/>
    <n v="124"/>
    <n v="382"/>
    <x v="47"/>
    <s v="Sélection / Priorisation"/>
    <x v="5"/>
    <x v="69"/>
    <s v="Saut De Baril"/>
    <s v="Perigny / Fraicheur"/>
    <s v="Rural"/>
    <s v="Ménage"/>
    <s v="Filtre à eau"/>
    <x v="516"/>
    <n v="6"/>
    <s v="HT10"/>
    <s v="HT101021"/>
    <e v="#N/A"/>
    <n v="0"/>
  </r>
  <r>
    <s v="Handicap International"/>
    <m/>
    <s v="Canton de Genève /Shelter Box"/>
    <x v="0"/>
    <x v="73"/>
    <n v="17"/>
    <s v="Décembre"/>
    <m/>
    <x v="1"/>
    <x v="1"/>
    <s v="Kit Abris"/>
    <s v="2 bâches / corde / clous 3&quot; et 1,5&quot;, clous tôle, fil de fer"/>
    <s v="Nombre"/>
    <n v="21"/>
    <n v="51"/>
    <n v="21"/>
    <n v="26"/>
    <n v="98"/>
    <x v="155"/>
    <s v="Sélection / Priorisation"/>
    <x v="5"/>
    <x v="25"/>
    <s v="L'Azile / Nan Paul"/>
    <s v="Moinson / Boidine"/>
    <s v="Rural"/>
    <s v="Ménage"/>
    <m/>
    <x v="517"/>
    <n v="6"/>
    <s v="HT10"/>
    <s v="HT101023"/>
    <e v="#N/A"/>
    <n v="0"/>
  </r>
  <r>
    <s v="Handicap International"/>
    <m/>
    <s v="Canton de Genève /Shelter Box"/>
    <x v="0"/>
    <x v="73"/>
    <n v="17"/>
    <s v="Décembre"/>
    <m/>
    <x v="1"/>
    <x v="1"/>
    <s v="Kit d'outils"/>
    <s v="Marteau, scie, pelle, houe, cisaille"/>
    <s v="Nombre"/>
    <n v="21"/>
    <n v="51"/>
    <n v="21"/>
    <n v="26"/>
    <n v="98"/>
    <x v="155"/>
    <s v="Sélection / Priorisation"/>
    <x v="5"/>
    <x v="25"/>
    <s v="L'Azile / Nan Paul"/>
    <s v="Moinson / Boidine"/>
    <s v="Rural"/>
    <s v="Ménage"/>
    <m/>
    <x v="517"/>
    <n v="6"/>
    <s v="HT10"/>
    <s v="HT101023"/>
    <e v="#N/A"/>
    <n v="0"/>
  </r>
  <r>
    <s v="Handicap International"/>
    <m/>
    <s v="Canton de Genève /Shelter Box"/>
    <x v="0"/>
    <x v="73"/>
    <n v="17"/>
    <s v="Décembre"/>
    <m/>
    <x v="0"/>
    <x v="0"/>
    <s v="Lampes solaires"/>
    <m/>
    <s v="Nombre"/>
    <n v="42"/>
    <n v="51"/>
    <n v="21"/>
    <n v="26"/>
    <n v="98"/>
    <x v="155"/>
    <s v="Sélection / Priorisation"/>
    <x v="5"/>
    <x v="25"/>
    <s v="L'Azile / Nan Paul"/>
    <s v="Moinson / Boidine"/>
    <s v="Rural"/>
    <s v="Ménage"/>
    <m/>
    <x v="517"/>
    <n v="6"/>
    <s v="HT10"/>
    <s v="HT101023"/>
    <e v="#N/A"/>
    <n v="0"/>
  </r>
  <r>
    <s v="Handicap International"/>
    <m/>
    <s v="Canton de Genève /Shelter Box"/>
    <x v="0"/>
    <x v="73"/>
    <n v="17"/>
    <s v="Décembre"/>
    <m/>
    <x v="0"/>
    <x v="0"/>
    <s v="Moustiquaires"/>
    <m/>
    <s v="Nombre"/>
    <n v="42"/>
    <n v="51"/>
    <n v="21"/>
    <n v="26"/>
    <n v="98"/>
    <x v="155"/>
    <s v="Sélection / Priorisation"/>
    <x v="5"/>
    <x v="25"/>
    <s v="L'Azile / Nan Paul"/>
    <s v="Moinson / Boidine"/>
    <s v="Rural"/>
    <s v="Ménage"/>
    <m/>
    <x v="517"/>
    <n v="6"/>
    <s v="HT10"/>
    <s v="HT101023"/>
    <e v="#N/A"/>
    <n v="0"/>
  </r>
  <r>
    <s v="Handicap International"/>
    <m/>
    <s v="Canton de Genève /Shelter Box"/>
    <x v="0"/>
    <x v="73"/>
    <n v="17"/>
    <s v="Décembre"/>
    <m/>
    <x v="0"/>
    <x v="0"/>
    <s v="Bidons"/>
    <m/>
    <s v="Nombre"/>
    <n v="21"/>
    <n v="51"/>
    <n v="21"/>
    <n v="26"/>
    <n v="98"/>
    <x v="155"/>
    <s v="Sélection / Priorisation"/>
    <x v="5"/>
    <x v="25"/>
    <s v="L'Azile / Nan Paul"/>
    <s v="Moinson / Boidine"/>
    <s v="Rural"/>
    <s v="Ménage"/>
    <m/>
    <x v="517"/>
    <n v="6"/>
    <s v="HT10"/>
    <s v="HT101023"/>
    <e v="#N/A"/>
    <n v="0"/>
  </r>
  <r>
    <s v="Handicap International"/>
    <m/>
    <s v="Canton de Genève /Shelter Box"/>
    <x v="0"/>
    <x v="73"/>
    <n v="17"/>
    <s v="Décembre"/>
    <m/>
    <x v="0"/>
    <x v="0"/>
    <s v="Autre, à préciser dans &quot;Commentaires&quot;"/>
    <m/>
    <s v="N/A"/>
    <n v="21"/>
    <n v="51"/>
    <n v="21"/>
    <n v="26"/>
    <n v="98"/>
    <x v="155"/>
    <s v="Sélection / Priorisation"/>
    <x v="5"/>
    <x v="25"/>
    <s v="L'Azile / Nan Paul"/>
    <s v="Moinson / Boidine"/>
    <s v="Rural"/>
    <s v="Ménage"/>
    <s v="Filtre à eau"/>
    <x v="517"/>
    <n v="6"/>
    <s v="HT10"/>
    <s v="HT101023"/>
    <e v="#N/A"/>
    <n v="0"/>
  </r>
  <r>
    <s v="World Vision International"/>
    <m/>
    <m/>
    <x v="0"/>
    <x v="73"/>
    <n v="17"/>
    <s v="Décembre"/>
    <m/>
    <x v="0"/>
    <x v="0"/>
    <s v="Aquatabs"/>
    <m/>
    <s v="Nombre"/>
    <n v="2940"/>
    <m/>
    <m/>
    <m/>
    <s v=""/>
    <x v="253"/>
    <s v="Sélection / Priorisation"/>
    <x v="0"/>
    <x v="0"/>
    <s v="Petite source"/>
    <m/>
    <m/>
    <m/>
    <m/>
    <x v="518"/>
    <n v="2"/>
    <s v="HT01"/>
    <s v="HT01151"/>
    <e v="#N/A"/>
    <n v="0"/>
  </r>
  <r>
    <s v="World Vision International"/>
    <m/>
    <m/>
    <x v="0"/>
    <x v="73"/>
    <n v="17"/>
    <s v="Décembre"/>
    <m/>
    <x v="2"/>
    <x v="2"/>
    <s v="Formation"/>
    <m/>
    <s v=""/>
    <n v="49"/>
    <m/>
    <m/>
    <m/>
    <s v=""/>
    <x v="253"/>
    <s v="Sélection / Priorisation"/>
    <x v="0"/>
    <x v="0"/>
    <s v="Petite source"/>
    <m/>
    <m/>
    <m/>
    <m/>
    <x v="518"/>
    <n v="2"/>
    <s v="HT01"/>
    <s v="HT01151"/>
    <e v="#N/A"/>
    <n v="0"/>
  </r>
  <r>
    <s v="CARE"/>
    <m/>
    <m/>
    <x v="0"/>
    <x v="74"/>
    <n v="19"/>
    <s v="Décembre"/>
    <m/>
    <x v="0"/>
    <x v="0"/>
    <s v="Lampes solaires"/>
    <m/>
    <s v="Nombre"/>
    <n v="321"/>
    <m/>
    <m/>
    <m/>
    <s v=""/>
    <x v="37"/>
    <m/>
    <x v="1"/>
    <x v="4"/>
    <m/>
    <m/>
    <m/>
    <m/>
    <m/>
    <x v="519"/>
    <n v="2"/>
    <s v="HT08"/>
    <s v="HT08815"/>
    <e v="#N/A"/>
    <n v="0"/>
  </r>
  <r>
    <s v="CARE"/>
    <m/>
    <m/>
    <x v="0"/>
    <x v="74"/>
    <n v="19"/>
    <s v="Décembre"/>
    <m/>
    <x v="0"/>
    <x v="0"/>
    <s v="Autre, à préciser dans &quot;Commentaires&quot;"/>
    <m/>
    <s v="N/A"/>
    <n v="3240"/>
    <m/>
    <m/>
    <m/>
    <s v=""/>
    <x v="37"/>
    <m/>
    <x v="1"/>
    <x v="4"/>
    <m/>
    <m/>
    <m/>
    <m/>
    <s v="Savons"/>
    <x v="519"/>
    <n v="2"/>
    <s v="HT08"/>
    <s v="HT08815"/>
    <e v="#N/A"/>
    <n v="0"/>
  </r>
  <r>
    <s v="CARE"/>
    <m/>
    <m/>
    <x v="0"/>
    <x v="74"/>
    <n v="19"/>
    <s v="Décembre"/>
    <m/>
    <x v="0"/>
    <x v="0"/>
    <s v="Aquatabs"/>
    <m/>
    <s v="Nombre"/>
    <n v="2000"/>
    <m/>
    <m/>
    <m/>
    <s v=""/>
    <x v="37"/>
    <m/>
    <x v="1"/>
    <x v="1"/>
    <m/>
    <m/>
    <m/>
    <m/>
    <m/>
    <x v="520"/>
    <n v="2"/>
    <s v="HT08"/>
    <s v="HT08811"/>
    <e v="#N/A"/>
    <n v="0"/>
  </r>
  <r>
    <s v="CARE"/>
    <m/>
    <m/>
    <x v="0"/>
    <x v="74"/>
    <n v="19"/>
    <s v="Décembre"/>
    <m/>
    <x v="0"/>
    <x v="0"/>
    <s v="Autre, à préciser dans &quot;Commentaires&quot;"/>
    <m/>
    <s v="N/A"/>
    <n v="850"/>
    <m/>
    <m/>
    <m/>
    <s v=""/>
    <x v="37"/>
    <m/>
    <x v="1"/>
    <x v="1"/>
    <m/>
    <m/>
    <m/>
    <m/>
    <s v="Savons"/>
    <x v="520"/>
    <n v="2"/>
    <s v="HT08"/>
    <s v="HT08811"/>
    <e v="#N/A"/>
    <n v="0"/>
  </r>
  <r>
    <s v="CARE"/>
    <m/>
    <m/>
    <x v="0"/>
    <x v="74"/>
    <n v="19"/>
    <s v="Décembre"/>
    <m/>
    <x v="0"/>
    <x v="0"/>
    <s v="Lampes solaires"/>
    <m/>
    <s v="Nombre"/>
    <n v="297"/>
    <m/>
    <m/>
    <m/>
    <s v=""/>
    <x v="37"/>
    <m/>
    <x v="1"/>
    <x v="5"/>
    <m/>
    <m/>
    <m/>
    <m/>
    <m/>
    <x v="521"/>
    <n v="1"/>
    <s v="HT08"/>
    <s v="HT08814"/>
    <e v="#N/A"/>
    <n v="0"/>
  </r>
  <r>
    <s v="MEDAIR"/>
    <m/>
    <s v="OFDA"/>
    <x v="1"/>
    <x v="74"/>
    <n v="19"/>
    <s v="Décembre"/>
    <m/>
    <x v="1"/>
    <x v="1"/>
    <s v="Autre, à préciser dans &quot;Commentaires&quot;"/>
    <m/>
    <s v="N/A"/>
    <n v="524"/>
    <m/>
    <m/>
    <m/>
    <s v=""/>
    <x v="254"/>
    <s v="Distribution générale"/>
    <x v="2"/>
    <x v="54"/>
    <s v="Loby"/>
    <m/>
    <m/>
    <m/>
    <s v="Shelter kits. Sawyer filter. Hygiene kits. Mosidomes."/>
    <x v="522"/>
    <n v="2"/>
    <s v="HT07"/>
    <s v="HT07753"/>
    <e v="#N/A"/>
    <n v="0"/>
  </r>
  <r>
    <s v="MEDAIR"/>
    <m/>
    <s v="OFDA"/>
    <x v="1"/>
    <x v="74"/>
    <n v="19"/>
    <s v="Décembre"/>
    <m/>
    <x v="1"/>
    <x v="1"/>
    <s v="Autre, à préciser dans &quot;Commentaires&quot;"/>
    <m/>
    <s v="N/A"/>
    <n v="524"/>
    <m/>
    <m/>
    <m/>
    <s v=""/>
    <x v="254"/>
    <s v="Distribution générale"/>
    <x v="2"/>
    <x v="54"/>
    <s v="Loby"/>
    <m/>
    <m/>
    <m/>
    <s v="Shelter kits. Sawyer filter. Hygiene kits. Mosidomes."/>
    <x v="522"/>
    <n v="2"/>
    <s v="HT07"/>
    <s v="HT07753"/>
    <e v="#N/A"/>
    <n v="0"/>
  </r>
  <r>
    <s v="American RC"/>
    <s v="Haitian RC"/>
    <m/>
    <x v="0"/>
    <x v="75"/>
    <n v="20"/>
    <s v="Décembre"/>
    <m/>
    <x v="1"/>
    <x v="1"/>
    <s v="Bâches"/>
    <m/>
    <s v="Nombre"/>
    <n v="120"/>
    <m/>
    <m/>
    <m/>
    <s v=""/>
    <x v="44"/>
    <s v="Sélection / Priorisation"/>
    <x v="5"/>
    <x v="21"/>
    <m/>
    <m/>
    <m/>
    <m/>
    <m/>
    <x v="523"/>
    <n v="5"/>
    <s v="HT10"/>
    <s v="HT101012"/>
    <e v="#N/A"/>
    <n v="0"/>
  </r>
  <r>
    <s v="American RC"/>
    <s v="Haitian RC"/>
    <m/>
    <x v="0"/>
    <x v="75"/>
    <n v="20"/>
    <s v="Décembre"/>
    <m/>
    <x v="0"/>
    <x v="0"/>
    <s v="Seaux"/>
    <m/>
    <s v="Nombre"/>
    <n v="120"/>
    <m/>
    <m/>
    <m/>
    <s v=""/>
    <x v="44"/>
    <s v="Sélection / Priorisation"/>
    <x v="5"/>
    <x v="21"/>
    <m/>
    <m/>
    <m/>
    <m/>
    <m/>
    <x v="523"/>
    <n v="5"/>
    <s v="HT10"/>
    <s v="HT101012"/>
    <e v="#N/A"/>
    <n v="0"/>
  </r>
  <r>
    <s v="American RC"/>
    <s v="Haitian RC"/>
    <m/>
    <x v="0"/>
    <x v="75"/>
    <n v="20"/>
    <s v="Décembre"/>
    <m/>
    <x v="0"/>
    <x v="0"/>
    <s v="Moustiquaires"/>
    <m/>
    <s v="Nombre"/>
    <n v="240"/>
    <m/>
    <m/>
    <m/>
    <s v=""/>
    <x v="44"/>
    <s v="Sélection / Priorisation"/>
    <x v="5"/>
    <x v="21"/>
    <m/>
    <m/>
    <m/>
    <m/>
    <m/>
    <x v="523"/>
    <n v="5"/>
    <s v="HT10"/>
    <s v="HT101012"/>
    <e v="#N/A"/>
    <n v="0"/>
  </r>
  <r>
    <s v="American RC"/>
    <s v="Haitian RC"/>
    <m/>
    <x v="0"/>
    <x v="75"/>
    <n v="20"/>
    <s v="Décembre"/>
    <m/>
    <x v="0"/>
    <x v="0"/>
    <s v="Kit d'hygiène"/>
    <m/>
    <s v="Nombre"/>
    <n v="120"/>
    <m/>
    <m/>
    <m/>
    <s v=""/>
    <x v="44"/>
    <s v="Sélection / Priorisation"/>
    <x v="5"/>
    <x v="21"/>
    <m/>
    <m/>
    <m/>
    <m/>
    <m/>
    <x v="523"/>
    <n v="5"/>
    <s v="HT10"/>
    <s v="HT101012"/>
    <e v="#N/A"/>
    <n v="0"/>
  </r>
  <r>
    <s v="American RC"/>
    <s v="Haitian RC"/>
    <m/>
    <x v="0"/>
    <x v="75"/>
    <n v="20"/>
    <s v="Décembre"/>
    <m/>
    <x v="1"/>
    <x v="1"/>
    <s v="Kit Abris"/>
    <m/>
    <s v="Nombre"/>
    <n v="120"/>
    <m/>
    <m/>
    <m/>
    <s v=""/>
    <x v="44"/>
    <s v="Sélection / Priorisation"/>
    <x v="5"/>
    <x v="21"/>
    <m/>
    <m/>
    <m/>
    <m/>
    <m/>
    <x v="523"/>
    <n v="5"/>
    <s v="HT10"/>
    <s v="HT101012"/>
    <e v="#N/A"/>
    <n v="0"/>
  </r>
  <r>
    <s v="American RC"/>
    <s v="Haitian RC"/>
    <m/>
    <x v="0"/>
    <x v="75"/>
    <n v="20"/>
    <s v="Décembre"/>
    <m/>
    <x v="1"/>
    <x v="1"/>
    <s v="Bâches"/>
    <m/>
    <s v="Nombre"/>
    <n v="98"/>
    <m/>
    <m/>
    <m/>
    <s v=""/>
    <x v="253"/>
    <s v="Sélection / Priorisation"/>
    <x v="1"/>
    <x v="47"/>
    <s v="Deyemone"/>
    <m/>
    <m/>
    <m/>
    <m/>
    <x v="524"/>
    <n v="6"/>
    <s v="HT08"/>
    <s v="HT08834"/>
    <e v="#N/A"/>
    <n v="1"/>
  </r>
  <r>
    <s v="American RC"/>
    <s v="Haitian RC"/>
    <m/>
    <x v="0"/>
    <x v="75"/>
    <n v="20"/>
    <s v="Décembre"/>
    <m/>
    <x v="0"/>
    <x v="0"/>
    <s v="Bidons"/>
    <m/>
    <s v="Nombre"/>
    <n v="98"/>
    <m/>
    <m/>
    <m/>
    <s v=""/>
    <x v="253"/>
    <s v="Sélection / Priorisation"/>
    <x v="1"/>
    <x v="47"/>
    <s v="Deyemone"/>
    <m/>
    <m/>
    <m/>
    <m/>
    <x v="524"/>
    <n v="6"/>
    <s v="HT08"/>
    <s v="HT08834"/>
    <e v="#N/A"/>
    <n v="0"/>
  </r>
  <r>
    <s v="American RC"/>
    <s v="Haitian RC"/>
    <m/>
    <x v="0"/>
    <x v="75"/>
    <n v="20"/>
    <s v="Décembre"/>
    <m/>
    <x v="0"/>
    <x v="0"/>
    <s v="Seaux"/>
    <m/>
    <s v="Nombre"/>
    <n v="49"/>
    <m/>
    <m/>
    <m/>
    <s v=""/>
    <x v="253"/>
    <s v="Sélection / Priorisation"/>
    <x v="1"/>
    <x v="47"/>
    <s v="Deyemone"/>
    <m/>
    <m/>
    <m/>
    <m/>
    <x v="524"/>
    <n v="6"/>
    <s v="HT08"/>
    <s v="HT08834"/>
    <e v="#N/A"/>
    <n v="0"/>
  </r>
  <r>
    <s v="American RC"/>
    <s v="Haitian RC"/>
    <m/>
    <x v="0"/>
    <x v="75"/>
    <n v="20"/>
    <s v="Décembre"/>
    <m/>
    <x v="0"/>
    <x v="0"/>
    <s v="Moustiquaires"/>
    <m/>
    <s v="Nombre"/>
    <n v="98"/>
    <m/>
    <m/>
    <m/>
    <s v=""/>
    <x v="253"/>
    <s v="Sélection / Priorisation"/>
    <x v="1"/>
    <x v="47"/>
    <s v="Deyemone"/>
    <m/>
    <m/>
    <m/>
    <m/>
    <x v="524"/>
    <n v="6"/>
    <s v="HT08"/>
    <s v="HT08834"/>
    <e v="#N/A"/>
    <n v="0"/>
  </r>
  <r>
    <s v="American RC"/>
    <s v="Haitian RC"/>
    <m/>
    <x v="0"/>
    <x v="75"/>
    <n v="20"/>
    <s v="Décembre"/>
    <m/>
    <x v="0"/>
    <x v="0"/>
    <s v="Kit de cuisine"/>
    <m/>
    <s v="Nombre"/>
    <n v="49"/>
    <m/>
    <m/>
    <m/>
    <s v=""/>
    <x v="253"/>
    <s v="Sélection / Priorisation"/>
    <x v="1"/>
    <x v="47"/>
    <s v="Deyemone"/>
    <m/>
    <m/>
    <m/>
    <m/>
    <x v="524"/>
    <n v="6"/>
    <s v="HT08"/>
    <s v="HT08834"/>
    <e v="#N/A"/>
    <n v="0"/>
  </r>
  <r>
    <s v="American RC"/>
    <s v="Haitian RC"/>
    <m/>
    <x v="0"/>
    <x v="75"/>
    <n v="20"/>
    <s v="Décembre"/>
    <m/>
    <x v="1"/>
    <x v="1"/>
    <s v="Kit Abris"/>
    <m/>
    <s v="Nombre"/>
    <n v="49"/>
    <m/>
    <m/>
    <m/>
    <s v=""/>
    <x v="253"/>
    <s v="Sélection / Priorisation"/>
    <x v="1"/>
    <x v="47"/>
    <s v="Deyemone"/>
    <m/>
    <m/>
    <m/>
    <m/>
    <x v="524"/>
    <n v="6"/>
    <s v="HT08"/>
    <s v="HT08834"/>
    <e v="#N/A"/>
    <n v="0"/>
  </r>
  <r>
    <s v="CARE"/>
    <m/>
    <m/>
    <x v="0"/>
    <x v="75"/>
    <n v="20"/>
    <s v="Décembre"/>
    <m/>
    <x v="0"/>
    <x v="0"/>
    <s v="Lampes solaires"/>
    <m/>
    <s v="Nombre"/>
    <n v="315"/>
    <m/>
    <m/>
    <m/>
    <s v=""/>
    <x v="37"/>
    <m/>
    <x v="1"/>
    <x v="6"/>
    <m/>
    <m/>
    <m/>
    <m/>
    <m/>
    <x v="525"/>
    <n v="2"/>
    <s v="HT08"/>
    <s v="HT08812"/>
    <e v="#N/A"/>
    <n v="0"/>
  </r>
  <r>
    <s v="CARE"/>
    <m/>
    <m/>
    <x v="0"/>
    <x v="75"/>
    <n v="20"/>
    <s v="Décembre"/>
    <m/>
    <x v="0"/>
    <x v="0"/>
    <s v="Autre, à préciser dans &quot;Commentaires&quot;"/>
    <m/>
    <s v="N/A"/>
    <n v="3180"/>
    <m/>
    <m/>
    <m/>
    <s v=""/>
    <x v="37"/>
    <m/>
    <x v="1"/>
    <x v="6"/>
    <m/>
    <m/>
    <m/>
    <m/>
    <s v="Savons"/>
    <x v="525"/>
    <n v="2"/>
    <s v="HT08"/>
    <s v="HT08812"/>
    <e v="#N/A"/>
    <n v="0"/>
  </r>
  <r>
    <s v="CARE"/>
    <m/>
    <m/>
    <x v="0"/>
    <x v="75"/>
    <n v="20"/>
    <s v="Décembre"/>
    <m/>
    <x v="0"/>
    <x v="0"/>
    <s v="Aquatabs"/>
    <m/>
    <s v="Nombre"/>
    <n v="2000"/>
    <m/>
    <m/>
    <m/>
    <s v=""/>
    <x v="37"/>
    <m/>
    <x v="1"/>
    <x v="1"/>
    <m/>
    <m/>
    <m/>
    <m/>
    <m/>
    <x v="526"/>
    <n v="2"/>
    <s v="HT08"/>
    <s v="HT08811"/>
    <e v="#N/A"/>
    <n v="0"/>
  </r>
  <r>
    <s v="CARE"/>
    <m/>
    <m/>
    <x v="0"/>
    <x v="75"/>
    <n v="20"/>
    <s v="Décembre"/>
    <m/>
    <x v="0"/>
    <x v="0"/>
    <s v="Autre, à préciser dans &quot;Commentaires&quot;"/>
    <m/>
    <s v="N/A"/>
    <n v="608"/>
    <m/>
    <m/>
    <m/>
    <s v=""/>
    <x v="37"/>
    <m/>
    <x v="1"/>
    <x v="1"/>
    <m/>
    <m/>
    <m/>
    <m/>
    <s v="Savons"/>
    <x v="526"/>
    <n v="2"/>
    <s v="HT08"/>
    <s v="HT08811"/>
    <e v="#N/A"/>
    <n v="0"/>
  </r>
  <r>
    <s v="CARE"/>
    <m/>
    <m/>
    <x v="0"/>
    <x v="75"/>
    <n v="20"/>
    <s v="Décembre"/>
    <m/>
    <x v="0"/>
    <x v="0"/>
    <s v="Kit d'hygiène"/>
    <s v="Savons de lessive et de toilettes, Serviettes et papiers hygiéniques, Aquatabs, Dentifrices et brosses à dents et Serviettes de bain"/>
    <s v="Nombre"/>
    <n v="937"/>
    <m/>
    <m/>
    <m/>
    <s v=""/>
    <x v="37"/>
    <m/>
    <x v="1"/>
    <x v="2"/>
    <m/>
    <m/>
    <m/>
    <m/>
    <m/>
    <x v="527"/>
    <n v="1"/>
    <s v="HT08"/>
    <s v="HT08832"/>
    <e v="#N/A"/>
    <n v="0"/>
  </r>
  <r>
    <s v="Handicap International"/>
    <m/>
    <s v="Canton de Genève /Shelter Box"/>
    <x v="0"/>
    <x v="75"/>
    <n v="20"/>
    <s v="Décembre"/>
    <m/>
    <x v="1"/>
    <x v="1"/>
    <s v="Kit Abris"/>
    <s v="2 bâches / corde / clous 3&quot; et 1,5&quot;, clous tôle, fil de fer"/>
    <s v="Nombre"/>
    <n v="109"/>
    <n v="181"/>
    <n v="165"/>
    <n v="179"/>
    <n v="525"/>
    <x v="130"/>
    <s v="Sélection / Priorisation"/>
    <x v="5"/>
    <x v="69"/>
    <s v="Saut De Baril"/>
    <s v="Javel / Dupouille"/>
    <s v="Rural"/>
    <s v="Ménage"/>
    <m/>
    <x v="528"/>
    <n v="6"/>
    <s v="HT10"/>
    <s v="HT101021"/>
    <e v="#N/A"/>
    <n v="0"/>
  </r>
  <r>
    <s v="Handicap International"/>
    <m/>
    <s v="Canton de Genève /Shelter Box"/>
    <x v="0"/>
    <x v="75"/>
    <n v="20"/>
    <s v="Décembre"/>
    <m/>
    <x v="1"/>
    <x v="1"/>
    <s v="Kit d'outils"/>
    <s v="Marteau, scie, pelle, houe, cisaille"/>
    <s v="Nombre"/>
    <n v="109"/>
    <n v="181"/>
    <n v="165"/>
    <n v="179"/>
    <n v="525"/>
    <x v="130"/>
    <s v="Sélection / Priorisation"/>
    <x v="5"/>
    <x v="69"/>
    <s v="Saut De Baril"/>
    <s v="Javel / Dupouille"/>
    <s v="Rural"/>
    <s v="Ménage"/>
    <m/>
    <x v="528"/>
    <n v="6"/>
    <s v="HT10"/>
    <s v="HT101021"/>
    <e v="#N/A"/>
    <n v="0"/>
  </r>
  <r>
    <s v="Handicap International"/>
    <m/>
    <s v="Canton de Genève /Shelter Box"/>
    <x v="0"/>
    <x v="75"/>
    <n v="20"/>
    <s v="Décembre"/>
    <m/>
    <x v="0"/>
    <x v="0"/>
    <s v="Lampes solaires"/>
    <m/>
    <s v="Nombre"/>
    <n v="218"/>
    <n v="181"/>
    <n v="165"/>
    <n v="179"/>
    <n v="525"/>
    <x v="130"/>
    <s v="Sélection / Priorisation"/>
    <x v="5"/>
    <x v="69"/>
    <s v="Saut De Baril"/>
    <s v="Javel / Dupouille"/>
    <s v="Rural"/>
    <s v="Ménage"/>
    <m/>
    <x v="528"/>
    <n v="6"/>
    <s v="HT10"/>
    <s v="HT101021"/>
    <e v="#N/A"/>
    <n v="0"/>
  </r>
  <r>
    <s v="Handicap International"/>
    <m/>
    <s v="Canton de Genève /Shelter Box"/>
    <x v="0"/>
    <x v="75"/>
    <n v="20"/>
    <s v="Décembre"/>
    <m/>
    <x v="0"/>
    <x v="0"/>
    <s v="Moustiquaires"/>
    <m/>
    <s v="Nombre"/>
    <n v="218"/>
    <n v="181"/>
    <n v="165"/>
    <n v="179"/>
    <n v="525"/>
    <x v="130"/>
    <s v="Sélection / Priorisation"/>
    <x v="5"/>
    <x v="69"/>
    <s v="Saut De Baril"/>
    <s v="Javel / Dupouille"/>
    <s v="Rural"/>
    <s v="Ménage"/>
    <m/>
    <x v="528"/>
    <n v="6"/>
    <s v="HT10"/>
    <s v="HT101021"/>
    <e v="#N/A"/>
    <n v="0"/>
  </r>
  <r>
    <s v="Handicap International"/>
    <m/>
    <s v="Canton de Genève /Shelter Box"/>
    <x v="0"/>
    <x v="75"/>
    <n v="20"/>
    <s v="Décembre"/>
    <m/>
    <x v="0"/>
    <x v="0"/>
    <s v="Bidons"/>
    <m/>
    <s v="Nombre"/>
    <n v="109"/>
    <n v="181"/>
    <n v="165"/>
    <n v="179"/>
    <n v="525"/>
    <x v="130"/>
    <s v="Sélection / Priorisation"/>
    <x v="5"/>
    <x v="69"/>
    <s v="Saut De Baril"/>
    <s v="Javel / Dupouille"/>
    <s v="Rural"/>
    <s v="Ménage"/>
    <m/>
    <x v="528"/>
    <n v="6"/>
    <s v="HT10"/>
    <s v="HT101021"/>
    <e v="#N/A"/>
    <n v="0"/>
  </r>
  <r>
    <s v="Handicap International"/>
    <m/>
    <s v="Canton de Genève /Shelter Box"/>
    <x v="0"/>
    <x v="75"/>
    <n v="20"/>
    <s v="Décembre"/>
    <m/>
    <x v="0"/>
    <x v="0"/>
    <s v="Autre, à préciser dans &quot;Commentaires&quot;"/>
    <m/>
    <s v="N/A"/>
    <n v="109"/>
    <n v="181"/>
    <n v="165"/>
    <n v="179"/>
    <n v="525"/>
    <x v="130"/>
    <s v="Sélection / Priorisation"/>
    <x v="5"/>
    <x v="69"/>
    <s v="Saut De Baril"/>
    <s v="Javel / Dupouille"/>
    <s v="Rural"/>
    <s v="Ménage"/>
    <s v="Filtre à eau"/>
    <x v="528"/>
    <n v="6"/>
    <s v="HT10"/>
    <s v="HT101021"/>
    <e v="#N/A"/>
    <n v="0"/>
  </r>
  <r>
    <s v="American RC"/>
    <s v="Haitian RC"/>
    <m/>
    <x v="0"/>
    <x v="76"/>
    <n v="21"/>
    <s v="Décembre"/>
    <m/>
    <x v="1"/>
    <x v="1"/>
    <s v="Bâches"/>
    <m/>
    <s v="Nombre"/>
    <n v="45"/>
    <m/>
    <m/>
    <m/>
    <s v=""/>
    <x v="33"/>
    <s v="Sélection / Priorisation"/>
    <x v="5"/>
    <x v="18"/>
    <m/>
    <m/>
    <m/>
    <m/>
    <m/>
    <x v="529"/>
    <n v="5"/>
    <s v="HT10"/>
    <s v="HT101011"/>
    <e v="#N/A"/>
    <n v="0"/>
  </r>
  <r>
    <s v="American RC"/>
    <s v="Haitian RC"/>
    <m/>
    <x v="0"/>
    <x v="76"/>
    <n v="21"/>
    <s v="Décembre"/>
    <m/>
    <x v="0"/>
    <x v="0"/>
    <s v="Seaux"/>
    <m/>
    <s v="Nombre"/>
    <n v="200"/>
    <m/>
    <m/>
    <m/>
    <s v=""/>
    <x v="33"/>
    <s v="Sélection / Priorisation"/>
    <x v="5"/>
    <x v="18"/>
    <m/>
    <m/>
    <m/>
    <m/>
    <m/>
    <x v="529"/>
    <n v="5"/>
    <s v="HT10"/>
    <s v="HT101011"/>
    <e v="#N/A"/>
    <n v="0"/>
  </r>
  <r>
    <s v="American RC"/>
    <s v="Haitian RC"/>
    <m/>
    <x v="0"/>
    <x v="76"/>
    <n v="21"/>
    <s v="Décembre"/>
    <m/>
    <x v="0"/>
    <x v="0"/>
    <s v="Moustiquaires"/>
    <m/>
    <s v="Nombre"/>
    <n v="400"/>
    <m/>
    <m/>
    <m/>
    <s v=""/>
    <x v="33"/>
    <s v="Sélection / Priorisation"/>
    <x v="5"/>
    <x v="18"/>
    <m/>
    <m/>
    <m/>
    <m/>
    <m/>
    <x v="529"/>
    <n v="5"/>
    <s v="HT10"/>
    <s v="HT101011"/>
    <e v="#N/A"/>
    <n v="0"/>
  </r>
  <r>
    <s v="American RC"/>
    <s v="Haitian RC"/>
    <m/>
    <x v="0"/>
    <x v="76"/>
    <n v="21"/>
    <s v="Décembre"/>
    <m/>
    <x v="0"/>
    <x v="0"/>
    <s v="Kit d'hygiène"/>
    <m/>
    <s v="Nombre"/>
    <n v="200"/>
    <m/>
    <m/>
    <m/>
    <s v=""/>
    <x v="33"/>
    <s v="Sélection / Priorisation"/>
    <x v="5"/>
    <x v="18"/>
    <m/>
    <m/>
    <m/>
    <m/>
    <m/>
    <x v="529"/>
    <n v="5"/>
    <s v="HT10"/>
    <s v="HT101011"/>
    <e v="#N/A"/>
    <n v="0"/>
  </r>
  <r>
    <s v="American RC"/>
    <s v="Haitian RC"/>
    <m/>
    <x v="0"/>
    <x v="76"/>
    <n v="21"/>
    <s v="Décembre"/>
    <m/>
    <x v="1"/>
    <x v="1"/>
    <s v="Kit Abris"/>
    <m/>
    <s v="Nombre"/>
    <n v="115"/>
    <m/>
    <m/>
    <m/>
    <s v=""/>
    <x v="33"/>
    <s v="Sélection / Priorisation"/>
    <x v="5"/>
    <x v="18"/>
    <m/>
    <m/>
    <m/>
    <m/>
    <m/>
    <x v="529"/>
    <n v="5"/>
    <s v="HT10"/>
    <s v="HT101011"/>
    <e v="#N/A"/>
    <n v="0"/>
  </r>
  <r>
    <s v="American RC"/>
    <s v="Haitian RC"/>
    <m/>
    <x v="0"/>
    <x v="76"/>
    <n v="21"/>
    <s v="Décembre"/>
    <m/>
    <x v="0"/>
    <x v="0"/>
    <s v="Couvertures"/>
    <m/>
    <s v="Nombre"/>
    <n v="178"/>
    <m/>
    <m/>
    <m/>
    <s v=""/>
    <x v="255"/>
    <s v="Sélection / Priorisation"/>
    <x v="5"/>
    <x v="17"/>
    <m/>
    <m/>
    <m/>
    <m/>
    <m/>
    <x v="530"/>
    <n v="5"/>
    <s v="HT10"/>
    <s v="HT101013"/>
    <e v="#N/A"/>
    <n v="0"/>
  </r>
  <r>
    <s v="American RC"/>
    <s v="Haitian RC"/>
    <m/>
    <x v="0"/>
    <x v="76"/>
    <n v="21"/>
    <s v="Décembre"/>
    <m/>
    <x v="0"/>
    <x v="0"/>
    <s v="Seaux"/>
    <m/>
    <s v="Nombre"/>
    <n v="178"/>
    <m/>
    <m/>
    <m/>
    <s v=""/>
    <x v="255"/>
    <s v="Sélection / Priorisation"/>
    <x v="5"/>
    <x v="17"/>
    <m/>
    <m/>
    <m/>
    <m/>
    <m/>
    <x v="530"/>
    <n v="5"/>
    <s v="HT10"/>
    <s v="HT101013"/>
    <e v="#N/A"/>
    <n v="0"/>
  </r>
  <r>
    <s v="American RC"/>
    <s v="Haitian RC"/>
    <m/>
    <x v="0"/>
    <x v="76"/>
    <n v="21"/>
    <s v="Décembre"/>
    <m/>
    <x v="0"/>
    <x v="0"/>
    <s v="Moustiquaires"/>
    <m/>
    <s v="Nombre"/>
    <n v="356"/>
    <m/>
    <m/>
    <m/>
    <s v=""/>
    <x v="255"/>
    <s v="Sélection / Priorisation"/>
    <x v="5"/>
    <x v="17"/>
    <m/>
    <m/>
    <m/>
    <m/>
    <m/>
    <x v="530"/>
    <n v="5"/>
    <s v="HT10"/>
    <s v="HT101013"/>
    <e v="#N/A"/>
    <n v="0"/>
  </r>
  <r>
    <s v="American RC"/>
    <s v="Haitian RC"/>
    <m/>
    <x v="0"/>
    <x v="76"/>
    <n v="21"/>
    <s v="Décembre"/>
    <m/>
    <x v="0"/>
    <x v="0"/>
    <s v="Kit d'hygiène"/>
    <m/>
    <s v="Nombre"/>
    <n v="178"/>
    <m/>
    <m/>
    <m/>
    <s v=""/>
    <x v="255"/>
    <s v="Sélection / Priorisation"/>
    <x v="5"/>
    <x v="17"/>
    <m/>
    <m/>
    <m/>
    <m/>
    <m/>
    <x v="530"/>
    <n v="5"/>
    <s v="HT10"/>
    <s v="HT101013"/>
    <e v="#N/A"/>
    <n v="0"/>
  </r>
  <r>
    <s v="American RC"/>
    <s v="Haitian RC"/>
    <m/>
    <x v="0"/>
    <x v="76"/>
    <n v="21"/>
    <s v="Décembre"/>
    <m/>
    <x v="0"/>
    <x v="0"/>
    <s v="Kit de cuisine"/>
    <m/>
    <s v="Nombre"/>
    <n v="178"/>
    <m/>
    <m/>
    <m/>
    <s v=""/>
    <x v="255"/>
    <s v="Sélection / Priorisation"/>
    <x v="5"/>
    <x v="17"/>
    <m/>
    <m/>
    <m/>
    <m/>
    <m/>
    <x v="530"/>
    <n v="5"/>
    <s v="HT10"/>
    <s v="HT101013"/>
    <e v="#N/A"/>
    <n v="0"/>
  </r>
  <r>
    <s v="CARE"/>
    <m/>
    <m/>
    <x v="0"/>
    <x v="76"/>
    <n v="21"/>
    <s v="Décembre"/>
    <m/>
    <x v="0"/>
    <x v="0"/>
    <s v="Lampes solaires"/>
    <m/>
    <s v="Nombre"/>
    <n v="279"/>
    <m/>
    <m/>
    <m/>
    <s v=""/>
    <x v="37"/>
    <m/>
    <x v="1"/>
    <x v="3"/>
    <m/>
    <m/>
    <m/>
    <m/>
    <m/>
    <x v="531"/>
    <n v="2"/>
    <s v="HT08"/>
    <s v="HT08822"/>
    <e v="#N/A"/>
    <n v="0"/>
  </r>
  <r>
    <s v="CARE"/>
    <m/>
    <m/>
    <x v="0"/>
    <x v="76"/>
    <n v="21"/>
    <s v="Décembre"/>
    <m/>
    <x v="0"/>
    <x v="0"/>
    <s v="Autre, à préciser dans &quot;Commentaires&quot;"/>
    <m/>
    <s v="N/A"/>
    <n v="2820"/>
    <m/>
    <m/>
    <m/>
    <s v=""/>
    <x v="37"/>
    <m/>
    <x v="1"/>
    <x v="3"/>
    <m/>
    <m/>
    <m/>
    <m/>
    <s v="Savons"/>
    <x v="531"/>
    <n v="2"/>
    <s v="HT08"/>
    <s v="HT08822"/>
    <e v="#N/A"/>
    <n v="0"/>
  </r>
  <r>
    <s v="Handicap International"/>
    <m/>
    <s v="Canton de Genève /Shelter Box"/>
    <x v="0"/>
    <x v="76"/>
    <n v="21"/>
    <s v="Décembre"/>
    <m/>
    <x v="1"/>
    <x v="1"/>
    <s v="Kit Abris"/>
    <s v="2 bâches / corde / clous 3&quot; et 1,5&quot;, clous tôle, fil de fer"/>
    <s v="Nombre"/>
    <n v="57"/>
    <n v="125"/>
    <n v="76"/>
    <n v="77"/>
    <n v="278"/>
    <x v="56"/>
    <s v="Sélection / Priorisation"/>
    <x v="5"/>
    <x v="25"/>
    <s v="L'Azile / Nan Paul"/>
    <s v="Polite / Gourdet"/>
    <s v="Rural"/>
    <s v="Ménage"/>
    <m/>
    <x v="532"/>
    <n v="6"/>
    <s v="HT10"/>
    <s v="HT101023"/>
    <e v="#N/A"/>
    <n v="0"/>
  </r>
  <r>
    <s v="Handicap International"/>
    <m/>
    <s v="Canton de Genève /Shelter Box"/>
    <x v="0"/>
    <x v="76"/>
    <n v="21"/>
    <s v="Décembre"/>
    <m/>
    <x v="1"/>
    <x v="1"/>
    <s v="Kit d'outils"/>
    <s v="Marteau, scie, pelle, houe, cisaille"/>
    <s v="Nombre"/>
    <n v="57"/>
    <n v="125"/>
    <n v="76"/>
    <n v="77"/>
    <n v="278"/>
    <x v="56"/>
    <s v="Sélection / Priorisation"/>
    <x v="5"/>
    <x v="25"/>
    <s v="L'Azile / Nan Paul"/>
    <s v="Polite / Gourdet"/>
    <s v="Rural"/>
    <s v="Ménage"/>
    <m/>
    <x v="532"/>
    <n v="6"/>
    <s v="HT10"/>
    <s v="HT101023"/>
    <e v="#N/A"/>
    <n v="0"/>
  </r>
  <r>
    <s v="Handicap International"/>
    <m/>
    <s v="Canton de Genève /Shelter Box"/>
    <x v="0"/>
    <x v="76"/>
    <n v="21"/>
    <s v="Décembre"/>
    <m/>
    <x v="0"/>
    <x v="0"/>
    <s v="Lampes solaires"/>
    <m/>
    <s v="Nombre"/>
    <n v="114"/>
    <n v="125"/>
    <n v="76"/>
    <n v="77"/>
    <n v="278"/>
    <x v="56"/>
    <s v="Sélection / Priorisation"/>
    <x v="5"/>
    <x v="25"/>
    <s v="L'Azile / Nan Paul"/>
    <s v="Polite / Gourdet"/>
    <s v="Rural"/>
    <s v="Ménage"/>
    <m/>
    <x v="532"/>
    <n v="6"/>
    <s v="HT10"/>
    <s v="HT101023"/>
    <e v="#N/A"/>
    <n v="0"/>
  </r>
  <r>
    <s v="Handicap International"/>
    <m/>
    <s v="Canton de Genève /Shelter Box"/>
    <x v="0"/>
    <x v="76"/>
    <n v="21"/>
    <s v="Décembre"/>
    <m/>
    <x v="0"/>
    <x v="0"/>
    <s v="Moustiquaires"/>
    <m/>
    <s v="Nombre"/>
    <n v="114"/>
    <n v="125"/>
    <n v="76"/>
    <n v="77"/>
    <n v="278"/>
    <x v="56"/>
    <s v="Sélection / Priorisation"/>
    <x v="5"/>
    <x v="25"/>
    <s v="L'Azile / Nan Paul"/>
    <s v="Polite / Gourdet"/>
    <s v="Rural"/>
    <s v="Ménage"/>
    <m/>
    <x v="532"/>
    <n v="6"/>
    <s v="HT10"/>
    <s v="HT101023"/>
    <e v="#N/A"/>
    <n v="0"/>
  </r>
  <r>
    <s v="Handicap International"/>
    <m/>
    <s v="Canton de Genève /Shelter Box"/>
    <x v="0"/>
    <x v="76"/>
    <n v="21"/>
    <s v="Décembre"/>
    <m/>
    <x v="0"/>
    <x v="0"/>
    <s v="Bidons"/>
    <m/>
    <s v="Nombre"/>
    <n v="57"/>
    <n v="125"/>
    <n v="76"/>
    <n v="77"/>
    <n v="278"/>
    <x v="56"/>
    <s v="Sélection / Priorisation"/>
    <x v="5"/>
    <x v="25"/>
    <s v="L'Azile / Nan Paul"/>
    <s v="Polite / Gourdet"/>
    <s v="Rural"/>
    <s v="Ménage"/>
    <m/>
    <x v="532"/>
    <n v="6"/>
    <s v="HT10"/>
    <s v="HT101023"/>
    <e v="#N/A"/>
    <n v="0"/>
  </r>
  <r>
    <s v="Handicap International"/>
    <m/>
    <s v="Canton de Genève /Shelter Box"/>
    <x v="0"/>
    <x v="76"/>
    <n v="21"/>
    <s v="Décembre"/>
    <m/>
    <x v="0"/>
    <x v="0"/>
    <s v="Autre, à préciser dans &quot;Commentaires&quot;"/>
    <m/>
    <s v="N/A"/>
    <n v="57"/>
    <n v="125"/>
    <n v="76"/>
    <n v="77"/>
    <n v="278"/>
    <x v="56"/>
    <s v="Sélection / Priorisation"/>
    <x v="5"/>
    <x v="25"/>
    <s v="L'Azile / Nan Paul"/>
    <s v="Polite / Gourdet"/>
    <s v="Rural"/>
    <s v="Ménage"/>
    <s v="Filtre à eau"/>
    <x v="532"/>
    <n v="6"/>
    <s v="HT10"/>
    <s v="HT101023"/>
    <e v="#N/A"/>
    <n v="0"/>
  </r>
  <r>
    <s v="ShelterBox"/>
    <s v="(BSEIPH) Bureau du Secrétaire d’Etat à l’Intégration des Personnes Handicapées"/>
    <m/>
    <x v="0"/>
    <x v="76"/>
    <n v="21"/>
    <s v="Décembre"/>
    <m/>
    <x v="0"/>
    <x v="0"/>
    <s v="Moustiquaires"/>
    <s v="2 per HH"/>
    <s v="Nombre"/>
    <n v="28"/>
    <n v="30"/>
    <n v="28"/>
    <n v="24"/>
    <n v="82"/>
    <x v="231"/>
    <s v="Sélection / Priorisation"/>
    <x v="2"/>
    <x v="43"/>
    <m/>
    <s v="Torbeck 1er section / Redon"/>
    <s v="Peri urbain"/>
    <s v="Ménage"/>
    <s v="Distributed in conjunction with Shelterkits and other NFI"/>
    <x v="533"/>
    <n v="10"/>
    <s v="HT07"/>
    <s v="HT07712"/>
    <e v="#N/A"/>
    <n v="0"/>
  </r>
  <r>
    <s v="ShelterBox"/>
    <s v="(BSEIPH) Bureau du Secrétaire d’Etat à l’Intégration des Personnes Handicapées"/>
    <m/>
    <x v="0"/>
    <x v="76"/>
    <n v="21"/>
    <s v="Décembre"/>
    <m/>
    <x v="0"/>
    <x v="0"/>
    <s v="Lampes solaires"/>
    <s v="2 per HH"/>
    <s v="Nombre"/>
    <n v="28"/>
    <n v="30"/>
    <n v="28"/>
    <n v="24"/>
    <n v="82"/>
    <x v="231"/>
    <s v="Sélection / Priorisation"/>
    <x v="2"/>
    <x v="43"/>
    <m/>
    <s v="Torbeck 1er section / Redon"/>
    <s v="Peri urbain"/>
    <s v="Ménage"/>
    <s v="Distributed in conjunction with Shelterkits and other NFI"/>
    <x v="533"/>
    <n v="10"/>
    <s v="HT07"/>
    <s v="HT07712"/>
    <e v="#N/A"/>
    <n v="0"/>
  </r>
  <r>
    <s v="ShelterBox"/>
    <s v="(BSEIPH) Bureau du Secrétaire d’Etat à l’Intégration des Personnes Handicapées"/>
    <m/>
    <x v="0"/>
    <x v="76"/>
    <n v="21"/>
    <s v="Décembre"/>
    <m/>
    <x v="0"/>
    <x v="0"/>
    <s v="Bidons"/>
    <s v="1 per HH"/>
    <s v="Nombre"/>
    <n v="14"/>
    <n v="30"/>
    <n v="28"/>
    <n v="24"/>
    <n v="82"/>
    <x v="231"/>
    <s v="Sélection / Priorisation"/>
    <x v="2"/>
    <x v="43"/>
    <m/>
    <s v="Torbeck 1er section / Redon"/>
    <s v="Peri urbain"/>
    <s v="Ménage"/>
    <s v="Distributed in conjunction with Shelterkits and other NFI"/>
    <x v="533"/>
    <n v="10"/>
    <s v="HT07"/>
    <s v="HT07712"/>
    <e v="#N/A"/>
    <n v="0"/>
  </r>
  <r>
    <s v="ShelterBox"/>
    <s v="(BSEIPH) Bureau du Secrétaire d’Etat à l’Intégration des Personnes Handicapées"/>
    <m/>
    <x v="0"/>
    <x v="76"/>
    <n v="21"/>
    <s v="Décembre"/>
    <m/>
    <x v="0"/>
    <x v="0"/>
    <s v="Aquatabs"/>
    <s v="1 per HH"/>
    <s v="Nombre"/>
    <n v="14"/>
    <n v="30"/>
    <n v="28"/>
    <n v="24"/>
    <n v="82"/>
    <x v="231"/>
    <s v="Sélection / Priorisation"/>
    <x v="2"/>
    <x v="43"/>
    <m/>
    <s v="Torbeck 1er section / Redon"/>
    <s v="Peri urbain"/>
    <s v="Ménage"/>
    <s v="Thirst Aid Stations, not Aquatabs. Distributed in conjunction with Shelterkits and other NFI"/>
    <x v="533"/>
    <n v="10"/>
    <s v="HT07"/>
    <s v="HT07712"/>
    <e v="#N/A"/>
    <n v="0"/>
  </r>
  <r>
    <s v="ShelterBox"/>
    <s v="(BSEIPH) Bureau du Secrétaire d’Etat à l’Intégration des Personnes Handicapées"/>
    <m/>
    <x v="0"/>
    <x v="76"/>
    <n v="21"/>
    <s v="Décembre"/>
    <m/>
    <x v="1"/>
    <x v="1"/>
    <s v="Kit Abris"/>
    <s v="1 per HH"/>
    <s v="Nombre"/>
    <n v="14"/>
    <n v="30"/>
    <n v="28"/>
    <n v="24"/>
    <n v="82"/>
    <x v="231"/>
    <s v="Sélection / Priorisation"/>
    <x v="2"/>
    <x v="43"/>
    <m/>
    <s v="Torbeck 1er section / Redon"/>
    <s v="Peri urbain"/>
    <s v="Ménage"/>
    <s v="Distributed in conjunction with NFI kits of solar lights, water filter, water container and mosquito nets"/>
    <x v="533"/>
    <n v="10"/>
    <s v="HT07"/>
    <s v="HT07712"/>
    <e v="#N/A"/>
    <n v="0"/>
  </r>
  <r>
    <s v="ShelterBox"/>
    <s v="(BSEIPH) Bureau du Secrétaire d’Etat à l’Intégration des Personnes Handicapées"/>
    <m/>
    <x v="0"/>
    <x v="76"/>
    <n v="21"/>
    <s v="Décembre"/>
    <m/>
    <x v="0"/>
    <x v="0"/>
    <s v="Moustiquaires"/>
    <s v="2 per HH"/>
    <s v="Nombre"/>
    <n v="56"/>
    <n v="57"/>
    <n v="60"/>
    <n v="50"/>
    <n v="167"/>
    <x v="256"/>
    <s v="Sélection / Priorisation"/>
    <x v="2"/>
    <x v="43"/>
    <m/>
    <s v="Torbeck 2e Section / groupe Delponse / Labei"/>
    <s v="Peri urbain"/>
    <s v="Ménage"/>
    <s v="Distributed in conjunction with Shelterkits and other NFI"/>
    <x v="533"/>
    <n v="10"/>
    <s v="HT07"/>
    <s v="HT07712"/>
    <e v="#N/A"/>
    <n v="0"/>
  </r>
  <r>
    <s v="ShelterBox"/>
    <s v="(BSEIPH) Bureau du Secrétaire d’Etat à l’Intégration des Personnes Handicapées"/>
    <m/>
    <x v="0"/>
    <x v="76"/>
    <n v="21"/>
    <s v="Décembre"/>
    <m/>
    <x v="0"/>
    <x v="0"/>
    <s v="Lampes solaires"/>
    <s v="2 per HH"/>
    <s v="Nombre"/>
    <n v="56"/>
    <n v="57"/>
    <n v="60"/>
    <n v="50"/>
    <n v="167"/>
    <x v="256"/>
    <s v="Sélection / Priorisation"/>
    <x v="2"/>
    <x v="43"/>
    <m/>
    <s v="Torbeck 2e Section / groupe Delponse / Labei"/>
    <s v="Peri urbain"/>
    <s v="Ménage"/>
    <s v="Distributed in conjunction with Shelterkits and other NFI"/>
    <x v="533"/>
    <n v="10"/>
    <s v="HT07"/>
    <s v="HT07712"/>
    <e v="#N/A"/>
    <n v="0"/>
  </r>
  <r>
    <s v="ShelterBox"/>
    <s v="(BSEIPH) Bureau du Secrétaire d’Etat à l’Intégration des Personnes Handicapées"/>
    <m/>
    <x v="0"/>
    <x v="76"/>
    <n v="21"/>
    <s v="Décembre"/>
    <m/>
    <x v="0"/>
    <x v="0"/>
    <s v="Bidons"/>
    <s v="1 per HH"/>
    <s v="Nombre"/>
    <n v="28"/>
    <n v="57"/>
    <n v="60"/>
    <n v="50"/>
    <n v="167"/>
    <x v="256"/>
    <s v="Sélection / Priorisation"/>
    <x v="2"/>
    <x v="43"/>
    <m/>
    <s v="Torbeck 2e Section / groupe Delponse / Labei"/>
    <s v="Peri urbain"/>
    <s v="Ménage"/>
    <s v="Distributed in conjunction with Shelterkits and other NFI"/>
    <x v="533"/>
    <n v="10"/>
    <s v="HT07"/>
    <s v="HT07712"/>
    <e v="#N/A"/>
    <n v="0"/>
  </r>
  <r>
    <s v="ShelterBox"/>
    <s v="(BSEIPH) Bureau du Secrétaire d’Etat à l’Intégration des Personnes Handicapées"/>
    <m/>
    <x v="0"/>
    <x v="76"/>
    <n v="21"/>
    <s v="Décembre"/>
    <m/>
    <x v="0"/>
    <x v="0"/>
    <s v="Aquatabs"/>
    <s v="1 per HH"/>
    <s v="Nombre"/>
    <n v="28"/>
    <n v="57"/>
    <n v="60"/>
    <n v="50"/>
    <n v="167"/>
    <x v="256"/>
    <s v="Sélection / Priorisation"/>
    <x v="2"/>
    <x v="43"/>
    <m/>
    <s v="Torbeck 2e Section / groupe Delponse / Labei"/>
    <s v="Peri urbain"/>
    <s v="Ménage"/>
    <s v="Thirst Aid Stations, not Aquatabs. Distributed in conjunction with Shelterkits and other NFI"/>
    <x v="533"/>
    <n v="10"/>
    <s v="HT07"/>
    <s v="HT07712"/>
    <e v="#N/A"/>
    <n v="0"/>
  </r>
  <r>
    <s v="ShelterBox"/>
    <s v="(BSEIPH) Bureau du Secrétaire d’Etat à l’Intégration des Personnes Handicapées"/>
    <m/>
    <x v="0"/>
    <x v="76"/>
    <n v="21"/>
    <s v="Décembre"/>
    <m/>
    <x v="1"/>
    <x v="1"/>
    <s v="Kit Abris"/>
    <s v="1 per HH"/>
    <s v="Nombre"/>
    <n v="28"/>
    <n v="57"/>
    <n v="60"/>
    <n v="50"/>
    <n v="167"/>
    <x v="256"/>
    <s v="Sélection / Priorisation"/>
    <x v="2"/>
    <x v="43"/>
    <m/>
    <s v="Torbeck 2e Section / groupe Delponse / Labei"/>
    <s v="Peri urbain"/>
    <s v="Ménage"/>
    <s v="Distributed in conjunction with NFI kits of solar lights, water filter, water container and mosquito nets"/>
    <x v="533"/>
    <n v="10"/>
    <s v="HT07"/>
    <s v="HT07712"/>
    <e v="#N/A"/>
    <n v="0"/>
  </r>
  <r>
    <s v="American RC"/>
    <s v="Haitian RC"/>
    <m/>
    <x v="0"/>
    <x v="77"/>
    <n v="22"/>
    <s v="Décembre"/>
    <m/>
    <x v="0"/>
    <x v="0"/>
    <s v="Couvertures"/>
    <m/>
    <s v="Nombre"/>
    <n v="108"/>
    <m/>
    <m/>
    <m/>
    <s v=""/>
    <x v="29"/>
    <s v="Sélection / Priorisation"/>
    <x v="5"/>
    <x v="18"/>
    <m/>
    <m/>
    <m/>
    <m/>
    <m/>
    <x v="534"/>
    <n v="5"/>
    <s v="HT10"/>
    <s v="HT101011"/>
    <e v="#N/A"/>
    <n v="0"/>
  </r>
  <r>
    <s v="American RC"/>
    <s v="Haitian RC"/>
    <m/>
    <x v="0"/>
    <x v="77"/>
    <n v="22"/>
    <s v="Décembre"/>
    <m/>
    <x v="0"/>
    <x v="0"/>
    <s v="Seaux"/>
    <m/>
    <s v="Nombre"/>
    <n v="250"/>
    <m/>
    <m/>
    <m/>
    <s v=""/>
    <x v="29"/>
    <s v="Sélection / Priorisation"/>
    <x v="5"/>
    <x v="18"/>
    <m/>
    <m/>
    <m/>
    <m/>
    <m/>
    <x v="534"/>
    <n v="5"/>
    <s v="HT10"/>
    <s v="HT101011"/>
    <e v="#N/A"/>
    <n v="0"/>
  </r>
  <r>
    <s v="American RC"/>
    <s v="Haitian RC"/>
    <m/>
    <x v="0"/>
    <x v="77"/>
    <n v="22"/>
    <s v="Décembre"/>
    <m/>
    <x v="0"/>
    <x v="0"/>
    <s v="Moustiquaires"/>
    <m/>
    <s v="Nombre"/>
    <n v="500"/>
    <m/>
    <m/>
    <m/>
    <s v=""/>
    <x v="29"/>
    <s v="Sélection / Priorisation"/>
    <x v="5"/>
    <x v="18"/>
    <m/>
    <m/>
    <m/>
    <m/>
    <m/>
    <x v="534"/>
    <n v="5"/>
    <s v="HT10"/>
    <s v="HT101011"/>
    <e v="#N/A"/>
    <n v="0"/>
  </r>
  <r>
    <s v="American RC"/>
    <s v="Haitian RC"/>
    <m/>
    <x v="0"/>
    <x v="77"/>
    <n v="22"/>
    <s v="Décembre"/>
    <m/>
    <x v="0"/>
    <x v="0"/>
    <s v="Kit d'hygiène"/>
    <m/>
    <s v="Nombre"/>
    <n v="250"/>
    <m/>
    <m/>
    <m/>
    <s v=""/>
    <x v="29"/>
    <s v="Sélection / Priorisation"/>
    <x v="5"/>
    <x v="18"/>
    <m/>
    <m/>
    <m/>
    <m/>
    <m/>
    <x v="534"/>
    <n v="5"/>
    <s v="HT10"/>
    <s v="HT101011"/>
    <e v="#N/A"/>
    <n v="0"/>
  </r>
  <r>
    <s v="American RC"/>
    <s v="Haitian RC"/>
    <m/>
    <x v="0"/>
    <x v="77"/>
    <n v="22"/>
    <s v="Décembre"/>
    <m/>
    <x v="0"/>
    <x v="0"/>
    <s v="Kit de cuisine"/>
    <m/>
    <s v="Nombre"/>
    <n v="250"/>
    <m/>
    <m/>
    <m/>
    <s v=""/>
    <x v="29"/>
    <s v="Sélection / Priorisation"/>
    <x v="5"/>
    <x v="18"/>
    <m/>
    <m/>
    <m/>
    <m/>
    <m/>
    <x v="534"/>
    <n v="5"/>
    <s v="HT10"/>
    <s v="HT101011"/>
    <e v="#N/A"/>
    <n v="0"/>
  </r>
  <r>
    <s v="Diakonie Katastrophenhilfe"/>
    <s v="KORAL"/>
    <s v="German Foreign Office (AA)"/>
    <x v="0"/>
    <x v="77"/>
    <n v="22"/>
    <s v="Décembre"/>
    <m/>
    <x v="0"/>
    <x v="0"/>
    <s v="Kit d'hygiène"/>
    <s v="Shampooing, savon, brosses a dents, dentifrice, deodorants, peignes, Aquatabs, papier toilette, serviette hygienique, sceaux, savon pour lessive"/>
    <s v="Nombre"/>
    <n v="142"/>
    <m/>
    <m/>
    <m/>
    <s v=""/>
    <x v="257"/>
    <s v="Sélection / Priorisation"/>
    <x v="2"/>
    <x v="19"/>
    <s v="3ème Carrefour Canon"/>
    <s v="Caiman"/>
    <s v="Rural"/>
    <s v="Ménage"/>
    <m/>
    <x v="535"/>
    <n v="2"/>
    <s v="HT07"/>
    <s v="HT07713"/>
    <s v="HT07713-03"/>
    <n v="0"/>
  </r>
  <r>
    <s v="Diakonie Katastrophenhilfe"/>
    <s v="KORAL"/>
    <s v="German Foreign Office (AA)"/>
    <x v="0"/>
    <x v="77"/>
    <n v="22"/>
    <s v="Décembre"/>
    <m/>
    <x v="1"/>
    <x v="1"/>
    <s v="Kit Abris"/>
    <s v="2 baches, 2 laines, cordes"/>
    <s v="Nombre"/>
    <n v="142"/>
    <m/>
    <m/>
    <m/>
    <s v=""/>
    <x v="257"/>
    <s v="Sélection / Priorisation"/>
    <x v="2"/>
    <x v="19"/>
    <s v="3ème Carrefour Canon"/>
    <s v="Caiman"/>
    <s v="Rural"/>
    <s v="Ménage"/>
    <m/>
    <x v="535"/>
    <n v="2"/>
    <s v="HT07"/>
    <s v="HT07713"/>
    <s v="HT07713-03"/>
    <n v="0"/>
  </r>
  <r>
    <s v="American RC"/>
    <s v="Haitian RC"/>
    <m/>
    <x v="0"/>
    <x v="78"/>
    <n v="23"/>
    <s v="Décembre"/>
    <m/>
    <x v="1"/>
    <x v="1"/>
    <s v="Kit Abris"/>
    <m/>
    <s v="Nombre"/>
    <n v="445"/>
    <m/>
    <m/>
    <m/>
    <s v=""/>
    <x v="162"/>
    <s v="Sélection / Priorisation"/>
    <x v="2"/>
    <x v="43"/>
    <m/>
    <m/>
    <m/>
    <m/>
    <m/>
    <x v="536"/>
    <n v="2"/>
    <s v="HT07"/>
    <s v="HT07712"/>
    <e v="#N/A"/>
    <n v="0"/>
  </r>
  <r>
    <s v="American RC"/>
    <s v="Haitian RC"/>
    <m/>
    <x v="0"/>
    <x v="78"/>
    <n v="23"/>
    <s v="Décembre"/>
    <m/>
    <x v="1"/>
    <x v="1"/>
    <s v="Kit Abris"/>
    <m/>
    <s v="Nombre"/>
    <n v="412"/>
    <m/>
    <m/>
    <m/>
    <s v=""/>
    <x v="258"/>
    <s v="Sélection / Priorisation"/>
    <x v="2"/>
    <x v="43"/>
    <m/>
    <m/>
    <m/>
    <m/>
    <m/>
    <x v="536"/>
    <n v="2"/>
    <s v="HT07"/>
    <s v="HT07712"/>
    <e v="#N/A"/>
    <n v="0"/>
  </r>
  <r>
    <s v="American RC"/>
    <s v="Haitian RC"/>
    <m/>
    <x v="0"/>
    <x v="78"/>
    <n v="23"/>
    <s v="Décembre"/>
    <m/>
    <x v="1"/>
    <x v="1"/>
    <s v="Kit Abris"/>
    <m/>
    <s v="Nombre"/>
    <n v="589"/>
    <m/>
    <m/>
    <m/>
    <s v=""/>
    <x v="240"/>
    <s v="Sélection / Priorisation"/>
    <x v="2"/>
    <x v="30"/>
    <m/>
    <m/>
    <m/>
    <m/>
    <m/>
    <x v="537"/>
    <n v="1"/>
    <s v="HT07"/>
    <s v="HT07732"/>
    <e v="#N/A"/>
    <n v="1"/>
  </r>
  <r>
    <s v="Handicap International"/>
    <m/>
    <s v="Canton de Genève /Shelter Box"/>
    <x v="0"/>
    <x v="78"/>
    <n v="23"/>
    <s v="Décembre"/>
    <m/>
    <x v="1"/>
    <x v="1"/>
    <s v="Kit Abris"/>
    <s v="2 bâches / corde / clous 3&quot; et 1,5&quot;, clous tôle, fil de fer"/>
    <s v="Nombre"/>
    <n v="94"/>
    <n v="162"/>
    <n v="115"/>
    <n v="118"/>
    <n v="395"/>
    <x v="221"/>
    <s v="Sélection / Priorisation"/>
    <x v="5"/>
    <x v="21"/>
    <s v="Fonds De Lianes"/>
    <s v="Belroche / Martel / Abraham"/>
    <s v="Rural"/>
    <s v="Ménage"/>
    <m/>
    <x v="538"/>
    <n v="6"/>
    <s v="HT10"/>
    <s v="HT101012"/>
    <e v="#N/A"/>
    <n v="1"/>
  </r>
  <r>
    <s v="Handicap International"/>
    <m/>
    <s v="Canton de Genève /Shelter Box"/>
    <x v="0"/>
    <x v="78"/>
    <n v="23"/>
    <s v="Décembre"/>
    <m/>
    <x v="1"/>
    <x v="1"/>
    <s v="Kit d'outils"/>
    <s v="Marteau, scie, pelle, houe, cisaille"/>
    <s v="Nombre"/>
    <n v="94"/>
    <n v="162"/>
    <n v="115"/>
    <n v="118"/>
    <n v="395"/>
    <x v="221"/>
    <s v="Sélection / Priorisation"/>
    <x v="5"/>
    <x v="21"/>
    <s v="Fonds De Lianes"/>
    <s v="Belroche / Martel / Abraham"/>
    <s v="Rural"/>
    <s v="Ménage"/>
    <m/>
    <x v="538"/>
    <n v="6"/>
    <s v="HT10"/>
    <s v="HT101012"/>
    <e v="#N/A"/>
    <n v="0"/>
  </r>
  <r>
    <s v="Handicap International"/>
    <m/>
    <s v="Canton de Genève /Shelter Box"/>
    <x v="0"/>
    <x v="78"/>
    <n v="23"/>
    <s v="Décembre"/>
    <m/>
    <x v="0"/>
    <x v="0"/>
    <s v="Lampes solaires"/>
    <m/>
    <s v="Nombre"/>
    <n v="188"/>
    <n v="162"/>
    <n v="115"/>
    <n v="118"/>
    <n v="395"/>
    <x v="221"/>
    <s v="Sélection / Priorisation"/>
    <x v="5"/>
    <x v="21"/>
    <s v="Fonds De Lianes"/>
    <s v="Belroche / Martel / Abraham"/>
    <s v="Rural"/>
    <s v="Ménage"/>
    <m/>
    <x v="538"/>
    <n v="6"/>
    <s v="HT10"/>
    <s v="HT101012"/>
    <e v="#N/A"/>
    <n v="0"/>
  </r>
  <r>
    <s v="Handicap International"/>
    <m/>
    <s v="Canton de Genève /Shelter Box"/>
    <x v="0"/>
    <x v="78"/>
    <n v="23"/>
    <s v="Décembre"/>
    <m/>
    <x v="0"/>
    <x v="0"/>
    <s v="Moustiquaires"/>
    <m/>
    <s v="Nombre"/>
    <n v="188"/>
    <n v="162"/>
    <n v="115"/>
    <n v="118"/>
    <n v="395"/>
    <x v="221"/>
    <s v="Sélection / Priorisation"/>
    <x v="5"/>
    <x v="21"/>
    <s v="Fonds De Lianes"/>
    <s v="Belroche / Martel / Abraham"/>
    <s v="Rural"/>
    <s v="Ménage"/>
    <m/>
    <x v="538"/>
    <n v="6"/>
    <s v="HT10"/>
    <s v="HT101012"/>
    <e v="#N/A"/>
    <n v="0"/>
  </r>
  <r>
    <s v="Handicap International"/>
    <m/>
    <s v="Canton de Genève /Shelter Box"/>
    <x v="0"/>
    <x v="78"/>
    <n v="23"/>
    <s v="Décembre"/>
    <m/>
    <x v="0"/>
    <x v="0"/>
    <s v="Bidons"/>
    <m/>
    <s v="Nombre"/>
    <n v="94"/>
    <n v="162"/>
    <n v="115"/>
    <n v="118"/>
    <n v="395"/>
    <x v="221"/>
    <s v="Sélection / Priorisation"/>
    <x v="5"/>
    <x v="21"/>
    <s v="Fonds De Lianes"/>
    <s v="Belroche / Martel / Abraham"/>
    <s v="Rural"/>
    <s v="Ménage"/>
    <m/>
    <x v="538"/>
    <n v="6"/>
    <s v="HT10"/>
    <s v="HT101012"/>
    <e v="#N/A"/>
    <n v="0"/>
  </r>
  <r>
    <s v="Handicap International"/>
    <m/>
    <s v="Canton de Genève /Shelter Box"/>
    <x v="0"/>
    <x v="78"/>
    <n v="23"/>
    <s v="Décembre"/>
    <m/>
    <x v="0"/>
    <x v="0"/>
    <s v="Autre, à préciser dans &quot;Commentaires&quot;"/>
    <m/>
    <s v="N/A"/>
    <n v="94"/>
    <n v="162"/>
    <n v="115"/>
    <n v="118"/>
    <n v="395"/>
    <x v="221"/>
    <s v="Sélection / Priorisation"/>
    <x v="5"/>
    <x v="21"/>
    <s v="Fonds De Lianes"/>
    <s v="Belroche / Martel / Abraham"/>
    <s v="Rural"/>
    <s v="Ménage"/>
    <s v="Filtre à eau"/>
    <x v="538"/>
    <n v="6"/>
    <s v="HT10"/>
    <s v="HT101012"/>
    <e v="#N/A"/>
    <n v="0"/>
  </r>
  <r>
    <s v="ShelterBox"/>
    <s v="410 Bridge"/>
    <m/>
    <x v="3"/>
    <x v="79"/>
    <n v="24"/>
    <s v="Décembre"/>
    <m/>
    <x v="0"/>
    <x v="0"/>
    <s v="Moustiquaires"/>
    <s v="2 per HH"/>
    <s v="Nombre"/>
    <n v="100"/>
    <m/>
    <m/>
    <m/>
    <s v=""/>
    <x v="14"/>
    <s v="Sélection / Priorisation"/>
    <x v="2"/>
    <x v="52"/>
    <s v="Bony"/>
    <s v="Calapa"/>
    <m/>
    <s v="Ménage"/>
    <s v="Distributed in conjunction with Shelterkits and other NFI"/>
    <x v="539"/>
    <n v="5"/>
    <s v="HT07"/>
    <s v="HT07751"/>
    <e v="#N/A"/>
    <n v="1"/>
  </r>
  <r>
    <s v="ShelterBox"/>
    <s v="410 Bridge"/>
    <m/>
    <x v="3"/>
    <x v="79"/>
    <n v="24"/>
    <s v="Décembre"/>
    <m/>
    <x v="0"/>
    <x v="0"/>
    <s v="Lampes solaires"/>
    <s v="2 per HH"/>
    <s v="Nombre"/>
    <n v="50"/>
    <m/>
    <m/>
    <m/>
    <s v=""/>
    <x v="14"/>
    <s v="Sélection / Priorisation"/>
    <x v="2"/>
    <x v="52"/>
    <s v="Bony"/>
    <s v="Calapa"/>
    <m/>
    <s v="Ménage"/>
    <s v="Distributed in conjunction with Shelterkits and other NFI"/>
    <x v="539"/>
    <n v="5"/>
    <s v="HT07"/>
    <s v="HT07751"/>
    <e v="#N/A"/>
    <n v="0"/>
  </r>
  <r>
    <s v="ShelterBox"/>
    <s v="410 Bridge"/>
    <m/>
    <x v="3"/>
    <x v="79"/>
    <n v="24"/>
    <s v="Décembre"/>
    <m/>
    <x v="0"/>
    <x v="0"/>
    <s v="Bidons"/>
    <s v="1 per HH"/>
    <s v="Nombre"/>
    <n v="50"/>
    <m/>
    <m/>
    <m/>
    <s v=""/>
    <x v="14"/>
    <s v="Sélection / Priorisation"/>
    <x v="2"/>
    <x v="52"/>
    <s v="Bony"/>
    <s v="Calapa"/>
    <m/>
    <s v="Ménage"/>
    <s v="Distributed in conjunction with Shelterkits and other NFI"/>
    <x v="539"/>
    <n v="5"/>
    <s v="HT07"/>
    <s v="HT07751"/>
    <e v="#N/A"/>
    <n v="0"/>
  </r>
  <r>
    <s v="ShelterBox"/>
    <s v="410 Bridge"/>
    <m/>
    <x v="3"/>
    <x v="79"/>
    <n v="24"/>
    <s v="Décembre"/>
    <m/>
    <x v="0"/>
    <x v="0"/>
    <s v="Aquatabs"/>
    <s v="1 per HH"/>
    <s v="Nombre"/>
    <n v="50"/>
    <m/>
    <m/>
    <m/>
    <s v=""/>
    <x v="14"/>
    <s v="Sélection / Priorisation"/>
    <x v="2"/>
    <x v="52"/>
    <s v="Bony"/>
    <s v="Calapa"/>
    <m/>
    <s v="Ménage"/>
    <s v="Thirst Aid Stations, not Aquatabs. Distributed in conjunction with Shelterkits and other NFI"/>
    <x v="539"/>
    <n v="5"/>
    <s v="HT07"/>
    <s v="HT07751"/>
    <e v="#N/A"/>
    <n v="0"/>
  </r>
  <r>
    <s v="ShelterBox"/>
    <s v="410 Bridge"/>
    <m/>
    <x v="3"/>
    <x v="79"/>
    <n v="24"/>
    <s v="Décembre"/>
    <m/>
    <x v="1"/>
    <x v="1"/>
    <s v="Kit Abris"/>
    <s v="1 per HH"/>
    <s v="Nombre"/>
    <n v="150"/>
    <m/>
    <m/>
    <m/>
    <s v=""/>
    <x v="15"/>
    <s v="Sélection / Priorisation"/>
    <x v="2"/>
    <x v="52"/>
    <s v="Bony"/>
    <s v="Calapa"/>
    <m/>
    <s v="Ménage"/>
    <s v="Distributed in conjunction with NFI kits of solar lights, water filter, water container and mosquito nets"/>
    <x v="539"/>
    <n v="5"/>
    <s v="HT07"/>
    <s v="HT07751"/>
    <e v="#N/A"/>
    <n v="0"/>
  </r>
  <r>
    <s v="ShelterBox"/>
    <s v="410 Bridge"/>
    <m/>
    <x v="3"/>
    <x v="79"/>
    <n v="24"/>
    <s v="Décembre"/>
    <m/>
    <x v="0"/>
    <x v="0"/>
    <s v="Moustiquaires"/>
    <s v="2 per HH"/>
    <s v="Nombre"/>
    <n v="100"/>
    <m/>
    <m/>
    <m/>
    <s v=""/>
    <x v="14"/>
    <s v="Sélection / Priorisation"/>
    <x v="2"/>
    <x v="52"/>
    <s v="Dejoie"/>
    <s v="Lebeye"/>
    <m/>
    <s v="Ménage"/>
    <s v="Distributed in conjunction with Shelterkits and other NFI"/>
    <x v="540"/>
    <n v="10"/>
    <s v="HT07"/>
    <s v="HT07751"/>
    <e v="#N/A"/>
    <n v="0"/>
  </r>
  <r>
    <s v="ShelterBox"/>
    <s v="410 Bridge"/>
    <m/>
    <x v="3"/>
    <x v="79"/>
    <n v="24"/>
    <s v="Décembre"/>
    <m/>
    <x v="0"/>
    <x v="0"/>
    <s v="Lampes solaires"/>
    <s v="2 per HH"/>
    <s v="Nombre"/>
    <n v="50"/>
    <m/>
    <m/>
    <m/>
    <s v=""/>
    <x v="14"/>
    <s v="Sélection / Priorisation"/>
    <x v="2"/>
    <x v="52"/>
    <s v="Dejoie"/>
    <s v="Lebeye"/>
    <m/>
    <s v="Ménage"/>
    <s v="Distributed in conjunction with Shelterkits and other NFI"/>
    <x v="540"/>
    <n v="10"/>
    <s v="HT07"/>
    <s v="HT07751"/>
    <e v="#N/A"/>
    <n v="0"/>
  </r>
  <r>
    <s v="ShelterBox"/>
    <s v="410 Bridge"/>
    <m/>
    <x v="3"/>
    <x v="79"/>
    <n v="24"/>
    <s v="Décembre"/>
    <m/>
    <x v="0"/>
    <x v="0"/>
    <s v="Bidons"/>
    <s v="1 per HH"/>
    <s v="Nombre"/>
    <n v="50"/>
    <m/>
    <m/>
    <m/>
    <s v=""/>
    <x v="14"/>
    <s v="Sélection / Priorisation"/>
    <x v="2"/>
    <x v="52"/>
    <s v="Dejoie"/>
    <s v="Lebeye"/>
    <m/>
    <s v="Ménage"/>
    <s v="Distributed in conjunction with Shelterkits and other NFI"/>
    <x v="540"/>
    <n v="10"/>
    <s v="HT07"/>
    <s v="HT07751"/>
    <e v="#N/A"/>
    <n v="0"/>
  </r>
  <r>
    <s v="ShelterBox"/>
    <s v="410 Bridge"/>
    <m/>
    <x v="3"/>
    <x v="79"/>
    <n v="24"/>
    <s v="Décembre"/>
    <m/>
    <x v="0"/>
    <x v="0"/>
    <s v="Aquatabs"/>
    <s v="1 per HH"/>
    <s v="Nombre"/>
    <n v="50"/>
    <m/>
    <m/>
    <m/>
    <s v=""/>
    <x v="14"/>
    <s v="Sélection / Priorisation"/>
    <x v="2"/>
    <x v="52"/>
    <s v="Dejoie"/>
    <s v="Lebeye"/>
    <m/>
    <s v="Ménage"/>
    <s v="Thirst Aid Stations, not Aquatabs. Distributed in conjunction with Shelterkits and other NFI"/>
    <x v="540"/>
    <n v="10"/>
    <s v="HT07"/>
    <s v="HT07751"/>
    <e v="#N/A"/>
    <n v="0"/>
  </r>
  <r>
    <s v="ShelterBox"/>
    <s v="410 Bridge"/>
    <m/>
    <x v="3"/>
    <x v="79"/>
    <n v="24"/>
    <s v="Décembre"/>
    <m/>
    <x v="1"/>
    <x v="1"/>
    <s v="Kit Abris"/>
    <s v="1 per HH"/>
    <s v="Nombre"/>
    <n v="190"/>
    <m/>
    <m/>
    <m/>
    <s v=""/>
    <x v="228"/>
    <s v="Sélection / Priorisation"/>
    <x v="2"/>
    <x v="52"/>
    <s v="Dejoie"/>
    <s v="Lebeye"/>
    <m/>
    <s v="Ménage"/>
    <s v="Distributed in conjunction with NFI kits of solar lights, water filter, water container and mosquito nets"/>
    <x v="540"/>
    <n v="10"/>
    <s v="HT07"/>
    <s v="HT07751"/>
    <e v="#N/A"/>
    <n v="0"/>
  </r>
  <r>
    <s v="ShelterBox"/>
    <s v="410 Bridge"/>
    <m/>
    <x v="3"/>
    <x v="79"/>
    <n v="24"/>
    <s v="Décembre"/>
    <m/>
    <x v="0"/>
    <x v="0"/>
    <s v="Moustiquaires"/>
    <s v="2 per HH"/>
    <s v="Nombre"/>
    <n v="100"/>
    <m/>
    <m/>
    <m/>
    <s v=""/>
    <x v="12"/>
    <s v="Sélection / Priorisation"/>
    <x v="2"/>
    <x v="52"/>
    <s v="Dejoie"/>
    <s v="Bousquet"/>
    <m/>
    <s v="Ménage"/>
    <s v="Distributed in conjunction with Shelterkits and other NFI"/>
    <x v="540"/>
    <n v="10"/>
    <s v="HT07"/>
    <s v="HT07751"/>
    <e v="#N/A"/>
    <n v="0"/>
  </r>
  <r>
    <s v="ShelterBox"/>
    <s v="410 Bridge"/>
    <m/>
    <x v="3"/>
    <x v="79"/>
    <n v="24"/>
    <s v="Décembre"/>
    <m/>
    <x v="0"/>
    <x v="0"/>
    <s v="Lampes solaires"/>
    <s v="2 per HH"/>
    <s v="Nombre"/>
    <n v="50"/>
    <m/>
    <m/>
    <m/>
    <s v=""/>
    <x v="12"/>
    <s v="Sélection / Priorisation"/>
    <x v="2"/>
    <x v="52"/>
    <s v="Dejoie"/>
    <s v="Bousquet"/>
    <m/>
    <s v="Ménage"/>
    <s v="Distributed in conjunction with Shelterkits and other NFI"/>
    <x v="540"/>
    <n v="10"/>
    <s v="HT07"/>
    <s v="HT07751"/>
    <e v="#N/A"/>
    <n v="0"/>
  </r>
  <r>
    <s v="ShelterBox"/>
    <s v="410 Bridge"/>
    <m/>
    <x v="3"/>
    <x v="79"/>
    <n v="24"/>
    <s v="Décembre"/>
    <m/>
    <x v="0"/>
    <x v="0"/>
    <s v="Bidons"/>
    <s v="1 per HH"/>
    <s v="Nombre"/>
    <n v="50"/>
    <m/>
    <m/>
    <m/>
    <s v=""/>
    <x v="14"/>
    <s v="Sélection / Priorisation"/>
    <x v="2"/>
    <x v="52"/>
    <s v="Dejoie"/>
    <s v="Bousquet"/>
    <m/>
    <s v="Ménage"/>
    <s v="Distributed in conjunction with Shelterkits and other NFI"/>
    <x v="540"/>
    <n v="10"/>
    <s v="HT07"/>
    <s v="HT07751"/>
    <e v="#N/A"/>
    <n v="0"/>
  </r>
  <r>
    <s v="ShelterBox"/>
    <s v="410 Bridge"/>
    <m/>
    <x v="3"/>
    <x v="79"/>
    <n v="24"/>
    <s v="Décembre"/>
    <m/>
    <x v="0"/>
    <x v="0"/>
    <s v="Aquatabs"/>
    <s v="1 per HH"/>
    <s v="Nombre"/>
    <n v="50"/>
    <m/>
    <m/>
    <m/>
    <s v=""/>
    <x v="14"/>
    <s v="Sélection / Priorisation"/>
    <x v="2"/>
    <x v="52"/>
    <s v="Dejoie"/>
    <s v="Bousquet"/>
    <m/>
    <s v="Ménage"/>
    <s v="Thirst Aid Stations, not Aquatabs. Distributed in conjunction with Shelterkits and other NFI"/>
    <x v="540"/>
    <n v="10"/>
    <s v="HT07"/>
    <s v="HT07751"/>
    <e v="#N/A"/>
    <n v="0"/>
  </r>
  <r>
    <s v="ShelterBox"/>
    <s v="410 Bridge"/>
    <m/>
    <x v="3"/>
    <x v="79"/>
    <n v="24"/>
    <s v="Décembre"/>
    <m/>
    <x v="1"/>
    <x v="1"/>
    <s v="Kit Abris"/>
    <s v="1 per HH"/>
    <s v="Nombre"/>
    <n v="100"/>
    <m/>
    <m/>
    <m/>
    <s v=""/>
    <x v="12"/>
    <s v="Sélection / Priorisation"/>
    <x v="2"/>
    <x v="52"/>
    <s v="Dejoie"/>
    <s v="Bousquet"/>
    <m/>
    <s v="Ménage"/>
    <s v="Distributed in conjunction with NFI kits of solar lights, water filter, water container and mosquito nets"/>
    <x v="540"/>
    <n v="10"/>
    <s v="HT07"/>
    <s v="HT07751"/>
    <e v="#N/A"/>
    <n v="0"/>
  </r>
  <r>
    <s v="ShelterBox"/>
    <s v="410 Bridge"/>
    <m/>
    <x v="1"/>
    <x v="79"/>
    <n v="24"/>
    <s v="Décembre"/>
    <m/>
    <x v="0"/>
    <x v="0"/>
    <s v="Moustiquaires"/>
    <s v="2 per HH"/>
    <s v="Nombre"/>
    <n v="100"/>
    <m/>
    <m/>
    <m/>
    <s v=""/>
    <x v="14"/>
    <s v="Sélection / Priorisation"/>
    <x v="2"/>
    <x v="27"/>
    <s v="Paricot"/>
    <s v="Figueir"/>
    <m/>
    <s v="Ménage"/>
    <s v="Distributed in conjunction with Shelterkits and other NFI"/>
    <x v="541"/>
    <n v="5"/>
    <s v="HT07"/>
    <s v="HT07742"/>
    <e v="#N/A"/>
    <n v="1"/>
  </r>
  <r>
    <s v="ShelterBox"/>
    <s v="410 Bridge"/>
    <m/>
    <x v="1"/>
    <x v="79"/>
    <n v="24"/>
    <s v="Décembre"/>
    <m/>
    <x v="0"/>
    <x v="0"/>
    <s v="Lampes solaires"/>
    <s v="2 per HH"/>
    <s v="Nombre"/>
    <n v="50"/>
    <m/>
    <m/>
    <m/>
    <s v=""/>
    <x v="14"/>
    <s v="Sélection / Priorisation"/>
    <x v="2"/>
    <x v="27"/>
    <s v="Paricot"/>
    <s v="Figueir"/>
    <m/>
    <s v="Ménage"/>
    <s v="Distributed in conjunction with Shelterkits and other NFI"/>
    <x v="541"/>
    <n v="5"/>
    <s v="HT07"/>
    <s v="HT07742"/>
    <e v="#N/A"/>
    <n v="0"/>
  </r>
  <r>
    <s v="ShelterBox"/>
    <s v="410 Bridge"/>
    <m/>
    <x v="1"/>
    <x v="79"/>
    <n v="24"/>
    <s v="Décembre"/>
    <m/>
    <x v="0"/>
    <x v="0"/>
    <s v="Bidons"/>
    <s v="1 per HH"/>
    <s v="Nombre"/>
    <n v="50"/>
    <m/>
    <m/>
    <m/>
    <s v=""/>
    <x v="14"/>
    <s v="Sélection / Priorisation"/>
    <x v="2"/>
    <x v="27"/>
    <s v="Paricot"/>
    <s v="Figueir"/>
    <m/>
    <s v="Ménage"/>
    <s v="Distributed in conjunction with Shelterkits and other NFI"/>
    <x v="541"/>
    <n v="5"/>
    <s v="HT07"/>
    <s v="HT07742"/>
    <e v="#N/A"/>
    <n v="0"/>
  </r>
  <r>
    <s v="ShelterBox"/>
    <s v="410 Bridge"/>
    <m/>
    <x v="1"/>
    <x v="79"/>
    <n v="24"/>
    <s v="Décembre"/>
    <m/>
    <x v="0"/>
    <x v="0"/>
    <s v="Aquatabs"/>
    <s v="1 per HH"/>
    <s v="Nombre"/>
    <n v="50"/>
    <m/>
    <m/>
    <m/>
    <s v=""/>
    <x v="14"/>
    <s v="Sélection / Priorisation"/>
    <x v="2"/>
    <x v="27"/>
    <s v="Paricot"/>
    <s v="Figueir"/>
    <m/>
    <s v="Ménage"/>
    <s v="Thirst Aid Stations, not Aquatabs. Distributed in conjunction with Shelterkits and other NFI"/>
    <x v="541"/>
    <n v="5"/>
    <s v="HT07"/>
    <s v="HT07742"/>
    <e v="#N/A"/>
    <n v="0"/>
  </r>
  <r>
    <s v="ShelterBox"/>
    <s v="410 Bridge"/>
    <m/>
    <x v="1"/>
    <x v="79"/>
    <n v="24"/>
    <s v="Décembre"/>
    <m/>
    <x v="1"/>
    <x v="1"/>
    <s v="Kit Abris"/>
    <s v="1 per HH"/>
    <s v="Nombre"/>
    <n v="140"/>
    <m/>
    <m/>
    <m/>
    <s v=""/>
    <x v="154"/>
    <s v="Sélection / Priorisation"/>
    <x v="2"/>
    <x v="27"/>
    <s v="Paricot"/>
    <s v="Figueir"/>
    <m/>
    <s v="Ménage"/>
    <s v="Distributed in conjunction with NFI kits of solar lights, water filter, water container and mosquito nets"/>
    <x v="541"/>
    <n v="5"/>
    <s v="HT07"/>
    <s v="HT07742"/>
    <e v="#N/A"/>
    <n v="0"/>
  </r>
  <r>
    <s v="Handicap International"/>
    <m/>
    <s v="Canton de Genève /Shelter Box"/>
    <x v="0"/>
    <x v="80"/>
    <n v="27"/>
    <s v="Décembre"/>
    <m/>
    <x v="1"/>
    <x v="1"/>
    <s v="Kit Abris"/>
    <s v="2 bâches / corde / clous 3&quot; et 1,5&quot;, clous tôle, fil de fer"/>
    <s v="Nombre"/>
    <n v="93"/>
    <n v="174"/>
    <n v="136"/>
    <n v="125"/>
    <n v="435"/>
    <x v="259"/>
    <s v="Sélection / Priorisation"/>
    <x v="5"/>
    <x v="21"/>
    <s v="Fonds De Lianes"/>
    <s v="Contois"/>
    <s v="Rural"/>
    <s v="Ménage"/>
    <m/>
    <x v="542"/>
    <n v="6"/>
    <s v="HT10"/>
    <s v="HT101012"/>
    <e v="#N/A"/>
    <n v="0"/>
  </r>
  <r>
    <s v="Handicap International"/>
    <m/>
    <s v="Canton de Genève /Shelter Box"/>
    <x v="0"/>
    <x v="80"/>
    <n v="27"/>
    <s v="Décembre"/>
    <m/>
    <x v="1"/>
    <x v="1"/>
    <s v="Kit d'outils"/>
    <s v="Marteau, scie, pelle, houe, cisaille"/>
    <s v="Nombre"/>
    <n v="93"/>
    <n v="174"/>
    <n v="136"/>
    <n v="125"/>
    <n v="435"/>
    <x v="259"/>
    <s v="Sélection / Priorisation"/>
    <x v="5"/>
    <x v="21"/>
    <s v="Fonds De Lianes"/>
    <s v="Contois"/>
    <s v="Rural"/>
    <s v="Ménage"/>
    <m/>
    <x v="542"/>
    <n v="6"/>
    <s v="HT10"/>
    <s v="HT101012"/>
    <e v="#N/A"/>
    <n v="0"/>
  </r>
  <r>
    <s v="Handicap International"/>
    <m/>
    <s v="Canton de Genève /Shelter Box"/>
    <x v="0"/>
    <x v="80"/>
    <n v="27"/>
    <s v="Décembre"/>
    <m/>
    <x v="0"/>
    <x v="0"/>
    <s v="Lampes solaires"/>
    <m/>
    <s v="Nombre"/>
    <n v="186"/>
    <n v="174"/>
    <n v="136"/>
    <n v="125"/>
    <n v="435"/>
    <x v="259"/>
    <s v="Sélection / Priorisation"/>
    <x v="5"/>
    <x v="21"/>
    <s v="Fonds De Lianes"/>
    <s v="Contois"/>
    <s v="Rural"/>
    <s v="Ménage"/>
    <m/>
    <x v="542"/>
    <n v="6"/>
    <s v="HT10"/>
    <s v="HT101012"/>
    <e v="#N/A"/>
    <n v="0"/>
  </r>
  <r>
    <s v="Handicap International"/>
    <m/>
    <s v="Canton de Genève /Shelter Box"/>
    <x v="0"/>
    <x v="80"/>
    <n v="27"/>
    <s v="Décembre"/>
    <m/>
    <x v="0"/>
    <x v="0"/>
    <s v="Moustiquaires"/>
    <m/>
    <s v="Nombre"/>
    <n v="186"/>
    <n v="174"/>
    <n v="136"/>
    <n v="125"/>
    <n v="435"/>
    <x v="259"/>
    <s v="Sélection / Priorisation"/>
    <x v="5"/>
    <x v="21"/>
    <s v="Fonds De Lianes"/>
    <s v="Contois"/>
    <s v="Rural"/>
    <s v="Ménage"/>
    <m/>
    <x v="542"/>
    <n v="6"/>
    <s v="HT10"/>
    <s v="HT101012"/>
    <e v="#N/A"/>
    <n v="0"/>
  </r>
  <r>
    <s v="Handicap International"/>
    <m/>
    <s v="Canton de Genève /Shelter Box"/>
    <x v="0"/>
    <x v="80"/>
    <n v="27"/>
    <s v="Décembre"/>
    <m/>
    <x v="0"/>
    <x v="0"/>
    <s v="Bidons"/>
    <m/>
    <s v="Nombre"/>
    <n v="93"/>
    <n v="174"/>
    <n v="136"/>
    <n v="125"/>
    <n v="435"/>
    <x v="259"/>
    <s v="Sélection / Priorisation"/>
    <x v="5"/>
    <x v="21"/>
    <s v="Fonds De Lianes"/>
    <s v="Contois"/>
    <s v="Rural"/>
    <s v="Ménage"/>
    <m/>
    <x v="542"/>
    <n v="6"/>
    <s v="HT10"/>
    <s v="HT101012"/>
    <e v="#N/A"/>
    <n v="0"/>
  </r>
  <r>
    <s v="Handicap International"/>
    <m/>
    <s v="Canton de Genève /Shelter Box"/>
    <x v="0"/>
    <x v="80"/>
    <n v="27"/>
    <s v="Décembre"/>
    <m/>
    <x v="0"/>
    <x v="0"/>
    <s v="Autre, à préciser dans &quot;Commentaires&quot;"/>
    <m/>
    <s v="N/A"/>
    <n v="93"/>
    <n v="174"/>
    <n v="136"/>
    <n v="125"/>
    <n v="435"/>
    <x v="259"/>
    <s v="Sélection / Priorisation"/>
    <x v="5"/>
    <x v="21"/>
    <s v="Fonds De Lianes"/>
    <s v="Contois"/>
    <s v="Rural"/>
    <s v="Ménage"/>
    <s v="Filtre à eau"/>
    <x v="542"/>
    <n v="6"/>
    <s v="HT10"/>
    <s v="HT101012"/>
    <e v="#N/A"/>
    <n v="0"/>
  </r>
  <r>
    <s v="Handicap International"/>
    <m/>
    <s v="Canton de Genève /Shelter Box"/>
    <x v="0"/>
    <x v="81"/>
    <n v="30"/>
    <s v="Décembre"/>
    <m/>
    <x v="1"/>
    <x v="1"/>
    <s v="Kit Abris"/>
    <s v="2 bâches / corde / clous 3&quot; et 1,5&quot;, clous tôle, fil de fer"/>
    <s v="Nombre"/>
    <n v="51"/>
    <n v="80"/>
    <n v="69"/>
    <n v="76"/>
    <n v="225"/>
    <x v="260"/>
    <s v="Sélection / Priorisation"/>
    <x v="5"/>
    <x v="21"/>
    <s v="Sillegue"/>
    <s v="Pini"/>
    <s v="Rural"/>
    <s v="Ménage"/>
    <m/>
    <x v="543"/>
    <n v="6"/>
    <s v="HT10"/>
    <s v="HT101012"/>
    <e v="#N/A"/>
    <n v="0"/>
  </r>
  <r>
    <s v="Handicap International"/>
    <m/>
    <s v="Canton de Genève /Shelter Box"/>
    <x v="0"/>
    <x v="81"/>
    <n v="30"/>
    <s v="Décembre"/>
    <m/>
    <x v="1"/>
    <x v="1"/>
    <s v="Kit d'outils"/>
    <s v="Marteau, scie, pelle, houe, cisaille"/>
    <s v="Nombre"/>
    <n v="51"/>
    <n v="80"/>
    <n v="69"/>
    <n v="76"/>
    <n v="225"/>
    <x v="260"/>
    <s v="Sélection / Priorisation"/>
    <x v="5"/>
    <x v="21"/>
    <s v="Sillegue"/>
    <s v="Pini"/>
    <s v="Rural"/>
    <s v="Ménage"/>
    <m/>
    <x v="543"/>
    <n v="6"/>
    <s v="HT10"/>
    <s v="HT101012"/>
    <e v="#N/A"/>
    <n v="0"/>
  </r>
  <r>
    <s v="Handicap International"/>
    <m/>
    <s v="Canton de Genève /Shelter Box"/>
    <x v="0"/>
    <x v="81"/>
    <n v="30"/>
    <s v="Décembre"/>
    <m/>
    <x v="0"/>
    <x v="0"/>
    <s v="Lampes solaires"/>
    <m/>
    <s v="Nombre"/>
    <n v="102"/>
    <n v="80"/>
    <n v="69"/>
    <n v="76"/>
    <n v="225"/>
    <x v="260"/>
    <s v="Sélection / Priorisation"/>
    <x v="5"/>
    <x v="21"/>
    <s v="Sillegue"/>
    <s v="Pini"/>
    <s v="Rural"/>
    <s v="Ménage"/>
    <m/>
    <x v="543"/>
    <n v="6"/>
    <s v="HT10"/>
    <s v="HT101012"/>
    <e v="#N/A"/>
    <n v="0"/>
  </r>
  <r>
    <s v="Handicap International"/>
    <m/>
    <s v="Canton de Genève /Shelter Box"/>
    <x v="0"/>
    <x v="81"/>
    <n v="30"/>
    <s v="Décembre"/>
    <m/>
    <x v="0"/>
    <x v="0"/>
    <s v="Moustiquaires"/>
    <m/>
    <s v="Nombre"/>
    <n v="102"/>
    <n v="80"/>
    <n v="69"/>
    <n v="76"/>
    <n v="225"/>
    <x v="260"/>
    <s v="Sélection / Priorisation"/>
    <x v="5"/>
    <x v="21"/>
    <s v="Sillegue"/>
    <s v="Pini"/>
    <s v="Rural"/>
    <s v="Ménage"/>
    <m/>
    <x v="543"/>
    <n v="6"/>
    <s v="HT10"/>
    <s v="HT101012"/>
    <e v="#N/A"/>
    <n v="0"/>
  </r>
  <r>
    <s v="Handicap International"/>
    <m/>
    <s v="Canton de Genève /Shelter Box"/>
    <x v="0"/>
    <x v="81"/>
    <n v="30"/>
    <s v="Décembre"/>
    <m/>
    <x v="0"/>
    <x v="0"/>
    <s v="Bidons"/>
    <m/>
    <s v="Nombre"/>
    <n v="51"/>
    <n v="80"/>
    <n v="69"/>
    <n v="76"/>
    <n v="225"/>
    <x v="260"/>
    <s v="Sélection / Priorisation"/>
    <x v="5"/>
    <x v="21"/>
    <s v="Sillegue"/>
    <s v="Pini"/>
    <s v="Rural"/>
    <s v="Ménage"/>
    <m/>
    <x v="543"/>
    <n v="6"/>
    <s v="HT10"/>
    <s v="HT101012"/>
    <e v="#N/A"/>
    <n v="0"/>
  </r>
  <r>
    <s v="Handicap International"/>
    <m/>
    <s v="Canton de Genève /Shelter Box"/>
    <x v="0"/>
    <x v="81"/>
    <n v="30"/>
    <s v="Décembre"/>
    <m/>
    <x v="0"/>
    <x v="0"/>
    <s v="Autre, à préciser dans &quot;Commentaires&quot;"/>
    <m/>
    <s v="N/A"/>
    <n v="51"/>
    <n v="80"/>
    <n v="69"/>
    <n v="76"/>
    <n v="225"/>
    <x v="260"/>
    <s v="Sélection / Priorisation"/>
    <x v="5"/>
    <x v="21"/>
    <s v="Sillegue"/>
    <s v="Pini"/>
    <s v="Rural"/>
    <s v="Ménage"/>
    <s v="Filtre à eau"/>
    <x v="543"/>
    <n v="6"/>
    <s v="HT10"/>
    <s v="HT101012"/>
    <e v="#N/A"/>
    <n v="0"/>
  </r>
  <r>
    <s v="Handicap International"/>
    <m/>
    <s v="Canton de Genève /Shelter Box"/>
    <x v="0"/>
    <x v="82"/>
    <n v="5"/>
    <s v="Janvier"/>
    <m/>
    <x v="1"/>
    <x v="1"/>
    <s v="Kit Abris"/>
    <s v="2 bâches / corde / clous 3&quot; et 1,5&quot;, clous tôle, fil de fer"/>
    <s v="Nombre"/>
    <n v="48"/>
    <n v="85"/>
    <n v="55"/>
    <n v="72"/>
    <n v="212"/>
    <x v="161"/>
    <s v="Sélection / Priorisation"/>
    <x v="5"/>
    <x v="21"/>
    <s v="Fonds De Lianes"/>
    <s v="Kounouk / Rousseau"/>
    <s v="Rural"/>
    <s v="Ménage"/>
    <m/>
    <x v="544"/>
    <n v="6"/>
    <s v="HT10"/>
    <s v="HT101012"/>
    <e v="#N/A"/>
    <n v="0"/>
  </r>
  <r>
    <s v="Handicap International"/>
    <m/>
    <s v="Canton de Genève /Shelter Box"/>
    <x v="0"/>
    <x v="82"/>
    <n v="5"/>
    <s v="Janvier"/>
    <m/>
    <x v="1"/>
    <x v="1"/>
    <s v="Kit d'outils"/>
    <s v="Marteau, scie, pelle, houe, cisaille"/>
    <s v="Nombre"/>
    <n v="48"/>
    <n v="85"/>
    <n v="55"/>
    <n v="72"/>
    <n v="212"/>
    <x v="161"/>
    <s v="Sélection / Priorisation"/>
    <x v="5"/>
    <x v="21"/>
    <s v="Fonds De Lianes"/>
    <s v="Kounouk / Rousseau"/>
    <s v="Rural"/>
    <s v="Ménage"/>
    <m/>
    <x v="544"/>
    <n v="6"/>
    <s v="HT10"/>
    <s v="HT101012"/>
    <e v="#N/A"/>
    <n v="0"/>
  </r>
  <r>
    <s v="Handicap International"/>
    <m/>
    <s v="Canton de Genève /Shelter Box"/>
    <x v="0"/>
    <x v="82"/>
    <n v="5"/>
    <s v="Janvier"/>
    <m/>
    <x v="0"/>
    <x v="0"/>
    <s v="Lampes solaires"/>
    <m/>
    <s v="Nombre"/>
    <n v="96"/>
    <n v="85"/>
    <n v="55"/>
    <n v="72"/>
    <n v="212"/>
    <x v="161"/>
    <s v="Sélection / Priorisation"/>
    <x v="5"/>
    <x v="21"/>
    <s v="Fonds De Lianes"/>
    <s v="Kounouk / Rousseau"/>
    <s v="Rural"/>
    <s v="Ménage"/>
    <m/>
    <x v="544"/>
    <n v="6"/>
    <s v="HT10"/>
    <s v="HT101012"/>
    <e v="#N/A"/>
    <n v="0"/>
  </r>
  <r>
    <s v="Handicap International"/>
    <m/>
    <s v="Canton de Genève /Shelter Box"/>
    <x v="0"/>
    <x v="82"/>
    <n v="5"/>
    <s v="Janvier"/>
    <m/>
    <x v="0"/>
    <x v="0"/>
    <s v="Moustiquaires"/>
    <m/>
    <s v="Nombre"/>
    <n v="96"/>
    <n v="85"/>
    <n v="55"/>
    <n v="72"/>
    <n v="212"/>
    <x v="161"/>
    <s v="Sélection / Priorisation"/>
    <x v="5"/>
    <x v="21"/>
    <s v="Fonds De Lianes"/>
    <s v="Kounouk / Rousseau"/>
    <s v="Rural"/>
    <s v="Ménage"/>
    <m/>
    <x v="544"/>
    <n v="6"/>
    <s v="HT10"/>
    <s v="HT101012"/>
    <e v="#N/A"/>
    <n v="0"/>
  </r>
  <r>
    <s v="Handicap International"/>
    <m/>
    <s v="Canton de Genève /Shelter Box"/>
    <x v="0"/>
    <x v="82"/>
    <n v="5"/>
    <s v="Janvier"/>
    <m/>
    <x v="0"/>
    <x v="0"/>
    <s v="Bidons"/>
    <m/>
    <s v="Nombre"/>
    <n v="48"/>
    <n v="85"/>
    <n v="55"/>
    <n v="72"/>
    <n v="212"/>
    <x v="161"/>
    <s v="Sélection / Priorisation"/>
    <x v="5"/>
    <x v="21"/>
    <s v="Fonds De Lianes"/>
    <s v="Kounouk / Rousseau"/>
    <s v="Rural"/>
    <s v="Ménage"/>
    <m/>
    <x v="544"/>
    <n v="6"/>
    <s v="HT10"/>
    <s v="HT101012"/>
    <e v="#N/A"/>
    <n v="0"/>
  </r>
  <r>
    <s v="Handicap International"/>
    <m/>
    <s v="Canton de Genève /Shelter Box"/>
    <x v="0"/>
    <x v="82"/>
    <n v="5"/>
    <s v="Janvier"/>
    <m/>
    <x v="0"/>
    <x v="0"/>
    <s v="Autre, à préciser dans &quot;Commentaires&quot;"/>
    <m/>
    <s v="N/A"/>
    <n v="48"/>
    <n v="85"/>
    <n v="55"/>
    <n v="72"/>
    <n v="212"/>
    <x v="161"/>
    <s v="Sélection / Priorisation"/>
    <x v="5"/>
    <x v="21"/>
    <s v="Fonds De Lianes"/>
    <s v="Kounouk / Rousseau"/>
    <s v="Rural"/>
    <s v="Ménage"/>
    <s v="Filtre à eau"/>
    <x v="544"/>
    <n v="6"/>
    <s v="HT10"/>
    <s v="HT101012"/>
    <e v="#N/A"/>
    <n v="0"/>
  </r>
  <r>
    <s v="Handicap International"/>
    <m/>
    <s v="Canton de Genève /Shelter Box"/>
    <x v="0"/>
    <x v="83"/>
    <n v="6"/>
    <s v="Janvier"/>
    <m/>
    <x v="1"/>
    <x v="1"/>
    <s v="Kit Abris"/>
    <s v="2 bâches / corde / clous 3&quot; et 1,5&quot;, clous tôle, fil de fer"/>
    <s v="Nombre"/>
    <n v="55"/>
    <n v="139"/>
    <n v="72"/>
    <n v="68"/>
    <n v="279"/>
    <x v="261"/>
    <s v="Sélection / Priorisation"/>
    <x v="5"/>
    <x v="21"/>
    <s v="Fonds De Lianes"/>
    <s v="Mathurin / Corail / Morne Blanche"/>
    <s v="Rural"/>
    <s v="Ménage"/>
    <m/>
    <x v="545"/>
    <n v="6"/>
    <s v="HT10"/>
    <s v="HT101012"/>
    <e v="#N/A"/>
    <n v="0"/>
  </r>
  <r>
    <s v="Handicap International"/>
    <m/>
    <s v="Canton de Genève /Shelter Box"/>
    <x v="0"/>
    <x v="83"/>
    <n v="6"/>
    <s v="Janvier"/>
    <m/>
    <x v="1"/>
    <x v="1"/>
    <s v="Kit d'outils"/>
    <s v="Marteau, scie, pelle, houe, cisaille"/>
    <s v="Nombre"/>
    <n v="55"/>
    <n v="139"/>
    <n v="72"/>
    <n v="68"/>
    <n v="279"/>
    <x v="261"/>
    <s v="Sélection / Priorisation"/>
    <x v="5"/>
    <x v="21"/>
    <s v="Fonds De Lianes"/>
    <s v="Mathurin / Corail / Morne Blanche"/>
    <s v="Rural"/>
    <s v="Ménage"/>
    <m/>
    <x v="545"/>
    <n v="6"/>
    <s v="HT10"/>
    <s v="HT101012"/>
    <e v="#N/A"/>
    <n v="0"/>
  </r>
  <r>
    <s v="Handicap International"/>
    <m/>
    <s v="Canton de Genève /Shelter Box"/>
    <x v="0"/>
    <x v="83"/>
    <n v="6"/>
    <s v="Janvier"/>
    <m/>
    <x v="0"/>
    <x v="0"/>
    <s v="Lampes solaires"/>
    <m/>
    <s v="Nombre"/>
    <n v="110"/>
    <n v="139"/>
    <n v="72"/>
    <n v="68"/>
    <n v="279"/>
    <x v="261"/>
    <s v="Sélection / Priorisation"/>
    <x v="5"/>
    <x v="21"/>
    <s v="Fonds De Lianes"/>
    <s v="Mathurin / Corail / Morne Blanche"/>
    <s v="Rural"/>
    <s v="Ménage"/>
    <m/>
    <x v="545"/>
    <n v="6"/>
    <s v="HT10"/>
    <s v="HT101012"/>
    <e v="#N/A"/>
    <n v="0"/>
  </r>
  <r>
    <s v="Handicap International"/>
    <m/>
    <s v="Canton de Genève /Shelter Box"/>
    <x v="0"/>
    <x v="83"/>
    <n v="6"/>
    <s v="Janvier"/>
    <m/>
    <x v="0"/>
    <x v="0"/>
    <s v="Moustiquaires"/>
    <m/>
    <s v="Nombre"/>
    <n v="110"/>
    <n v="139"/>
    <n v="72"/>
    <n v="68"/>
    <n v="279"/>
    <x v="261"/>
    <s v="Sélection / Priorisation"/>
    <x v="5"/>
    <x v="21"/>
    <s v="Fonds De Lianes"/>
    <s v="Mathurin / Corail / Morne Blanche"/>
    <s v="Rural"/>
    <s v="Ménage"/>
    <m/>
    <x v="545"/>
    <n v="6"/>
    <s v="HT10"/>
    <s v="HT101012"/>
    <e v="#N/A"/>
    <n v="0"/>
  </r>
  <r>
    <s v="Handicap International"/>
    <m/>
    <s v="Canton de Genève /Shelter Box"/>
    <x v="0"/>
    <x v="83"/>
    <n v="6"/>
    <s v="Janvier"/>
    <m/>
    <x v="0"/>
    <x v="0"/>
    <s v="Bidons"/>
    <m/>
    <s v="Nombre"/>
    <n v="55"/>
    <n v="139"/>
    <n v="72"/>
    <n v="68"/>
    <n v="279"/>
    <x v="261"/>
    <s v="Sélection / Priorisation"/>
    <x v="5"/>
    <x v="21"/>
    <s v="Fonds De Lianes"/>
    <s v="Mathurin / Corail / Morne Blanche"/>
    <s v="Rural"/>
    <s v="Ménage"/>
    <m/>
    <x v="545"/>
    <n v="6"/>
    <s v="HT10"/>
    <s v="HT101012"/>
    <e v="#N/A"/>
    <n v="0"/>
  </r>
  <r>
    <s v="Handicap International"/>
    <m/>
    <s v="Canton de Genève /Shelter Box"/>
    <x v="0"/>
    <x v="83"/>
    <n v="6"/>
    <s v="Janvier"/>
    <m/>
    <x v="0"/>
    <x v="0"/>
    <s v="Autre, à préciser dans &quot;Commentaires&quot;"/>
    <m/>
    <s v="N/A"/>
    <n v="55"/>
    <n v="139"/>
    <n v="72"/>
    <n v="68"/>
    <n v="279"/>
    <x v="261"/>
    <s v="Sélection / Priorisation"/>
    <x v="5"/>
    <x v="21"/>
    <s v="Fonds De Lianes"/>
    <s v="Mathurin / Corail / Morne Blanche"/>
    <s v="Rural"/>
    <s v="Ménage"/>
    <s v="Filtre à eau"/>
    <x v="545"/>
    <n v="6"/>
    <s v="HT10"/>
    <s v="HT101012"/>
    <e v="#N/A"/>
    <n v="0"/>
  </r>
  <r>
    <s v="ShelterBox"/>
    <s v="410 Bridge"/>
    <m/>
    <x v="1"/>
    <x v="84"/>
    <n v="15"/>
    <s v="Janvier"/>
    <m/>
    <x v="0"/>
    <x v="0"/>
    <s v="Moustiquaires"/>
    <s v="2 per HH"/>
    <s v="Nombre"/>
    <n v="100"/>
    <m/>
    <m/>
    <m/>
    <s v=""/>
    <x v="14"/>
    <s v="Sélection / Priorisation"/>
    <x v="2"/>
    <x v="27"/>
    <s v="Paricot"/>
    <s v="Grande Passe"/>
    <m/>
    <s v="Ménage"/>
    <s v="Distributed in conjunction with Shelterkits and other NFI"/>
    <x v="546"/>
    <n v="5"/>
    <s v="HT07"/>
    <s v="HT07742"/>
    <e v="#N/A"/>
    <n v="0"/>
  </r>
  <r>
    <s v="ShelterBox"/>
    <s v="410 Bridge"/>
    <m/>
    <x v="1"/>
    <x v="84"/>
    <n v="15"/>
    <s v="Janvier"/>
    <m/>
    <x v="0"/>
    <x v="0"/>
    <s v="Lampes solaires"/>
    <s v="2 per HH"/>
    <s v="Nombre"/>
    <n v="50"/>
    <m/>
    <m/>
    <m/>
    <s v=""/>
    <x v="14"/>
    <s v="Sélection / Priorisation"/>
    <x v="2"/>
    <x v="27"/>
    <s v="Paricot"/>
    <s v="Grande Passe"/>
    <m/>
    <s v="Ménage"/>
    <s v="Distributed in conjunction with Shelterkits and other NFI"/>
    <x v="546"/>
    <n v="5"/>
    <s v="HT07"/>
    <s v="HT07742"/>
    <e v="#N/A"/>
    <n v="0"/>
  </r>
  <r>
    <s v="ShelterBox"/>
    <s v="410 Bridge"/>
    <m/>
    <x v="1"/>
    <x v="84"/>
    <n v="15"/>
    <s v="Janvier"/>
    <m/>
    <x v="0"/>
    <x v="0"/>
    <s v="Bidons"/>
    <s v="1 per HH"/>
    <s v="Nombre"/>
    <n v="50"/>
    <m/>
    <m/>
    <m/>
    <s v=""/>
    <x v="14"/>
    <s v="Sélection / Priorisation"/>
    <x v="2"/>
    <x v="27"/>
    <s v="Paricot"/>
    <s v="Grande Passe"/>
    <m/>
    <s v="Ménage"/>
    <s v="Distributed in conjunction with Shelterkits and other NFI"/>
    <x v="546"/>
    <n v="5"/>
    <s v="HT07"/>
    <s v="HT07742"/>
    <e v="#N/A"/>
    <n v="0"/>
  </r>
  <r>
    <s v="ShelterBox"/>
    <s v="410 Bridge"/>
    <m/>
    <x v="1"/>
    <x v="84"/>
    <n v="15"/>
    <s v="Janvier"/>
    <m/>
    <x v="0"/>
    <x v="0"/>
    <s v="Aquatabs"/>
    <s v="1 per HH"/>
    <s v="Nombre"/>
    <n v="50"/>
    <m/>
    <m/>
    <m/>
    <s v=""/>
    <x v="14"/>
    <s v="Sélection / Priorisation"/>
    <x v="2"/>
    <x v="27"/>
    <s v="Paricot"/>
    <s v="Grande Passe"/>
    <m/>
    <s v="Ménage"/>
    <s v="Thirst Aid Stations, not Aquatabs. Distributed in conjunction with Shelterkits and other NFI"/>
    <x v="546"/>
    <n v="5"/>
    <s v="HT07"/>
    <s v="HT07742"/>
    <e v="#N/A"/>
    <n v="0"/>
  </r>
  <r>
    <s v="ShelterBox"/>
    <s v="410 Bridge"/>
    <m/>
    <x v="1"/>
    <x v="84"/>
    <n v="15"/>
    <s v="Janvier"/>
    <m/>
    <x v="1"/>
    <x v="1"/>
    <s v="Kit Abris"/>
    <s v="1 per HH"/>
    <s v="Nombre"/>
    <n v="130"/>
    <m/>
    <m/>
    <m/>
    <s v=""/>
    <x v="108"/>
    <s v="Sélection / Priorisation"/>
    <x v="2"/>
    <x v="27"/>
    <s v="Paricot"/>
    <s v="Grande Passe"/>
    <m/>
    <s v="Ménage"/>
    <s v="Distributed in conjunction with NFI kits of solar lights, water filter, water container and mosquito nets"/>
    <x v="546"/>
    <n v="5"/>
    <s v="HT07"/>
    <s v="HT07742"/>
    <e v="#N/A"/>
    <n v="0"/>
  </r>
  <r>
    <s v="ShelterBox"/>
    <s v="410 Bridge"/>
    <m/>
    <x v="1"/>
    <x v="85"/>
    <n v="20"/>
    <s v="Janvier"/>
    <m/>
    <x v="0"/>
    <x v="0"/>
    <s v="Moustiquaires"/>
    <s v="2 per HH"/>
    <s v="Nombre"/>
    <n v="100"/>
    <m/>
    <m/>
    <m/>
    <s v=""/>
    <x v="14"/>
    <s v="Sélection / Priorisation"/>
    <x v="2"/>
    <x v="27"/>
    <s v="Paricot"/>
    <s v="Anba Mango/Riviere"/>
    <m/>
    <s v="Ménage"/>
    <s v="Distributed in conjunction with Shelterkits and other NFI"/>
    <x v="547"/>
    <n v="5"/>
    <s v="HT07"/>
    <s v="HT07742"/>
    <e v="#N/A"/>
    <n v="0"/>
  </r>
  <r>
    <s v="ShelterBox"/>
    <s v="410 Bridge"/>
    <m/>
    <x v="1"/>
    <x v="85"/>
    <n v="20"/>
    <s v="Janvier"/>
    <m/>
    <x v="0"/>
    <x v="0"/>
    <s v="Lampes solaires"/>
    <s v="2 per HH"/>
    <s v="Nombre"/>
    <n v="50"/>
    <m/>
    <m/>
    <m/>
    <s v=""/>
    <x v="14"/>
    <s v="Sélection / Priorisation"/>
    <x v="2"/>
    <x v="27"/>
    <s v="Paricot"/>
    <s v="Anba Mango/Riviere"/>
    <m/>
    <s v="Ménage"/>
    <s v="Distributed in conjunction with Shelterkits and other NFI"/>
    <x v="547"/>
    <n v="5"/>
    <s v="HT07"/>
    <s v="HT07742"/>
    <e v="#N/A"/>
    <n v="0"/>
  </r>
  <r>
    <s v="ShelterBox"/>
    <s v="410 Bridge"/>
    <m/>
    <x v="1"/>
    <x v="85"/>
    <n v="20"/>
    <s v="Janvier"/>
    <m/>
    <x v="0"/>
    <x v="0"/>
    <s v="Bidons"/>
    <s v="1 per HH"/>
    <s v="Nombre"/>
    <n v="50"/>
    <m/>
    <m/>
    <m/>
    <s v=""/>
    <x v="14"/>
    <s v="Sélection / Priorisation"/>
    <x v="2"/>
    <x v="27"/>
    <s v="Paricot"/>
    <s v="Anba Mango/Riviere"/>
    <m/>
    <s v="Ménage"/>
    <s v="Distributed in conjunction with Shelterkits and other NFI"/>
    <x v="547"/>
    <n v="5"/>
    <s v="HT07"/>
    <s v="HT07742"/>
    <e v="#N/A"/>
    <n v="0"/>
  </r>
  <r>
    <s v="ShelterBox"/>
    <s v="410 Bridge"/>
    <m/>
    <x v="1"/>
    <x v="85"/>
    <n v="20"/>
    <s v="Janvier"/>
    <m/>
    <x v="0"/>
    <x v="0"/>
    <s v="Aquatabs"/>
    <s v="1 per HH"/>
    <s v="Nombre"/>
    <n v="50"/>
    <m/>
    <m/>
    <m/>
    <s v=""/>
    <x v="14"/>
    <s v="Sélection / Priorisation"/>
    <x v="2"/>
    <x v="27"/>
    <s v="Paricot"/>
    <s v="Anba Mango/Riviere"/>
    <m/>
    <s v="Ménage"/>
    <s v="Thirst Aid Stations, not Aquatabs. Distributed in conjunction with Shelterkits and other NFI"/>
    <x v="547"/>
    <n v="5"/>
    <s v="HT07"/>
    <s v="HT07742"/>
    <e v="#N/A"/>
    <n v="0"/>
  </r>
  <r>
    <s v="ShelterBox"/>
    <s v="410 Bridge"/>
    <m/>
    <x v="1"/>
    <x v="85"/>
    <n v="20"/>
    <s v="Janvier"/>
    <m/>
    <x v="1"/>
    <x v="1"/>
    <s v="Kit Abris"/>
    <s v="1 per HH"/>
    <s v="Nombre"/>
    <n v="130"/>
    <m/>
    <m/>
    <m/>
    <s v=""/>
    <x v="108"/>
    <s v="Sélection / Priorisation"/>
    <x v="2"/>
    <x v="27"/>
    <s v="Paricot"/>
    <s v="Anba Mango/Riviere"/>
    <m/>
    <s v="Ménage"/>
    <s v="Distributed in conjunction with NFI kits of solar lights, water filter, water container and mosquito nets"/>
    <x v="547"/>
    <n v="5"/>
    <s v="HT07"/>
    <s v="HT07742"/>
    <e v="#N/A"/>
    <n v="0"/>
  </r>
  <r>
    <s v="ShelterBox"/>
    <s v="410 Bridge"/>
    <m/>
    <x v="1"/>
    <x v="85"/>
    <n v="20"/>
    <s v="Janvier"/>
    <m/>
    <x v="0"/>
    <x v="0"/>
    <s v="Moustiquaires"/>
    <s v="2 per HH"/>
    <s v="Nombre"/>
    <n v="400"/>
    <m/>
    <m/>
    <m/>
    <s v=""/>
    <x v="33"/>
    <s v="Sélection / Priorisation"/>
    <x v="2"/>
    <x v="14"/>
    <m/>
    <s v="Miserne"/>
    <m/>
    <s v="Ménage"/>
    <m/>
    <x v="548"/>
    <n v="4"/>
    <s v="HT07"/>
    <e v="#N/A"/>
    <e v="#N/A"/>
    <n v="1"/>
  </r>
  <r>
    <s v="ShelterBox"/>
    <s v="410 Bridge"/>
    <m/>
    <x v="1"/>
    <x v="85"/>
    <n v="20"/>
    <s v="Janvier"/>
    <m/>
    <x v="0"/>
    <x v="0"/>
    <s v="Lampes solaires"/>
    <s v="2 per HH"/>
    <s v="Nombre"/>
    <n v="200"/>
    <m/>
    <m/>
    <m/>
    <s v=""/>
    <x v="33"/>
    <s v="Sélection / Priorisation"/>
    <x v="2"/>
    <x v="14"/>
    <m/>
    <s v="Miserne"/>
    <m/>
    <s v="Ménage"/>
    <m/>
    <x v="548"/>
    <n v="4"/>
    <s v="HT07"/>
    <e v="#N/A"/>
    <e v="#N/A"/>
    <n v="0"/>
  </r>
  <r>
    <s v="ShelterBox"/>
    <s v="410 Bridge"/>
    <m/>
    <x v="1"/>
    <x v="85"/>
    <n v="20"/>
    <s v="Janvier"/>
    <m/>
    <x v="0"/>
    <x v="0"/>
    <s v="Bidons"/>
    <s v="1 per HH"/>
    <s v="Nombre"/>
    <n v="200"/>
    <m/>
    <m/>
    <m/>
    <s v=""/>
    <x v="33"/>
    <s v="Sélection / Priorisation"/>
    <x v="2"/>
    <x v="14"/>
    <m/>
    <s v="Miserne"/>
    <m/>
    <s v="Ménage"/>
    <m/>
    <x v="548"/>
    <n v="4"/>
    <s v="HT07"/>
    <e v="#N/A"/>
    <e v="#N/A"/>
    <n v="0"/>
  </r>
  <r>
    <s v="ShelterBox"/>
    <s v="410 Bridge"/>
    <m/>
    <x v="1"/>
    <x v="85"/>
    <n v="20"/>
    <s v="Janvier"/>
    <m/>
    <x v="0"/>
    <x v="0"/>
    <s v="Aquatabs"/>
    <s v="1 per HH"/>
    <s v="Nombre"/>
    <n v="200"/>
    <m/>
    <m/>
    <m/>
    <s v=""/>
    <x v="33"/>
    <s v="Sélection / Priorisation"/>
    <x v="2"/>
    <x v="14"/>
    <m/>
    <s v="Miserne"/>
    <m/>
    <s v="Ménage"/>
    <m/>
    <x v="548"/>
    <n v="4"/>
    <s v="HT07"/>
    <e v="#N/A"/>
    <e v="#N/A"/>
    <n v="0"/>
  </r>
  <r>
    <s v="ShelterBox"/>
    <s v="410 Bridge"/>
    <m/>
    <x v="1"/>
    <x v="85"/>
    <n v="20"/>
    <s v="Janvier"/>
    <m/>
    <x v="0"/>
    <x v="0"/>
    <s v="Moustiquaires"/>
    <s v="2 per HH"/>
    <s v="Nombre"/>
    <n v="400"/>
    <m/>
    <m/>
    <m/>
    <s v=""/>
    <x v="33"/>
    <s v="Sélection / Priorisation"/>
    <x v="2"/>
    <x v="48"/>
    <s v="Debouchette"/>
    <m/>
    <m/>
    <s v="Ménage"/>
    <m/>
    <x v="549"/>
    <n v="4"/>
    <s v="HT07"/>
    <s v="HT07722"/>
    <e v="#N/A"/>
    <n v="1"/>
  </r>
  <r>
    <s v="ShelterBox"/>
    <s v="410 Bridge"/>
    <m/>
    <x v="1"/>
    <x v="85"/>
    <n v="20"/>
    <s v="Janvier"/>
    <m/>
    <x v="0"/>
    <x v="0"/>
    <s v="Lampes solaires"/>
    <s v="2 per HH"/>
    <s v="Nombre"/>
    <n v="200"/>
    <m/>
    <m/>
    <m/>
    <s v=""/>
    <x v="33"/>
    <s v="Sélection / Priorisation"/>
    <x v="2"/>
    <x v="48"/>
    <s v="Debouchette"/>
    <m/>
    <m/>
    <s v="Ménage"/>
    <m/>
    <x v="549"/>
    <n v="4"/>
    <s v="HT07"/>
    <s v="HT07722"/>
    <e v="#N/A"/>
    <n v="0"/>
  </r>
  <r>
    <s v="ShelterBox"/>
    <s v="410 Bridge"/>
    <m/>
    <x v="1"/>
    <x v="85"/>
    <n v="20"/>
    <s v="Janvier"/>
    <m/>
    <x v="0"/>
    <x v="0"/>
    <s v="Bidons"/>
    <s v="1 per HH"/>
    <s v="Nombre"/>
    <n v="200"/>
    <m/>
    <m/>
    <m/>
    <s v=""/>
    <x v="33"/>
    <s v="Sélection / Priorisation"/>
    <x v="2"/>
    <x v="48"/>
    <s v="Debouchette"/>
    <m/>
    <m/>
    <s v="Ménage"/>
    <m/>
    <x v="549"/>
    <n v="4"/>
    <s v="HT07"/>
    <s v="HT07722"/>
    <e v="#N/A"/>
    <n v="0"/>
  </r>
  <r>
    <s v="ShelterBox"/>
    <s v="410 Bridge"/>
    <m/>
    <x v="1"/>
    <x v="85"/>
    <n v="20"/>
    <s v="Janvier"/>
    <m/>
    <x v="0"/>
    <x v="0"/>
    <s v="Aquatabs"/>
    <s v="1 per HH"/>
    <s v="Nombre"/>
    <n v="200"/>
    <m/>
    <m/>
    <m/>
    <s v=""/>
    <x v="33"/>
    <s v="Sélection / Priorisation"/>
    <x v="2"/>
    <x v="48"/>
    <s v="Debouchette"/>
    <m/>
    <m/>
    <s v="Ménage"/>
    <m/>
    <x v="549"/>
    <n v="4"/>
    <s v="HT07"/>
    <s v="HT07722"/>
    <e v="#N/A"/>
    <n v="0"/>
  </r>
  <r>
    <s v="Concern Worldwide"/>
    <s v="Joint distribution with ACTED"/>
    <m/>
    <x v="1"/>
    <x v="86"/>
    <m/>
    <m/>
    <m/>
    <x v="0"/>
    <x v="0"/>
    <s v="Aquatabs"/>
    <m/>
    <s v="Nombre"/>
    <n v="200000"/>
    <m/>
    <m/>
    <m/>
    <s v=""/>
    <x v="262"/>
    <s v="Sélection / Priorisation"/>
    <x v="1"/>
    <x v="46"/>
    <m/>
    <m/>
    <m/>
    <m/>
    <m/>
    <x v="550"/>
    <n v="196"/>
    <s v="HT08"/>
    <s v="HT08823"/>
    <e v="#N/A"/>
    <n v="1"/>
  </r>
  <r>
    <s v="Concern Worldwide"/>
    <s v="Joint distribution with ACTED"/>
    <m/>
    <x v="1"/>
    <x v="86"/>
    <m/>
    <m/>
    <m/>
    <x v="1"/>
    <x v="1"/>
    <s v="Bâches"/>
    <m/>
    <s v="Nombre"/>
    <n v="1000"/>
    <m/>
    <m/>
    <m/>
    <s v=""/>
    <x v="262"/>
    <m/>
    <x v="1"/>
    <x v="46"/>
    <m/>
    <m/>
    <m/>
    <m/>
    <m/>
    <x v="550"/>
    <n v="196"/>
    <s v="HT08"/>
    <s v="HT08823"/>
    <e v="#N/A"/>
    <n v="0"/>
  </r>
  <r>
    <s v="Concern Worldwide"/>
    <s v="Joint distribution with ACTED"/>
    <m/>
    <x v="1"/>
    <x v="86"/>
    <m/>
    <m/>
    <m/>
    <x v="0"/>
    <x v="0"/>
    <s v="Couvertures"/>
    <m/>
    <s v="Nombre"/>
    <n v="2000"/>
    <m/>
    <m/>
    <m/>
    <s v=""/>
    <x v="262"/>
    <s v="Sélection / Priorisation"/>
    <x v="1"/>
    <x v="46"/>
    <m/>
    <m/>
    <m/>
    <m/>
    <m/>
    <x v="550"/>
    <n v="196"/>
    <s v="HT08"/>
    <s v="HT08823"/>
    <e v="#N/A"/>
    <n v="0"/>
  </r>
  <r>
    <s v="Concern Worldwide"/>
    <s v="Joint distribution with ACTED"/>
    <m/>
    <x v="1"/>
    <x v="86"/>
    <m/>
    <m/>
    <m/>
    <x v="1"/>
    <x v="1"/>
    <s v="Kit Abris"/>
    <s v="1 bache 4x6, 1 corde"/>
    <s v="Nombre"/>
    <n v="1000"/>
    <m/>
    <m/>
    <m/>
    <s v=""/>
    <x v="262"/>
    <s v="Sélection / Priorisation"/>
    <x v="1"/>
    <x v="46"/>
    <m/>
    <m/>
    <m/>
    <m/>
    <m/>
    <x v="550"/>
    <n v="196"/>
    <s v="HT08"/>
    <s v="HT08823"/>
    <e v="#N/A"/>
    <n v="0"/>
  </r>
  <r>
    <s v="Concern Worldwide"/>
    <s v="Joint distribution with ACTED"/>
    <m/>
    <x v="1"/>
    <x v="86"/>
    <m/>
    <m/>
    <m/>
    <x v="0"/>
    <x v="0"/>
    <s v="Kit d'hygiène"/>
    <m/>
    <s v="Nombre"/>
    <n v="1000"/>
    <m/>
    <m/>
    <m/>
    <s v=""/>
    <x v="262"/>
    <s v="Sélection / Priorisation"/>
    <x v="1"/>
    <x v="46"/>
    <m/>
    <m/>
    <m/>
    <m/>
    <m/>
    <x v="550"/>
    <n v="196"/>
    <s v="HT08"/>
    <s v="HT08823"/>
    <e v="#N/A"/>
    <n v="0"/>
  </r>
  <r>
    <s v="Concern Worldwide"/>
    <s v="Joint distribution with ACTED"/>
    <m/>
    <x v="1"/>
    <x v="86"/>
    <m/>
    <m/>
    <m/>
    <x v="0"/>
    <x v="0"/>
    <s v="Moustiquaires"/>
    <m/>
    <s v="Nombre"/>
    <n v="2000"/>
    <m/>
    <m/>
    <m/>
    <s v=""/>
    <x v="262"/>
    <s v="Sélection / Priorisation"/>
    <x v="1"/>
    <x v="46"/>
    <m/>
    <m/>
    <m/>
    <m/>
    <m/>
    <x v="550"/>
    <n v="196"/>
    <s v="HT08"/>
    <s v="HT08823"/>
    <e v="#N/A"/>
    <n v="0"/>
  </r>
  <r>
    <s v="World Concern"/>
    <m/>
    <s v="OFDA"/>
    <x v="3"/>
    <x v="87"/>
    <n v="1"/>
    <s v="Novembre"/>
    <m/>
    <x v="1"/>
    <x v="1"/>
    <s v="Kit Abris"/>
    <s v="Shelter kit: rope, 50m, 4mm; 1.5&quot; nails, 1/2 kg.; 3&quot; nails, 1/2 kg; roofing umbrella nails, ½ kg, tarp"/>
    <s v="Nombre"/>
    <n v="1000"/>
    <m/>
    <m/>
    <m/>
    <s v=""/>
    <x v="262"/>
    <s v="Sélection / Priorisation"/>
    <x v="2"/>
    <x v="48"/>
    <s v="Debouchette"/>
    <m/>
    <s v="Rural"/>
    <s v="Ménage"/>
    <m/>
    <x v="550"/>
    <n v="196"/>
    <s v="HT07"/>
    <s v="HT07722"/>
    <e v="#N/A"/>
    <n v="1"/>
  </r>
  <r>
    <s v="World Concern"/>
    <m/>
    <s v="OFDA"/>
    <x v="3"/>
    <x v="87"/>
    <n v="1"/>
    <s v="Novembre"/>
    <m/>
    <x v="1"/>
    <x v="1"/>
    <s v="Kit Abris"/>
    <s v="Shelter kit: rope, 50m, 4mm; 1.5&quot; nails, 1/2 kg.; 3&quot; nails, 1/2 kg; roofing umbrella nails, ½ kg, tarp"/>
    <s v="Nombre"/>
    <n v="1000"/>
    <m/>
    <m/>
    <m/>
    <s v=""/>
    <x v="262"/>
    <s v="Sélection / Priorisation"/>
    <x v="2"/>
    <x v="48"/>
    <s v="Tapion"/>
    <m/>
    <s v="Rural"/>
    <s v="Ménage"/>
    <m/>
    <x v="550"/>
    <n v="196"/>
    <s v="HT07"/>
    <s v="HT07722"/>
    <e v="#N/A"/>
    <n v="0"/>
  </r>
  <r>
    <s v="World Concern"/>
    <m/>
    <s v="OFDA"/>
    <x v="3"/>
    <x v="87"/>
    <n v="1"/>
    <s v="Novembre"/>
    <m/>
    <x v="1"/>
    <x v="1"/>
    <s v="Kit Abris"/>
    <s v="Shelter kit: rope, 50m, 4mm; 1.5&quot; nails, 1/2 kg.; 3&quot; nails, 1/2 kg; roofing umbrella nails, ½ kg, tarp"/>
    <s v="Nombre"/>
    <n v="1000"/>
    <m/>
    <m/>
    <m/>
    <s v=""/>
    <x v="262"/>
    <s v="Sélection / Priorisation"/>
    <x v="2"/>
    <x v="48"/>
    <s v="Trichet"/>
    <m/>
    <s v="Rural"/>
    <s v="Ménage"/>
    <m/>
    <x v="550"/>
    <n v="196"/>
    <s v="HT07"/>
    <s v="HT07722"/>
    <e v="#N/A"/>
    <n v="0"/>
  </r>
  <r>
    <s v="World Concern"/>
    <m/>
    <s v="OFDA"/>
    <x v="3"/>
    <x v="87"/>
    <n v="1"/>
    <s v="Novembre"/>
    <m/>
    <x v="1"/>
    <x v="1"/>
    <s v="Kit d'outils"/>
    <s v="Shelter kit: rope, 50m, 4mm; 1.5&quot; nails, 1/2 kg.; 3&quot; nails, 1/2 kg; roofing umbrella nails, ½ kg, tarp"/>
    <s v="Nombre"/>
    <n v="1000"/>
    <m/>
    <m/>
    <m/>
    <s v=""/>
    <x v="262"/>
    <s v="Sélection / Priorisation"/>
    <x v="2"/>
    <x v="48"/>
    <s v="Debouchette"/>
    <m/>
    <s v="Rural"/>
    <s v="Ménage"/>
    <m/>
    <x v="550"/>
    <n v="196"/>
    <s v="HT07"/>
    <s v="HT07722"/>
    <e v="#N/A"/>
    <n v="0"/>
  </r>
  <r>
    <s v="World Concern"/>
    <m/>
    <s v="OFDA"/>
    <x v="3"/>
    <x v="87"/>
    <n v="1"/>
    <s v="Novembre"/>
    <m/>
    <x v="1"/>
    <x v="1"/>
    <s v="Kit d'outils"/>
    <s v="Shelter kit: rope, 50m, 4mm; 1.5&quot; nails, 1/2 kg.; 3&quot; nails, 1/2 kg; roofing umbrella nails, ½ kg, tarp"/>
    <s v="Nombre"/>
    <n v="1000"/>
    <m/>
    <m/>
    <m/>
    <s v=""/>
    <x v="262"/>
    <s v="Sélection / Priorisation"/>
    <x v="2"/>
    <x v="48"/>
    <s v="Tapion"/>
    <m/>
    <s v="Rural"/>
    <s v="Ménage"/>
    <m/>
    <x v="550"/>
    <n v="196"/>
    <s v="HT07"/>
    <s v="HT07722"/>
    <e v="#N/A"/>
    <n v="0"/>
  </r>
  <r>
    <s v="World Concern"/>
    <m/>
    <s v="OFDA"/>
    <x v="3"/>
    <x v="87"/>
    <n v="1"/>
    <s v="Novembre"/>
    <m/>
    <x v="1"/>
    <x v="1"/>
    <s v="Kit d'outils"/>
    <s v="Shelter kit: rope, 50m, 4mm; 1.5&quot; nails, 1/2 kg.; 3&quot; nails, 1/2 kg; roofing umbrella nails, ½ kg, tarp"/>
    <s v="Nombre"/>
    <n v="1000"/>
    <m/>
    <m/>
    <m/>
    <s v=""/>
    <x v="262"/>
    <s v="Sélection / Priorisation"/>
    <x v="2"/>
    <x v="48"/>
    <s v="Trichet"/>
    <m/>
    <s v="Rural"/>
    <s v="Ménage"/>
    <m/>
    <x v="550"/>
    <n v="196"/>
    <s v="HT07"/>
    <s v="HT07722"/>
    <e v="#N/A"/>
    <n v="0"/>
  </r>
  <r>
    <s v="ACTED"/>
    <m/>
    <s v="OFDA"/>
    <x v="0"/>
    <x v="88"/>
    <n v="1"/>
    <s v="Novembre"/>
    <m/>
    <x v="0"/>
    <x v="0"/>
    <s v="Aquatabs"/>
    <m/>
    <s v="Nombre"/>
    <n v="100000"/>
    <m/>
    <m/>
    <m/>
    <s v=""/>
    <x v="37"/>
    <m/>
    <x v="1"/>
    <x v="44"/>
    <s v="1e Grandoit"/>
    <s v="Zone 2 et 4"/>
    <m/>
    <m/>
    <m/>
    <x v="550"/>
    <n v="196"/>
    <s v="HT08"/>
    <s v="HT08821"/>
    <s v="HT08821-01"/>
    <n v="0"/>
  </r>
  <r>
    <s v="ACTED"/>
    <m/>
    <s v="OFDA"/>
    <x v="0"/>
    <x v="88"/>
    <n v="1"/>
    <s v="Novembre"/>
    <m/>
    <x v="1"/>
    <x v="1"/>
    <s v="Bâches"/>
    <m/>
    <s v="Nombre"/>
    <n v="993"/>
    <m/>
    <m/>
    <m/>
    <s v=""/>
    <x v="37"/>
    <m/>
    <x v="1"/>
    <x v="44"/>
    <s v="1e Grandoit"/>
    <s v="Zone 2 et 4"/>
    <m/>
    <m/>
    <m/>
    <x v="550"/>
    <n v="196"/>
    <s v="HT08"/>
    <s v="HT08821"/>
    <s v="HT08821-01"/>
    <n v="0"/>
  </r>
  <r>
    <s v="ACTED"/>
    <m/>
    <s v="OFDA"/>
    <x v="0"/>
    <x v="88"/>
    <n v="1"/>
    <s v="Novembre"/>
    <m/>
    <x v="0"/>
    <x v="0"/>
    <s v="Couvertures"/>
    <m/>
    <s v="Nombre"/>
    <n v="1986"/>
    <m/>
    <m/>
    <m/>
    <s v=""/>
    <x v="37"/>
    <m/>
    <x v="1"/>
    <x v="44"/>
    <s v="1e Grandoit"/>
    <s v="Zone 2 et 4"/>
    <m/>
    <m/>
    <m/>
    <x v="550"/>
    <n v="196"/>
    <s v="HT08"/>
    <s v="HT08821"/>
    <s v="HT08821-01"/>
    <n v="0"/>
  </r>
  <r>
    <s v="ACTED"/>
    <m/>
    <s v="OFDA"/>
    <x v="0"/>
    <x v="88"/>
    <n v="1"/>
    <s v="Novembre"/>
    <m/>
    <x v="1"/>
    <x v="1"/>
    <s v="Kit Abris"/>
    <m/>
    <s v="Nombre"/>
    <n v="993"/>
    <m/>
    <m/>
    <m/>
    <s v=""/>
    <x v="37"/>
    <m/>
    <x v="1"/>
    <x v="44"/>
    <s v="1e Grandoit"/>
    <s v="Zone 2 et 4"/>
    <m/>
    <m/>
    <m/>
    <x v="550"/>
    <n v="196"/>
    <s v="HT08"/>
    <s v="HT08821"/>
    <s v="HT08821-01"/>
    <n v="0"/>
  </r>
  <r>
    <s v="ACTED"/>
    <m/>
    <s v="OFDA"/>
    <x v="0"/>
    <x v="88"/>
    <n v="1"/>
    <s v="Novembre"/>
    <m/>
    <x v="0"/>
    <x v="0"/>
    <s v="Kit d'hygiène"/>
    <m/>
    <s v="Nombre"/>
    <n v="993"/>
    <m/>
    <m/>
    <m/>
    <s v=""/>
    <x v="37"/>
    <m/>
    <x v="1"/>
    <x v="44"/>
    <s v="1e Grandoit"/>
    <s v="Zone 2 et 4"/>
    <m/>
    <m/>
    <m/>
    <x v="550"/>
    <n v="196"/>
    <s v="HT08"/>
    <s v="HT08821"/>
    <s v="HT08821-01"/>
    <n v="0"/>
  </r>
  <r>
    <s v="ACTED"/>
    <m/>
    <s v="OFDA"/>
    <x v="0"/>
    <x v="88"/>
    <n v="1"/>
    <s v="Novembre"/>
    <m/>
    <x v="0"/>
    <x v="0"/>
    <s v="Moustiquaires"/>
    <m/>
    <s v="Nombre"/>
    <n v="1986"/>
    <m/>
    <m/>
    <m/>
    <s v=""/>
    <x v="80"/>
    <m/>
    <x v="1"/>
    <x v="44"/>
    <s v="1e Grandoit"/>
    <s v="Zone 2 et 4"/>
    <m/>
    <m/>
    <m/>
    <x v="550"/>
    <n v="196"/>
    <s v="HT08"/>
    <s v="HT08821"/>
    <s v="HT08821-01"/>
    <n v="0"/>
  </r>
  <r>
    <s v="Terre des Hommes"/>
    <m/>
    <s v="Unicef et Chaine du Bonheur"/>
    <x v="1"/>
    <x v="89"/>
    <n v="2"/>
    <s v="Janvier"/>
    <m/>
    <x v="1"/>
    <x v="1"/>
    <s v="Kit Abris"/>
    <s v="tôles, bois, clous, kit outils"/>
    <s v="Nombre"/>
    <n v="400"/>
    <m/>
    <m/>
    <m/>
    <s v=""/>
    <x v="37"/>
    <m/>
    <x v="2"/>
    <x v="36"/>
    <s v="1ère Beaulieu"/>
    <s v="et centre ville"/>
    <m/>
    <m/>
    <m/>
    <x v="550"/>
    <n v="196"/>
    <s v="HT07"/>
    <s v="HT07743"/>
    <s v="HT07743-01"/>
    <n v="1"/>
  </r>
  <r>
    <s v="World Renew"/>
    <s v="pcH"/>
    <m/>
    <x v="3"/>
    <x v="90"/>
    <n v="4"/>
    <s v="Octobre"/>
    <m/>
    <x v="1"/>
    <x v="1"/>
    <s v="Bâches"/>
    <m/>
    <s v="Nombre"/>
    <n v="400"/>
    <m/>
    <m/>
    <m/>
    <s v=""/>
    <x v="23"/>
    <s v="Sélection / Priorisation"/>
    <x v="1"/>
    <x v="47"/>
    <s v="Duchity"/>
    <m/>
    <m/>
    <m/>
    <m/>
    <x v="550"/>
    <n v="196"/>
    <s v="HT08"/>
    <s v="HT08834"/>
    <e v="#N/A"/>
    <n v="1"/>
  </r>
  <r>
    <s v="World Renew"/>
    <s v="pcH"/>
    <m/>
    <x v="3"/>
    <x v="90"/>
    <n v="4"/>
    <s v="Octobre"/>
    <m/>
    <x v="1"/>
    <x v="4"/>
    <s v="Non conditionel"/>
    <m/>
    <s v="Valeur en HTG"/>
    <n v="50"/>
    <m/>
    <m/>
    <m/>
    <s v=""/>
    <x v="23"/>
    <s v="Sélection / Priorisation"/>
    <x v="1"/>
    <x v="47"/>
    <s v="Duchity"/>
    <m/>
    <m/>
    <m/>
    <m/>
    <x v="550"/>
    <n v="196"/>
    <s v="HT08"/>
    <s v="HT08834"/>
    <e v="#N/A"/>
    <n v="0"/>
  </r>
  <r>
    <s v="SDC"/>
    <m/>
    <m/>
    <x v="2"/>
    <x v="91"/>
    <n v="22"/>
    <s v="Octobre"/>
    <m/>
    <x v="1"/>
    <x v="1"/>
    <s v="Kit Abris"/>
    <m/>
    <s v="Nombre"/>
    <n v="5900"/>
    <m/>
    <m/>
    <m/>
    <s v=""/>
    <x v="37"/>
    <m/>
    <x v="2"/>
    <x v="20"/>
    <m/>
    <m/>
    <m/>
    <m/>
    <m/>
    <x v="550"/>
    <n v="196"/>
    <s v="HT07"/>
    <s v="HT07721"/>
    <e v="#N/A"/>
    <n v="1"/>
  </r>
  <r>
    <s v="Mercy Corps"/>
    <m/>
    <s v="World Vision"/>
    <x v="0"/>
    <x v="92"/>
    <n v="8"/>
    <s v="Octobre"/>
    <m/>
    <x v="1"/>
    <x v="1"/>
    <s v="Bâches"/>
    <m/>
    <s v="Nombre"/>
    <n v="1"/>
    <m/>
    <m/>
    <m/>
    <s v=""/>
    <x v="33"/>
    <m/>
    <x v="5"/>
    <x v="17"/>
    <m/>
    <m/>
    <m/>
    <m/>
    <m/>
    <x v="550"/>
    <n v="196"/>
    <s v="HT10"/>
    <s v="HT101013"/>
    <e v="#N/A"/>
    <n v="1"/>
  </r>
  <r>
    <s v="Mercy Corps"/>
    <m/>
    <s v="World Vision"/>
    <x v="0"/>
    <x v="92"/>
    <n v="8"/>
    <s v="Octobre"/>
    <m/>
    <x v="0"/>
    <x v="0"/>
    <s v="Bidons"/>
    <m/>
    <s v="Nombre"/>
    <n v="2"/>
    <m/>
    <m/>
    <m/>
    <s v=""/>
    <x v="33"/>
    <m/>
    <x v="5"/>
    <x v="17"/>
    <m/>
    <m/>
    <m/>
    <m/>
    <m/>
    <x v="550"/>
    <n v="196"/>
    <s v="HT10"/>
    <s v="HT101013"/>
    <e v="#N/A"/>
    <n v="0"/>
  </r>
  <r>
    <s v="Mercy Corps"/>
    <m/>
    <s v="World Vision"/>
    <x v="0"/>
    <x v="92"/>
    <n v="8"/>
    <s v="Octobre"/>
    <m/>
    <x v="0"/>
    <x v="0"/>
    <s v="Couvertures"/>
    <m/>
    <s v="Nombre"/>
    <n v="1"/>
    <m/>
    <m/>
    <m/>
    <s v=""/>
    <x v="33"/>
    <m/>
    <x v="5"/>
    <x v="17"/>
    <m/>
    <m/>
    <m/>
    <m/>
    <m/>
    <x v="550"/>
    <n v="196"/>
    <s v="HT10"/>
    <s v="HT101013"/>
    <e v="#N/A"/>
    <n v="0"/>
  </r>
  <r>
    <s v="Mercy Corps"/>
    <m/>
    <s v="World Vision"/>
    <x v="0"/>
    <x v="92"/>
    <n v="8"/>
    <s v="Octobre"/>
    <m/>
    <x v="0"/>
    <x v="0"/>
    <s v="Lampes solaires"/>
    <m/>
    <s v="Nombre"/>
    <n v="1"/>
    <m/>
    <m/>
    <m/>
    <s v=""/>
    <x v="33"/>
    <m/>
    <x v="5"/>
    <x v="17"/>
    <m/>
    <m/>
    <m/>
    <m/>
    <m/>
    <x v="550"/>
    <n v="196"/>
    <s v="HT10"/>
    <s v="HT101013"/>
    <e v="#N/A"/>
    <n v="0"/>
  </r>
  <r>
    <s v="American RC"/>
    <s v="Haitian RC"/>
    <m/>
    <x v="0"/>
    <x v="93"/>
    <n v="9"/>
    <s v="Octobre"/>
    <m/>
    <x v="0"/>
    <x v="0"/>
    <s v="Bidons"/>
    <m/>
    <s v="Nombre"/>
    <n v="235"/>
    <m/>
    <m/>
    <m/>
    <s v=""/>
    <x v="248"/>
    <m/>
    <x v="6"/>
    <x v="35"/>
    <m/>
    <m/>
    <m/>
    <m/>
    <m/>
    <x v="550"/>
    <n v="196"/>
    <s v="HT09"/>
    <s v="HT09934"/>
    <e v="#N/A"/>
    <n v="0"/>
  </r>
  <r>
    <s v="American RC"/>
    <s v="Haitian RC"/>
    <m/>
    <x v="0"/>
    <x v="93"/>
    <n v="9"/>
    <s v="Octobre"/>
    <m/>
    <x v="0"/>
    <x v="0"/>
    <s v="Couvertures"/>
    <m/>
    <s v="Nombre"/>
    <n v="470"/>
    <m/>
    <m/>
    <m/>
    <s v=""/>
    <x v="248"/>
    <m/>
    <x v="6"/>
    <x v="35"/>
    <m/>
    <m/>
    <m/>
    <m/>
    <m/>
    <x v="550"/>
    <n v="196"/>
    <s v="HT09"/>
    <s v="HT09934"/>
    <e v="#N/A"/>
    <n v="0"/>
  </r>
  <r>
    <s v="American RC"/>
    <s v="Haitian RC"/>
    <m/>
    <x v="0"/>
    <x v="93"/>
    <n v="9"/>
    <s v="Octobre"/>
    <m/>
    <x v="0"/>
    <x v="0"/>
    <s v="Kit d'hygiène"/>
    <m/>
    <s v="Nombre"/>
    <n v="235"/>
    <m/>
    <m/>
    <m/>
    <s v=""/>
    <x v="248"/>
    <m/>
    <x v="6"/>
    <x v="35"/>
    <m/>
    <m/>
    <m/>
    <m/>
    <m/>
    <x v="550"/>
    <n v="196"/>
    <s v="HT09"/>
    <s v="HT09934"/>
    <e v="#N/A"/>
    <n v="0"/>
  </r>
  <r>
    <s v="American RC"/>
    <s v="Haitian RC"/>
    <m/>
    <x v="0"/>
    <x v="93"/>
    <n v="9"/>
    <s v="Octobre"/>
    <m/>
    <x v="0"/>
    <x v="0"/>
    <s v="Kit de cuisine"/>
    <m/>
    <s v="Nombre"/>
    <n v="235"/>
    <m/>
    <m/>
    <m/>
    <s v=""/>
    <x v="248"/>
    <m/>
    <x v="6"/>
    <x v="35"/>
    <m/>
    <m/>
    <m/>
    <m/>
    <m/>
    <x v="550"/>
    <n v="196"/>
    <s v="HT09"/>
    <s v="HT09934"/>
    <e v="#N/A"/>
    <n v="0"/>
  </r>
  <r>
    <s v="Catholic Relief Services"/>
    <m/>
    <s v="OFDA"/>
    <x v="0"/>
    <x v="94"/>
    <n v="24"/>
    <s v="Octobre"/>
    <m/>
    <x v="1"/>
    <x v="1"/>
    <s v="Bâches"/>
    <s v="Cordes, baches"/>
    <s v="Nombre"/>
    <n v="1067"/>
    <m/>
    <m/>
    <m/>
    <s v=""/>
    <x v="152"/>
    <m/>
    <x v="1"/>
    <x v="1"/>
    <s v="Marfranc"/>
    <m/>
    <m/>
    <m/>
    <m/>
    <x v="550"/>
    <n v="196"/>
    <s v="HT08"/>
    <s v="HT08811"/>
    <e v="#N/A"/>
    <n v="0"/>
  </r>
  <r>
    <s v="SDC"/>
    <m/>
    <m/>
    <x v="2"/>
    <x v="95"/>
    <n v="29"/>
    <s v="Octobre"/>
    <m/>
    <x v="1"/>
    <x v="1"/>
    <s v="Kit Abris"/>
    <m/>
    <s v="Nombre"/>
    <n v="640"/>
    <m/>
    <m/>
    <m/>
    <s v=""/>
    <x v="37"/>
    <m/>
    <x v="2"/>
    <x v="27"/>
    <m/>
    <m/>
    <m/>
    <m/>
    <m/>
    <x v="550"/>
    <n v="196"/>
    <s v="HT07"/>
    <s v="HT07742"/>
    <e v="#N/A"/>
    <n v="0"/>
  </r>
  <r>
    <s v="Catholic Relief Services"/>
    <m/>
    <s v="OFDA"/>
    <x v="0"/>
    <x v="96"/>
    <n v="5"/>
    <s v="Novembre"/>
    <m/>
    <x v="1"/>
    <x v="1"/>
    <s v="Bâches"/>
    <s v="Cordes, baches et clous"/>
    <s v="Nombre"/>
    <n v="4224"/>
    <m/>
    <m/>
    <m/>
    <s v=""/>
    <x v="263"/>
    <m/>
    <x v="1"/>
    <x v="4"/>
    <s v="1 Anotte + Centre Ville"/>
    <m/>
    <m/>
    <m/>
    <m/>
    <x v="550"/>
    <n v="196"/>
    <s v="HT08"/>
    <s v="HT08815"/>
    <e v="#N/A"/>
    <n v="1"/>
  </r>
  <r>
    <s v="Catholic Relief Services"/>
    <m/>
    <s v="OFDA"/>
    <x v="0"/>
    <x v="97"/>
    <n v="8"/>
    <s v="Novembre"/>
    <m/>
    <x v="1"/>
    <x v="1"/>
    <s v="Bâches"/>
    <s v="Cordes, baches, fil a legature et clous"/>
    <s v="Nombre"/>
    <n v="1795"/>
    <m/>
    <m/>
    <m/>
    <s v=""/>
    <x v="264"/>
    <m/>
    <x v="1"/>
    <x v="5"/>
    <s v="Dejean 2 eme Boucan"/>
    <m/>
    <m/>
    <m/>
    <m/>
    <x v="550"/>
    <n v="196"/>
    <s v="HT08"/>
    <s v="HT08814"/>
    <e v="#N/A"/>
    <n v="0"/>
  </r>
  <r>
    <s v="ACTED"/>
    <m/>
    <s v="OFDA"/>
    <x v="3"/>
    <x v="98"/>
    <m/>
    <m/>
    <m/>
    <x v="1"/>
    <x v="1"/>
    <s v="Bâches"/>
    <m/>
    <s v="Nombre"/>
    <n v="500"/>
    <m/>
    <m/>
    <m/>
    <s v=""/>
    <x v="111"/>
    <m/>
    <x v="1"/>
    <x v="3"/>
    <m/>
    <m/>
    <m/>
    <m/>
    <m/>
    <x v="550"/>
    <n v="196"/>
    <s v="HT08"/>
    <s v="HT08822"/>
    <e v="#N/A"/>
    <n v="1"/>
  </r>
  <r>
    <s v="ACTED"/>
    <m/>
    <s v="OFDA"/>
    <x v="3"/>
    <x v="98"/>
    <m/>
    <m/>
    <m/>
    <x v="1"/>
    <x v="1"/>
    <s v="Bâches"/>
    <m/>
    <s v="Nombre"/>
    <n v="500"/>
    <m/>
    <m/>
    <m/>
    <s v=""/>
    <x v="111"/>
    <m/>
    <x v="1"/>
    <x v="46"/>
    <m/>
    <m/>
    <m/>
    <m/>
    <m/>
    <x v="550"/>
    <n v="196"/>
    <s v="HT08"/>
    <s v="HT08823"/>
    <e v="#N/A"/>
    <n v="1"/>
  </r>
  <r>
    <s v="ADRA"/>
    <m/>
    <m/>
    <x v="1"/>
    <x v="98"/>
    <m/>
    <m/>
    <m/>
    <x v="1"/>
    <x v="1"/>
    <s v="Kit Abris"/>
    <m/>
    <s v="Nombre"/>
    <n v="120"/>
    <m/>
    <m/>
    <m/>
    <s v=""/>
    <x v="37"/>
    <s v="Sélection / Priorisation"/>
    <x v="2"/>
    <x v="51"/>
    <m/>
    <m/>
    <m/>
    <m/>
    <m/>
    <x v="550"/>
    <n v="196"/>
    <s v="HT07"/>
    <s v="HT07723"/>
    <e v="#N/A"/>
    <n v="0"/>
  </r>
  <r>
    <s v="ADRA"/>
    <m/>
    <m/>
    <x v="1"/>
    <x v="98"/>
    <m/>
    <m/>
    <m/>
    <x v="1"/>
    <x v="1"/>
    <s v="Kit Abris"/>
    <m/>
    <s v="Nombre"/>
    <n v="31"/>
    <m/>
    <m/>
    <m/>
    <s v=""/>
    <x v="37"/>
    <s v="Sélection / Priorisation"/>
    <x v="2"/>
    <x v="7"/>
    <m/>
    <m/>
    <m/>
    <m/>
    <m/>
    <x v="550"/>
    <n v="196"/>
    <s v="HT07"/>
    <s v="HT07711"/>
    <e v="#N/A"/>
    <n v="0"/>
  </r>
  <r>
    <s v="ADRA"/>
    <m/>
    <m/>
    <x v="1"/>
    <x v="98"/>
    <m/>
    <m/>
    <m/>
    <x v="1"/>
    <x v="1"/>
    <s v="Kit Abris"/>
    <m/>
    <s v="Nombre"/>
    <n v="120"/>
    <m/>
    <m/>
    <m/>
    <s v=""/>
    <x v="37"/>
    <s v="Sélection / Priorisation"/>
    <x v="2"/>
    <x v="26"/>
    <m/>
    <m/>
    <m/>
    <m/>
    <m/>
    <x v="550"/>
    <n v="196"/>
    <s v="HT07"/>
    <s v="HT07715"/>
    <e v="#N/A"/>
    <n v="0"/>
  </r>
  <r>
    <s v="ADRA"/>
    <m/>
    <m/>
    <x v="1"/>
    <x v="98"/>
    <m/>
    <m/>
    <m/>
    <x v="1"/>
    <x v="1"/>
    <s v="Kit Abris"/>
    <m/>
    <s v="Nombre"/>
    <n v="209"/>
    <m/>
    <m/>
    <m/>
    <s v=""/>
    <x v="37"/>
    <s v="Sélection / Priorisation"/>
    <x v="2"/>
    <x v="36"/>
    <m/>
    <m/>
    <m/>
    <m/>
    <m/>
    <x v="550"/>
    <n v="196"/>
    <s v="HT07"/>
    <s v="HT07743"/>
    <e v="#N/A"/>
    <n v="0"/>
  </r>
  <r>
    <s v="ADRA"/>
    <m/>
    <m/>
    <x v="1"/>
    <x v="98"/>
    <m/>
    <m/>
    <m/>
    <x v="1"/>
    <x v="1"/>
    <s v="Kit Abris"/>
    <m/>
    <s v="Nombre"/>
    <n v="120"/>
    <m/>
    <m/>
    <m/>
    <s v=""/>
    <x v="37"/>
    <s v="Sélection / Priorisation"/>
    <x v="2"/>
    <x v="43"/>
    <m/>
    <m/>
    <m/>
    <m/>
    <m/>
    <x v="550"/>
    <n v="196"/>
    <s v="HT07"/>
    <s v="HT07712"/>
    <e v="#N/A"/>
    <n v="0"/>
  </r>
  <r>
    <s v="CARE"/>
    <m/>
    <m/>
    <x v="1"/>
    <x v="98"/>
    <m/>
    <m/>
    <m/>
    <x v="1"/>
    <x v="1"/>
    <s v="Bâches"/>
    <m/>
    <s v="Nombre"/>
    <n v="100"/>
    <m/>
    <m/>
    <m/>
    <s v=""/>
    <x v="37"/>
    <m/>
    <x v="0"/>
    <x v="0"/>
    <m/>
    <m/>
    <m/>
    <m/>
    <m/>
    <x v="550"/>
    <n v="196"/>
    <s v="HT01"/>
    <s v="HT01151"/>
    <e v="#N/A"/>
    <n v="1"/>
  </r>
  <r>
    <s v="CARE"/>
    <m/>
    <m/>
    <x v="1"/>
    <x v="98"/>
    <m/>
    <m/>
    <m/>
    <x v="1"/>
    <x v="1"/>
    <s v="Bâches"/>
    <m/>
    <s v="Nombre"/>
    <n v="500"/>
    <m/>
    <m/>
    <m/>
    <s v=""/>
    <x v="37"/>
    <m/>
    <x v="1"/>
    <x v="14"/>
    <m/>
    <m/>
    <m/>
    <m/>
    <m/>
    <x v="550"/>
    <n v="196"/>
    <s v="HT08"/>
    <e v="#N/A"/>
    <e v="#N/A"/>
    <n v="1"/>
  </r>
  <r>
    <s v="CARE"/>
    <m/>
    <m/>
    <x v="1"/>
    <x v="98"/>
    <m/>
    <m/>
    <m/>
    <x v="1"/>
    <x v="1"/>
    <s v="Bâches"/>
    <m/>
    <s v="Nombre"/>
    <n v="200"/>
    <m/>
    <m/>
    <m/>
    <s v=""/>
    <x v="37"/>
    <m/>
    <x v="3"/>
    <x v="14"/>
    <m/>
    <m/>
    <m/>
    <m/>
    <m/>
    <x v="550"/>
    <n v="196"/>
    <s v="HT02"/>
    <e v="#N/A"/>
    <e v="#N/A"/>
    <n v="0"/>
  </r>
  <r>
    <s v="CARE"/>
    <m/>
    <m/>
    <x v="1"/>
    <x v="98"/>
    <m/>
    <m/>
    <m/>
    <x v="1"/>
    <x v="1"/>
    <s v="Bâches"/>
    <m/>
    <s v="Nombre"/>
    <n v="800"/>
    <m/>
    <m/>
    <m/>
    <s v=""/>
    <x v="37"/>
    <m/>
    <x v="3"/>
    <x v="14"/>
    <m/>
    <m/>
    <m/>
    <m/>
    <m/>
    <x v="550"/>
    <n v="196"/>
    <s v="HT02"/>
    <e v="#N/A"/>
    <e v="#N/A"/>
    <n v="0"/>
  </r>
  <r>
    <s v="CARE"/>
    <m/>
    <m/>
    <x v="1"/>
    <x v="98"/>
    <m/>
    <m/>
    <m/>
    <x v="1"/>
    <x v="1"/>
    <s v="Kit d'outils"/>
    <s v="Cisailles d’étain / main scie 28'' / pioche / griffe marteau / pelle (brésilien)"/>
    <s v="Nombre"/>
    <n v="1038"/>
    <m/>
    <m/>
    <m/>
    <s v=""/>
    <x v="265"/>
    <s v="Sélection / Priorisation"/>
    <x v="1"/>
    <x v="14"/>
    <m/>
    <m/>
    <m/>
    <m/>
    <m/>
    <x v="550"/>
    <n v="196"/>
    <s v="HT08"/>
    <e v="#N/A"/>
    <e v="#N/A"/>
    <n v="0"/>
  </r>
  <r>
    <s v="CARE"/>
    <m/>
    <m/>
    <x v="1"/>
    <x v="98"/>
    <m/>
    <m/>
    <m/>
    <x v="1"/>
    <x v="1"/>
    <s v="Kit de tôles"/>
    <s v="Métal de feuille 0,40 mm 3'' x 6'' / métal feuille 0,40 mm 3'' x 6'' / Clous (2'') / Fil / une longueur de corde (6 / 8 mm)"/>
    <s v="Nombre"/>
    <n v="2075"/>
    <m/>
    <m/>
    <m/>
    <s v=""/>
    <x v="265"/>
    <s v="Sélection / Priorisation"/>
    <x v="1"/>
    <x v="14"/>
    <m/>
    <m/>
    <m/>
    <m/>
    <m/>
    <x v="550"/>
    <n v="196"/>
    <s v="HT08"/>
    <e v="#N/A"/>
    <e v="#N/A"/>
    <n v="0"/>
  </r>
  <r>
    <s v="Caritas Suisse"/>
    <m/>
    <m/>
    <x v="1"/>
    <x v="98"/>
    <m/>
    <m/>
    <m/>
    <x v="1"/>
    <x v="4"/>
    <s v="Non conditionel"/>
    <m/>
    <s v="Valeur en HTG"/>
    <m/>
    <m/>
    <m/>
    <m/>
    <s v=""/>
    <x v="174"/>
    <m/>
    <x v="2"/>
    <x v="51"/>
    <m/>
    <m/>
    <m/>
    <m/>
    <s v="Cash Support, planned"/>
    <x v="550"/>
    <n v="196"/>
    <s v="HT07"/>
    <s v="HT07723"/>
    <e v="#N/A"/>
    <n v="1"/>
  </r>
  <r>
    <s v="Caritas Suisse"/>
    <m/>
    <m/>
    <x v="1"/>
    <x v="98"/>
    <m/>
    <m/>
    <m/>
    <x v="1"/>
    <x v="4"/>
    <s v="Non conditionel"/>
    <m/>
    <s v="Valeur en HTG"/>
    <m/>
    <m/>
    <m/>
    <m/>
    <s v=""/>
    <x v="174"/>
    <m/>
    <x v="2"/>
    <x v="51"/>
    <m/>
    <m/>
    <m/>
    <m/>
    <s v="Cash Support, planned"/>
    <x v="550"/>
    <n v="196"/>
    <s v="HT07"/>
    <s v="HT07723"/>
    <e v="#N/A"/>
    <n v="0"/>
  </r>
  <r>
    <s v="Catholic Relief Services"/>
    <m/>
    <s v="OFDA"/>
    <x v="0"/>
    <x v="98"/>
    <m/>
    <m/>
    <m/>
    <x v="1"/>
    <x v="1"/>
    <s v="Bâches"/>
    <m/>
    <s v="Nombre"/>
    <n v="50"/>
    <m/>
    <m/>
    <m/>
    <s v=""/>
    <x v="14"/>
    <m/>
    <x v="1"/>
    <x v="3"/>
    <s v="Baliverne"/>
    <m/>
    <m/>
    <m/>
    <m/>
    <x v="550"/>
    <n v="196"/>
    <s v="HT08"/>
    <s v="HT08822"/>
    <e v="#N/A"/>
    <n v="0"/>
  </r>
  <r>
    <s v="Catholic Relief Services"/>
    <m/>
    <s v="OFDA"/>
    <x v="0"/>
    <x v="98"/>
    <m/>
    <m/>
    <m/>
    <x v="1"/>
    <x v="1"/>
    <s v="Bâches"/>
    <m/>
    <s v="Nombre"/>
    <n v="50"/>
    <m/>
    <m/>
    <m/>
    <s v=""/>
    <x v="14"/>
    <m/>
    <x v="1"/>
    <x v="3"/>
    <s v="Dallier"/>
    <m/>
    <m/>
    <m/>
    <m/>
    <x v="550"/>
    <n v="196"/>
    <s v="HT08"/>
    <s v="HT08822"/>
    <e v="#N/A"/>
    <n v="0"/>
  </r>
  <r>
    <s v="Catholic Relief Services"/>
    <m/>
    <s v="OFDA"/>
    <x v="0"/>
    <x v="98"/>
    <m/>
    <m/>
    <m/>
    <x v="0"/>
    <x v="0"/>
    <s v="Aquatabs"/>
    <m/>
    <s v="Nombre"/>
    <n v="8000"/>
    <m/>
    <m/>
    <m/>
    <s v=""/>
    <x v="266"/>
    <m/>
    <x v="2"/>
    <x v="7"/>
    <m/>
    <m/>
    <m/>
    <m/>
    <m/>
    <x v="550"/>
    <n v="196"/>
    <s v="HT07"/>
    <s v="HT07711"/>
    <e v="#N/A"/>
    <n v="1"/>
  </r>
  <r>
    <s v="Catholic Relief Services"/>
    <m/>
    <s v="OFDA"/>
    <x v="0"/>
    <x v="98"/>
    <m/>
    <m/>
    <m/>
    <x v="1"/>
    <x v="1"/>
    <s v="Bâches"/>
    <m/>
    <s v="Nombre"/>
    <n v="1000"/>
    <m/>
    <m/>
    <m/>
    <s v=""/>
    <x v="159"/>
    <m/>
    <x v="2"/>
    <x v="51"/>
    <s v="Arniquet"/>
    <m/>
    <m/>
    <m/>
    <m/>
    <x v="550"/>
    <n v="196"/>
    <s v="HT07"/>
    <s v="HT07723"/>
    <e v="#N/A"/>
    <n v="1"/>
  </r>
  <r>
    <s v="Catholic Relief Services"/>
    <m/>
    <s v="OFDA"/>
    <x v="0"/>
    <x v="98"/>
    <m/>
    <m/>
    <m/>
    <x v="1"/>
    <x v="1"/>
    <s v="Bâches"/>
    <m/>
    <s v="Nombre"/>
    <n v="200"/>
    <m/>
    <m/>
    <m/>
    <s v=""/>
    <x v="33"/>
    <m/>
    <x v="2"/>
    <x v="40"/>
    <s v="Champlois"/>
    <m/>
    <m/>
    <m/>
    <m/>
    <x v="550"/>
    <n v="196"/>
    <s v="HT07"/>
    <s v="HT07714"/>
    <e v="#N/A"/>
    <n v="1"/>
  </r>
  <r>
    <s v="Catholic Relief Services"/>
    <m/>
    <s v="OFDA"/>
    <x v="0"/>
    <x v="98"/>
    <m/>
    <m/>
    <m/>
    <x v="1"/>
    <x v="1"/>
    <s v="Bâches"/>
    <m/>
    <s v="Nombre"/>
    <n v="2200"/>
    <m/>
    <m/>
    <m/>
    <s v=""/>
    <x v="267"/>
    <m/>
    <x v="2"/>
    <x v="7"/>
    <m/>
    <m/>
    <m/>
    <m/>
    <s v="The below two lines merged into this line."/>
    <x v="550"/>
    <n v="196"/>
    <s v="HT07"/>
    <s v="HT07711"/>
    <e v="#N/A"/>
    <n v="0"/>
  </r>
  <r>
    <s v="Catholic Relief Services"/>
    <m/>
    <s v="OFDA"/>
    <x v="0"/>
    <x v="98"/>
    <m/>
    <m/>
    <m/>
    <x v="1"/>
    <x v="1"/>
    <s v="Bâches"/>
    <m/>
    <s v="Nombre"/>
    <n v="50"/>
    <m/>
    <m/>
    <m/>
    <s v=""/>
    <x v="14"/>
    <m/>
    <x v="2"/>
    <x v="20"/>
    <s v="Lezard"/>
    <m/>
    <m/>
    <m/>
    <m/>
    <x v="550"/>
    <n v="196"/>
    <s v="HT07"/>
    <s v="HT07721"/>
    <e v="#N/A"/>
    <n v="1"/>
  </r>
  <r>
    <s v="Catholic Relief Services"/>
    <m/>
    <s v="OFDA"/>
    <x v="0"/>
    <x v="98"/>
    <m/>
    <m/>
    <m/>
    <x v="1"/>
    <x v="1"/>
    <s v="Bâches"/>
    <m/>
    <s v="Nombre"/>
    <n v="50"/>
    <m/>
    <m/>
    <m/>
    <s v=""/>
    <x v="14"/>
    <m/>
    <x v="2"/>
    <x v="36"/>
    <s v="Renaudin"/>
    <m/>
    <m/>
    <m/>
    <m/>
    <x v="550"/>
    <n v="196"/>
    <s v="HT07"/>
    <s v="HT07743"/>
    <e v="#N/A"/>
    <n v="1"/>
  </r>
  <r>
    <s v="Catholic Relief Services"/>
    <m/>
    <s v="OFDA"/>
    <x v="0"/>
    <x v="98"/>
    <m/>
    <m/>
    <m/>
    <x v="0"/>
    <x v="0"/>
    <s v="Bidons"/>
    <m/>
    <s v="Nombre"/>
    <n v="1000"/>
    <m/>
    <m/>
    <m/>
    <s v=""/>
    <x v="159"/>
    <s v="Sélection / Priorisation"/>
    <x v="2"/>
    <x v="51"/>
    <s v="Arniquet"/>
    <m/>
    <m/>
    <m/>
    <m/>
    <x v="550"/>
    <n v="196"/>
    <s v="HT07"/>
    <s v="HT07723"/>
    <e v="#N/A"/>
    <n v="0"/>
  </r>
  <r>
    <s v="Catholic Relief Services"/>
    <m/>
    <s v="OFDA"/>
    <x v="0"/>
    <x v="98"/>
    <m/>
    <m/>
    <m/>
    <x v="0"/>
    <x v="0"/>
    <s v="Bidons"/>
    <m/>
    <s v="Nombre"/>
    <n v="800"/>
    <m/>
    <m/>
    <m/>
    <s v=""/>
    <x v="266"/>
    <m/>
    <x v="2"/>
    <x v="7"/>
    <m/>
    <m/>
    <m/>
    <m/>
    <m/>
    <x v="550"/>
    <n v="196"/>
    <s v="HT07"/>
    <s v="HT07711"/>
    <e v="#N/A"/>
    <n v="0"/>
  </r>
  <r>
    <s v="Catholic Relief Services"/>
    <m/>
    <s v="OFDA"/>
    <x v="0"/>
    <x v="98"/>
    <m/>
    <m/>
    <m/>
    <x v="0"/>
    <x v="0"/>
    <s v="Bidons"/>
    <m/>
    <s v="Nombre"/>
    <n v="1000"/>
    <m/>
    <m/>
    <m/>
    <s v=""/>
    <x v="267"/>
    <m/>
    <x v="2"/>
    <x v="7"/>
    <m/>
    <m/>
    <m/>
    <m/>
    <s v="The below two lines merged into this line."/>
    <x v="550"/>
    <n v="196"/>
    <s v="HT07"/>
    <s v="HT07711"/>
    <e v="#N/A"/>
    <n v="0"/>
  </r>
  <r>
    <s v="Catholic Relief Services"/>
    <m/>
    <s v="OFDA"/>
    <x v="0"/>
    <x v="98"/>
    <m/>
    <m/>
    <m/>
    <x v="0"/>
    <x v="0"/>
    <s v="Bidons"/>
    <m/>
    <s v="Nombre"/>
    <n v="1000"/>
    <m/>
    <m/>
    <m/>
    <s v=""/>
    <x v="262"/>
    <s v="Sélection / Priorisation"/>
    <x v="2"/>
    <x v="48"/>
    <m/>
    <m/>
    <m/>
    <m/>
    <m/>
    <x v="550"/>
    <n v="196"/>
    <s v="HT07"/>
    <s v="HT07722"/>
    <e v="#N/A"/>
    <n v="1"/>
  </r>
  <r>
    <s v="Catholic Relief Services"/>
    <m/>
    <s v="OFDA"/>
    <x v="0"/>
    <x v="98"/>
    <m/>
    <m/>
    <m/>
    <x v="0"/>
    <x v="0"/>
    <s v="Couvertures"/>
    <m/>
    <s v="Nombre"/>
    <n v="1200"/>
    <m/>
    <m/>
    <m/>
    <s v=""/>
    <x v="159"/>
    <s v="Sélection / Priorisation"/>
    <x v="2"/>
    <x v="51"/>
    <s v="Arniquet"/>
    <m/>
    <m/>
    <m/>
    <m/>
    <x v="550"/>
    <n v="196"/>
    <s v="HT07"/>
    <s v="HT07723"/>
    <e v="#N/A"/>
    <n v="0"/>
  </r>
  <r>
    <s v="Catholic Relief Services"/>
    <m/>
    <s v="OFDA"/>
    <x v="0"/>
    <x v="98"/>
    <m/>
    <m/>
    <m/>
    <x v="0"/>
    <x v="0"/>
    <s v="Couvertures"/>
    <m/>
    <s v="Nombre"/>
    <n v="1000"/>
    <m/>
    <m/>
    <m/>
    <s v=""/>
    <x v="262"/>
    <m/>
    <x v="2"/>
    <x v="51"/>
    <m/>
    <m/>
    <m/>
    <m/>
    <s v="Hygiene kits + Kitchen kits + Blankets + Water"/>
    <x v="550"/>
    <n v="196"/>
    <s v="HT07"/>
    <s v="HT07723"/>
    <e v="#N/A"/>
    <n v="0"/>
  </r>
  <r>
    <s v="Catholic Relief Services"/>
    <m/>
    <s v="OFDA"/>
    <x v="0"/>
    <x v="98"/>
    <m/>
    <m/>
    <m/>
    <x v="0"/>
    <x v="0"/>
    <s v="Couvertures"/>
    <m/>
    <s v="Nombre"/>
    <n v="200"/>
    <m/>
    <m/>
    <m/>
    <s v=""/>
    <x v="33"/>
    <s v="Sélection / Priorisation"/>
    <x v="2"/>
    <x v="40"/>
    <s v="Champlois"/>
    <m/>
    <m/>
    <m/>
    <m/>
    <x v="550"/>
    <n v="196"/>
    <s v="HT07"/>
    <s v="HT07714"/>
    <e v="#N/A"/>
    <n v="0"/>
  </r>
  <r>
    <s v="Catholic Relief Services"/>
    <m/>
    <s v="OFDA"/>
    <x v="1"/>
    <x v="98"/>
    <m/>
    <m/>
    <m/>
    <x v="0"/>
    <x v="0"/>
    <s v="Couvertures"/>
    <m/>
    <s v="Nombre"/>
    <n v="1000"/>
    <m/>
    <m/>
    <m/>
    <s v=""/>
    <x v="262"/>
    <m/>
    <x v="2"/>
    <x v="40"/>
    <m/>
    <m/>
    <m/>
    <m/>
    <s v="Hygiene kits + Kitchen kits + Blankets + Water"/>
    <x v="550"/>
    <n v="196"/>
    <s v="HT07"/>
    <s v="HT07714"/>
    <e v="#N/A"/>
    <n v="0"/>
  </r>
  <r>
    <s v="Catholic Relief Services"/>
    <m/>
    <s v="OFDA"/>
    <x v="1"/>
    <x v="98"/>
    <m/>
    <m/>
    <m/>
    <x v="0"/>
    <x v="0"/>
    <s v="Couvertures"/>
    <m/>
    <s v="Nombre"/>
    <n v="1000"/>
    <m/>
    <m/>
    <m/>
    <s v=""/>
    <x v="262"/>
    <m/>
    <x v="2"/>
    <x v="19"/>
    <m/>
    <m/>
    <m/>
    <m/>
    <s v="Hygiene kits + Kitchen kits + Blankets + Water"/>
    <x v="550"/>
    <n v="196"/>
    <s v="HT07"/>
    <s v="HT07713"/>
    <e v="#N/A"/>
    <n v="1"/>
  </r>
  <r>
    <s v="Catholic Relief Services"/>
    <m/>
    <s v="OFDA"/>
    <x v="1"/>
    <x v="98"/>
    <m/>
    <m/>
    <m/>
    <x v="0"/>
    <x v="0"/>
    <s v="Couvertures"/>
    <m/>
    <s v="Nombre"/>
    <n v="1000"/>
    <m/>
    <m/>
    <m/>
    <s v=""/>
    <x v="262"/>
    <m/>
    <x v="2"/>
    <x v="38"/>
    <m/>
    <m/>
    <m/>
    <m/>
    <s v="Hygiene kits + Kitchen kits + Blankets + Water"/>
    <x v="550"/>
    <n v="196"/>
    <s v="HT07"/>
    <s v="HT07741"/>
    <e v="#N/A"/>
    <n v="1"/>
  </r>
  <r>
    <s v="Catholic Relief Services"/>
    <m/>
    <s v="OFDA"/>
    <x v="0"/>
    <x v="98"/>
    <m/>
    <m/>
    <m/>
    <x v="0"/>
    <x v="0"/>
    <s v="Couvertures"/>
    <m/>
    <s v="Nombre"/>
    <n v="450"/>
    <m/>
    <m/>
    <m/>
    <s v=""/>
    <x v="266"/>
    <m/>
    <x v="2"/>
    <x v="7"/>
    <m/>
    <m/>
    <m/>
    <m/>
    <m/>
    <x v="550"/>
    <n v="196"/>
    <s v="HT07"/>
    <s v="HT07711"/>
    <e v="#N/A"/>
    <n v="0"/>
  </r>
  <r>
    <s v="Catholic Relief Services"/>
    <m/>
    <s v="OFDA"/>
    <x v="0"/>
    <x v="98"/>
    <m/>
    <m/>
    <m/>
    <x v="0"/>
    <x v="0"/>
    <s v="Couvertures"/>
    <m/>
    <s v="Nombre"/>
    <n v="2875"/>
    <m/>
    <m/>
    <m/>
    <s v=""/>
    <x v="267"/>
    <m/>
    <x v="2"/>
    <x v="7"/>
    <m/>
    <m/>
    <m/>
    <m/>
    <s v="The below two lines merged into this line."/>
    <x v="550"/>
    <n v="196"/>
    <s v="HT07"/>
    <s v="HT07711"/>
    <e v="#N/A"/>
    <n v="0"/>
  </r>
  <r>
    <s v="Catholic Relief Services"/>
    <m/>
    <s v="OFDA"/>
    <x v="0"/>
    <x v="98"/>
    <m/>
    <m/>
    <m/>
    <x v="0"/>
    <x v="0"/>
    <s v="Couvertures"/>
    <m/>
    <s v="Nombre"/>
    <n v="450"/>
    <m/>
    <m/>
    <m/>
    <s v=""/>
    <x v="266"/>
    <s v="Sélection / Priorisation"/>
    <x v="2"/>
    <x v="7"/>
    <m/>
    <m/>
    <m/>
    <m/>
    <m/>
    <x v="550"/>
    <n v="196"/>
    <s v="HT07"/>
    <s v="HT07711"/>
    <e v="#N/A"/>
    <n v="0"/>
  </r>
  <r>
    <s v="Catholic Relief Services"/>
    <m/>
    <s v="OFDA"/>
    <x v="0"/>
    <x v="98"/>
    <m/>
    <m/>
    <m/>
    <x v="0"/>
    <x v="0"/>
    <s v="Couvertures"/>
    <m/>
    <s v="Nombre"/>
    <n v="1000"/>
    <m/>
    <m/>
    <m/>
    <s v=""/>
    <x v="262"/>
    <s v="Sélection / Priorisation"/>
    <x v="2"/>
    <x v="26"/>
    <s v="Maniche"/>
    <m/>
    <m/>
    <m/>
    <m/>
    <x v="550"/>
    <n v="196"/>
    <s v="HT07"/>
    <s v="HT07715"/>
    <e v="#N/A"/>
    <n v="1"/>
  </r>
  <r>
    <s v="Catholic Relief Services"/>
    <m/>
    <s v="OFDA"/>
    <x v="1"/>
    <x v="98"/>
    <m/>
    <m/>
    <m/>
    <x v="0"/>
    <x v="0"/>
    <s v="Couvertures"/>
    <m/>
    <s v="Nombre"/>
    <n v="1000"/>
    <m/>
    <m/>
    <m/>
    <s v=""/>
    <x v="262"/>
    <m/>
    <x v="2"/>
    <x v="26"/>
    <m/>
    <m/>
    <m/>
    <m/>
    <s v="Hygiene kits + Kitchen kits + Blankets + Water"/>
    <x v="550"/>
    <n v="196"/>
    <s v="HT07"/>
    <s v="HT07715"/>
    <e v="#N/A"/>
    <n v="0"/>
  </r>
  <r>
    <s v="Catholic Relief Services"/>
    <m/>
    <s v="OFDA"/>
    <x v="0"/>
    <x v="98"/>
    <m/>
    <m/>
    <m/>
    <x v="0"/>
    <x v="0"/>
    <s v="Couvertures"/>
    <m/>
    <s v="Nombre"/>
    <n v="1000"/>
    <m/>
    <m/>
    <m/>
    <s v=""/>
    <x v="262"/>
    <m/>
    <x v="2"/>
    <x v="20"/>
    <m/>
    <m/>
    <m/>
    <m/>
    <s v="Hygiene kits + Kitchen kits + Blankets + Water"/>
    <x v="550"/>
    <n v="196"/>
    <s v="HT07"/>
    <s v="HT07721"/>
    <e v="#N/A"/>
    <n v="0"/>
  </r>
  <r>
    <s v="Catholic Relief Services"/>
    <m/>
    <s v="OFDA"/>
    <x v="0"/>
    <x v="98"/>
    <m/>
    <m/>
    <m/>
    <x v="0"/>
    <x v="0"/>
    <s v="Couvertures"/>
    <m/>
    <s v="Nombre"/>
    <n v="1000"/>
    <m/>
    <m/>
    <m/>
    <s v=""/>
    <x v="262"/>
    <m/>
    <x v="2"/>
    <x v="36"/>
    <m/>
    <m/>
    <m/>
    <m/>
    <s v="Hygiene kits + Kitchen kits + Blankets + Water"/>
    <x v="550"/>
    <n v="196"/>
    <s v="HT07"/>
    <s v="HT07743"/>
    <e v="#N/A"/>
    <n v="0"/>
  </r>
  <r>
    <s v="Catholic Relief Services"/>
    <m/>
    <s v="OFDA"/>
    <x v="0"/>
    <x v="98"/>
    <m/>
    <m/>
    <m/>
    <x v="0"/>
    <x v="0"/>
    <s v="Couvertures"/>
    <m/>
    <s v="Nombre"/>
    <n v="1000"/>
    <m/>
    <m/>
    <m/>
    <s v=""/>
    <x v="262"/>
    <m/>
    <x v="2"/>
    <x v="48"/>
    <m/>
    <m/>
    <m/>
    <m/>
    <s v="Hygiene kits + Kitchen kits + Blankets + Water"/>
    <x v="550"/>
    <n v="196"/>
    <s v="HT07"/>
    <s v="HT07722"/>
    <e v="#N/A"/>
    <n v="0"/>
  </r>
  <r>
    <s v="Catholic Relief Services"/>
    <m/>
    <s v="OFDA"/>
    <x v="0"/>
    <x v="98"/>
    <m/>
    <m/>
    <m/>
    <x v="0"/>
    <x v="0"/>
    <s v="Couvertures"/>
    <m/>
    <s v="Nombre"/>
    <n v="1000"/>
    <m/>
    <m/>
    <m/>
    <s v=""/>
    <x v="262"/>
    <s v="Sélection / Priorisation"/>
    <x v="2"/>
    <x v="48"/>
    <m/>
    <m/>
    <m/>
    <m/>
    <m/>
    <x v="550"/>
    <n v="196"/>
    <s v="HT07"/>
    <s v="HT07722"/>
    <e v="#N/A"/>
    <n v="0"/>
  </r>
  <r>
    <s v="Catholic Relief Services"/>
    <m/>
    <s v="OFDA"/>
    <x v="0"/>
    <x v="98"/>
    <m/>
    <m/>
    <m/>
    <x v="0"/>
    <x v="0"/>
    <s v="Couvertures"/>
    <m/>
    <s v="Nombre"/>
    <n v="1000"/>
    <m/>
    <m/>
    <m/>
    <s v=""/>
    <x v="262"/>
    <m/>
    <x v="2"/>
    <x v="43"/>
    <m/>
    <m/>
    <m/>
    <m/>
    <s v="Hygiene kits + Kitchen kits + Blankets + Water"/>
    <x v="550"/>
    <n v="196"/>
    <s v="HT07"/>
    <s v="HT07712"/>
    <e v="#N/A"/>
    <n v="1"/>
  </r>
  <r>
    <s v="Catholic Relief Services"/>
    <m/>
    <s v="OFDA"/>
    <x v="0"/>
    <x v="98"/>
    <m/>
    <m/>
    <m/>
    <x v="1"/>
    <x v="1"/>
    <s v="Kit Abris"/>
    <m/>
    <s v="Nombre"/>
    <n v="4370"/>
    <m/>
    <m/>
    <m/>
    <s v=""/>
    <x v="267"/>
    <m/>
    <x v="2"/>
    <x v="7"/>
    <m/>
    <m/>
    <m/>
    <m/>
    <s v="The below two lines merged into this line."/>
    <x v="550"/>
    <n v="196"/>
    <s v="HT07"/>
    <s v="HT07711"/>
    <e v="#N/A"/>
    <n v="0"/>
  </r>
  <r>
    <s v="Catholic Relief Services"/>
    <m/>
    <s v="OFDA"/>
    <x v="0"/>
    <x v="98"/>
    <m/>
    <m/>
    <m/>
    <x v="0"/>
    <x v="0"/>
    <s v="Kit de cuisine"/>
    <m/>
    <s v="Nombre"/>
    <n v="1000"/>
    <m/>
    <m/>
    <m/>
    <s v=""/>
    <x v="262"/>
    <m/>
    <x v="2"/>
    <x v="51"/>
    <m/>
    <m/>
    <m/>
    <m/>
    <s v="Hygiene kits + Kitchen kits + Blankets + Water"/>
    <x v="550"/>
    <n v="196"/>
    <s v="HT07"/>
    <s v="HT07723"/>
    <e v="#N/A"/>
    <n v="0"/>
  </r>
  <r>
    <s v="Catholic Relief Services"/>
    <m/>
    <s v="OFDA"/>
    <x v="1"/>
    <x v="98"/>
    <m/>
    <m/>
    <m/>
    <x v="0"/>
    <x v="0"/>
    <s v="Kit de cuisine"/>
    <m/>
    <s v="Nombre"/>
    <n v="1000"/>
    <m/>
    <m/>
    <m/>
    <s v=""/>
    <x v="262"/>
    <m/>
    <x v="2"/>
    <x v="40"/>
    <m/>
    <m/>
    <m/>
    <m/>
    <s v="Hygiene kits + Kitchen kits + Blankets + Water"/>
    <x v="550"/>
    <n v="196"/>
    <s v="HT07"/>
    <s v="HT07714"/>
    <e v="#N/A"/>
    <n v="0"/>
  </r>
  <r>
    <s v="Catholic Relief Services"/>
    <m/>
    <s v="OFDA"/>
    <x v="1"/>
    <x v="98"/>
    <m/>
    <m/>
    <m/>
    <x v="0"/>
    <x v="0"/>
    <s v="Kit de cuisine"/>
    <m/>
    <s v="Nombre"/>
    <n v="1000"/>
    <m/>
    <m/>
    <m/>
    <s v=""/>
    <x v="262"/>
    <m/>
    <x v="2"/>
    <x v="19"/>
    <m/>
    <m/>
    <m/>
    <m/>
    <s v="Hygiene kits + Kitchen kits + Blankets + Water"/>
    <x v="550"/>
    <n v="196"/>
    <s v="HT07"/>
    <s v="HT07713"/>
    <e v="#N/A"/>
    <n v="0"/>
  </r>
  <r>
    <s v="Catholic Relief Services"/>
    <m/>
    <s v="OFDA"/>
    <x v="1"/>
    <x v="98"/>
    <m/>
    <m/>
    <m/>
    <x v="0"/>
    <x v="0"/>
    <s v="Kit de cuisine"/>
    <m/>
    <s v="Nombre"/>
    <n v="1000"/>
    <m/>
    <m/>
    <m/>
    <s v=""/>
    <x v="262"/>
    <m/>
    <x v="2"/>
    <x v="38"/>
    <m/>
    <m/>
    <m/>
    <m/>
    <s v="Hygiene kits + Kitchen kits + Blankets + Water"/>
    <x v="550"/>
    <n v="196"/>
    <s v="HT07"/>
    <s v="HT07741"/>
    <e v="#N/A"/>
    <n v="0"/>
  </r>
  <r>
    <s v="Catholic Relief Services"/>
    <m/>
    <s v="OFDA"/>
    <x v="0"/>
    <x v="98"/>
    <m/>
    <m/>
    <m/>
    <x v="0"/>
    <x v="0"/>
    <s v="Kit de cuisine"/>
    <m/>
    <s v="Nombre"/>
    <n v="1000"/>
    <m/>
    <m/>
    <m/>
    <s v=""/>
    <x v="267"/>
    <m/>
    <x v="2"/>
    <x v="7"/>
    <m/>
    <m/>
    <m/>
    <m/>
    <s v="The below two lines merged into this line."/>
    <x v="550"/>
    <n v="196"/>
    <s v="HT07"/>
    <s v="HT07711"/>
    <e v="#N/A"/>
    <n v="0"/>
  </r>
  <r>
    <s v="Catholic Relief Services"/>
    <m/>
    <s v="OFDA"/>
    <x v="0"/>
    <x v="98"/>
    <m/>
    <m/>
    <m/>
    <x v="0"/>
    <x v="0"/>
    <s v="Kit de cuisine"/>
    <m/>
    <s v="Nombre"/>
    <n v="1000"/>
    <m/>
    <m/>
    <m/>
    <s v=""/>
    <x v="262"/>
    <s v="Sélection / Priorisation"/>
    <x v="2"/>
    <x v="26"/>
    <s v="Maniche"/>
    <m/>
    <m/>
    <m/>
    <m/>
    <x v="550"/>
    <n v="196"/>
    <s v="HT07"/>
    <s v="HT07715"/>
    <e v="#N/A"/>
    <n v="0"/>
  </r>
  <r>
    <s v="Catholic Relief Services"/>
    <m/>
    <s v="OFDA"/>
    <x v="1"/>
    <x v="98"/>
    <m/>
    <m/>
    <m/>
    <x v="0"/>
    <x v="0"/>
    <s v="Kit de cuisine"/>
    <m/>
    <s v="Nombre"/>
    <n v="1000"/>
    <m/>
    <m/>
    <m/>
    <s v=""/>
    <x v="262"/>
    <m/>
    <x v="2"/>
    <x v="26"/>
    <m/>
    <m/>
    <m/>
    <m/>
    <s v="Hygiene kits + Kitchen kits + Blankets + Water"/>
    <x v="550"/>
    <n v="196"/>
    <s v="HT07"/>
    <s v="HT07715"/>
    <e v="#N/A"/>
    <n v="0"/>
  </r>
  <r>
    <s v="Catholic Relief Services"/>
    <m/>
    <s v="OFDA"/>
    <x v="0"/>
    <x v="98"/>
    <m/>
    <m/>
    <m/>
    <x v="0"/>
    <x v="0"/>
    <s v="Kit de cuisine"/>
    <m/>
    <s v="Nombre"/>
    <n v="1000"/>
    <m/>
    <m/>
    <m/>
    <s v=""/>
    <x v="262"/>
    <m/>
    <x v="2"/>
    <x v="20"/>
    <m/>
    <m/>
    <m/>
    <m/>
    <s v="Hygiene kits + Kitchen kits + Blankets + Water"/>
    <x v="550"/>
    <n v="196"/>
    <s v="HT07"/>
    <s v="HT07721"/>
    <e v="#N/A"/>
    <n v="0"/>
  </r>
  <r>
    <s v="Catholic Relief Services"/>
    <m/>
    <s v="OFDA"/>
    <x v="0"/>
    <x v="98"/>
    <m/>
    <m/>
    <m/>
    <x v="0"/>
    <x v="0"/>
    <s v="Kit de cuisine"/>
    <m/>
    <s v="Nombre"/>
    <n v="1000"/>
    <m/>
    <m/>
    <m/>
    <s v=""/>
    <x v="262"/>
    <m/>
    <x v="2"/>
    <x v="36"/>
    <m/>
    <m/>
    <m/>
    <m/>
    <s v="Hygiene kits + Kitchen kits + Blankets + Water"/>
    <x v="550"/>
    <n v="196"/>
    <s v="HT07"/>
    <s v="HT07743"/>
    <e v="#N/A"/>
    <n v="0"/>
  </r>
  <r>
    <s v="Catholic Relief Services"/>
    <m/>
    <s v="OFDA"/>
    <x v="0"/>
    <x v="98"/>
    <m/>
    <m/>
    <m/>
    <x v="0"/>
    <x v="0"/>
    <s v="Kit de cuisine"/>
    <m/>
    <s v="Nombre"/>
    <n v="1000"/>
    <m/>
    <m/>
    <m/>
    <s v=""/>
    <x v="262"/>
    <m/>
    <x v="2"/>
    <x v="48"/>
    <m/>
    <m/>
    <m/>
    <m/>
    <s v="Hygiene kits + Kitchen kits + Blankets + Water"/>
    <x v="550"/>
    <n v="196"/>
    <s v="HT07"/>
    <s v="HT07722"/>
    <e v="#N/A"/>
    <n v="0"/>
  </r>
  <r>
    <s v="Catholic Relief Services"/>
    <m/>
    <s v="OFDA"/>
    <x v="0"/>
    <x v="98"/>
    <m/>
    <m/>
    <m/>
    <x v="0"/>
    <x v="0"/>
    <s v="Kit de cuisine"/>
    <m/>
    <s v="Nombre"/>
    <n v="1000"/>
    <m/>
    <m/>
    <m/>
    <s v=""/>
    <x v="262"/>
    <s v="Sélection / Priorisation"/>
    <x v="2"/>
    <x v="48"/>
    <m/>
    <m/>
    <m/>
    <m/>
    <m/>
    <x v="550"/>
    <n v="196"/>
    <s v="HT07"/>
    <s v="HT07722"/>
    <e v="#N/A"/>
    <n v="0"/>
  </r>
  <r>
    <s v="Catholic Relief Services"/>
    <m/>
    <s v="OFDA"/>
    <x v="0"/>
    <x v="98"/>
    <m/>
    <m/>
    <m/>
    <x v="0"/>
    <x v="0"/>
    <s v="Kit de cuisine"/>
    <m/>
    <s v="Nombre"/>
    <n v="1000"/>
    <m/>
    <m/>
    <m/>
    <s v=""/>
    <x v="262"/>
    <m/>
    <x v="2"/>
    <x v="43"/>
    <m/>
    <m/>
    <m/>
    <m/>
    <s v="Hygiene kits + Kitchen kits + Blankets + Water"/>
    <x v="550"/>
    <n v="196"/>
    <s v="HT07"/>
    <s v="HT07712"/>
    <e v="#N/A"/>
    <n v="0"/>
  </r>
  <r>
    <s v="Catholic Relief Services"/>
    <m/>
    <s v="OFDA"/>
    <x v="0"/>
    <x v="98"/>
    <m/>
    <m/>
    <m/>
    <x v="0"/>
    <x v="0"/>
    <s v="Kit d'hygiène"/>
    <m/>
    <s v="Nombre"/>
    <n v="1200"/>
    <m/>
    <m/>
    <m/>
    <s v=""/>
    <x v="159"/>
    <s v="Sélection / Priorisation"/>
    <x v="2"/>
    <x v="51"/>
    <s v="Arniquet"/>
    <m/>
    <m/>
    <m/>
    <m/>
    <x v="550"/>
    <n v="196"/>
    <s v="HT07"/>
    <s v="HT07723"/>
    <e v="#N/A"/>
    <n v="0"/>
  </r>
  <r>
    <s v="Catholic Relief Services"/>
    <m/>
    <s v="OFDA"/>
    <x v="0"/>
    <x v="98"/>
    <m/>
    <m/>
    <m/>
    <x v="0"/>
    <x v="0"/>
    <s v="Kit d'hygiène"/>
    <m/>
    <s v="Nombre"/>
    <n v="1000"/>
    <m/>
    <m/>
    <m/>
    <s v=""/>
    <x v="262"/>
    <m/>
    <x v="2"/>
    <x v="51"/>
    <m/>
    <m/>
    <m/>
    <m/>
    <s v="Hygiene kits + Kitchen kits + Blankets + Water"/>
    <x v="550"/>
    <n v="196"/>
    <s v="HT07"/>
    <s v="HT07723"/>
    <e v="#N/A"/>
    <n v="0"/>
  </r>
  <r>
    <s v="Catholic Relief Services"/>
    <m/>
    <s v="OFDA"/>
    <x v="0"/>
    <x v="98"/>
    <m/>
    <m/>
    <m/>
    <x v="0"/>
    <x v="0"/>
    <s v="Kit d'hygiène"/>
    <m/>
    <s v="Nombre"/>
    <n v="200"/>
    <m/>
    <m/>
    <m/>
    <s v=""/>
    <x v="33"/>
    <s v="Sélection / Priorisation"/>
    <x v="2"/>
    <x v="40"/>
    <s v="Champlois"/>
    <m/>
    <m/>
    <m/>
    <m/>
    <x v="550"/>
    <n v="196"/>
    <s v="HT07"/>
    <s v="HT07714"/>
    <e v="#N/A"/>
    <n v="0"/>
  </r>
  <r>
    <s v="Catholic Relief Services"/>
    <m/>
    <s v="OFDA"/>
    <x v="1"/>
    <x v="98"/>
    <m/>
    <m/>
    <m/>
    <x v="0"/>
    <x v="0"/>
    <s v="Kit d'hygiène"/>
    <m/>
    <s v="Nombre"/>
    <n v="1000"/>
    <m/>
    <m/>
    <m/>
    <s v=""/>
    <x v="262"/>
    <m/>
    <x v="2"/>
    <x v="40"/>
    <m/>
    <m/>
    <m/>
    <m/>
    <s v="Hygiene kits + Kitchen kits + Blankets + Water"/>
    <x v="550"/>
    <n v="196"/>
    <s v="HT07"/>
    <s v="HT07714"/>
    <e v="#N/A"/>
    <n v="0"/>
  </r>
  <r>
    <s v="Catholic Relief Services"/>
    <m/>
    <s v="OFDA"/>
    <x v="1"/>
    <x v="98"/>
    <m/>
    <m/>
    <m/>
    <x v="0"/>
    <x v="0"/>
    <s v="Kit d'hygiène"/>
    <m/>
    <s v="Nombre"/>
    <n v="1000"/>
    <m/>
    <m/>
    <m/>
    <s v=""/>
    <x v="262"/>
    <m/>
    <x v="2"/>
    <x v="19"/>
    <m/>
    <m/>
    <m/>
    <m/>
    <s v="Hygiene kits + Kitchen kits + Blankets + Water"/>
    <x v="550"/>
    <n v="196"/>
    <s v="HT07"/>
    <s v="HT07713"/>
    <e v="#N/A"/>
    <n v="0"/>
  </r>
  <r>
    <s v="Catholic Relief Services"/>
    <m/>
    <s v="OFDA"/>
    <x v="1"/>
    <x v="98"/>
    <m/>
    <m/>
    <m/>
    <x v="0"/>
    <x v="0"/>
    <s v="Kit d'hygiène"/>
    <m/>
    <s v="Nombre"/>
    <n v="1000"/>
    <m/>
    <m/>
    <m/>
    <s v=""/>
    <x v="262"/>
    <m/>
    <x v="2"/>
    <x v="38"/>
    <m/>
    <m/>
    <m/>
    <m/>
    <s v="Hygiene kits + Kitchen kits + Blankets + Water"/>
    <x v="550"/>
    <n v="196"/>
    <s v="HT07"/>
    <s v="HT07741"/>
    <e v="#N/A"/>
    <n v="0"/>
  </r>
  <r>
    <s v="Catholic Relief Services"/>
    <m/>
    <s v="OFDA"/>
    <x v="0"/>
    <x v="98"/>
    <m/>
    <m/>
    <m/>
    <x v="0"/>
    <x v="0"/>
    <s v="Kit d'hygiène"/>
    <m/>
    <s v="Nombre"/>
    <n v="500"/>
    <m/>
    <m/>
    <m/>
    <s v=""/>
    <x v="266"/>
    <m/>
    <x v="2"/>
    <x v="7"/>
    <m/>
    <m/>
    <m/>
    <m/>
    <m/>
    <x v="550"/>
    <n v="196"/>
    <s v="HT07"/>
    <s v="HT07711"/>
    <e v="#N/A"/>
    <n v="0"/>
  </r>
  <r>
    <s v="Catholic Relief Services"/>
    <m/>
    <s v="OFDA"/>
    <x v="0"/>
    <x v="98"/>
    <m/>
    <m/>
    <m/>
    <x v="0"/>
    <x v="0"/>
    <s v="Kit d'hygiène"/>
    <m/>
    <s v="Nombre"/>
    <n v="3000"/>
    <m/>
    <m/>
    <m/>
    <s v=""/>
    <x v="267"/>
    <m/>
    <x v="2"/>
    <x v="7"/>
    <m/>
    <m/>
    <m/>
    <m/>
    <s v="The below two lines merged into this line."/>
    <x v="550"/>
    <n v="196"/>
    <s v="HT07"/>
    <s v="HT07711"/>
    <e v="#N/A"/>
    <n v="0"/>
  </r>
  <r>
    <s v="Catholic Relief Services"/>
    <m/>
    <s v="OFDA"/>
    <x v="0"/>
    <x v="98"/>
    <m/>
    <m/>
    <m/>
    <x v="0"/>
    <x v="0"/>
    <s v="Kit d'hygiène"/>
    <m/>
    <s v="Nombre"/>
    <n v="1000"/>
    <m/>
    <m/>
    <m/>
    <s v=""/>
    <x v="262"/>
    <s v="Sélection / Priorisation"/>
    <x v="2"/>
    <x v="26"/>
    <s v="Maniche"/>
    <m/>
    <m/>
    <m/>
    <m/>
    <x v="550"/>
    <n v="196"/>
    <s v="HT07"/>
    <s v="HT07715"/>
    <e v="#N/A"/>
    <n v="0"/>
  </r>
  <r>
    <s v="Catholic Relief Services"/>
    <m/>
    <s v="OFDA"/>
    <x v="1"/>
    <x v="98"/>
    <m/>
    <m/>
    <m/>
    <x v="0"/>
    <x v="0"/>
    <s v="Kit d'hygiène"/>
    <m/>
    <s v="Nombre"/>
    <n v="1000"/>
    <m/>
    <m/>
    <m/>
    <s v=""/>
    <x v="262"/>
    <m/>
    <x v="2"/>
    <x v="26"/>
    <m/>
    <m/>
    <m/>
    <m/>
    <s v="Hygiene kits + Kitchen kits + Blankets + Water"/>
    <x v="550"/>
    <n v="196"/>
    <s v="HT07"/>
    <s v="HT07715"/>
    <e v="#N/A"/>
    <n v="0"/>
  </r>
  <r>
    <s v="Catholic Relief Services"/>
    <m/>
    <s v="OFDA"/>
    <x v="0"/>
    <x v="98"/>
    <m/>
    <m/>
    <m/>
    <x v="0"/>
    <x v="0"/>
    <s v="Kit d'hygiène"/>
    <m/>
    <s v="Nombre"/>
    <n v="200"/>
    <m/>
    <m/>
    <m/>
    <s v=""/>
    <x v="14"/>
    <s v="Sélection / Priorisation"/>
    <x v="2"/>
    <x v="20"/>
    <s v="Lezard"/>
    <m/>
    <m/>
    <m/>
    <m/>
    <x v="550"/>
    <n v="196"/>
    <s v="HT07"/>
    <s v="HT07721"/>
    <e v="#N/A"/>
    <n v="0"/>
  </r>
  <r>
    <s v="Catholic Relief Services"/>
    <m/>
    <s v="OFDA"/>
    <x v="0"/>
    <x v="98"/>
    <m/>
    <m/>
    <m/>
    <x v="0"/>
    <x v="0"/>
    <s v="Kit d'hygiène"/>
    <m/>
    <s v="Nombre"/>
    <n v="1000"/>
    <m/>
    <m/>
    <m/>
    <s v=""/>
    <x v="262"/>
    <m/>
    <x v="2"/>
    <x v="20"/>
    <m/>
    <m/>
    <m/>
    <m/>
    <s v="Hygiene kits + Kitchen kits + Blankets + Water"/>
    <x v="550"/>
    <n v="196"/>
    <s v="HT07"/>
    <s v="HT07721"/>
    <e v="#N/A"/>
    <n v="0"/>
  </r>
  <r>
    <s v="Catholic Relief Services"/>
    <m/>
    <s v="OFDA"/>
    <x v="0"/>
    <x v="98"/>
    <m/>
    <m/>
    <m/>
    <x v="0"/>
    <x v="0"/>
    <s v="Kit d'hygiène"/>
    <m/>
    <s v="Nombre"/>
    <n v="200"/>
    <m/>
    <m/>
    <m/>
    <s v=""/>
    <x v="14"/>
    <s v="Sélection / Priorisation"/>
    <x v="2"/>
    <x v="36"/>
    <s v="Renaudin"/>
    <m/>
    <m/>
    <m/>
    <m/>
    <x v="550"/>
    <n v="196"/>
    <s v="HT07"/>
    <s v="HT07743"/>
    <e v="#N/A"/>
    <n v="0"/>
  </r>
  <r>
    <s v="Catholic Relief Services"/>
    <m/>
    <s v="OFDA"/>
    <x v="0"/>
    <x v="98"/>
    <m/>
    <m/>
    <m/>
    <x v="0"/>
    <x v="0"/>
    <s v="Kit d'hygiène"/>
    <m/>
    <s v="Nombre"/>
    <n v="1000"/>
    <m/>
    <m/>
    <m/>
    <s v=""/>
    <x v="262"/>
    <m/>
    <x v="2"/>
    <x v="36"/>
    <m/>
    <m/>
    <m/>
    <m/>
    <s v="Hygiene kits + Kitchen kits + Blankets + Water"/>
    <x v="550"/>
    <n v="196"/>
    <s v="HT07"/>
    <s v="HT07743"/>
    <e v="#N/A"/>
    <n v="0"/>
  </r>
  <r>
    <s v="Catholic Relief Services"/>
    <m/>
    <s v="OFDA"/>
    <x v="0"/>
    <x v="98"/>
    <m/>
    <m/>
    <m/>
    <x v="0"/>
    <x v="0"/>
    <s v="Kit d'hygiène"/>
    <m/>
    <s v="Nombre"/>
    <n v="1000"/>
    <m/>
    <m/>
    <m/>
    <s v=""/>
    <x v="262"/>
    <m/>
    <x v="2"/>
    <x v="48"/>
    <m/>
    <m/>
    <m/>
    <m/>
    <s v="Hygiene kits + Kitchen kits + Blankets + Water"/>
    <x v="550"/>
    <n v="196"/>
    <s v="HT07"/>
    <s v="HT07722"/>
    <e v="#N/A"/>
    <n v="0"/>
  </r>
  <r>
    <s v="Catholic Relief Services"/>
    <m/>
    <s v="OFDA"/>
    <x v="0"/>
    <x v="98"/>
    <m/>
    <m/>
    <m/>
    <x v="0"/>
    <x v="0"/>
    <s v="Kit d'hygiène"/>
    <m/>
    <s v="Nombre"/>
    <n v="1000"/>
    <m/>
    <m/>
    <m/>
    <s v=""/>
    <x v="262"/>
    <s v="Sélection / Priorisation"/>
    <x v="2"/>
    <x v="48"/>
    <m/>
    <m/>
    <m/>
    <m/>
    <m/>
    <x v="550"/>
    <n v="196"/>
    <s v="HT07"/>
    <s v="HT07722"/>
    <e v="#N/A"/>
    <n v="0"/>
  </r>
  <r>
    <s v="Catholic Relief Services"/>
    <m/>
    <s v="OFDA"/>
    <x v="0"/>
    <x v="98"/>
    <m/>
    <m/>
    <m/>
    <x v="0"/>
    <x v="0"/>
    <s v="Kit d'hygiène"/>
    <m/>
    <s v="Nombre"/>
    <n v="1000"/>
    <m/>
    <m/>
    <m/>
    <s v=""/>
    <x v="262"/>
    <m/>
    <x v="2"/>
    <x v="43"/>
    <m/>
    <m/>
    <m/>
    <m/>
    <s v="Hygiene kits + Kitchen kits + Blankets + Water"/>
    <x v="550"/>
    <n v="196"/>
    <s v="HT07"/>
    <s v="HT07712"/>
    <e v="#N/A"/>
    <n v="0"/>
  </r>
  <r>
    <s v="Catholic Relief Services"/>
    <m/>
    <s v="OFDA"/>
    <x v="0"/>
    <x v="98"/>
    <m/>
    <m/>
    <m/>
    <x v="0"/>
    <x v="0"/>
    <s v="Lampes solaires"/>
    <m/>
    <s v="Nombre"/>
    <n v="150"/>
    <m/>
    <m/>
    <m/>
    <s v=""/>
    <x v="266"/>
    <m/>
    <x v="2"/>
    <x v="7"/>
    <m/>
    <m/>
    <m/>
    <m/>
    <m/>
    <x v="550"/>
    <n v="196"/>
    <s v="HT07"/>
    <s v="HT07711"/>
    <e v="#N/A"/>
    <n v="0"/>
  </r>
  <r>
    <s v="Catholic Relief Services"/>
    <m/>
    <s v="OFDA"/>
    <x v="0"/>
    <x v="98"/>
    <m/>
    <m/>
    <m/>
    <x v="1"/>
    <x v="4"/>
    <s v="Non conditionel"/>
    <m/>
    <s v="Valeur en HTG"/>
    <n v="160"/>
    <m/>
    <m/>
    <m/>
    <s v=""/>
    <x v="268"/>
    <s v="Sélection / Priorisation"/>
    <x v="2"/>
    <x v="7"/>
    <m/>
    <m/>
    <m/>
    <m/>
    <m/>
    <x v="550"/>
    <n v="196"/>
    <s v="HT07"/>
    <s v="HT07711"/>
    <e v="#N/A"/>
    <n v="0"/>
  </r>
  <r>
    <s v="Catholic Relief Services"/>
    <m/>
    <s v="OFDA"/>
    <x v="0"/>
    <x v="98"/>
    <m/>
    <m/>
    <m/>
    <x v="1"/>
    <x v="4"/>
    <s v="Non conditionel"/>
    <m/>
    <s v="Valeur en HTG"/>
    <m/>
    <m/>
    <m/>
    <m/>
    <s v=""/>
    <x v="269"/>
    <m/>
    <x v="2"/>
    <x v="7"/>
    <m/>
    <m/>
    <m/>
    <m/>
    <s v="The below two lines merged into this line."/>
    <x v="550"/>
    <n v="196"/>
    <s v="HT07"/>
    <s v="HT07711"/>
    <e v="#N/A"/>
    <n v="0"/>
  </r>
  <r>
    <s v="Catholic Relief Services"/>
    <m/>
    <s v="OFDA"/>
    <x v="3"/>
    <x v="98"/>
    <m/>
    <m/>
    <m/>
    <x v="1"/>
    <x v="4"/>
    <s v="Non conditionel"/>
    <m/>
    <s v="Valeur en HTG"/>
    <m/>
    <m/>
    <m/>
    <m/>
    <s v=""/>
    <x v="23"/>
    <m/>
    <x v="2"/>
    <x v="7"/>
    <m/>
    <m/>
    <m/>
    <m/>
    <s v="cash support"/>
    <x v="550"/>
    <n v="196"/>
    <s v="HT07"/>
    <s v="HT07711"/>
    <e v="#N/A"/>
    <n v="0"/>
  </r>
  <r>
    <s v="Catholic Relief Services"/>
    <m/>
    <s v="OFDA"/>
    <x v="1"/>
    <x v="98"/>
    <m/>
    <m/>
    <m/>
    <x v="1"/>
    <x v="4"/>
    <s v="Non conditionel"/>
    <m/>
    <s v="Valeur en HTG"/>
    <m/>
    <m/>
    <m/>
    <m/>
    <s v=""/>
    <x v="113"/>
    <m/>
    <x v="2"/>
    <x v="7"/>
    <m/>
    <m/>
    <m/>
    <m/>
    <s v="cash support"/>
    <x v="550"/>
    <n v="196"/>
    <s v="HT07"/>
    <s v="HT07711"/>
    <e v="#N/A"/>
    <n v="0"/>
  </r>
  <r>
    <s v="CECI"/>
    <m/>
    <m/>
    <x v="0"/>
    <x v="98"/>
    <m/>
    <m/>
    <m/>
    <x v="0"/>
    <x v="0"/>
    <s v="Kit de cuisine"/>
    <m/>
    <s v="Nombre"/>
    <n v="200"/>
    <m/>
    <m/>
    <m/>
    <s v=""/>
    <x v="41"/>
    <m/>
    <x v="2"/>
    <x v="40"/>
    <s v="2e Section Champlois"/>
    <m/>
    <m/>
    <m/>
    <s v="plus food"/>
    <x v="550"/>
    <n v="196"/>
    <s v="HT07"/>
    <s v="HT07714"/>
    <e v="#N/A"/>
    <n v="1"/>
  </r>
  <r>
    <s v="CECI"/>
    <m/>
    <m/>
    <x v="1"/>
    <x v="98"/>
    <m/>
    <m/>
    <m/>
    <x v="0"/>
    <x v="0"/>
    <s v="Kit de cuisine"/>
    <m/>
    <s v="Nombre"/>
    <n v="185"/>
    <m/>
    <m/>
    <m/>
    <s v=""/>
    <x v="167"/>
    <m/>
    <x v="2"/>
    <x v="40"/>
    <s v="2e Section Champlois"/>
    <m/>
    <m/>
    <m/>
    <s v="plus food, planned"/>
    <x v="550"/>
    <n v="196"/>
    <s v="HT07"/>
    <s v="HT07714"/>
    <e v="#N/A"/>
    <n v="0"/>
  </r>
  <r>
    <s v="CECI"/>
    <m/>
    <m/>
    <x v="0"/>
    <x v="98"/>
    <m/>
    <m/>
    <m/>
    <x v="0"/>
    <x v="0"/>
    <s v="Kit de cuisine"/>
    <m/>
    <s v="Nombre"/>
    <n v="315"/>
    <m/>
    <m/>
    <m/>
    <s v=""/>
    <x v="270"/>
    <m/>
    <x v="2"/>
    <x v="7"/>
    <s v="1re Section Bourdet"/>
    <m/>
    <m/>
    <m/>
    <s v="plus food"/>
    <x v="550"/>
    <n v="196"/>
    <s v="HT07"/>
    <s v="HT07711"/>
    <e v="#N/A"/>
    <n v="1"/>
  </r>
  <r>
    <s v="CECI"/>
    <m/>
    <m/>
    <x v="0"/>
    <x v="98"/>
    <m/>
    <m/>
    <m/>
    <x v="0"/>
    <x v="0"/>
    <s v="Kit de cuisine"/>
    <m/>
    <s v="Nombre"/>
    <n v="200"/>
    <m/>
    <m/>
    <m/>
    <s v=""/>
    <x v="29"/>
    <m/>
    <x v="2"/>
    <x v="26"/>
    <s v="2e Section Dory"/>
    <m/>
    <m/>
    <m/>
    <m/>
    <x v="550"/>
    <n v="196"/>
    <s v="HT07"/>
    <s v="HT07715"/>
    <e v="#N/A"/>
    <n v="1"/>
  </r>
  <r>
    <s v="CECI"/>
    <m/>
    <m/>
    <x v="0"/>
    <x v="98"/>
    <m/>
    <m/>
    <m/>
    <x v="0"/>
    <x v="0"/>
    <s v="Kit de cuisine"/>
    <m/>
    <s v="Nombre"/>
    <n v="200"/>
    <m/>
    <m/>
    <m/>
    <s v=""/>
    <x v="271"/>
    <m/>
    <x v="2"/>
    <x v="26"/>
    <s v="3e Section Melon"/>
    <m/>
    <m/>
    <m/>
    <m/>
    <x v="550"/>
    <n v="196"/>
    <s v="HT07"/>
    <s v="HT07715"/>
    <e v="#N/A"/>
    <n v="0"/>
  </r>
  <r>
    <s v="CECI"/>
    <m/>
    <m/>
    <x v="0"/>
    <x v="98"/>
    <m/>
    <m/>
    <m/>
    <x v="0"/>
    <x v="0"/>
    <s v="Kit d'hygiène"/>
    <m/>
    <s v="Nombre"/>
    <n v="200"/>
    <m/>
    <m/>
    <m/>
    <s v=""/>
    <x v="41"/>
    <m/>
    <x v="2"/>
    <x v="40"/>
    <s v="2e Section Champlois"/>
    <m/>
    <m/>
    <m/>
    <s v="plus food"/>
    <x v="550"/>
    <n v="196"/>
    <s v="HT07"/>
    <s v="HT07714"/>
    <e v="#N/A"/>
    <n v="0"/>
  </r>
  <r>
    <s v="CECI"/>
    <m/>
    <m/>
    <x v="1"/>
    <x v="98"/>
    <m/>
    <m/>
    <m/>
    <x v="0"/>
    <x v="0"/>
    <s v="Kit d'hygiène"/>
    <m/>
    <s v="Nombre"/>
    <n v="185"/>
    <m/>
    <m/>
    <m/>
    <s v=""/>
    <x v="167"/>
    <m/>
    <x v="2"/>
    <x v="40"/>
    <s v="2e Section Champlois"/>
    <m/>
    <m/>
    <m/>
    <s v="plus food, planned"/>
    <x v="550"/>
    <n v="196"/>
    <s v="HT07"/>
    <s v="HT07714"/>
    <e v="#N/A"/>
    <n v="0"/>
  </r>
  <r>
    <s v="CECI"/>
    <m/>
    <m/>
    <x v="0"/>
    <x v="98"/>
    <m/>
    <m/>
    <m/>
    <x v="0"/>
    <x v="0"/>
    <s v="Kit d'hygiène"/>
    <m/>
    <s v="Nombre"/>
    <n v="315"/>
    <m/>
    <m/>
    <m/>
    <s v=""/>
    <x v="270"/>
    <m/>
    <x v="2"/>
    <x v="7"/>
    <s v="1re Section Bourdet"/>
    <m/>
    <m/>
    <m/>
    <s v="plus food"/>
    <x v="550"/>
    <n v="196"/>
    <s v="HT07"/>
    <s v="HT07711"/>
    <e v="#N/A"/>
    <n v="0"/>
  </r>
  <r>
    <s v="CECI"/>
    <m/>
    <m/>
    <x v="0"/>
    <x v="98"/>
    <m/>
    <m/>
    <m/>
    <x v="0"/>
    <x v="0"/>
    <s v="Kit d'hygiène"/>
    <m/>
    <s v="Nombre"/>
    <n v="200"/>
    <m/>
    <m/>
    <m/>
    <s v=""/>
    <x v="29"/>
    <m/>
    <x v="2"/>
    <x v="26"/>
    <s v="2e Section Dory"/>
    <m/>
    <m/>
    <m/>
    <m/>
    <x v="550"/>
    <n v="196"/>
    <s v="HT07"/>
    <s v="HT07715"/>
    <e v="#N/A"/>
    <n v="0"/>
  </r>
  <r>
    <s v="CECI"/>
    <m/>
    <m/>
    <x v="0"/>
    <x v="98"/>
    <m/>
    <m/>
    <m/>
    <x v="0"/>
    <x v="0"/>
    <s v="Kit d'hygiène"/>
    <m/>
    <s v="Nombre"/>
    <n v="200"/>
    <m/>
    <m/>
    <m/>
    <s v=""/>
    <x v="271"/>
    <m/>
    <x v="2"/>
    <x v="26"/>
    <s v="3e Section Melon"/>
    <m/>
    <m/>
    <m/>
    <m/>
    <x v="550"/>
    <n v="196"/>
    <s v="HT07"/>
    <s v="HT07715"/>
    <e v="#N/A"/>
    <n v="0"/>
  </r>
  <r>
    <s v="CESVI"/>
    <m/>
    <m/>
    <x v="0"/>
    <x v="98"/>
    <m/>
    <m/>
    <m/>
    <x v="1"/>
    <x v="1"/>
    <s v="Bâches"/>
    <m/>
    <s v="Nombre"/>
    <n v="90"/>
    <m/>
    <m/>
    <m/>
    <s v=""/>
    <x v="102"/>
    <m/>
    <x v="2"/>
    <x v="24"/>
    <m/>
    <m/>
    <m/>
    <m/>
    <m/>
    <x v="550"/>
    <n v="196"/>
    <s v="HT07"/>
    <s v="HT07731"/>
    <e v="#N/A"/>
    <n v="1"/>
  </r>
  <r>
    <s v="CVM"/>
    <m/>
    <s v="OFDA"/>
    <x v="0"/>
    <x v="98"/>
    <m/>
    <m/>
    <m/>
    <x v="1"/>
    <x v="1"/>
    <s v="Bâches"/>
    <m/>
    <s v="Nombre"/>
    <n v="900"/>
    <m/>
    <m/>
    <m/>
    <s v=""/>
    <x v="272"/>
    <m/>
    <x v="2"/>
    <x v="14"/>
    <m/>
    <m/>
    <m/>
    <m/>
    <m/>
    <x v="550"/>
    <n v="196"/>
    <s v="HT07"/>
    <e v="#N/A"/>
    <e v="#N/A"/>
    <n v="1"/>
  </r>
  <r>
    <s v="GOAL"/>
    <m/>
    <m/>
    <x v="0"/>
    <x v="98"/>
    <m/>
    <m/>
    <m/>
    <x v="0"/>
    <x v="0"/>
    <s v="Kit de cuisine"/>
    <m/>
    <s v="Nombre"/>
    <n v="393"/>
    <m/>
    <m/>
    <m/>
    <s v=""/>
    <x v="273"/>
    <m/>
    <x v="0"/>
    <x v="14"/>
    <m/>
    <m/>
    <m/>
    <m/>
    <s v="Kits d'abri : 1 bache, 2 laines, 15m de cordes"/>
    <x v="550"/>
    <n v="196"/>
    <s v="HT01"/>
    <e v="#N/A"/>
    <e v="#N/A"/>
    <n v="1"/>
  </r>
  <r>
    <s v="GOAL"/>
    <m/>
    <m/>
    <x v="0"/>
    <x v="98"/>
    <m/>
    <m/>
    <m/>
    <x v="0"/>
    <x v="0"/>
    <s v="Kit d'hygiène"/>
    <m/>
    <s v="Nombre"/>
    <n v="393"/>
    <m/>
    <m/>
    <m/>
    <s v=""/>
    <x v="273"/>
    <m/>
    <x v="0"/>
    <x v="14"/>
    <m/>
    <m/>
    <m/>
    <m/>
    <m/>
    <x v="550"/>
    <n v="196"/>
    <s v="HT01"/>
    <e v="#N/A"/>
    <e v="#N/A"/>
    <n v="0"/>
  </r>
  <r>
    <s v="Handicap International"/>
    <m/>
    <s v="Canton de Genève /Shelter Box"/>
    <x v="1"/>
    <x v="98"/>
    <m/>
    <m/>
    <m/>
    <x v="1"/>
    <x v="1"/>
    <s v="Kit Abris"/>
    <s v="2 bâches / corde / clous 3&quot; et 1,5&quot;, clous tôle, fil de fer"/>
    <s v="Nombre"/>
    <n v="0"/>
    <m/>
    <m/>
    <m/>
    <s v=""/>
    <x v="37"/>
    <s v="Sélection / Priorisation"/>
    <x v="5"/>
    <x v="21"/>
    <m/>
    <m/>
    <s v="Rural"/>
    <s v="Ménage"/>
    <m/>
    <x v="550"/>
    <n v="196"/>
    <s v="HT10"/>
    <s v="HT101012"/>
    <e v="#N/A"/>
    <n v="0"/>
  </r>
  <r>
    <s v="Handicap International"/>
    <m/>
    <s v="Canton de Genève /Shelter Box"/>
    <x v="1"/>
    <x v="98"/>
    <m/>
    <m/>
    <m/>
    <x v="1"/>
    <x v="1"/>
    <s v="Kit d'outils"/>
    <s v="Marteau, scie, pelle, houe, cisaille"/>
    <s v="Nombre"/>
    <n v="0"/>
    <m/>
    <m/>
    <m/>
    <s v=""/>
    <x v="37"/>
    <s v="Sélection / Priorisation"/>
    <x v="5"/>
    <x v="21"/>
    <m/>
    <m/>
    <s v="Rural"/>
    <s v="Ménage"/>
    <m/>
    <x v="550"/>
    <n v="196"/>
    <s v="HT10"/>
    <s v="HT101012"/>
    <e v="#N/A"/>
    <n v="0"/>
  </r>
  <r>
    <s v="Handicap International"/>
    <m/>
    <s v="Canton de Genève /Shelter Box"/>
    <x v="1"/>
    <x v="98"/>
    <m/>
    <m/>
    <m/>
    <x v="0"/>
    <x v="0"/>
    <s v="Lampes solaires"/>
    <m/>
    <s v="Nombre"/>
    <n v="0"/>
    <m/>
    <m/>
    <m/>
    <s v=""/>
    <x v="37"/>
    <s v="Sélection / Priorisation"/>
    <x v="5"/>
    <x v="21"/>
    <m/>
    <m/>
    <s v="Rural"/>
    <s v="Ménage"/>
    <m/>
    <x v="550"/>
    <n v="196"/>
    <s v="HT10"/>
    <s v="HT101012"/>
    <e v="#N/A"/>
    <n v="0"/>
  </r>
  <r>
    <s v="Handicap International"/>
    <m/>
    <s v="Canton de Genève /Shelter Box"/>
    <x v="1"/>
    <x v="98"/>
    <m/>
    <m/>
    <m/>
    <x v="0"/>
    <x v="0"/>
    <s v="Moustiquaires"/>
    <m/>
    <s v="Nombre"/>
    <n v="0"/>
    <m/>
    <m/>
    <m/>
    <s v=""/>
    <x v="37"/>
    <s v="Sélection / Priorisation"/>
    <x v="5"/>
    <x v="21"/>
    <m/>
    <m/>
    <s v="Rural"/>
    <s v="Ménage"/>
    <m/>
    <x v="550"/>
    <n v="196"/>
    <s v="HT10"/>
    <s v="HT101012"/>
    <e v="#N/A"/>
    <n v="0"/>
  </r>
  <r>
    <s v="Handicap International"/>
    <m/>
    <s v="Canton de Genève /Shelter Box"/>
    <x v="1"/>
    <x v="98"/>
    <m/>
    <m/>
    <m/>
    <x v="0"/>
    <x v="0"/>
    <s v="Bidons"/>
    <m/>
    <s v="Nombre"/>
    <n v="0"/>
    <m/>
    <m/>
    <m/>
    <s v=""/>
    <x v="37"/>
    <s v="Sélection / Priorisation"/>
    <x v="5"/>
    <x v="21"/>
    <m/>
    <m/>
    <s v="Rural"/>
    <s v="Ménage"/>
    <m/>
    <x v="550"/>
    <n v="196"/>
    <s v="HT10"/>
    <s v="HT101012"/>
    <e v="#N/A"/>
    <n v="0"/>
  </r>
  <r>
    <s v="Handicap International"/>
    <m/>
    <s v="Canton de Genève /Shelter Box"/>
    <x v="1"/>
    <x v="98"/>
    <m/>
    <m/>
    <m/>
    <x v="0"/>
    <x v="0"/>
    <s v="Autre, à préciser dans &quot;Commentaires&quot;"/>
    <m/>
    <s v="N/A"/>
    <n v="0"/>
    <m/>
    <m/>
    <m/>
    <s v=""/>
    <x v="37"/>
    <s v="Sélection / Priorisation"/>
    <x v="5"/>
    <x v="21"/>
    <m/>
    <m/>
    <s v="Rural"/>
    <s v="Ménage"/>
    <s v="Filtre à eau"/>
    <x v="550"/>
    <n v="196"/>
    <s v="HT10"/>
    <s v="HT101012"/>
    <e v="#N/A"/>
    <n v="0"/>
  </r>
  <r>
    <s v="IBESR/UNICEF"/>
    <m/>
    <m/>
    <x v="0"/>
    <x v="98"/>
    <m/>
    <m/>
    <m/>
    <x v="0"/>
    <x v="0"/>
    <s v="Couvertures"/>
    <m/>
    <s v="Nombre"/>
    <n v="130"/>
    <m/>
    <m/>
    <m/>
    <s v=""/>
    <x v="108"/>
    <m/>
    <x v="0"/>
    <x v="14"/>
    <m/>
    <m/>
    <m/>
    <m/>
    <m/>
    <x v="550"/>
    <n v="196"/>
    <s v="HT01"/>
    <e v="#N/A"/>
    <e v="#N/A"/>
    <n v="1"/>
  </r>
  <r>
    <s v="IBESR/UNICEF"/>
    <m/>
    <m/>
    <x v="0"/>
    <x v="98"/>
    <m/>
    <m/>
    <m/>
    <x v="0"/>
    <x v="0"/>
    <s v="Kit d'hygiène"/>
    <m/>
    <s v="Nombre"/>
    <n v="30"/>
    <m/>
    <m/>
    <m/>
    <s v=""/>
    <x v="108"/>
    <m/>
    <x v="0"/>
    <x v="14"/>
    <m/>
    <m/>
    <m/>
    <m/>
    <m/>
    <x v="550"/>
    <n v="196"/>
    <s v="HT01"/>
    <e v="#N/A"/>
    <e v="#N/A"/>
    <n v="0"/>
  </r>
  <r>
    <s v="IOM"/>
    <m/>
    <s v="OFDA"/>
    <x v="0"/>
    <x v="98"/>
    <m/>
    <m/>
    <m/>
    <x v="1"/>
    <x v="1"/>
    <s v="Bâches"/>
    <m/>
    <s v="Nombre"/>
    <n v="2577"/>
    <m/>
    <m/>
    <m/>
    <s v=""/>
    <x v="274"/>
    <m/>
    <x v="1"/>
    <x v="14"/>
    <m/>
    <m/>
    <m/>
    <m/>
    <m/>
    <x v="550"/>
    <n v="196"/>
    <s v="HT08"/>
    <e v="#N/A"/>
    <e v="#N/A"/>
    <n v="1"/>
  </r>
  <r>
    <s v="IOM"/>
    <m/>
    <s v="OFDA"/>
    <x v="0"/>
    <x v="98"/>
    <m/>
    <m/>
    <m/>
    <x v="0"/>
    <x v="0"/>
    <s v="Kit de cuisine"/>
    <m/>
    <s v="Nombre"/>
    <n v="1817"/>
    <m/>
    <m/>
    <m/>
    <s v=""/>
    <x v="274"/>
    <m/>
    <x v="1"/>
    <x v="14"/>
    <m/>
    <m/>
    <m/>
    <m/>
    <m/>
    <x v="550"/>
    <n v="196"/>
    <s v="HT08"/>
    <e v="#N/A"/>
    <e v="#N/A"/>
    <n v="0"/>
  </r>
  <r>
    <s v="MEDAIR"/>
    <m/>
    <m/>
    <x v="1"/>
    <x v="98"/>
    <m/>
    <m/>
    <m/>
    <x v="1"/>
    <x v="1"/>
    <s v="Kit Abris"/>
    <m/>
    <s v="Nombre"/>
    <n v="660"/>
    <m/>
    <m/>
    <m/>
    <s v=""/>
    <x v="275"/>
    <m/>
    <x v="2"/>
    <x v="54"/>
    <s v="Dalmette"/>
    <m/>
    <m/>
    <m/>
    <m/>
    <x v="550"/>
    <n v="196"/>
    <s v="HT07"/>
    <s v="HT07753"/>
    <e v="#N/A"/>
    <n v="0"/>
  </r>
  <r>
    <s v="MEDAIR"/>
    <m/>
    <m/>
    <x v="1"/>
    <x v="98"/>
    <m/>
    <m/>
    <m/>
    <x v="1"/>
    <x v="1"/>
    <s v="Kit Abris"/>
    <m/>
    <s v="Nombre"/>
    <n v="305"/>
    <m/>
    <m/>
    <m/>
    <s v=""/>
    <x v="52"/>
    <m/>
    <x v="2"/>
    <x v="54"/>
    <s v="Dalmette"/>
    <m/>
    <m/>
    <m/>
    <m/>
    <x v="550"/>
    <n v="196"/>
    <s v="HT07"/>
    <s v="HT07753"/>
    <e v="#N/A"/>
    <n v="0"/>
  </r>
  <r>
    <s v="MEDAIR"/>
    <m/>
    <m/>
    <x v="1"/>
    <x v="98"/>
    <m/>
    <m/>
    <m/>
    <x v="2"/>
    <x v="2"/>
    <s v="Formation"/>
    <m/>
    <s v=""/>
    <n v="275"/>
    <m/>
    <m/>
    <m/>
    <s v=""/>
    <x v="276"/>
    <m/>
    <x v="2"/>
    <x v="54"/>
    <s v="Blactote"/>
    <m/>
    <m/>
    <m/>
    <s v="We distributed to those who previously received above. However, the shelter kit was not completed at the time, so we have returned to give the remainder of the kit which includes nails and wire"/>
    <x v="550"/>
    <n v="196"/>
    <s v="HT07"/>
    <s v="HT07753"/>
    <e v="#N/A"/>
    <n v="0"/>
  </r>
  <r>
    <s v="MEDAIR"/>
    <m/>
    <m/>
    <x v="1"/>
    <x v="98"/>
    <m/>
    <m/>
    <m/>
    <x v="2"/>
    <x v="2"/>
    <s v="Formation"/>
    <m/>
    <s v=""/>
    <n v="660"/>
    <m/>
    <m/>
    <m/>
    <s v=""/>
    <x v="275"/>
    <m/>
    <x v="2"/>
    <x v="54"/>
    <s v="Dalmette"/>
    <m/>
    <m/>
    <m/>
    <s v="We distributed to those who previously received above. However, the shelter kit was not completed at the time, so we have returned to give the remainder of the kit which includes nails and wire"/>
    <x v="550"/>
    <n v="196"/>
    <s v="HT07"/>
    <s v="HT07753"/>
    <e v="#N/A"/>
    <n v="0"/>
  </r>
  <r>
    <s v="MEDAIR"/>
    <m/>
    <m/>
    <x v="1"/>
    <x v="98"/>
    <m/>
    <m/>
    <m/>
    <x v="2"/>
    <x v="2"/>
    <s v="Formation"/>
    <m/>
    <s v=""/>
    <n v="305"/>
    <m/>
    <m/>
    <m/>
    <s v=""/>
    <x v="52"/>
    <m/>
    <x v="2"/>
    <x v="54"/>
    <s v="Dalmette"/>
    <m/>
    <m/>
    <m/>
    <s v="We distributed to those who previously received above. However, the shelter kit was not completed at the time, so we have returned to give the remainder of the kit which includes nails and wire"/>
    <x v="550"/>
    <n v="196"/>
    <s v="HT07"/>
    <s v="HT07753"/>
    <e v="#N/A"/>
    <n v="0"/>
  </r>
  <r>
    <s v="Mercy Corps"/>
    <m/>
    <s v="OFDA"/>
    <x v="4"/>
    <x v="98"/>
    <m/>
    <m/>
    <m/>
    <x v="1"/>
    <x v="1"/>
    <s v="Bâches"/>
    <m/>
    <s v="Nombre"/>
    <n v="1"/>
    <m/>
    <m/>
    <m/>
    <s v=""/>
    <x v="36"/>
    <m/>
    <x v="5"/>
    <x v="69"/>
    <m/>
    <m/>
    <m/>
    <m/>
    <s v="750 planned target, pending funding"/>
    <x v="550"/>
    <n v="196"/>
    <s v="HT10"/>
    <s v="HT101021"/>
    <e v="#N/A"/>
    <n v="1"/>
  </r>
  <r>
    <s v="Mercy Corps"/>
    <m/>
    <s v="World Vision"/>
    <x v="4"/>
    <x v="98"/>
    <m/>
    <m/>
    <m/>
    <x v="1"/>
    <x v="1"/>
    <s v="Bâches"/>
    <m/>
    <s v="Nombre"/>
    <n v="1"/>
    <m/>
    <m/>
    <m/>
    <s v=""/>
    <x v="182"/>
    <m/>
    <x v="5"/>
    <x v="69"/>
    <m/>
    <m/>
    <m/>
    <m/>
    <s v="550 planned target, pending funding"/>
    <x v="550"/>
    <n v="196"/>
    <s v="HT10"/>
    <s v="HT101021"/>
    <e v="#N/A"/>
    <n v="0"/>
  </r>
  <r>
    <s v="Mercy Corps"/>
    <m/>
    <s v="World Vision"/>
    <x v="1"/>
    <x v="98"/>
    <m/>
    <m/>
    <m/>
    <x v="1"/>
    <x v="1"/>
    <s v="Bâches"/>
    <m/>
    <s v="Nombre"/>
    <n v="1"/>
    <m/>
    <m/>
    <m/>
    <s v=""/>
    <x v="111"/>
    <m/>
    <x v="5"/>
    <x v="70"/>
    <m/>
    <m/>
    <m/>
    <m/>
    <s v="500 planned target"/>
    <x v="550"/>
    <n v="196"/>
    <s v="HT10"/>
    <s v="HT101024"/>
    <e v="#N/A"/>
    <n v="1"/>
  </r>
  <r>
    <s v="Mercy Corps"/>
    <m/>
    <s v="OFDA"/>
    <x v="4"/>
    <x v="98"/>
    <m/>
    <m/>
    <m/>
    <x v="1"/>
    <x v="1"/>
    <s v="Bâches"/>
    <m/>
    <s v="Nombre"/>
    <n v="1"/>
    <m/>
    <m/>
    <m/>
    <s v=""/>
    <x v="36"/>
    <m/>
    <x v="5"/>
    <x v="42"/>
    <m/>
    <m/>
    <m/>
    <m/>
    <s v="750 planned target, pending funding"/>
    <x v="550"/>
    <n v="196"/>
    <s v="HT10"/>
    <s v="HT101022"/>
    <e v="#N/A"/>
    <n v="1"/>
  </r>
  <r>
    <s v="Mercy Corps"/>
    <m/>
    <s v="World Vision"/>
    <x v="4"/>
    <x v="98"/>
    <m/>
    <m/>
    <m/>
    <x v="1"/>
    <x v="1"/>
    <s v="Bâches"/>
    <m/>
    <s v="Nombre"/>
    <n v="1"/>
    <m/>
    <m/>
    <m/>
    <s v=""/>
    <x v="182"/>
    <m/>
    <x v="5"/>
    <x v="42"/>
    <m/>
    <m/>
    <m/>
    <m/>
    <s v="550 planned target, pending funding"/>
    <x v="550"/>
    <n v="196"/>
    <s v="HT10"/>
    <s v="HT101022"/>
    <e v="#N/A"/>
    <n v="0"/>
  </r>
  <r>
    <s v="Mercy Corps"/>
    <m/>
    <s v="World Vision"/>
    <x v="1"/>
    <x v="98"/>
    <m/>
    <m/>
    <m/>
    <x v="1"/>
    <x v="1"/>
    <s v="Bâches"/>
    <m/>
    <s v="Nombre"/>
    <n v="1"/>
    <m/>
    <m/>
    <m/>
    <s v=""/>
    <x v="111"/>
    <m/>
    <x v="5"/>
    <x v="57"/>
    <m/>
    <m/>
    <m/>
    <m/>
    <s v="500 planned target"/>
    <x v="550"/>
    <n v="196"/>
    <s v="HT10"/>
    <s v="HT101025"/>
    <e v="#N/A"/>
    <n v="1"/>
  </r>
  <r>
    <s v="Mercy Corps"/>
    <m/>
    <s v="OFDA"/>
    <x v="4"/>
    <x v="98"/>
    <m/>
    <m/>
    <m/>
    <x v="0"/>
    <x v="0"/>
    <s v="Bidons"/>
    <m/>
    <s v="Nombre"/>
    <n v="2"/>
    <m/>
    <m/>
    <m/>
    <s v=""/>
    <x v="36"/>
    <m/>
    <x v="5"/>
    <x v="69"/>
    <m/>
    <m/>
    <m/>
    <m/>
    <s v="750 planned target, pending funding"/>
    <x v="550"/>
    <n v="196"/>
    <s v="HT10"/>
    <s v="HT101021"/>
    <e v="#N/A"/>
    <n v="0"/>
  </r>
  <r>
    <s v="Mercy Corps"/>
    <m/>
    <s v="World Vision"/>
    <x v="4"/>
    <x v="98"/>
    <m/>
    <m/>
    <m/>
    <x v="0"/>
    <x v="0"/>
    <s v="Bidons"/>
    <m/>
    <s v="Nombre"/>
    <n v="2"/>
    <m/>
    <m/>
    <m/>
    <s v=""/>
    <x v="182"/>
    <m/>
    <x v="5"/>
    <x v="69"/>
    <m/>
    <m/>
    <m/>
    <m/>
    <s v="550 planned target, pending funding"/>
    <x v="550"/>
    <n v="196"/>
    <s v="HT10"/>
    <s v="HT101021"/>
    <e v="#N/A"/>
    <n v="0"/>
  </r>
  <r>
    <s v="Mercy Corps"/>
    <m/>
    <s v="World Vision"/>
    <x v="1"/>
    <x v="98"/>
    <m/>
    <m/>
    <m/>
    <x v="0"/>
    <x v="0"/>
    <s v="Bidons"/>
    <m/>
    <s v="Nombre"/>
    <n v="2"/>
    <m/>
    <m/>
    <m/>
    <s v=""/>
    <x v="111"/>
    <m/>
    <x v="5"/>
    <x v="70"/>
    <m/>
    <m/>
    <m/>
    <m/>
    <s v="500 planned target"/>
    <x v="550"/>
    <n v="196"/>
    <s v="HT10"/>
    <s v="HT101024"/>
    <e v="#N/A"/>
    <n v="0"/>
  </r>
  <r>
    <s v="Mercy Corps"/>
    <m/>
    <s v="OFDA"/>
    <x v="4"/>
    <x v="98"/>
    <m/>
    <m/>
    <m/>
    <x v="0"/>
    <x v="0"/>
    <s v="Bidons"/>
    <m/>
    <s v="Nombre"/>
    <n v="2"/>
    <m/>
    <m/>
    <m/>
    <s v=""/>
    <x v="36"/>
    <m/>
    <x v="5"/>
    <x v="42"/>
    <m/>
    <m/>
    <m/>
    <m/>
    <s v="750 planned target, pending funding"/>
    <x v="550"/>
    <n v="196"/>
    <s v="HT10"/>
    <s v="HT101022"/>
    <e v="#N/A"/>
    <n v="0"/>
  </r>
  <r>
    <s v="Mercy Corps"/>
    <m/>
    <s v="World Vision"/>
    <x v="4"/>
    <x v="98"/>
    <m/>
    <m/>
    <m/>
    <x v="0"/>
    <x v="0"/>
    <s v="Bidons"/>
    <m/>
    <s v="Nombre"/>
    <n v="2"/>
    <m/>
    <m/>
    <m/>
    <s v=""/>
    <x v="182"/>
    <m/>
    <x v="5"/>
    <x v="42"/>
    <m/>
    <m/>
    <m/>
    <m/>
    <s v="550 planned target, pending funding"/>
    <x v="550"/>
    <n v="196"/>
    <s v="HT10"/>
    <s v="HT101022"/>
    <e v="#N/A"/>
    <n v="0"/>
  </r>
  <r>
    <s v="Mercy Corps"/>
    <m/>
    <s v="World Vision"/>
    <x v="1"/>
    <x v="98"/>
    <m/>
    <m/>
    <m/>
    <x v="0"/>
    <x v="0"/>
    <s v="Bidons"/>
    <m/>
    <s v="Nombre"/>
    <n v="2"/>
    <m/>
    <m/>
    <m/>
    <s v=""/>
    <x v="111"/>
    <m/>
    <x v="5"/>
    <x v="57"/>
    <m/>
    <m/>
    <m/>
    <m/>
    <s v="500 planned target"/>
    <x v="550"/>
    <n v="196"/>
    <s v="HT10"/>
    <s v="HT101025"/>
    <e v="#N/A"/>
    <n v="0"/>
  </r>
  <r>
    <s v="Mercy Corps"/>
    <m/>
    <s v="OFDA"/>
    <x v="4"/>
    <x v="98"/>
    <m/>
    <m/>
    <m/>
    <x v="0"/>
    <x v="0"/>
    <s v="Couvertures"/>
    <m/>
    <s v="Nombre"/>
    <n v="1"/>
    <m/>
    <m/>
    <m/>
    <s v=""/>
    <x v="36"/>
    <m/>
    <x v="5"/>
    <x v="69"/>
    <m/>
    <m/>
    <m/>
    <m/>
    <s v="750 planned target, pending funding"/>
    <x v="550"/>
    <n v="196"/>
    <s v="HT10"/>
    <s v="HT101021"/>
    <e v="#N/A"/>
    <n v="0"/>
  </r>
  <r>
    <s v="Mercy Corps"/>
    <m/>
    <s v="World Vision"/>
    <x v="4"/>
    <x v="98"/>
    <m/>
    <m/>
    <m/>
    <x v="0"/>
    <x v="0"/>
    <s v="Couvertures"/>
    <m/>
    <s v="Nombre"/>
    <n v="1"/>
    <m/>
    <m/>
    <m/>
    <s v=""/>
    <x v="182"/>
    <m/>
    <x v="5"/>
    <x v="69"/>
    <m/>
    <m/>
    <m/>
    <m/>
    <s v="550 planned target, pending funding"/>
    <x v="550"/>
    <n v="196"/>
    <s v="HT10"/>
    <s v="HT101021"/>
    <e v="#N/A"/>
    <n v="0"/>
  </r>
  <r>
    <s v="Mercy Corps"/>
    <m/>
    <s v="World Vision"/>
    <x v="1"/>
    <x v="98"/>
    <m/>
    <m/>
    <m/>
    <x v="0"/>
    <x v="0"/>
    <s v="Couvertures"/>
    <m/>
    <s v="Nombre"/>
    <n v="1"/>
    <m/>
    <m/>
    <m/>
    <s v=""/>
    <x v="111"/>
    <m/>
    <x v="5"/>
    <x v="70"/>
    <m/>
    <m/>
    <m/>
    <m/>
    <s v="500 planned target"/>
    <x v="550"/>
    <n v="196"/>
    <s v="HT10"/>
    <s v="HT101024"/>
    <e v="#N/A"/>
    <n v="0"/>
  </r>
  <r>
    <s v="Mercy Corps"/>
    <m/>
    <s v="OFDA"/>
    <x v="4"/>
    <x v="98"/>
    <m/>
    <m/>
    <m/>
    <x v="0"/>
    <x v="0"/>
    <s v="Couvertures"/>
    <m/>
    <s v="Nombre"/>
    <n v="1"/>
    <m/>
    <m/>
    <m/>
    <s v=""/>
    <x v="36"/>
    <m/>
    <x v="5"/>
    <x v="42"/>
    <m/>
    <m/>
    <m/>
    <m/>
    <s v="750 planned target, pending funding"/>
    <x v="550"/>
    <n v="196"/>
    <s v="HT10"/>
    <s v="HT101022"/>
    <e v="#N/A"/>
    <n v="0"/>
  </r>
  <r>
    <s v="Mercy Corps"/>
    <m/>
    <s v="World Vision"/>
    <x v="4"/>
    <x v="98"/>
    <m/>
    <m/>
    <m/>
    <x v="0"/>
    <x v="0"/>
    <s v="Couvertures"/>
    <m/>
    <s v="Nombre"/>
    <n v="1"/>
    <m/>
    <m/>
    <m/>
    <s v=""/>
    <x v="182"/>
    <m/>
    <x v="5"/>
    <x v="42"/>
    <m/>
    <m/>
    <m/>
    <m/>
    <s v="550 planned target, pending funding"/>
    <x v="550"/>
    <n v="196"/>
    <s v="HT10"/>
    <s v="HT101022"/>
    <e v="#N/A"/>
    <n v="0"/>
  </r>
  <r>
    <s v="Mercy Corps"/>
    <m/>
    <s v="World Vision"/>
    <x v="1"/>
    <x v="98"/>
    <m/>
    <m/>
    <m/>
    <x v="0"/>
    <x v="0"/>
    <s v="Couvertures"/>
    <m/>
    <s v="Nombre"/>
    <n v="1"/>
    <m/>
    <m/>
    <m/>
    <s v=""/>
    <x v="111"/>
    <m/>
    <x v="5"/>
    <x v="57"/>
    <m/>
    <m/>
    <m/>
    <m/>
    <s v="500 planned target"/>
    <x v="550"/>
    <n v="196"/>
    <s v="HT10"/>
    <s v="HT101025"/>
    <e v="#N/A"/>
    <n v="0"/>
  </r>
  <r>
    <s v="Mercy Corps"/>
    <m/>
    <s v="OFDA"/>
    <x v="4"/>
    <x v="98"/>
    <m/>
    <m/>
    <m/>
    <x v="0"/>
    <x v="0"/>
    <s v="Lampes solaires"/>
    <m/>
    <s v="Nombre"/>
    <n v="1"/>
    <m/>
    <m/>
    <m/>
    <s v=""/>
    <x v="36"/>
    <m/>
    <x v="5"/>
    <x v="69"/>
    <m/>
    <m/>
    <m/>
    <m/>
    <s v="750 planned target, pending funding"/>
    <x v="550"/>
    <n v="196"/>
    <s v="HT10"/>
    <s v="HT101021"/>
    <e v="#N/A"/>
    <n v="0"/>
  </r>
  <r>
    <s v="Mercy Corps"/>
    <m/>
    <s v="World Vision"/>
    <x v="4"/>
    <x v="98"/>
    <m/>
    <m/>
    <m/>
    <x v="0"/>
    <x v="0"/>
    <s v="Lampes solaires"/>
    <m/>
    <s v="Nombre"/>
    <n v="1"/>
    <m/>
    <m/>
    <m/>
    <s v=""/>
    <x v="182"/>
    <m/>
    <x v="5"/>
    <x v="69"/>
    <m/>
    <m/>
    <m/>
    <m/>
    <s v="550 planned target, pending funding"/>
    <x v="550"/>
    <n v="196"/>
    <s v="HT10"/>
    <s v="HT101021"/>
    <e v="#N/A"/>
    <n v="0"/>
  </r>
  <r>
    <s v="Mercy Corps"/>
    <m/>
    <s v="World Vision"/>
    <x v="1"/>
    <x v="98"/>
    <m/>
    <m/>
    <m/>
    <x v="0"/>
    <x v="0"/>
    <s v="Lampes solaires"/>
    <m/>
    <s v="Nombre"/>
    <n v="1"/>
    <m/>
    <m/>
    <m/>
    <s v=""/>
    <x v="111"/>
    <m/>
    <x v="5"/>
    <x v="70"/>
    <m/>
    <m/>
    <m/>
    <m/>
    <s v="500 planned target"/>
    <x v="550"/>
    <n v="196"/>
    <s v="HT10"/>
    <s v="HT101024"/>
    <e v="#N/A"/>
    <n v="0"/>
  </r>
  <r>
    <s v="Mercy Corps"/>
    <m/>
    <s v="OFDA"/>
    <x v="4"/>
    <x v="98"/>
    <m/>
    <m/>
    <m/>
    <x v="0"/>
    <x v="0"/>
    <s v="Lampes solaires"/>
    <m/>
    <s v="Nombre"/>
    <n v="1"/>
    <m/>
    <m/>
    <m/>
    <s v=""/>
    <x v="36"/>
    <m/>
    <x v="5"/>
    <x v="42"/>
    <m/>
    <m/>
    <m/>
    <m/>
    <s v="750 planned target, pending funding"/>
    <x v="550"/>
    <n v="196"/>
    <s v="HT10"/>
    <s v="HT101022"/>
    <e v="#N/A"/>
    <n v="0"/>
  </r>
  <r>
    <s v="Mercy Corps"/>
    <m/>
    <s v="World Vision"/>
    <x v="4"/>
    <x v="98"/>
    <m/>
    <m/>
    <m/>
    <x v="0"/>
    <x v="0"/>
    <s v="Lampes solaires"/>
    <m/>
    <s v="Nombre"/>
    <n v="1"/>
    <m/>
    <m/>
    <m/>
    <s v=""/>
    <x v="182"/>
    <m/>
    <x v="5"/>
    <x v="42"/>
    <m/>
    <m/>
    <m/>
    <m/>
    <s v="550 planned target, pending funding"/>
    <x v="550"/>
    <n v="196"/>
    <s v="HT10"/>
    <s v="HT101022"/>
    <e v="#N/A"/>
    <n v="0"/>
  </r>
  <r>
    <s v="Mercy Corps"/>
    <m/>
    <s v="World Vision"/>
    <x v="1"/>
    <x v="98"/>
    <m/>
    <m/>
    <m/>
    <x v="0"/>
    <x v="0"/>
    <s v="Lampes solaires"/>
    <m/>
    <s v="Nombre"/>
    <n v="1"/>
    <m/>
    <m/>
    <m/>
    <s v=""/>
    <x v="111"/>
    <m/>
    <x v="5"/>
    <x v="57"/>
    <m/>
    <m/>
    <m/>
    <m/>
    <s v="500 planned target"/>
    <x v="550"/>
    <n v="196"/>
    <s v="HT10"/>
    <s v="HT101025"/>
    <e v="#N/A"/>
    <n v="0"/>
  </r>
  <r>
    <s v="Mercy Corps"/>
    <m/>
    <s v="Mercy Corps"/>
    <x v="1"/>
    <x v="98"/>
    <m/>
    <m/>
    <m/>
    <x v="1"/>
    <x v="4"/>
    <s v="Non conditionel"/>
    <m/>
    <s v="Valeur en HTG"/>
    <n v="50"/>
    <m/>
    <m/>
    <m/>
    <s v=""/>
    <x v="36"/>
    <m/>
    <x v="5"/>
    <x v="69"/>
    <m/>
    <m/>
    <m/>
    <m/>
    <s v="750 planned target"/>
    <x v="550"/>
    <n v="196"/>
    <s v="HT10"/>
    <s v="HT101021"/>
    <e v="#N/A"/>
    <n v="0"/>
  </r>
  <r>
    <s v="Mercy Corps"/>
    <m/>
    <s v="Mercy Corps"/>
    <x v="1"/>
    <x v="98"/>
    <m/>
    <m/>
    <m/>
    <x v="1"/>
    <x v="4"/>
    <s v="Non conditionel"/>
    <m/>
    <s v="Valeur en HTG"/>
    <n v="50"/>
    <m/>
    <m/>
    <m/>
    <s v=""/>
    <x v="36"/>
    <m/>
    <x v="5"/>
    <x v="42"/>
    <m/>
    <m/>
    <m/>
    <m/>
    <s v="750 planned target"/>
    <x v="550"/>
    <n v="196"/>
    <s v="HT10"/>
    <s v="HT101022"/>
    <e v="#N/A"/>
    <n v="0"/>
  </r>
  <r>
    <s v="Mission of Hope"/>
    <m/>
    <s v="OFDA"/>
    <x v="0"/>
    <x v="98"/>
    <m/>
    <m/>
    <m/>
    <x v="1"/>
    <x v="1"/>
    <s v="Bâches"/>
    <m/>
    <s v="Nombre"/>
    <n v="2639"/>
    <m/>
    <m/>
    <m/>
    <s v=""/>
    <x v="277"/>
    <m/>
    <x v="2"/>
    <x v="14"/>
    <m/>
    <m/>
    <m/>
    <m/>
    <m/>
    <x v="550"/>
    <n v="196"/>
    <s v="HT07"/>
    <e v="#N/A"/>
    <e v="#N/A"/>
    <n v="1"/>
  </r>
  <r>
    <s v="Mission of Hope"/>
    <m/>
    <s v="OFDA"/>
    <x v="0"/>
    <x v="98"/>
    <m/>
    <m/>
    <m/>
    <x v="0"/>
    <x v="0"/>
    <s v="Couvertures"/>
    <m/>
    <s v="Nombre"/>
    <n v="2000"/>
    <m/>
    <m/>
    <m/>
    <s v=""/>
    <x v="278"/>
    <m/>
    <x v="1"/>
    <x v="14"/>
    <m/>
    <m/>
    <m/>
    <m/>
    <m/>
    <x v="550"/>
    <n v="196"/>
    <s v="HT08"/>
    <e v="#N/A"/>
    <e v="#N/A"/>
    <n v="0"/>
  </r>
  <r>
    <s v="Mission of Hope"/>
    <m/>
    <s v="OFDA"/>
    <x v="0"/>
    <x v="98"/>
    <m/>
    <m/>
    <m/>
    <x v="0"/>
    <x v="0"/>
    <s v="Kit de cuisine"/>
    <m/>
    <s v="Nombre"/>
    <n v="5500"/>
    <m/>
    <m/>
    <m/>
    <s v=""/>
    <x v="278"/>
    <m/>
    <x v="1"/>
    <x v="14"/>
    <m/>
    <m/>
    <m/>
    <m/>
    <m/>
    <x v="550"/>
    <n v="196"/>
    <s v="HT08"/>
    <e v="#N/A"/>
    <e v="#N/A"/>
    <n v="0"/>
  </r>
  <r>
    <s v="OIH"/>
    <m/>
    <s v="OFDA"/>
    <x v="0"/>
    <x v="98"/>
    <m/>
    <m/>
    <m/>
    <x v="1"/>
    <x v="1"/>
    <s v="Bâches"/>
    <m/>
    <s v="Nombre"/>
    <n v="1500"/>
    <m/>
    <m/>
    <m/>
    <s v=""/>
    <x v="174"/>
    <m/>
    <x v="6"/>
    <x v="14"/>
    <m/>
    <m/>
    <m/>
    <m/>
    <m/>
    <x v="550"/>
    <n v="196"/>
    <s v="HT09"/>
    <e v="#N/A"/>
    <e v="#N/A"/>
    <n v="1"/>
  </r>
  <r>
    <s v="OIH"/>
    <m/>
    <s v="OFDA"/>
    <x v="0"/>
    <x v="98"/>
    <m/>
    <m/>
    <m/>
    <x v="0"/>
    <x v="0"/>
    <s v="Bidons"/>
    <m/>
    <s v="Nombre"/>
    <n v="500"/>
    <m/>
    <m/>
    <m/>
    <s v=""/>
    <x v="174"/>
    <m/>
    <x v="6"/>
    <x v="14"/>
    <m/>
    <m/>
    <m/>
    <m/>
    <m/>
    <x v="550"/>
    <n v="196"/>
    <s v="HT09"/>
    <e v="#N/A"/>
    <e v="#N/A"/>
    <n v="0"/>
  </r>
  <r>
    <s v="OIH"/>
    <m/>
    <s v="OFDA"/>
    <x v="0"/>
    <x v="98"/>
    <m/>
    <m/>
    <m/>
    <x v="0"/>
    <x v="0"/>
    <s v="Couvertures"/>
    <m/>
    <s v="Nombre"/>
    <n v="1500"/>
    <m/>
    <m/>
    <m/>
    <s v=""/>
    <x v="174"/>
    <m/>
    <x v="6"/>
    <x v="14"/>
    <m/>
    <m/>
    <m/>
    <m/>
    <m/>
    <x v="550"/>
    <n v="196"/>
    <s v="HT09"/>
    <e v="#N/A"/>
    <e v="#N/A"/>
    <n v="0"/>
  </r>
  <r>
    <s v="OIH"/>
    <m/>
    <s v="OFDA"/>
    <x v="0"/>
    <x v="98"/>
    <m/>
    <m/>
    <m/>
    <x v="0"/>
    <x v="0"/>
    <s v="Kit de cuisine"/>
    <m/>
    <s v="Nombre"/>
    <n v="293"/>
    <m/>
    <m/>
    <m/>
    <s v=""/>
    <x v="174"/>
    <m/>
    <x v="6"/>
    <x v="14"/>
    <m/>
    <m/>
    <m/>
    <m/>
    <m/>
    <x v="550"/>
    <n v="196"/>
    <s v="HT09"/>
    <e v="#N/A"/>
    <e v="#N/A"/>
    <n v="0"/>
  </r>
  <r>
    <s v="OIH"/>
    <m/>
    <s v="OFDA"/>
    <x v="0"/>
    <x v="98"/>
    <m/>
    <m/>
    <m/>
    <x v="0"/>
    <x v="0"/>
    <s v="Kit d'hygiène"/>
    <m/>
    <s v="Nombre"/>
    <n v="1500"/>
    <m/>
    <m/>
    <m/>
    <s v=""/>
    <x v="174"/>
    <m/>
    <x v="6"/>
    <x v="14"/>
    <m/>
    <m/>
    <m/>
    <m/>
    <m/>
    <x v="550"/>
    <n v="196"/>
    <s v="HT09"/>
    <e v="#N/A"/>
    <e v="#N/A"/>
    <n v="0"/>
  </r>
  <r>
    <s v="Peace Winds Japan"/>
    <m/>
    <m/>
    <x v="1"/>
    <x v="98"/>
    <m/>
    <m/>
    <m/>
    <x v="1"/>
    <x v="1"/>
    <s v="Kit Abris"/>
    <m/>
    <s v="Nombre"/>
    <n v="1100"/>
    <m/>
    <m/>
    <m/>
    <s v=""/>
    <x v="37"/>
    <m/>
    <x v="2"/>
    <x v="48"/>
    <s v="2ème Débouchette"/>
    <s v="all localite"/>
    <m/>
    <m/>
    <m/>
    <x v="550"/>
    <n v="196"/>
    <s v="HT07"/>
    <s v="HT07722"/>
    <s v="HT07722-02"/>
    <n v="1"/>
  </r>
  <r>
    <s v="Peace Winds Japan"/>
    <m/>
    <m/>
    <x v="1"/>
    <x v="98"/>
    <m/>
    <m/>
    <m/>
    <x v="1"/>
    <x v="1"/>
    <s v="Kit Abris"/>
    <m/>
    <s v="Nombre"/>
    <n v="500"/>
    <m/>
    <m/>
    <m/>
    <s v=""/>
    <x v="37"/>
    <m/>
    <x v="2"/>
    <x v="51"/>
    <s v="1ère Lazare"/>
    <s v="Chateau"/>
    <m/>
    <m/>
    <m/>
    <x v="550"/>
    <n v="196"/>
    <s v="HT07"/>
    <s v="HT07723"/>
    <s v="HT07723-01"/>
    <n v="1"/>
  </r>
  <r>
    <s v="Save the Children International"/>
    <m/>
    <s v="OFDA"/>
    <x v="1"/>
    <x v="98"/>
    <m/>
    <m/>
    <m/>
    <x v="1"/>
    <x v="3"/>
    <s v="Conditionel "/>
    <m/>
    <s v="Valeur en USD"/>
    <n v="550"/>
    <m/>
    <m/>
    <m/>
    <s v=""/>
    <x v="182"/>
    <s v="Sélection / Priorisation"/>
    <x v="4"/>
    <x v="14"/>
    <m/>
    <m/>
    <s v="Rural"/>
    <s v="Ménage"/>
    <s v="TBD between Beaumont in GA, and Torbek and Camp Perrin in Sud. "/>
    <x v="550"/>
    <n v="196"/>
    <e v="#N/A"/>
    <e v="#N/A"/>
    <e v="#N/A"/>
    <n v="0"/>
  </r>
  <r>
    <s v="Save the Children International"/>
    <m/>
    <s v="OFDA"/>
    <x v="1"/>
    <x v="98"/>
    <m/>
    <m/>
    <m/>
    <x v="2"/>
    <x v="6"/>
    <s v="IEC"/>
    <m/>
    <s v="Nombre de campagne"/>
    <m/>
    <m/>
    <m/>
    <m/>
    <s v=""/>
    <x v="279"/>
    <s v="Distribution générale"/>
    <x v="4"/>
    <x v="14"/>
    <m/>
    <m/>
    <s v="Rural"/>
    <s v="Ménage"/>
    <s v="In Beaumont in GA, and Torbek and Camp Perrin in Sud. "/>
    <x v="550"/>
    <n v="196"/>
    <e v="#N/A"/>
    <e v="#N/A"/>
    <e v="#N/A"/>
    <n v="0"/>
  </r>
  <r>
    <s v="Terre des Hommes"/>
    <m/>
    <m/>
    <x v="0"/>
    <x v="98"/>
    <m/>
    <m/>
    <m/>
    <x v="0"/>
    <x v="0"/>
    <s v="Kit de cuisine"/>
    <m/>
    <s v="Nombre"/>
    <n v="500"/>
    <m/>
    <m/>
    <m/>
    <s v=""/>
    <x v="111"/>
    <m/>
    <x v="2"/>
    <x v="7"/>
    <m/>
    <m/>
    <m/>
    <m/>
    <m/>
    <x v="550"/>
    <n v="196"/>
    <s v="HT07"/>
    <s v="HT07711"/>
    <e v="#N/A"/>
    <n v="1"/>
  </r>
  <r>
    <s v="Terre des Hommes"/>
    <m/>
    <m/>
    <x v="0"/>
    <x v="98"/>
    <m/>
    <m/>
    <m/>
    <x v="0"/>
    <x v="0"/>
    <s v="Kit d'hygiène"/>
    <m/>
    <s v="Nombre"/>
    <n v="500"/>
    <m/>
    <m/>
    <m/>
    <s v=""/>
    <x v="111"/>
    <m/>
    <x v="2"/>
    <x v="7"/>
    <m/>
    <m/>
    <m/>
    <m/>
    <m/>
    <x v="550"/>
    <n v="196"/>
    <s v="HT07"/>
    <s v="HT07711"/>
    <e v="#N/A"/>
    <n v="0"/>
  </r>
  <r>
    <s v="Terre des Hommes"/>
    <m/>
    <m/>
    <x v="0"/>
    <x v="98"/>
    <m/>
    <m/>
    <m/>
    <x v="0"/>
    <x v="0"/>
    <s v="Kit d'hygiène"/>
    <m/>
    <s v="Nombre"/>
    <n v="500"/>
    <m/>
    <m/>
    <m/>
    <s v=""/>
    <x v="111"/>
    <m/>
    <x v="2"/>
    <x v="27"/>
    <m/>
    <m/>
    <m/>
    <m/>
    <m/>
    <x v="550"/>
    <n v="196"/>
    <s v="HT07"/>
    <s v="HT07742"/>
    <e v="#N/A"/>
    <n v="1"/>
  </r>
  <r>
    <s v="Terre des Hommes"/>
    <m/>
    <m/>
    <x v="0"/>
    <x v="98"/>
    <m/>
    <m/>
    <m/>
    <x v="0"/>
    <x v="0"/>
    <s v="Kit d'hygiène"/>
    <m/>
    <s v="Nombre"/>
    <n v="500"/>
    <m/>
    <m/>
    <m/>
    <s v=""/>
    <x v="111"/>
    <m/>
    <x v="2"/>
    <x v="36"/>
    <m/>
    <m/>
    <m/>
    <m/>
    <m/>
    <x v="550"/>
    <n v="196"/>
    <s v="HT07"/>
    <s v="HT07743"/>
    <e v="#N/A"/>
    <n v="0"/>
  </r>
  <r>
    <s v="UCLBP"/>
    <m/>
    <s v="OFDA"/>
    <x v="0"/>
    <x v="98"/>
    <m/>
    <m/>
    <m/>
    <x v="1"/>
    <x v="1"/>
    <s v="Bâches"/>
    <m/>
    <s v="Nombre"/>
    <n v="20"/>
    <m/>
    <m/>
    <m/>
    <s v=""/>
    <x v="37"/>
    <m/>
    <x v="5"/>
    <x v="14"/>
    <m/>
    <m/>
    <m/>
    <m/>
    <m/>
    <x v="550"/>
    <n v="196"/>
    <s v="HT10"/>
    <e v="#N/A"/>
    <e v="#N/A"/>
    <n v="1"/>
  </r>
  <r>
    <s v="UCLBP"/>
    <m/>
    <s v="OFDA"/>
    <x v="0"/>
    <x v="98"/>
    <m/>
    <m/>
    <m/>
    <x v="1"/>
    <x v="1"/>
    <s v="Bâches"/>
    <m/>
    <s v="Nombre"/>
    <n v="20"/>
    <m/>
    <m/>
    <m/>
    <s v=""/>
    <x v="37"/>
    <m/>
    <x v="2"/>
    <x v="14"/>
    <m/>
    <m/>
    <m/>
    <m/>
    <m/>
    <x v="550"/>
    <n v="196"/>
    <s v="HT07"/>
    <e v="#N/A"/>
    <e v="#N/A"/>
    <n v="0"/>
  </r>
  <r>
    <s v="UCLBP"/>
    <m/>
    <s v="OFDA"/>
    <x v="0"/>
    <x v="98"/>
    <m/>
    <m/>
    <m/>
    <x v="0"/>
    <x v="0"/>
    <s v="Bidons"/>
    <m/>
    <s v="Nombre"/>
    <n v="20"/>
    <m/>
    <m/>
    <m/>
    <s v=""/>
    <x v="37"/>
    <m/>
    <x v="5"/>
    <x v="14"/>
    <m/>
    <m/>
    <m/>
    <m/>
    <m/>
    <x v="550"/>
    <n v="196"/>
    <s v="HT10"/>
    <e v="#N/A"/>
    <e v="#N/A"/>
    <n v="0"/>
  </r>
  <r>
    <s v="UCLBP"/>
    <m/>
    <s v="OFDA"/>
    <x v="0"/>
    <x v="98"/>
    <m/>
    <m/>
    <m/>
    <x v="0"/>
    <x v="0"/>
    <s v="Bidons"/>
    <m/>
    <s v="Nombre"/>
    <n v="20"/>
    <m/>
    <m/>
    <m/>
    <s v=""/>
    <x v="37"/>
    <m/>
    <x v="2"/>
    <x v="14"/>
    <m/>
    <m/>
    <m/>
    <m/>
    <m/>
    <x v="550"/>
    <n v="196"/>
    <s v="HT07"/>
    <e v="#N/A"/>
    <e v="#N/A"/>
    <n v="0"/>
  </r>
  <r>
    <s v="UCLBP"/>
    <m/>
    <s v="OFDA"/>
    <x v="0"/>
    <x v="98"/>
    <m/>
    <m/>
    <m/>
    <x v="0"/>
    <x v="0"/>
    <s v="Couvertures"/>
    <m/>
    <s v="Nombre"/>
    <n v="20"/>
    <m/>
    <m/>
    <m/>
    <s v=""/>
    <x v="37"/>
    <m/>
    <x v="5"/>
    <x v="14"/>
    <m/>
    <m/>
    <m/>
    <m/>
    <m/>
    <x v="550"/>
    <n v="196"/>
    <s v="HT10"/>
    <e v="#N/A"/>
    <e v="#N/A"/>
    <n v="0"/>
  </r>
  <r>
    <s v="UCLBP"/>
    <m/>
    <s v="OFDA"/>
    <x v="0"/>
    <x v="98"/>
    <m/>
    <m/>
    <m/>
    <x v="0"/>
    <x v="0"/>
    <s v="Couvertures"/>
    <m/>
    <s v="Nombre"/>
    <n v="20"/>
    <m/>
    <m/>
    <m/>
    <s v=""/>
    <x v="37"/>
    <m/>
    <x v="2"/>
    <x v="14"/>
    <m/>
    <m/>
    <m/>
    <m/>
    <m/>
    <x v="550"/>
    <n v="196"/>
    <s v="HT07"/>
    <e v="#N/A"/>
    <e v="#N/A"/>
    <n v="0"/>
  </r>
  <r>
    <s v="UCLBP"/>
    <m/>
    <s v="OFDA"/>
    <x v="0"/>
    <x v="98"/>
    <m/>
    <m/>
    <m/>
    <x v="0"/>
    <x v="0"/>
    <s v="Kit de cuisine"/>
    <m/>
    <s v="Nombre"/>
    <n v="20"/>
    <m/>
    <m/>
    <m/>
    <s v=""/>
    <x v="37"/>
    <m/>
    <x v="5"/>
    <x v="14"/>
    <m/>
    <m/>
    <m/>
    <m/>
    <m/>
    <x v="550"/>
    <n v="196"/>
    <s v="HT10"/>
    <e v="#N/A"/>
    <e v="#N/A"/>
    <n v="0"/>
  </r>
  <r>
    <s v="UCLBP"/>
    <m/>
    <s v="OFDA"/>
    <x v="0"/>
    <x v="98"/>
    <m/>
    <m/>
    <m/>
    <x v="0"/>
    <x v="0"/>
    <s v="Kit de cuisine"/>
    <m/>
    <s v="Nombre"/>
    <n v="20"/>
    <m/>
    <m/>
    <m/>
    <s v=""/>
    <x v="37"/>
    <m/>
    <x v="2"/>
    <x v="14"/>
    <m/>
    <m/>
    <m/>
    <m/>
    <m/>
    <x v="550"/>
    <n v="196"/>
    <s v="HT07"/>
    <e v="#N/A"/>
    <e v="#N/A"/>
    <n v="0"/>
  </r>
  <r>
    <s v="UCLBP"/>
    <m/>
    <s v="OFDA"/>
    <x v="0"/>
    <x v="98"/>
    <m/>
    <m/>
    <m/>
    <x v="0"/>
    <x v="0"/>
    <s v="Kit d'hygiène"/>
    <m/>
    <s v="Nombre"/>
    <n v="20"/>
    <m/>
    <m/>
    <m/>
    <s v=""/>
    <x v="37"/>
    <m/>
    <x v="5"/>
    <x v="14"/>
    <m/>
    <m/>
    <m/>
    <m/>
    <m/>
    <x v="550"/>
    <n v="196"/>
    <s v="HT10"/>
    <e v="#N/A"/>
    <e v="#N/A"/>
    <n v="0"/>
  </r>
  <r>
    <s v="UCLBP"/>
    <m/>
    <s v="OFDA"/>
    <x v="0"/>
    <x v="98"/>
    <m/>
    <m/>
    <m/>
    <x v="0"/>
    <x v="0"/>
    <s v="Kit d'hygiène"/>
    <m/>
    <s v="Nombre"/>
    <n v="20"/>
    <m/>
    <m/>
    <m/>
    <s v=""/>
    <x v="37"/>
    <m/>
    <x v="2"/>
    <x v="14"/>
    <m/>
    <m/>
    <m/>
    <m/>
    <m/>
    <x v="550"/>
    <n v="196"/>
    <s v="HT07"/>
    <e v="#N/A"/>
    <e v="#N/A"/>
    <n v="0"/>
  </r>
  <r>
    <s v="Vistion Forward"/>
    <m/>
    <s v="OFDA"/>
    <x v="0"/>
    <x v="98"/>
    <m/>
    <m/>
    <m/>
    <x v="1"/>
    <x v="1"/>
    <s v="Bâches"/>
    <m/>
    <s v="Nombre"/>
    <n v="50"/>
    <m/>
    <m/>
    <m/>
    <s v=""/>
    <x v="33"/>
    <m/>
    <x v="4"/>
    <x v="14"/>
    <m/>
    <m/>
    <m/>
    <m/>
    <m/>
    <x v="550"/>
    <n v="196"/>
    <e v="#N/A"/>
    <e v="#N/A"/>
    <e v="#N/A"/>
    <n v="1"/>
  </r>
  <r>
    <s v="Vistion Forward"/>
    <m/>
    <s v="OFDA"/>
    <x v="0"/>
    <x v="98"/>
    <m/>
    <m/>
    <m/>
    <x v="0"/>
    <x v="0"/>
    <s v="Kit de cuisine"/>
    <m/>
    <s v="Nombre"/>
    <n v="200"/>
    <m/>
    <m/>
    <m/>
    <s v=""/>
    <x v="33"/>
    <m/>
    <x v="4"/>
    <x v="14"/>
    <m/>
    <m/>
    <m/>
    <m/>
    <m/>
    <x v="550"/>
    <n v="196"/>
    <e v="#N/A"/>
    <e v="#N/A"/>
    <e v="#N/A"/>
    <n v="0"/>
  </r>
  <r>
    <s v="Vistion Forward"/>
    <m/>
    <s v="OFDA"/>
    <x v="0"/>
    <x v="98"/>
    <m/>
    <m/>
    <m/>
    <x v="0"/>
    <x v="0"/>
    <s v="Kit d'hygiène"/>
    <m/>
    <s v="Nombre"/>
    <n v="200"/>
    <m/>
    <m/>
    <m/>
    <s v=""/>
    <x v="33"/>
    <m/>
    <x v="4"/>
    <x v="14"/>
    <m/>
    <m/>
    <m/>
    <m/>
    <m/>
    <x v="550"/>
    <n v="196"/>
    <e v="#N/A"/>
    <e v="#N/A"/>
    <e v="#N/A"/>
    <n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name="PivotTable2" cacheId="2" applyNumberFormats="0" applyBorderFormats="0" applyFontFormats="0" applyPatternFormats="0" applyAlignmentFormats="0" applyWidthHeightFormats="1" dataCaption="Values" updatedVersion="5" minRefreshableVersion="3" useAutoFormatting="1" itemPrintTitles="1" createdVersion="5" indent="0" outline="1" outlineData="1" multipleFieldFilters="0">
  <location ref="A3:I633" firstHeaderRow="1" firstDataRow="3" firstDataCol="1" rowPageCount="1" colPageCount="1"/>
  <pivotFields count="33">
    <pivotField showAll="0"/>
    <pivotField showAll="0"/>
    <pivotField showAll="0"/>
    <pivotField axis="axisPage" multipleItemSelectionAllowed="1" showAll="0">
      <items count="6">
        <item x="3"/>
        <item h="1" x="1"/>
        <item h="1" x="4"/>
        <item x="0"/>
        <item h="1" x="2"/>
        <item t="default"/>
      </items>
    </pivotField>
    <pivotField showAll="0"/>
    <pivotField showAll="0"/>
    <pivotField showAll="0"/>
    <pivotField showAll="0"/>
    <pivotField axis="axisCol" showAll="0">
      <items count="4">
        <item x="1"/>
        <item x="0"/>
        <item x="2"/>
        <item t="default"/>
      </items>
    </pivotField>
    <pivotField showAll="0">
      <items count="8">
        <item x="5"/>
        <item x="4"/>
        <item x="3"/>
        <item x="6"/>
        <item x="2"/>
        <item x="1"/>
        <item x="0"/>
        <item t="default"/>
      </items>
    </pivotField>
    <pivotField showAll="0"/>
    <pivotField showAll="0"/>
    <pivotField showAll="0"/>
    <pivotField showAll="0"/>
    <pivotField showAll="0"/>
    <pivotField showAll="0"/>
    <pivotField showAll="0"/>
    <pivotField showAll="0"/>
    <pivotField dataField="1" showAll="0">
      <items count="281">
        <item x="85"/>
        <item x="227"/>
        <item x="199"/>
        <item x="83"/>
        <item x="3"/>
        <item x="177"/>
        <item x="236"/>
        <item x="81"/>
        <item x="231"/>
        <item x="22"/>
        <item x="18"/>
        <item x="250"/>
        <item x="48"/>
        <item x="155"/>
        <item x="19"/>
        <item x="72"/>
        <item x="17"/>
        <item x="256"/>
        <item x="144"/>
        <item x="191"/>
        <item x="0"/>
        <item x="184"/>
        <item x="16"/>
        <item x="61"/>
        <item x="178"/>
        <item x="21"/>
        <item x="103"/>
        <item x="10"/>
        <item x="82"/>
        <item x="151"/>
        <item x="220"/>
        <item x="161"/>
        <item x="253"/>
        <item x="14"/>
        <item x="260"/>
        <item x="40"/>
        <item x="261"/>
        <item x="245"/>
        <item x="56"/>
        <item x="163"/>
        <item x="164"/>
        <item x="5"/>
        <item x="202"/>
        <item x="53"/>
        <item x="241"/>
        <item x="138"/>
        <item x="28"/>
        <item x="171"/>
        <item x="38"/>
        <item x="68"/>
        <item x="46"/>
        <item x="233"/>
        <item x="133"/>
        <item x="73"/>
        <item x="67"/>
        <item x="47"/>
        <item x="11"/>
        <item x="140"/>
        <item x="27"/>
        <item x="26"/>
        <item x="166"/>
        <item x="102"/>
        <item x="242"/>
        <item x="259"/>
        <item x="221"/>
        <item x="89"/>
        <item x="71"/>
        <item x="12"/>
        <item x="127"/>
        <item x="153"/>
        <item x="130"/>
        <item x="7"/>
        <item x="176"/>
        <item x="50"/>
        <item x="6"/>
        <item x="13"/>
        <item x="86"/>
        <item x="135"/>
        <item x="76"/>
        <item x="124"/>
        <item x="44"/>
        <item x="147"/>
        <item x="110"/>
        <item x="8"/>
        <item x="137"/>
        <item x="24"/>
        <item x="217"/>
        <item x="108"/>
        <item x="31"/>
        <item x="128"/>
        <item x="154"/>
        <item x="257"/>
        <item x="32"/>
        <item x="120"/>
        <item x="15"/>
        <item x="229"/>
        <item x="121"/>
        <item x="30"/>
        <item x="105"/>
        <item x="59"/>
        <item x="60"/>
        <item x="117"/>
        <item x="9"/>
        <item x="212"/>
        <item x="118"/>
        <item x="64"/>
        <item x="255"/>
        <item x="1"/>
        <item x="210"/>
        <item x="4"/>
        <item x="228"/>
        <item x="106"/>
        <item x="142"/>
        <item x="225"/>
        <item x="33"/>
        <item x="223"/>
        <item x="207"/>
        <item x="160"/>
        <item x="251"/>
        <item x="94"/>
        <item x="197"/>
        <item x="224"/>
        <item x="194"/>
        <item x="125"/>
        <item x="49"/>
        <item x="179"/>
        <item x="213"/>
        <item x="139"/>
        <item x="20"/>
        <item x="122"/>
        <item x="172"/>
        <item x="248"/>
        <item x="84"/>
        <item x="193"/>
        <item x="87"/>
        <item x="148"/>
        <item x="149"/>
        <item x="167"/>
        <item x="114"/>
        <item x="29"/>
        <item x="34"/>
        <item x="69"/>
        <item x="249"/>
        <item x="271"/>
        <item x="192"/>
        <item x="276"/>
        <item x="156"/>
        <item x="189"/>
        <item x="43"/>
        <item x="101"/>
        <item x="165"/>
        <item x="58"/>
        <item x="90"/>
        <item x="25"/>
        <item x="188"/>
        <item x="252"/>
        <item x="52"/>
        <item x="98"/>
        <item x="95"/>
        <item x="51"/>
        <item x="247"/>
        <item x="173"/>
        <item x="39"/>
        <item x="54"/>
        <item x="41"/>
        <item x="270"/>
        <item x="183"/>
        <item x="113"/>
        <item x="200"/>
        <item x="119"/>
        <item x="2"/>
        <item x="198"/>
        <item x="187"/>
        <item x="243"/>
        <item x="131"/>
        <item x="195"/>
        <item x="273"/>
        <item x="235"/>
        <item x="23"/>
        <item x="129"/>
        <item x="136"/>
        <item x="214"/>
        <item x="258"/>
        <item x="201"/>
        <item x="190"/>
        <item x="66"/>
        <item x="92"/>
        <item x="45"/>
        <item x="170"/>
        <item x="162"/>
        <item x="203"/>
        <item x="150"/>
        <item x="208"/>
        <item x="116"/>
        <item x="180"/>
        <item x="75"/>
        <item x="230"/>
        <item x="157"/>
        <item x="145"/>
        <item x="111"/>
        <item x="209"/>
        <item x="123"/>
        <item x="97"/>
        <item x="232"/>
        <item x="219"/>
        <item x="254"/>
        <item x="218"/>
        <item x="182"/>
        <item x="196"/>
        <item x="70"/>
        <item x="240"/>
        <item x="99"/>
        <item x="186"/>
        <item x="175"/>
        <item x="168"/>
        <item x="268"/>
        <item x="234"/>
        <item x="107"/>
        <item x="96"/>
        <item x="65"/>
        <item x="204"/>
        <item x="215"/>
        <item x="143"/>
        <item x="275"/>
        <item x="63"/>
        <item x="146"/>
        <item x="74"/>
        <item x="36"/>
        <item x="55"/>
        <item x="169"/>
        <item x="158"/>
        <item x="205"/>
        <item x="57"/>
        <item x="88"/>
        <item x="141"/>
        <item x="216"/>
        <item x="272"/>
        <item x="134"/>
        <item x="100"/>
        <item x="226"/>
        <item x="185"/>
        <item x="237"/>
        <item x="80"/>
        <item x="181"/>
        <item x="262"/>
        <item x="78"/>
        <item x="239"/>
        <item x="152"/>
        <item x="93"/>
        <item x="104"/>
        <item x="132"/>
        <item x="211"/>
        <item x="159"/>
        <item x="238"/>
        <item x="42"/>
        <item x="222"/>
        <item x="126"/>
        <item x="91"/>
        <item x="174"/>
        <item x="112"/>
        <item x="244"/>
        <item x="77"/>
        <item x="35"/>
        <item x="264"/>
        <item x="266"/>
        <item x="265"/>
        <item x="246"/>
        <item x="79"/>
        <item x="206"/>
        <item x="115"/>
        <item x="274"/>
        <item x="277"/>
        <item x="269"/>
        <item x="109"/>
        <item x="263"/>
        <item x="267"/>
        <item x="279"/>
        <item x="62"/>
        <item x="278"/>
        <item x="37"/>
        <item t="default"/>
      </items>
    </pivotField>
    <pivotField showAll="0"/>
    <pivotField axis="axisRow" showAll="0">
      <items count="10">
        <item x="8"/>
        <item x="1"/>
        <item x="5"/>
        <item x="7"/>
        <item x="6"/>
        <item x="0"/>
        <item x="2"/>
        <item x="3"/>
        <item x="4"/>
        <item t="default"/>
      </items>
    </pivotField>
    <pivotField axis="axisRow" showAll="0">
      <items count="72">
        <item x="6"/>
        <item x="0"/>
        <item x="12"/>
        <item x="69"/>
        <item x="44"/>
        <item x="66"/>
        <item x="24"/>
        <item x="70"/>
        <item x="51"/>
        <item x="31"/>
        <item x="16"/>
        <item x="55"/>
        <item x="62"/>
        <item x="23"/>
        <item x="64"/>
        <item x="50"/>
        <item x="49"/>
        <item x="40"/>
        <item x="8"/>
        <item x="58"/>
        <item x="10"/>
        <item x="4"/>
        <item x="63"/>
        <item x="19"/>
        <item x="52"/>
        <item x="45"/>
        <item x="38"/>
        <item x="68"/>
        <item x="41"/>
        <item x="3"/>
        <item x="17"/>
        <item x="67"/>
        <item x="28"/>
        <item x="60"/>
        <item x="29"/>
        <item x="56"/>
        <item x="35"/>
        <item x="1"/>
        <item x="15"/>
        <item x="59"/>
        <item x="39"/>
        <item x="25"/>
        <item x="32"/>
        <item x="7"/>
        <item x="46"/>
        <item x="65"/>
        <item x="26"/>
        <item x="34"/>
        <item x="18"/>
        <item x="33"/>
        <item x="5"/>
        <item x="37"/>
        <item x="47"/>
        <item x="11"/>
        <item x="61"/>
        <item x="42"/>
        <item x="21"/>
        <item x="53"/>
        <item x="57"/>
        <item x="22"/>
        <item x="27"/>
        <item x="9"/>
        <item x="20"/>
        <item x="36"/>
        <item x="2"/>
        <item x="48"/>
        <item x="30"/>
        <item x="13"/>
        <item x="54"/>
        <item x="43"/>
        <item x="14"/>
        <item t="default"/>
      </items>
    </pivotField>
    <pivotField showAll="0"/>
    <pivotField showAll="0"/>
    <pivotField showAll="0"/>
    <pivotField showAll="0"/>
    <pivotField showAll="0"/>
    <pivotField axis="axisRow" showAll="0">
      <items count="552">
        <item x="236"/>
        <item x="372"/>
        <item x="386"/>
        <item x="298"/>
        <item x="325"/>
        <item x="137"/>
        <item x="143"/>
        <item x="161"/>
        <item x="169"/>
        <item x="175"/>
        <item x="185"/>
        <item x="199"/>
        <item x="256"/>
        <item x="338"/>
        <item x="270"/>
        <item x="419"/>
        <item x="277"/>
        <item x="287"/>
        <item x="308"/>
        <item x="357"/>
        <item x="373"/>
        <item x="278"/>
        <item x="279"/>
        <item x="280"/>
        <item x="288"/>
        <item x="319"/>
        <item x="320"/>
        <item x="49"/>
        <item x="61"/>
        <item x="65"/>
        <item x="63"/>
        <item x="66"/>
        <item x="60"/>
        <item x="62"/>
        <item x="64"/>
        <item x="76"/>
        <item x="73"/>
        <item x="77"/>
        <item x="75"/>
        <item x="78"/>
        <item x="74"/>
        <item x="87"/>
        <item x="88"/>
        <item x="102"/>
        <item x="131"/>
        <item x="130"/>
        <item x="138"/>
        <item x="139"/>
        <item x="140"/>
        <item x="144"/>
        <item x="145"/>
        <item x="146"/>
        <item x="147"/>
        <item x="150"/>
        <item x="152"/>
        <item x="149"/>
        <item x="151"/>
        <item x="153"/>
        <item x="148"/>
        <item x="162"/>
        <item x="170"/>
        <item x="178"/>
        <item x="176"/>
        <item x="179"/>
        <item x="177"/>
        <item x="186"/>
        <item x="192"/>
        <item x="201"/>
        <item x="200"/>
        <item x="210"/>
        <item x="225"/>
        <item x="237"/>
        <item x="238"/>
        <item x="328"/>
        <item x="329"/>
        <item x="330"/>
        <item x="339"/>
        <item x="340"/>
        <item x="341"/>
        <item x="348"/>
        <item x="349"/>
        <item x="353"/>
        <item x="354"/>
        <item x="358"/>
        <item x="364"/>
        <item x="374"/>
        <item x="382"/>
        <item x="390"/>
        <item x="398"/>
        <item x="396"/>
        <item x="397"/>
        <item x="399"/>
        <item x="289"/>
        <item x="299"/>
        <item x="310"/>
        <item x="311"/>
        <item x="321"/>
        <item x="485"/>
        <item x="494"/>
        <item x="493"/>
        <item x="492"/>
        <item x="502"/>
        <item x="507"/>
        <item x="506"/>
        <item x="513"/>
        <item x="514"/>
        <item x="512"/>
        <item x="511"/>
        <item x="524"/>
        <item x="523"/>
        <item x="530"/>
        <item x="529"/>
        <item x="534"/>
        <item x="537"/>
        <item x="536"/>
        <item x="439"/>
        <item x="438"/>
        <item x="437"/>
        <item x="446"/>
        <item x="445"/>
        <item x="444"/>
        <item x="454"/>
        <item x="453"/>
        <item x="451"/>
        <item x="450"/>
        <item x="452"/>
        <item x="465"/>
        <item x="466"/>
        <item x="38"/>
        <item x="39"/>
        <item x="50"/>
        <item x="67"/>
        <item x="68"/>
        <item x="89"/>
        <item x="90"/>
        <item x="110"/>
        <item x="132"/>
        <item x="154"/>
        <item x="155"/>
        <item x="171"/>
        <item x="180"/>
        <item x="187"/>
        <item x="202"/>
        <item x="211"/>
        <item x="217"/>
        <item x="229"/>
        <item x="227"/>
        <item x="228"/>
        <item x="226"/>
        <item x="6"/>
        <item x="4"/>
        <item x="3"/>
        <item x="1"/>
        <item x="5"/>
        <item x="2"/>
        <item x="8"/>
        <item x="9"/>
        <item x="12"/>
        <item x="15"/>
        <item x="25"/>
        <item x="24"/>
        <item x="23"/>
        <item x="26"/>
        <item x="22"/>
        <item x="355"/>
        <item x="359"/>
        <item x="281"/>
        <item x="486"/>
        <item x="495"/>
        <item x="496"/>
        <item x="515"/>
        <item x="519"/>
        <item x="520"/>
        <item x="521"/>
        <item x="525"/>
        <item x="526"/>
        <item x="527"/>
        <item x="531"/>
        <item x="440"/>
        <item x="455"/>
        <item x="458"/>
        <item x="463"/>
        <item x="79"/>
        <item x="91"/>
        <item x="98"/>
        <item x="111"/>
        <item x="133"/>
        <item x="375"/>
        <item x="409"/>
        <item x="51"/>
        <item x="92"/>
        <item x="103"/>
        <item x="188"/>
        <item x="193"/>
        <item x="203"/>
        <item x="218"/>
        <item x="13"/>
        <item x="342"/>
        <item x="360"/>
        <item x="365"/>
        <item x="266"/>
        <item x="290"/>
        <item x="41"/>
        <item x="40"/>
        <item x="80"/>
        <item x="93"/>
        <item x="112"/>
        <item x="113"/>
        <item x="157"/>
        <item x="156"/>
        <item x="181"/>
        <item x="194"/>
        <item x="212"/>
        <item x="219"/>
        <item x="19"/>
        <item x="28"/>
        <item x="27"/>
        <item x="30"/>
        <item x="29"/>
        <item x="344"/>
        <item x="343"/>
        <item x="345"/>
        <item x="291"/>
        <item x="326"/>
        <item x="470"/>
        <item x="478"/>
        <item x="535"/>
        <item x="195"/>
        <item x="204"/>
        <item x="213"/>
        <item x="257"/>
        <item x="267"/>
        <item x="414"/>
        <item x="271"/>
        <item x="421"/>
        <item x="420"/>
        <item x="282"/>
        <item x="220"/>
        <item x="258"/>
        <item x="331"/>
        <item x="346"/>
        <item x="350"/>
        <item x="383"/>
        <item x="268"/>
        <item x="387"/>
        <item x="388"/>
        <item x="292"/>
        <item x="312"/>
        <item x="52"/>
        <item x="70"/>
        <item x="69"/>
        <item x="81"/>
        <item x="114"/>
        <item x="115"/>
        <item x="116"/>
        <item x="117"/>
        <item x="118"/>
        <item x="119"/>
        <item x="120"/>
        <item x="121"/>
        <item x="122"/>
        <item x="123"/>
        <item x="196"/>
        <item x="205"/>
        <item x="214"/>
        <item x="230"/>
        <item x="239"/>
        <item x="240"/>
        <item x="259"/>
        <item x="10"/>
        <item x="272"/>
        <item x="283"/>
        <item x="482"/>
        <item x="487"/>
        <item x="508"/>
        <item x="516"/>
        <item x="517"/>
        <item x="528"/>
        <item x="532"/>
        <item x="538"/>
        <item x="542"/>
        <item x="543"/>
        <item x="544"/>
        <item x="545"/>
        <item x="488"/>
        <item x="158"/>
        <item x="163"/>
        <item x="182"/>
        <item x="183"/>
        <item x="206"/>
        <item x="260"/>
        <item x="351"/>
        <item x="361"/>
        <item x="376"/>
        <item x="385"/>
        <item x="392"/>
        <item x="391"/>
        <item x="410"/>
        <item x="415"/>
        <item x="416"/>
        <item x="417"/>
        <item x="293"/>
        <item x="471"/>
        <item x="479"/>
        <item x="489"/>
        <item x="431"/>
        <item x="447"/>
        <item x="467"/>
        <item x="94"/>
        <item x="99"/>
        <item x="456"/>
        <item x="459"/>
        <item x="460"/>
        <item x="332"/>
        <item x="334"/>
        <item x="335"/>
        <item x="333"/>
        <item x="294"/>
        <item x="300"/>
        <item x="313"/>
        <item x="323"/>
        <item x="322"/>
        <item x="327"/>
        <item x="480"/>
        <item x="481"/>
        <item x="483"/>
        <item x="241"/>
        <item x="261"/>
        <item x="352"/>
        <item x="377"/>
        <item x="503"/>
        <item x="522"/>
        <item x="432"/>
        <item x="464"/>
        <item x="42"/>
        <item x="411"/>
        <item x="43"/>
        <item x="44"/>
        <item x="71"/>
        <item x="104"/>
        <item x="7"/>
        <item x="336"/>
        <item x="347"/>
        <item x="441"/>
        <item x="215"/>
        <item x="45"/>
        <item x="53"/>
        <item x="54"/>
        <item x="82"/>
        <item x="95"/>
        <item x="100"/>
        <item x="108"/>
        <item x="107"/>
        <item x="109"/>
        <item x="106"/>
        <item x="105"/>
        <item x="127"/>
        <item x="126"/>
        <item x="124"/>
        <item x="125"/>
        <item x="135"/>
        <item x="134"/>
        <item x="160"/>
        <item x="159"/>
        <item x="166"/>
        <item x="165"/>
        <item x="164"/>
        <item x="172"/>
        <item x="173"/>
        <item x="184"/>
        <item x="189"/>
        <item x="207"/>
        <item x="216"/>
        <item x="221"/>
        <item x="222"/>
        <item x="233"/>
        <item x="232"/>
        <item x="231"/>
        <item x="245"/>
        <item x="242"/>
        <item x="244"/>
        <item x="243"/>
        <item x="246"/>
        <item x="264"/>
        <item x="263"/>
        <item x="262"/>
        <item x="17"/>
        <item x="31"/>
        <item x="356"/>
        <item x="369"/>
        <item x="366"/>
        <item x="367"/>
        <item x="368"/>
        <item x="274"/>
        <item x="273"/>
        <item x="285"/>
        <item x="284"/>
        <item x="295"/>
        <item x="302"/>
        <item x="301"/>
        <item x="309"/>
        <item x="477"/>
        <item x="476"/>
        <item x="474"/>
        <item x="475"/>
        <item x="473"/>
        <item x="472"/>
        <item x="234"/>
        <item x="265"/>
        <item x="362"/>
        <item x="269"/>
        <item x="393"/>
        <item x="406"/>
        <item x="275"/>
        <item x="296"/>
        <item x="303"/>
        <item x="497"/>
        <item x="55"/>
        <item x="304"/>
        <item x="305"/>
        <item x="306"/>
        <item x="314"/>
        <item x="315"/>
        <item x="316"/>
        <item x="317"/>
        <item x="318"/>
        <item x="389"/>
        <item x="400"/>
        <item x="484"/>
        <item x="490"/>
        <item x="501"/>
        <item x="498"/>
        <item x="499"/>
        <item x="500"/>
        <item x="509"/>
        <item x="533"/>
        <item x="539"/>
        <item x="540"/>
        <item x="541"/>
        <item x="442"/>
        <item x="468"/>
        <item x="546"/>
        <item x="548"/>
        <item x="547"/>
        <item x="549"/>
        <item x="46"/>
        <item x="47"/>
        <item x="48"/>
        <item x="56"/>
        <item x="57"/>
        <item x="58"/>
        <item x="59"/>
        <item x="72"/>
        <item x="83"/>
        <item x="84"/>
        <item x="85"/>
        <item x="86"/>
        <item x="96"/>
        <item x="97"/>
        <item x="101"/>
        <item x="129"/>
        <item x="128"/>
        <item x="136"/>
        <item x="142"/>
        <item x="141"/>
        <item x="0"/>
        <item x="168"/>
        <item x="167"/>
        <item x="174"/>
        <item x="190"/>
        <item x="191"/>
        <item x="197"/>
        <item x="198"/>
        <item x="208"/>
        <item x="209"/>
        <item x="223"/>
        <item x="224"/>
        <item x="235"/>
        <item x="249"/>
        <item x="250"/>
        <item x="251"/>
        <item x="252"/>
        <item x="248"/>
        <item x="253"/>
        <item x="254"/>
        <item x="255"/>
        <item x="247"/>
        <item x="11"/>
        <item x="14"/>
        <item x="16"/>
        <item x="18"/>
        <item x="20"/>
        <item x="21"/>
        <item x="32"/>
        <item x="33"/>
        <item x="34"/>
        <item x="35"/>
        <item x="36"/>
        <item x="37"/>
        <item x="337"/>
        <item x="363"/>
        <item x="370"/>
        <item x="371"/>
        <item x="380"/>
        <item x="378"/>
        <item x="379"/>
        <item x="381"/>
        <item x="384"/>
        <item x="395"/>
        <item x="394"/>
        <item x="405"/>
        <item x="404"/>
        <item x="403"/>
        <item x="401"/>
        <item x="402"/>
        <item x="408"/>
        <item x="407"/>
        <item x="412"/>
        <item x="413"/>
        <item x="418"/>
        <item x="276"/>
        <item x="422"/>
        <item x="426"/>
        <item x="425"/>
        <item x="423"/>
        <item x="427"/>
        <item x="429"/>
        <item x="428"/>
        <item x="424"/>
        <item x="430"/>
        <item x="286"/>
        <item x="297"/>
        <item x="307"/>
        <item x="324"/>
        <item x="491"/>
        <item x="504"/>
        <item x="505"/>
        <item x="510"/>
        <item x="518"/>
        <item x="435"/>
        <item x="433"/>
        <item x="436"/>
        <item x="434"/>
        <item x="443"/>
        <item x="448"/>
        <item x="449"/>
        <item x="457"/>
        <item x="461"/>
        <item x="462"/>
        <item x="469"/>
        <item x="550"/>
        <item t="default"/>
      </items>
    </pivotField>
    <pivotField dataField="1" showAll="0"/>
    <pivotField showAll="0"/>
    <pivotField showAll="0"/>
    <pivotField showAll="0"/>
    <pivotField showAll="0"/>
  </pivotFields>
  <rowFields count="3">
    <field x="20"/>
    <field x="21"/>
    <field x="27"/>
  </rowFields>
  <rowItems count="628">
    <i>
      <x/>
    </i>
    <i r="1">
      <x v="5"/>
    </i>
    <i r="2">
      <x v="294"/>
    </i>
    <i>
      <x v="1"/>
    </i>
    <i r="1">
      <x/>
    </i>
    <i r="2">
      <x v="149"/>
    </i>
    <i r="2">
      <x v="174"/>
    </i>
    <i r="2">
      <x v="388"/>
    </i>
    <i r="2">
      <x v="389"/>
    </i>
    <i r="2">
      <x v="390"/>
    </i>
    <i r="2">
      <x v="391"/>
    </i>
    <i r="2">
      <x v="392"/>
    </i>
    <i r="1">
      <x v="4"/>
    </i>
    <i r="2">
      <x v="14"/>
    </i>
    <i r="2">
      <x v="198"/>
    </i>
    <i r="2">
      <x v="200"/>
    </i>
    <i r="2">
      <x v="252"/>
    </i>
    <i r="2">
      <x v="285"/>
    </i>
    <i r="2">
      <x v="286"/>
    </i>
    <i r="2">
      <x v="289"/>
    </i>
    <i r="2">
      <x v="307"/>
    </i>
    <i r="2">
      <x v="473"/>
    </i>
    <i r="2">
      <x v="550"/>
    </i>
    <i r="1">
      <x v="13"/>
    </i>
    <i r="2">
      <x v="128"/>
    </i>
    <i r="2">
      <x v="253"/>
    </i>
    <i r="2">
      <x v="291"/>
    </i>
    <i r="2">
      <x v="305"/>
    </i>
    <i r="2">
      <x v="407"/>
    </i>
    <i r="2">
      <x v="408"/>
    </i>
    <i r="2">
      <x v="410"/>
    </i>
    <i r="2">
      <x v="413"/>
    </i>
    <i r="2">
      <x v="414"/>
    </i>
    <i r="2">
      <x v="415"/>
    </i>
    <i r="2">
      <x v="475"/>
    </i>
    <i r="1">
      <x v="16"/>
    </i>
    <i r="2">
      <x v="360"/>
    </i>
    <i r="2">
      <x v="395"/>
    </i>
    <i r="1">
      <x v="21"/>
    </i>
    <i r="2">
      <x v="137"/>
    </i>
    <i r="2">
      <x v="143"/>
    </i>
    <i r="2">
      <x v="150"/>
    </i>
    <i r="2">
      <x v="159"/>
    </i>
    <i r="2">
      <x v="171"/>
    </i>
    <i r="2">
      <x v="254"/>
    </i>
    <i r="2">
      <x v="306"/>
    </i>
    <i r="2">
      <x v="550"/>
    </i>
    <i r="1">
      <x v="25"/>
    </i>
    <i r="2">
      <x v="255"/>
    </i>
    <i r="1">
      <x v="29"/>
    </i>
    <i r="2">
      <x v="151"/>
    </i>
    <i r="2">
      <x v="160"/>
    </i>
    <i r="2">
      <x v="177"/>
    </i>
    <i r="2">
      <x v="183"/>
    </i>
    <i r="2">
      <x v="184"/>
    </i>
    <i r="2">
      <x v="185"/>
    </i>
    <i r="2">
      <x v="186"/>
    </i>
    <i r="2">
      <x v="256"/>
    </i>
    <i r="2">
      <x v="471"/>
    </i>
    <i r="2">
      <x v="550"/>
    </i>
    <i r="1">
      <x v="37"/>
    </i>
    <i r="2">
      <x/>
    </i>
    <i r="2">
      <x v="1"/>
    </i>
    <i r="2">
      <x v="4"/>
    </i>
    <i r="2">
      <x v="5"/>
    </i>
    <i r="2">
      <x v="6"/>
    </i>
    <i r="2">
      <x v="7"/>
    </i>
    <i r="2">
      <x v="8"/>
    </i>
    <i r="2">
      <x v="9"/>
    </i>
    <i r="2">
      <x v="10"/>
    </i>
    <i r="2">
      <x v="11"/>
    </i>
    <i r="2">
      <x v="12"/>
    </i>
    <i r="2">
      <x v="13"/>
    </i>
    <i r="2">
      <x v="15"/>
    </i>
    <i r="2">
      <x v="16"/>
    </i>
    <i r="2">
      <x v="17"/>
    </i>
    <i r="2">
      <x v="18"/>
    </i>
    <i r="2">
      <x v="136"/>
    </i>
    <i r="2">
      <x v="152"/>
    </i>
    <i r="2">
      <x v="161"/>
    </i>
    <i r="2">
      <x v="167"/>
    </i>
    <i r="2">
      <x v="168"/>
    </i>
    <i r="2">
      <x v="170"/>
    </i>
    <i r="2">
      <x v="172"/>
    </i>
    <i r="2">
      <x v="175"/>
    </i>
    <i r="2">
      <x v="182"/>
    </i>
    <i r="2">
      <x v="222"/>
    </i>
    <i r="2">
      <x v="223"/>
    </i>
    <i r="2">
      <x v="257"/>
    </i>
    <i r="2">
      <x v="284"/>
    </i>
    <i r="2">
      <x v="292"/>
    </i>
    <i r="2">
      <x v="295"/>
    </i>
    <i r="2">
      <x v="304"/>
    </i>
    <i r="2">
      <x v="310"/>
    </i>
    <i r="2">
      <x v="311"/>
    </i>
    <i r="2">
      <x v="312"/>
    </i>
    <i r="2">
      <x v="317"/>
    </i>
    <i r="2">
      <x v="318"/>
    </i>
    <i r="2">
      <x v="319"/>
    </i>
    <i r="2">
      <x v="320"/>
    </i>
    <i r="2">
      <x v="322"/>
    </i>
    <i r="2">
      <x v="323"/>
    </i>
    <i r="2">
      <x v="325"/>
    </i>
    <i r="2">
      <x v="345"/>
    </i>
    <i r="2">
      <x v="349"/>
    </i>
    <i r="2">
      <x v="351"/>
    </i>
    <i r="2">
      <x v="352"/>
    </i>
    <i r="2">
      <x v="356"/>
    </i>
    <i r="2">
      <x v="357"/>
    </i>
    <i r="2">
      <x v="364"/>
    </i>
    <i r="2">
      <x v="365"/>
    </i>
    <i r="2">
      <x v="366"/>
    </i>
    <i r="2">
      <x v="373"/>
    </i>
    <i r="2">
      <x v="378"/>
    </i>
    <i r="2">
      <x v="469"/>
    </i>
    <i r="2">
      <x v="550"/>
    </i>
    <i r="1">
      <x v="44"/>
    </i>
    <i r="2">
      <x v="258"/>
    </i>
    <i r="2">
      <x v="290"/>
    </i>
    <i r="2">
      <x v="302"/>
    </i>
    <i r="2">
      <x v="303"/>
    </i>
    <i r="2">
      <x v="550"/>
    </i>
    <i r="1">
      <x v="50"/>
    </i>
    <i r="2">
      <x v="131"/>
    </i>
    <i r="2">
      <x v="133"/>
    </i>
    <i r="2">
      <x v="135"/>
    </i>
    <i r="2">
      <x v="139"/>
    </i>
    <i r="2">
      <x v="140"/>
    </i>
    <i r="2">
      <x v="141"/>
    </i>
    <i r="2">
      <x v="142"/>
    </i>
    <i r="2">
      <x v="145"/>
    </i>
    <i r="2">
      <x v="153"/>
    </i>
    <i r="2">
      <x v="162"/>
    </i>
    <i r="2">
      <x v="164"/>
    </i>
    <i r="2">
      <x v="166"/>
    </i>
    <i r="2">
      <x v="173"/>
    </i>
    <i r="2">
      <x v="187"/>
    </i>
    <i r="2">
      <x v="188"/>
    </i>
    <i r="2">
      <x v="259"/>
    </i>
    <i r="2">
      <x v="550"/>
    </i>
    <i r="1">
      <x v="52"/>
    </i>
    <i r="2">
      <x v="108"/>
    </i>
    <i r="2">
      <x v="260"/>
    </i>
    <i r="2">
      <x v="293"/>
    </i>
    <i r="2">
      <x v="550"/>
    </i>
    <i r="1">
      <x v="64"/>
    </i>
    <i r="2">
      <x v="129"/>
    </i>
    <i r="2">
      <x v="130"/>
    </i>
    <i r="2">
      <x v="154"/>
    </i>
    <i r="2">
      <x v="163"/>
    </i>
    <i r="2">
      <x v="169"/>
    </i>
    <i r="2">
      <x v="176"/>
    </i>
    <i r="2">
      <x v="178"/>
    </i>
    <i r="2">
      <x v="179"/>
    </i>
    <i r="2">
      <x v="181"/>
    </i>
    <i r="2">
      <x v="225"/>
    </i>
    <i r="2">
      <x v="261"/>
    </i>
    <i r="2">
      <x v="296"/>
    </i>
    <i r="2">
      <x v="301"/>
    </i>
    <i r="2">
      <x v="324"/>
    </i>
    <i r="2">
      <x v="342"/>
    </i>
    <i r="2">
      <x v="346"/>
    </i>
    <i r="1">
      <x v="70"/>
    </i>
    <i r="2">
      <x v="338"/>
    </i>
    <i r="2">
      <x v="550"/>
    </i>
    <i>
      <x v="2"/>
    </i>
    <i r="1">
      <x v="3"/>
    </i>
    <i r="2">
      <x v="101"/>
    </i>
    <i r="2">
      <x v="126"/>
    </i>
    <i r="2">
      <x v="273"/>
    </i>
    <i r="2">
      <x v="275"/>
    </i>
    <i r="2">
      <x v="277"/>
    </i>
    <i r="1">
      <x v="7"/>
    </i>
    <i r="2">
      <x v="102"/>
    </i>
    <i r="1">
      <x v="11"/>
    </i>
    <i r="2">
      <x v="237"/>
    </i>
    <i r="2">
      <x v="238"/>
    </i>
    <i r="2">
      <x v="240"/>
    </i>
    <i r="1">
      <x v="30"/>
    </i>
    <i r="2">
      <x v="110"/>
    </i>
    <i r="2">
      <x v="491"/>
    </i>
    <i r="2">
      <x v="493"/>
    </i>
    <i r="2">
      <x v="550"/>
    </i>
    <i r="1">
      <x v="31"/>
    </i>
    <i r="2">
      <x v="521"/>
    </i>
    <i r="1">
      <x v="41"/>
    </i>
    <i r="2">
      <x v="121"/>
    </i>
    <i r="2">
      <x v="122"/>
    </i>
    <i r="2">
      <x v="272"/>
    </i>
    <i r="2">
      <x v="274"/>
    </i>
    <i r="2">
      <x v="276"/>
    </i>
    <i r="2">
      <x v="278"/>
    </i>
    <i r="2">
      <x v="334"/>
    </i>
    <i r="1">
      <x v="48"/>
    </i>
    <i r="2">
      <x v="81"/>
    </i>
    <i r="2">
      <x v="111"/>
    </i>
    <i r="2">
      <x v="112"/>
    </i>
    <i r="2">
      <x v="115"/>
    </i>
    <i r="2">
      <x v="116"/>
    </i>
    <i r="2">
      <x v="476"/>
    </i>
    <i r="2">
      <x v="477"/>
    </i>
    <i r="2">
      <x v="492"/>
    </i>
    <i r="2">
      <x v="520"/>
    </i>
    <i r="2">
      <x v="533"/>
    </i>
    <i r="1">
      <x v="51"/>
    </i>
    <i r="2">
      <x v="118"/>
    </i>
    <i r="2">
      <x v="119"/>
    </i>
    <i r="2">
      <x v="453"/>
    </i>
    <i r="2">
      <x v="474"/>
    </i>
    <i r="2">
      <x v="531"/>
    </i>
    <i r="1">
      <x v="55"/>
    </i>
    <i r="2">
      <x v="241"/>
    </i>
    <i r="2">
      <x v="242"/>
    </i>
    <i r="2">
      <x v="244"/>
    </i>
    <i r="2">
      <x v="245"/>
    </i>
    <i r="2">
      <x v="246"/>
    </i>
    <i r="2">
      <x v="247"/>
    </i>
    <i r="2">
      <x v="457"/>
    </i>
    <i r="2">
      <x v="463"/>
    </i>
    <i r="2">
      <x v="501"/>
    </i>
    <i r="2">
      <x v="530"/>
    </i>
    <i r="2">
      <x v="535"/>
    </i>
    <i r="2">
      <x v="537"/>
    </i>
    <i r="2">
      <x v="546"/>
    </i>
    <i r="1">
      <x v="56"/>
    </i>
    <i r="2">
      <x v="97"/>
    </i>
    <i r="2">
      <x v="98"/>
    </i>
    <i r="2">
      <x v="99"/>
    </i>
    <i r="2">
      <x v="100"/>
    </i>
    <i r="2">
      <x v="109"/>
    </i>
    <i r="2">
      <x v="279"/>
    </i>
    <i r="2">
      <x v="280"/>
    </i>
    <i r="2">
      <x v="281"/>
    </i>
    <i r="2">
      <x v="282"/>
    </i>
    <i r="2">
      <x v="283"/>
    </i>
    <i r="2">
      <x v="460"/>
    </i>
    <i r="2">
      <x v="466"/>
    </i>
    <i r="2">
      <x v="472"/>
    </i>
    <i r="2">
      <x v="494"/>
    </i>
    <i r="2">
      <x v="499"/>
    </i>
    <i r="2">
      <x v="503"/>
    </i>
    <i r="2">
      <x v="532"/>
    </i>
    <i r="1">
      <x v="58"/>
    </i>
    <i r="2">
      <x v="239"/>
    </i>
    <i r="2">
      <x v="243"/>
    </i>
    <i r="1">
      <x v="70"/>
    </i>
    <i r="2">
      <x v="550"/>
    </i>
    <i>
      <x v="3"/>
    </i>
    <i r="1">
      <x v="45"/>
    </i>
    <i r="2">
      <x v="504"/>
    </i>
    <i r="2">
      <x v="547"/>
    </i>
    <i>
      <x v="4"/>
    </i>
    <i r="1">
      <x v="9"/>
    </i>
    <i r="2">
      <x v="28"/>
    </i>
    <i r="2">
      <x v="29"/>
    </i>
    <i r="2">
      <x v="35"/>
    </i>
    <i r="2">
      <x v="36"/>
    </i>
    <i r="2">
      <x v="46"/>
    </i>
    <i r="2">
      <x v="47"/>
    </i>
    <i r="2">
      <x v="76"/>
    </i>
    <i r="1">
      <x v="12"/>
    </i>
    <i r="2">
      <x v="79"/>
    </i>
    <i r="1">
      <x v="15"/>
    </i>
    <i r="2">
      <x v="49"/>
    </i>
    <i r="2">
      <x v="50"/>
    </i>
    <i r="2">
      <x v="51"/>
    </i>
    <i r="2">
      <x v="52"/>
    </i>
    <i r="2">
      <x v="53"/>
    </i>
    <i r="2">
      <x v="71"/>
    </i>
    <i r="2">
      <x v="77"/>
    </i>
    <i r="1">
      <x v="22"/>
    </i>
    <i r="2">
      <x v="80"/>
    </i>
    <i r="1">
      <x v="36"/>
    </i>
    <i r="2">
      <x v="37"/>
    </i>
    <i r="2">
      <x v="38"/>
    </i>
    <i r="2">
      <x v="48"/>
    </i>
    <i r="2">
      <x v="54"/>
    </i>
    <i r="2">
      <x v="59"/>
    </i>
    <i r="2">
      <x v="73"/>
    </i>
    <i r="2">
      <x v="550"/>
    </i>
    <i r="1">
      <x v="39"/>
    </i>
    <i r="2">
      <x v="94"/>
    </i>
    <i r="1">
      <x v="49"/>
    </i>
    <i r="2">
      <x v="30"/>
    </i>
    <i r="2">
      <x v="55"/>
    </i>
    <i r="2">
      <x v="56"/>
    </i>
    <i r="2">
      <x v="70"/>
    </i>
    <i r="2">
      <x v="72"/>
    </i>
    <i r="2">
      <x v="74"/>
    </i>
    <i r="2">
      <x v="78"/>
    </i>
    <i r="1">
      <x v="70"/>
    </i>
    <i r="2">
      <x v="550"/>
    </i>
    <i>
      <x v="5"/>
    </i>
    <i r="1">
      <x v="1"/>
    </i>
    <i r="2">
      <x v="190"/>
    </i>
    <i r="2">
      <x v="191"/>
    </i>
    <i r="2">
      <x v="193"/>
    </i>
    <i r="2">
      <x v="194"/>
    </i>
    <i r="2">
      <x v="196"/>
    </i>
    <i r="2">
      <x v="199"/>
    </i>
    <i r="2">
      <x v="454"/>
    </i>
    <i r="2">
      <x v="455"/>
    </i>
    <i r="2">
      <x v="458"/>
    </i>
    <i r="2">
      <x v="459"/>
    </i>
    <i r="2">
      <x v="461"/>
    </i>
    <i r="2">
      <x v="462"/>
    </i>
    <i r="2">
      <x v="465"/>
    </i>
    <i r="2">
      <x v="478"/>
    </i>
    <i r="2">
      <x v="479"/>
    </i>
    <i r="2">
      <x v="480"/>
    </i>
    <i r="2">
      <x v="481"/>
    </i>
    <i r="2">
      <x v="500"/>
    </i>
    <i r="2">
      <x v="507"/>
    </i>
    <i r="2">
      <x v="508"/>
    </i>
    <i r="2">
      <x v="510"/>
    </i>
    <i r="2">
      <x v="511"/>
    </i>
    <i r="2">
      <x v="515"/>
    </i>
    <i r="2">
      <x v="517"/>
    </i>
    <i r="2">
      <x v="519"/>
    </i>
    <i r="2">
      <x v="522"/>
    </i>
    <i r="2">
      <x v="523"/>
    </i>
    <i r="2">
      <x v="524"/>
    </i>
    <i r="2">
      <x v="525"/>
    </i>
    <i r="2">
      <x v="536"/>
    </i>
    <i r="2">
      <x v="538"/>
    </i>
    <i r="1">
      <x v="18"/>
    </i>
    <i r="2">
      <x v="155"/>
    </i>
    <i r="2">
      <x v="157"/>
    </i>
    <i r="1">
      <x v="28"/>
    </i>
    <i r="2">
      <x v="85"/>
    </i>
    <i r="2">
      <x v="308"/>
    </i>
    <i r="2">
      <x v="309"/>
    </i>
    <i r="1">
      <x v="33"/>
    </i>
    <i r="2">
      <x v="313"/>
    </i>
    <i r="2">
      <x v="321"/>
    </i>
    <i r="1">
      <x v="38"/>
    </i>
    <i r="2">
      <x v="456"/>
    </i>
    <i r="2">
      <x v="468"/>
    </i>
    <i r="2">
      <x v="482"/>
    </i>
    <i r="2">
      <x v="490"/>
    </i>
    <i r="2">
      <x v="495"/>
    </i>
    <i r="2">
      <x v="496"/>
    </i>
    <i r="1">
      <x v="53"/>
    </i>
    <i r="2">
      <x v="487"/>
    </i>
    <i r="1">
      <x v="54"/>
    </i>
    <i r="2">
      <x v="314"/>
    </i>
    <i r="2">
      <x v="315"/>
    </i>
    <i r="2">
      <x v="316"/>
    </i>
    <i r="1">
      <x v="57"/>
    </i>
    <i r="2">
      <x v="228"/>
    </i>
    <i r="2">
      <x v="263"/>
    </i>
    <i r="1">
      <x v="59"/>
    </i>
    <i r="2">
      <x v="189"/>
    </i>
    <i r="2">
      <x v="192"/>
    </i>
    <i r="2">
      <x v="195"/>
    </i>
    <i r="2">
      <x v="197"/>
    </i>
    <i r="2">
      <x v="201"/>
    </i>
    <i r="2">
      <x v="227"/>
    </i>
    <i r="2">
      <x v="229"/>
    </i>
    <i r="2">
      <x v="230"/>
    </i>
    <i r="2">
      <x v="231"/>
    </i>
    <i r="2">
      <x v="232"/>
    </i>
    <i r="2">
      <x v="233"/>
    </i>
    <i r="2">
      <x v="234"/>
    </i>
    <i r="2">
      <x v="235"/>
    </i>
    <i r="2">
      <x v="236"/>
    </i>
    <i r="2">
      <x v="262"/>
    </i>
    <i r="2">
      <x v="264"/>
    </i>
    <i r="2">
      <x v="265"/>
    </i>
    <i r="2">
      <x v="266"/>
    </i>
    <i r="2">
      <x v="267"/>
    </i>
    <i r="2">
      <x v="268"/>
    </i>
    <i r="2">
      <x v="270"/>
    </i>
    <i r="2">
      <x v="271"/>
    </i>
    <i r="2">
      <x v="445"/>
    </i>
    <i r="2">
      <x v="446"/>
    </i>
    <i r="2">
      <x v="447"/>
    </i>
    <i r="2">
      <x v="448"/>
    </i>
    <i r="2">
      <x v="449"/>
    </i>
    <i r="2">
      <x v="452"/>
    </i>
    <i r="2">
      <x v="464"/>
    </i>
    <i r="2">
      <x v="467"/>
    </i>
    <i r="2">
      <x v="470"/>
    </i>
    <i r="2">
      <x v="483"/>
    </i>
    <i r="2">
      <x v="484"/>
    </i>
    <i r="2">
      <x v="485"/>
    </i>
    <i r="2">
      <x v="486"/>
    </i>
    <i r="2">
      <x v="497"/>
    </i>
    <i r="2">
      <x v="502"/>
    </i>
    <i r="2">
      <x v="505"/>
    </i>
    <i r="2">
      <x v="506"/>
    </i>
    <i r="2">
      <x v="509"/>
    </i>
    <i r="2">
      <x v="512"/>
    </i>
    <i r="2">
      <x v="518"/>
    </i>
    <i r="2">
      <x v="526"/>
    </i>
    <i r="2">
      <x v="527"/>
    </i>
    <i r="2">
      <x v="528"/>
    </i>
    <i r="2">
      <x v="529"/>
    </i>
    <i r="2">
      <x v="534"/>
    </i>
    <i r="2">
      <x v="543"/>
    </i>
    <i r="2">
      <x v="548"/>
    </i>
    <i r="2">
      <x v="549"/>
    </i>
    <i r="1">
      <x v="61"/>
    </i>
    <i r="2">
      <x v="156"/>
    </i>
    <i r="1">
      <x v="70"/>
    </i>
    <i r="2">
      <x v="550"/>
    </i>
    <i>
      <x v="6"/>
    </i>
    <i r="1">
      <x v="6"/>
    </i>
    <i r="2">
      <x v="202"/>
    </i>
    <i r="2">
      <x v="208"/>
    </i>
    <i r="2">
      <x v="550"/>
    </i>
    <i r="1">
      <x v="8"/>
    </i>
    <i r="2">
      <x v="19"/>
    </i>
    <i r="2">
      <x v="61"/>
    </i>
    <i r="2">
      <x v="62"/>
    </i>
    <i r="2">
      <x v="67"/>
    </i>
    <i r="2">
      <x v="68"/>
    </i>
    <i r="2">
      <x v="89"/>
    </i>
    <i r="2">
      <x v="104"/>
    </i>
    <i r="2">
      <x v="287"/>
    </i>
    <i r="2">
      <x v="550"/>
    </i>
    <i r="1">
      <x v="17"/>
    </i>
    <i r="2">
      <x v="205"/>
    </i>
    <i r="2">
      <x v="210"/>
    </i>
    <i r="2">
      <x v="398"/>
    </i>
    <i r="2">
      <x v="412"/>
    </i>
    <i r="2">
      <x v="434"/>
    </i>
    <i r="2">
      <x v="550"/>
    </i>
    <i r="1">
      <x v="19"/>
    </i>
    <i r="2">
      <x v="400"/>
    </i>
    <i r="2">
      <x v="430"/>
    </i>
    <i r="1">
      <x v="23"/>
    </i>
    <i r="2">
      <x v="84"/>
    </i>
    <i r="2">
      <x v="93"/>
    </i>
    <i r="2">
      <x v="96"/>
    </i>
    <i r="2">
      <x v="209"/>
    </i>
    <i r="2">
      <x v="213"/>
    </i>
    <i r="2">
      <x v="226"/>
    </i>
    <i r="2">
      <x v="336"/>
    </i>
    <i r="2">
      <x v="341"/>
    </i>
    <i r="1">
      <x v="24"/>
    </i>
    <i r="2">
      <x v="66"/>
    </i>
    <i r="2">
      <x v="371"/>
    </i>
    <i r="2">
      <x v="374"/>
    </i>
    <i r="2">
      <x v="393"/>
    </i>
    <i r="2">
      <x v="436"/>
    </i>
    <i r="2">
      <x v="437"/>
    </i>
    <i r="1">
      <x v="26"/>
    </i>
    <i r="2">
      <x v="41"/>
    </i>
    <i r="2">
      <x v="43"/>
    </i>
    <i r="2">
      <x v="103"/>
    </i>
    <i r="2">
      <x v="120"/>
    </i>
    <i r="2">
      <x v="123"/>
    </i>
    <i r="2">
      <x v="358"/>
    </i>
    <i r="2">
      <x v="361"/>
    </i>
    <i r="2">
      <x v="362"/>
    </i>
    <i r="2">
      <x v="363"/>
    </i>
    <i r="1">
      <x v="34"/>
    </i>
    <i r="2">
      <x v="431"/>
    </i>
    <i r="2">
      <x v="450"/>
    </i>
    <i r="1">
      <x v="42"/>
    </i>
    <i r="2">
      <x v="33"/>
    </i>
    <i r="2">
      <x v="90"/>
    </i>
    <i r="2">
      <x v="397"/>
    </i>
    <i r="1">
      <x v="43"/>
    </i>
    <i r="2">
      <x v="2"/>
    </i>
    <i r="2">
      <x v="3"/>
    </i>
    <i r="2">
      <x v="24"/>
    </i>
    <i r="2">
      <x v="31"/>
    </i>
    <i r="2">
      <x v="32"/>
    </i>
    <i r="2">
      <x v="34"/>
    </i>
    <i r="2">
      <x v="39"/>
    </i>
    <i r="2">
      <x v="40"/>
    </i>
    <i r="2">
      <x v="86"/>
    </i>
    <i r="2">
      <x v="90"/>
    </i>
    <i r="2">
      <x v="218"/>
    </i>
    <i r="2">
      <x v="250"/>
    </i>
    <i r="2">
      <x v="251"/>
    </i>
    <i r="2">
      <x v="340"/>
    </i>
    <i r="2">
      <x v="343"/>
    </i>
    <i r="2">
      <x v="350"/>
    </i>
    <i r="2">
      <x v="359"/>
    </i>
    <i r="2">
      <x v="372"/>
    </i>
    <i r="2">
      <x v="375"/>
    </i>
    <i r="2">
      <x v="376"/>
    </i>
    <i r="2">
      <x v="377"/>
    </i>
    <i r="2">
      <x v="383"/>
    </i>
    <i r="2">
      <x v="384"/>
    </i>
    <i r="2">
      <x v="385"/>
    </i>
    <i r="2">
      <x v="396"/>
    </i>
    <i r="2">
      <x v="428"/>
    </i>
    <i r="2">
      <x v="429"/>
    </i>
    <i r="2">
      <x v="432"/>
    </i>
    <i r="2">
      <x v="439"/>
    </i>
    <i r="2">
      <x v="440"/>
    </i>
    <i r="2">
      <x v="498"/>
    </i>
    <i r="2">
      <x v="550"/>
    </i>
    <i r="1">
      <x v="46"/>
    </i>
    <i r="2">
      <x v="25"/>
    </i>
    <i r="2">
      <x v="337"/>
    </i>
    <i r="2">
      <x v="339"/>
    </i>
    <i r="2">
      <x v="394"/>
    </i>
    <i r="2">
      <x v="427"/>
    </i>
    <i r="2">
      <x v="550"/>
    </i>
    <i r="1">
      <x v="60"/>
    </i>
    <i r="2">
      <x v="27"/>
    </i>
    <i r="2">
      <x v="368"/>
    </i>
    <i r="2">
      <x v="550"/>
    </i>
    <i r="1">
      <x v="62"/>
    </i>
    <i r="2">
      <x v="42"/>
    </i>
    <i r="2">
      <x v="347"/>
    </i>
    <i r="2">
      <x v="367"/>
    </i>
    <i r="2">
      <x v="379"/>
    </i>
    <i r="2">
      <x v="380"/>
    </i>
    <i r="2">
      <x v="381"/>
    </i>
    <i r="2">
      <x v="382"/>
    </i>
    <i r="2">
      <x v="387"/>
    </i>
    <i r="2">
      <x v="550"/>
    </i>
    <i r="1">
      <x v="63"/>
    </i>
    <i r="2">
      <x v="21"/>
    </i>
    <i r="2">
      <x v="22"/>
    </i>
    <i r="2">
      <x v="23"/>
    </i>
    <i r="2">
      <x v="60"/>
    </i>
    <i r="2">
      <x v="65"/>
    </i>
    <i r="2">
      <x v="105"/>
    </i>
    <i r="2">
      <x v="117"/>
    </i>
    <i r="2">
      <x v="124"/>
    </i>
    <i r="2">
      <x v="127"/>
    </i>
    <i r="2">
      <x v="348"/>
    </i>
    <i r="2">
      <x v="353"/>
    </i>
    <i r="2">
      <x v="354"/>
    </i>
    <i r="2">
      <x v="355"/>
    </i>
    <i r="2">
      <x v="370"/>
    </i>
    <i r="2">
      <x v="550"/>
    </i>
    <i r="1">
      <x v="65"/>
    </i>
    <i r="2">
      <x v="44"/>
    </i>
    <i r="2">
      <x v="45"/>
    </i>
    <i r="2">
      <x v="57"/>
    </i>
    <i r="2">
      <x v="58"/>
    </i>
    <i r="2">
      <x v="63"/>
    </i>
    <i r="2">
      <x v="64"/>
    </i>
    <i r="2">
      <x v="106"/>
    </i>
    <i r="2">
      <x v="125"/>
    </i>
    <i r="2">
      <x v="288"/>
    </i>
    <i r="2">
      <x v="550"/>
    </i>
    <i r="1">
      <x v="66"/>
    </i>
    <i r="2">
      <x v="113"/>
    </i>
    <i r="2">
      <x v="211"/>
    </i>
    <i r="2">
      <x v="212"/>
    </i>
    <i r="2">
      <x v="433"/>
    </i>
    <i r="2">
      <x v="451"/>
    </i>
    <i r="1">
      <x v="68"/>
    </i>
    <i r="2">
      <x v="69"/>
    </i>
    <i r="2">
      <x v="326"/>
    </i>
    <i r="2">
      <x v="327"/>
    </i>
    <i r="2">
      <x v="328"/>
    </i>
    <i r="2">
      <x v="329"/>
    </i>
    <i r="2">
      <x v="330"/>
    </i>
    <i r="2">
      <x v="332"/>
    </i>
    <i r="2">
      <x v="333"/>
    </i>
    <i r="1">
      <x v="69"/>
    </i>
    <i r="2">
      <x v="75"/>
    </i>
    <i r="2">
      <x v="82"/>
    </i>
    <i r="2">
      <x v="83"/>
    </i>
    <i r="2">
      <x v="92"/>
    </i>
    <i r="2">
      <x v="95"/>
    </i>
    <i r="2">
      <x v="107"/>
    </i>
    <i r="2">
      <x v="114"/>
    </i>
    <i r="2">
      <x v="206"/>
    </i>
    <i r="2">
      <x v="207"/>
    </i>
    <i r="2">
      <x v="369"/>
    </i>
    <i r="2">
      <x v="399"/>
    </i>
    <i r="2">
      <x v="409"/>
    </i>
    <i r="2">
      <x v="411"/>
    </i>
    <i r="2">
      <x v="426"/>
    </i>
    <i r="2">
      <x v="435"/>
    </i>
    <i r="2">
      <x v="550"/>
    </i>
    <i r="1">
      <x v="70"/>
    </i>
    <i r="2">
      <x v="550"/>
    </i>
    <i>
      <x v="7"/>
    </i>
    <i r="1">
      <x v="2"/>
    </i>
    <i r="2">
      <x v="146"/>
    </i>
    <i r="2">
      <x v="488"/>
    </i>
    <i r="2">
      <x v="513"/>
    </i>
    <i r="1">
      <x v="10"/>
    </i>
    <i r="2">
      <x v="144"/>
    </i>
    <i r="2">
      <x v="203"/>
    </i>
    <i r="2">
      <x v="204"/>
    </i>
    <i r="2">
      <x v="214"/>
    </i>
    <i r="2">
      <x v="215"/>
    </i>
    <i r="2">
      <x v="216"/>
    </i>
    <i r="2">
      <x v="219"/>
    </i>
    <i r="2">
      <x v="220"/>
    </i>
    <i r="2">
      <x v="221"/>
    </i>
    <i r="2">
      <x v="224"/>
    </i>
    <i r="2">
      <x v="249"/>
    </i>
    <i r="1">
      <x v="14"/>
    </i>
    <i r="2">
      <x v="165"/>
    </i>
    <i r="2">
      <x v="516"/>
    </i>
    <i r="2">
      <x v="544"/>
    </i>
    <i r="2">
      <x v="545"/>
    </i>
    <i r="1">
      <x v="20"/>
    </i>
    <i r="2">
      <x v="269"/>
    </i>
    <i r="2">
      <x v="539"/>
    </i>
    <i r="1">
      <x v="27"/>
    </i>
    <i r="2">
      <x v="180"/>
    </i>
    <i r="1">
      <x v="32"/>
    </i>
    <i r="2">
      <x v="147"/>
    </i>
    <i r="2">
      <x v="248"/>
    </i>
    <i r="1">
      <x v="35"/>
    </i>
    <i r="2">
      <x v="148"/>
    </i>
    <i r="2">
      <x v="540"/>
    </i>
    <i r="1">
      <x v="40"/>
    </i>
    <i r="2">
      <x v="134"/>
    </i>
    <i r="1">
      <x v="47"/>
    </i>
    <i r="2">
      <x v="132"/>
    </i>
    <i r="2">
      <x v="541"/>
    </i>
    <i r="2">
      <x v="542"/>
    </i>
    <i r="1">
      <x v="67"/>
    </i>
    <i r="2">
      <x v="138"/>
    </i>
    <i r="2">
      <x v="158"/>
    </i>
    <i r="2">
      <x v="489"/>
    </i>
    <i r="2">
      <x v="514"/>
    </i>
    <i>
      <x v="8"/>
    </i>
    <i r="1">
      <x v="70"/>
    </i>
    <i r="2">
      <x v="386"/>
    </i>
    <i r="2">
      <x v="550"/>
    </i>
    <i t="grand">
      <x/>
    </i>
  </rowItems>
  <colFields count="2">
    <field x="-2"/>
    <field x="8"/>
  </colFields>
  <colItems count="8">
    <i>
      <x/>
      <x/>
    </i>
    <i r="1">
      <x v="1"/>
    </i>
    <i r="1">
      <x v="2"/>
    </i>
    <i i="1">
      <x v="1"/>
      <x/>
    </i>
    <i r="1" i="1">
      <x v="1"/>
    </i>
    <i r="1" i="1">
      <x v="2"/>
    </i>
    <i t="grand">
      <x/>
    </i>
    <i t="grand" i="1">
      <x/>
    </i>
  </colItems>
  <pageFields count="1">
    <pageField fld="3" hier="-1"/>
  </pageFields>
  <dataFields count="2">
    <dataField name="Nombre de distribution par type d'item unique" fld="28" subtotal="count" baseField="0" baseItem="0"/>
    <dataField name="Menages beneficiaires d'au moins 1 Item" fld="18" subtotal="max" baseField="0" baseItem="0"/>
  </dataFields>
  <formats count="10">
    <format dxfId="1340">
      <pivotArea dataOnly="0" labelOnly="1" fieldPosition="0">
        <references count="2">
          <reference field="4294967294" count="1" selected="0">
            <x v="0"/>
          </reference>
          <reference field="8" count="0"/>
        </references>
      </pivotArea>
    </format>
    <format dxfId="1339">
      <pivotArea dataOnly="0" labelOnly="1" fieldPosition="0">
        <references count="2">
          <reference field="4294967294" count="1" selected="0">
            <x v="1"/>
          </reference>
          <reference field="8" count="0"/>
        </references>
      </pivotArea>
    </format>
    <format dxfId="1338">
      <pivotArea dataOnly="0" labelOnly="1" outline="0" fieldPosition="0">
        <references count="1">
          <reference field="4294967294" count="1">
            <x v="0"/>
          </reference>
        </references>
      </pivotArea>
    </format>
    <format dxfId="1337">
      <pivotArea dataOnly="0" labelOnly="1" outline="0" fieldPosition="0">
        <references count="1">
          <reference field="4294967294" count="1">
            <x v="0"/>
          </reference>
        </references>
      </pivotArea>
    </format>
    <format dxfId="1336">
      <pivotArea dataOnly="0" labelOnly="1" outline="0" fieldPosition="0">
        <references count="1">
          <reference field="4294967294" count="1">
            <x v="0"/>
          </reference>
        </references>
      </pivotArea>
    </format>
    <format dxfId="1335">
      <pivotArea dataOnly="0" labelOnly="1" outline="0" fieldPosition="0">
        <references count="1">
          <reference field="4294967294" count="1">
            <x v="1"/>
          </reference>
        </references>
      </pivotArea>
    </format>
    <format dxfId="1334">
      <pivotArea field="8" dataOnly="0" labelOnly="1" grandCol="1" outline="0" axis="axisCol" fieldPosition="1">
        <references count="1">
          <reference field="4294967294" count="1" selected="0">
            <x v="0"/>
          </reference>
        </references>
      </pivotArea>
    </format>
    <format dxfId="1333">
      <pivotArea field="8" dataOnly="0" labelOnly="1" grandCol="1" outline="0" axis="axisCol" fieldPosition="1">
        <references count="1">
          <reference field="4294967294" count="1" selected="0">
            <x v="1"/>
          </reference>
        </references>
      </pivotArea>
    </format>
    <format dxfId="1332">
      <pivotArea field="8" dataOnly="0" labelOnly="1" grandCol="1" outline="0" axis="axisCol" fieldPosition="1">
        <references count="1">
          <reference field="4294967294" count="1" selected="0">
            <x v="0"/>
          </reference>
        </references>
      </pivotArea>
    </format>
    <format dxfId="1331">
      <pivotArea field="8" dataOnly="0" labelOnly="1" grandCol="1" outline="0" axis="axisCol" fieldPosition="1">
        <references count="1">
          <reference field="4294967294" count="1" selected="0">
            <x v="1"/>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xml><?xml version="1.0" encoding="utf-8"?>
<pivotTableDefinition xmlns="http://schemas.openxmlformats.org/spreadsheetml/2006/main" name="PivotTable1" cacheId="2" applyNumberFormats="0" applyBorderFormats="0" applyFontFormats="0" applyPatternFormats="0" applyAlignmentFormats="0" applyWidthHeightFormats="1" dataCaption="Values" updatedVersion="5" minRefreshableVersion="3" useAutoFormatting="1" itemPrintTitles="1" createdVersion="5" indent="0" outline="1" outlineData="1" multipleFieldFilters="0" chartFormat="2">
  <location ref="A3:B88" firstHeaderRow="1" firstDataRow="1" firstDataCol="1" rowPageCount="1" colPageCount="1"/>
  <pivotFields count="33">
    <pivotField showAll="0"/>
    <pivotField showAll="0"/>
    <pivotField showAll="0"/>
    <pivotField axis="axisPage" multipleItemSelectionAllowed="1" showAll="0">
      <items count="6">
        <item x="3"/>
        <item h="1" x="1"/>
        <item h="1" x="4"/>
        <item x="0"/>
        <item x="2"/>
        <item t="default"/>
      </items>
    </pivotField>
    <pivotField axis="axisRow" showAll="0">
      <items count="100">
        <item h="1" x="86"/>
        <item h="1" x="87"/>
        <item h="1" x="88"/>
        <item h="1" x="89"/>
        <item h="1" x="90"/>
        <item h="1" x="91"/>
        <item h="1" x="92"/>
        <item h="1" x="93"/>
        <item h="1" x="94"/>
        <item h="1" x="95"/>
        <item h="1" x="96"/>
        <item h="1" x="97"/>
        <item h="1" x="98"/>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s>
  <rowFields count="1">
    <field x="4"/>
  </rowFields>
  <rowItems count="85">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x v="91"/>
    </i>
    <i>
      <x v="92"/>
    </i>
    <i>
      <x v="93"/>
    </i>
    <i>
      <x v="94"/>
    </i>
    <i>
      <x v="95"/>
    </i>
    <i>
      <x v="96"/>
    </i>
    <i t="grand">
      <x/>
    </i>
  </rowItems>
  <colItems count="1">
    <i/>
  </colItems>
  <pageFields count="1">
    <pageField fld="3" hier="-1"/>
  </pageFields>
  <dataFields count="1">
    <dataField name="Count of NumberDistrinb" fld="28" subtotal="count" baseField="4" baseItem="13"/>
  </dataFields>
  <chartFormats count="1">
    <chartFormat chart="0"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3.xml><?xml version="1.0" encoding="utf-8"?>
<pivotTableDefinition xmlns="http://schemas.openxmlformats.org/spreadsheetml/2006/main" name="PivotTable8" cacheId="0" applyNumberFormats="0" applyBorderFormats="0" applyFontFormats="0" applyPatternFormats="0" applyAlignmentFormats="0" applyWidthHeightFormats="1" dataCaption="Values" updatedVersion="5" minRefreshableVersion="3" useAutoFormatting="1" itemPrintTitles="1" createdVersion="5" indent="0" outline="1" outlineData="1" multipleFieldFilters="0">
  <location ref="G6:K36" firstHeaderRow="1" firstDataRow="1" firstDataCol="4" rowPageCount="1" colPageCount="1"/>
  <pivotFields count="30">
    <pivotField outline="0" showAll="0" defaultSubtotal="0"/>
    <pivotField showAll="0"/>
    <pivotField showAll="0"/>
    <pivotField showAll="0"/>
    <pivotField showAll="0" defaultSubtotal="0"/>
    <pivotField showAll="0"/>
    <pivotField showAll="0"/>
    <pivotField showAll="0"/>
    <pivotField showAll="0"/>
    <pivotField showAll="0"/>
    <pivotField showAll="0"/>
    <pivotField showAll="0"/>
    <pivotField showAll="0"/>
    <pivotField showAll="0"/>
    <pivotField showAll="0"/>
    <pivotField showAll="0"/>
    <pivotField showAll="0"/>
    <pivotField axis="axisRow" outline="0" showAll="0" defaultSubtotal="0">
      <items count="9">
        <item h="1" x="7"/>
        <item x="0"/>
        <item h="1" x="3"/>
        <item h="1" x="8"/>
        <item h="1" x="2"/>
        <item h="1" x="4"/>
        <item x="1"/>
        <item h="1" x="6"/>
        <item h="1" x="5"/>
      </items>
      <extLst>
        <ext xmlns:x14="http://schemas.microsoft.com/office/spreadsheetml/2009/9/main" uri="{2946ED86-A175-432a-8AC1-64E0C546D7DE}">
          <x14:pivotField fillDownLabels="1"/>
        </ext>
      </extLst>
    </pivotField>
    <pivotField axis="axisRow" outline="0" showAll="0" defaultSubtotal="0">
      <items count="92">
        <item x="76"/>
        <item x="33"/>
        <item x="78"/>
        <item x="71"/>
        <item x="2"/>
        <item x="68"/>
        <item x="32"/>
        <item x="72"/>
        <item x="7"/>
        <item x="10"/>
        <item x="62"/>
        <item x="57"/>
        <item x="40"/>
        <item x="41"/>
        <item x="42"/>
        <item x="22"/>
        <item x="63"/>
        <item x="80"/>
        <item x="36"/>
        <item x="17"/>
        <item x="73"/>
        <item x="43"/>
        <item x="44"/>
        <item x="31"/>
        <item m="1" x="89"/>
        <item x="54"/>
        <item x="75"/>
        <item x="60"/>
        <item x="30"/>
        <item x="35"/>
        <item x="23"/>
        <item x="20"/>
        <item x="18"/>
        <item x="64"/>
        <item x="14"/>
        <item m="1" x="90"/>
        <item x="25"/>
        <item x="3"/>
        <item x="39"/>
        <item x="51"/>
        <item x="27"/>
        <item x="37"/>
        <item x="49"/>
        <item x="61"/>
        <item x="53"/>
        <item x="45"/>
        <item x="55"/>
        <item x="77"/>
        <item x="67"/>
        <item x="81"/>
        <item x="13"/>
        <item x="0"/>
        <item x="84"/>
        <item x="21"/>
        <item x="46"/>
        <item x="70"/>
        <item x="11"/>
        <item x="1"/>
        <item x="74"/>
        <item x="4"/>
        <item x="87"/>
        <item x="6"/>
        <item x="82"/>
        <item x="24"/>
        <item x="12"/>
        <item x="29"/>
        <item x="47"/>
        <item x="26"/>
        <item x="65"/>
        <item x="83"/>
        <item x="59"/>
        <item x="85"/>
        <item x="56"/>
        <item x="58"/>
        <item x="34"/>
        <item x="9"/>
        <item m="1" x="91"/>
        <item x="15"/>
        <item x="38"/>
        <item x="5"/>
        <item x="66"/>
        <item x="52"/>
        <item x="16"/>
        <item x="86"/>
        <item x="79"/>
        <item x="19"/>
        <item x="8"/>
        <item x="48"/>
        <item x="50"/>
        <item h="1" x="28"/>
        <item x="88"/>
        <item x="69"/>
      </items>
      <extLst>
        <ext xmlns:x14="http://schemas.microsoft.com/office/spreadsheetml/2009/9/main" uri="{2946ED86-A175-432a-8AC1-64E0C546D7DE}">
          <x14:pivotField fillDownLabels="1"/>
        </ext>
      </extLst>
    </pivotField>
    <pivotField showAll="0"/>
    <pivotField showAll="0"/>
    <pivotField showAll="0"/>
    <pivotField showAll="0"/>
    <pivotField showAll="0"/>
    <pivotField showAll="0"/>
    <pivotField outline="0" multipleItemSelectionAllowed="1" showAll="0" defaultSubtotal="0">
      <extLst>
        <ext xmlns:x14="http://schemas.microsoft.com/office/spreadsheetml/2009/9/main" uri="{2946ED86-A175-432a-8AC1-64E0C546D7DE}">
          <x14:pivotField fillDownLabels="1"/>
        </ext>
      </extLst>
    </pivotField>
    <pivotField axis="axisRow" outline="0" showAll="0" defaultSubtotal="0">
      <items count="10">
        <item x="4"/>
        <item x="6"/>
        <item x="8"/>
        <item x="7"/>
        <item x="1"/>
        <item x="0"/>
        <item x="2"/>
        <item x="3"/>
        <item h="1" x="5"/>
        <item h="1" x="9"/>
      </items>
      <extLst>
        <ext xmlns:x14="http://schemas.microsoft.com/office/spreadsheetml/2009/9/main" uri="{2946ED86-A175-432a-8AC1-64E0C546D7DE}">
          <x14:pivotField fillDownLabels="1"/>
        </ext>
      </extLst>
    </pivotField>
    <pivotField axis="axisRow" outline="0" showAll="0" defaultSubtotal="0">
      <items count="70">
        <item m="1" x="67"/>
        <item m="1" x="68"/>
        <item x="60"/>
        <item x="61"/>
        <item x="48"/>
        <item x="25"/>
        <item x="33"/>
        <item x="34"/>
        <item x="58"/>
        <item x="59"/>
        <item x="40"/>
        <item x="35"/>
        <item x="42"/>
        <item m="1" x="69"/>
        <item x="57"/>
        <item x="41"/>
        <item x="56"/>
        <item x="55"/>
        <item x="64"/>
        <item x="36"/>
        <item x="47"/>
        <item x="1"/>
        <item x="8"/>
        <item x="20"/>
        <item x="31"/>
        <item x="6"/>
        <item x="54"/>
        <item x="15"/>
        <item x="16"/>
        <item x="7"/>
        <item x="32"/>
        <item x="63"/>
        <item x="14"/>
        <item x="9"/>
        <item x="5"/>
        <item x="18"/>
        <item x="11"/>
        <item x="19"/>
        <item x="0"/>
        <item x="53"/>
        <item x="52"/>
        <item x="29"/>
        <item x="30"/>
        <item x="2"/>
        <item x="3"/>
        <item x="4"/>
        <item x="44"/>
        <item x="46"/>
        <item x="43"/>
        <item x="45"/>
        <item x="21"/>
        <item x="22"/>
        <item x="23"/>
        <item x="12"/>
        <item x="10"/>
        <item x="17"/>
        <item x="13"/>
        <item x="24"/>
        <item x="62"/>
        <item x="27"/>
        <item x="26"/>
        <item x="50"/>
        <item x="39"/>
        <item x="49"/>
        <item x="51"/>
        <item x="38"/>
        <item x="37"/>
        <item x="65"/>
        <item h="1" x="28"/>
        <item h="1" x="66"/>
      </items>
      <extLst>
        <ext xmlns:x14="http://schemas.microsoft.com/office/spreadsheetml/2009/9/main" uri="{2946ED86-A175-432a-8AC1-64E0C546D7DE}">
          <x14:pivotField fillDownLabels="1"/>
        </ext>
      </extLst>
    </pivotField>
    <pivotField showAll="0" defaultSubtotal="0"/>
    <pivotField axis="axisPage" dataField="1" multipleItemSelectionAllowed="1" showAll="0" defaultSubtotal="0">
      <items count="3">
        <item h="1" x="1"/>
        <item x="0"/>
        <item h="1" x="2"/>
      </items>
    </pivotField>
  </pivotFields>
  <rowFields count="4">
    <field x="17"/>
    <field x="26"/>
    <field x="18"/>
    <field x="27"/>
  </rowFields>
  <rowItems count="30">
    <i>
      <x v="1"/>
      <x v="5"/>
      <x/>
      <x v="39"/>
    </i>
    <i r="2">
      <x v="4"/>
      <x v="43"/>
    </i>
    <i r="2">
      <x v="16"/>
      <x v="48"/>
    </i>
    <i r="2">
      <x v="20"/>
      <x v="40"/>
    </i>
    <i r="2">
      <x v="28"/>
      <x v="42"/>
    </i>
    <i r="2">
      <x v="33"/>
      <x v="46"/>
    </i>
    <i r="2">
      <x v="37"/>
      <x v="44"/>
    </i>
    <i r="2">
      <x v="51"/>
      <x v="38"/>
    </i>
    <i r="2">
      <x v="59"/>
      <x v="45"/>
    </i>
    <i r="2">
      <x v="65"/>
      <x v="41"/>
    </i>
    <i r="2">
      <x v="68"/>
      <x v="49"/>
    </i>
    <i r="2">
      <x v="80"/>
      <x v="47"/>
    </i>
    <i>
      <x v="6"/>
      <x v="4"/>
      <x v="6"/>
      <x v="30"/>
    </i>
    <i r="2">
      <x v="8"/>
      <x v="29"/>
    </i>
    <i r="2">
      <x v="23"/>
      <x v="24"/>
    </i>
    <i r="2">
      <x v="31"/>
      <x v="23"/>
    </i>
    <i r="2">
      <x v="32"/>
      <x v="35"/>
    </i>
    <i r="2">
      <x v="34"/>
      <x v="32"/>
    </i>
    <i r="2">
      <x v="47"/>
      <x v="26"/>
    </i>
    <i r="2">
      <x v="56"/>
      <x v="36"/>
    </i>
    <i r="2">
      <x v="57"/>
      <x v="21"/>
    </i>
    <i r="2">
      <x v="61"/>
      <x v="25"/>
    </i>
    <i r="2">
      <x v="75"/>
      <x v="33"/>
    </i>
    <i r="2">
      <x v="77"/>
      <x v="27"/>
    </i>
    <i r="2">
      <x v="79"/>
      <x v="34"/>
    </i>
    <i r="2">
      <x v="82"/>
      <x v="28"/>
    </i>
    <i r="2">
      <x v="83"/>
      <x v="31"/>
    </i>
    <i r="2">
      <x v="85"/>
      <x v="37"/>
    </i>
    <i r="2">
      <x v="86"/>
      <x v="22"/>
    </i>
    <i t="grand">
      <x/>
    </i>
  </rowItems>
  <colItems count="1">
    <i/>
  </colItems>
  <pageFields count="1">
    <pageField fld="29" hier="-1"/>
  </pageFields>
  <dataFields count="1">
    <dataField name="Count of AG_COM" fld="29" subtotal="count" baseField="0" baseItem="0"/>
  </dataFields>
  <formats count="26">
    <format dxfId="75">
      <pivotArea type="all" dataOnly="0" outline="0" fieldPosition="0"/>
    </format>
    <format dxfId="74">
      <pivotArea outline="0" collapsedLevelsAreSubtotals="1" fieldPosition="0"/>
    </format>
    <format dxfId="73">
      <pivotArea dataOnly="0" labelOnly="1" outline="0" axis="axisValues" fieldPosition="0"/>
    </format>
    <format dxfId="72">
      <pivotArea dataOnly="0" labelOnly="1" grandRow="1" outline="0" fieldPosition="0"/>
    </format>
    <format dxfId="71">
      <pivotArea type="all" dataOnly="0" outline="0" fieldPosition="0"/>
    </format>
    <format dxfId="70">
      <pivotArea outline="0" collapsedLevelsAreSubtotals="1" fieldPosition="0"/>
    </format>
    <format dxfId="69">
      <pivotArea dataOnly="0" labelOnly="1" outline="0" axis="axisValues" fieldPosition="0"/>
    </format>
    <format dxfId="68">
      <pivotArea dataOnly="0" labelOnly="1" grandRow="1" outline="0" fieldPosition="0"/>
    </format>
    <format dxfId="67">
      <pivotArea type="all" dataOnly="0" outline="0" fieldPosition="0"/>
    </format>
    <format dxfId="66">
      <pivotArea outline="0" collapsedLevelsAreSubtotals="1" fieldPosition="0"/>
    </format>
    <format dxfId="65">
      <pivotArea dataOnly="0" labelOnly="1" outline="0" axis="axisValues" fieldPosition="0"/>
    </format>
    <format dxfId="64">
      <pivotArea dataOnly="0" labelOnly="1" grandRow="1" outline="0" fieldPosition="0"/>
    </format>
    <format dxfId="63">
      <pivotArea type="all" dataOnly="0" outline="0" fieldPosition="0"/>
    </format>
    <format dxfId="62">
      <pivotArea outline="0" collapsedLevelsAreSubtotals="1" fieldPosition="0"/>
    </format>
    <format dxfId="61">
      <pivotArea dataOnly="0" labelOnly="1" outline="0" axis="axisValues" fieldPosition="0"/>
    </format>
    <format dxfId="60">
      <pivotArea dataOnly="0" labelOnly="1" grandRow="1" outline="0" fieldPosition="0"/>
    </format>
    <format dxfId="59">
      <pivotArea type="all" dataOnly="0" outline="0" fieldPosition="0"/>
    </format>
    <format dxfId="58">
      <pivotArea outline="0" collapsedLevelsAreSubtotals="1" fieldPosition="0"/>
    </format>
    <format dxfId="57">
      <pivotArea dataOnly="0" labelOnly="1" outline="0" axis="axisValues" fieldPosition="0"/>
    </format>
    <format dxfId="56">
      <pivotArea dataOnly="0" labelOnly="1" grandRow="1" outline="0" fieldPosition="0"/>
    </format>
    <format dxfId="55">
      <pivotArea dataOnly="0" outline="0" axis="axisValues" fieldPosition="0"/>
    </format>
    <format dxfId="54">
      <pivotArea dataOnly="0" outline="0" axis="axisValues" fieldPosition="0"/>
    </format>
    <format dxfId="53">
      <pivotArea dataOnly="0" outline="0" axis="axisValues" fieldPosition="0"/>
    </format>
    <format dxfId="52">
      <pivotArea dataOnly="0" labelOnly="1" outline="0" axis="axisValues" fieldPosition="0"/>
    </format>
    <format dxfId="51">
      <pivotArea dataOnly="0" labelOnly="1" outline="0" axis="axisValues" fieldPosition="0"/>
    </format>
    <format dxfId="50">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4.xml><?xml version="1.0" encoding="utf-8"?>
<pivotTableDefinition xmlns="http://schemas.openxmlformats.org/spreadsheetml/2006/main" name="PivotTable7" cacheId="1" applyNumberFormats="0" applyBorderFormats="0" applyFontFormats="0" applyPatternFormats="0" applyAlignmentFormats="0" applyWidthHeightFormats="1" dataCaption="Values" updatedVersion="5" minRefreshableVersion="3" useAutoFormatting="1" itemPrintTitles="1" createdVersion="5" indent="0" outline="1" outlineData="1" multipleFieldFilters="0">
  <location ref="A6:E191" firstHeaderRow="1" firstDataRow="1" firstDataCol="5"/>
  <pivotFields count="29">
    <pivotField axis="axisRow" outline="0" showAll="0" defaultSubtotal="0">
      <items count="41">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8"/>
        <item x="39"/>
        <item x="37"/>
        <item x="40"/>
      </items>
    </pivotField>
    <pivotField showAll="0"/>
    <pivotField showAll="0"/>
    <pivotField showAll="0"/>
    <pivotField showAll="0" defaultSubtotal="0"/>
    <pivotField showAll="0"/>
    <pivotField showAll="0"/>
    <pivotField showAll="0"/>
    <pivotField showAll="0"/>
    <pivotField showAll="0"/>
    <pivotField showAll="0"/>
    <pivotField showAll="0"/>
    <pivotField showAll="0"/>
    <pivotField showAll="0"/>
    <pivotField showAll="0"/>
    <pivotField showAll="0"/>
    <pivotField showAll="0"/>
    <pivotField axis="axisRow" outline="0" showAll="0" defaultSubtotal="0">
      <items count="9">
        <item h="1" x="7"/>
        <item x="0"/>
        <item x="3"/>
        <item h="1" x="8"/>
        <item x="2"/>
        <item x="4"/>
        <item x="1"/>
        <item x="6"/>
        <item h="1" x="5"/>
      </items>
      <extLst>
        <ext xmlns:x14="http://schemas.microsoft.com/office/spreadsheetml/2009/9/main" uri="{2946ED86-A175-432a-8AC1-64E0C546D7DE}">
          <x14:pivotField fillDownLabels="1"/>
        </ext>
      </extLst>
    </pivotField>
    <pivotField axis="axisRow" outline="0" showAll="0" defaultSubtotal="0">
      <items count="97">
        <item m="1" x="90"/>
        <item m="1" x="96"/>
        <item m="1" x="93"/>
        <item m="1" x="94"/>
        <item m="1" x="92"/>
        <item x="76"/>
        <item x="33"/>
        <item x="78"/>
        <item x="71"/>
        <item x="2"/>
        <item x="68"/>
        <item x="32"/>
        <item x="72"/>
        <item x="7"/>
        <item x="10"/>
        <item x="62"/>
        <item x="57"/>
        <item x="40"/>
        <item x="41"/>
        <item x="42"/>
        <item x="22"/>
        <item x="63"/>
        <item x="80"/>
        <item x="36"/>
        <item x="17"/>
        <item x="73"/>
        <item x="43"/>
        <item x="44"/>
        <item x="31"/>
        <item m="1" x="89"/>
        <item x="54"/>
        <item x="75"/>
        <item x="60"/>
        <item x="30"/>
        <item x="35"/>
        <item x="23"/>
        <item x="20"/>
        <item x="18"/>
        <item x="64"/>
        <item x="14"/>
        <item m="1" x="91"/>
        <item x="25"/>
        <item x="3"/>
        <item x="39"/>
        <item x="51"/>
        <item x="27"/>
        <item x="37"/>
        <item x="49"/>
        <item x="61"/>
        <item x="53"/>
        <item x="45"/>
        <item x="55"/>
        <item x="77"/>
        <item x="67"/>
        <item x="81"/>
        <item x="13"/>
        <item x="0"/>
        <item x="84"/>
        <item x="21"/>
        <item x="46"/>
        <item x="70"/>
        <item x="11"/>
        <item x="1"/>
        <item x="74"/>
        <item x="4"/>
        <item x="87"/>
        <item x="6"/>
        <item x="82"/>
        <item x="24"/>
        <item x="12"/>
        <item x="29"/>
        <item x="47"/>
        <item x="26"/>
        <item x="65"/>
        <item x="83"/>
        <item x="59"/>
        <item x="85"/>
        <item x="56"/>
        <item x="58"/>
        <item x="34"/>
        <item x="9"/>
        <item m="1" x="95"/>
        <item x="15"/>
        <item x="38"/>
        <item x="5"/>
        <item x="66"/>
        <item x="52"/>
        <item x="16"/>
        <item x="86"/>
        <item x="79"/>
        <item x="19"/>
        <item x="8"/>
        <item x="48"/>
        <item x="50"/>
        <item h="1" x="28"/>
        <item h="1" x="88"/>
        <item h="1" x="69"/>
      </items>
      <extLst>
        <ext xmlns:x14="http://schemas.microsoft.com/office/spreadsheetml/2009/9/main" uri="{2946ED86-A175-432a-8AC1-64E0C546D7DE}">
          <x14:pivotField fillDownLabels="1"/>
        </ext>
      </extLst>
    </pivotField>
    <pivotField showAll="0"/>
    <pivotField showAll="0"/>
    <pivotField showAll="0"/>
    <pivotField showAll="0"/>
    <pivotField showAll="0"/>
    <pivotField showAll="0"/>
    <pivotField multipleItemSelectionAllowed="1" showAll="0"/>
    <pivotField axis="axisRow" outline="0" showAll="0" defaultSubtotal="0">
      <items count="10">
        <item x="4"/>
        <item x="6"/>
        <item x="8"/>
        <item x="7"/>
        <item x="1"/>
        <item x="0"/>
        <item x="2"/>
        <item x="3"/>
        <item x="5"/>
        <item x="9"/>
      </items>
      <extLst>
        <ext xmlns:x14="http://schemas.microsoft.com/office/spreadsheetml/2009/9/main" uri="{2946ED86-A175-432a-8AC1-64E0C546D7DE}">
          <x14:pivotField fillDownLabels="1"/>
        </ext>
      </extLst>
    </pivotField>
    <pivotField axis="axisRow" outline="0" showAll="0" defaultSubtotal="0">
      <items count="70">
        <item m="1" x="67"/>
        <item m="1" x="68"/>
        <item x="60"/>
        <item x="61"/>
        <item x="25"/>
        <item x="33"/>
        <item x="34"/>
        <item x="58"/>
        <item x="59"/>
        <item x="40"/>
        <item x="35"/>
        <item x="42"/>
        <item m="1" x="69"/>
        <item x="57"/>
        <item x="41"/>
        <item x="56"/>
        <item x="55"/>
        <item x="64"/>
        <item x="36"/>
        <item x="47"/>
        <item x="1"/>
        <item x="8"/>
        <item x="20"/>
        <item x="31"/>
        <item x="6"/>
        <item x="54"/>
        <item x="15"/>
        <item x="16"/>
        <item x="7"/>
        <item x="32"/>
        <item x="63"/>
        <item x="14"/>
        <item x="9"/>
        <item x="5"/>
        <item x="18"/>
        <item x="11"/>
        <item x="19"/>
        <item x="0"/>
        <item x="53"/>
        <item x="52"/>
        <item x="29"/>
        <item x="30"/>
        <item x="2"/>
        <item x="3"/>
        <item x="4"/>
        <item x="44"/>
        <item x="46"/>
        <item x="43"/>
        <item x="45"/>
        <item x="21"/>
        <item x="22"/>
        <item x="23"/>
        <item x="12"/>
        <item x="10"/>
        <item x="17"/>
        <item x="13"/>
        <item x="24"/>
        <item x="62"/>
        <item x="27"/>
        <item x="26"/>
        <item x="50"/>
        <item x="39"/>
        <item x="49"/>
        <item x="51"/>
        <item x="38"/>
        <item x="37"/>
        <item x="28"/>
        <item x="65"/>
        <item x="66"/>
        <item x="48"/>
      </items>
      <extLst>
        <ext xmlns:x14="http://schemas.microsoft.com/office/spreadsheetml/2009/9/main" uri="{2946ED86-A175-432a-8AC1-64E0C546D7DE}">
          <x14:pivotField fillDownLabels="1"/>
        </ext>
      </extLst>
    </pivotField>
    <pivotField showAll="0" defaultSubtotal="0"/>
  </pivotFields>
  <rowFields count="5">
    <field x="17"/>
    <field x="26"/>
    <field x="18"/>
    <field x="27"/>
    <field x="0"/>
  </rowFields>
  <rowItems count="185">
    <i>
      <x v="1"/>
      <x v="5"/>
      <x v="5"/>
      <x v="38"/>
      <x v="30"/>
    </i>
    <i r="2">
      <x v="9"/>
      <x v="42"/>
      <x v="1"/>
    </i>
    <i r="4">
      <x v="9"/>
    </i>
    <i r="4">
      <x v="15"/>
    </i>
    <i r="4">
      <x v="18"/>
    </i>
    <i r="4">
      <x v="38"/>
    </i>
    <i r="2">
      <x v="21"/>
      <x v="47"/>
      <x v="15"/>
    </i>
    <i r="4">
      <x v="18"/>
    </i>
    <i r="4">
      <x v="31"/>
    </i>
    <i r="4">
      <x v="38"/>
    </i>
    <i r="2">
      <x v="25"/>
      <x v="39"/>
      <x v="30"/>
    </i>
    <i r="2">
      <x v="33"/>
      <x v="41"/>
      <x v="6"/>
    </i>
    <i r="4">
      <x v="15"/>
    </i>
    <i r="4">
      <x v="30"/>
    </i>
    <i r="2">
      <x v="38"/>
      <x v="45"/>
      <x v="15"/>
    </i>
    <i r="2">
      <x v="42"/>
      <x v="43"/>
      <x v="1"/>
    </i>
    <i r="4">
      <x v="6"/>
    </i>
    <i r="4">
      <x v="15"/>
    </i>
    <i r="4">
      <x v="38"/>
    </i>
    <i r="2">
      <x v="44"/>
      <x v="66"/>
      <x v="11"/>
    </i>
    <i r="2">
      <x v="51"/>
      <x v="66"/>
      <x v="11"/>
    </i>
    <i r="2">
      <x v="56"/>
      <x v="37"/>
      <x/>
    </i>
    <i r="4">
      <x v="1"/>
    </i>
    <i r="4">
      <x v="6"/>
    </i>
    <i r="4">
      <x v="15"/>
    </i>
    <i r="4">
      <x v="18"/>
    </i>
    <i r="4">
      <x v="19"/>
    </i>
    <i r="4">
      <x v="22"/>
    </i>
    <i r="4">
      <x v="23"/>
    </i>
    <i r="4">
      <x v="30"/>
    </i>
    <i r="4">
      <x v="38"/>
    </i>
    <i r="2">
      <x v="64"/>
      <x v="44"/>
      <x v="1"/>
    </i>
    <i r="4">
      <x v="9"/>
    </i>
    <i r="4">
      <x v="15"/>
    </i>
    <i r="4">
      <x v="18"/>
    </i>
    <i r="2">
      <x v="70"/>
      <x v="40"/>
      <x v="6"/>
    </i>
    <i r="4">
      <x v="15"/>
    </i>
    <i r="4">
      <x v="30"/>
    </i>
    <i r="2">
      <x v="73"/>
      <x v="48"/>
      <x v="15"/>
    </i>
    <i r="4">
      <x v="18"/>
    </i>
    <i r="4">
      <x v="37"/>
    </i>
    <i r="2">
      <x v="85"/>
      <x v="46"/>
      <x v="15"/>
    </i>
    <i r="4">
      <x v="18"/>
    </i>
    <i r="4">
      <x v="23"/>
    </i>
    <i r="4">
      <x v="30"/>
    </i>
    <i>
      <x v="2"/>
      <x v="7"/>
      <x v="8"/>
      <x v="60"/>
      <x v="25"/>
    </i>
    <i r="4">
      <x v="33"/>
    </i>
    <i r="2">
      <x v="12"/>
      <x v="63"/>
      <x v="25"/>
    </i>
    <i r="2">
      <x v="16"/>
      <x v="65"/>
      <x v="13"/>
    </i>
    <i r="2">
      <x v="45"/>
      <x v="58"/>
      <x v="3"/>
    </i>
    <i r="4">
      <x v="25"/>
    </i>
    <i r="4">
      <x v="38"/>
    </i>
    <i r="2">
      <x v="60"/>
      <x v="62"/>
      <x v="25"/>
    </i>
    <i r="4">
      <x v="33"/>
    </i>
    <i r="2">
      <x v="68"/>
      <x v="56"/>
      <x v="3"/>
    </i>
    <i r="4">
      <x v="38"/>
    </i>
    <i r="2">
      <x v="72"/>
      <x v="59"/>
      <x v="3"/>
    </i>
    <i r="4">
      <x v="38"/>
    </i>
    <i r="2">
      <x v="75"/>
      <x v="61"/>
      <x v="13"/>
    </i>
    <i r="4">
      <x v="25"/>
    </i>
    <i r="4">
      <x v="38"/>
    </i>
    <i r="2">
      <x v="76"/>
      <x v="57"/>
      <x v="38"/>
    </i>
    <i r="2">
      <x v="78"/>
      <x v="64"/>
      <x v="13"/>
    </i>
    <i r="4">
      <x v="25"/>
    </i>
    <i r="4">
      <x v="27"/>
    </i>
    <i>
      <x v="4"/>
      <x v="6"/>
      <x v="14"/>
      <x v="53"/>
      <x v="3"/>
    </i>
    <i r="2">
      <x v="20"/>
      <x v="50"/>
      <x v="3"/>
    </i>
    <i r="2">
      <x v="24"/>
      <x v="54"/>
      <x v="3"/>
    </i>
    <i r="2">
      <x v="35"/>
      <x v="51"/>
      <x v="3"/>
    </i>
    <i r="2">
      <x v="53"/>
      <x v="66"/>
      <x v="16"/>
    </i>
    <i r="2">
      <x v="55"/>
      <x v="55"/>
      <x v="3"/>
    </i>
    <i r="4">
      <x v="16"/>
    </i>
    <i r="2">
      <x v="58"/>
      <x v="49"/>
      <x v="3"/>
    </i>
    <i r="2">
      <x v="69"/>
      <x v="52"/>
      <x v="3"/>
    </i>
    <i>
      <x v="5"/>
      <x/>
      <x v="6"/>
      <x v="5"/>
      <x v="9"/>
    </i>
    <i r="4">
      <x v="38"/>
    </i>
    <i r="2">
      <x v="41"/>
      <x v="4"/>
      <x v="3"/>
    </i>
    <i r="4">
      <x v="21"/>
    </i>
    <i r="2">
      <x v="57"/>
      <x v="3"/>
      <x v="38"/>
    </i>
    <i r="2">
      <x v="74"/>
      <x v="2"/>
      <x v="38"/>
    </i>
    <i r="2">
      <x v="77"/>
      <x v="18"/>
      <x v="12"/>
    </i>
    <i r="4">
      <x v="15"/>
    </i>
    <i r="2">
      <x v="79"/>
      <x v="6"/>
      <x v="9"/>
    </i>
    <i r="4">
      <x v="12"/>
    </i>
    <i r="4">
      <x v="15"/>
    </i>
    <i r="4">
      <x v="38"/>
    </i>
    <i r="1">
      <x v="9"/>
      <x v="79"/>
      <x v="68"/>
      <x v="38"/>
    </i>
    <i>
      <x v="6"/>
      <x v="4"/>
      <x v="11"/>
      <x v="29"/>
      <x v="8"/>
    </i>
    <i r="2">
      <x v="13"/>
      <x v="28"/>
      <x v="2"/>
    </i>
    <i r="4">
      <x v="3"/>
    </i>
    <i r="4">
      <x v="5"/>
    </i>
    <i r="4">
      <x v="6"/>
    </i>
    <i r="4">
      <x v="18"/>
    </i>
    <i r="2">
      <x v="23"/>
      <x v="66"/>
      <x v="11"/>
    </i>
    <i r="2">
      <x v="28"/>
      <x v="23"/>
      <x v="6"/>
    </i>
    <i r="4">
      <x v="7"/>
    </i>
    <i r="4">
      <x v="30"/>
    </i>
    <i r="4">
      <x v="31"/>
    </i>
    <i r="2">
      <x v="30"/>
      <x v="66"/>
      <x v="11"/>
    </i>
    <i r="2">
      <x v="31"/>
      <x v="66"/>
      <x v="30"/>
    </i>
    <i r="2">
      <x v="34"/>
      <x v="66"/>
      <x v="11"/>
    </i>
    <i r="2">
      <x v="36"/>
      <x v="22"/>
      <x v="3"/>
    </i>
    <i r="4">
      <x v="6"/>
    </i>
    <i r="2">
      <x v="37"/>
      <x v="34"/>
      <x v="3"/>
    </i>
    <i r="4">
      <x v="32"/>
    </i>
    <i r="4">
      <x v="33"/>
    </i>
    <i r="2">
      <x v="39"/>
      <x v="31"/>
      <x v="3"/>
    </i>
    <i r="4">
      <x v="6"/>
    </i>
    <i r="4">
      <x v="30"/>
    </i>
    <i r="4">
      <x v="32"/>
    </i>
    <i r="2">
      <x v="43"/>
      <x v="66"/>
      <x v="11"/>
    </i>
    <i r="2">
      <x v="46"/>
      <x v="66"/>
      <x v="11"/>
    </i>
    <i r="2">
      <x v="47"/>
      <x v="66"/>
      <x v="11"/>
    </i>
    <i r="2">
      <x v="49"/>
      <x v="66"/>
      <x v="11"/>
    </i>
    <i r="2">
      <x v="52"/>
      <x v="25"/>
      <x v="33"/>
    </i>
    <i r="4">
      <x v="38"/>
    </i>
    <i r="2">
      <x v="61"/>
      <x v="35"/>
      <x v="3"/>
    </i>
    <i r="4">
      <x v="30"/>
    </i>
    <i r="4">
      <x v="32"/>
    </i>
    <i r="2">
      <x v="62"/>
      <x v="20"/>
      <x/>
    </i>
    <i r="4">
      <x v="2"/>
    </i>
    <i r="4">
      <x v="3"/>
    </i>
    <i r="4">
      <x v="6"/>
    </i>
    <i r="4">
      <x v="7"/>
    </i>
    <i r="4">
      <x v="15"/>
    </i>
    <i r="4">
      <x v="30"/>
    </i>
    <i r="4">
      <x v="33"/>
    </i>
    <i r="4">
      <x v="34"/>
    </i>
    <i r="4">
      <x v="38"/>
    </i>
    <i r="2">
      <x v="63"/>
      <x v="66"/>
      <x v="30"/>
    </i>
    <i r="2">
      <x v="66"/>
      <x v="24"/>
      <x v="2"/>
    </i>
    <i r="4">
      <x v="6"/>
    </i>
    <i r="4">
      <x v="7"/>
    </i>
    <i r="4">
      <x v="33"/>
    </i>
    <i r="2">
      <x v="80"/>
      <x v="32"/>
      <x v="3"/>
    </i>
    <i r="4">
      <x v="30"/>
    </i>
    <i r="4">
      <x v="32"/>
    </i>
    <i r="4">
      <x v="33"/>
    </i>
    <i r="4">
      <x v="34"/>
    </i>
    <i r="2">
      <x v="82"/>
      <x v="26"/>
      <x v="3"/>
    </i>
    <i r="4">
      <x v="6"/>
    </i>
    <i r="4">
      <x v="30"/>
    </i>
    <i r="4">
      <x v="32"/>
    </i>
    <i r="2">
      <x v="83"/>
      <x v="66"/>
      <x v="11"/>
    </i>
    <i r="2">
      <x v="84"/>
      <x v="33"/>
      <x v="2"/>
    </i>
    <i r="4">
      <x v="3"/>
    </i>
    <i r="4">
      <x v="6"/>
    </i>
    <i r="4">
      <x v="30"/>
    </i>
    <i r="4">
      <x v="32"/>
    </i>
    <i r="4">
      <x v="34"/>
    </i>
    <i r="2">
      <x v="86"/>
      <x v="66"/>
      <x v="11"/>
    </i>
    <i r="2">
      <x v="87"/>
      <x v="27"/>
      <x v="3"/>
    </i>
    <i r="4">
      <x v="6"/>
    </i>
    <i r="4">
      <x v="18"/>
    </i>
    <i r="4">
      <x v="29"/>
    </i>
    <i r="4">
      <x v="39"/>
    </i>
    <i r="2">
      <x v="88"/>
      <x v="30"/>
      <x v="38"/>
    </i>
    <i r="2">
      <x v="90"/>
      <x v="36"/>
      <x v="3"/>
    </i>
    <i r="4">
      <x v="24"/>
    </i>
    <i r="2">
      <x v="91"/>
      <x v="21"/>
      <x v="2"/>
    </i>
    <i r="4">
      <x v="3"/>
    </i>
    <i r="4">
      <x v="6"/>
    </i>
    <i r="4">
      <x v="29"/>
    </i>
    <i r="4">
      <x v="30"/>
    </i>
    <i r="4">
      <x v="31"/>
    </i>
    <i r="2">
      <x v="93"/>
      <x v="66"/>
      <x v="11"/>
    </i>
    <i>
      <x v="7"/>
      <x v="1"/>
      <x v="7"/>
      <x v="16"/>
      <x v="39"/>
    </i>
    <i r="2">
      <x v="15"/>
      <x v="11"/>
      <x v="15"/>
    </i>
    <i r="2">
      <x v="17"/>
      <x v="66"/>
      <x v="11"/>
    </i>
    <i r="2">
      <x v="18"/>
      <x v="66"/>
      <x v="11"/>
    </i>
    <i r="2">
      <x v="19"/>
      <x v="66"/>
      <x v="11"/>
    </i>
    <i r="2">
      <x v="22"/>
      <x v="13"/>
      <x v="39"/>
    </i>
    <i r="2">
      <x v="26"/>
      <x v="66"/>
      <x v="11"/>
    </i>
    <i r="2">
      <x v="27"/>
      <x v="66"/>
      <x v="11"/>
    </i>
    <i r="2">
      <x v="32"/>
      <x v="9"/>
      <x v="15"/>
    </i>
    <i r="4">
      <x v="39"/>
    </i>
    <i r="2">
      <x v="48"/>
      <x v="14"/>
      <x v="15"/>
    </i>
    <i r="2">
      <x v="50"/>
      <x v="66"/>
      <x v="11"/>
    </i>
    <i r="2">
      <x v="54"/>
      <x v="7"/>
      <x v="39"/>
    </i>
    <i r="2">
      <x v="59"/>
      <x v="10"/>
      <x v="11"/>
    </i>
    <i r="2">
      <x v="67"/>
      <x v="8"/>
      <x v="39"/>
    </i>
    <i r="2">
      <x v="71"/>
      <x v="66"/>
      <x v="11"/>
    </i>
    <i r="2">
      <x v="89"/>
      <x v="15"/>
      <x v="39"/>
    </i>
    <i r="2">
      <x v="92"/>
      <x v="66"/>
      <x v="11"/>
    </i>
    <i t="grand">
      <x/>
    </i>
  </rowItems>
  <colItems count="1">
    <i/>
  </colItems>
  <formats count="845">
    <format dxfId="920">
      <pivotArea type="all" dataOnly="0" outline="0" fieldPosition="0"/>
    </format>
    <format dxfId="919">
      <pivotArea dataOnly="0" labelOnly="1" fieldPosition="0">
        <references count="1">
          <reference field="17" count="0"/>
        </references>
      </pivotArea>
    </format>
    <format dxfId="918">
      <pivotArea dataOnly="0" labelOnly="1" grandRow="1" outline="0" fieldPosition="0"/>
    </format>
    <format dxfId="917">
      <pivotArea dataOnly="0" labelOnly="1" fieldPosition="0">
        <references count="2">
          <reference field="17" count="1" selected="0">
            <x v="1"/>
          </reference>
          <reference field="26" count="1">
            <x v="5"/>
          </reference>
        </references>
      </pivotArea>
    </format>
    <format dxfId="916">
      <pivotArea dataOnly="0" labelOnly="1" fieldPosition="0">
        <references count="2">
          <reference field="17" count="1" selected="0">
            <x v="2"/>
          </reference>
          <reference field="26" count="1">
            <x v="7"/>
          </reference>
        </references>
      </pivotArea>
    </format>
    <format dxfId="915">
      <pivotArea dataOnly="0" labelOnly="1" fieldPosition="0">
        <references count="2">
          <reference field="17" count="1" selected="0">
            <x v="4"/>
          </reference>
          <reference field="26" count="1">
            <x v="6"/>
          </reference>
        </references>
      </pivotArea>
    </format>
    <format dxfId="914">
      <pivotArea dataOnly="0" labelOnly="1" fieldPosition="0">
        <references count="2">
          <reference field="17" count="1" selected="0">
            <x v="5"/>
          </reference>
          <reference field="26" count="1">
            <x v="0"/>
          </reference>
        </references>
      </pivotArea>
    </format>
    <format dxfId="913">
      <pivotArea dataOnly="0" labelOnly="1" fieldPosition="0">
        <references count="2">
          <reference field="17" count="1" selected="0">
            <x v="6"/>
          </reference>
          <reference field="26" count="1">
            <x v="4"/>
          </reference>
        </references>
      </pivotArea>
    </format>
    <format dxfId="912">
      <pivotArea dataOnly="0" labelOnly="1" fieldPosition="0">
        <references count="2">
          <reference field="17" count="1" selected="0">
            <x v="7"/>
          </reference>
          <reference field="26" count="1">
            <x v="1"/>
          </reference>
        </references>
      </pivotArea>
    </format>
    <format dxfId="911">
      <pivotArea dataOnly="0" labelOnly="1" fieldPosition="0">
        <references count="3">
          <reference field="17" count="1" selected="0">
            <x v="1"/>
          </reference>
          <reference field="18" count="13">
            <x v="5"/>
            <x v="9"/>
            <x v="21"/>
            <x v="25"/>
            <x v="33"/>
            <x v="38"/>
            <x v="42"/>
            <x v="56"/>
            <x v="64"/>
            <x v="70"/>
            <x v="73"/>
            <x v="85"/>
            <x v="94"/>
          </reference>
          <reference field="26" count="1" selected="0">
            <x v="5"/>
          </reference>
        </references>
      </pivotArea>
    </format>
    <format dxfId="910">
      <pivotArea dataOnly="0" labelOnly="1" fieldPosition="0">
        <references count="3">
          <reference field="17" count="1" selected="0">
            <x v="2"/>
          </reference>
          <reference field="18" count="11">
            <x v="8"/>
            <x v="12"/>
            <x v="16"/>
            <x v="45"/>
            <x v="60"/>
            <x v="68"/>
            <x v="72"/>
            <x v="75"/>
            <x v="76"/>
            <x v="78"/>
            <x v="94"/>
          </reference>
          <reference field="26" count="1" selected="0">
            <x v="7"/>
          </reference>
        </references>
      </pivotArea>
    </format>
    <format dxfId="909">
      <pivotArea dataOnly="0" labelOnly="1" fieldPosition="0">
        <references count="3">
          <reference field="17" count="1" selected="0">
            <x v="4"/>
          </reference>
          <reference field="18" count="9">
            <x v="14"/>
            <x v="20"/>
            <x v="24"/>
            <x v="35"/>
            <x v="53"/>
            <x v="55"/>
            <x v="58"/>
            <x v="69"/>
            <x v="94"/>
          </reference>
          <reference field="26" count="1" selected="0">
            <x v="6"/>
          </reference>
        </references>
      </pivotArea>
    </format>
    <format dxfId="908">
      <pivotArea dataOnly="0" labelOnly="1" fieldPosition="0">
        <references count="3">
          <reference field="17" count="1" selected="0">
            <x v="5"/>
          </reference>
          <reference field="18" count="9">
            <x v="6"/>
            <x v="29"/>
            <x v="41"/>
            <x v="57"/>
            <x v="74"/>
            <x v="77"/>
            <x v="79"/>
            <x v="81"/>
            <x v="94"/>
          </reference>
          <reference field="26" count="1" selected="0">
            <x v="0"/>
          </reference>
        </references>
      </pivotArea>
    </format>
    <format dxfId="907">
      <pivotArea dataOnly="0" labelOnly="1" fieldPosition="0">
        <references count="3">
          <reference field="17" count="1" selected="0">
            <x v="6"/>
          </reference>
          <reference field="18" count="25">
            <x v="11"/>
            <x v="13"/>
            <x v="23"/>
            <x v="28"/>
            <x v="31"/>
            <x v="34"/>
            <x v="36"/>
            <x v="37"/>
            <x v="39"/>
            <x v="43"/>
            <x v="46"/>
            <x v="52"/>
            <x v="61"/>
            <x v="62"/>
            <x v="63"/>
            <x v="66"/>
            <x v="80"/>
            <x v="82"/>
            <x v="83"/>
            <x v="84"/>
            <x v="87"/>
            <x v="88"/>
            <x v="90"/>
            <x v="91"/>
            <x v="94"/>
          </reference>
          <reference field="26" count="1" selected="0">
            <x v="4"/>
          </reference>
        </references>
      </pivotArea>
    </format>
    <format dxfId="906">
      <pivotArea dataOnly="0" labelOnly="1" fieldPosition="0">
        <references count="3">
          <reference field="17" count="1" selected="0">
            <x v="7"/>
          </reference>
          <reference field="18" count="11">
            <x v="7"/>
            <x v="15"/>
            <x v="22"/>
            <x v="32"/>
            <x v="40"/>
            <x v="48"/>
            <x v="54"/>
            <x v="59"/>
            <x v="67"/>
            <x v="89"/>
            <x v="94"/>
          </reference>
          <reference field="26" count="1" selected="0">
            <x v="1"/>
          </reference>
        </references>
      </pivotArea>
    </format>
    <format dxfId="905">
      <pivotArea dataOnly="0" labelOnly="1" fieldPosition="0">
        <references count="4">
          <reference field="17" count="1" selected="0">
            <x v="1"/>
          </reference>
          <reference field="18" count="1" selected="0">
            <x v="5"/>
          </reference>
          <reference field="26" count="1" selected="0">
            <x v="5"/>
          </reference>
          <reference field="27" count="1">
            <x v="38"/>
          </reference>
        </references>
      </pivotArea>
    </format>
    <format dxfId="904">
      <pivotArea dataOnly="0" labelOnly="1" fieldPosition="0">
        <references count="4">
          <reference field="17" count="1" selected="0">
            <x v="1"/>
          </reference>
          <reference field="18" count="1" selected="0">
            <x v="9"/>
          </reference>
          <reference field="26" count="1" selected="0">
            <x v="5"/>
          </reference>
          <reference field="27" count="1">
            <x v="42"/>
          </reference>
        </references>
      </pivotArea>
    </format>
    <format dxfId="903">
      <pivotArea dataOnly="0" labelOnly="1" fieldPosition="0">
        <references count="4">
          <reference field="17" count="1" selected="0">
            <x v="1"/>
          </reference>
          <reference field="18" count="1" selected="0">
            <x v="21"/>
          </reference>
          <reference field="26" count="1" selected="0">
            <x v="5"/>
          </reference>
          <reference field="27" count="1">
            <x v="47"/>
          </reference>
        </references>
      </pivotArea>
    </format>
    <format dxfId="902">
      <pivotArea dataOnly="0" labelOnly="1" fieldPosition="0">
        <references count="4">
          <reference field="17" count="1" selected="0">
            <x v="1"/>
          </reference>
          <reference field="18" count="1" selected="0">
            <x v="25"/>
          </reference>
          <reference field="26" count="1" selected="0">
            <x v="5"/>
          </reference>
          <reference field="27" count="1">
            <x v="39"/>
          </reference>
        </references>
      </pivotArea>
    </format>
    <format dxfId="901">
      <pivotArea dataOnly="0" labelOnly="1" fieldPosition="0">
        <references count="4">
          <reference field="17" count="1" selected="0">
            <x v="1"/>
          </reference>
          <reference field="18" count="1" selected="0">
            <x v="33"/>
          </reference>
          <reference field="26" count="1" selected="0">
            <x v="5"/>
          </reference>
          <reference field="27" count="1">
            <x v="41"/>
          </reference>
        </references>
      </pivotArea>
    </format>
    <format dxfId="900">
      <pivotArea dataOnly="0" labelOnly="1" fieldPosition="0">
        <references count="4">
          <reference field="17" count="1" selected="0">
            <x v="1"/>
          </reference>
          <reference field="18" count="1" selected="0">
            <x v="38"/>
          </reference>
          <reference field="26" count="1" selected="0">
            <x v="5"/>
          </reference>
          <reference field="27" count="1">
            <x v="45"/>
          </reference>
        </references>
      </pivotArea>
    </format>
    <format dxfId="899">
      <pivotArea dataOnly="0" labelOnly="1" fieldPosition="0">
        <references count="4">
          <reference field="17" count="1" selected="0">
            <x v="1"/>
          </reference>
          <reference field="18" count="1" selected="0">
            <x v="42"/>
          </reference>
          <reference field="26" count="1" selected="0">
            <x v="5"/>
          </reference>
          <reference field="27" count="1">
            <x v="43"/>
          </reference>
        </references>
      </pivotArea>
    </format>
    <format dxfId="898">
      <pivotArea dataOnly="0" labelOnly="1" fieldPosition="0">
        <references count="4">
          <reference field="17" count="1" selected="0">
            <x v="1"/>
          </reference>
          <reference field="18" count="1" selected="0">
            <x v="56"/>
          </reference>
          <reference field="26" count="1" selected="0">
            <x v="5"/>
          </reference>
          <reference field="27" count="1">
            <x v="37"/>
          </reference>
        </references>
      </pivotArea>
    </format>
    <format dxfId="897">
      <pivotArea dataOnly="0" labelOnly="1" fieldPosition="0">
        <references count="4">
          <reference field="17" count="1" selected="0">
            <x v="1"/>
          </reference>
          <reference field="18" count="1" selected="0">
            <x v="64"/>
          </reference>
          <reference field="26" count="1" selected="0">
            <x v="5"/>
          </reference>
          <reference field="27" count="1">
            <x v="44"/>
          </reference>
        </references>
      </pivotArea>
    </format>
    <format dxfId="896">
      <pivotArea dataOnly="0" labelOnly="1" fieldPosition="0">
        <references count="4">
          <reference field="17" count="1" selected="0">
            <x v="1"/>
          </reference>
          <reference field="18" count="1" selected="0">
            <x v="70"/>
          </reference>
          <reference field="26" count="1" selected="0">
            <x v="5"/>
          </reference>
          <reference field="27" count="1">
            <x v="40"/>
          </reference>
        </references>
      </pivotArea>
    </format>
    <format dxfId="895">
      <pivotArea dataOnly="0" labelOnly="1" fieldPosition="0">
        <references count="4">
          <reference field="17" count="1" selected="0">
            <x v="1"/>
          </reference>
          <reference field="18" count="1" selected="0">
            <x v="73"/>
          </reference>
          <reference field="26" count="1" selected="0">
            <x v="5"/>
          </reference>
          <reference field="27" count="1">
            <x v="48"/>
          </reference>
        </references>
      </pivotArea>
    </format>
    <format dxfId="894">
      <pivotArea dataOnly="0" labelOnly="1" fieldPosition="0">
        <references count="4">
          <reference field="17" count="1" selected="0">
            <x v="1"/>
          </reference>
          <reference field="18" count="1" selected="0">
            <x v="85"/>
          </reference>
          <reference field="26" count="1" selected="0">
            <x v="5"/>
          </reference>
          <reference field="27" count="1">
            <x v="46"/>
          </reference>
        </references>
      </pivotArea>
    </format>
    <format dxfId="893">
      <pivotArea dataOnly="0" labelOnly="1" fieldPosition="0">
        <references count="4">
          <reference field="17" count="1" selected="0">
            <x v="1"/>
          </reference>
          <reference field="18" count="1" selected="0">
            <x v="94"/>
          </reference>
          <reference field="26" count="1" selected="0">
            <x v="5"/>
          </reference>
          <reference field="27" count="1">
            <x v="66"/>
          </reference>
        </references>
      </pivotArea>
    </format>
    <format dxfId="892">
      <pivotArea dataOnly="0" labelOnly="1" fieldPosition="0">
        <references count="4">
          <reference field="17" count="1" selected="0">
            <x v="2"/>
          </reference>
          <reference field="18" count="1" selected="0">
            <x v="8"/>
          </reference>
          <reference field="26" count="1" selected="0">
            <x v="7"/>
          </reference>
          <reference field="27" count="1">
            <x v="60"/>
          </reference>
        </references>
      </pivotArea>
    </format>
    <format dxfId="891">
      <pivotArea dataOnly="0" labelOnly="1" fieldPosition="0">
        <references count="4">
          <reference field="17" count="1" selected="0">
            <x v="2"/>
          </reference>
          <reference field="18" count="1" selected="0">
            <x v="12"/>
          </reference>
          <reference field="26" count="1" selected="0">
            <x v="7"/>
          </reference>
          <reference field="27" count="1">
            <x v="63"/>
          </reference>
        </references>
      </pivotArea>
    </format>
    <format dxfId="890">
      <pivotArea dataOnly="0" labelOnly="1" fieldPosition="0">
        <references count="4">
          <reference field="17" count="1" selected="0">
            <x v="2"/>
          </reference>
          <reference field="18" count="1" selected="0">
            <x v="16"/>
          </reference>
          <reference field="26" count="1" selected="0">
            <x v="7"/>
          </reference>
          <reference field="27" count="1">
            <x v="65"/>
          </reference>
        </references>
      </pivotArea>
    </format>
    <format dxfId="889">
      <pivotArea dataOnly="0" labelOnly="1" fieldPosition="0">
        <references count="4">
          <reference field="17" count="1" selected="0">
            <x v="2"/>
          </reference>
          <reference field="18" count="1" selected="0">
            <x v="45"/>
          </reference>
          <reference field="26" count="1" selected="0">
            <x v="7"/>
          </reference>
          <reference field="27" count="1">
            <x v="58"/>
          </reference>
        </references>
      </pivotArea>
    </format>
    <format dxfId="888">
      <pivotArea dataOnly="0" labelOnly="1" fieldPosition="0">
        <references count="4">
          <reference field="17" count="1" selected="0">
            <x v="2"/>
          </reference>
          <reference field="18" count="1" selected="0">
            <x v="60"/>
          </reference>
          <reference field="26" count="1" selected="0">
            <x v="7"/>
          </reference>
          <reference field="27" count="1">
            <x v="62"/>
          </reference>
        </references>
      </pivotArea>
    </format>
    <format dxfId="887">
      <pivotArea dataOnly="0" labelOnly="1" fieldPosition="0">
        <references count="4">
          <reference field="17" count="1" selected="0">
            <x v="2"/>
          </reference>
          <reference field="18" count="1" selected="0">
            <x v="68"/>
          </reference>
          <reference field="26" count="1" selected="0">
            <x v="7"/>
          </reference>
          <reference field="27" count="1">
            <x v="56"/>
          </reference>
        </references>
      </pivotArea>
    </format>
    <format dxfId="886">
      <pivotArea dataOnly="0" labelOnly="1" fieldPosition="0">
        <references count="4">
          <reference field="17" count="1" selected="0">
            <x v="2"/>
          </reference>
          <reference field="18" count="1" selected="0">
            <x v="72"/>
          </reference>
          <reference field="26" count="1" selected="0">
            <x v="7"/>
          </reference>
          <reference field="27" count="1">
            <x v="59"/>
          </reference>
        </references>
      </pivotArea>
    </format>
    <format dxfId="885">
      <pivotArea dataOnly="0" labelOnly="1" fieldPosition="0">
        <references count="4">
          <reference field="17" count="1" selected="0">
            <x v="2"/>
          </reference>
          <reference field="18" count="1" selected="0">
            <x v="75"/>
          </reference>
          <reference field="26" count="1" selected="0">
            <x v="7"/>
          </reference>
          <reference field="27" count="1">
            <x v="61"/>
          </reference>
        </references>
      </pivotArea>
    </format>
    <format dxfId="884">
      <pivotArea dataOnly="0" labelOnly="1" fieldPosition="0">
        <references count="4">
          <reference field="17" count="1" selected="0">
            <x v="2"/>
          </reference>
          <reference field="18" count="1" selected="0">
            <x v="76"/>
          </reference>
          <reference field="26" count="1" selected="0">
            <x v="7"/>
          </reference>
          <reference field="27" count="1">
            <x v="57"/>
          </reference>
        </references>
      </pivotArea>
    </format>
    <format dxfId="883">
      <pivotArea dataOnly="0" labelOnly="1" fieldPosition="0">
        <references count="4">
          <reference field="17" count="1" selected="0">
            <x v="2"/>
          </reference>
          <reference field="18" count="1" selected="0">
            <x v="78"/>
          </reference>
          <reference field="26" count="1" selected="0">
            <x v="7"/>
          </reference>
          <reference field="27" count="1">
            <x v="64"/>
          </reference>
        </references>
      </pivotArea>
    </format>
    <format dxfId="882">
      <pivotArea dataOnly="0" labelOnly="1" fieldPosition="0">
        <references count="4">
          <reference field="17" count="1" selected="0">
            <x v="2"/>
          </reference>
          <reference field="18" count="1" selected="0">
            <x v="94"/>
          </reference>
          <reference field="26" count="1" selected="0">
            <x v="7"/>
          </reference>
          <reference field="27" count="1">
            <x v="66"/>
          </reference>
        </references>
      </pivotArea>
    </format>
    <format dxfId="881">
      <pivotArea dataOnly="0" labelOnly="1" fieldPosition="0">
        <references count="4">
          <reference field="17" count="1" selected="0">
            <x v="4"/>
          </reference>
          <reference field="18" count="1" selected="0">
            <x v="14"/>
          </reference>
          <reference field="26" count="1" selected="0">
            <x v="6"/>
          </reference>
          <reference field="27" count="1">
            <x v="53"/>
          </reference>
        </references>
      </pivotArea>
    </format>
    <format dxfId="880">
      <pivotArea dataOnly="0" labelOnly="1" fieldPosition="0">
        <references count="4">
          <reference field="17" count="1" selected="0">
            <x v="4"/>
          </reference>
          <reference field="18" count="1" selected="0">
            <x v="20"/>
          </reference>
          <reference field="26" count="1" selected="0">
            <x v="6"/>
          </reference>
          <reference field="27" count="1">
            <x v="50"/>
          </reference>
        </references>
      </pivotArea>
    </format>
    <format dxfId="879">
      <pivotArea dataOnly="0" labelOnly="1" fieldPosition="0">
        <references count="4">
          <reference field="17" count="1" selected="0">
            <x v="4"/>
          </reference>
          <reference field="18" count="1" selected="0">
            <x v="24"/>
          </reference>
          <reference field="26" count="1" selected="0">
            <x v="6"/>
          </reference>
          <reference field="27" count="1">
            <x v="54"/>
          </reference>
        </references>
      </pivotArea>
    </format>
    <format dxfId="878">
      <pivotArea dataOnly="0" labelOnly="1" fieldPosition="0">
        <references count="4">
          <reference field="17" count="1" selected="0">
            <x v="4"/>
          </reference>
          <reference field="18" count="1" selected="0">
            <x v="35"/>
          </reference>
          <reference field="26" count="1" selected="0">
            <x v="6"/>
          </reference>
          <reference field="27" count="1">
            <x v="51"/>
          </reference>
        </references>
      </pivotArea>
    </format>
    <format dxfId="877">
      <pivotArea dataOnly="0" labelOnly="1" fieldPosition="0">
        <references count="4">
          <reference field="17" count="1" selected="0">
            <x v="4"/>
          </reference>
          <reference field="18" count="1" selected="0">
            <x v="53"/>
          </reference>
          <reference field="26" count="1" selected="0">
            <x v="6"/>
          </reference>
          <reference field="27" count="1">
            <x v="66"/>
          </reference>
        </references>
      </pivotArea>
    </format>
    <format dxfId="876">
      <pivotArea dataOnly="0" labelOnly="1" fieldPosition="0">
        <references count="4">
          <reference field="17" count="1" selected="0">
            <x v="4"/>
          </reference>
          <reference field="18" count="1" selected="0">
            <x v="55"/>
          </reference>
          <reference field="26" count="1" selected="0">
            <x v="6"/>
          </reference>
          <reference field="27" count="1">
            <x v="55"/>
          </reference>
        </references>
      </pivotArea>
    </format>
    <format dxfId="875">
      <pivotArea dataOnly="0" labelOnly="1" fieldPosition="0">
        <references count="4">
          <reference field="17" count="1" selected="0">
            <x v="4"/>
          </reference>
          <reference field="18" count="1" selected="0">
            <x v="58"/>
          </reference>
          <reference field="26" count="1" selected="0">
            <x v="6"/>
          </reference>
          <reference field="27" count="1">
            <x v="49"/>
          </reference>
        </references>
      </pivotArea>
    </format>
    <format dxfId="874">
      <pivotArea dataOnly="0" labelOnly="1" fieldPosition="0">
        <references count="4">
          <reference field="17" count="1" selected="0">
            <x v="4"/>
          </reference>
          <reference field="18" count="1" selected="0">
            <x v="69"/>
          </reference>
          <reference field="26" count="1" selected="0">
            <x v="6"/>
          </reference>
          <reference field="27" count="1">
            <x v="52"/>
          </reference>
        </references>
      </pivotArea>
    </format>
    <format dxfId="873">
      <pivotArea dataOnly="0" labelOnly="1" fieldPosition="0">
        <references count="4">
          <reference field="17" count="1" selected="0">
            <x v="4"/>
          </reference>
          <reference field="18" count="1" selected="0">
            <x v="94"/>
          </reference>
          <reference field="26" count="1" selected="0">
            <x v="6"/>
          </reference>
          <reference field="27" count="1">
            <x v="66"/>
          </reference>
        </references>
      </pivotArea>
    </format>
    <format dxfId="872">
      <pivotArea dataOnly="0" labelOnly="1" fieldPosition="0">
        <references count="4">
          <reference field="17" count="1" selected="0">
            <x v="5"/>
          </reference>
          <reference field="18" count="1" selected="0">
            <x v="6"/>
          </reference>
          <reference field="26" count="1" selected="0">
            <x v="0"/>
          </reference>
          <reference field="27" count="1">
            <x v="5"/>
          </reference>
        </references>
      </pivotArea>
    </format>
    <format dxfId="871">
      <pivotArea dataOnly="0" labelOnly="1" fieldPosition="0">
        <references count="4">
          <reference field="17" count="1" selected="0">
            <x v="5"/>
          </reference>
          <reference field="18" count="1" selected="0">
            <x v="29"/>
          </reference>
          <reference field="26" count="1" selected="0">
            <x v="0"/>
          </reference>
          <reference field="27" count="1">
            <x v="1"/>
          </reference>
        </references>
      </pivotArea>
    </format>
    <format dxfId="870">
      <pivotArea dataOnly="0" labelOnly="1" fieldPosition="0">
        <references count="4">
          <reference field="17" count="1" selected="0">
            <x v="5"/>
          </reference>
          <reference field="18" count="1" selected="0">
            <x v="41"/>
          </reference>
          <reference field="26" count="1" selected="0">
            <x v="0"/>
          </reference>
          <reference field="27" count="1">
            <x v="4"/>
          </reference>
        </references>
      </pivotArea>
    </format>
    <format dxfId="869">
      <pivotArea dataOnly="0" labelOnly="1" fieldPosition="0">
        <references count="4">
          <reference field="17" count="1" selected="0">
            <x v="5"/>
          </reference>
          <reference field="18" count="1" selected="0">
            <x v="57"/>
          </reference>
          <reference field="26" count="1" selected="0">
            <x v="0"/>
          </reference>
          <reference field="27" count="1">
            <x v="3"/>
          </reference>
        </references>
      </pivotArea>
    </format>
    <format dxfId="868">
      <pivotArea dataOnly="0" labelOnly="1" fieldPosition="0">
        <references count="4">
          <reference field="17" count="1" selected="0">
            <x v="5"/>
          </reference>
          <reference field="18" count="1" selected="0">
            <x v="74"/>
          </reference>
          <reference field="26" count="1" selected="0">
            <x v="0"/>
          </reference>
          <reference field="27" count="1">
            <x v="2"/>
          </reference>
        </references>
      </pivotArea>
    </format>
    <format dxfId="867">
      <pivotArea dataOnly="0" labelOnly="1" fieldPosition="0">
        <references count="4">
          <reference field="17" count="1" selected="0">
            <x v="5"/>
          </reference>
          <reference field="18" count="1" selected="0">
            <x v="77"/>
          </reference>
          <reference field="26" count="1" selected="0">
            <x v="0"/>
          </reference>
          <reference field="27" count="1">
            <x v="18"/>
          </reference>
        </references>
      </pivotArea>
    </format>
    <format dxfId="866">
      <pivotArea dataOnly="0" labelOnly="1" fieldPosition="0">
        <references count="4">
          <reference field="17" count="1" selected="0">
            <x v="5"/>
          </reference>
          <reference field="18" count="1" selected="0">
            <x v="79"/>
          </reference>
          <reference field="26" count="1" selected="0">
            <x v="0"/>
          </reference>
          <reference field="27" count="1">
            <x v="6"/>
          </reference>
        </references>
      </pivotArea>
    </format>
    <format dxfId="865">
      <pivotArea dataOnly="0" labelOnly="1" fieldPosition="0">
        <references count="4">
          <reference field="17" count="1" selected="0">
            <x v="5"/>
          </reference>
          <reference field="18" count="1" selected="0">
            <x v="81"/>
          </reference>
          <reference field="26" count="1" selected="0">
            <x v="0"/>
          </reference>
          <reference field="27" count="1">
            <x v="0"/>
          </reference>
        </references>
      </pivotArea>
    </format>
    <format dxfId="864">
      <pivotArea dataOnly="0" labelOnly="1" fieldPosition="0">
        <references count="4">
          <reference field="17" count="1" selected="0">
            <x v="5"/>
          </reference>
          <reference field="18" count="1" selected="0">
            <x v="94"/>
          </reference>
          <reference field="26" count="1" selected="0">
            <x v="0"/>
          </reference>
          <reference field="27" count="1">
            <x v="66"/>
          </reference>
        </references>
      </pivotArea>
    </format>
    <format dxfId="863">
      <pivotArea dataOnly="0" labelOnly="1" fieldPosition="0">
        <references count="4">
          <reference field="17" count="1" selected="0">
            <x v="6"/>
          </reference>
          <reference field="18" count="1" selected="0">
            <x v="11"/>
          </reference>
          <reference field="26" count="1" selected="0">
            <x v="4"/>
          </reference>
          <reference field="27" count="1">
            <x v="29"/>
          </reference>
        </references>
      </pivotArea>
    </format>
    <format dxfId="862">
      <pivotArea dataOnly="0" labelOnly="1" fieldPosition="0">
        <references count="4">
          <reference field="17" count="1" selected="0">
            <x v="6"/>
          </reference>
          <reference field="18" count="1" selected="0">
            <x v="13"/>
          </reference>
          <reference field="26" count="1" selected="0">
            <x v="4"/>
          </reference>
          <reference field="27" count="1">
            <x v="28"/>
          </reference>
        </references>
      </pivotArea>
    </format>
    <format dxfId="861">
      <pivotArea dataOnly="0" labelOnly="1" fieldPosition="0">
        <references count="4">
          <reference field="17" count="1" selected="0">
            <x v="6"/>
          </reference>
          <reference field="18" count="1" selected="0">
            <x v="23"/>
          </reference>
          <reference field="26" count="1" selected="0">
            <x v="4"/>
          </reference>
          <reference field="27" count="1">
            <x v="66"/>
          </reference>
        </references>
      </pivotArea>
    </format>
    <format dxfId="860">
      <pivotArea dataOnly="0" labelOnly="1" fieldPosition="0">
        <references count="4">
          <reference field="17" count="1" selected="0">
            <x v="6"/>
          </reference>
          <reference field="18" count="1" selected="0">
            <x v="28"/>
          </reference>
          <reference field="26" count="1" selected="0">
            <x v="4"/>
          </reference>
          <reference field="27" count="1">
            <x v="23"/>
          </reference>
        </references>
      </pivotArea>
    </format>
    <format dxfId="859">
      <pivotArea dataOnly="0" labelOnly="1" fieldPosition="0">
        <references count="4">
          <reference field="17" count="1" selected="0">
            <x v="6"/>
          </reference>
          <reference field="18" count="1" selected="0">
            <x v="31"/>
          </reference>
          <reference field="26" count="1" selected="0">
            <x v="4"/>
          </reference>
          <reference field="27" count="1">
            <x v="66"/>
          </reference>
        </references>
      </pivotArea>
    </format>
    <format dxfId="858">
      <pivotArea dataOnly="0" labelOnly="1" fieldPosition="0">
        <references count="4">
          <reference field="17" count="1" selected="0">
            <x v="6"/>
          </reference>
          <reference field="18" count="1" selected="0">
            <x v="36"/>
          </reference>
          <reference field="26" count="1" selected="0">
            <x v="4"/>
          </reference>
          <reference field="27" count="1">
            <x v="22"/>
          </reference>
        </references>
      </pivotArea>
    </format>
    <format dxfId="857">
      <pivotArea dataOnly="0" labelOnly="1" fieldPosition="0">
        <references count="4">
          <reference field="17" count="1" selected="0">
            <x v="6"/>
          </reference>
          <reference field="18" count="1" selected="0">
            <x v="37"/>
          </reference>
          <reference field="26" count="1" selected="0">
            <x v="4"/>
          </reference>
          <reference field="27" count="1">
            <x v="34"/>
          </reference>
        </references>
      </pivotArea>
    </format>
    <format dxfId="856">
      <pivotArea dataOnly="0" labelOnly="1" fieldPosition="0">
        <references count="4">
          <reference field="17" count="1" selected="0">
            <x v="6"/>
          </reference>
          <reference field="18" count="1" selected="0">
            <x v="39"/>
          </reference>
          <reference field="26" count="1" selected="0">
            <x v="4"/>
          </reference>
          <reference field="27" count="1">
            <x v="31"/>
          </reference>
        </references>
      </pivotArea>
    </format>
    <format dxfId="855">
      <pivotArea dataOnly="0" labelOnly="1" fieldPosition="0">
        <references count="4">
          <reference field="17" count="1" selected="0">
            <x v="6"/>
          </reference>
          <reference field="18" count="1" selected="0">
            <x v="43"/>
          </reference>
          <reference field="26" count="1" selected="0">
            <x v="4"/>
          </reference>
          <reference field="27" count="1">
            <x v="66"/>
          </reference>
        </references>
      </pivotArea>
    </format>
    <format dxfId="854">
      <pivotArea dataOnly="0" labelOnly="1" fieldPosition="0">
        <references count="4">
          <reference field="17" count="1" selected="0">
            <x v="6"/>
          </reference>
          <reference field="18" count="1" selected="0">
            <x v="52"/>
          </reference>
          <reference field="26" count="1" selected="0">
            <x v="4"/>
          </reference>
          <reference field="27" count="1">
            <x v="25"/>
          </reference>
        </references>
      </pivotArea>
    </format>
    <format dxfId="853">
      <pivotArea dataOnly="0" labelOnly="1" fieldPosition="0">
        <references count="4">
          <reference field="17" count="1" selected="0">
            <x v="6"/>
          </reference>
          <reference field="18" count="1" selected="0">
            <x v="61"/>
          </reference>
          <reference field="26" count="1" selected="0">
            <x v="4"/>
          </reference>
          <reference field="27" count="1">
            <x v="35"/>
          </reference>
        </references>
      </pivotArea>
    </format>
    <format dxfId="852">
      <pivotArea dataOnly="0" labelOnly="1" fieldPosition="0">
        <references count="4">
          <reference field="17" count="1" selected="0">
            <x v="6"/>
          </reference>
          <reference field="18" count="1" selected="0">
            <x v="62"/>
          </reference>
          <reference field="26" count="1" selected="0">
            <x v="4"/>
          </reference>
          <reference field="27" count="1">
            <x v="20"/>
          </reference>
        </references>
      </pivotArea>
    </format>
    <format dxfId="851">
      <pivotArea dataOnly="0" labelOnly="1" fieldPosition="0">
        <references count="4">
          <reference field="17" count="1" selected="0">
            <x v="6"/>
          </reference>
          <reference field="18" count="1" selected="0">
            <x v="63"/>
          </reference>
          <reference field="26" count="1" selected="0">
            <x v="4"/>
          </reference>
          <reference field="27" count="1">
            <x v="66"/>
          </reference>
        </references>
      </pivotArea>
    </format>
    <format dxfId="850">
      <pivotArea dataOnly="0" labelOnly="1" fieldPosition="0">
        <references count="4">
          <reference field="17" count="1" selected="0">
            <x v="6"/>
          </reference>
          <reference field="18" count="1" selected="0">
            <x v="66"/>
          </reference>
          <reference field="26" count="1" selected="0">
            <x v="4"/>
          </reference>
          <reference field="27" count="1">
            <x v="24"/>
          </reference>
        </references>
      </pivotArea>
    </format>
    <format dxfId="849">
      <pivotArea dataOnly="0" labelOnly="1" fieldPosition="0">
        <references count="4">
          <reference field="17" count="1" selected="0">
            <x v="6"/>
          </reference>
          <reference field="18" count="1" selected="0">
            <x v="80"/>
          </reference>
          <reference field="26" count="1" selected="0">
            <x v="4"/>
          </reference>
          <reference field="27" count="1">
            <x v="32"/>
          </reference>
        </references>
      </pivotArea>
    </format>
    <format dxfId="848">
      <pivotArea dataOnly="0" labelOnly="1" fieldPosition="0">
        <references count="4">
          <reference field="17" count="1" selected="0">
            <x v="6"/>
          </reference>
          <reference field="18" count="1" selected="0">
            <x v="82"/>
          </reference>
          <reference field="26" count="1" selected="0">
            <x v="4"/>
          </reference>
          <reference field="27" count="1">
            <x v="26"/>
          </reference>
        </references>
      </pivotArea>
    </format>
    <format dxfId="847">
      <pivotArea dataOnly="0" labelOnly="1" fieldPosition="0">
        <references count="4">
          <reference field="17" count="1" selected="0">
            <x v="6"/>
          </reference>
          <reference field="18" count="1" selected="0">
            <x v="83"/>
          </reference>
          <reference field="26" count="1" selected="0">
            <x v="4"/>
          </reference>
          <reference field="27" count="1">
            <x v="66"/>
          </reference>
        </references>
      </pivotArea>
    </format>
    <format dxfId="846">
      <pivotArea dataOnly="0" labelOnly="1" fieldPosition="0">
        <references count="4">
          <reference field="17" count="1" selected="0">
            <x v="6"/>
          </reference>
          <reference field="18" count="1" selected="0">
            <x v="84"/>
          </reference>
          <reference field="26" count="1" selected="0">
            <x v="4"/>
          </reference>
          <reference field="27" count="1">
            <x v="33"/>
          </reference>
        </references>
      </pivotArea>
    </format>
    <format dxfId="845">
      <pivotArea dataOnly="0" labelOnly="1" fieldPosition="0">
        <references count="4">
          <reference field="17" count="1" selected="0">
            <x v="6"/>
          </reference>
          <reference field="18" count="1" selected="0">
            <x v="87"/>
          </reference>
          <reference field="26" count="1" selected="0">
            <x v="4"/>
          </reference>
          <reference field="27" count="1">
            <x v="27"/>
          </reference>
        </references>
      </pivotArea>
    </format>
    <format dxfId="844">
      <pivotArea dataOnly="0" labelOnly="1" fieldPosition="0">
        <references count="4">
          <reference field="17" count="1" selected="0">
            <x v="6"/>
          </reference>
          <reference field="18" count="1" selected="0">
            <x v="88"/>
          </reference>
          <reference field="26" count="1" selected="0">
            <x v="4"/>
          </reference>
          <reference field="27" count="1">
            <x v="30"/>
          </reference>
        </references>
      </pivotArea>
    </format>
    <format dxfId="843">
      <pivotArea dataOnly="0" labelOnly="1" fieldPosition="0">
        <references count="4">
          <reference field="17" count="1" selected="0">
            <x v="6"/>
          </reference>
          <reference field="18" count="1" selected="0">
            <x v="90"/>
          </reference>
          <reference field="26" count="1" selected="0">
            <x v="4"/>
          </reference>
          <reference field="27" count="1">
            <x v="36"/>
          </reference>
        </references>
      </pivotArea>
    </format>
    <format dxfId="842">
      <pivotArea dataOnly="0" labelOnly="1" fieldPosition="0">
        <references count="4">
          <reference field="17" count="1" selected="0">
            <x v="6"/>
          </reference>
          <reference field="18" count="1" selected="0">
            <x v="91"/>
          </reference>
          <reference field="26" count="1" selected="0">
            <x v="4"/>
          </reference>
          <reference field="27" count="1">
            <x v="21"/>
          </reference>
        </references>
      </pivotArea>
    </format>
    <format dxfId="841">
      <pivotArea dataOnly="0" labelOnly="1" fieldPosition="0">
        <references count="4">
          <reference field="17" count="1" selected="0">
            <x v="6"/>
          </reference>
          <reference field="18" count="1" selected="0">
            <x v="94"/>
          </reference>
          <reference field="26" count="1" selected="0">
            <x v="4"/>
          </reference>
          <reference field="27" count="1">
            <x v="66"/>
          </reference>
        </references>
      </pivotArea>
    </format>
    <format dxfId="840">
      <pivotArea dataOnly="0" labelOnly="1" fieldPosition="0">
        <references count="4">
          <reference field="17" count="1" selected="0">
            <x v="7"/>
          </reference>
          <reference field="18" count="1" selected="0">
            <x v="7"/>
          </reference>
          <reference field="26" count="1" selected="0">
            <x v="1"/>
          </reference>
          <reference field="27" count="1">
            <x v="16"/>
          </reference>
        </references>
      </pivotArea>
    </format>
    <format dxfId="839">
      <pivotArea dataOnly="0" labelOnly="1" fieldPosition="0">
        <references count="4">
          <reference field="17" count="1" selected="0">
            <x v="7"/>
          </reference>
          <reference field="18" count="1" selected="0">
            <x v="15"/>
          </reference>
          <reference field="26" count="1" selected="0">
            <x v="1"/>
          </reference>
          <reference field="27" count="1">
            <x v="11"/>
          </reference>
        </references>
      </pivotArea>
    </format>
    <format dxfId="838">
      <pivotArea dataOnly="0" labelOnly="1" fieldPosition="0">
        <references count="4">
          <reference field="17" count="1" selected="0">
            <x v="7"/>
          </reference>
          <reference field="18" count="1" selected="0">
            <x v="22"/>
          </reference>
          <reference field="26" count="1" selected="0">
            <x v="1"/>
          </reference>
          <reference field="27" count="1">
            <x v="13"/>
          </reference>
        </references>
      </pivotArea>
    </format>
    <format dxfId="837">
      <pivotArea dataOnly="0" labelOnly="1" fieldPosition="0">
        <references count="4">
          <reference field="17" count="1" selected="0">
            <x v="7"/>
          </reference>
          <reference field="18" count="1" selected="0">
            <x v="32"/>
          </reference>
          <reference field="26" count="1" selected="0">
            <x v="1"/>
          </reference>
          <reference field="27" count="1">
            <x v="9"/>
          </reference>
        </references>
      </pivotArea>
    </format>
    <format dxfId="836">
      <pivotArea dataOnly="0" labelOnly="1" fieldPosition="0">
        <references count="4">
          <reference field="17" count="1" selected="0">
            <x v="7"/>
          </reference>
          <reference field="18" count="1" selected="0">
            <x v="40"/>
          </reference>
          <reference field="26" count="1" selected="0">
            <x v="1"/>
          </reference>
          <reference field="27" count="1">
            <x v="12"/>
          </reference>
        </references>
      </pivotArea>
    </format>
    <format dxfId="835">
      <pivotArea dataOnly="0" labelOnly="1" fieldPosition="0">
        <references count="4">
          <reference field="17" count="1" selected="0">
            <x v="7"/>
          </reference>
          <reference field="18" count="1" selected="0">
            <x v="48"/>
          </reference>
          <reference field="26" count="1" selected="0">
            <x v="1"/>
          </reference>
          <reference field="27" count="1">
            <x v="14"/>
          </reference>
        </references>
      </pivotArea>
    </format>
    <format dxfId="834">
      <pivotArea dataOnly="0" labelOnly="1" fieldPosition="0">
        <references count="4">
          <reference field="17" count="1" selected="0">
            <x v="7"/>
          </reference>
          <reference field="18" count="1" selected="0">
            <x v="54"/>
          </reference>
          <reference field="26" count="1" selected="0">
            <x v="1"/>
          </reference>
          <reference field="27" count="1">
            <x v="7"/>
          </reference>
        </references>
      </pivotArea>
    </format>
    <format dxfId="833">
      <pivotArea dataOnly="0" labelOnly="1" fieldPosition="0">
        <references count="4">
          <reference field="17" count="1" selected="0">
            <x v="7"/>
          </reference>
          <reference field="18" count="1" selected="0">
            <x v="59"/>
          </reference>
          <reference field="26" count="1" selected="0">
            <x v="1"/>
          </reference>
          <reference field="27" count="1">
            <x v="10"/>
          </reference>
        </references>
      </pivotArea>
    </format>
    <format dxfId="832">
      <pivotArea dataOnly="0" labelOnly="1" fieldPosition="0">
        <references count="4">
          <reference field="17" count="1" selected="0">
            <x v="7"/>
          </reference>
          <reference field="18" count="1" selected="0">
            <x v="67"/>
          </reference>
          <reference field="26" count="1" selected="0">
            <x v="1"/>
          </reference>
          <reference field="27" count="1">
            <x v="8"/>
          </reference>
        </references>
      </pivotArea>
    </format>
    <format dxfId="831">
      <pivotArea dataOnly="0" labelOnly="1" fieldPosition="0">
        <references count="4">
          <reference field="17" count="1" selected="0">
            <x v="7"/>
          </reference>
          <reference field="18" count="1" selected="0">
            <x v="89"/>
          </reference>
          <reference field="26" count="1" selected="0">
            <x v="1"/>
          </reference>
          <reference field="27" count="1">
            <x v="15"/>
          </reference>
        </references>
      </pivotArea>
    </format>
    <format dxfId="830">
      <pivotArea dataOnly="0" labelOnly="1" fieldPosition="0">
        <references count="4">
          <reference field="17" count="1" selected="0">
            <x v="7"/>
          </reference>
          <reference field="18" count="1" selected="0">
            <x v="94"/>
          </reference>
          <reference field="26" count="1" selected="0">
            <x v="1"/>
          </reference>
          <reference field="27" count="1">
            <x v="66"/>
          </reference>
        </references>
      </pivotArea>
    </format>
    <format dxfId="829">
      <pivotArea dataOnly="0" labelOnly="1" fieldPosition="0">
        <references count="5">
          <reference field="0" count="1">
            <x v="4"/>
          </reference>
          <reference field="17" count="1" selected="0">
            <x v="1"/>
          </reference>
          <reference field="18" count="1" selected="0">
            <x v="5"/>
          </reference>
          <reference field="26" count="1" selected="0">
            <x v="5"/>
          </reference>
          <reference field="27" count="1" selected="0">
            <x v="38"/>
          </reference>
        </references>
      </pivotArea>
    </format>
    <format dxfId="828">
      <pivotArea dataOnly="0" labelOnly="1" fieldPosition="0">
        <references count="5">
          <reference field="0" count="5">
            <x v="1"/>
            <x v="9"/>
            <x v="15"/>
            <x v="18"/>
            <x v="38"/>
          </reference>
          <reference field="17" count="1" selected="0">
            <x v="1"/>
          </reference>
          <reference field="18" count="1" selected="0">
            <x v="9"/>
          </reference>
          <reference field="26" count="1" selected="0">
            <x v="5"/>
          </reference>
          <reference field="27" count="1" selected="0">
            <x v="42"/>
          </reference>
        </references>
      </pivotArea>
    </format>
    <format dxfId="827">
      <pivotArea dataOnly="0" labelOnly="1" fieldPosition="0">
        <references count="5">
          <reference field="0" count="4">
            <x v="4"/>
            <x v="15"/>
            <x v="18"/>
            <x v="38"/>
          </reference>
          <reference field="17" count="1" selected="0">
            <x v="1"/>
          </reference>
          <reference field="18" count="1" selected="0">
            <x v="21"/>
          </reference>
          <reference field="26" count="1" selected="0">
            <x v="5"/>
          </reference>
          <reference field="27" count="1" selected="0">
            <x v="47"/>
          </reference>
        </references>
      </pivotArea>
    </format>
    <format dxfId="826">
      <pivotArea dataOnly="0" labelOnly="1" fieldPosition="0">
        <references count="5">
          <reference field="0" count="1">
            <x v="30"/>
          </reference>
          <reference field="17" count="1" selected="0">
            <x v="1"/>
          </reference>
          <reference field="18" count="1" selected="0">
            <x v="25"/>
          </reference>
          <reference field="26" count="1" selected="0">
            <x v="5"/>
          </reference>
          <reference field="27" count="1" selected="0">
            <x v="39"/>
          </reference>
        </references>
      </pivotArea>
    </format>
    <format dxfId="825">
      <pivotArea dataOnly="0" labelOnly="1" fieldPosition="0">
        <references count="5">
          <reference field="0" count="3">
            <x v="4"/>
            <x v="15"/>
            <x v="30"/>
          </reference>
          <reference field="17" count="1" selected="0">
            <x v="1"/>
          </reference>
          <reference field="18" count="1" selected="0">
            <x v="33"/>
          </reference>
          <reference field="26" count="1" selected="0">
            <x v="5"/>
          </reference>
          <reference field="27" count="1" selected="0">
            <x v="41"/>
          </reference>
        </references>
      </pivotArea>
    </format>
    <format dxfId="824">
      <pivotArea dataOnly="0" labelOnly="1" fieldPosition="0">
        <references count="5">
          <reference field="0" count="1">
            <x v="15"/>
          </reference>
          <reference field="17" count="1" selected="0">
            <x v="1"/>
          </reference>
          <reference field="18" count="1" selected="0">
            <x v="38"/>
          </reference>
          <reference field="26" count="1" selected="0">
            <x v="5"/>
          </reference>
          <reference field="27" count="1" selected="0">
            <x v="45"/>
          </reference>
        </references>
      </pivotArea>
    </format>
    <format dxfId="823">
      <pivotArea dataOnly="0" labelOnly="1" fieldPosition="0">
        <references count="5">
          <reference field="0" count="5">
            <x v="1"/>
            <x v="4"/>
            <x v="6"/>
            <x v="15"/>
            <x v="38"/>
          </reference>
          <reference field="17" count="1" selected="0">
            <x v="1"/>
          </reference>
          <reference field="18" count="1" selected="0">
            <x v="42"/>
          </reference>
          <reference field="26" count="1" selected="0">
            <x v="5"/>
          </reference>
          <reference field="27" count="1" selected="0">
            <x v="43"/>
          </reference>
        </references>
      </pivotArea>
    </format>
    <format dxfId="822">
      <pivotArea dataOnly="0" labelOnly="1" fieldPosition="0">
        <references count="5">
          <reference field="0" count="10">
            <x v="0"/>
            <x v="1"/>
            <x v="4"/>
            <x v="6"/>
            <x v="15"/>
            <x v="18"/>
            <x v="19"/>
            <x v="22"/>
            <x v="30"/>
            <x v="38"/>
          </reference>
          <reference field="17" count="1" selected="0">
            <x v="1"/>
          </reference>
          <reference field="18" count="1" selected="0">
            <x v="56"/>
          </reference>
          <reference field="26" count="1" selected="0">
            <x v="5"/>
          </reference>
          <reference field="27" count="1" selected="0">
            <x v="37"/>
          </reference>
        </references>
      </pivotArea>
    </format>
    <format dxfId="821">
      <pivotArea dataOnly="0" labelOnly="1" fieldPosition="0">
        <references count="5">
          <reference field="0" count="3">
            <x v="1"/>
            <x v="15"/>
            <x v="18"/>
          </reference>
          <reference field="17" count="1" selected="0">
            <x v="1"/>
          </reference>
          <reference field="18" count="1" selected="0">
            <x v="64"/>
          </reference>
          <reference field="26" count="1" selected="0">
            <x v="5"/>
          </reference>
          <reference field="27" count="1" selected="0">
            <x v="44"/>
          </reference>
        </references>
      </pivotArea>
    </format>
    <format dxfId="820">
      <pivotArea dataOnly="0" labelOnly="1" fieldPosition="0">
        <references count="5">
          <reference field="0" count="4">
            <x v="4"/>
            <x v="6"/>
            <x v="15"/>
            <x v="30"/>
          </reference>
          <reference field="17" count="1" selected="0">
            <x v="1"/>
          </reference>
          <reference field="18" count="1" selected="0">
            <x v="70"/>
          </reference>
          <reference field="26" count="1" selected="0">
            <x v="5"/>
          </reference>
          <reference field="27" count="1" selected="0">
            <x v="40"/>
          </reference>
        </references>
      </pivotArea>
    </format>
    <format dxfId="819">
      <pivotArea dataOnly="0" labelOnly="1" fieldPosition="0">
        <references count="5">
          <reference field="0" count="3">
            <x v="15"/>
            <x v="18"/>
            <x v="37"/>
          </reference>
          <reference field="17" count="1" selected="0">
            <x v="1"/>
          </reference>
          <reference field="18" count="1" selected="0">
            <x v="73"/>
          </reference>
          <reference field="26" count="1" selected="0">
            <x v="5"/>
          </reference>
          <reference field="27" count="1" selected="0">
            <x v="48"/>
          </reference>
        </references>
      </pivotArea>
    </format>
    <format dxfId="818">
      <pivotArea dataOnly="0" labelOnly="1" fieldPosition="0">
        <references count="5">
          <reference field="0" count="4">
            <x v="4"/>
            <x v="15"/>
            <x v="18"/>
            <x v="30"/>
          </reference>
          <reference field="17" count="1" selected="0">
            <x v="1"/>
          </reference>
          <reference field="18" count="1" selected="0">
            <x v="85"/>
          </reference>
          <reference field="26" count="1" selected="0">
            <x v="5"/>
          </reference>
          <reference field="27" count="1" selected="0">
            <x v="46"/>
          </reference>
        </references>
      </pivotArea>
    </format>
    <format dxfId="817">
      <pivotArea dataOnly="0" labelOnly="1" fieldPosition="0">
        <references count="5">
          <reference field="0" count="3">
            <x v="4"/>
            <x v="20"/>
            <x v="26"/>
          </reference>
          <reference field="17" count="1" selected="0">
            <x v="1"/>
          </reference>
          <reference field="18" count="1" selected="0">
            <x v="94"/>
          </reference>
          <reference field="26" count="1" selected="0">
            <x v="5"/>
          </reference>
          <reference field="27" count="1" selected="0">
            <x v="66"/>
          </reference>
        </references>
      </pivotArea>
    </format>
    <format dxfId="816">
      <pivotArea dataOnly="0" labelOnly="1" fieldPosition="0">
        <references count="5">
          <reference field="0" count="2">
            <x v="25"/>
            <x v="33"/>
          </reference>
          <reference field="17" count="1" selected="0">
            <x v="2"/>
          </reference>
          <reference field="18" count="1" selected="0">
            <x v="8"/>
          </reference>
          <reference field="26" count="1" selected="0">
            <x v="7"/>
          </reference>
          <reference field="27" count="1" selected="0">
            <x v="60"/>
          </reference>
        </references>
      </pivotArea>
    </format>
    <format dxfId="815">
      <pivotArea dataOnly="0" labelOnly="1" fieldPosition="0">
        <references count="5">
          <reference field="0" count="1">
            <x v="25"/>
          </reference>
          <reference field="17" count="1" selected="0">
            <x v="2"/>
          </reference>
          <reference field="18" count="1" selected="0">
            <x v="12"/>
          </reference>
          <reference field="26" count="1" selected="0">
            <x v="7"/>
          </reference>
          <reference field="27" count="1" selected="0">
            <x v="63"/>
          </reference>
        </references>
      </pivotArea>
    </format>
    <format dxfId="814">
      <pivotArea dataOnly="0" labelOnly="1" fieldPosition="0">
        <references count="5">
          <reference field="0" count="1">
            <x v="13"/>
          </reference>
          <reference field="17" count="1" selected="0">
            <x v="2"/>
          </reference>
          <reference field="18" count="1" selected="0">
            <x v="16"/>
          </reference>
          <reference field="26" count="1" selected="0">
            <x v="7"/>
          </reference>
          <reference field="27" count="1" selected="0">
            <x v="65"/>
          </reference>
        </references>
      </pivotArea>
    </format>
    <format dxfId="813">
      <pivotArea dataOnly="0" labelOnly="1" fieldPosition="0">
        <references count="5">
          <reference field="0" count="2">
            <x v="3"/>
            <x v="38"/>
          </reference>
          <reference field="17" count="1" selected="0">
            <x v="2"/>
          </reference>
          <reference field="18" count="1" selected="0">
            <x v="45"/>
          </reference>
          <reference field="26" count="1" selected="0">
            <x v="7"/>
          </reference>
          <reference field="27" count="1" selected="0">
            <x v="58"/>
          </reference>
        </references>
      </pivotArea>
    </format>
    <format dxfId="812">
      <pivotArea dataOnly="0" labelOnly="1" fieldPosition="0">
        <references count="5">
          <reference field="0" count="2">
            <x v="25"/>
            <x v="33"/>
          </reference>
          <reference field="17" count="1" selected="0">
            <x v="2"/>
          </reference>
          <reference field="18" count="1" selected="0">
            <x v="60"/>
          </reference>
          <reference field="26" count="1" selected="0">
            <x v="7"/>
          </reference>
          <reference field="27" count="1" selected="0">
            <x v="62"/>
          </reference>
        </references>
      </pivotArea>
    </format>
    <format dxfId="811">
      <pivotArea dataOnly="0" labelOnly="1" fieldPosition="0">
        <references count="5">
          <reference field="0" count="2">
            <x v="3"/>
            <x v="38"/>
          </reference>
          <reference field="17" count="1" selected="0">
            <x v="2"/>
          </reference>
          <reference field="18" count="1" selected="0">
            <x v="68"/>
          </reference>
          <reference field="26" count="1" selected="0">
            <x v="7"/>
          </reference>
          <reference field="27" count="1" selected="0">
            <x v="56"/>
          </reference>
        </references>
      </pivotArea>
    </format>
    <format dxfId="810">
      <pivotArea dataOnly="0" labelOnly="1" fieldPosition="0">
        <references count="5">
          <reference field="0" count="2">
            <x v="3"/>
            <x v="38"/>
          </reference>
          <reference field="17" count="1" selected="0">
            <x v="2"/>
          </reference>
          <reference field="18" count="1" selected="0">
            <x v="72"/>
          </reference>
          <reference field="26" count="1" selected="0">
            <x v="7"/>
          </reference>
          <reference field="27" count="1" selected="0">
            <x v="59"/>
          </reference>
        </references>
      </pivotArea>
    </format>
    <format dxfId="809">
      <pivotArea dataOnly="0" labelOnly="1" fieldPosition="0">
        <references count="5">
          <reference field="0" count="3">
            <x v="13"/>
            <x v="25"/>
            <x v="38"/>
          </reference>
          <reference field="17" count="1" selected="0">
            <x v="2"/>
          </reference>
          <reference field="18" count="1" selected="0">
            <x v="75"/>
          </reference>
          <reference field="26" count="1" selected="0">
            <x v="7"/>
          </reference>
          <reference field="27" count="1" selected="0">
            <x v="61"/>
          </reference>
        </references>
      </pivotArea>
    </format>
    <format dxfId="808">
      <pivotArea dataOnly="0" labelOnly="1" fieldPosition="0">
        <references count="5">
          <reference field="0" count="1">
            <x v="38"/>
          </reference>
          <reference field="17" count="1" selected="0">
            <x v="2"/>
          </reference>
          <reference field="18" count="1" selected="0">
            <x v="76"/>
          </reference>
          <reference field="26" count="1" selected="0">
            <x v="7"/>
          </reference>
          <reference field="27" count="1" selected="0">
            <x v="57"/>
          </reference>
        </references>
      </pivotArea>
    </format>
    <format dxfId="807">
      <pivotArea dataOnly="0" labelOnly="1" fieldPosition="0">
        <references count="5">
          <reference field="0" count="3">
            <x v="13"/>
            <x v="25"/>
            <x v="27"/>
          </reference>
          <reference field="17" count="1" selected="0">
            <x v="2"/>
          </reference>
          <reference field="18" count="1" selected="0">
            <x v="78"/>
          </reference>
          <reference field="26" count="1" selected="0">
            <x v="7"/>
          </reference>
          <reference field="27" count="1" selected="0">
            <x v="64"/>
          </reference>
        </references>
      </pivotArea>
    </format>
    <format dxfId="806">
      <pivotArea dataOnly="0" labelOnly="1" fieldPosition="0">
        <references count="5">
          <reference field="0" count="1">
            <x v="35"/>
          </reference>
          <reference field="17" count="1" selected="0">
            <x v="2"/>
          </reference>
          <reference field="18" count="1" selected="0">
            <x v="94"/>
          </reference>
          <reference field="26" count="1" selected="0">
            <x v="7"/>
          </reference>
          <reference field="27" count="1" selected="0">
            <x v="66"/>
          </reference>
        </references>
      </pivotArea>
    </format>
    <format dxfId="805">
      <pivotArea dataOnly="0" labelOnly="1" fieldPosition="0">
        <references count="5">
          <reference field="0" count="1">
            <x v="3"/>
          </reference>
          <reference field="17" count="1" selected="0">
            <x v="4"/>
          </reference>
          <reference field="18" count="1" selected="0">
            <x v="14"/>
          </reference>
          <reference field="26" count="1" selected="0">
            <x v="6"/>
          </reference>
          <reference field="27" count="1" selected="0">
            <x v="53"/>
          </reference>
        </references>
      </pivotArea>
    </format>
    <format dxfId="804">
      <pivotArea dataOnly="0" labelOnly="1" fieldPosition="0">
        <references count="5">
          <reference field="0" count="1">
            <x v="3"/>
          </reference>
          <reference field="17" count="1" selected="0">
            <x v="4"/>
          </reference>
          <reference field="18" count="1" selected="0">
            <x v="20"/>
          </reference>
          <reference field="26" count="1" selected="0">
            <x v="6"/>
          </reference>
          <reference field="27" count="1" selected="0">
            <x v="50"/>
          </reference>
        </references>
      </pivotArea>
    </format>
    <format dxfId="803">
      <pivotArea dataOnly="0" labelOnly="1" fieldPosition="0">
        <references count="5">
          <reference field="0" count="1">
            <x v="3"/>
          </reference>
          <reference field="17" count="1" selected="0">
            <x v="4"/>
          </reference>
          <reference field="18" count="1" selected="0">
            <x v="24"/>
          </reference>
          <reference field="26" count="1" selected="0">
            <x v="6"/>
          </reference>
          <reference field="27" count="1" selected="0">
            <x v="54"/>
          </reference>
        </references>
      </pivotArea>
    </format>
    <format dxfId="802">
      <pivotArea dataOnly="0" labelOnly="1" fieldPosition="0">
        <references count="5">
          <reference field="0" count="1">
            <x v="3"/>
          </reference>
          <reference field="17" count="1" selected="0">
            <x v="4"/>
          </reference>
          <reference field="18" count="1" selected="0">
            <x v="35"/>
          </reference>
          <reference field="26" count="1" selected="0">
            <x v="6"/>
          </reference>
          <reference field="27" count="1" selected="0">
            <x v="51"/>
          </reference>
        </references>
      </pivotArea>
    </format>
    <format dxfId="801">
      <pivotArea dataOnly="0" labelOnly="1" fieldPosition="0">
        <references count="5">
          <reference field="0" count="1">
            <x v="16"/>
          </reference>
          <reference field="17" count="1" selected="0">
            <x v="4"/>
          </reference>
          <reference field="18" count="1" selected="0">
            <x v="53"/>
          </reference>
          <reference field="26" count="1" selected="0">
            <x v="6"/>
          </reference>
          <reference field="27" count="1" selected="0">
            <x v="66"/>
          </reference>
        </references>
      </pivotArea>
    </format>
    <format dxfId="800">
      <pivotArea dataOnly="0" labelOnly="1" fieldPosition="0">
        <references count="5">
          <reference field="0" count="2">
            <x v="3"/>
            <x v="16"/>
          </reference>
          <reference field="17" count="1" selected="0">
            <x v="4"/>
          </reference>
          <reference field="18" count="1" selected="0">
            <x v="55"/>
          </reference>
          <reference field="26" count="1" selected="0">
            <x v="6"/>
          </reference>
          <reference field="27" count="1" selected="0">
            <x v="55"/>
          </reference>
        </references>
      </pivotArea>
    </format>
    <format dxfId="799">
      <pivotArea dataOnly="0" labelOnly="1" fieldPosition="0">
        <references count="5">
          <reference field="0" count="1">
            <x v="3"/>
          </reference>
          <reference field="17" count="1" selected="0">
            <x v="4"/>
          </reference>
          <reference field="18" count="1" selected="0">
            <x v="58"/>
          </reference>
          <reference field="26" count="1" selected="0">
            <x v="6"/>
          </reference>
          <reference field="27" count="1" selected="0">
            <x v="49"/>
          </reference>
        </references>
      </pivotArea>
    </format>
    <format dxfId="798">
      <pivotArea dataOnly="0" labelOnly="1" fieldPosition="0">
        <references count="5">
          <reference field="0" count="1">
            <x v="3"/>
          </reference>
          <reference field="17" count="1" selected="0">
            <x v="4"/>
          </reference>
          <reference field="18" count="1" selected="0">
            <x v="69"/>
          </reference>
          <reference field="26" count="1" selected="0">
            <x v="6"/>
          </reference>
          <reference field="27" count="1" selected="0">
            <x v="52"/>
          </reference>
        </references>
      </pivotArea>
    </format>
    <format dxfId="797">
      <pivotArea dataOnly="0" labelOnly="1" fieldPosition="0">
        <references count="5">
          <reference field="0" count="1">
            <x v="28"/>
          </reference>
          <reference field="17" count="1" selected="0">
            <x v="4"/>
          </reference>
          <reference field="18" count="1" selected="0">
            <x v="94"/>
          </reference>
          <reference field="26" count="1" selected="0">
            <x v="6"/>
          </reference>
          <reference field="27" count="1" selected="0">
            <x v="66"/>
          </reference>
        </references>
      </pivotArea>
    </format>
    <format dxfId="796">
      <pivotArea dataOnly="0" labelOnly="1" fieldPosition="0">
        <references count="5">
          <reference field="0" count="3">
            <x v="4"/>
            <x v="9"/>
            <x v="38"/>
          </reference>
          <reference field="17" count="1" selected="0">
            <x v="5"/>
          </reference>
          <reference field="18" count="1" selected="0">
            <x v="6"/>
          </reference>
          <reference field="26" count="1" selected="0">
            <x v="0"/>
          </reference>
          <reference field="27" count="1" selected="0">
            <x v="5"/>
          </reference>
        </references>
      </pivotArea>
    </format>
    <format dxfId="795">
      <pivotArea dataOnly="0" labelOnly="1" fieldPosition="0">
        <references count="5">
          <reference field="0" count="1">
            <x v="4"/>
          </reference>
          <reference field="17" count="1" selected="0">
            <x v="5"/>
          </reference>
          <reference field="18" count="1" selected="0">
            <x v="29"/>
          </reference>
          <reference field="26" count="1" selected="0">
            <x v="0"/>
          </reference>
          <reference field="27" count="1" selected="0">
            <x v="1"/>
          </reference>
        </references>
      </pivotArea>
    </format>
    <format dxfId="794">
      <pivotArea dataOnly="0" labelOnly="1" fieldPosition="0">
        <references count="5">
          <reference field="0" count="2">
            <x v="3"/>
            <x v="21"/>
          </reference>
          <reference field="17" count="1" selected="0">
            <x v="5"/>
          </reference>
          <reference field="18" count="1" selected="0">
            <x v="41"/>
          </reference>
          <reference field="26" count="1" selected="0">
            <x v="0"/>
          </reference>
          <reference field="27" count="1" selected="0">
            <x v="4"/>
          </reference>
        </references>
      </pivotArea>
    </format>
    <format dxfId="793">
      <pivotArea dataOnly="0" labelOnly="1" fieldPosition="0">
        <references count="5">
          <reference field="0" count="1">
            <x v="38"/>
          </reference>
          <reference field="17" count="1" selected="0">
            <x v="5"/>
          </reference>
          <reference field="18" count="1" selected="0">
            <x v="57"/>
          </reference>
          <reference field="26" count="1" selected="0">
            <x v="0"/>
          </reference>
          <reference field="27" count="1" selected="0">
            <x v="3"/>
          </reference>
        </references>
      </pivotArea>
    </format>
    <format dxfId="792">
      <pivotArea dataOnly="0" labelOnly="1" fieldPosition="0">
        <references count="5">
          <reference field="0" count="1">
            <x v="38"/>
          </reference>
          <reference field="17" count="1" selected="0">
            <x v="5"/>
          </reference>
          <reference field="18" count="1" selected="0">
            <x v="74"/>
          </reference>
          <reference field="26" count="1" selected="0">
            <x v="0"/>
          </reference>
          <reference field="27" count="1" selected="0">
            <x v="2"/>
          </reference>
        </references>
      </pivotArea>
    </format>
    <format dxfId="791">
      <pivotArea dataOnly="0" labelOnly="1" fieldPosition="0">
        <references count="5">
          <reference field="0" count="2">
            <x v="12"/>
            <x v="15"/>
          </reference>
          <reference field="17" count="1" selected="0">
            <x v="5"/>
          </reference>
          <reference field="18" count="1" selected="0">
            <x v="77"/>
          </reference>
          <reference field="26" count="1" selected="0">
            <x v="0"/>
          </reference>
          <reference field="27" count="1" selected="0">
            <x v="18"/>
          </reference>
        </references>
      </pivotArea>
    </format>
    <format dxfId="790">
      <pivotArea dataOnly="0" labelOnly="1" fieldPosition="0">
        <references count="5">
          <reference field="0" count="4">
            <x v="9"/>
            <x v="12"/>
            <x v="15"/>
            <x v="38"/>
          </reference>
          <reference field="17" count="1" selected="0">
            <x v="5"/>
          </reference>
          <reference field="18" count="1" selected="0">
            <x v="79"/>
          </reference>
          <reference field="26" count="1" selected="0">
            <x v="0"/>
          </reference>
          <reference field="27" count="1" selected="0">
            <x v="6"/>
          </reference>
        </references>
      </pivotArea>
    </format>
    <format dxfId="789">
      <pivotArea dataOnly="0" labelOnly="1" fieldPosition="0">
        <references count="5">
          <reference field="0" count="1">
            <x v="4"/>
          </reference>
          <reference field="17" count="1" selected="0">
            <x v="5"/>
          </reference>
          <reference field="18" count="1" selected="0">
            <x v="81"/>
          </reference>
          <reference field="26" count="1" selected="0">
            <x v="0"/>
          </reference>
          <reference field="27" count="1" selected="0">
            <x v="0"/>
          </reference>
        </references>
      </pivotArea>
    </format>
    <format dxfId="788">
      <pivotArea dataOnly="0" labelOnly="1" fieldPosition="0">
        <references count="5">
          <reference field="0" count="2">
            <x v="14"/>
            <x v="17"/>
          </reference>
          <reference field="17" count="1" selected="0">
            <x v="5"/>
          </reference>
          <reference field="18" count="1" selected="0">
            <x v="94"/>
          </reference>
          <reference field="26" count="1" selected="0">
            <x v="0"/>
          </reference>
          <reference field="27" count="1" selected="0">
            <x v="66"/>
          </reference>
        </references>
      </pivotArea>
    </format>
    <format dxfId="787">
      <pivotArea dataOnly="0" labelOnly="1" fieldPosition="0">
        <references count="5">
          <reference field="0" count="1">
            <x v="8"/>
          </reference>
          <reference field="17" count="1" selected="0">
            <x v="6"/>
          </reference>
          <reference field="18" count="1" selected="0">
            <x v="11"/>
          </reference>
          <reference field="26" count="1" selected="0">
            <x v="4"/>
          </reference>
          <reference field="27" count="1" selected="0">
            <x v="29"/>
          </reference>
        </references>
      </pivotArea>
    </format>
    <format dxfId="786">
      <pivotArea dataOnly="0" labelOnly="1" fieldPosition="0">
        <references count="5">
          <reference field="0" count="5">
            <x v="2"/>
            <x v="3"/>
            <x v="5"/>
            <x v="6"/>
            <x v="18"/>
          </reference>
          <reference field="17" count="1" selected="0">
            <x v="6"/>
          </reference>
          <reference field="18" count="1" selected="0">
            <x v="13"/>
          </reference>
          <reference field="26" count="1" selected="0">
            <x v="4"/>
          </reference>
          <reference field="27" count="1" selected="0">
            <x v="28"/>
          </reference>
        </references>
      </pivotArea>
    </format>
    <format dxfId="785">
      <pivotArea dataOnly="0" labelOnly="1" fieldPosition="0">
        <references count="5">
          <reference field="0" count="1">
            <x v="11"/>
          </reference>
          <reference field="17" count="1" selected="0">
            <x v="6"/>
          </reference>
          <reference field="18" count="1" selected="0">
            <x v="23"/>
          </reference>
          <reference field="26" count="1" selected="0">
            <x v="4"/>
          </reference>
          <reference field="27" count="1" selected="0">
            <x v="66"/>
          </reference>
        </references>
      </pivotArea>
    </format>
    <format dxfId="784">
      <pivotArea dataOnly="0" labelOnly="1" fieldPosition="0">
        <references count="5">
          <reference field="0" count="3">
            <x v="6"/>
            <x v="7"/>
            <x v="30"/>
          </reference>
          <reference field="17" count="1" selected="0">
            <x v="6"/>
          </reference>
          <reference field="18" count="1" selected="0">
            <x v="28"/>
          </reference>
          <reference field="26" count="1" selected="0">
            <x v="4"/>
          </reference>
          <reference field="27" count="1" selected="0">
            <x v="23"/>
          </reference>
        </references>
      </pivotArea>
    </format>
    <format dxfId="783">
      <pivotArea dataOnly="0" labelOnly="1" fieldPosition="0">
        <references count="5">
          <reference field="0" count="1">
            <x v="30"/>
          </reference>
          <reference field="17" count="1" selected="0">
            <x v="6"/>
          </reference>
          <reference field="18" count="1" selected="0">
            <x v="31"/>
          </reference>
          <reference field="26" count="1" selected="0">
            <x v="4"/>
          </reference>
          <reference field="27" count="1" selected="0">
            <x v="66"/>
          </reference>
        </references>
      </pivotArea>
    </format>
    <format dxfId="782">
      <pivotArea dataOnly="0" labelOnly="1" fieldPosition="0">
        <references count="5">
          <reference field="0" count="1">
            <x v="11"/>
          </reference>
          <reference field="17" count="1" selected="0">
            <x v="6"/>
          </reference>
          <reference field="18" count="1" selected="0">
            <x v="34"/>
          </reference>
          <reference field="26" count="1" selected="0">
            <x v="4"/>
          </reference>
          <reference field="27" count="1" selected="0">
            <x v="66"/>
          </reference>
        </references>
      </pivotArea>
    </format>
    <format dxfId="781">
      <pivotArea dataOnly="0" labelOnly="1" fieldPosition="0">
        <references count="5">
          <reference field="0" count="2">
            <x v="3"/>
            <x v="6"/>
          </reference>
          <reference field="17" count="1" selected="0">
            <x v="6"/>
          </reference>
          <reference field="18" count="1" selected="0">
            <x v="36"/>
          </reference>
          <reference field="26" count="1" selected="0">
            <x v="4"/>
          </reference>
          <reference field="27" count="1" selected="0">
            <x v="22"/>
          </reference>
        </references>
      </pivotArea>
    </format>
    <format dxfId="780">
      <pivotArea dataOnly="0" labelOnly="1" fieldPosition="0">
        <references count="5">
          <reference field="0" count="3">
            <x v="3"/>
            <x v="32"/>
            <x v="33"/>
          </reference>
          <reference field="17" count="1" selected="0">
            <x v="6"/>
          </reference>
          <reference field="18" count="1" selected="0">
            <x v="37"/>
          </reference>
          <reference field="26" count="1" selected="0">
            <x v="4"/>
          </reference>
          <reference field="27" count="1" selected="0">
            <x v="34"/>
          </reference>
        </references>
      </pivotArea>
    </format>
    <format dxfId="779">
      <pivotArea dataOnly="0" labelOnly="1" fieldPosition="0">
        <references count="5">
          <reference field="0" count="4">
            <x v="3"/>
            <x v="6"/>
            <x v="30"/>
            <x v="32"/>
          </reference>
          <reference field="17" count="1" selected="0">
            <x v="6"/>
          </reference>
          <reference field="18" count="1" selected="0">
            <x v="39"/>
          </reference>
          <reference field="26" count="1" selected="0">
            <x v="4"/>
          </reference>
          <reference field="27" count="1" selected="0">
            <x v="31"/>
          </reference>
        </references>
      </pivotArea>
    </format>
    <format dxfId="778">
      <pivotArea dataOnly="0" labelOnly="1" fieldPosition="0">
        <references count="5">
          <reference field="0" count="1">
            <x v="11"/>
          </reference>
          <reference field="17" count="1" selected="0">
            <x v="6"/>
          </reference>
          <reference field="18" count="1" selected="0">
            <x v="43"/>
          </reference>
          <reference field="26" count="1" selected="0">
            <x v="4"/>
          </reference>
          <reference field="27" count="1" selected="0">
            <x v="66"/>
          </reference>
        </references>
      </pivotArea>
    </format>
    <format dxfId="777">
      <pivotArea dataOnly="0" labelOnly="1" fieldPosition="0">
        <references count="5">
          <reference field="0" count="1">
            <x v="11"/>
          </reference>
          <reference field="17" count="1" selected="0">
            <x v="6"/>
          </reference>
          <reference field="18" count="1" selected="0">
            <x v="46"/>
          </reference>
          <reference field="26" count="1" selected="0">
            <x v="4"/>
          </reference>
          <reference field="27" count="1" selected="0">
            <x v="66"/>
          </reference>
        </references>
      </pivotArea>
    </format>
    <format dxfId="776">
      <pivotArea dataOnly="0" labelOnly="1" fieldPosition="0">
        <references count="5">
          <reference field="0" count="2">
            <x v="33"/>
            <x v="38"/>
          </reference>
          <reference field="17" count="1" selected="0">
            <x v="6"/>
          </reference>
          <reference field="18" count="1" selected="0">
            <x v="52"/>
          </reference>
          <reference field="26" count="1" selected="0">
            <x v="4"/>
          </reference>
          <reference field="27" count="1" selected="0">
            <x v="25"/>
          </reference>
        </references>
      </pivotArea>
    </format>
    <format dxfId="775">
      <pivotArea dataOnly="0" labelOnly="1" fieldPosition="0">
        <references count="5">
          <reference field="0" count="3">
            <x v="3"/>
            <x v="30"/>
            <x v="32"/>
          </reference>
          <reference field="17" count="1" selected="0">
            <x v="6"/>
          </reference>
          <reference field="18" count="1" selected="0">
            <x v="61"/>
          </reference>
          <reference field="26" count="1" selected="0">
            <x v="4"/>
          </reference>
          <reference field="27" count="1" selected="0">
            <x v="35"/>
          </reference>
        </references>
      </pivotArea>
    </format>
    <format dxfId="774">
      <pivotArea dataOnly="0" labelOnly="1" fieldPosition="0">
        <references count="5">
          <reference field="0" count="10">
            <x v="0"/>
            <x v="2"/>
            <x v="3"/>
            <x v="6"/>
            <x v="7"/>
            <x v="15"/>
            <x v="30"/>
            <x v="33"/>
            <x v="34"/>
            <x v="38"/>
          </reference>
          <reference field="17" count="1" selected="0">
            <x v="6"/>
          </reference>
          <reference field="18" count="1" selected="0">
            <x v="62"/>
          </reference>
          <reference field="26" count="1" selected="0">
            <x v="4"/>
          </reference>
          <reference field="27" count="1" selected="0">
            <x v="20"/>
          </reference>
        </references>
      </pivotArea>
    </format>
    <format dxfId="773">
      <pivotArea dataOnly="0" labelOnly="1" fieldPosition="0">
        <references count="5">
          <reference field="0" count="1">
            <x v="30"/>
          </reference>
          <reference field="17" count="1" selected="0">
            <x v="6"/>
          </reference>
          <reference field="18" count="1" selected="0">
            <x v="63"/>
          </reference>
          <reference field="26" count="1" selected="0">
            <x v="4"/>
          </reference>
          <reference field="27" count="1" selected="0">
            <x v="66"/>
          </reference>
        </references>
      </pivotArea>
    </format>
    <format dxfId="772">
      <pivotArea dataOnly="0" labelOnly="1" fieldPosition="0">
        <references count="5">
          <reference field="0" count="4">
            <x v="2"/>
            <x v="6"/>
            <x v="7"/>
            <x v="33"/>
          </reference>
          <reference field="17" count="1" selected="0">
            <x v="6"/>
          </reference>
          <reference field="18" count="1" selected="0">
            <x v="66"/>
          </reference>
          <reference field="26" count="1" selected="0">
            <x v="4"/>
          </reference>
          <reference field="27" count="1" selected="0">
            <x v="24"/>
          </reference>
        </references>
      </pivotArea>
    </format>
    <format dxfId="771">
      <pivotArea dataOnly="0" labelOnly="1" fieldPosition="0">
        <references count="5">
          <reference field="0" count="5">
            <x v="3"/>
            <x v="30"/>
            <x v="32"/>
            <x v="33"/>
            <x v="34"/>
          </reference>
          <reference field="17" count="1" selected="0">
            <x v="6"/>
          </reference>
          <reference field="18" count="1" selected="0">
            <x v="80"/>
          </reference>
          <reference field="26" count="1" selected="0">
            <x v="4"/>
          </reference>
          <reference field="27" count="1" selected="0">
            <x v="32"/>
          </reference>
        </references>
      </pivotArea>
    </format>
    <format dxfId="770">
      <pivotArea dataOnly="0" labelOnly="1" fieldPosition="0">
        <references count="5">
          <reference field="0" count="3">
            <x v="3"/>
            <x v="6"/>
            <x v="30"/>
          </reference>
          <reference field="17" count="1" selected="0">
            <x v="6"/>
          </reference>
          <reference field="18" count="1" selected="0">
            <x v="82"/>
          </reference>
          <reference field="26" count="1" selected="0">
            <x v="4"/>
          </reference>
          <reference field="27" count="1" selected="0">
            <x v="26"/>
          </reference>
        </references>
      </pivotArea>
    </format>
    <format dxfId="769">
      <pivotArea dataOnly="0" labelOnly="1" fieldPosition="0">
        <references count="5">
          <reference field="0" count="1">
            <x v="11"/>
          </reference>
          <reference field="17" count="1" selected="0">
            <x v="6"/>
          </reference>
          <reference field="18" count="1" selected="0">
            <x v="83"/>
          </reference>
          <reference field="26" count="1" selected="0">
            <x v="4"/>
          </reference>
          <reference field="27" count="1" selected="0">
            <x v="66"/>
          </reference>
        </references>
      </pivotArea>
    </format>
    <format dxfId="768">
      <pivotArea dataOnly="0" labelOnly="1" fieldPosition="0">
        <references count="5">
          <reference field="0" count="6">
            <x v="2"/>
            <x v="3"/>
            <x v="6"/>
            <x v="30"/>
            <x v="32"/>
            <x v="34"/>
          </reference>
          <reference field="17" count="1" selected="0">
            <x v="6"/>
          </reference>
          <reference field="18" count="1" selected="0">
            <x v="84"/>
          </reference>
          <reference field="26" count="1" selected="0">
            <x v="4"/>
          </reference>
          <reference field="27" count="1" selected="0">
            <x v="33"/>
          </reference>
        </references>
      </pivotArea>
    </format>
    <format dxfId="767">
      <pivotArea dataOnly="0" labelOnly="1" fieldPosition="0">
        <references count="5">
          <reference field="0" count="3">
            <x v="3"/>
            <x v="6"/>
            <x v="18"/>
          </reference>
          <reference field="17" count="1" selected="0">
            <x v="6"/>
          </reference>
          <reference field="18" count="1" selected="0">
            <x v="87"/>
          </reference>
          <reference field="26" count="1" selected="0">
            <x v="4"/>
          </reference>
          <reference field="27" count="1" selected="0">
            <x v="27"/>
          </reference>
        </references>
      </pivotArea>
    </format>
    <format dxfId="766">
      <pivotArea dataOnly="0" labelOnly="1" fieldPosition="0">
        <references count="5">
          <reference field="0" count="1">
            <x v="38"/>
          </reference>
          <reference field="17" count="1" selected="0">
            <x v="6"/>
          </reference>
          <reference field="18" count="1" selected="0">
            <x v="88"/>
          </reference>
          <reference field="26" count="1" selected="0">
            <x v="4"/>
          </reference>
          <reference field="27" count="1" selected="0">
            <x v="30"/>
          </reference>
        </references>
      </pivotArea>
    </format>
    <format dxfId="765">
      <pivotArea dataOnly="0" labelOnly="1" fieldPosition="0">
        <references count="5">
          <reference field="0" count="2">
            <x v="3"/>
            <x v="24"/>
          </reference>
          <reference field="17" count="1" selected="0">
            <x v="6"/>
          </reference>
          <reference field="18" count="1" selected="0">
            <x v="90"/>
          </reference>
          <reference field="26" count="1" selected="0">
            <x v="4"/>
          </reference>
          <reference field="27" count="1" selected="0">
            <x v="36"/>
          </reference>
        </references>
      </pivotArea>
    </format>
    <format dxfId="764">
      <pivotArea dataOnly="0" labelOnly="1" fieldPosition="0">
        <references count="5">
          <reference field="0" count="5">
            <x v="2"/>
            <x v="3"/>
            <x v="6"/>
            <x v="29"/>
            <x v="30"/>
          </reference>
          <reference field="17" count="1" selected="0">
            <x v="6"/>
          </reference>
          <reference field="18" count="1" selected="0">
            <x v="91"/>
          </reference>
          <reference field="26" count="1" selected="0">
            <x v="4"/>
          </reference>
          <reference field="27" count="1" selected="0">
            <x v="21"/>
          </reference>
        </references>
      </pivotArea>
    </format>
    <format dxfId="763">
      <pivotArea dataOnly="0" labelOnly="1" fieldPosition="0">
        <references count="5">
          <reference field="0" count="3">
            <x v="10"/>
            <x v="26"/>
            <x v="35"/>
          </reference>
          <reference field="17" count="1" selected="0">
            <x v="6"/>
          </reference>
          <reference field="18" count="1" selected="0">
            <x v="94"/>
          </reference>
          <reference field="26" count="1" selected="0">
            <x v="4"/>
          </reference>
          <reference field="27" count="1" selected="0">
            <x v="66"/>
          </reference>
        </references>
      </pivotArea>
    </format>
    <format dxfId="762">
      <pivotArea dataOnly="0" labelOnly="1" fieldPosition="0">
        <references count="5">
          <reference field="0" count="1">
            <x v="4"/>
          </reference>
          <reference field="17" count="1" selected="0">
            <x v="7"/>
          </reference>
          <reference field="18" count="1" selected="0">
            <x v="7"/>
          </reference>
          <reference field="26" count="1" selected="0">
            <x v="1"/>
          </reference>
          <reference field="27" count="1" selected="0">
            <x v="16"/>
          </reference>
        </references>
      </pivotArea>
    </format>
    <format dxfId="761">
      <pivotArea dataOnly="0" labelOnly="1" fieldPosition="0">
        <references count="5">
          <reference field="0" count="2">
            <x v="4"/>
            <x v="15"/>
          </reference>
          <reference field="17" count="1" selected="0">
            <x v="7"/>
          </reference>
          <reference field="18" count="1" selected="0">
            <x v="15"/>
          </reference>
          <reference field="26" count="1" selected="0">
            <x v="1"/>
          </reference>
          <reference field="27" count="1" selected="0">
            <x v="11"/>
          </reference>
        </references>
      </pivotArea>
    </format>
    <format dxfId="760">
      <pivotArea dataOnly="0" labelOnly="1" fieldPosition="0">
        <references count="5">
          <reference field="0" count="1">
            <x v="4"/>
          </reference>
          <reference field="17" count="1" selected="0">
            <x v="7"/>
          </reference>
          <reference field="18" count="1" selected="0">
            <x v="22"/>
          </reference>
          <reference field="26" count="1" selected="0">
            <x v="1"/>
          </reference>
          <reference field="27" count="1" selected="0">
            <x v="13"/>
          </reference>
        </references>
      </pivotArea>
    </format>
    <format dxfId="759">
      <pivotArea dataOnly="0" labelOnly="1" fieldPosition="0">
        <references count="5">
          <reference field="0" count="1">
            <x v="15"/>
          </reference>
          <reference field="17" count="1" selected="0">
            <x v="7"/>
          </reference>
          <reference field="18" count="1" selected="0">
            <x v="32"/>
          </reference>
          <reference field="26" count="1" selected="0">
            <x v="1"/>
          </reference>
          <reference field="27" count="1" selected="0">
            <x v="9"/>
          </reference>
        </references>
      </pivotArea>
    </format>
    <format dxfId="758">
      <pivotArea dataOnly="0" labelOnly="1" fieldPosition="0">
        <references count="5">
          <reference field="0" count="1">
            <x v="4"/>
          </reference>
          <reference field="17" count="1" selected="0">
            <x v="7"/>
          </reference>
          <reference field="18" count="1" selected="0">
            <x v="40"/>
          </reference>
          <reference field="26" count="1" selected="0">
            <x v="1"/>
          </reference>
          <reference field="27" count="1" selected="0">
            <x v="12"/>
          </reference>
        </references>
      </pivotArea>
    </format>
    <format dxfId="757">
      <pivotArea dataOnly="0" labelOnly="1" fieldPosition="0">
        <references count="5">
          <reference field="0" count="2">
            <x v="4"/>
            <x v="15"/>
          </reference>
          <reference field="17" count="1" selected="0">
            <x v="7"/>
          </reference>
          <reference field="18" count="1" selected="0">
            <x v="48"/>
          </reference>
          <reference field="26" count="1" selected="0">
            <x v="1"/>
          </reference>
          <reference field="27" count="1" selected="0">
            <x v="14"/>
          </reference>
        </references>
      </pivotArea>
    </format>
    <format dxfId="756">
      <pivotArea dataOnly="0" labelOnly="1" fieldPosition="0">
        <references count="5">
          <reference field="0" count="1">
            <x v="4"/>
          </reference>
          <reference field="17" count="1" selected="0">
            <x v="7"/>
          </reference>
          <reference field="18" count="1" selected="0">
            <x v="54"/>
          </reference>
          <reference field="26" count="1" selected="0">
            <x v="1"/>
          </reference>
          <reference field="27" count="1" selected="0">
            <x v="7"/>
          </reference>
        </references>
      </pivotArea>
    </format>
    <format dxfId="755">
      <pivotArea dataOnly="0" labelOnly="1" fieldPosition="0">
        <references count="5">
          <reference field="0" count="1">
            <x v="4"/>
          </reference>
          <reference field="17" count="1" selected="0">
            <x v="7"/>
          </reference>
          <reference field="18" count="1" selected="0">
            <x v="59"/>
          </reference>
          <reference field="26" count="1" selected="0">
            <x v="1"/>
          </reference>
          <reference field="27" count="1" selected="0">
            <x v="10"/>
          </reference>
        </references>
      </pivotArea>
    </format>
    <format dxfId="754">
      <pivotArea dataOnly="0" labelOnly="1" fieldPosition="0">
        <references count="5">
          <reference field="0" count="1">
            <x v="4"/>
          </reference>
          <reference field="17" count="1" selected="0">
            <x v="7"/>
          </reference>
          <reference field="18" count="1" selected="0">
            <x v="67"/>
          </reference>
          <reference field="26" count="1" selected="0">
            <x v="1"/>
          </reference>
          <reference field="27" count="1" selected="0">
            <x v="8"/>
          </reference>
        </references>
      </pivotArea>
    </format>
    <format dxfId="753">
      <pivotArea dataOnly="0" labelOnly="1" fieldPosition="0">
        <references count="5">
          <reference field="0" count="1">
            <x v="4"/>
          </reference>
          <reference field="17" count="1" selected="0">
            <x v="7"/>
          </reference>
          <reference field="18" count="1" selected="0">
            <x v="89"/>
          </reference>
          <reference field="26" count="1" selected="0">
            <x v="1"/>
          </reference>
          <reference field="27" count="1" selected="0">
            <x v="15"/>
          </reference>
        </references>
      </pivotArea>
    </format>
    <format dxfId="752">
      <pivotArea dataOnly="0" labelOnly="1" fieldPosition="0">
        <references count="5">
          <reference field="0" count="1">
            <x v="4"/>
          </reference>
          <reference field="17" count="1" selected="0">
            <x v="7"/>
          </reference>
          <reference field="18" count="1" selected="0">
            <x v="94"/>
          </reference>
          <reference field="26" count="1" selected="0">
            <x v="1"/>
          </reference>
          <reference field="27" count="1" selected="0">
            <x v="66"/>
          </reference>
        </references>
      </pivotArea>
    </format>
    <format dxfId="751">
      <pivotArea type="all" dataOnly="0" outline="0" fieldPosition="0"/>
    </format>
    <format dxfId="750">
      <pivotArea dataOnly="0" labelOnly="1" fieldPosition="0">
        <references count="1">
          <reference field="17" count="0"/>
        </references>
      </pivotArea>
    </format>
    <format dxfId="749">
      <pivotArea dataOnly="0" labelOnly="1" grandRow="1" outline="0" fieldPosition="0"/>
    </format>
    <format dxfId="748">
      <pivotArea dataOnly="0" labelOnly="1" fieldPosition="0">
        <references count="2">
          <reference field="17" count="1" selected="0">
            <x v="1"/>
          </reference>
          <reference field="26" count="1">
            <x v="5"/>
          </reference>
        </references>
      </pivotArea>
    </format>
    <format dxfId="747">
      <pivotArea dataOnly="0" labelOnly="1" fieldPosition="0">
        <references count="2">
          <reference field="17" count="1" selected="0">
            <x v="2"/>
          </reference>
          <reference field="26" count="1">
            <x v="7"/>
          </reference>
        </references>
      </pivotArea>
    </format>
    <format dxfId="746">
      <pivotArea dataOnly="0" labelOnly="1" fieldPosition="0">
        <references count="2">
          <reference field="17" count="1" selected="0">
            <x v="4"/>
          </reference>
          <reference field="26" count="1">
            <x v="6"/>
          </reference>
        </references>
      </pivotArea>
    </format>
    <format dxfId="745">
      <pivotArea dataOnly="0" labelOnly="1" fieldPosition="0">
        <references count="2">
          <reference field="17" count="1" selected="0">
            <x v="5"/>
          </reference>
          <reference field="26" count="1">
            <x v="0"/>
          </reference>
        </references>
      </pivotArea>
    </format>
    <format dxfId="744">
      <pivotArea dataOnly="0" labelOnly="1" fieldPosition="0">
        <references count="2">
          <reference field="17" count="1" selected="0">
            <x v="6"/>
          </reference>
          <reference field="26" count="1">
            <x v="4"/>
          </reference>
        </references>
      </pivotArea>
    </format>
    <format dxfId="743">
      <pivotArea dataOnly="0" labelOnly="1" fieldPosition="0">
        <references count="2">
          <reference field="17" count="1" selected="0">
            <x v="7"/>
          </reference>
          <reference field="26" count="1">
            <x v="1"/>
          </reference>
        </references>
      </pivotArea>
    </format>
    <format dxfId="742">
      <pivotArea dataOnly="0" labelOnly="1" fieldPosition="0">
        <references count="3">
          <reference field="17" count="1" selected="0">
            <x v="1"/>
          </reference>
          <reference field="18" count="13">
            <x v="5"/>
            <x v="9"/>
            <x v="21"/>
            <x v="25"/>
            <x v="33"/>
            <x v="38"/>
            <x v="42"/>
            <x v="56"/>
            <x v="64"/>
            <x v="70"/>
            <x v="73"/>
            <x v="85"/>
            <x v="94"/>
          </reference>
          <reference field="26" count="1" selected="0">
            <x v="5"/>
          </reference>
        </references>
      </pivotArea>
    </format>
    <format dxfId="741">
      <pivotArea dataOnly="0" labelOnly="1" fieldPosition="0">
        <references count="3">
          <reference field="17" count="1" selected="0">
            <x v="2"/>
          </reference>
          <reference field="18" count="11">
            <x v="8"/>
            <x v="12"/>
            <x v="16"/>
            <x v="45"/>
            <x v="60"/>
            <x v="68"/>
            <x v="72"/>
            <x v="75"/>
            <x v="76"/>
            <x v="78"/>
            <x v="94"/>
          </reference>
          <reference field="26" count="1" selected="0">
            <x v="7"/>
          </reference>
        </references>
      </pivotArea>
    </format>
    <format dxfId="740">
      <pivotArea dataOnly="0" labelOnly="1" fieldPosition="0">
        <references count="3">
          <reference field="17" count="1" selected="0">
            <x v="4"/>
          </reference>
          <reference field="18" count="9">
            <x v="14"/>
            <x v="20"/>
            <x v="24"/>
            <x v="35"/>
            <x v="53"/>
            <x v="55"/>
            <x v="58"/>
            <x v="69"/>
            <x v="94"/>
          </reference>
          <reference field="26" count="1" selected="0">
            <x v="6"/>
          </reference>
        </references>
      </pivotArea>
    </format>
    <format dxfId="739">
      <pivotArea dataOnly="0" labelOnly="1" fieldPosition="0">
        <references count="3">
          <reference field="17" count="1" selected="0">
            <x v="5"/>
          </reference>
          <reference field="18" count="9">
            <x v="6"/>
            <x v="29"/>
            <x v="41"/>
            <x v="57"/>
            <x v="74"/>
            <x v="77"/>
            <x v="79"/>
            <x v="81"/>
            <x v="94"/>
          </reference>
          <reference field="26" count="1" selected="0">
            <x v="0"/>
          </reference>
        </references>
      </pivotArea>
    </format>
    <format dxfId="738">
      <pivotArea dataOnly="0" labelOnly="1" fieldPosition="0">
        <references count="3">
          <reference field="17" count="1" selected="0">
            <x v="6"/>
          </reference>
          <reference field="18" count="25">
            <x v="11"/>
            <x v="13"/>
            <x v="23"/>
            <x v="28"/>
            <x v="31"/>
            <x v="34"/>
            <x v="36"/>
            <x v="37"/>
            <x v="39"/>
            <x v="43"/>
            <x v="46"/>
            <x v="52"/>
            <x v="61"/>
            <x v="62"/>
            <x v="63"/>
            <x v="66"/>
            <x v="80"/>
            <x v="82"/>
            <x v="83"/>
            <x v="84"/>
            <x v="87"/>
            <x v="88"/>
            <x v="90"/>
            <x v="91"/>
            <x v="94"/>
          </reference>
          <reference field="26" count="1" selected="0">
            <x v="4"/>
          </reference>
        </references>
      </pivotArea>
    </format>
    <format dxfId="737">
      <pivotArea dataOnly="0" labelOnly="1" fieldPosition="0">
        <references count="3">
          <reference field="17" count="1" selected="0">
            <x v="7"/>
          </reference>
          <reference field="18" count="11">
            <x v="7"/>
            <x v="15"/>
            <x v="22"/>
            <x v="32"/>
            <x v="40"/>
            <x v="48"/>
            <x v="54"/>
            <x v="59"/>
            <x v="67"/>
            <x v="89"/>
            <x v="94"/>
          </reference>
          <reference field="26" count="1" selected="0">
            <x v="1"/>
          </reference>
        </references>
      </pivotArea>
    </format>
    <format dxfId="736">
      <pivotArea dataOnly="0" labelOnly="1" fieldPosition="0">
        <references count="4">
          <reference field="17" count="1" selected="0">
            <x v="1"/>
          </reference>
          <reference field="18" count="1" selected="0">
            <x v="5"/>
          </reference>
          <reference field="26" count="1" selected="0">
            <x v="5"/>
          </reference>
          <reference field="27" count="1">
            <x v="38"/>
          </reference>
        </references>
      </pivotArea>
    </format>
    <format dxfId="735">
      <pivotArea dataOnly="0" labelOnly="1" fieldPosition="0">
        <references count="4">
          <reference field="17" count="1" selected="0">
            <x v="1"/>
          </reference>
          <reference field="18" count="1" selected="0">
            <x v="9"/>
          </reference>
          <reference field="26" count="1" selected="0">
            <x v="5"/>
          </reference>
          <reference field="27" count="1">
            <x v="42"/>
          </reference>
        </references>
      </pivotArea>
    </format>
    <format dxfId="734">
      <pivotArea dataOnly="0" labelOnly="1" fieldPosition="0">
        <references count="4">
          <reference field="17" count="1" selected="0">
            <x v="1"/>
          </reference>
          <reference field="18" count="1" selected="0">
            <x v="21"/>
          </reference>
          <reference field="26" count="1" selected="0">
            <x v="5"/>
          </reference>
          <reference field="27" count="1">
            <x v="47"/>
          </reference>
        </references>
      </pivotArea>
    </format>
    <format dxfId="733">
      <pivotArea dataOnly="0" labelOnly="1" fieldPosition="0">
        <references count="4">
          <reference field="17" count="1" selected="0">
            <x v="1"/>
          </reference>
          <reference field="18" count="1" selected="0">
            <x v="25"/>
          </reference>
          <reference field="26" count="1" selected="0">
            <x v="5"/>
          </reference>
          <reference field="27" count="1">
            <x v="39"/>
          </reference>
        </references>
      </pivotArea>
    </format>
    <format dxfId="732">
      <pivotArea dataOnly="0" labelOnly="1" fieldPosition="0">
        <references count="4">
          <reference field="17" count="1" selected="0">
            <x v="1"/>
          </reference>
          <reference field="18" count="1" selected="0">
            <x v="33"/>
          </reference>
          <reference field="26" count="1" selected="0">
            <x v="5"/>
          </reference>
          <reference field="27" count="1">
            <x v="41"/>
          </reference>
        </references>
      </pivotArea>
    </format>
    <format dxfId="731">
      <pivotArea dataOnly="0" labelOnly="1" fieldPosition="0">
        <references count="4">
          <reference field="17" count="1" selected="0">
            <x v="1"/>
          </reference>
          <reference field="18" count="1" selected="0">
            <x v="38"/>
          </reference>
          <reference field="26" count="1" selected="0">
            <x v="5"/>
          </reference>
          <reference field="27" count="1">
            <x v="45"/>
          </reference>
        </references>
      </pivotArea>
    </format>
    <format dxfId="730">
      <pivotArea dataOnly="0" labelOnly="1" fieldPosition="0">
        <references count="4">
          <reference field="17" count="1" selected="0">
            <x v="1"/>
          </reference>
          <reference field="18" count="1" selected="0">
            <x v="42"/>
          </reference>
          <reference field="26" count="1" selected="0">
            <x v="5"/>
          </reference>
          <reference field="27" count="1">
            <x v="43"/>
          </reference>
        </references>
      </pivotArea>
    </format>
    <format dxfId="729">
      <pivotArea dataOnly="0" labelOnly="1" fieldPosition="0">
        <references count="4">
          <reference field="17" count="1" selected="0">
            <x v="1"/>
          </reference>
          <reference field="18" count="1" selected="0">
            <x v="56"/>
          </reference>
          <reference field="26" count="1" selected="0">
            <x v="5"/>
          </reference>
          <reference field="27" count="1">
            <x v="37"/>
          </reference>
        </references>
      </pivotArea>
    </format>
    <format dxfId="728">
      <pivotArea dataOnly="0" labelOnly="1" fieldPosition="0">
        <references count="4">
          <reference field="17" count="1" selected="0">
            <x v="1"/>
          </reference>
          <reference field="18" count="1" selected="0">
            <x v="64"/>
          </reference>
          <reference field="26" count="1" selected="0">
            <x v="5"/>
          </reference>
          <reference field="27" count="1">
            <x v="44"/>
          </reference>
        </references>
      </pivotArea>
    </format>
    <format dxfId="727">
      <pivotArea dataOnly="0" labelOnly="1" fieldPosition="0">
        <references count="4">
          <reference field="17" count="1" selected="0">
            <x v="1"/>
          </reference>
          <reference field="18" count="1" selected="0">
            <x v="70"/>
          </reference>
          <reference field="26" count="1" selected="0">
            <x v="5"/>
          </reference>
          <reference field="27" count="1">
            <x v="40"/>
          </reference>
        </references>
      </pivotArea>
    </format>
    <format dxfId="726">
      <pivotArea dataOnly="0" labelOnly="1" fieldPosition="0">
        <references count="4">
          <reference field="17" count="1" selected="0">
            <x v="1"/>
          </reference>
          <reference field="18" count="1" selected="0">
            <x v="73"/>
          </reference>
          <reference field="26" count="1" selected="0">
            <x v="5"/>
          </reference>
          <reference field="27" count="1">
            <x v="48"/>
          </reference>
        </references>
      </pivotArea>
    </format>
    <format dxfId="725">
      <pivotArea dataOnly="0" labelOnly="1" fieldPosition="0">
        <references count="4">
          <reference field="17" count="1" selected="0">
            <x v="1"/>
          </reference>
          <reference field="18" count="1" selected="0">
            <x v="85"/>
          </reference>
          <reference field="26" count="1" selected="0">
            <x v="5"/>
          </reference>
          <reference field="27" count="1">
            <x v="46"/>
          </reference>
        </references>
      </pivotArea>
    </format>
    <format dxfId="724">
      <pivotArea dataOnly="0" labelOnly="1" fieldPosition="0">
        <references count="4">
          <reference field="17" count="1" selected="0">
            <x v="1"/>
          </reference>
          <reference field="18" count="1" selected="0">
            <x v="94"/>
          </reference>
          <reference field="26" count="1" selected="0">
            <x v="5"/>
          </reference>
          <reference field="27" count="1">
            <x v="66"/>
          </reference>
        </references>
      </pivotArea>
    </format>
    <format dxfId="723">
      <pivotArea dataOnly="0" labelOnly="1" fieldPosition="0">
        <references count="4">
          <reference field="17" count="1" selected="0">
            <x v="2"/>
          </reference>
          <reference field="18" count="1" selected="0">
            <x v="8"/>
          </reference>
          <reference field="26" count="1" selected="0">
            <x v="7"/>
          </reference>
          <reference field="27" count="1">
            <x v="60"/>
          </reference>
        </references>
      </pivotArea>
    </format>
    <format dxfId="722">
      <pivotArea dataOnly="0" labelOnly="1" fieldPosition="0">
        <references count="4">
          <reference field="17" count="1" selected="0">
            <x v="2"/>
          </reference>
          <reference field="18" count="1" selected="0">
            <x v="12"/>
          </reference>
          <reference field="26" count="1" selected="0">
            <x v="7"/>
          </reference>
          <reference field="27" count="1">
            <x v="63"/>
          </reference>
        </references>
      </pivotArea>
    </format>
    <format dxfId="721">
      <pivotArea dataOnly="0" labelOnly="1" fieldPosition="0">
        <references count="4">
          <reference field="17" count="1" selected="0">
            <x v="2"/>
          </reference>
          <reference field="18" count="1" selected="0">
            <x v="16"/>
          </reference>
          <reference field="26" count="1" selected="0">
            <x v="7"/>
          </reference>
          <reference field="27" count="1">
            <x v="65"/>
          </reference>
        </references>
      </pivotArea>
    </format>
    <format dxfId="720">
      <pivotArea dataOnly="0" labelOnly="1" fieldPosition="0">
        <references count="4">
          <reference field="17" count="1" selected="0">
            <x v="2"/>
          </reference>
          <reference field="18" count="1" selected="0">
            <x v="45"/>
          </reference>
          <reference field="26" count="1" selected="0">
            <x v="7"/>
          </reference>
          <reference field="27" count="1">
            <x v="58"/>
          </reference>
        </references>
      </pivotArea>
    </format>
    <format dxfId="719">
      <pivotArea dataOnly="0" labelOnly="1" fieldPosition="0">
        <references count="4">
          <reference field="17" count="1" selected="0">
            <x v="2"/>
          </reference>
          <reference field="18" count="1" selected="0">
            <x v="60"/>
          </reference>
          <reference field="26" count="1" selected="0">
            <x v="7"/>
          </reference>
          <reference field="27" count="1">
            <x v="62"/>
          </reference>
        </references>
      </pivotArea>
    </format>
    <format dxfId="718">
      <pivotArea dataOnly="0" labelOnly="1" fieldPosition="0">
        <references count="4">
          <reference field="17" count="1" selected="0">
            <x v="2"/>
          </reference>
          <reference field="18" count="1" selected="0">
            <x v="68"/>
          </reference>
          <reference field="26" count="1" selected="0">
            <x v="7"/>
          </reference>
          <reference field="27" count="1">
            <x v="56"/>
          </reference>
        </references>
      </pivotArea>
    </format>
    <format dxfId="717">
      <pivotArea dataOnly="0" labelOnly="1" fieldPosition="0">
        <references count="4">
          <reference field="17" count="1" selected="0">
            <x v="2"/>
          </reference>
          <reference field="18" count="1" selected="0">
            <x v="72"/>
          </reference>
          <reference field="26" count="1" selected="0">
            <x v="7"/>
          </reference>
          <reference field="27" count="1">
            <x v="59"/>
          </reference>
        </references>
      </pivotArea>
    </format>
    <format dxfId="716">
      <pivotArea dataOnly="0" labelOnly="1" fieldPosition="0">
        <references count="4">
          <reference field="17" count="1" selected="0">
            <x v="2"/>
          </reference>
          <reference field="18" count="1" selected="0">
            <x v="75"/>
          </reference>
          <reference field="26" count="1" selected="0">
            <x v="7"/>
          </reference>
          <reference field="27" count="1">
            <x v="61"/>
          </reference>
        </references>
      </pivotArea>
    </format>
    <format dxfId="715">
      <pivotArea dataOnly="0" labelOnly="1" fieldPosition="0">
        <references count="4">
          <reference field="17" count="1" selected="0">
            <x v="2"/>
          </reference>
          <reference field="18" count="1" selected="0">
            <x v="76"/>
          </reference>
          <reference field="26" count="1" selected="0">
            <x v="7"/>
          </reference>
          <reference field="27" count="1">
            <x v="57"/>
          </reference>
        </references>
      </pivotArea>
    </format>
    <format dxfId="714">
      <pivotArea dataOnly="0" labelOnly="1" fieldPosition="0">
        <references count="4">
          <reference field="17" count="1" selected="0">
            <x v="2"/>
          </reference>
          <reference field="18" count="1" selected="0">
            <x v="78"/>
          </reference>
          <reference field="26" count="1" selected="0">
            <x v="7"/>
          </reference>
          <reference field="27" count="1">
            <x v="64"/>
          </reference>
        </references>
      </pivotArea>
    </format>
    <format dxfId="713">
      <pivotArea dataOnly="0" labelOnly="1" fieldPosition="0">
        <references count="4">
          <reference field="17" count="1" selected="0">
            <x v="2"/>
          </reference>
          <reference field="18" count="1" selected="0">
            <x v="94"/>
          </reference>
          <reference field="26" count="1" selected="0">
            <x v="7"/>
          </reference>
          <reference field="27" count="1">
            <x v="66"/>
          </reference>
        </references>
      </pivotArea>
    </format>
    <format dxfId="712">
      <pivotArea dataOnly="0" labelOnly="1" fieldPosition="0">
        <references count="4">
          <reference field="17" count="1" selected="0">
            <x v="4"/>
          </reference>
          <reference field="18" count="1" selected="0">
            <x v="14"/>
          </reference>
          <reference field="26" count="1" selected="0">
            <x v="6"/>
          </reference>
          <reference field="27" count="1">
            <x v="53"/>
          </reference>
        </references>
      </pivotArea>
    </format>
    <format dxfId="711">
      <pivotArea dataOnly="0" labelOnly="1" fieldPosition="0">
        <references count="4">
          <reference field="17" count="1" selected="0">
            <x v="4"/>
          </reference>
          <reference field="18" count="1" selected="0">
            <x v="20"/>
          </reference>
          <reference field="26" count="1" selected="0">
            <x v="6"/>
          </reference>
          <reference field="27" count="1">
            <x v="50"/>
          </reference>
        </references>
      </pivotArea>
    </format>
    <format dxfId="710">
      <pivotArea dataOnly="0" labelOnly="1" fieldPosition="0">
        <references count="4">
          <reference field="17" count="1" selected="0">
            <x v="4"/>
          </reference>
          <reference field="18" count="1" selected="0">
            <x v="24"/>
          </reference>
          <reference field="26" count="1" selected="0">
            <x v="6"/>
          </reference>
          <reference field="27" count="1">
            <x v="54"/>
          </reference>
        </references>
      </pivotArea>
    </format>
    <format dxfId="709">
      <pivotArea dataOnly="0" labelOnly="1" fieldPosition="0">
        <references count="4">
          <reference field="17" count="1" selected="0">
            <x v="4"/>
          </reference>
          <reference field="18" count="1" selected="0">
            <x v="35"/>
          </reference>
          <reference field="26" count="1" selected="0">
            <x v="6"/>
          </reference>
          <reference field="27" count="1">
            <x v="51"/>
          </reference>
        </references>
      </pivotArea>
    </format>
    <format dxfId="708">
      <pivotArea dataOnly="0" labelOnly="1" fieldPosition="0">
        <references count="4">
          <reference field="17" count="1" selected="0">
            <x v="4"/>
          </reference>
          <reference field="18" count="1" selected="0">
            <x v="53"/>
          </reference>
          <reference field="26" count="1" selected="0">
            <x v="6"/>
          </reference>
          <reference field="27" count="1">
            <x v="66"/>
          </reference>
        </references>
      </pivotArea>
    </format>
    <format dxfId="707">
      <pivotArea dataOnly="0" labelOnly="1" fieldPosition="0">
        <references count="4">
          <reference field="17" count="1" selected="0">
            <x v="4"/>
          </reference>
          <reference field="18" count="1" selected="0">
            <x v="55"/>
          </reference>
          <reference field="26" count="1" selected="0">
            <x v="6"/>
          </reference>
          <reference field="27" count="1">
            <x v="55"/>
          </reference>
        </references>
      </pivotArea>
    </format>
    <format dxfId="706">
      <pivotArea dataOnly="0" labelOnly="1" fieldPosition="0">
        <references count="4">
          <reference field="17" count="1" selected="0">
            <x v="4"/>
          </reference>
          <reference field="18" count="1" selected="0">
            <x v="58"/>
          </reference>
          <reference field="26" count="1" selected="0">
            <x v="6"/>
          </reference>
          <reference field="27" count="1">
            <x v="49"/>
          </reference>
        </references>
      </pivotArea>
    </format>
    <format dxfId="705">
      <pivotArea dataOnly="0" labelOnly="1" fieldPosition="0">
        <references count="4">
          <reference field="17" count="1" selected="0">
            <x v="4"/>
          </reference>
          <reference field="18" count="1" selected="0">
            <x v="69"/>
          </reference>
          <reference field="26" count="1" selected="0">
            <x v="6"/>
          </reference>
          <reference field="27" count="1">
            <x v="52"/>
          </reference>
        </references>
      </pivotArea>
    </format>
    <format dxfId="704">
      <pivotArea dataOnly="0" labelOnly="1" fieldPosition="0">
        <references count="4">
          <reference field="17" count="1" selected="0">
            <x v="4"/>
          </reference>
          <reference field="18" count="1" selected="0">
            <x v="94"/>
          </reference>
          <reference field="26" count="1" selected="0">
            <x v="6"/>
          </reference>
          <reference field="27" count="1">
            <x v="66"/>
          </reference>
        </references>
      </pivotArea>
    </format>
    <format dxfId="703">
      <pivotArea dataOnly="0" labelOnly="1" fieldPosition="0">
        <references count="4">
          <reference field="17" count="1" selected="0">
            <x v="5"/>
          </reference>
          <reference field="18" count="1" selected="0">
            <x v="6"/>
          </reference>
          <reference field="26" count="1" selected="0">
            <x v="0"/>
          </reference>
          <reference field="27" count="1">
            <x v="5"/>
          </reference>
        </references>
      </pivotArea>
    </format>
    <format dxfId="702">
      <pivotArea dataOnly="0" labelOnly="1" fieldPosition="0">
        <references count="4">
          <reference field="17" count="1" selected="0">
            <x v="5"/>
          </reference>
          <reference field="18" count="1" selected="0">
            <x v="29"/>
          </reference>
          <reference field="26" count="1" selected="0">
            <x v="0"/>
          </reference>
          <reference field="27" count="1">
            <x v="1"/>
          </reference>
        </references>
      </pivotArea>
    </format>
    <format dxfId="701">
      <pivotArea dataOnly="0" labelOnly="1" fieldPosition="0">
        <references count="4">
          <reference field="17" count="1" selected="0">
            <x v="5"/>
          </reference>
          <reference field="18" count="1" selected="0">
            <x v="41"/>
          </reference>
          <reference field="26" count="1" selected="0">
            <x v="0"/>
          </reference>
          <reference field="27" count="1">
            <x v="4"/>
          </reference>
        </references>
      </pivotArea>
    </format>
    <format dxfId="700">
      <pivotArea dataOnly="0" labelOnly="1" fieldPosition="0">
        <references count="4">
          <reference field="17" count="1" selected="0">
            <x v="5"/>
          </reference>
          <reference field="18" count="1" selected="0">
            <x v="57"/>
          </reference>
          <reference field="26" count="1" selected="0">
            <x v="0"/>
          </reference>
          <reference field="27" count="1">
            <x v="3"/>
          </reference>
        </references>
      </pivotArea>
    </format>
    <format dxfId="699">
      <pivotArea dataOnly="0" labelOnly="1" fieldPosition="0">
        <references count="4">
          <reference field="17" count="1" selected="0">
            <x v="5"/>
          </reference>
          <reference field="18" count="1" selected="0">
            <x v="74"/>
          </reference>
          <reference field="26" count="1" selected="0">
            <x v="0"/>
          </reference>
          <reference field="27" count="1">
            <x v="2"/>
          </reference>
        </references>
      </pivotArea>
    </format>
    <format dxfId="698">
      <pivotArea dataOnly="0" labelOnly="1" fieldPosition="0">
        <references count="4">
          <reference field="17" count="1" selected="0">
            <x v="5"/>
          </reference>
          <reference field="18" count="1" selected="0">
            <x v="77"/>
          </reference>
          <reference field="26" count="1" selected="0">
            <x v="0"/>
          </reference>
          <reference field="27" count="1">
            <x v="18"/>
          </reference>
        </references>
      </pivotArea>
    </format>
    <format dxfId="697">
      <pivotArea dataOnly="0" labelOnly="1" fieldPosition="0">
        <references count="4">
          <reference field="17" count="1" selected="0">
            <x v="5"/>
          </reference>
          <reference field="18" count="1" selected="0">
            <x v="79"/>
          </reference>
          <reference field="26" count="1" selected="0">
            <x v="0"/>
          </reference>
          <reference field="27" count="1">
            <x v="6"/>
          </reference>
        </references>
      </pivotArea>
    </format>
    <format dxfId="696">
      <pivotArea dataOnly="0" labelOnly="1" fieldPosition="0">
        <references count="4">
          <reference field="17" count="1" selected="0">
            <x v="5"/>
          </reference>
          <reference field="18" count="1" selected="0">
            <x v="81"/>
          </reference>
          <reference field="26" count="1" selected="0">
            <x v="0"/>
          </reference>
          <reference field="27" count="1">
            <x v="0"/>
          </reference>
        </references>
      </pivotArea>
    </format>
    <format dxfId="695">
      <pivotArea dataOnly="0" labelOnly="1" fieldPosition="0">
        <references count="4">
          <reference field="17" count="1" selected="0">
            <x v="5"/>
          </reference>
          <reference field="18" count="1" selected="0">
            <x v="94"/>
          </reference>
          <reference field="26" count="1" selected="0">
            <x v="0"/>
          </reference>
          <reference field="27" count="1">
            <x v="66"/>
          </reference>
        </references>
      </pivotArea>
    </format>
    <format dxfId="694">
      <pivotArea dataOnly="0" labelOnly="1" fieldPosition="0">
        <references count="4">
          <reference field="17" count="1" selected="0">
            <x v="6"/>
          </reference>
          <reference field="18" count="1" selected="0">
            <x v="11"/>
          </reference>
          <reference field="26" count="1" selected="0">
            <x v="4"/>
          </reference>
          <reference field="27" count="1">
            <x v="29"/>
          </reference>
        </references>
      </pivotArea>
    </format>
    <format dxfId="693">
      <pivotArea dataOnly="0" labelOnly="1" fieldPosition="0">
        <references count="4">
          <reference field="17" count="1" selected="0">
            <x v="6"/>
          </reference>
          <reference field="18" count="1" selected="0">
            <x v="13"/>
          </reference>
          <reference field="26" count="1" selected="0">
            <x v="4"/>
          </reference>
          <reference field="27" count="1">
            <x v="28"/>
          </reference>
        </references>
      </pivotArea>
    </format>
    <format dxfId="692">
      <pivotArea dataOnly="0" labelOnly="1" fieldPosition="0">
        <references count="4">
          <reference field="17" count="1" selected="0">
            <x v="6"/>
          </reference>
          <reference field="18" count="1" selected="0">
            <x v="23"/>
          </reference>
          <reference field="26" count="1" selected="0">
            <x v="4"/>
          </reference>
          <reference field="27" count="1">
            <x v="66"/>
          </reference>
        </references>
      </pivotArea>
    </format>
    <format dxfId="691">
      <pivotArea dataOnly="0" labelOnly="1" fieldPosition="0">
        <references count="4">
          <reference field="17" count="1" selected="0">
            <x v="6"/>
          </reference>
          <reference field="18" count="1" selected="0">
            <x v="28"/>
          </reference>
          <reference field="26" count="1" selected="0">
            <x v="4"/>
          </reference>
          <reference field="27" count="1">
            <x v="23"/>
          </reference>
        </references>
      </pivotArea>
    </format>
    <format dxfId="690">
      <pivotArea dataOnly="0" labelOnly="1" fieldPosition="0">
        <references count="4">
          <reference field="17" count="1" selected="0">
            <x v="6"/>
          </reference>
          <reference field="18" count="1" selected="0">
            <x v="31"/>
          </reference>
          <reference field="26" count="1" selected="0">
            <x v="4"/>
          </reference>
          <reference field="27" count="1">
            <x v="66"/>
          </reference>
        </references>
      </pivotArea>
    </format>
    <format dxfId="689">
      <pivotArea dataOnly="0" labelOnly="1" fieldPosition="0">
        <references count="4">
          <reference field="17" count="1" selected="0">
            <x v="6"/>
          </reference>
          <reference field="18" count="1" selected="0">
            <x v="36"/>
          </reference>
          <reference field="26" count="1" selected="0">
            <x v="4"/>
          </reference>
          <reference field="27" count="1">
            <x v="22"/>
          </reference>
        </references>
      </pivotArea>
    </format>
    <format dxfId="688">
      <pivotArea dataOnly="0" labelOnly="1" fieldPosition="0">
        <references count="4">
          <reference field="17" count="1" selected="0">
            <x v="6"/>
          </reference>
          <reference field="18" count="1" selected="0">
            <x v="37"/>
          </reference>
          <reference field="26" count="1" selected="0">
            <x v="4"/>
          </reference>
          <reference field="27" count="1">
            <x v="34"/>
          </reference>
        </references>
      </pivotArea>
    </format>
    <format dxfId="687">
      <pivotArea dataOnly="0" labelOnly="1" fieldPosition="0">
        <references count="4">
          <reference field="17" count="1" selected="0">
            <x v="6"/>
          </reference>
          <reference field="18" count="1" selected="0">
            <x v="39"/>
          </reference>
          <reference field="26" count="1" selected="0">
            <x v="4"/>
          </reference>
          <reference field="27" count="1">
            <x v="31"/>
          </reference>
        </references>
      </pivotArea>
    </format>
    <format dxfId="686">
      <pivotArea dataOnly="0" labelOnly="1" fieldPosition="0">
        <references count="4">
          <reference field="17" count="1" selected="0">
            <x v="6"/>
          </reference>
          <reference field="18" count="1" selected="0">
            <x v="43"/>
          </reference>
          <reference field="26" count="1" selected="0">
            <x v="4"/>
          </reference>
          <reference field="27" count="1">
            <x v="66"/>
          </reference>
        </references>
      </pivotArea>
    </format>
    <format dxfId="685">
      <pivotArea dataOnly="0" labelOnly="1" fieldPosition="0">
        <references count="4">
          <reference field="17" count="1" selected="0">
            <x v="6"/>
          </reference>
          <reference field="18" count="1" selected="0">
            <x v="52"/>
          </reference>
          <reference field="26" count="1" selected="0">
            <x v="4"/>
          </reference>
          <reference field="27" count="1">
            <x v="25"/>
          </reference>
        </references>
      </pivotArea>
    </format>
    <format dxfId="684">
      <pivotArea dataOnly="0" labelOnly="1" fieldPosition="0">
        <references count="4">
          <reference field="17" count="1" selected="0">
            <x v="6"/>
          </reference>
          <reference field="18" count="1" selected="0">
            <x v="61"/>
          </reference>
          <reference field="26" count="1" selected="0">
            <x v="4"/>
          </reference>
          <reference field="27" count="1">
            <x v="35"/>
          </reference>
        </references>
      </pivotArea>
    </format>
    <format dxfId="683">
      <pivotArea dataOnly="0" labelOnly="1" fieldPosition="0">
        <references count="4">
          <reference field="17" count="1" selected="0">
            <x v="6"/>
          </reference>
          <reference field="18" count="1" selected="0">
            <x v="62"/>
          </reference>
          <reference field="26" count="1" selected="0">
            <x v="4"/>
          </reference>
          <reference field="27" count="1">
            <x v="20"/>
          </reference>
        </references>
      </pivotArea>
    </format>
    <format dxfId="682">
      <pivotArea dataOnly="0" labelOnly="1" fieldPosition="0">
        <references count="4">
          <reference field="17" count="1" selected="0">
            <x v="6"/>
          </reference>
          <reference field="18" count="1" selected="0">
            <x v="63"/>
          </reference>
          <reference field="26" count="1" selected="0">
            <x v="4"/>
          </reference>
          <reference field="27" count="1">
            <x v="66"/>
          </reference>
        </references>
      </pivotArea>
    </format>
    <format dxfId="681">
      <pivotArea dataOnly="0" labelOnly="1" fieldPosition="0">
        <references count="4">
          <reference field="17" count="1" selected="0">
            <x v="6"/>
          </reference>
          <reference field="18" count="1" selected="0">
            <x v="66"/>
          </reference>
          <reference field="26" count="1" selected="0">
            <x v="4"/>
          </reference>
          <reference field="27" count="1">
            <x v="24"/>
          </reference>
        </references>
      </pivotArea>
    </format>
    <format dxfId="680">
      <pivotArea dataOnly="0" labelOnly="1" fieldPosition="0">
        <references count="4">
          <reference field="17" count="1" selected="0">
            <x v="6"/>
          </reference>
          <reference field="18" count="1" selected="0">
            <x v="80"/>
          </reference>
          <reference field="26" count="1" selected="0">
            <x v="4"/>
          </reference>
          <reference field="27" count="1">
            <x v="32"/>
          </reference>
        </references>
      </pivotArea>
    </format>
    <format dxfId="679">
      <pivotArea dataOnly="0" labelOnly="1" fieldPosition="0">
        <references count="4">
          <reference field="17" count="1" selected="0">
            <x v="6"/>
          </reference>
          <reference field="18" count="1" selected="0">
            <x v="82"/>
          </reference>
          <reference field="26" count="1" selected="0">
            <x v="4"/>
          </reference>
          <reference field="27" count="1">
            <x v="26"/>
          </reference>
        </references>
      </pivotArea>
    </format>
    <format dxfId="678">
      <pivotArea dataOnly="0" labelOnly="1" fieldPosition="0">
        <references count="4">
          <reference field="17" count="1" selected="0">
            <x v="6"/>
          </reference>
          <reference field="18" count="1" selected="0">
            <x v="83"/>
          </reference>
          <reference field="26" count="1" selected="0">
            <x v="4"/>
          </reference>
          <reference field="27" count="1">
            <x v="66"/>
          </reference>
        </references>
      </pivotArea>
    </format>
    <format dxfId="677">
      <pivotArea dataOnly="0" labelOnly="1" fieldPosition="0">
        <references count="4">
          <reference field="17" count="1" selected="0">
            <x v="6"/>
          </reference>
          <reference field="18" count="1" selected="0">
            <x v="84"/>
          </reference>
          <reference field="26" count="1" selected="0">
            <x v="4"/>
          </reference>
          <reference field="27" count="1">
            <x v="33"/>
          </reference>
        </references>
      </pivotArea>
    </format>
    <format dxfId="676">
      <pivotArea dataOnly="0" labelOnly="1" fieldPosition="0">
        <references count="4">
          <reference field="17" count="1" selected="0">
            <x v="6"/>
          </reference>
          <reference field="18" count="1" selected="0">
            <x v="87"/>
          </reference>
          <reference field="26" count="1" selected="0">
            <x v="4"/>
          </reference>
          <reference field="27" count="1">
            <x v="27"/>
          </reference>
        </references>
      </pivotArea>
    </format>
    <format dxfId="675">
      <pivotArea dataOnly="0" labelOnly="1" fieldPosition="0">
        <references count="4">
          <reference field="17" count="1" selected="0">
            <x v="6"/>
          </reference>
          <reference field="18" count="1" selected="0">
            <x v="88"/>
          </reference>
          <reference field="26" count="1" selected="0">
            <x v="4"/>
          </reference>
          <reference field="27" count="1">
            <x v="30"/>
          </reference>
        </references>
      </pivotArea>
    </format>
    <format dxfId="674">
      <pivotArea dataOnly="0" labelOnly="1" fieldPosition="0">
        <references count="4">
          <reference field="17" count="1" selected="0">
            <x v="6"/>
          </reference>
          <reference field="18" count="1" selected="0">
            <x v="90"/>
          </reference>
          <reference field="26" count="1" selected="0">
            <x v="4"/>
          </reference>
          <reference field="27" count="1">
            <x v="36"/>
          </reference>
        </references>
      </pivotArea>
    </format>
    <format dxfId="673">
      <pivotArea dataOnly="0" labelOnly="1" fieldPosition="0">
        <references count="4">
          <reference field="17" count="1" selected="0">
            <x v="6"/>
          </reference>
          <reference field="18" count="1" selected="0">
            <x v="91"/>
          </reference>
          <reference field="26" count="1" selected="0">
            <x v="4"/>
          </reference>
          <reference field="27" count="1">
            <x v="21"/>
          </reference>
        </references>
      </pivotArea>
    </format>
    <format dxfId="672">
      <pivotArea dataOnly="0" labelOnly="1" fieldPosition="0">
        <references count="4">
          <reference field="17" count="1" selected="0">
            <x v="6"/>
          </reference>
          <reference field="18" count="1" selected="0">
            <x v="94"/>
          </reference>
          <reference field="26" count="1" selected="0">
            <x v="4"/>
          </reference>
          <reference field="27" count="1">
            <x v="66"/>
          </reference>
        </references>
      </pivotArea>
    </format>
    <format dxfId="671">
      <pivotArea dataOnly="0" labelOnly="1" fieldPosition="0">
        <references count="4">
          <reference field="17" count="1" selected="0">
            <x v="7"/>
          </reference>
          <reference field="18" count="1" selected="0">
            <x v="7"/>
          </reference>
          <reference field="26" count="1" selected="0">
            <x v="1"/>
          </reference>
          <reference field="27" count="1">
            <x v="16"/>
          </reference>
        </references>
      </pivotArea>
    </format>
    <format dxfId="670">
      <pivotArea dataOnly="0" labelOnly="1" fieldPosition="0">
        <references count="4">
          <reference field="17" count="1" selected="0">
            <x v="7"/>
          </reference>
          <reference field="18" count="1" selected="0">
            <x v="15"/>
          </reference>
          <reference field="26" count="1" selected="0">
            <x v="1"/>
          </reference>
          <reference field="27" count="1">
            <x v="11"/>
          </reference>
        </references>
      </pivotArea>
    </format>
    <format dxfId="669">
      <pivotArea dataOnly="0" labelOnly="1" fieldPosition="0">
        <references count="4">
          <reference field="17" count="1" selected="0">
            <x v="7"/>
          </reference>
          <reference field="18" count="1" selected="0">
            <x v="22"/>
          </reference>
          <reference field="26" count="1" selected="0">
            <x v="1"/>
          </reference>
          <reference field="27" count="1">
            <x v="13"/>
          </reference>
        </references>
      </pivotArea>
    </format>
    <format dxfId="668">
      <pivotArea dataOnly="0" labelOnly="1" fieldPosition="0">
        <references count="4">
          <reference field="17" count="1" selected="0">
            <x v="7"/>
          </reference>
          <reference field="18" count="1" selected="0">
            <x v="32"/>
          </reference>
          <reference field="26" count="1" selected="0">
            <x v="1"/>
          </reference>
          <reference field="27" count="1">
            <x v="9"/>
          </reference>
        </references>
      </pivotArea>
    </format>
    <format dxfId="667">
      <pivotArea dataOnly="0" labelOnly="1" fieldPosition="0">
        <references count="4">
          <reference field="17" count="1" selected="0">
            <x v="7"/>
          </reference>
          <reference field="18" count="1" selected="0">
            <x v="40"/>
          </reference>
          <reference field="26" count="1" selected="0">
            <x v="1"/>
          </reference>
          <reference field="27" count="1">
            <x v="12"/>
          </reference>
        </references>
      </pivotArea>
    </format>
    <format dxfId="666">
      <pivotArea dataOnly="0" labelOnly="1" fieldPosition="0">
        <references count="4">
          <reference field="17" count="1" selected="0">
            <x v="7"/>
          </reference>
          <reference field="18" count="1" selected="0">
            <x v="48"/>
          </reference>
          <reference field="26" count="1" selected="0">
            <x v="1"/>
          </reference>
          <reference field="27" count="1">
            <x v="14"/>
          </reference>
        </references>
      </pivotArea>
    </format>
    <format dxfId="665">
      <pivotArea dataOnly="0" labelOnly="1" fieldPosition="0">
        <references count="4">
          <reference field="17" count="1" selected="0">
            <x v="7"/>
          </reference>
          <reference field="18" count="1" selected="0">
            <x v="54"/>
          </reference>
          <reference field="26" count="1" selected="0">
            <x v="1"/>
          </reference>
          <reference field="27" count="1">
            <x v="7"/>
          </reference>
        </references>
      </pivotArea>
    </format>
    <format dxfId="664">
      <pivotArea dataOnly="0" labelOnly="1" fieldPosition="0">
        <references count="4">
          <reference field="17" count="1" selected="0">
            <x v="7"/>
          </reference>
          <reference field="18" count="1" selected="0">
            <x v="59"/>
          </reference>
          <reference field="26" count="1" selected="0">
            <x v="1"/>
          </reference>
          <reference field="27" count="1">
            <x v="10"/>
          </reference>
        </references>
      </pivotArea>
    </format>
    <format dxfId="663">
      <pivotArea dataOnly="0" labelOnly="1" fieldPosition="0">
        <references count="4">
          <reference field="17" count="1" selected="0">
            <x v="7"/>
          </reference>
          <reference field="18" count="1" selected="0">
            <x v="67"/>
          </reference>
          <reference field="26" count="1" selected="0">
            <x v="1"/>
          </reference>
          <reference field="27" count="1">
            <x v="8"/>
          </reference>
        </references>
      </pivotArea>
    </format>
    <format dxfId="662">
      <pivotArea dataOnly="0" labelOnly="1" fieldPosition="0">
        <references count="4">
          <reference field="17" count="1" selected="0">
            <x v="7"/>
          </reference>
          <reference field="18" count="1" selected="0">
            <x v="89"/>
          </reference>
          <reference field="26" count="1" selected="0">
            <x v="1"/>
          </reference>
          <reference field="27" count="1">
            <x v="15"/>
          </reference>
        </references>
      </pivotArea>
    </format>
    <format dxfId="661">
      <pivotArea dataOnly="0" labelOnly="1" fieldPosition="0">
        <references count="4">
          <reference field="17" count="1" selected="0">
            <x v="7"/>
          </reference>
          <reference field="18" count="1" selected="0">
            <x v="94"/>
          </reference>
          <reference field="26" count="1" selected="0">
            <x v="1"/>
          </reference>
          <reference field="27" count="1">
            <x v="66"/>
          </reference>
        </references>
      </pivotArea>
    </format>
    <format dxfId="660">
      <pivotArea dataOnly="0" labelOnly="1" fieldPosition="0">
        <references count="5">
          <reference field="0" count="1">
            <x v="4"/>
          </reference>
          <reference field="17" count="1" selected="0">
            <x v="1"/>
          </reference>
          <reference field="18" count="1" selected="0">
            <x v="5"/>
          </reference>
          <reference field="26" count="1" selected="0">
            <x v="5"/>
          </reference>
          <reference field="27" count="1" selected="0">
            <x v="38"/>
          </reference>
        </references>
      </pivotArea>
    </format>
    <format dxfId="659">
      <pivotArea dataOnly="0" labelOnly="1" fieldPosition="0">
        <references count="5">
          <reference field="0" count="5">
            <x v="1"/>
            <x v="9"/>
            <x v="15"/>
            <x v="18"/>
            <x v="38"/>
          </reference>
          <reference field="17" count="1" selected="0">
            <x v="1"/>
          </reference>
          <reference field="18" count="1" selected="0">
            <x v="9"/>
          </reference>
          <reference field="26" count="1" selected="0">
            <x v="5"/>
          </reference>
          <reference field="27" count="1" selected="0">
            <x v="42"/>
          </reference>
        </references>
      </pivotArea>
    </format>
    <format dxfId="658">
      <pivotArea dataOnly="0" labelOnly="1" fieldPosition="0">
        <references count="5">
          <reference field="0" count="4">
            <x v="4"/>
            <x v="15"/>
            <x v="18"/>
            <x v="38"/>
          </reference>
          <reference field="17" count="1" selected="0">
            <x v="1"/>
          </reference>
          <reference field="18" count="1" selected="0">
            <x v="21"/>
          </reference>
          <reference field="26" count="1" selected="0">
            <x v="5"/>
          </reference>
          <reference field="27" count="1" selected="0">
            <x v="47"/>
          </reference>
        </references>
      </pivotArea>
    </format>
    <format dxfId="657">
      <pivotArea dataOnly="0" labelOnly="1" fieldPosition="0">
        <references count="5">
          <reference field="0" count="1">
            <x v="30"/>
          </reference>
          <reference field="17" count="1" selected="0">
            <x v="1"/>
          </reference>
          <reference field="18" count="1" selected="0">
            <x v="25"/>
          </reference>
          <reference field="26" count="1" selected="0">
            <x v="5"/>
          </reference>
          <reference field="27" count="1" selected="0">
            <x v="39"/>
          </reference>
        </references>
      </pivotArea>
    </format>
    <format dxfId="656">
      <pivotArea dataOnly="0" labelOnly="1" fieldPosition="0">
        <references count="5">
          <reference field="0" count="3">
            <x v="4"/>
            <x v="15"/>
            <x v="30"/>
          </reference>
          <reference field="17" count="1" selected="0">
            <x v="1"/>
          </reference>
          <reference field="18" count="1" selected="0">
            <x v="33"/>
          </reference>
          <reference field="26" count="1" selected="0">
            <x v="5"/>
          </reference>
          <reference field="27" count="1" selected="0">
            <x v="41"/>
          </reference>
        </references>
      </pivotArea>
    </format>
    <format dxfId="655">
      <pivotArea dataOnly="0" labelOnly="1" fieldPosition="0">
        <references count="5">
          <reference field="0" count="1">
            <x v="15"/>
          </reference>
          <reference field="17" count="1" selected="0">
            <x v="1"/>
          </reference>
          <reference field="18" count="1" selected="0">
            <x v="38"/>
          </reference>
          <reference field="26" count="1" selected="0">
            <x v="5"/>
          </reference>
          <reference field="27" count="1" selected="0">
            <x v="45"/>
          </reference>
        </references>
      </pivotArea>
    </format>
    <format dxfId="654">
      <pivotArea dataOnly="0" labelOnly="1" fieldPosition="0">
        <references count="5">
          <reference field="0" count="5">
            <x v="1"/>
            <x v="4"/>
            <x v="6"/>
            <x v="15"/>
            <x v="38"/>
          </reference>
          <reference field="17" count="1" selected="0">
            <x v="1"/>
          </reference>
          <reference field="18" count="1" selected="0">
            <x v="42"/>
          </reference>
          <reference field="26" count="1" selected="0">
            <x v="5"/>
          </reference>
          <reference field="27" count="1" selected="0">
            <x v="43"/>
          </reference>
        </references>
      </pivotArea>
    </format>
    <format dxfId="653">
      <pivotArea dataOnly="0" labelOnly="1" fieldPosition="0">
        <references count="5">
          <reference field="0" count="10">
            <x v="0"/>
            <x v="1"/>
            <x v="4"/>
            <x v="6"/>
            <x v="15"/>
            <x v="18"/>
            <x v="19"/>
            <x v="22"/>
            <x v="30"/>
            <x v="38"/>
          </reference>
          <reference field="17" count="1" selected="0">
            <x v="1"/>
          </reference>
          <reference field="18" count="1" selected="0">
            <x v="56"/>
          </reference>
          <reference field="26" count="1" selected="0">
            <x v="5"/>
          </reference>
          <reference field="27" count="1" selected="0">
            <x v="37"/>
          </reference>
        </references>
      </pivotArea>
    </format>
    <format dxfId="652">
      <pivotArea dataOnly="0" labelOnly="1" fieldPosition="0">
        <references count="5">
          <reference field="0" count="3">
            <x v="1"/>
            <x v="15"/>
            <x v="18"/>
          </reference>
          <reference field="17" count="1" selected="0">
            <x v="1"/>
          </reference>
          <reference field="18" count="1" selected="0">
            <x v="64"/>
          </reference>
          <reference field="26" count="1" selected="0">
            <x v="5"/>
          </reference>
          <reference field="27" count="1" selected="0">
            <x v="44"/>
          </reference>
        </references>
      </pivotArea>
    </format>
    <format dxfId="651">
      <pivotArea dataOnly="0" labelOnly="1" fieldPosition="0">
        <references count="5">
          <reference field="0" count="4">
            <x v="4"/>
            <x v="6"/>
            <x v="15"/>
            <x v="30"/>
          </reference>
          <reference field="17" count="1" selected="0">
            <x v="1"/>
          </reference>
          <reference field="18" count="1" selected="0">
            <x v="70"/>
          </reference>
          <reference field="26" count="1" selected="0">
            <x v="5"/>
          </reference>
          <reference field="27" count="1" selected="0">
            <x v="40"/>
          </reference>
        </references>
      </pivotArea>
    </format>
    <format dxfId="650">
      <pivotArea dataOnly="0" labelOnly="1" fieldPosition="0">
        <references count="5">
          <reference field="0" count="3">
            <x v="15"/>
            <x v="18"/>
            <x v="37"/>
          </reference>
          <reference field="17" count="1" selected="0">
            <x v="1"/>
          </reference>
          <reference field="18" count="1" selected="0">
            <x v="73"/>
          </reference>
          <reference field="26" count="1" selected="0">
            <x v="5"/>
          </reference>
          <reference field="27" count="1" selected="0">
            <x v="48"/>
          </reference>
        </references>
      </pivotArea>
    </format>
    <format dxfId="649">
      <pivotArea dataOnly="0" labelOnly="1" fieldPosition="0">
        <references count="5">
          <reference field="0" count="4">
            <x v="4"/>
            <x v="15"/>
            <x v="18"/>
            <x v="30"/>
          </reference>
          <reference field="17" count="1" selected="0">
            <x v="1"/>
          </reference>
          <reference field="18" count="1" selected="0">
            <x v="85"/>
          </reference>
          <reference field="26" count="1" selected="0">
            <x v="5"/>
          </reference>
          <reference field="27" count="1" selected="0">
            <x v="46"/>
          </reference>
        </references>
      </pivotArea>
    </format>
    <format dxfId="648">
      <pivotArea dataOnly="0" labelOnly="1" fieldPosition="0">
        <references count="5">
          <reference field="0" count="3">
            <x v="4"/>
            <x v="20"/>
            <x v="26"/>
          </reference>
          <reference field="17" count="1" selected="0">
            <x v="1"/>
          </reference>
          <reference field="18" count="1" selected="0">
            <x v="94"/>
          </reference>
          <reference field="26" count="1" selected="0">
            <x v="5"/>
          </reference>
          <reference field="27" count="1" selected="0">
            <x v="66"/>
          </reference>
        </references>
      </pivotArea>
    </format>
    <format dxfId="647">
      <pivotArea dataOnly="0" labelOnly="1" fieldPosition="0">
        <references count="5">
          <reference field="0" count="2">
            <x v="25"/>
            <x v="33"/>
          </reference>
          <reference field="17" count="1" selected="0">
            <x v="2"/>
          </reference>
          <reference field="18" count="1" selected="0">
            <x v="8"/>
          </reference>
          <reference field="26" count="1" selected="0">
            <x v="7"/>
          </reference>
          <reference field="27" count="1" selected="0">
            <x v="60"/>
          </reference>
        </references>
      </pivotArea>
    </format>
    <format dxfId="646">
      <pivotArea dataOnly="0" labelOnly="1" fieldPosition="0">
        <references count="5">
          <reference field="0" count="1">
            <x v="25"/>
          </reference>
          <reference field="17" count="1" selected="0">
            <x v="2"/>
          </reference>
          <reference field="18" count="1" selected="0">
            <x v="12"/>
          </reference>
          <reference field="26" count="1" selected="0">
            <x v="7"/>
          </reference>
          <reference field="27" count="1" selected="0">
            <x v="63"/>
          </reference>
        </references>
      </pivotArea>
    </format>
    <format dxfId="645">
      <pivotArea dataOnly="0" labelOnly="1" fieldPosition="0">
        <references count="5">
          <reference field="0" count="1">
            <x v="13"/>
          </reference>
          <reference field="17" count="1" selected="0">
            <x v="2"/>
          </reference>
          <reference field="18" count="1" selected="0">
            <x v="16"/>
          </reference>
          <reference field="26" count="1" selected="0">
            <x v="7"/>
          </reference>
          <reference field="27" count="1" selected="0">
            <x v="65"/>
          </reference>
        </references>
      </pivotArea>
    </format>
    <format dxfId="644">
      <pivotArea dataOnly="0" labelOnly="1" fieldPosition="0">
        <references count="5">
          <reference field="0" count="2">
            <x v="3"/>
            <x v="38"/>
          </reference>
          <reference field="17" count="1" selected="0">
            <x v="2"/>
          </reference>
          <reference field="18" count="1" selected="0">
            <x v="45"/>
          </reference>
          <reference field="26" count="1" selected="0">
            <x v="7"/>
          </reference>
          <reference field="27" count="1" selected="0">
            <x v="58"/>
          </reference>
        </references>
      </pivotArea>
    </format>
    <format dxfId="643">
      <pivotArea dataOnly="0" labelOnly="1" fieldPosition="0">
        <references count="5">
          <reference field="0" count="2">
            <x v="25"/>
            <x v="33"/>
          </reference>
          <reference field="17" count="1" selected="0">
            <x v="2"/>
          </reference>
          <reference field="18" count="1" selected="0">
            <x v="60"/>
          </reference>
          <reference field="26" count="1" selected="0">
            <x v="7"/>
          </reference>
          <reference field="27" count="1" selected="0">
            <x v="62"/>
          </reference>
        </references>
      </pivotArea>
    </format>
    <format dxfId="642">
      <pivotArea dataOnly="0" labelOnly="1" fieldPosition="0">
        <references count="5">
          <reference field="0" count="2">
            <x v="3"/>
            <x v="38"/>
          </reference>
          <reference field="17" count="1" selected="0">
            <x v="2"/>
          </reference>
          <reference field="18" count="1" selected="0">
            <x v="68"/>
          </reference>
          <reference field="26" count="1" selected="0">
            <x v="7"/>
          </reference>
          <reference field="27" count="1" selected="0">
            <x v="56"/>
          </reference>
        </references>
      </pivotArea>
    </format>
    <format dxfId="641">
      <pivotArea dataOnly="0" labelOnly="1" fieldPosition="0">
        <references count="5">
          <reference field="0" count="2">
            <x v="3"/>
            <x v="38"/>
          </reference>
          <reference field="17" count="1" selected="0">
            <x v="2"/>
          </reference>
          <reference field="18" count="1" selected="0">
            <x v="72"/>
          </reference>
          <reference field="26" count="1" selected="0">
            <x v="7"/>
          </reference>
          <reference field="27" count="1" selected="0">
            <x v="59"/>
          </reference>
        </references>
      </pivotArea>
    </format>
    <format dxfId="640">
      <pivotArea dataOnly="0" labelOnly="1" fieldPosition="0">
        <references count="5">
          <reference field="0" count="3">
            <x v="13"/>
            <x v="25"/>
            <x v="38"/>
          </reference>
          <reference field="17" count="1" selected="0">
            <x v="2"/>
          </reference>
          <reference field="18" count="1" selected="0">
            <x v="75"/>
          </reference>
          <reference field="26" count="1" selected="0">
            <x v="7"/>
          </reference>
          <reference field="27" count="1" selected="0">
            <x v="61"/>
          </reference>
        </references>
      </pivotArea>
    </format>
    <format dxfId="639">
      <pivotArea dataOnly="0" labelOnly="1" fieldPosition="0">
        <references count="5">
          <reference field="0" count="1">
            <x v="38"/>
          </reference>
          <reference field="17" count="1" selected="0">
            <x v="2"/>
          </reference>
          <reference field="18" count="1" selected="0">
            <x v="76"/>
          </reference>
          <reference field="26" count="1" selected="0">
            <x v="7"/>
          </reference>
          <reference field="27" count="1" selected="0">
            <x v="57"/>
          </reference>
        </references>
      </pivotArea>
    </format>
    <format dxfId="638">
      <pivotArea dataOnly="0" labelOnly="1" fieldPosition="0">
        <references count="5">
          <reference field="0" count="3">
            <x v="13"/>
            <x v="25"/>
            <x v="27"/>
          </reference>
          <reference field="17" count="1" selected="0">
            <x v="2"/>
          </reference>
          <reference field="18" count="1" selected="0">
            <x v="78"/>
          </reference>
          <reference field="26" count="1" selected="0">
            <x v="7"/>
          </reference>
          <reference field="27" count="1" selected="0">
            <x v="64"/>
          </reference>
        </references>
      </pivotArea>
    </format>
    <format dxfId="637">
      <pivotArea dataOnly="0" labelOnly="1" fieldPosition="0">
        <references count="5">
          <reference field="0" count="1">
            <x v="35"/>
          </reference>
          <reference field="17" count="1" selected="0">
            <x v="2"/>
          </reference>
          <reference field="18" count="1" selected="0">
            <x v="94"/>
          </reference>
          <reference field="26" count="1" selected="0">
            <x v="7"/>
          </reference>
          <reference field="27" count="1" selected="0">
            <x v="66"/>
          </reference>
        </references>
      </pivotArea>
    </format>
    <format dxfId="636">
      <pivotArea dataOnly="0" labelOnly="1" fieldPosition="0">
        <references count="5">
          <reference field="0" count="1">
            <x v="3"/>
          </reference>
          <reference field="17" count="1" selected="0">
            <x v="4"/>
          </reference>
          <reference field="18" count="1" selected="0">
            <x v="14"/>
          </reference>
          <reference field="26" count="1" selected="0">
            <x v="6"/>
          </reference>
          <reference field="27" count="1" selected="0">
            <x v="53"/>
          </reference>
        </references>
      </pivotArea>
    </format>
    <format dxfId="635">
      <pivotArea dataOnly="0" labelOnly="1" fieldPosition="0">
        <references count="5">
          <reference field="0" count="1">
            <x v="3"/>
          </reference>
          <reference field="17" count="1" selected="0">
            <x v="4"/>
          </reference>
          <reference field="18" count="1" selected="0">
            <x v="20"/>
          </reference>
          <reference field="26" count="1" selected="0">
            <x v="6"/>
          </reference>
          <reference field="27" count="1" selected="0">
            <x v="50"/>
          </reference>
        </references>
      </pivotArea>
    </format>
    <format dxfId="634">
      <pivotArea dataOnly="0" labelOnly="1" fieldPosition="0">
        <references count="5">
          <reference field="0" count="1">
            <x v="3"/>
          </reference>
          <reference field="17" count="1" selected="0">
            <x v="4"/>
          </reference>
          <reference field="18" count="1" selected="0">
            <x v="24"/>
          </reference>
          <reference field="26" count="1" selected="0">
            <x v="6"/>
          </reference>
          <reference field="27" count="1" selected="0">
            <x v="54"/>
          </reference>
        </references>
      </pivotArea>
    </format>
    <format dxfId="633">
      <pivotArea dataOnly="0" labelOnly="1" fieldPosition="0">
        <references count="5">
          <reference field="0" count="1">
            <x v="3"/>
          </reference>
          <reference field="17" count="1" selected="0">
            <x v="4"/>
          </reference>
          <reference field="18" count="1" selected="0">
            <x v="35"/>
          </reference>
          <reference field="26" count="1" selected="0">
            <x v="6"/>
          </reference>
          <reference field="27" count="1" selected="0">
            <x v="51"/>
          </reference>
        </references>
      </pivotArea>
    </format>
    <format dxfId="632">
      <pivotArea dataOnly="0" labelOnly="1" fieldPosition="0">
        <references count="5">
          <reference field="0" count="1">
            <x v="16"/>
          </reference>
          <reference field="17" count="1" selected="0">
            <x v="4"/>
          </reference>
          <reference field="18" count="1" selected="0">
            <x v="53"/>
          </reference>
          <reference field="26" count="1" selected="0">
            <x v="6"/>
          </reference>
          <reference field="27" count="1" selected="0">
            <x v="66"/>
          </reference>
        </references>
      </pivotArea>
    </format>
    <format dxfId="631">
      <pivotArea dataOnly="0" labelOnly="1" fieldPosition="0">
        <references count="5">
          <reference field="0" count="2">
            <x v="3"/>
            <x v="16"/>
          </reference>
          <reference field="17" count="1" selected="0">
            <x v="4"/>
          </reference>
          <reference field="18" count="1" selected="0">
            <x v="55"/>
          </reference>
          <reference field="26" count="1" selected="0">
            <x v="6"/>
          </reference>
          <reference field="27" count="1" selected="0">
            <x v="55"/>
          </reference>
        </references>
      </pivotArea>
    </format>
    <format dxfId="630">
      <pivotArea dataOnly="0" labelOnly="1" fieldPosition="0">
        <references count="5">
          <reference field="0" count="1">
            <x v="3"/>
          </reference>
          <reference field="17" count="1" selected="0">
            <x v="4"/>
          </reference>
          <reference field="18" count="1" selected="0">
            <x v="58"/>
          </reference>
          <reference field="26" count="1" selected="0">
            <x v="6"/>
          </reference>
          <reference field="27" count="1" selected="0">
            <x v="49"/>
          </reference>
        </references>
      </pivotArea>
    </format>
    <format dxfId="629">
      <pivotArea dataOnly="0" labelOnly="1" fieldPosition="0">
        <references count="5">
          <reference field="0" count="1">
            <x v="3"/>
          </reference>
          <reference field="17" count="1" selected="0">
            <x v="4"/>
          </reference>
          <reference field="18" count="1" selected="0">
            <x v="69"/>
          </reference>
          <reference field="26" count="1" selected="0">
            <x v="6"/>
          </reference>
          <reference field="27" count="1" selected="0">
            <x v="52"/>
          </reference>
        </references>
      </pivotArea>
    </format>
    <format dxfId="628">
      <pivotArea dataOnly="0" labelOnly="1" fieldPosition="0">
        <references count="5">
          <reference field="0" count="1">
            <x v="28"/>
          </reference>
          <reference field="17" count="1" selected="0">
            <x v="4"/>
          </reference>
          <reference field="18" count="1" selected="0">
            <x v="94"/>
          </reference>
          <reference field="26" count="1" selected="0">
            <x v="6"/>
          </reference>
          <reference field="27" count="1" selected="0">
            <x v="66"/>
          </reference>
        </references>
      </pivotArea>
    </format>
    <format dxfId="627">
      <pivotArea dataOnly="0" labelOnly="1" fieldPosition="0">
        <references count="5">
          <reference field="0" count="3">
            <x v="4"/>
            <x v="9"/>
            <x v="38"/>
          </reference>
          <reference field="17" count="1" selected="0">
            <x v="5"/>
          </reference>
          <reference field="18" count="1" selected="0">
            <x v="6"/>
          </reference>
          <reference field="26" count="1" selected="0">
            <x v="0"/>
          </reference>
          <reference field="27" count="1" selected="0">
            <x v="5"/>
          </reference>
        </references>
      </pivotArea>
    </format>
    <format dxfId="626">
      <pivotArea dataOnly="0" labelOnly="1" fieldPosition="0">
        <references count="5">
          <reference field="0" count="1">
            <x v="4"/>
          </reference>
          <reference field="17" count="1" selected="0">
            <x v="5"/>
          </reference>
          <reference field="18" count="1" selected="0">
            <x v="29"/>
          </reference>
          <reference field="26" count="1" selected="0">
            <x v="0"/>
          </reference>
          <reference field="27" count="1" selected="0">
            <x v="1"/>
          </reference>
        </references>
      </pivotArea>
    </format>
    <format dxfId="625">
      <pivotArea dataOnly="0" labelOnly="1" fieldPosition="0">
        <references count="5">
          <reference field="0" count="2">
            <x v="3"/>
            <x v="21"/>
          </reference>
          <reference field="17" count="1" selected="0">
            <x v="5"/>
          </reference>
          <reference field="18" count="1" selected="0">
            <x v="41"/>
          </reference>
          <reference field="26" count="1" selected="0">
            <x v="0"/>
          </reference>
          <reference field="27" count="1" selected="0">
            <x v="4"/>
          </reference>
        </references>
      </pivotArea>
    </format>
    <format dxfId="624">
      <pivotArea dataOnly="0" labelOnly="1" fieldPosition="0">
        <references count="5">
          <reference field="0" count="1">
            <x v="38"/>
          </reference>
          <reference field="17" count="1" selected="0">
            <x v="5"/>
          </reference>
          <reference field="18" count="1" selected="0">
            <x v="57"/>
          </reference>
          <reference field="26" count="1" selected="0">
            <x v="0"/>
          </reference>
          <reference field="27" count="1" selected="0">
            <x v="3"/>
          </reference>
        </references>
      </pivotArea>
    </format>
    <format dxfId="623">
      <pivotArea dataOnly="0" labelOnly="1" fieldPosition="0">
        <references count="5">
          <reference field="0" count="1">
            <x v="38"/>
          </reference>
          <reference field="17" count="1" selected="0">
            <x v="5"/>
          </reference>
          <reference field="18" count="1" selected="0">
            <x v="74"/>
          </reference>
          <reference field="26" count="1" selected="0">
            <x v="0"/>
          </reference>
          <reference field="27" count="1" selected="0">
            <x v="2"/>
          </reference>
        </references>
      </pivotArea>
    </format>
    <format dxfId="622">
      <pivotArea dataOnly="0" labelOnly="1" fieldPosition="0">
        <references count="5">
          <reference field="0" count="2">
            <x v="12"/>
            <x v="15"/>
          </reference>
          <reference field="17" count="1" selected="0">
            <x v="5"/>
          </reference>
          <reference field="18" count="1" selected="0">
            <x v="77"/>
          </reference>
          <reference field="26" count="1" selected="0">
            <x v="0"/>
          </reference>
          <reference field="27" count="1" selected="0">
            <x v="18"/>
          </reference>
        </references>
      </pivotArea>
    </format>
    <format dxfId="621">
      <pivotArea dataOnly="0" labelOnly="1" fieldPosition="0">
        <references count="5">
          <reference field="0" count="4">
            <x v="9"/>
            <x v="12"/>
            <x v="15"/>
            <x v="38"/>
          </reference>
          <reference field="17" count="1" selected="0">
            <x v="5"/>
          </reference>
          <reference field="18" count="1" selected="0">
            <x v="79"/>
          </reference>
          <reference field="26" count="1" selected="0">
            <x v="0"/>
          </reference>
          <reference field="27" count="1" selected="0">
            <x v="6"/>
          </reference>
        </references>
      </pivotArea>
    </format>
    <format dxfId="620">
      <pivotArea dataOnly="0" labelOnly="1" fieldPosition="0">
        <references count="5">
          <reference field="0" count="1">
            <x v="4"/>
          </reference>
          <reference field="17" count="1" selected="0">
            <x v="5"/>
          </reference>
          <reference field="18" count="1" selected="0">
            <x v="81"/>
          </reference>
          <reference field="26" count="1" selected="0">
            <x v="0"/>
          </reference>
          <reference field="27" count="1" selected="0">
            <x v="0"/>
          </reference>
        </references>
      </pivotArea>
    </format>
    <format dxfId="619">
      <pivotArea dataOnly="0" labelOnly="1" fieldPosition="0">
        <references count="5">
          <reference field="0" count="2">
            <x v="14"/>
            <x v="17"/>
          </reference>
          <reference field="17" count="1" selected="0">
            <x v="5"/>
          </reference>
          <reference field="18" count="1" selected="0">
            <x v="94"/>
          </reference>
          <reference field="26" count="1" selected="0">
            <x v="0"/>
          </reference>
          <reference field="27" count="1" selected="0">
            <x v="66"/>
          </reference>
        </references>
      </pivotArea>
    </format>
    <format dxfId="618">
      <pivotArea dataOnly="0" labelOnly="1" fieldPosition="0">
        <references count="5">
          <reference field="0" count="1">
            <x v="8"/>
          </reference>
          <reference field="17" count="1" selected="0">
            <x v="6"/>
          </reference>
          <reference field="18" count="1" selected="0">
            <x v="11"/>
          </reference>
          <reference field="26" count="1" selected="0">
            <x v="4"/>
          </reference>
          <reference field="27" count="1" selected="0">
            <x v="29"/>
          </reference>
        </references>
      </pivotArea>
    </format>
    <format dxfId="617">
      <pivotArea dataOnly="0" labelOnly="1" fieldPosition="0">
        <references count="5">
          <reference field="0" count="5">
            <x v="2"/>
            <x v="3"/>
            <x v="5"/>
            <x v="6"/>
            <x v="18"/>
          </reference>
          <reference field="17" count="1" selected="0">
            <x v="6"/>
          </reference>
          <reference field="18" count="1" selected="0">
            <x v="13"/>
          </reference>
          <reference field="26" count="1" selected="0">
            <x v="4"/>
          </reference>
          <reference field="27" count="1" selected="0">
            <x v="28"/>
          </reference>
        </references>
      </pivotArea>
    </format>
    <format dxfId="616">
      <pivotArea dataOnly="0" labelOnly="1" fieldPosition="0">
        <references count="5">
          <reference field="0" count="1">
            <x v="11"/>
          </reference>
          <reference field="17" count="1" selected="0">
            <x v="6"/>
          </reference>
          <reference field="18" count="1" selected="0">
            <x v="23"/>
          </reference>
          <reference field="26" count="1" selected="0">
            <x v="4"/>
          </reference>
          <reference field="27" count="1" selected="0">
            <x v="66"/>
          </reference>
        </references>
      </pivotArea>
    </format>
    <format dxfId="615">
      <pivotArea dataOnly="0" labelOnly="1" fieldPosition="0">
        <references count="5">
          <reference field="0" count="3">
            <x v="6"/>
            <x v="7"/>
            <x v="30"/>
          </reference>
          <reference field="17" count="1" selected="0">
            <x v="6"/>
          </reference>
          <reference field="18" count="1" selected="0">
            <x v="28"/>
          </reference>
          <reference field="26" count="1" selected="0">
            <x v="4"/>
          </reference>
          <reference field="27" count="1" selected="0">
            <x v="23"/>
          </reference>
        </references>
      </pivotArea>
    </format>
    <format dxfId="614">
      <pivotArea dataOnly="0" labelOnly="1" fieldPosition="0">
        <references count="5">
          <reference field="0" count="1">
            <x v="30"/>
          </reference>
          <reference field="17" count="1" selected="0">
            <x v="6"/>
          </reference>
          <reference field="18" count="1" selected="0">
            <x v="31"/>
          </reference>
          <reference field="26" count="1" selected="0">
            <x v="4"/>
          </reference>
          <reference field="27" count="1" selected="0">
            <x v="66"/>
          </reference>
        </references>
      </pivotArea>
    </format>
    <format dxfId="613">
      <pivotArea dataOnly="0" labelOnly="1" fieldPosition="0">
        <references count="5">
          <reference field="0" count="1">
            <x v="11"/>
          </reference>
          <reference field="17" count="1" selected="0">
            <x v="6"/>
          </reference>
          <reference field="18" count="1" selected="0">
            <x v="34"/>
          </reference>
          <reference field="26" count="1" selected="0">
            <x v="4"/>
          </reference>
          <reference field="27" count="1" selected="0">
            <x v="66"/>
          </reference>
        </references>
      </pivotArea>
    </format>
    <format dxfId="612">
      <pivotArea dataOnly="0" labelOnly="1" fieldPosition="0">
        <references count="5">
          <reference field="0" count="2">
            <x v="3"/>
            <x v="6"/>
          </reference>
          <reference field="17" count="1" selected="0">
            <x v="6"/>
          </reference>
          <reference field="18" count="1" selected="0">
            <x v="36"/>
          </reference>
          <reference field="26" count="1" selected="0">
            <x v="4"/>
          </reference>
          <reference field="27" count="1" selected="0">
            <x v="22"/>
          </reference>
        </references>
      </pivotArea>
    </format>
    <format dxfId="611">
      <pivotArea dataOnly="0" labelOnly="1" fieldPosition="0">
        <references count="5">
          <reference field="0" count="3">
            <x v="3"/>
            <x v="32"/>
            <x v="33"/>
          </reference>
          <reference field="17" count="1" selected="0">
            <x v="6"/>
          </reference>
          <reference field="18" count="1" selected="0">
            <x v="37"/>
          </reference>
          <reference field="26" count="1" selected="0">
            <x v="4"/>
          </reference>
          <reference field="27" count="1" selected="0">
            <x v="34"/>
          </reference>
        </references>
      </pivotArea>
    </format>
    <format dxfId="610">
      <pivotArea dataOnly="0" labelOnly="1" fieldPosition="0">
        <references count="5">
          <reference field="0" count="4">
            <x v="3"/>
            <x v="6"/>
            <x v="30"/>
            <x v="32"/>
          </reference>
          <reference field="17" count="1" selected="0">
            <x v="6"/>
          </reference>
          <reference field="18" count="1" selected="0">
            <x v="39"/>
          </reference>
          <reference field="26" count="1" selected="0">
            <x v="4"/>
          </reference>
          <reference field="27" count="1" selected="0">
            <x v="31"/>
          </reference>
        </references>
      </pivotArea>
    </format>
    <format dxfId="609">
      <pivotArea dataOnly="0" labelOnly="1" fieldPosition="0">
        <references count="5">
          <reference field="0" count="1">
            <x v="11"/>
          </reference>
          <reference field="17" count="1" selected="0">
            <x v="6"/>
          </reference>
          <reference field="18" count="1" selected="0">
            <x v="43"/>
          </reference>
          <reference field="26" count="1" selected="0">
            <x v="4"/>
          </reference>
          <reference field="27" count="1" selected="0">
            <x v="66"/>
          </reference>
        </references>
      </pivotArea>
    </format>
    <format dxfId="608">
      <pivotArea dataOnly="0" labelOnly="1" fieldPosition="0">
        <references count="5">
          <reference field="0" count="1">
            <x v="11"/>
          </reference>
          <reference field="17" count="1" selected="0">
            <x v="6"/>
          </reference>
          <reference field="18" count="1" selected="0">
            <x v="46"/>
          </reference>
          <reference field="26" count="1" selected="0">
            <x v="4"/>
          </reference>
          <reference field="27" count="1" selected="0">
            <x v="66"/>
          </reference>
        </references>
      </pivotArea>
    </format>
    <format dxfId="607">
      <pivotArea dataOnly="0" labelOnly="1" fieldPosition="0">
        <references count="5">
          <reference field="0" count="2">
            <x v="33"/>
            <x v="38"/>
          </reference>
          <reference field="17" count="1" selected="0">
            <x v="6"/>
          </reference>
          <reference field="18" count="1" selected="0">
            <x v="52"/>
          </reference>
          <reference field="26" count="1" selected="0">
            <x v="4"/>
          </reference>
          <reference field="27" count="1" selected="0">
            <x v="25"/>
          </reference>
        </references>
      </pivotArea>
    </format>
    <format dxfId="606">
      <pivotArea dataOnly="0" labelOnly="1" fieldPosition="0">
        <references count="5">
          <reference field="0" count="3">
            <x v="3"/>
            <x v="30"/>
            <x v="32"/>
          </reference>
          <reference field="17" count="1" selected="0">
            <x v="6"/>
          </reference>
          <reference field="18" count="1" selected="0">
            <x v="61"/>
          </reference>
          <reference field="26" count="1" selected="0">
            <x v="4"/>
          </reference>
          <reference field="27" count="1" selected="0">
            <x v="35"/>
          </reference>
        </references>
      </pivotArea>
    </format>
    <format dxfId="605">
      <pivotArea dataOnly="0" labelOnly="1" fieldPosition="0">
        <references count="5">
          <reference field="0" count="10">
            <x v="0"/>
            <x v="2"/>
            <x v="3"/>
            <x v="6"/>
            <x v="7"/>
            <x v="15"/>
            <x v="30"/>
            <x v="33"/>
            <x v="34"/>
            <x v="38"/>
          </reference>
          <reference field="17" count="1" selected="0">
            <x v="6"/>
          </reference>
          <reference field="18" count="1" selected="0">
            <x v="62"/>
          </reference>
          <reference field="26" count="1" selected="0">
            <x v="4"/>
          </reference>
          <reference field="27" count="1" selected="0">
            <x v="20"/>
          </reference>
        </references>
      </pivotArea>
    </format>
    <format dxfId="604">
      <pivotArea dataOnly="0" labelOnly="1" fieldPosition="0">
        <references count="5">
          <reference field="0" count="1">
            <x v="30"/>
          </reference>
          <reference field="17" count="1" selected="0">
            <x v="6"/>
          </reference>
          <reference field="18" count="1" selected="0">
            <x v="63"/>
          </reference>
          <reference field="26" count="1" selected="0">
            <x v="4"/>
          </reference>
          <reference field="27" count="1" selected="0">
            <x v="66"/>
          </reference>
        </references>
      </pivotArea>
    </format>
    <format dxfId="603">
      <pivotArea dataOnly="0" labelOnly="1" fieldPosition="0">
        <references count="5">
          <reference field="0" count="4">
            <x v="2"/>
            <x v="6"/>
            <x v="7"/>
            <x v="33"/>
          </reference>
          <reference field="17" count="1" selected="0">
            <x v="6"/>
          </reference>
          <reference field="18" count="1" selected="0">
            <x v="66"/>
          </reference>
          <reference field="26" count="1" selected="0">
            <x v="4"/>
          </reference>
          <reference field="27" count="1" selected="0">
            <x v="24"/>
          </reference>
        </references>
      </pivotArea>
    </format>
    <format dxfId="602">
      <pivotArea dataOnly="0" labelOnly="1" fieldPosition="0">
        <references count="5">
          <reference field="0" count="5">
            <x v="3"/>
            <x v="30"/>
            <x v="32"/>
            <x v="33"/>
            <x v="34"/>
          </reference>
          <reference field="17" count="1" selected="0">
            <x v="6"/>
          </reference>
          <reference field="18" count="1" selected="0">
            <x v="80"/>
          </reference>
          <reference field="26" count="1" selected="0">
            <x v="4"/>
          </reference>
          <reference field="27" count="1" selected="0">
            <x v="32"/>
          </reference>
        </references>
      </pivotArea>
    </format>
    <format dxfId="601">
      <pivotArea dataOnly="0" labelOnly="1" fieldPosition="0">
        <references count="5">
          <reference field="0" count="3">
            <x v="3"/>
            <x v="6"/>
            <x v="30"/>
          </reference>
          <reference field="17" count="1" selected="0">
            <x v="6"/>
          </reference>
          <reference field="18" count="1" selected="0">
            <x v="82"/>
          </reference>
          <reference field="26" count="1" selected="0">
            <x v="4"/>
          </reference>
          <reference field="27" count="1" selected="0">
            <x v="26"/>
          </reference>
        </references>
      </pivotArea>
    </format>
    <format dxfId="600">
      <pivotArea dataOnly="0" labelOnly="1" fieldPosition="0">
        <references count="5">
          <reference field="0" count="1">
            <x v="11"/>
          </reference>
          <reference field="17" count="1" selected="0">
            <x v="6"/>
          </reference>
          <reference field="18" count="1" selected="0">
            <x v="83"/>
          </reference>
          <reference field="26" count="1" selected="0">
            <x v="4"/>
          </reference>
          <reference field="27" count="1" selected="0">
            <x v="66"/>
          </reference>
        </references>
      </pivotArea>
    </format>
    <format dxfId="599">
      <pivotArea dataOnly="0" labelOnly="1" fieldPosition="0">
        <references count="5">
          <reference field="0" count="6">
            <x v="2"/>
            <x v="3"/>
            <x v="6"/>
            <x v="30"/>
            <x v="32"/>
            <x v="34"/>
          </reference>
          <reference field="17" count="1" selected="0">
            <x v="6"/>
          </reference>
          <reference field="18" count="1" selected="0">
            <x v="84"/>
          </reference>
          <reference field="26" count="1" selected="0">
            <x v="4"/>
          </reference>
          <reference field="27" count="1" selected="0">
            <x v="33"/>
          </reference>
        </references>
      </pivotArea>
    </format>
    <format dxfId="598">
      <pivotArea dataOnly="0" labelOnly="1" fieldPosition="0">
        <references count="5">
          <reference field="0" count="3">
            <x v="3"/>
            <x v="6"/>
            <x v="18"/>
          </reference>
          <reference field="17" count="1" selected="0">
            <x v="6"/>
          </reference>
          <reference field="18" count="1" selected="0">
            <x v="87"/>
          </reference>
          <reference field="26" count="1" selected="0">
            <x v="4"/>
          </reference>
          <reference field="27" count="1" selected="0">
            <x v="27"/>
          </reference>
        </references>
      </pivotArea>
    </format>
    <format dxfId="597">
      <pivotArea dataOnly="0" labelOnly="1" fieldPosition="0">
        <references count="5">
          <reference field="0" count="1">
            <x v="38"/>
          </reference>
          <reference field="17" count="1" selected="0">
            <x v="6"/>
          </reference>
          <reference field="18" count="1" selected="0">
            <x v="88"/>
          </reference>
          <reference field="26" count="1" selected="0">
            <x v="4"/>
          </reference>
          <reference field="27" count="1" selected="0">
            <x v="30"/>
          </reference>
        </references>
      </pivotArea>
    </format>
    <format dxfId="596">
      <pivotArea dataOnly="0" labelOnly="1" fieldPosition="0">
        <references count="5">
          <reference field="0" count="2">
            <x v="3"/>
            <x v="24"/>
          </reference>
          <reference field="17" count="1" selected="0">
            <x v="6"/>
          </reference>
          <reference field="18" count="1" selected="0">
            <x v="90"/>
          </reference>
          <reference field="26" count="1" selected="0">
            <x v="4"/>
          </reference>
          <reference field="27" count="1" selected="0">
            <x v="36"/>
          </reference>
        </references>
      </pivotArea>
    </format>
    <format dxfId="595">
      <pivotArea dataOnly="0" labelOnly="1" fieldPosition="0">
        <references count="5">
          <reference field="0" count="5">
            <x v="2"/>
            <x v="3"/>
            <x v="6"/>
            <x v="29"/>
            <x v="30"/>
          </reference>
          <reference field="17" count="1" selected="0">
            <x v="6"/>
          </reference>
          <reference field="18" count="1" selected="0">
            <x v="91"/>
          </reference>
          <reference field="26" count="1" selected="0">
            <x v="4"/>
          </reference>
          <reference field="27" count="1" selected="0">
            <x v="21"/>
          </reference>
        </references>
      </pivotArea>
    </format>
    <format dxfId="594">
      <pivotArea dataOnly="0" labelOnly="1" fieldPosition="0">
        <references count="5">
          <reference field="0" count="3">
            <x v="10"/>
            <x v="26"/>
            <x v="35"/>
          </reference>
          <reference field="17" count="1" selected="0">
            <x v="6"/>
          </reference>
          <reference field="18" count="1" selected="0">
            <x v="94"/>
          </reference>
          <reference field="26" count="1" selected="0">
            <x v="4"/>
          </reference>
          <reference field="27" count="1" selected="0">
            <x v="66"/>
          </reference>
        </references>
      </pivotArea>
    </format>
    <format dxfId="593">
      <pivotArea dataOnly="0" labelOnly="1" fieldPosition="0">
        <references count="5">
          <reference field="0" count="1">
            <x v="4"/>
          </reference>
          <reference field="17" count="1" selected="0">
            <x v="7"/>
          </reference>
          <reference field="18" count="1" selected="0">
            <x v="7"/>
          </reference>
          <reference field="26" count="1" selected="0">
            <x v="1"/>
          </reference>
          <reference field="27" count="1" selected="0">
            <x v="16"/>
          </reference>
        </references>
      </pivotArea>
    </format>
    <format dxfId="592">
      <pivotArea dataOnly="0" labelOnly="1" fieldPosition="0">
        <references count="5">
          <reference field="0" count="2">
            <x v="4"/>
            <x v="15"/>
          </reference>
          <reference field="17" count="1" selected="0">
            <x v="7"/>
          </reference>
          <reference field="18" count="1" selected="0">
            <x v="15"/>
          </reference>
          <reference field="26" count="1" selected="0">
            <x v="1"/>
          </reference>
          <reference field="27" count="1" selected="0">
            <x v="11"/>
          </reference>
        </references>
      </pivotArea>
    </format>
    <format dxfId="591">
      <pivotArea dataOnly="0" labelOnly="1" fieldPosition="0">
        <references count="5">
          <reference field="0" count="1">
            <x v="4"/>
          </reference>
          <reference field="17" count="1" selected="0">
            <x v="7"/>
          </reference>
          <reference field="18" count="1" selected="0">
            <x v="22"/>
          </reference>
          <reference field="26" count="1" selected="0">
            <x v="1"/>
          </reference>
          <reference field="27" count="1" selected="0">
            <x v="13"/>
          </reference>
        </references>
      </pivotArea>
    </format>
    <format dxfId="590">
      <pivotArea dataOnly="0" labelOnly="1" fieldPosition="0">
        <references count="5">
          <reference field="0" count="1">
            <x v="15"/>
          </reference>
          <reference field="17" count="1" selected="0">
            <x v="7"/>
          </reference>
          <reference field="18" count="1" selected="0">
            <x v="32"/>
          </reference>
          <reference field="26" count="1" selected="0">
            <x v="1"/>
          </reference>
          <reference field="27" count="1" selected="0">
            <x v="9"/>
          </reference>
        </references>
      </pivotArea>
    </format>
    <format dxfId="589">
      <pivotArea dataOnly="0" labelOnly="1" fieldPosition="0">
        <references count="5">
          <reference field="0" count="1">
            <x v="4"/>
          </reference>
          <reference field="17" count="1" selected="0">
            <x v="7"/>
          </reference>
          <reference field="18" count="1" selected="0">
            <x v="40"/>
          </reference>
          <reference field="26" count="1" selected="0">
            <x v="1"/>
          </reference>
          <reference field="27" count="1" selected="0">
            <x v="12"/>
          </reference>
        </references>
      </pivotArea>
    </format>
    <format dxfId="588">
      <pivotArea dataOnly="0" labelOnly="1" fieldPosition="0">
        <references count="5">
          <reference field="0" count="2">
            <x v="4"/>
            <x v="15"/>
          </reference>
          <reference field="17" count="1" selected="0">
            <x v="7"/>
          </reference>
          <reference field="18" count="1" selected="0">
            <x v="48"/>
          </reference>
          <reference field="26" count="1" selected="0">
            <x v="1"/>
          </reference>
          <reference field="27" count="1" selected="0">
            <x v="14"/>
          </reference>
        </references>
      </pivotArea>
    </format>
    <format dxfId="587">
      <pivotArea dataOnly="0" labelOnly="1" fieldPosition="0">
        <references count="5">
          <reference field="0" count="1">
            <x v="4"/>
          </reference>
          <reference field="17" count="1" selected="0">
            <x v="7"/>
          </reference>
          <reference field="18" count="1" selected="0">
            <x v="54"/>
          </reference>
          <reference field="26" count="1" selected="0">
            <x v="1"/>
          </reference>
          <reference field="27" count="1" selected="0">
            <x v="7"/>
          </reference>
        </references>
      </pivotArea>
    </format>
    <format dxfId="586">
      <pivotArea dataOnly="0" labelOnly="1" fieldPosition="0">
        <references count="5">
          <reference field="0" count="1">
            <x v="4"/>
          </reference>
          <reference field="17" count="1" selected="0">
            <x v="7"/>
          </reference>
          <reference field="18" count="1" selected="0">
            <x v="59"/>
          </reference>
          <reference field="26" count="1" selected="0">
            <x v="1"/>
          </reference>
          <reference field="27" count="1" selected="0">
            <x v="10"/>
          </reference>
        </references>
      </pivotArea>
    </format>
    <format dxfId="585">
      <pivotArea dataOnly="0" labelOnly="1" fieldPosition="0">
        <references count="5">
          <reference field="0" count="1">
            <x v="4"/>
          </reference>
          <reference field="17" count="1" selected="0">
            <x v="7"/>
          </reference>
          <reference field="18" count="1" selected="0">
            <x v="67"/>
          </reference>
          <reference field="26" count="1" selected="0">
            <x v="1"/>
          </reference>
          <reference field="27" count="1" selected="0">
            <x v="8"/>
          </reference>
        </references>
      </pivotArea>
    </format>
    <format dxfId="584">
      <pivotArea dataOnly="0" labelOnly="1" fieldPosition="0">
        <references count="5">
          <reference field="0" count="1">
            <x v="4"/>
          </reference>
          <reference field="17" count="1" selected="0">
            <x v="7"/>
          </reference>
          <reference field="18" count="1" selected="0">
            <x v="89"/>
          </reference>
          <reference field="26" count="1" selected="0">
            <x v="1"/>
          </reference>
          <reference field="27" count="1" selected="0">
            <x v="15"/>
          </reference>
        </references>
      </pivotArea>
    </format>
    <format dxfId="583">
      <pivotArea dataOnly="0" labelOnly="1" fieldPosition="0">
        <references count="5">
          <reference field="0" count="1">
            <x v="4"/>
          </reference>
          <reference field="17" count="1" selected="0">
            <x v="7"/>
          </reference>
          <reference field="18" count="1" selected="0">
            <x v="94"/>
          </reference>
          <reference field="26" count="1" selected="0">
            <x v="1"/>
          </reference>
          <reference field="27" count="1" selected="0">
            <x v="66"/>
          </reference>
        </references>
      </pivotArea>
    </format>
    <format dxfId="582">
      <pivotArea type="all" dataOnly="0" outline="0" fieldPosition="0"/>
    </format>
    <format dxfId="581">
      <pivotArea dataOnly="0" labelOnly="1" fieldPosition="0">
        <references count="1">
          <reference field="17" count="0"/>
        </references>
      </pivotArea>
    </format>
    <format dxfId="580">
      <pivotArea dataOnly="0" labelOnly="1" grandRow="1" outline="0" fieldPosition="0"/>
    </format>
    <format dxfId="579">
      <pivotArea dataOnly="0" labelOnly="1" fieldPosition="0">
        <references count="2">
          <reference field="17" count="1" selected="0">
            <x v="1"/>
          </reference>
          <reference field="26" count="1">
            <x v="5"/>
          </reference>
        </references>
      </pivotArea>
    </format>
    <format dxfId="578">
      <pivotArea dataOnly="0" labelOnly="1" fieldPosition="0">
        <references count="2">
          <reference field="17" count="1" selected="0">
            <x v="2"/>
          </reference>
          <reference field="26" count="1">
            <x v="7"/>
          </reference>
        </references>
      </pivotArea>
    </format>
    <format dxfId="577">
      <pivotArea dataOnly="0" labelOnly="1" fieldPosition="0">
        <references count="2">
          <reference field="17" count="1" selected="0">
            <x v="4"/>
          </reference>
          <reference field="26" count="1">
            <x v="6"/>
          </reference>
        </references>
      </pivotArea>
    </format>
    <format dxfId="576">
      <pivotArea dataOnly="0" labelOnly="1" fieldPosition="0">
        <references count="2">
          <reference field="17" count="1" selected="0">
            <x v="5"/>
          </reference>
          <reference field="26" count="1">
            <x v="0"/>
          </reference>
        </references>
      </pivotArea>
    </format>
    <format dxfId="575">
      <pivotArea dataOnly="0" labelOnly="1" fieldPosition="0">
        <references count="2">
          <reference field="17" count="1" selected="0">
            <x v="6"/>
          </reference>
          <reference field="26" count="1">
            <x v="4"/>
          </reference>
        </references>
      </pivotArea>
    </format>
    <format dxfId="574">
      <pivotArea dataOnly="0" labelOnly="1" fieldPosition="0">
        <references count="2">
          <reference field="17" count="1" selected="0">
            <x v="7"/>
          </reference>
          <reference field="26" count="1">
            <x v="1"/>
          </reference>
        </references>
      </pivotArea>
    </format>
    <format dxfId="573">
      <pivotArea dataOnly="0" labelOnly="1" fieldPosition="0">
        <references count="3">
          <reference field="17" count="1" selected="0">
            <x v="1"/>
          </reference>
          <reference field="18" count="13">
            <x v="5"/>
            <x v="9"/>
            <x v="21"/>
            <x v="25"/>
            <x v="33"/>
            <x v="38"/>
            <x v="42"/>
            <x v="56"/>
            <x v="64"/>
            <x v="70"/>
            <x v="73"/>
            <x v="85"/>
            <x v="94"/>
          </reference>
          <reference field="26" count="1" selected="0">
            <x v="5"/>
          </reference>
        </references>
      </pivotArea>
    </format>
    <format dxfId="572">
      <pivotArea dataOnly="0" labelOnly="1" fieldPosition="0">
        <references count="3">
          <reference field="17" count="1" selected="0">
            <x v="2"/>
          </reference>
          <reference field="18" count="11">
            <x v="8"/>
            <x v="12"/>
            <x v="16"/>
            <x v="45"/>
            <x v="60"/>
            <x v="68"/>
            <x v="72"/>
            <x v="75"/>
            <x v="76"/>
            <x v="78"/>
            <x v="94"/>
          </reference>
          <reference field="26" count="1" selected="0">
            <x v="7"/>
          </reference>
        </references>
      </pivotArea>
    </format>
    <format dxfId="571">
      <pivotArea dataOnly="0" labelOnly="1" fieldPosition="0">
        <references count="3">
          <reference field="17" count="1" selected="0">
            <x v="4"/>
          </reference>
          <reference field="18" count="9">
            <x v="14"/>
            <x v="20"/>
            <x v="24"/>
            <x v="35"/>
            <x v="53"/>
            <x v="55"/>
            <x v="58"/>
            <x v="69"/>
            <x v="94"/>
          </reference>
          <reference field="26" count="1" selected="0">
            <x v="6"/>
          </reference>
        </references>
      </pivotArea>
    </format>
    <format dxfId="570">
      <pivotArea dataOnly="0" labelOnly="1" fieldPosition="0">
        <references count="3">
          <reference field="17" count="1" selected="0">
            <x v="5"/>
          </reference>
          <reference field="18" count="9">
            <x v="6"/>
            <x v="29"/>
            <x v="41"/>
            <x v="57"/>
            <x v="74"/>
            <x v="77"/>
            <x v="79"/>
            <x v="81"/>
            <x v="94"/>
          </reference>
          <reference field="26" count="1" selected="0">
            <x v="0"/>
          </reference>
        </references>
      </pivotArea>
    </format>
    <format dxfId="569">
      <pivotArea dataOnly="0" labelOnly="1" fieldPosition="0">
        <references count="3">
          <reference field="17" count="1" selected="0">
            <x v="6"/>
          </reference>
          <reference field="18" count="25">
            <x v="11"/>
            <x v="13"/>
            <x v="23"/>
            <x v="28"/>
            <x v="31"/>
            <x v="34"/>
            <x v="36"/>
            <x v="37"/>
            <x v="39"/>
            <x v="43"/>
            <x v="46"/>
            <x v="52"/>
            <x v="61"/>
            <x v="62"/>
            <x v="63"/>
            <x v="66"/>
            <x v="80"/>
            <x v="82"/>
            <x v="83"/>
            <x v="84"/>
            <x v="87"/>
            <x v="88"/>
            <x v="90"/>
            <x v="91"/>
            <x v="94"/>
          </reference>
          <reference field="26" count="1" selected="0">
            <x v="4"/>
          </reference>
        </references>
      </pivotArea>
    </format>
    <format dxfId="568">
      <pivotArea dataOnly="0" labelOnly="1" fieldPosition="0">
        <references count="3">
          <reference field="17" count="1" selected="0">
            <x v="7"/>
          </reference>
          <reference field="18" count="11">
            <x v="7"/>
            <x v="15"/>
            <x v="22"/>
            <x v="32"/>
            <x v="40"/>
            <x v="48"/>
            <x v="54"/>
            <x v="59"/>
            <x v="67"/>
            <x v="89"/>
            <x v="94"/>
          </reference>
          <reference field="26" count="1" selected="0">
            <x v="1"/>
          </reference>
        </references>
      </pivotArea>
    </format>
    <format dxfId="567">
      <pivotArea dataOnly="0" labelOnly="1" fieldPosition="0">
        <references count="4">
          <reference field="17" count="1" selected="0">
            <x v="1"/>
          </reference>
          <reference field="18" count="1" selected="0">
            <x v="5"/>
          </reference>
          <reference field="26" count="1" selected="0">
            <x v="5"/>
          </reference>
          <reference field="27" count="1">
            <x v="38"/>
          </reference>
        </references>
      </pivotArea>
    </format>
    <format dxfId="566">
      <pivotArea dataOnly="0" labelOnly="1" fieldPosition="0">
        <references count="4">
          <reference field="17" count="1" selected="0">
            <x v="1"/>
          </reference>
          <reference field="18" count="1" selected="0">
            <x v="9"/>
          </reference>
          <reference field="26" count="1" selected="0">
            <x v="5"/>
          </reference>
          <reference field="27" count="1">
            <x v="42"/>
          </reference>
        </references>
      </pivotArea>
    </format>
    <format dxfId="565">
      <pivotArea dataOnly="0" labelOnly="1" fieldPosition="0">
        <references count="4">
          <reference field="17" count="1" selected="0">
            <x v="1"/>
          </reference>
          <reference field="18" count="1" selected="0">
            <x v="21"/>
          </reference>
          <reference field="26" count="1" selected="0">
            <x v="5"/>
          </reference>
          <reference field="27" count="1">
            <x v="47"/>
          </reference>
        </references>
      </pivotArea>
    </format>
    <format dxfId="564">
      <pivotArea dataOnly="0" labelOnly="1" fieldPosition="0">
        <references count="4">
          <reference field="17" count="1" selected="0">
            <x v="1"/>
          </reference>
          <reference field="18" count="1" selected="0">
            <x v="25"/>
          </reference>
          <reference field="26" count="1" selected="0">
            <x v="5"/>
          </reference>
          <reference field="27" count="1">
            <x v="39"/>
          </reference>
        </references>
      </pivotArea>
    </format>
    <format dxfId="563">
      <pivotArea dataOnly="0" labelOnly="1" fieldPosition="0">
        <references count="4">
          <reference field="17" count="1" selected="0">
            <x v="1"/>
          </reference>
          <reference field="18" count="1" selected="0">
            <x v="33"/>
          </reference>
          <reference field="26" count="1" selected="0">
            <x v="5"/>
          </reference>
          <reference field="27" count="1">
            <x v="41"/>
          </reference>
        </references>
      </pivotArea>
    </format>
    <format dxfId="562">
      <pivotArea dataOnly="0" labelOnly="1" fieldPosition="0">
        <references count="4">
          <reference field="17" count="1" selected="0">
            <x v="1"/>
          </reference>
          <reference field="18" count="1" selected="0">
            <x v="38"/>
          </reference>
          <reference field="26" count="1" selected="0">
            <x v="5"/>
          </reference>
          <reference field="27" count="1">
            <x v="45"/>
          </reference>
        </references>
      </pivotArea>
    </format>
    <format dxfId="561">
      <pivotArea dataOnly="0" labelOnly="1" fieldPosition="0">
        <references count="4">
          <reference field="17" count="1" selected="0">
            <x v="1"/>
          </reference>
          <reference field="18" count="1" selected="0">
            <x v="42"/>
          </reference>
          <reference field="26" count="1" selected="0">
            <x v="5"/>
          </reference>
          <reference field="27" count="1">
            <x v="43"/>
          </reference>
        </references>
      </pivotArea>
    </format>
    <format dxfId="560">
      <pivotArea dataOnly="0" labelOnly="1" fieldPosition="0">
        <references count="4">
          <reference field="17" count="1" selected="0">
            <x v="1"/>
          </reference>
          <reference field="18" count="1" selected="0">
            <x v="56"/>
          </reference>
          <reference field="26" count="1" selected="0">
            <x v="5"/>
          </reference>
          <reference field="27" count="1">
            <x v="37"/>
          </reference>
        </references>
      </pivotArea>
    </format>
    <format dxfId="559">
      <pivotArea dataOnly="0" labelOnly="1" fieldPosition="0">
        <references count="4">
          <reference field="17" count="1" selected="0">
            <x v="1"/>
          </reference>
          <reference field="18" count="1" selected="0">
            <x v="64"/>
          </reference>
          <reference field="26" count="1" selected="0">
            <x v="5"/>
          </reference>
          <reference field="27" count="1">
            <x v="44"/>
          </reference>
        </references>
      </pivotArea>
    </format>
    <format dxfId="558">
      <pivotArea dataOnly="0" labelOnly="1" fieldPosition="0">
        <references count="4">
          <reference field="17" count="1" selected="0">
            <x v="1"/>
          </reference>
          <reference field="18" count="1" selected="0">
            <x v="70"/>
          </reference>
          <reference field="26" count="1" selected="0">
            <x v="5"/>
          </reference>
          <reference field="27" count="1">
            <x v="40"/>
          </reference>
        </references>
      </pivotArea>
    </format>
    <format dxfId="557">
      <pivotArea dataOnly="0" labelOnly="1" fieldPosition="0">
        <references count="4">
          <reference field="17" count="1" selected="0">
            <x v="1"/>
          </reference>
          <reference field="18" count="1" selected="0">
            <x v="73"/>
          </reference>
          <reference field="26" count="1" selected="0">
            <x v="5"/>
          </reference>
          <reference field="27" count="1">
            <x v="48"/>
          </reference>
        </references>
      </pivotArea>
    </format>
    <format dxfId="556">
      <pivotArea dataOnly="0" labelOnly="1" fieldPosition="0">
        <references count="4">
          <reference field="17" count="1" selected="0">
            <x v="1"/>
          </reference>
          <reference field="18" count="1" selected="0">
            <x v="85"/>
          </reference>
          <reference field="26" count="1" selected="0">
            <x v="5"/>
          </reference>
          <reference field="27" count="1">
            <x v="46"/>
          </reference>
        </references>
      </pivotArea>
    </format>
    <format dxfId="555">
      <pivotArea dataOnly="0" labelOnly="1" fieldPosition="0">
        <references count="4">
          <reference field="17" count="1" selected="0">
            <x v="1"/>
          </reference>
          <reference field="18" count="1" selected="0">
            <x v="94"/>
          </reference>
          <reference field="26" count="1" selected="0">
            <x v="5"/>
          </reference>
          <reference field="27" count="1">
            <x v="66"/>
          </reference>
        </references>
      </pivotArea>
    </format>
    <format dxfId="554">
      <pivotArea dataOnly="0" labelOnly="1" fieldPosition="0">
        <references count="4">
          <reference field="17" count="1" selected="0">
            <x v="2"/>
          </reference>
          <reference field="18" count="1" selected="0">
            <x v="8"/>
          </reference>
          <reference field="26" count="1" selected="0">
            <x v="7"/>
          </reference>
          <reference field="27" count="1">
            <x v="60"/>
          </reference>
        </references>
      </pivotArea>
    </format>
    <format dxfId="553">
      <pivotArea dataOnly="0" labelOnly="1" fieldPosition="0">
        <references count="4">
          <reference field="17" count="1" selected="0">
            <x v="2"/>
          </reference>
          <reference field="18" count="1" selected="0">
            <x v="12"/>
          </reference>
          <reference field="26" count="1" selected="0">
            <x v="7"/>
          </reference>
          <reference field="27" count="1">
            <x v="63"/>
          </reference>
        </references>
      </pivotArea>
    </format>
    <format dxfId="552">
      <pivotArea dataOnly="0" labelOnly="1" fieldPosition="0">
        <references count="4">
          <reference field="17" count="1" selected="0">
            <x v="2"/>
          </reference>
          <reference field="18" count="1" selected="0">
            <x v="16"/>
          </reference>
          <reference field="26" count="1" selected="0">
            <x v="7"/>
          </reference>
          <reference field="27" count="1">
            <x v="65"/>
          </reference>
        </references>
      </pivotArea>
    </format>
    <format dxfId="551">
      <pivotArea dataOnly="0" labelOnly="1" fieldPosition="0">
        <references count="4">
          <reference field="17" count="1" selected="0">
            <x v="2"/>
          </reference>
          <reference field="18" count="1" selected="0">
            <x v="45"/>
          </reference>
          <reference field="26" count="1" selected="0">
            <x v="7"/>
          </reference>
          <reference field="27" count="1">
            <x v="58"/>
          </reference>
        </references>
      </pivotArea>
    </format>
    <format dxfId="550">
      <pivotArea dataOnly="0" labelOnly="1" fieldPosition="0">
        <references count="4">
          <reference field="17" count="1" selected="0">
            <x v="2"/>
          </reference>
          <reference field="18" count="1" selected="0">
            <x v="60"/>
          </reference>
          <reference field="26" count="1" selected="0">
            <x v="7"/>
          </reference>
          <reference field="27" count="1">
            <x v="62"/>
          </reference>
        </references>
      </pivotArea>
    </format>
    <format dxfId="549">
      <pivotArea dataOnly="0" labelOnly="1" fieldPosition="0">
        <references count="4">
          <reference field="17" count="1" selected="0">
            <x v="2"/>
          </reference>
          <reference field="18" count="1" selected="0">
            <x v="68"/>
          </reference>
          <reference field="26" count="1" selected="0">
            <x v="7"/>
          </reference>
          <reference field="27" count="1">
            <x v="56"/>
          </reference>
        </references>
      </pivotArea>
    </format>
    <format dxfId="548">
      <pivotArea dataOnly="0" labelOnly="1" fieldPosition="0">
        <references count="4">
          <reference field="17" count="1" selected="0">
            <x v="2"/>
          </reference>
          <reference field="18" count="1" selected="0">
            <x v="72"/>
          </reference>
          <reference field="26" count="1" selected="0">
            <x v="7"/>
          </reference>
          <reference field="27" count="1">
            <x v="59"/>
          </reference>
        </references>
      </pivotArea>
    </format>
    <format dxfId="547">
      <pivotArea dataOnly="0" labelOnly="1" fieldPosition="0">
        <references count="4">
          <reference field="17" count="1" selected="0">
            <x v="2"/>
          </reference>
          <reference field="18" count="1" selected="0">
            <x v="75"/>
          </reference>
          <reference field="26" count="1" selected="0">
            <x v="7"/>
          </reference>
          <reference field="27" count="1">
            <x v="61"/>
          </reference>
        </references>
      </pivotArea>
    </format>
    <format dxfId="546">
      <pivotArea dataOnly="0" labelOnly="1" fieldPosition="0">
        <references count="4">
          <reference field="17" count="1" selected="0">
            <x v="2"/>
          </reference>
          <reference field="18" count="1" selected="0">
            <x v="76"/>
          </reference>
          <reference field="26" count="1" selected="0">
            <x v="7"/>
          </reference>
          <reference field="27" count="1">
            <x v="57"/>
          </reference>
        </references>
      </pivotArea>
    </format>
    <format dxfId="545">
      <pivotArea dataOnly="0" labelOnly="1" fieldPosition="0">
        <references count="4">
          <reference field="17" count="1" selected="0">
            <x v="2"/>
          </reference>
          <reference field="18" count="1" selected="0">
            <x v="78"/>
          </reference>
          <reference field="26" count="1" selected="0">
            <x v="7"/>
          </reference>
          <reference field="27" count="1">
            <x v="64"/>
          </reference>
        </references>
      </pivotArea>
    </format>
    <format dxfId="544">
      <pivotArea dataOnly="0" labelOnly="1" fieldPosition="0">
        <references count="4">
          <reference field="17" count="1" selected="0">
            <x v="2"/>
          </reference>
          <reference field="18" count="1" selected="0">
            <x v="94"/>
          </reference>
          <reference field="26" count="1" selected="0">
            <x v="7"/>
          </reference>
          <reference field="27" count="1">
            <x v="66"/>
          </reference>
        </references>
      </pivotArea>
    </format>
    <format dxfId="543">
      <pivotArea dataOnly="0" labelOnly="1" fieldPosition="0">
        <references count="4">
          <reference field="17" count="1" selected="0">
            <x v="4"/>
          </reference>
          <reference field="18" count="1" selected="0">
            <x v="14"/>
          </reference>
          <reference field="26" count="1" selected="0">
            <x v="6"/>
          </reference>
          <reference field="27" count="1">
            <x v="53"/>
          </reference>
        </references>
      </pivotArea>
    </format>
    <format dxfId="542">
      <pivotArea dataOnly="0" labelOnly="1" fieldPosition="0">
        <references count="4">
          <reference field="17" count="1" selected="0">
            <x v="4"/>
          </reference>
          <reference field="18" count="1" selected="0">
            <x v="20"/>
          </reference>
          <reference field="26" count="1" selected="0">
            <x v="6"/>
          </reference>
          <reference field="27" count="1">
            <x v="50"/>
          </reference>
        </references>
      </pivotArea>
    </format>
    <format dxfId="541">
      <pivotArea dataOnly="0" labelOnly="1" fieldPosition="0">
        <references count="4">
          <reference field="17" count="1" selected="0">
            <x v="4"/>
          </reference>
          <reference field="18" count="1" selected="0">
            <x v="24"/>
          </reference>
          <reference field="26" count="1" selected="0">
            <x v="6"/>
          </reference>
          <reference field="27" count="1">
            <x v="54"/>
          </reference>
        </references>
      </pivotArea>
    </format>
    <format dxfId="540">
      <pivotArea dataOnly="0" labelOnly="1" fieldPosition="0">
        <references count="4">
          <reference field="17" count="1" selected="0">
            <x v="4"/>
          </reference>
          <reference field="18" count="1" selected="0">
            <x v="35"/>
          </reference>
          <reference field="26" count="1" selected="0">
            <x v="6"/>
          </reference>
          <reference field="27" count="1">
            <x v="51"/>
          </reference>
        </references>
      </pivotArea>
    </format>
    <format dxfId="539">
      <pivotArea dataOnly="0" labelOnly="1" fieldPosition="0">
        <references count="4">
          <reference field="17" count="1" selected="0">
            <x v="4"/>
          </reference>
          <reference field="18" count="1" selected="0">
            <x v="53"/>
          </reference>
          <reference field="26" count="1" selected="0">
            <x v="6"/>
          </reference>
          <reference field="27" count="1">
            <x v="66"/>
          </reference>
        </references>
      </pivotArea>
    </format>
    <format dxfId="538">
      <pivotArea dataOnly="0" labelOnly="1" fieldPosition="0">
        <references count="4">
          <reference field="17" count="1" selected="0">
            <x v="4"/>
          </reference>
          <reference field="18" count="1" selected="0">
            <x v="55"/>
          </reference>
          <reference field="26" count="1" selected="0">
            <x v="6"/>
          </reference>
          <reference field="27" count="1">
            <x v="55"/>
          </reference>
        </references>
      </pivotArea>
    </format>
    <format dxfId="537">
      <pivotArea dataOnly="0" labelOnly="1" fieldPosition="0">
        <references count="4">
          <reference field="17" count="1" selected="0">
            <x v="4"/>
          </reference>
          <reference field="18" count="1" selected="0">
            <x v="58"/>
          </reference>
          <reference field="26" count="1" selected="0">
            <x v="6"/>
          </reference>
          <reference field="27" count="1">
            <x v="49"/>
          </reference>
        </references>
      </pivotArea>
    </format>
    <format dxfId="536">
      <pivotArea dataOnly="0" labelOnly="1" fieldPosition="0">
        <references count="4">
          <reference field="17" count="1" selected="0">
            <x v="4"/>
          </reference>
          <reference field="18" count="1" selected="0">
            <x v="69"/>
          </reference>
          <reference field="26" count="1" selected="0">
            <x v="6"/>
          </reference>
          <reference field="27" count="1">
            <x v="52"/>
          </reference>
        </references>
      </pivotArea>
    </format>
    <format dxfId="535">
      <pivotArea dataOnly="0" labelOnly="1" fieldPosition="0">
        <references count="4">
          <reference field="17" count="1" selected="0">
            <x v="4"/>
          </reference>
          <reference field="18" count="1" selected="0">
            <x v="94"/>
          </reference>
          <reference field="26" count="1" selected="0">
            <x v="6"/>
          </reference>
          <reference field="27" count="1">
            <x v="66"/>
          </reference>
        </references>
      </pivotArea>
    </format>
    <format dxfId="534">
      <pivotArea dataOnly="0" labelOnly="1" fieldPosition="0">
        <references count="4">
          <reference field="17" count="1" selected="0">
            <x v="5"/>
          </reference>
          <reference field="18" count="1" selected="0">
            <x v="6"/>
          </reference>
          <reference field="26" count="1" selected="0">
            <x v="0"/>
          </reference>
          <reference field="27" count="1">
            <x v="5"/>
          </reference>
        </references>
      </pivotArea>
    </format>
    <format dxfId="533">
      <pivotArea dataOnly="0" labelOnly="1" fieldPosition="0">
        <references count="4">
          <reference field="17" count="1" selected="0">
            <x v="5"/>
          </reference>
          <reference field="18" count="1" selected="0">
            <x v="29"/>
          </reference>
          <reference field="26" count="1" selected="0">
            <x v="0"/>
          </reference>
          <reference field="27" count="1">
            <x v="1"/>
          </reference>
        </references>
      </pivotArea>
    </format>
    <format dxfId="532">
      <pivotArea dataOnly="0" labelOnly="1" fieldPosition="0">
        <references count="4">
          <reference field="17" count="1" selected="0">
            <x v="5"/>
          </reference>
          <reference field="18" count="1" selected="0">
            <x v="41"/>
          </reference>
          <reference field="26" count="1" selected="0">
            <x v="0"/>
          </reference>
          <reference field="27" count="1">
            <x v="4"/>
          </reference>
        </references>
      </pivotArea>
    </format>
    <format dxfId="531">
      <pivotArea dataOnly="0" labelOnly="1" fieldPosition="0">
        <references count="4">
          <reference field="17" count="1" selected="0">
            <x v="5"/>
          </reference>
          <reference field="18" count="1" selected="0">
            <x v="57"/>
          </reference>
          <reference field="26" count="1" selected="0">
            <x v="0"/>
          </reference>
          <reference field="27" count="1">
            <x v="3"/>
          </reference>
        </references>
      </pivotArea>
    </format>
    <format dxfId="530">
      <pivotArea dataOnly="0" labelOnly="1" fieldPosition="0">
        <references count="4">
          <reference field="17" count="1" selected="0">
            <x v="5"/>
          </reference>
          <reference field="18" count="1" selected="0">
            <x v="74"/>
          </reference>
          <reference field="26" count="1" selected="0">
            <x v="0"/>
          </reference>
          <reference field="27" count="1">
            <x v="2"/>
          </reference>
        </references>
      </pivotArea>
    </format>
    <format dxfId="529">
      <pivotArea dataOnly="0" labelOnly="1" fieldPosition="0">
        <references count="4">
          <reference field="17" count="1" selected="0">
            <x v="5"/>
          </reference>
          <reference field="18" count="1" selected="0">
            <x v="77"/>
          </reference>
          <reference field="26" count="1" selected="0">
            <x v="0"/>
          </reference>
          <reference field="27" count="1">
            <x v="18"/>
          </reference>
        </references>
      </pivotArea>
    </format>
    <format dxfId="528">
      <pivotArea dataOnly="0" labelOnly="1" fieldPosition="0">
        <references count="4">
          <reference field="17" count="1" selected="0">
            <x v="5"/>
          </reference>
          <reference field="18" count="1" selected="0">
            <x v="79"/>
          </reference>
          <reference field="26" count="1" selected="0">
            <x v="0"/>
          </reference>
          <reference field="27" count="1">
            <x v="6"/>
          </reference>
        </references>
      </pivotArea>
    </format>
    <format dxfId="527">
      <pivotArea dataOnly="0" labelOnly="1" fieldPosition="0">
        <references count="4">
          <reference field="17" count="1" selected="0">
            <x v="5"/>
          </reference>
          <reference field="18" count="1" selected="0">
            <x v="81"/>
          </reference>
          <reference field="26" count="1" selected="0">
            <x v="0"/>
          </reference>
          <reference field="27" count="1">
            <x v="0"/>
          </reference>
        </references>
      </pivotArea>
    </format>
    <format dxfId="526">
      <pivotArea dataOnly="0" labelOnly="1" fieldPosition="0">
        <references count="4">
          <reference field="17" count="1" selected="0">
            <x v="5"/>
          </reference>
          <reference field="18" count="1" selected="0">
            <x v="94"/>
          </reference>
          <reference field="26" count="1" selected="0">
            <x v="0"/>
          </reference>
          <reference field="27" count="1">
            <x v="66"/>
          </reference>
        </references>
      </pivotArea>
    </format>
    <format dxfId="525">
      <pivotArea dataOnly="0" labelOnly="1" fieldPosition="0">
        <references count="4">
          <reference field="17" count="1" selected="0">
            <x v="6"/>
          </reference>
          <reference field="18" count="1" selected="0">
            <x v="11"/>
          </reference>
          <reference field="26" count="1" selected="0">
            <x v="4"/>
          </reference>
          <reference field="27" count="1">
            <x v="29"/>
          </reference>
        </references>
      </pivotArea>
    </format>
    <format dxfId="524">
      <pivotArea dataOnly="0" labelOnly="1" fieldPosition="0">
        <references count="4">
          <reference field="17" count="1" selected="0">
            <x v="6"/>
          </reference>
          <reference field="18" count="1" selected="0">
            <x v="13"/>
          </reference>
          <reference field="26" count="1" selected="0">
            <x v="4"/>
          </reference>
          <reference field="27" count="1">
            <x v="28"/>
          </reference>
        </references>
      </pivotArea>
    </format>
    <format dxfId="523">
      <pivotArea dataOnly="0" labelOnly="1" fieldPosition="0">
        <references count="4">
          <reference field="17" count="1" selected="0">
            <x v="6"/>
          </reference>
          <reference field="18" count="1" selected="0">
            <x v="23"/>
          </reference>
          <reference field="26" count="1" selected="0">
            <x v="4"/>
          </reference>
          <reference field="27" count="1">
            <x v="66"/>
          </reference>
        </references>
      </pivotArea>
    </format>
    <format dxfId="522">
      <pivotArea dataOnly="0" labelOnly="1" fieldPosition="0">
        <references count="4">
          <reference field="17" count="1" selected="0">
            <x v="6"/>
          </reference>
          <reference field="18" count="1" selected="0">
            <x v="28"/>
          </reference>
          <reference field="26" count="1" selected="0">
            <x v="4"/>
          </reference>
          <reference field="27" count="1">
            <x v="23"/>
          </reference>
        </references>
      </pivotArea>
    </format>
    <format dxfId="521">
      <pivotArea dataOnly="0" labelOnly="1" fieldPosition="0">
        <references count="4">
          <reference field="17" count="1" selected="0">
            <x v="6"/>
          </reference>
          <reference field="18" count="1" selected="0">
            <x v="31"/>
          </reference>
          <reference field="26" count="1" selected="0">
            <x v="4"/>
          </reference>
          <reference field="27" count="1">
            <x v="66"/>
          </reference>
        </references>
      </pivotArea>
    </format>
    <format dxfId="520">
      <pivotArea dataOnly="0" labelOnly="1" fieldPosition="0">
        <references count="4">
          <reference field="17" count="1" selected="0">
            <x v="6"/>
          </reference>
          <reference field="18" count="1" selected="0">
            <x v="36"/>
          </reference>
          <reference field="26" count="1" selected="0">
            <x v="4"/>
          </reference>
          <reference field="27" count="1">
            <x v="22"/>
          </reference>
        </references>
      </pivotArea>
    </format>
    <format dxfId="519">
      <pivotArea dataOnly="0" labelOnly="1" fieldPosition="0">
        <references count="4">
          <reference field="17" count="1" selected="0">
            <x v="6"/>
          </reference>
          <reference field="18" count="1" selected="0">
            <x v="37"/>
          </reference>
          <reference field="26" count="1" selected="0">
            <x v="4"/>
          </reference>
          <reference field="27" count="1">
            <x v="34"/>
          </reference>
        </references>
      </pivotArea>
    </format>
    <format dxfId="518">
      <pivotArea dataOnly="0" labelOnly="1" fieldPosition="0">
        <references count="4">
          <reference field="17" count="1" selected="0">
            <x v="6"/>
          </reference>
          <reference field="18" count="1" selected="0">
            <x v="39"/>
          </reference>
          <reference field="26" count="1" selected="0">
            <x v="4"/>
          </reference>
          <reference field="27" count="1">
            <x v="31"/>
          </reference>
        </references>
      </pivotArea>
    </format>
    <format dxfId="517">
      <pivotArea dataOnly="0" labelOnly="1" fieldPosition="0">
        <references count="4">
          <reference field="17" count="1" selected="0">
            <x v="6"/>
          </reference>
          <reference field="18" count="1" selected="0">
            <x v="43"/>
          </reference>
          <reference field="26" count="1" selected="0">
            <x v="4"/>
          </reference>
          <reference field="27" count="1">
            <x v="66"/>
          </reference>
        </references>
      </pivotArea>
    </format>
    <format dxfId="516">
      <pivotArea dataOnly="0" labelOnly="1" fieldPosition="0">
        <references count="4">
          <reference field="17" count="1" selected="0">
            <x v="6"/>
          </reference>
          <reference field="18" count="1" selected="0">
            <x v="52"/>
          </reference>
          <reference field="26" count="1" selected="0">
            <x v="4"/>
          </reference>
          <reference field="27" count="1">
            <x v="25"/>
          </reference>
        </references>
      </pivotArea>
    </format>
    <format dxfId="515">
      <pivotArea dataOnly="0" labelOnly="1" fieldPosition="0">
        <references count="4">
          <reference field="17" count="1" selected="0">
            <x v="6"/>
          </reference>
          <reference field="18" count="1" selected="0">
            <x v="61"/>
          </reference>
          <reference field="26" count="1" selected="0">
            <x v="4"/>
          </reference>
          <reference field="27" count="1">
            <x v="35"/>
          </reference>
        </references>
      </pivotArea>
    </format>
    <format dxfId="514">
      <pivotArea dataOnly="0" labelOnly="1" fieldPosition="0">
        <references count="4">
          <reference field="17" count="1" selected="0">
            <x v="6"/>
          </reference>
          <reference field="18" count="1" selected="0">
            <x v="62"/>
          </reference>
          <reference field="26" count="1" selected="0">
            <x v="4"/>
          </reference>
          <reference field="27" count="1">
            <x v="20"/>
          </reference>
        </references>
      </pivotArea>
    </format>
    <format dxfId="513">
      <pivotArea dataOnly="0" labelOnly="1" fieldPosition="0">
        <references count="4">
          <reference field="17" count="1" selected="0">
            <x v="6"/>
          </reference>
          <reference field="18" count="1" selected="0">
            <x v="63"/>
          </reference>
          <reference field="26" count="1" selected="0">
            <x v="4"/>
          </reference>
          <reference field="27" count="1">
            <x v="66"/>
          </reference>
        </references>
      </pivotArea>
    </format>
    <format dxfId="512">
      <pivotArea dataOnly="0" labelOnly="1" fieldPosition="0">
        <references count="4">
          <reference field="17" count="1" selected="0">
            <x v="6"/>
          </reference>
          <reference field="18" count="1" selected="0">
            <x v="66"/>
          </reference>
          <reference field="26" count="1" selected="0">
            <x v="4"/>
          </reference>
          <reference field="27" count="1">
            <x v="24"/>
          </reference>
        </references>
      </pivotArea>
    </format>
    <format dxfId="511">
      <pivotArea dataOnly="0" labelOnly="1" fieldPosition="0">
        <references count="4">
          <reference field="17" count="1" selected="0">
            <x v="6"/>
          </reference>
          <reference field="18" count="1" selected="0">
            <x v="80"/>
          </reference>
          <reference field="26" count="1" selected="0">
            <x v="4"/>
          </reference>
          <reference field="27" count="1">
            <x v="32"/>
          </reference>
        </references>
      </pivotArea>
    </format>
    <format dxfId="510">
      <pivotArea dataOnly="0" labelOnly="1" fieldPosition="0">
        <references count="4">
          <reference field="17" count="1" selected="0">
            <x v="6"/>
          </reference>
          <reference field="18" count="1" selected="0">
            <x v="82"/>
          </reference>
          <reference field="26" count="1" selected="0">
            <x v="4"/>
          </reference>
          <reference field="27" count="1">
            <x v="26"/>
          </reference>
        </references>
      </pivotArea>
    </format>
    <format dxfId="509">
      <pivotArea dataOnly="0" labelOnly="1" fieldPosition="0">
        <references count="4">
          <reference field="17" count="1" selected="0">
            <x v="6"/>
          </reference>
          <reference field="18" count="1" selected="0">
            <x v="83"/>
          </reference>
          <reference field="26" count="1" selected="0">
            <x v="4"/>
          </reference>
          <reference field="27" count="1">
            <x v="66"/>
          </reference>
        </references>
      </pivotArea>
    </format>
    <format dxfId="508">
      <pivotArea dataOnly="0" labelOnly="1" fieldPosition="0">
        <references count="4">
          <reference field="17" count="1" selected="0">
            <x v="6"/>
          </reference>
          <reference field="18" count="1" selected="0">
            <x v="84"/>
          </reference>
          <reference field="26" count="1" selected="0">
            <x v="4"/>
          </reference>
          <reference field="27" count="1">
            <x v="33"/>
          </reference>
        </references>
      </pivotArea>
    </format>
    <format dxfId="507">
      <pivotArea dataOnly="0" labelOnly="1" fieldPosition="0">
        <references count="4">
          <reference field="17" count="1" selected="0">
            <x v="6"/>
          </reference>
          <reference field="18" count="1" selected="0">
            <x v="87"/>
          </reference>
          <reference field="26" count="1" selected="0">
            <x v="4"/>
          </reference>
          <reference field="27" count="1">
            <x v="27"/>
          </reference>
        </references>
      </pivotArea>
    </format>
    <format dxfId="506">
      <pivotArea dataOnly="0" labelOnly="1" fieldPosition="0">
        <references count="4">
          <reference field="17" count="1" selected="0">
            <x v="6"/>
          </reference>
          <reference field="18" count="1" selected="0">
            <x v="88"/>
          </reference>
          <reference field="26" count="1" selected="0">
            <x v="4"/>
          </reference>
          <reference field="27" count="1">
            <x v="30"/>
          </reference>
        </references>
      </pivotArea>
    </format>
    <format dxfId="505">
      <pivotArea dataOnly="0" labelOnly="1" fieldPosition="0">
        <references count="4">
          <reference field="17" count="1" selected="0">
            <x v="6"/>
          </reference>
          <reference field="18" count="1" selected="0">
            <x v="90"/>
          </reference>
          <reference field="26" count="1" selected="0">
            <x v="4"/>
          </reference>
          <reference field="27" count="1">
            <x v="36"/>
          </reference>
        </references>
      </pivotArea>
    </format>
    <format dxfId="504">
      <pivotArea dataOnly="0" labelOnly="1" fieldPosition="0">
        <references count="4">
          <reference field="17" count="1" selected="0">
            <x v="6"/>
          </reference>
          <reference field="18" count="1" selected="0">
            <x v="91"/>
          </reference>
          <reference field="26" count="1" selected="0">
            <x v="4"/>
          </reference>
          <reference field="27" count="1">
            <x v="21"/>
          </reference>
        </references>
      </pivotArea>
    </format>
    <format dxfId="503">
      <pivotArea dataOnly="0" labelOnly="1" fieldPosition="0">
        <references count="4">
          <reference field="17" count="1" selected="0">
            <x v="6"/>
          </reference>
          <reference field="18" count="1" selected="0">
            <x v="94"/>
          </reference>
          <reference field="26" count="1" selected="0">
            <x v="4"/>
          </reference>
          <reference field="27" count="1">
            <x v="66"/>
          </reference>
        </references>
      </pivotArea>
    </format>
    <format dxfId="502">
      <pivotArea dataOnly="0" labelOnly="1" fieldPosition="0">
        <references count="4">
          <reference field="17" count="1" selected="0">
            <x v="7"/>
          </reference>
          <reference field="18" count="1" selected="0">
            <x v="7"/>
          </reference>
          <reference field="26" count="1" selected="0">
            <x v="1"/>
          </reference>
          <reference field="27" count="1">
            <x v="16"/>
          </reference>
        </references>
      </pivotArea>
    </format>
    <format dxfId="501">
      <pivotArea dataOnly="0" labelOnly="1" fieldPosition="0">
        <references count="4">
          <reference field="17" count="1" selected="0">
            <x v="7"/>
          </reference>
          <reference field="18" count="1" selected="0">
            <x v="15"/>
          </reference>
          <reference field="26" count="1" selected="0">
            <x v="1"/>
          </reference>
          <reference field="27" count="1">
            <x v="11"/>
          </reference>
        </references>
      </pivotArea>
    </format>
    <format dxfId="500">
      <pivotArea dataOnly="0" labelOnly="1" fieldPosition="0">
        <references count="4">
          <reference field="17" count="1" selected="0">
            <x v="7"/>
          </reference>
          <reference field="18" count="1" selected="0">
            <x v="22"/>
          </reference>
          <reference field="26" count="1" selected="0">
            <x v="1"/>
          </reference>
          <reference field="27" count="1">
            <x v="13"/>
          </reference>
        </references>
      </pivotArea>
    </format>
    <format dxfId="499">
      <pivotArea dataOnly="0" labelOnly="1" fieldPosition="0">
        <references count="4">
          <reference field="17" count="1" selected="0">
            <x v="7"/>
          </reference>
          <reference field="18" count="1" selected="0">
            <x v="32"/>
          </reference>
          <reference field="26" count="1" selected="0">
            <x v="1"/>
          </reference>
          <reference field="27" count="1">
            <x v="9"/>
          </reference>
        </references>
      </pivotArea>
    </format>
    <format dxfId="498">
      <pivotArea dataOnly="0" labelOnly="1" fieldPosition="0">
        <references count="4">
          <reference field="17" count="1" selected="0">
            <x v="7"/>
          </reference>
          <reference field="18" count="1" selected="0">
            <x v="40"/>
          </reference>
          <reference field="26" count="1" selected="0">
            <x v="1"/>
          </reference>
          <reference field="27" count="1">
            <x v="12"/>
          </reference>
        </references>
      </pivotArea>
    </format>
    <format dxfId="497">
      <pivotArea dataOnly="0" labelOnly="1" fieldPosition="0">
        <references count="4">
          <reference field="17" count="1" selected="0">
            <x v="7"/>
          </reference>
          <reference field="18" count="1" selected="0">
            <x v="48"/>
          </reference>
          <reference field="26" count="1" selected="0">
            <x v="1"/>
          </reference>
          <reference field="27" count="1">
            <x v="14"/>
          </reference>
        </references>
      </pivotArea>
    </format>
    <format dxfId="496">
      <pivotArea dataOnly="0" labelOnly="1" fieldPosition="0">
        <references count="4">
          <reference field="17" count="1" selected="0">
            <x v="7"/>
          </reference>
          <reference field="18" count="1" selected="0">
            <x v="54"/>
          </reference>
          <reference field="26" count="1" selected="0">
            <x v="1"/>
          </reference>
          <reference field="27" count="1">
            <x v="7"/>
          </reference>
        </references>
      </pivotArea>
    </format>
    <format dxfId="495">
      <pivotArea dataOnly="0" labelOnly="1" fieldPosition="0">
        <references count="4">
          <reference field="17" count="1" selected="0">
            <x v="7"/>
          </reference>
          <reference field="18" count="1" selected="0">
            <x v="59"/>
          </reference>
          <reference field="26" count="1" selected="0">
            <x v="1"/>
          </reference>
          <reference field="27" count="1">
            <x v="10"/>
          </reference>
        </references>
      </pivotArea>
    </format>
    <format dxfId="494">
      <pivotArea dataOnly="0" labelOnly="1" fieldPosition="0">
        <references count="4">
          <reference field="17" count="1" selected="0">
            <x v="7"/>
          </reference>
          <reference field="18" count="1" selected="0">
            <x v="67"/>
          </reference>
          <reference field="26" count="1" selected="0">
            <x v="1"/>
          </reference>
          <reference field="27" count="1">
            <x v="8"/>
          </reference>
        </references>
      </pivotArea>
    </format>
    <format dxfId="493">
      <pivotArea dataOnly="0" labelOnly="1" fieldPosition="0">
        <references count="4">
          <reference field="17" count="1" selected="0">
            <x v="7"/>
          </reference>
          <reference field="18" count="1" selected="0">
            <x v="89"/>
          </reference>
          <reference field="26" count="1" selected="0">
            <x v="1"/>
          </reference>
          <reference field="27" count="1">
            <x v="15"/>
          </reference>
        </references>
      </pivotArea>
    </format>
    <format dxfId="492">
      <pivotArea dataOnly="0" labelOnly="1" fieldPosition="0">
        <references count="4">
          <reference field="17" count="1" selected="0">
            <x v="7"/>
          </reference>
          <reference field="18" count="1" selected="0">
            <x v="94"/>
          </reference>
          <reference field="26" count="1" selected="0">
            <x v="1"/>
          </reference>
          <reference field="27" count="1">
            <x v="66"/>
          </reference>
        </references>
      </pivotArea>
    </format>
    <format dxfId="491">
      <pivotArea dataOnly="0" labelOnly="1" fieldPosition="0">
        <references count="5">
          <reference field="0" count="1">
            <x v="4"/>
          </reference>
          <reference field="17" count="1" selected="0">
            <x v="1"/>
          </reference>
          <reference field="18" count="1" selected="0">
            <x v="5"/>
          </reference>
          <reference field="26" count="1" selected="0">
            <x v="5"/>
          </reference>
          <reference field="27" count="1" selected="0">
            <x v="38"/>
          </reference>
        </references>
      </pivotArea>
    </format>
    <format dxfId="490">
      <pivotArea dataOnly="0" labelOnly="1" fieldPosition="0">
        <references count="5">
          <reference field="0" count="5">
            <x v="1"/>
            <x v="9"/>
            <x v="15"/>
            <x v="18"/>
            <x v="38"/>
          </reference>
          <reference field="17" count="1" selected="0">
            <x v="1"/>
          </reference>
          <reference field="18" count="1" selected="0">
            <x v="9"/>
          </reference>
          <reference field="26" count="1" selected="0">
            <x v="5"/>
          </reference>
          <reference field="27" count="1" selected="0">
            <x v="42"/>
          </reference>
        </references>
      </pivotArea>
    </format>
    <format dxfId="489">
      <pivotArea dataOnly="0" labelOnly="1" fieldPosition="0">
        <references count="5">
          <reference field="0" count="4">
            <x v="4"/>
            <x v="15"/>
            <x v="18"/>
            <x v="38"/>
          </reference>
          <reference field="17" count="1" selected="0">
            <x v="1"/>
          </reference>
          <reference field="18" count="1" selected="0">
            <x v="21"/>
          </reference>
          <reference field="26" count="1" selected="0">
            <x v="5"/>
          </reference>
          <reference field="27" count="1" selected="0">
            <x v="47"/>
          </reference>
        </references>
      </pivotArea>
    </format>
    <format dxfId="488">
      <pivotArea dataOnly="0" labelOnly="1" fieldPosition="0">
        <references count="5">
          <reference field="0" count="1">
            <x v="30"/>
          </reference>
          <reference field="17" count="1" selected="0">
            <x v="1"/>
          </reference>
          <reference field="18" count="1" selected="0">
            <x v="25"/>
          </reference>
          <reference field="26" count="1" selected="0">
            <x v="5"/>
          </reference>
          <reference field="27" count="1" selected="0">
            <x v="39"/>
          </reference>
        </references>
      </pivotArea>
    </format>
    <format dxfId="487">
      <pivotArea dataOnly="0" labelOnly="1" fieldPosition="0">
        <references count="5">
          <reference field="0" count="3">
            <x v="4"/>
            <x v="15"/>
            <x v="30"/>
          </reference>
          <reference field="17" count="1" selected="0">
            <x v="1"/>
          </reference>
          <reference field="18" count="1" selected="0">
            <x v="33"/>
          </reference>
          <reference field="26" count="1" selected="0">
            <x v="5"/>
          </reference>
          <reference field="27" count="1" selected="0">
            <x v="41"/>
          </reference>
        </references>
      </pivotArea>
    </format>
    <format dxfId="486">
      <pivotArea dataOnly="0" labelOnly="1" fieldPosition="0">
        <references count="5">
          <reference field="0" count="1">
            <x v="15"/>
          </reference>
          <reference field="17" count="1" selected="0">
            <x v="1"/>
          </reference>
          <reference field="18" count="1" selected="0">
            <x v="38"/>
          </reference>
          <reference field="26" count="1" selected="0">
            <x v="5"/>
          </reference>
          <reference field="27" count="1" selected="0">
            <x v="45"/>
          </reference>
        </references>
      </pivotArea>
    </format>
    <format dxfId="485">
      <pivotArea dataOnly="0" labelOnly="1" fieldPosition="0">
        <references count="5">
          <reference field="0" count="5">
            <x v="1"/>
            <x v="4"/>
            <x v="6"/>
            <x v="15"/>
            <x v="38"/>
          </reference>
          <reference field="17" count="1" selected="0">
            <x v="1"/>
          </reference>
          <reference field="18" count="1" selected="0">
            <x v="42"/>
          </reference>
          <reference field="26" count="1" selected="0">
            <x v="5"/>
          </reference>
          <reference field="27" count="1" selected="0">
            <x v="43"/>
          </reference>
        </references>
      </pivotArea>
    </format>
    <format dxfId="484">
      <pivotArea dataOnly="0" labelOnly="1" fieldPosition="0">
        <references count="5">
          <reference field="0" count="10">
            <x v="0"/>
            <x v="1"/>
            <x v="4"/>
            <x v="6"/>
            <x v="15"/>
            <x v="18"/>
            <x v="19"/>
            <x v="22"/>
            <x v="30"/>
            <x v="38"/>
          </reference>
          <reference field="17" count="1" selected="0">
            <x v="1"/>
          </reference>
          <reference field="18" count="1" selected="0">
            <x v="56"/>
          </reference>
          <reference field="26" count="1" selected="0">
            <x v="5"/>
          </reference>
          <reference field="27" count="1" selected="0">
            <x v="37"/>
          </reference>
        </references>
      </pivotArea>
    </format>
    <format dxfId="483">
      <pivotArea dataOnly="0" labelOnly="1" fieldPosition="0">
        <references count="5">
          <reference field="0" count="3">
            <x v="1"/>
            <x v="15"/>
            <x v="18"/>
          </reference>
          <reference field="17" count="1" selected="0">
            <x v="1"/>
          </reference>
          <reference field="18" count="1" selected="0">
            <x v="64"/>
          </reference>
          <reference field="26" count="1" selected="0">
            <x v="5"/>
          </reference>
          <reference field="27" count="1" selected="0">
            <x v="44"/>
          </reference>
        </references>
      </pivotArea>
    </format>
    <format dxfId="482">
      <pivotArea dataOnly="0" labelOnly="1" fieldPosition="0">
        <references count="5">
          <reference field="0" count="4">
            <x v="4"/>
            <x v="6"/>
            <x v="15"/>
            <x v="30"/>
          </reference>
          <reference field="17" count="1" selected="0">
            <x v="1"/>
          </reference>
          <reference field="18" count="1" selected="0">
            <x v="70"/>
          </reference>
          <reference field="26" count="1" selected="0">
            <x v="5"/>
          </reference>
          <reference field="27" count="1" selected="0">
            <x v="40"/>
          </reference>
        </references>
      </pivotArea>
    </format>
    <format dxfId="481">
      <pivotArea dataOnly="0" labelOnly="1" fieldPosition="0">
        <references count="5">
          <reference field="0" count="3">
            <x v="15"/>
            <x v="18"/>
            <x v="37"/>
          </reference>
          <reference field="17" count="1" selected="0">
            <x v="1"/>
          </reference>
          <reference field="18" count="1" selected="0">
            <x v="73"/>
          </reference>
          <reference field="26" count="1" selected="0">
            <x v="5"/>
          </reference>
          <reference field="27" count="1" selected="0">
            <x v="48"/>
          </reference>
        </references>
      </pivotArea>
    </format>
    <format dxfId="480">
      <pivotArea dataOnly="0" labelOnly="1" fieldPosition="0">
        <references count="5">
          <reference field="0" count="4">
            <x v="4"/>
            <x v="15"/>
            <x v="18"/>
            <x v="30"/>
          </reference>
          <reference field="17" count="1" selected="0">
            <x v="1"/>
          </reference>
          <reference field="18" count="1" selected="0">
            <x v="85"/>
          </reference>
          <reference field="26" count="1" selected="0">
            <x v="5"/>
          </reference>
          <reference field="27" count="1" selected="0">
            <x v="46"/>
          </reference>
        </references>
      </pivotArea>
    </format>
    <format dxfId="479">
      <pivotArea dataOnly="0" labelOnly="1" fieldPosition="0">
        <references count="5">
          <reference field="0" count="3">
            <x v="4"/>
            <x v="20"/>
            <x v="26"/>
          </reference>
          <reference field="17" count="1" selected="0">
            <x v="1"/>
          </reference>
          <reference field="18" count="1" selected="0">
            <x v="94"/>
          </reference>
          <reference field="26" count="1" selected="0">
            <x v="5"/>
          </reference>
          <reference field="27" count="1" selected="0">
            <x v="66"/>
          </reference>
        </references>
      </pivotArea>
    </format>
    <format dxfId="478">
      <pivotArea dataOnly="0" labelOnly="1" fieldPosition="0">
        <references count="5">
          <reference field="0" count="2">
            <x v="25"/>
            <x v="33"/>
          </reference>
          <reference field="17" count="1" selected="0">
            <x v="2"/>
          </reference>
          <reference field="18" count="1" selected="0">
            <x v="8"/>
          </reference>
          <reference field="26" count="1" selected="0">
            <x v="7"/>
          </reference>
          <reference field="27" count="1" selected="0">
            <x v="60"/>
          </reference>
        </references>
      </pivotArea>
    </format>
    <format dxfId="477">
      <pivotArea dataOnly="0" labelOnly="1" fieldPosition="0">
        <references count="5">
          <reference field="0" count="1">
            <x v="25"/>
          </reference>
          <reference field="17" count="1" selected="0">
            <x v="2"/>
          </reference>
          <reference field="18" count="1" selected="0">
            <x v="12"/>
          </reference>
          <reference field="26" count="1" selected="0">
            <x v="7"/>
          </reference>
          <reference field="27" count="1" selected="0">
            <x v="63"/>
          </reference>
        </references>
      </pivotArea>
    </format>
    <format dxfId="476">
      <pivotArea dataOnly="0" labelOnly="1" fieldPosition="0">
        <references count="5">
          <reference field="0" count="1">
            <x v="13"/>
          </reference>
          <reference field="17" count="1" selected="0">
            <x v="2"/>
          </reference>
          <reference field="18" count="1" selected="0">
            <x v="16"/>
          </reference>
          <reference field="26" count="1" selected="0">
            <x v="7"/>
          </reference>
          <reference field="27" count="1" selected="0">
            <x v="65"/>
          </reference>
        </references>
      </pivotArea>
    </format>
    <format dxfId="475">
      <pivotArea dataOnly="0" labelOnly="1" fieldPosition="0">
        <references count="5">
          <reference field="0" count="2">
            <x v="3"/>
            <x v="38"/>
          </reference>
          <reference field="17" count="1" selected="0">
            <x v="2"/>
          </reference>
          <reference field="18" count="1" selected="0">
            <x v="45"/>
          </reference>
          <reference field="26" count="1" selected="0">
            <x v="7"/>
          </reference>
          <reference field="27" count="1" selected="0">
            <x v="58"/>
          </reference>
        </references>
      </pivotArea>
    </format>
    <format dxfId="474">
      <pivotArea dataOnly="0" labelOnly="1" fieldPosition="0">
        <references count="5">
          <reference field="0" count="2">
            <x v="25"/>
            <x v="33"/>
          </reference>
          <reference field="17" count="1" selected="0">
            <x v="2"/>
          </reference>
          <reference field="18" count="1" selected="0">
            <x v="60"/>
          </reference>
          <reference field="26" count="1" selected="0">
            <x v="7"/>
          </reference>
          <reference field="27" count="1" selected="0">
            <x v="62"/>
          </reference>
        </references>
      </pivotArea>
    </format>
    <format dxfId="473">
      <pivotArea dataOnly="0" labelOnly="1" fieldPosition="0">
        <references count="5">
          <reference field="0" count="2">
            <x v="3"/>
            <x v="38"/>
          </reference>
          <reference field="17" count="1" selected="0">
            <x v="2"/>
          </reference>
          <reference field="18" count="1" selected="0">
            <x v="68"/>
          </reference>
          <reference field="26" count="1" selected="0">
            <x v="7"/>
          </reference>
          <reference field="27" count="1" selected="0">
            <x v="56"/>
          </reference>
        </references>
      </pivotArea>
    </format>
    <format dxfId="472">
      <pivotArea dataOnly="0" labelOnly="1" fieldPosition="0">
        <references count="5">
          <reference field="0" count="2">
            <x v="3"/>
            <x v="38"/>
          </reference>
          <reference field="17" count="1" selected="0">
            <x v="2"/>
          </reference>
          <reference field="18" count="1" selected="0">
            <x v="72"/>
          </reference>
          <reference field="26" count="1" selected="0">
            <x v="7"/>
          </reference>
          <reference field="27" count="1" selected="0">
            <x v="59"/>
          </reference>
        </references>
      </pivotArea>
    </format>
    <format dxfId="471">
      <pivotArea dataOnly="0" labelOnly="1" fieldPosition="0">
        <references count="5">
          <reference field="0" count="3">
            <x v="13"/>
            <x v="25"/>
            <x v="38"/>
          </reference>
          <reference field="17" count="1" selected="0">
            <x v="2"/>
          </reference>
          <reference field="18" count="1" selected="0">
            <x v="75"/>
          </reference>
          <reference field="26" count="1" selected="0">
            <x v="7"/>
          </reference>
          <reference field="27" count="1" selected="0">
            <x v="61"/>
          </reference>
        </references>
      </pivotArea>
    </format>
    <format dxfId="470">
      <pivotArea dataOnly="0" labelOnly="1" fieldPosition="0">
        <references count="5">
          <reference field="0" count="1">
            <x v="38"/>
          </reference>
          <reference field="17" count="1" selected="0">
            <x v="2"/>
          </reference>
          <reference field="18" count="1" selected="0">
            <x v="76"/>
          </reference>
          <reference field="26" count="1" selected="0">
            <x v="7"/>
          </reference>
          <reference field="27" count="1" selected="0">
            <x v="57"/>
          </reference>
        </references>
      </pivotArea>
    </format>
    <format dxfId="469">
      <pivotArea dataOnly="0" labelOnly="1" fieldPosition="0">
        <references count="5">
          <reference field="0" count="3">
            <x v="13"/>
            <x v="25"/>
            <x v="27"/>
          </reference>
          <reference field="17" count="1" selected="0">
            <x v="2"/>
          </reference>
          <reference field="18" count="1" selected="0">
            <x v="78"/>
          </reference>
          <reference field="26" count="1" selected="0">
            <x v="7"/>
          </reference>
          <reference field="27" count="1" selected="0">
            <x v="64"/>
          </reference>
        </references>
      </pivotArea>
    </format>
    <format dxfId="468">
      <pivotArea dataOnly="0" labelOnly="1" fieldPosition="0">
        <references count="5">
          <reference field="0" count="1">
            <x v="35"/>
          </reference>
          <reference field="17" count="1" selected="0">
            <x v="2"/>
          </reference>
          <reference field="18" count="1" selected="0">
            <x v="94"/>
          </reference>
          <reference field="26" count="1" selected="0">
            <x v="7"/>
          </reference>
          <reference field="27" count="1" selected="0">
            <x v="66"/>
          </reference>
        </references>
      </pivotArea>
    </format>
    <format dxfId="467">
      <pivotArea dataOnly="0" labelOnly="1" fieldPosition="0">
        <references count="5">
          <reference field="0" count="1">
            <x v="3"/>
          </reference>
          <reference field="17" count="1" selected="0">
            <x v="4"/>
          </reference>
          <reference field="18" count="1" selected="0">
            <x v="14"/>
          </reference>
          <reference field="26" count="1" selected="0">
            <x v="6"/>
          </reference>
          <reference field="27" count="1" selected="0">
            <x v="53"/>
          </reference>
        </references>
      </pivotArea>
    </format>
    <format dxfId="466">
      <pivotArea dataOnly="0" labelOnly="1" fieldPosition="0">
        <references count="5">
          <reference field="0" count="1">
            <x v="3"/>
          </reference>
          <reference field="17" count="1" selected="0">
            <x v="4"/>
          </reference>
          <reference field="18" count="1" selected="0">
            <x v="20"/>
          </reference>
          <reference field="26" count="1" selected="0">
            <x v="6"/>
          </reference>
          <reference field="27" count="1" selected="0">
            <x v="50"/>
          </reference>
        </references>
      </pivotArea>
    </format>
    <format dxfId="465">
      <pivotArea dataOnly="0" labelOnly="1" fieldPosition="0">
        <references count="5">
          <reference field="0" count="1">
            <x v="3"/>
          </reference>
          <reference field="17" count="1" selected="0">
            <x v="4"/>
          </reference>
          <reference field="18" count="1" selected="0">
            <x v="24"/>
          </reference>
          <reference field="26" count="1" selected="0">
            <x v="6"/>
          </reference>
          <reference field="27" count="1" selected="0">
            <x v="54"/>
          </reference>
        </references>
      </pivotArea>
    </format>
    <format dxfId="464">
      <pivotArea dataOnly="0" labelOnly="1" fieldPosition="0">
        <references count="5">
          <reference field="0" count="1">
            <x v="3"/>
          </reference>
          <reference field="17" count="1" selected="0">
            <x v="4"/>
          </reference>
          <reference field="18" count="1" selected="0">
            <x v="35"/>
          </reference>
          <reference field="26" count="1" selected="0">
            <x v="6"/>
          </reference>
          <reference field="27" count="1" selected="0">
            <x v="51"/>
          </reference>
        </references>
      </pivotArea>
    </format>
    <format dxfId="463">
      <pivotArea dataOnly="0" labelOnly="1" fieldPosition="0">
        <references count="5">
          <reference field="0" count="1">
            <x v="16"/>
          </reference>
          <reference field="17" count="1" selected="0">
            <x v="4"/>
          </reference>
          <reference field="18" count="1" selected="0">
            <x v="53"/>
          </reference>
          <reference field="26" count="1" selected="0">
            <x v="6"/>
          </reference>
          <reference field="27" count="1" selected="0">
            <x v="66"/>
          </reference>
        </references>
      </pivotArea>
    </format>
    <format dxfId="462">
      <pivotArea dataOnly="0" labelOnly="1" fieldPosition="0">
        <references count="5">
          <reference field="0" count="2">
            <x v="3"/>
            <x v="16"/>
          </reference>
          <reference field="17" count="1" selected="0">
            <x v="4"/>
          </reference>
          <reference field="18" count="1" selected="0">
            <x v="55"/>
          </reference>
          <reference field="26" count="1" selected="0">
            <x v="6"/>
          </reference>
          <reference field="27" count="1" selected="0">
            <x v="55"/>
          </reference>
        </references>
      </pivotArea>
    </format>
    <format dxfId="461">
      <pivotArea dataOnly="0" labelOnly="1" fieldPosition="0">
        <references count="5">
          <reference field="0" count="1">
            <x v="3"/>
          </reference>
          <reference field="17" count="1" selected="0">
            <x v="4"/>
          </reference>
          <reference field="18" count="1" selected="0">
            <x v="58"/>
          </reference>
          <reference field="26" count="1" selected="0">
            <x v="6"/>
          </reference>
          <reference field="27" count="1" selected="0">
            <x v="49"/>
          </reference>
        </references>
      </pivotArea>
    </format>
    <format dxfId="460">
      <pivotArea dataOnly="0" labelOnly="1" fieldPosition="0">
        <references count="5">
          <reference field="0" count="1">
            <x v="3"/>
          </reference>
          <reference field="17" count="1" selected="0">
            <x v="4"/>
          </reference>
          <reference field="18" count="1" selected="0">
            <x v="69"/>
          </reference>
          <reference field="26" count="1" selected="0">
            <x v="6"/>
          </reference>
          <reference field="27" count="1" selected="0">
            <x v="52"/>
          </reference>
        </references>
      </pivotArea>
    </format>
    <format dxfId="459">
      <pivotArea dataOnly="0" labelOnly="1" fieldPosition="0">
        <references count="5">
          <reference field="0" count="1">
            <x v="28"/>
          </reference>
          <reference field="17" count="1" selected="0">
            <x v="4"/>
          </reference>
          <reference field="18" count="1" selected="0">
            <x v="94"/>
          </reference>
          <reference field="26" count="1" selected="0">
            <x v="6"/>
          </reference>
          <reference field="27" count="1" selected="0">
            <x v="66"/>
          </reference>
        </references>
      </pivotArea>
    </format>
    <format dxfId="458">
      <pivotArea dataOnly="0" labelOnly="1" fieldPosition="0">
        <references count="5">
          <reference field="0" count="3">
            <x v="4"/>
            <x v="9"/>
            <x v="38"/>
          </reference>
          <reference field="17" count="1" selected="0">
            <x v="5"/>
          </reference>
          <reference field="18" count="1" selected="0">
            <x v="6"/>
          </reference>
          <reference field="26" count="1" selected="0">
            <x v="0"/>
          </reference>
          <reference field="27" count="1" selected="0">
            <x v="5"/>
          </reference>
        </references>
      </pivotArea>
    </format>
    <format dxfId="457">
      <pivotArea dataOnly="0" labelOnly="1" fieldPosition="0">
        <references count="5">
          <reference field="0" count="1">
            <x v="4"/>
          </reference>
          <reference field="17" count="1" selected="0">
            <x v="5"/>
          </reference>
          <reference field="18" count="1" selected="0">
            <x v="29"/>
          </reference>
          <reference field="26" count="1" selected="0">
            <x v="0"/>
          </reference>
          <reference field="27" count="1" selected="0">
            <x v="1"/>
          </reference>
        </references>
      </pivotArea>
    </format>
    <format dxfId="456">
      <pivotArea dataOnly="0" labelOnly="1" fieldPosition="0">
        <references count="5">
          <reference field="0" count="2">
            <x v="3"/>
            <x v="21"/>
          </reference>
          <reference field="17" count="1" selected="0">
            <x v="5"/>
          </reference>
          <reference field="18" count="1" selected="0">
            <x v="41"/>
          </reference>
          <reference field="26" count="1" selected="0">
            <x v="0"/>
          </reference>
          <reference field="27" count="1" selected="0">
            <x v="4"/>
          </reference>
        </references>
      </pivotArea>
    </format>
    <format dxfId="455">
      <pivotArea dataOnly="0" labelOnly="1" fieldPosition="0">
        <references count="5">
          <reference field="0" count="1">
            <x v="38"/>
          </reference>
          <reference field="17" count="1" selected="0">
            <x v="5"/>
          </reference>
          <reference field="18" count="1" selected="0">
            <x v="57"/>
          </reference>
          <reference field="26" count="1" selected="0">
            <x v="0"/>
          </reference>
          <reference field="27" count="1" selected="0">
            <x v="3"/>
          </reference>
        </references>
      </pivotArea>
    </format>
    <format dxfId="454">
      <pivotArea dataOnly="0" labelOnly="1" fieldPosition="0">
        <references count="5">
          <reference field="0" count="1">
            <x v="38"/>
          </reference>
          <reference field="17" count="1" selected="0">
            <x v="5"/>
          </reference>
          <reference field="18" count="1" selected="0">
            <x v="74"/>
          </reference>
          <reference field="26" count="1" selected="0">
            <x v="0"/>
          </reference>
          <reference field="27" count="1" selected="0">
            <x v="2"/>
          </reference>
        </references>
      </pivotArea>
    </format>
    <format dxfId="453">
      <pivotArea dataOnly="0" labelOnly="1" fieldPosition="0">
        <references count="5">
          <reference field="0" count="2">
            <x v="12"/>
            <x v="15"/>
          </reference>
          <reference field="17" count="1" selected="0">
            <x v="5"/>
          </reference>
          <reference field="18" count="1" selected="0">
            <x v="77"/>
          </reference>
          <reference field="26" count="1" selected="0">
            <x v="0"/>
          </reference>
          <reference field="27" count="1" selected="0">
            <x v="18"/>
          </reference>
        </references>
      </pivotArea>
    </format>
    <format dxfId="452">
      <pivotArea dataOnly="0" labelOnly="1" fieldPosition="0">
        <references count="5">
          <reference field="0" count="4">
            <x v="9"/>
            <x v="12"/>
            <x v="15"/>
            <x v="38"/>
          </reference>
          <reference field="17" count="1" selected="0">
            <x v="5"/>
          </reference>
          <reference field="18" count="1" selected="0">
            <x v="79"/>
          </reference>
          <reference field="26" count="1" selected="0">
            <x v="0"/>
          </reference>
          <reference field="27" count="1" selected="0">
            <x v="6"/>
          </reference>
        </references>
      </pivotArea>
    </format>
    <format dxfId="451">
      <pivotArea dataOnly="0" labelOnly="1" fieldPosition="0">
        <references count="5">
          <reference field="0" count="1">
            <x v="4"/>
          </reference>
          <reference field="17" count="1" selected="0">
            <x v="5"/>
          </reference>
          <reference field="18" count="1" selected="0">
            <x v="81"/>
          </reference>
          <reference field="26" count="1" selected="0">
            <x v="0"/>
          </reference>
          <reference field="27" count="1" selected="0">
            <x v="0"/>
          </reference>
        </references>
      </pivotArea>
    </format>
    <format dxfId="450">
      <pivotArea dataOnly="0" labelOnly="1" fieldPosition="0">
        <references count="5">
          <reference field="0" count="2">
            <x v="14"/>
            <x v="17"/>
          </reference>
          <reference field="17" count="1" selected="0">
            <x v="5"/>
          </reference>
          <reference field="18" count="1" selected="0">
            <x v="94"/>
          </reference>
          <reference field="26" count="1" selected="0">
            <x v="0"/>
          </reference>
          <reference field="27" count="1" selected="0">
            <x v="66"/>
          </reference>
        </references>
      </pivotArea>
    </format>
    <format dxfId="449">
      <pivotArea dataOnly="0" labelOnly="1" fieldPosition="0">
        <references count="5">
          <reference field="0" count="1">
            <x v="8"/>
          </reference>
          <reference field="17" count="1" selected="0">
            <x v="6"/>
          </reference>
          <reference field="18" count="1" selected="0">
            <x v="11"/>
          </reference>
          <reference field="26" count="1" selected="0">
            <x v="4"/>
          </reference>
          <reference field="27" count="1" selected="0">
            <x v="29"/>
          </reference>
        </references>
      </pivotArea>
    </format>
    <format dxfId="448">
      <pivotArea dataOnly="0" labelOnly="1" fieldPosition="0">
        <references count="5">
          <reference field="0" count="5">
            <x v="2"/>
            <x v="3"/>
            <x v="5"/>
            <x v="6"/>
            <x v="18"/>
          </reference>
          <reference field="17" count="1" selected="0">
            <x v="6"/>
          </reference>
          <reference field="18" count="1" selected="0">
            <x v="13"/>
          </reference>
          <reference field="26" count="1" selected="0">
            <x v="4"/>
          </reference>
          <reference field="27" count="1" selected="0">
            <x v="28"/>
          </reference>
        </references>
      </pivotArea>
    </format>
    <format dxfId="447">
      <pivotArea dataOnly="0" labelOnly="1" fieldPosition="0">
        <references count="5">
          <reference field="0" count="1">
            <x v="11"/>
          </reference>
          <reference field="17" count="1" selected="0">
            <x v="6"/>
          </reference>
          <reference field="18" count="1" selected="0">
            <x v="23"/>
          </reference>
          <reference field="26" count="1" selected="0">
            <x v="4"/>
          </reference>
          <reference field="27" count="1" selected="0">
            <x v="66"/>
          </reference>
        </references>
      </pivotArea>
    </format>
    <format dxfId="446">
      <pivotArea dataOnly="0" labelOnly="1" fieldPosition="0">
        <references count="5">
          <reference field="0" count="3">
            <x v="6"/>
            <x v="7"/>
            <x v="30"/>
          </reference>
          <reference field="17" count="1" selected="0">
            <x v="6"/>
          </reference>
          <reference field="18" count="1" selected="0">
            <x v="28"/>
          </reference>
          <reference field="26" count="1" selected="0">
            <x v="4"/>
          </reference>
          <reference field="27" count="1" selected="0">
            <x v="23"/>
          </reference>
        </references>
      </pivotArea>
    </format>
    <format dxfId="445">
      <pivotArea dataOnly="0" labelOnly="1" fieldPosition="0">
        <references count="5">
          <reference field="0" count="1">
            <x v="30"/>
          </reference>
          <reference field="17" count="1" selected="0">
            <x v="6"/>
          </reference>
          <reference field="18" count="1" selected="0">
            <x v="31"/>
          </reference>
          <reference field="26" count="1" selected="0">
            <x v="4"/>
          </reference>
          <reference field="27" count="1" selected="0">
            <x v="66"/>
          </reference>
        </references>
      </pivotArea>
    </format>
    <format dxfId="444">
      <pivotArea dataOnly="0" labelOnly="1" fieldPosition="0">
        <references count="5">
          <reference field="0" count="1">
            <x v="11"/>
          </reference>
          <reference field="17" count="1" selected="0">
            <x v="6"/>
          </reference>
          <reference field="18" count="1" selected="0">
            <x v="34"/>
          </reference>
          <reference field="26" count="1" selected="0">
            <x v="4"/>
          </reference>
          <reference field="27" count="1" selected="0">
            <x v="66"/>
          </reference>
        </references>
      </pivotArea>
    </format>
    <format dxfId="443">
      <pivotArea dataOnly="0" labelOnly="1" fieldPosition="0">
        <references count="5">
          <reference field="0" count="2">
            <x v="3"/>
            <x v="6"/>
          </reference>
          <reference field="17" count="1" selected="0">
            <x v="6"/>
          </reference>
          <reference field="18" count="1" selected="0">
            <x v="36"/>
          </reference>
          <reference field="26" count="1" selected="0">
            <x v="4"/>
          </reference>
          <reference field="27" count="1" selected="0">
            <x v="22"/>
          </reference>
        </references>
      </pivotArea>
    </format>
    <format dxfId="442">
      <pivotArea dataOnly="0" labelOnly="1" fieldPosition="0">
        <references count="5">
          <reference field="0" count="3">
            <x v="3"/>
            <x v="32"/>
            <x v="33"/>
          </reference>
          <reference field="17" count="1" selected="0">
            <x v="6"/>
          </reference>
          <reference field="18" count="1" selected="0">
            <x v="37"/>
          </reference>
          <reference field="26" count="1" selected="0">
            <x v="4"/>
          </reference>
          <reference field="27" count="1" selected="0">
            <x v="34"/>
          </reference>
        </references>
      </pivotArea>
    </format>
    <format dxfId="441">
      <pivotArea dataOnly="0" labelOnly="1" fieldPosition="0">
        <references count="5">
          <reference field="0" count="4">
            <x v="3"/>
            <x v="6"/>
            <x v="30"/>
            <x v="32"/>
          </reference>
          <reference field="17" count="1" selected="0">
            <x v="6"/>
          </reference>
          <reference field="18" count="1" selected="0">
            <x v="39"/>
          </reference>
          <reference field="26" count="1" selected="0">
            <x v="4"/>
          </reference>
          <reference field="27" count="1" selected="0">
            <x v="31"/>
          </reference>
        </references>
      </pivotArea>
    </format>
    <format dxfId="440">
      <pivotArea dataOnly="0" labelOnly="1" fieldPosition="0">
        <references count="5">
          <reference field="0" count="1">
            <x v="11"/>
          </reference>
          <reference field="17" count="1" selected="0">
            <x v="6"/>
          </reference>
          <reference field="18" count="1" selected="0">
            <x v="43"/>
          </reference>
          <reference field="26" count="1" selected="0">
            <x v="4"/>
          </reference>
          <reference field="27" count="1" selected="0">
            <x v="66"/>
          </reference>
        </references>
      </pivotArea>
    </format>
    <format dxfId="439">
      <pivotArea dataOnly="0" labelOnly="1" fieldPosition="0">
        <references count="5">
          <reference field="0" count="1">
            <x v="11"/>
          </reference>
          <reference field="17" count="1" selected="0">
            <x v="6"/>
          </reference>
          <reference field="18" count="1" selected="0">
            <x v="46"/>
          </reference>
          <reference field="26" count="1" selected="0">
            <x v="4"/>
          </reference>
          <reference field="27" count="1" selected="0">
            <x v="66"/>
          </reference>
        </references>
      </pivotArea>
    </format>
    <format dxfId="438">
      <pivotArea dataOnly="0" labelOnly="1" fieldPosition="0">
        <references count="5">
          <reference field="0" count="2">
            <x v="33"/>
            <x v="38"/>
          </reference>
          <reference field="17" count="1" selected="0">
            <x v="6"/>
          </reference>
          <reference field="18" count="1" selected="0">
            <x v="52"/>
          </reference>
          <reference field="26" count="1" selected="0">
            <x v="4"/>
          </reference>
          <reference field="27" count="1" selected="0">
            <x v="25"/>
          </reference>
        </references>
      </pivotArea>
    </format>
    <format dxfId="437">
      <pivotArea dataOnly="0" labelOnly="1" fieldPosition="0">
        <references count="5">
          <reference field="0" count="3">
            <x v="3"/>
            <x v="30"/>
            <x v="32"/>
          </reference>
          <reference field="17" count="1" selected="0">
            <x v="6"/>
          </reference>
          <reference field="18" count="1" selected="0">
            <x v="61"/>
          </reference>
          <reference field="26" count="1" selected="0">
            <x v="4"/>
          </reference>
          <reference field="27" count="1" selected="0">
            <x v="35"/>
          </reference>
        </references>
      </pivotArea>
    </format>
    <format dxfId="436">
      <pivotArea dataOnly="0" labelOnly="1" fieldPosition="0">
        <references count="5">
          <reference field="0" count="10">
            <x v="0"/>
            <x v="2"/>
            <x v="3"/>
            <x v="6"/>
            <x v="7"/>
            <x v="15"/>
            <x v="30"/>
            <x v="33"/>
            <x v="34"/>
            <x v="38"/>
          </reference>
          <reference field="17" count="1" selected="0">
            <x v="6"/>
          </reference>
          <reference field="18" count="1" selected="0">
            <x v="62"/>
          </reference>
          <reference field="26" count="1" selected="0">
            <x v="4"/>
          </reference>
          <reference field="27" count="1" selected="0">
            <x v="20"/>
          </reference>
        </references>
      </pivotArea>
    </format>
    <format dxfId="435">
      <pivotArea dataOnly="0" labelOnly="1" fieldPosition="0">
        <references count="5">
          <reference field="0" count="1">
            <x v="30"/>
          </reference>
          <reference field="17" count="1" selected="0">
            <x v="6"/>
          </reference>
          <reference field="18" count="1" selected="0">
            <x v="63"/>
          </reference>
          <reference field="26" count="1" selected="0">
            <x v="4"/>
          </reference>
          <reference field="27" count="1" selected="0">
            <x v="66"/>
          </reference>
        </references>
      </pivotArea>
    </format>
    <format dxfId="434">
      <pivotArea dataOnly="0" labelOnly="1" fieldPosition="0">
        <references count="5">
          <reference field="0" count="4">
            <x v="2"/>
            <x v="6"/>
            <x v="7"/>
            <x v="33"/>
          </reference>
          <reference field="17" count="1" selected="0">
            <x v="6"/>
          </reference>
          <reference field="18" count="1" selected="0">
            <x v="66"/>
          </reference>
          <reference field="26" count="1" selected="0">
            <x v="4"/>
          </reference>
          <reference field="27" count="1" selected="0">
            <x v="24"/>
          </reference>
        </references>
      </pivotArea>
    </format>
    <format dxfId="433">
      <pivotArea dataOnly="0" labelOnly="1" fieldPosition="0">
        <references count="5">
          <reference field="0" count="5">
            <x v="3"/>
            <x v="30"/>
            <x v="32"/>
            <x v="33"/>
            <x v="34"/>
          </reference>
          <reference field="17" count="1" selected="0">
            <x v="6"/>
          </reference>
          <reference field="18" count="1" selected="0">
            <x v="80"/>
          </reference>
          <reference field="26" count="1" selected="0">
            <x v="4"/>
          </reference>
          <reference field="27" count="1" selected="0">
            <x v="32"/>
          </reference>
        </references>
      </pivotArea>
    </format>
    <format dxfId="432">
      <pivotArea dataOnly="0" labelOnly="1" fieldPosition="0">
        <references count="5">
          <reference field="0" count="3">
            <x v="3"/>
            <x v="6"/>
            <x v="30"/>
          </reference>
          <reference field="17" count="1" selected="0">
            <x v="6"/>
          </reference>
          <reference field="18" count="1" selected="0">
            <x v="82"/>
          </reference>
          <reference field="26" count="1" selected="0">
            <x v="4"/>
          </reference>
          <reference field="27" count="1" selected="0">
            <x v="26"/>
          </reference>
        </references>
      </pivotArea>
    </format>
    <format dxfId="431">
      <pivotArea dataOnly="0" labelOnly="1" fieldPosition="0">
        <references count="5">
          <reference field="0" count="1">
            <x v="11"/>
          </reference>
          <reference field="17" count="1" selected="0">
            <x v="6"/>
          </reference>
          <reference field="18" count="1" selected="0">
            <x v="83"/>
          </reference>
          <reference field="26" count="1" selected="0">
            <x v="4"/>
          </reference>
          <reference field="27" count="1" selected="0">
            <x v="66"/>
          </reference>
        </references>
      </pivotArea>
    </format>
    <format dxfId="430">
      <pivotArea dataOnly="0" labelOnly="1" fieldPosition="0">
        <references count="5">
          <reference field="0" count="6">
            <x v="2"/>
            <x v="3"/>
            <x v="6"/>
            <x v="30"/>
            <x v="32"/>
            <x v="34"/>
          </reference>
          <reference field="17" count="1" selected="0">
            <x v="6"/>
          </reference>
          <reference field="18" count="1" selected="0">
            <x v="84"/>
          </reference>
          <reference field="26" count="1" selected="0">
            <x v="4"/>
          </reference>
          <reference field="27" count="1" selected="0">
            <x v="33"/>
          </reference>
        </references>
      </pivotArea>
    </format>
    <format dxfId="429">
      <pivotArea dataOnly="0" labelOnly="1" fieldPosition="0">
        <references count="5">
          <reference field="0" count="3">
            <x v="3"/>
            <x v="6"/>
            <x v="18"/>
          </reference>
          <reference field="17" count="1" selected="0">
            <x v="6"/>
          </reference>
          <reference field="18" count="1" selected="0">
            <x v="87"/>
          </reference>
          <reference field="26" count="1" selected="0">
            <x v="4"/>
          </reference>
          <reference field="27" count="1" selected="0">
            <x v="27"/>
          </reference>
        </references>
      </pivotArea>
    </format>
    <format dxfId="428">
      <pivotArea dataOnly="0" labelOnly="1" fieldPosition="0">
        <references count="5">
          <reference field="0" count="1">
            <x v="38"/>
          </reference>
          <reference field="17" count="1" selected="0">
            <x v="6"/>
          </reference>
          <reference field="18" count="1" selected="0">
            <x v="88"/>
          </reference>
          <reference field="26" count="1" selected="0">
            <x v="4"/>
          </reference>
          <reference field="27" count="1" selected="0">
            <x v="30"/>
          </reference>
        </references>
      </pivotArea>
    </format>
    <format dxfId="427">
      <pivotArea dataOnly="0" labelOnly="1" fieldPosition="0">
        <references count="5">
          <reference field="0" count="2">
            <x v="3"/>
            <x v="24"/>
          </reference>
          <reference field="17" count="1" selected="0">
            <x v="6"/>
          </reference>
          <reference field="18" count="1" selected="0">
            <x v="90"/>
          </reference>
          <reference field="26" count="1" selected="0">
            <x v="4"/>
          </reference>
          <reference field="27" count="1" selected="0">
            <x v="36"/>
          </reference>
        </references>
      </pivotArea>
    </format>
    <format dxfId="426">
      <pivotArea dataOnly="0" labelOnly="1" fieldPosition="0">
        <references count="5">
          <reference field="0" count="5">
            <x v="2"/>
            <x v="3"/>
            <x v="6"/>
            <x v="29"/>
            <x v="30"/>
          </reference>
          <reference field="17" count="1" selected="0">
            <x v="6"/>
          </reference>
          <reference field="18" count="1" selected="0">
            <x v="91"/>
          </reference>
          <reference field="26" count="1" selected="0">
            <x v="4"/>
          </reference>
          <reference field="27" count="1" selected="0">
            <x v="21"/>
          </reference>
        </references>
      </pivotArea>
    </format>
    <format dxfId="425">
      <pivotArea dataOnly="0" labelOnly="1" fieldPosition="0">
        <references count="5">
          <reference field="0" count="3">
            <x v="10"/>
            <x v="26"/>
            <x v="35"/>
          </reference>
          <reference field="17" count="1" selected="0">
            <x v="6"/>
          </reference>
          <reference field="18" count="1" selected="0">
            <x v="94"/>
          </reference>
          <reference field="26" count="1" selected="0">
            <x v="4"/>
          </reference>
          <reference field="27" count="1" selected="0">
            <x v="66"/>
          </reference>
        </references>
      </pivotArea>
    </format>
    <format dxfId="424">
      <pivotArea dataOnly="0" labelOnly="1" fieldPosition="0">
        <references count="5">
          <reference field="0" count="1">
            <x v="4"/>
          </reference>
          <reference field="17" count="1" selected="0">
            <x v="7"/>
          </reference>
          <reference field="18" count="1" selected="0">
            <x v="7"/>
          </reference>
          <reference field="26" count="1" selected="0">
            <x v="1"/>
          </reference>
          <reference field="27" count="1" selected="0">
            <x v="16"/>
          </reference>
        </references>
      </pivotArea>
    </format>
    <format dxfId="423">
      <pivotArea dataOnly="0" labelOnly="1" fieldPosition="0">
        <references count="5">
          <reference field="0" count="2">
            <x v="4"/>
            <x v="15"/>
          </reference>
          <reference field="17" count="1" selected="0">
            <x v="7"/>
          </reference>
          <reference field="18" count="1" selected="0">
            <x v="15"/>
          </reference>
          <reference field="26" count="1" selected="0">
            <x v="1"/>
          </reference>
          <reference field="27" count="1" selected="0">
            <x v="11"/>
          </reference>
        </references>
      </pivotArea>
    </format>
    <format dxfId="422">
      <pivotArea dataOnly="0" labelOnly="1" fieldPosition="0">
        <references count="5">
          <reference field="0" count="1">
            <x v="4"/>
          </reference>
          <reference field="17" count="1" selected="0">
            <x v="7"/>
          </reference>
          <reference field="18" count="1" selected="0">
            <x v="22"/>
          </reference>
          <reference field="26" count="1" selected="0">
            <x v="1"/>
          </reference>
          <reference field="27" count="1" selected="0">
            <x v="13"/>
          </reference>
        </references>
      </pivotArea>
    </format>
    <format dxfId="421">
      <pivotArea dataOnly="0" labelOnly="1" fieldPosition="0">
        <references count="5">
          <reference field="0" count="1">
            <x v="15"/>
          </reference>
          <reference field="17" count="1" selected="0">
            <x v="7"/>
          </reference>
          <reference field="18" count="1" selected="0">
            <x v="32"/>
          </reference>
          <reference field="26" count="1" selected="0">
            <x v="1"/>
          </reference>
          <reference field="27" count="1" selected="0">
            <x v="9"/>
          </reference>
        </references>
      </pivotArea>
    </format>
    <format dxfId="420">
      <pivotArea dataOnly="0" labelOnly="1" fieldPosition="0">
        <references count="5">
          <reference field="0" count="1">
            <x v="4"/>
          </reference>
          <reference field="17" count="1" selected="0">
            <x v="7"/>
          </reference>
          <reference field="18" count="1" selected="0">
            <x v="40"/>
          </reference>
          <reference field="26" count="1" selected="0">
            <x v="1"/>
          </reference>
          <reference field="27" count="1" selected="0">
            <x v="12"/>
          </reference>
        </references>
      </pivotArea>
    </format>
    <format dxfId="419">
      <pivotArea dataOnly="0" labelOnly="1" fieldPosition="0">
        <references count="5">
          <reference field="0" count="2">
            <x v="4"/>
            <x v="15"/>
          </reference>
          <reference field="17" count="1" selected="0">
            <x v="7"/>
          </reference>
          <reference field="18" count="1" selected="0">
            <x v="48"/>
          </reference>
          <reference field="26" count="1" selected="0">
            <x v="1"/>
          </reference>
          <reference field="27" count="1" selected="0">
            <x v="14"/>
          </reference>
        </references>
      </pivotArea>
    </format>
    <format dxfId="418">
      <pivotArea dataOnly="0" labelOnly="1" fieldPosition="0">
        <references count="5">
          <reference field="0" count="1">
            <x v="4"/>
          </reference>
          <reference field="17" count="1" selected="0">
            <x v="7"/>
          </reference>
          <reference field="18" count="1" selected="0">
            <x v="54"/>
          </reference>
          <reference field="26" count="1" selected="0">
            <x v="1"/>
          </reference>
          <reference field="27" count="1" selected="0">
            <x v="7"/>
          </reference>
        </references>
      </pivotArea>
    </format>
    <format dxfId="417">
      <pivotArea dataOnly="0" labelOnly="1" fieldPosition="0">
        <references count="5">
          <reference field="0" count="1">
            <x v="4"/>
          </reference>
          <reference field="17" count="1" selected="0">
            <x v="7"/>
          </reference>
          <reference field="18" count="1" selected="0">
            <x v="59"/>
          </reference>
          <reference field="26" count="1" selected="0">
            <x v="1"/>
          </reference>
          <reference field="27" count="1" selected="0">
            <x v="10"/>
          </reference>
        </references>
      </pivotArea>
    </format>
    <format dxfId="416">
      <pivotArea dataOnly="0" labelOnly="1" fieldPosition="0">
        <references count="5">
          <reference field="0" count="1">
            <x v="4"/>
          </reference>
          <reference field="17" count="1" selected="0">
            <x v="7"/>
          </reference>
          <reference field="18" count="1" selected="0">
            <x v="67"/>
          </reference>
          <reference field="26" count="1" selected="0">
            <x v="1"/>
          </reference>
          <reference field="27" count="1" selected="0">
            <x v="8"/>
          </reference>
        </references>
      </pivotArea>
    </format>
    <format dxfId="415">
      <pivotArea dataOnly="0" labelOnly="1" fieldPosition="0">
        <references count="5">
          <reference field="0" count="1">
            <x v="4"/>
          </reference>
          <reference field="17" count="1" selected="0">
            <x v="7"/>
          </reference>
          <reference field="18" count="1" selected="0">
            <x v="89"/>
          </reference>
          <reference field="26" count="1" selected="0">
            <x v="1"/>
          </reference>
          <reference field="27" count="1" selected="0">
            <x v="15"/>
          </reference>
        </references>
      </pivotArea>
    </format>
    <format dxfId="414">
      <pivotArea dataOnly="0" labelOnly="1" fieldPosition="0">
        <references count="5">
          <reference field="0" count="1">
            <x v="4"/>
          </reference>
          <reference field="17" count="1" selected="0">
            <x v="7"/>
          </reference>
          <reference field="18" count="1" selected="0">
            <x v="94"/>
          </reference>
          <reference field="26" count="1" selected="0">
            <x v="1"/>
          </reference>
          <reference field="27" count="1" selected="0">
            <x v="66"/>
          </reference>
        </references>
      </pivotArea>
    </format>
    <format dxfId="413">
      <pivotArea type="all" dataOnly="0" outline="0" fieldPosition="0"/>
    </format>
    <format dxfId="412">
      <pivotArea dataOnly="0" labelOnly="1" fieldPosition="0">
        <references count="1">
          <reference field="17" count="0"/>
        </references>
      </pivotArea>
    </format>
    <format dxfId="411">
      <pivotArea dataOnly="0" labelOnly="1" grandRow="1" outline="0" fieldPosition="0"/>
    </format>
    <format dxfId="410">
      <pivotArea dataOnly="0" labelOnly="1" fieldPosition="0">
        <references count="2">
          <reference field="17" count="1" selected="0">
            <x v="1"/>
          </reference>
          <reference field="26" count="1">
            <x v="5"/>
          </reference>
        </references>
      </pivotArea>
    </format>
    <format dxfId="409">
      <pivotArea dataOnly="0" labelOnly="1" fieldPosition="0">
        <references count="2">
          <reference field="17" count="1" selected="0">
            <x v="2"/>
          </reference>
          <reference field="26" count="1">
            <x v="7"/>
          </reference>
        </references>
      </pivotArea>
    </format>
    <format dxfId="408">
      <pivotArea dataOnly="0" labelOnly="1" fieldPosition="0">
        <references count="2">
          <reference field="17" count="1" selected="0">
            <x v="4"/>
          </reference>
          <reference field="26" count="1">
            <x v="6"/>
          </reference>
        </references>
      </pivotArea>
    </format>
    <format dxfId="407">
      <pivotArea dataOnly="0" labelOnly="1" fieldPosition="0">
        <references count="2">
          <reference field="17" count="1" selected="0">
            <x v="5"/>
          </reference>
          <reference field="26" count="1">
            <x v="0"/>
          </reference>
        </references>
      </pivotArea>
    </format>
    <format dxfId="406">
      <pivotArea dataOnly="0" labelOnly="1" fieldPosition="0">
        <references count="2">
          <reference field="17" count="1" selected="0">
            <x v="6"/>
          </reference>
          <reference field="26" count="1">
            <x v="4"/>
          </reference>
        </references>
      </pivotArea>
    </format>
    <format dxfId="405">
      <pivotArea dataOnly="0" labelOnly="1" fieldPosition="0">
        <references count="2">
          <reference field="17" count="1" selected="0">
            <x v="7"/>
          </reference>
          <reference field="26" count="1">
            <x v="1"/>
          </reference>
        </references>
      </pivotArea>
    </format>
    <format dxfId="404">
      <pivotArea dataOnly="0" labelOnly="1" fieldPosition="0">
        <references count="3">
          <reference field="17" count="1" selected="0">
            <x v="1"/>
          </reference>
          <reference field="18" count="13">
            <x v="5"/>
            <x v="9"/>
            <x v="21"/>
            <x v="25"/>
            <x v="33"/>
            <x v="38"/>
            <x v="42"/>
            <x v="56"/>
            <x v="64"/>
            <x v="70"/>
            <x v="73"/>
            <x v="85"/>
            <x v="94"/>
          </reference>
          <reference field="26" count="1" selected="0">
            <x v="5"/>
          </reference>
        </references>
      </pivotArea>
    </format>
    <format dxfId="403">
      <pivotArea dataOnly="0" labelOnly="1" fieldPosition="0">
        <references count="3">
          <reference field="17" count="1" selected="0">
            <x v="2"/>
          </reference>
          <reference field="18" count="11">
            <x v="8"/>
            <x v="12"/>
            <x v="16"/>
            <x v="45"/>
            <x v="60"/>
            <x v="68"/>
            <x v="72"/>
            <x v="75"/>
            <x v="76"/>
            <x v="78"/>
            <x v="94"/>
          </reference>
          <reference field="26" count="1" selected="0">
            <x v="7"/>
          </reference>
        </references>
      </pivotArea>
    </format>
    <format dxfId="402">
      <pivotArea dataOnly="0" labelOnly="1" fieldPosition="0">
        <references count="3">
          <reference field="17" count="1" selected="0">
            <x v="4"/>
          </reference>
          <reference field="18" count="9">
            <x v="14"/>
            <x v="20"/>
            <x v="24"/>
            <x v="35"/>
            <x v="53"/>
            <x v="55"/>
            <x v="58"/>
            <x v="69"/>
            <x v="94"/>
          </reference>
          <reference field="26" count="1" selected="0">
            <x v="6"/>
          </reference>
        </references>
      </pivotArea>
    </format>
    <format dxfId="401">
      <pivotArea dataOnly="0" labelOnly="1" fieldPosition="0">
        <references count="3">
          <reference field="17" count="1" selected="0">
            <x v="5"/>
          </reference>
          <reference field="18" count="9">
            <x v="6"/>
            <x v="29"/>
            <x v="41"/>
            <x v="57"/>
            <x v="74"/>
            <x v="77"/>
            <x v="79"/>
            <x v="81"/>
            <x v="94"/>
          </reference>
          <reference field="26" count="1" selected="0">
            <x v="0"/>
          </reference>
        </references>
      </pivotArea>
    </format>
    <format dxfId="400">
      <pivotArea dataOnly="0" labelOnly="1" fieldPosition="0">
        <references count="3">
          <reference field="17" count="1" selected="0">
            <x v="6"/>
          </reference>
          <reference field="18" count="25">
            <x v="11"/>
            <x v="13"/>
            <x v="23"/>
            <x v="28"/>
            <x v="31"/>
            <x v="34"/>
            <x v="36"/>
            <x v="37"/>
            <x v="39"/>
            <x v="43"/>
            <x v="46"/>
            <x v="52"/>
            <x v="61"/>
            <x v="62"/>
            <x v="63"/>
            <x v="66"/>
            <x v="80"/>
            <x v="82"/>
            <x v="83"/>
            <x v="84"/>
            <x v="87"/>
            <x v="88"/>
            <x v="90"/>
            <x v="91"/>
            <x v="94"/>
          </reference>
          <reference field="26" count="1" selected="0">
            <x v="4"/>
          </reference>
        </references>
      </pivotArea>
    </format>
    <format dxfId="399">
      <pivotArea dataOnly="0" labelOnly="1" fieldPosition="0">
        <references count="3">
          <reference field="17" count="1" selected="0">
            <x v="7"/>
          </reference>
          <reference field="18" count="11">
            <x v="7"/>
            <x v="15"/>
            <x v="22"/>
            <x v="32"/>
            <x v="40"/>
            <x v="48"/>
            <x v="54"/>
            <x v="59"/>
            <x v="67"/>
            <x v="89"/>
            <x v="94"/>
          </reference>
          <reference field="26" count="1" selected="0">
            <x v="1"/>
          </reference>
        </references>
      </pivotArea>
    </format>
    <format dxfId="398">
      <pivotArea dataOnly="0" labelOnly="1" fieldPosition="0">
        <references count="4">
          <reference field="17" count="1" selected="0">
            <x v="1"/>
          </reference>
          <reference field="18" count="1" selected="0">
            <x v="5"/>
          </reference>
          <reference field="26" count="1" selected="0">
            <x v="5"/>
          </reference>
          <reference field="27" count="1">
            <x v="38"/>
          </reference>
        </references>
      </pivotArea>
    </format>
    <format dxfId="397">
      <pivotArea dataOnly="0" labelOnly="1" fieldPosition="0">
        <references count="4">
          <reference field="17" count="1" selected="0">
            <x v="1"/>
          </reference>
          <reference field="18" count="1" selected="0">
            <x v="9"/>
          </reference>
          <reference field="26" count="1" selected="0">
            <x v="5"/>
          </reference>
          <reference field="27" count="1">
            <x v="42"/>
          </reference>
        </references>
      </pivotArea>
    </format>
    <format dxfId="396">
      <pivotArea dataOnly="0" labelOnly="1" fieldPosition="0">
        <references count="4">
          <reference field="17" count="1" selected="0">
            <x v="1"/>
          </reference>
          <reference field="18" count="1" selected="0">
            <x v="21"/>
          </reference>
          <reference field="26" count="1" selected="0">
            <x v="5"/>
          </reference>
          <reference field="27" count="1">
            <x v="47"/>
          </reference>
        </references>
      </pivotArea>
    </format>
    <format dxfId="395">
      <pivotArea dataOnly="0" labelOnly="1" fieldPosition="0">
        <references count="4">
          <reference field="17" count="1" selected="0">
            <x v="1"/>
          </reference>
          <reference field="18" count="1" selected="0">
            <x v="25"/>
          </reference>
          <reference field="26" count="1" selected="0">
            <x v="5"/>
          </reference>
          <reference field="27" count="1">
            <x v="39"/>
          </reference>
        </references>
      </pivotArea>
    </format>
    <format dxfId="394">
      <pivotArea dataOnly="0" labelOnly="1" fieldPosition="0">
        <references count="4">
          <reference field="17" count="1" selected="0">
            <x v="1"/>
          </reference>
          <reference field="18" count="1" selected="0">
            <x v="33"/>
          </reference>
          <reference field="26" count="1" selected="0">
            <x v="5"/>
          </reference>
          <reference field="27" count="1">
            <x v="41"/>
          </reference>
        </references>
      </pivotArea>
    </format>
    <format dxfId="393">
      <pivotArea dataOnly="0" labelOnly="1" fieldPosition="0">
        <references count="4">
          <reference field="17" count="1" selected="0">
            <x v="1"/>
          </reference>
          <reference field="18" count="1" selected="0">
            <x v="38"/>
          </reference>
          <reference field="26" count="1" selected="0">
            <x v="5"/>
          </reference>
          <reference field="27" count="1">
            <x v="45"/>
          </reference>
        </references>
      </pivotArea>
    </format>
    <format dxfId="392">
      <pivotArea dataOnly="0" labelOnly="1" fieldPosition="0">
        <references count="4">
          <reference field="17" count="1" selected="0">
            <x v="1"/>
          </reference>
          <reference field="18" count="1" selected="0">
            <x v="42"/>
          </reference>
          <reference field="26" count="1" selected="0">
            <x v="5"/>
          </reference>
          <reference field="27" count="1">
            <x v="43"/>
          </reference>
        </references>
      </pivotArea>
    </format>
    <format dxfId="391">
      <pivotArea dataOnly="0" labelOnly="1" fieldPosition="0">
        <references count="4">
          <reference field="17" count="1" selected="0">
            <x v="1"/>
          </reference>
          <reference field="18" count="1" selected="0">
            <x v="56"/>
          </reference>
          <reference field="26" count="1" selected="0">
            <x v="5"/>
          </reference>
          <reference field="27" count="1">
            <x v="37"/>
          </reference>
        </references>
      </pivotArea>
    </format>
    <format dxfId="390">
      <pivotArea dataOnly="0" labelOnly="1" fieldPosition="0">
        <references count="4">
          <reference field="17" count="1" selected="0">
            <x v="1"/>
          </reference>
          <reference field="18" count="1" selected="0">
            <x v="64"/>
          </reference>
          <reference field="26" count="1" selected="0">
            <x v="5"/>
          </reference>
          <reference field="27" count="1">
            <x v="44"/>
          </reference>
        </references>
      </pivotArea>
    </format>
    <format dxfId="389">
      <pivotArea dataOnly="0" labelOnly="1" fieldPosition="0">
        <references count="4">
          <reference field="17" count="1" selected="0">
            <x v="1"/>
          </reference>
          <reference field="18" count="1" selected="0">
            <x v="70"/>
          </reference>
          <reference field="26" count="1" selected="0">
            <x v="5"/>
          </reference>
          <reference field="27" count="1">
            <x v="40"/>
          </reference>
        </references>
      </pivotArea>
    </format>
    <format dxfId="388">
      <pivotArea dataOnly="0" labelOnly="1" fieldPosition="0">
        <references count="4">
          <reference field="17" count="1" selected="0">
            <x v="1"/>
          </reference>
          <reference field="18" count="1" selected="0">
            <x v="73"/>
          </reference>
          <reference field="26" count="1" selected="0">
            <x v="5"/>
          </reference>
          <reference field="27" count="1">
            <x v="48"/>
          </reference>
        </references>
      </pivotArea>
    </format>
    <format dxfId="387">
      <pivotArea dataOnly="0" labelOnly="1" fieldPosition="0">
        <references count="4">
          <reference field="17" count="1" selected="0">
            <x v="1"/>
          </reference>
          <reference field="18" count="1" selected="0">
            <x v="85"/>
          </reference>
          <reference field="26" count="1" selected="0">
            <x v="5"/>
          </reference>
          <reference field="27" count="1">
            <x v="46"/>
          </reference>
        </references>
      </pivotArea>
    </format>
    <format dxfId="386">
      <pivotArea dataOnly="0" labelOnly="1" fieldPosition="0">
        <references count="4">
          <reference field="17" count="1" selected="0">
            <x v="1"/>
          </reference>
          <reference field="18" count="1" selected="0">
            <x v="94"/>
          </reference>
          <reference field="26" count="1" selected="0">
            <x v="5"/>
          </reference>
          <reference field="27" count="1">
            <x v="66"/>
          </reference>
        </references>
      </pivotArea>
    </format>
    <format dxfId="385">
      <pivotArea dataOnly="0" labelOnly="1" fieldPosition="0">
        <references count="4">
          <reference field="17" count="1" selected="0">
            <x v="2"/>
          </reference>
          <reference field="18" count="1" selected="0">
            <x v="8"/>
          </reference>
          <reference field="26" count="1" selected="0">
            <x v="7"/>
          </reference>
          <reference field="27" count="1">
            <x v="60"/>
          </reference>
        </references>
      </pivotArea>
    </format>
    <format dxfId="384">
      <pivotArea dataOnly="0" labelOnly="1" fieldPosition="0">
        <references count="4">
          <reference field="17" count="1" selected="0">
            <x v="2"/>
          </reference>
          <reference field="18" count="1" selected="0">
            <x v="12"/>
          </reference>
          <reference field="26" count="1" selected="0">
            <x v="7"/>
          </reference>
          <reference field="27" count="1">
            <x v="63"/>
          </reference>
        </references>
      </pivotArea>
    </format>
    <format dxfId="383">
      <pivotArea dataOnly="0" labelOnly="1" fieldPosition="0">
        <references count="4">
          <reference field="17" count="1" selected="0">
            <x v="2"/>
          </reference>
          <reference field="18" count="1" selected="0">
            <x v="16"/>
          </reference>
          <reference field="26" count="1" selected="0">
            <x v="7"/>
          </reference>
          <reference field="27" count="1">
            <x v="65"/>
          </reference>
        </references>
      </pivotArea>
    </format>
    <format dxfId="382">
      <pivotArea dataOnly="0" labelOnly="1" fieldPosition="0">
        <references count="4">
          <reference field="17" count="1" selected="0">
            <x v="2"/>
          </reference>
          <reference field="18" count="1" selected="0">
            <x v="45"/>
          </reference>
          <reference field="26" count="1" selected="0">
            <x v="7"/>
          </reference>
          <reference field="27" count="1">
            <x v="58"/>
          </reference>
        </references>
      </pivotArea>
    </format>
    <format dxfId="381">
      <pivotArea dataOnly="0" labelOnly="1" fieldPosition="0">
        <references count="4">
          <reference field="17" count="1" selected="0">
            <x v="2"/>
          </reference>
          <reference field="18" count="1" selected="0">
            <x v="60"/>
          </reference>
          <reference field="26" count="1" selected="0">
            <x v="7"/>
          </reference>
          <reference field="27" count="1">
            <x v="62"/>
          </reference>
        </references>
      </pivotArea>
    </format>
    <format dxfId="380">
      <pivotArea dataOnly="0" labelOnly="1" fieldPosition="0">
        <references count="4">
          <reference field="17" count="1" selected="0">
            <x v="2"/>
          </reference>
          <reference field="18" count="1" selected="0">
            <x v="68"/>
          </reference>
          <reference field="26" count="1" selected="0">
            <x v="7"/>
          </reference>
          <reference field="27" count="1">
            <x v="56"/>
          </reference>
        </references>
      </pivotArea>
    </format>
    <format dxfId="379">
      <pivotArea dataOnly="0" labelOnly="1" fieldPosition="0">
        <references count="4">
          <reference field="17" count="1" selected="0">
            <x v="2"/>
          </reference>
          <reference field="18" count="1" selected="0">
            <x v="72"/>
          </reference>
          <reference field="26" count="1" selected="0">
            <x v="7"/>
          </reference>
          <reference field="27" count="1">
            <x v="59"/>
          </reference>
        </references>
      </pivotArea>
    </format>
    <format dxfId="378">
      <pivotArea dataOnly="0" labelOnly="1" fieldPosition="0">
        <references count="4">
          <reference field="17" count="1" selected="0">
            <x v="2"/>
          </reference>
          <reference field="18" count="1" selected="0">
            <x v="75"/>
          </reference>
          <reference field="26" count="1" selected="0">
            <x v="7"/>
          </reference>
          <reference field="27" count="1">
            <x v="61"/>
          </reference>
        </references>
      </pivotArea>
    </format>
    <format dxfId="377">
      <pivotArea dataOnly="0" labelOnly="1" fieldPosition="0">
        <references count="4">
          <reference field="17" count="1" selected="0">
            <x v="2"/>
          </reference>
          <reference field="18" count="1" selected="0">
            <x v="76"/>
          </reference>
          <reference field="26" count="1" selected="0">
            <x v="7"/>
          </reference>
          <reference field="27" count="1">
            <x v="57"/>
          </reference>
        </references>
      </pivotArea>
    </format>
    <format dxfId="376">
      <pivotArea dataOnly="0" labelOnly="1" fieldPosition="0">
        <references count="4">
          <reference field="17" count="1" selected="0">
            <x v="2"/>
          </reference>
          <reference field="18" count="1" selected="0">
            <x v="78"/>
          </reference>
          <reference field="26" count="1" selected="0">
            <x v="7"/>
          </reference>
          <reference field="27" count="1">
            <x v="64"/>
          </reference>
        </references>
      </pivotArea>
    </format>
    <format dxfId="375">
      <pivotArea dataOnly="0" labelOnly="1" fieldPosition="0">
        <references count="4">
          <reference field="17" count="1" selected="0">
            <x v="2"/>
          </reference>
          <reference field="18" count="1" selected="0">
            <x v="94"/>
          </reference>
          <reference field="26" count="1" selected="0">
            <x v="7"/>
          </reference>
          <reference field="27" count="1">
            <x v="66"/>
          </reference>
        </references>
      </pivotArea>
    </format>
    <format dxfId="374">
      <pivotArea dataOnly="0" labelOnly="1" fieldPosition="0">
        <references count="4">
          <reference field="17" count="1" selected="0">
            <x v="4"/>
          </reference>
          <reference field="18" count="1" selected="0">
            <x v="14"/>
          </reference>
          <reference field="26" count="1" selected="0">
            <x v="6"/>
          </reference>
          <reference field="27" count="1">
            <x v="53"/>
          </reference>
        </references>
      </pivotArea>
    </format>
    <format dxfId="373">
      <pivotArea dataOnly="0" labelOnly="1" fieldPosition="0">
        <references count="4">
          <reference field="17" count="1" selected="0">
            <x v="4"/>
          </reference>
          <reference field="18" count="1" selected="0">
            <x v="20"/>
          </reference>
          <reference field="26" count="1" selected="0">
            <x v="6"/>
          </reference>
          <reference field="27" count="1">
            <x v="50"/>
          </reference>
        </references>
      </pivotArea>
    </format>
    <format dxfId="372">
      <pivotArea dataOnly="0" labelOnly="1" fieldPosition="0">
        <references count="4">
          <reference field="17" count="1" selected="0">
            <x v="4"/>
          </reference>
          <reference field="18" count="1" selected="0">
            <x v="24"/>
          </reference>
          <reference field="26" count="1" selected="0">
            <x v="6"/>
          </reference>
          <reference field="27" count="1">
            <x v="54"/>
          </reference>
        </references>
      </pivotArea>
    </format>
    <format dxfId="371">
      <pivotArea dataOnly="0" labelOnly="1" fieldPosition="0">
        <references count="4">
          <reference field="17" count="1" selected="0">
            <x v="4"/>
          </reference>
          <reference field="18" count="1" selected="0">
            <x v="35"/>
          </reference>
          <reference field="26" count="1" selected="0">
            <x v="6"/>
          </reference>
          <reference field="27" count="1">
            <x v="51"/>
          </reference>
        </references>
      </pivotArea>
    </format>
    <format dxfId="370">
      <pivotArea dataOnly="0" labelOnly="1" fieldPosition="0">
        <references count="4">
          <reference field="17" count="1" selected="0">
            <x v="4"/>
          </reference>
          <reference field="18" count="1" selected="0">
            <x v="53"/>
          </reference>
          <reference field="26" count="1" selected="0">
            <x v="6"/>
          </reference>
          <reference field="27" count="1">
            <x v="66"/>
          </reference>
        </references>
      </pivotArea>
    </format>
    <format dxfId="369">
      <pivotArea dataOnly="0" labelOnly="1" fieldPosition="0">
        <references count="4">
          <reference field="17" count="1" selected="0">
            <x v="4"/>
          </reference>
          <reference field="18" count="1" selected="0">
            <x v="55"/>
          </reference>
          <reference field="26" count="1" selected="0">
            <x v="6"/>
          </reference>
          <reference field="27" count="1">
            <x v="55"/>
          </reference>
        </references>
      </pivotArea>
    </format>
    <format dxfId="368">
      <pivotArea dataOnly="0" labelOnly="1" fieldPosition="0">
        <references count="4">
          <reference field="17" count="1" selected="0">
            <x v="4"/>
          </reference>
          <reference field="18" count="1" selected="0">
            <x v="58"/>
          </reference>
          <reference field="26" count="1" selected="0">
            <x v="6"/>
          </reference>
          <reference field="27" count="1">
            <x v="49"/>
          </reference>
        </references>
      </pivotArea>
    </format>
    <format dxfId="367">
      <pivotArea dataOnly="0" labelOnly="1" fieldPosition="0">
        <references count="4">
          <reference field="17" count="1" selected="0">
            <x v="4"/>
          </reference>
          <reference field="18" count="1" selected="0">
            <x v="69"/>
          </reference>
          <reference field="26" count="1" selected="0">
            <x v="6"/>
          </reference>
          <reference field="27" count="1">
            <x v="52"/>
          </reference>
        </references>
      </pivotArea>
    </format>
    <format dxfId="366">
      <pivotArea dataOnly="0" labelOnly="1" fieldPosition="0">
        <references count="4">
          <reference field="17" count="1" selected="0">
            <x v="4"/>
          </reference>
          <reference field="18" count="1" selected="0">
            <x v="94"/>
          </reference>
          <reference field="26" count="1" selected="0">
            <x v="6"/>
          </reference>
          <reference field="27" count="1">
            <x v="66"/>
          </reference>
        </references>
      </pivotArea>
    </format>
    <format dxfId="365">
      <pivotArea dataOnly="0" labelOnly="1" fieldPosition="0">
        <references count="4">
          <reference field="17" count="1" selected="0">
            <x v="5"/>
          </reference>
          <reference field="18" count="1" selected="0">
            <x v="6"/>
          </reference>
          <reference field="26" count="1" selected="0">
            <x v="0"/>
          </reference>
          <reference field="27" count="1">
            <x v="5"/>
          </reference>
        </references>
      </pivotArea>
    </format>
    <format dxfId="364">
      <pivotArea dataOnly="0" labelOnly="1" fieldPosition="0">
        <references count="4">
          <reference field="17" count="1" selected="0">
            <x v="5"/>
          </reference>
          <reference field="18" count="1" selected="0">
            <x v="29"/>
          </reference>
          <reference field="26" count="1" selected="0">
            <x v="0"/>
          </reference>
          <reference field="27" count="1">
            <x v="1"/>
          </reference>
        </references>
      </pivotArea>
    </format>
    <format dxfId="363">
      <pivotArea dataOnly="0" labelOnly="1" fieldPosition="0">
        <references count="4">
          <reference field="17" count="1" selected="0">
            <x v="5"/>
          </reference>
          <reference field="18" count="1" selected="0">
            <x v="41"/>
          </reference>
          <reference field="26" count="1" selected="0">
            <x v="0"/>
          </reference>
          <reference field="27" count="1">
            <x v="4"/>
          </reference>
        </references>
      </pivotArea>
    </format>
    <format dxfId="362">
      <pivotArea dataOnly="0" labelOnly="1" fieldPosition="0">
        <references count="4">
          <reference field="17" count="1" selected="0">
            <x v="5"/>
          </reference>
          <reference field="18" count="1" selected="0">
            <x v="57"/>
          </reference>
          <reference field="26" count="1" selected="0">
            <x v="0"/>
          </reference>
          <reference field="27" count="1">
            <x v="3"/>
          </reference>
        </references>
      </pivotArea>
    </format>
    <format dxfId="361">
      <pivotArea dataOnly="0" labelOnly="1" fieldPosition="0">
        <references count="4">
          <reference field="17" count="1" selected="0">
            <x v="5"/>
          </reference>
          <reference field="18" count="1" selected="0">
            <x v="74"/>
          </reference>
          <reference field="26" count="1" selected="0">
            <x v="0"/>
          </reference>
          <reference field="27" count="1">
            <x v="2"/>
          </reference>
        </references>
      </pivotArea>
    </format>
    <format dxfId="360">
      <pivotArea dataOnly="0" labelOnly="1" fieldPosition="0">
        <references count="4">
          <reference field="17" count="1" selected="0">
            <x v="5"/>
          </reference>
          <reference field="18" count="1" selected="0">
            <x v="77"/>
          </reference>
          <reference field="26" count="1" selected="0">
            <x v="0"/>
          </reference>
          <reference field="27" count="1">
            <x v="18"/>
          </reference>
        </references>
      </pivotArea>
    </format>
    <format dxfId="359">
      <pivotArea dataOnly="0" labelOnly="1" fieldPosition="0">
        <references count="4">
          <reference field="17" count="1" selected="0">
            <x v="5"/>
          </reference>
          <reference field="18" count="1" selected="0">
            <x v="79"/>
          </reference>
          <reference field="26" count="1" selected="0">
            <x v="0"/>
          </reference>
          <reference field="27" count="1">
            <x v="6"/>
          </reference>
        </references>
      </pivotArea>
    </format>
    <format dxfId="358">
      <pivotArea dataOnly="0" labelOnly="1" fieldPosition="0">
        <references count="4">
          <reference field="17" count="1" selected="0">
            <x v="5"/>
          </reference>
          <reference field="18" count="1" selected="0">
            <x v="81"/>
          </reference>
          <reference field="26" count="1" selected="0">
            <x v="0"/>
          </reference>
          <reference field="27" count="1">
            <x v="0"/>
          </reference>
        </references>
      </pivotArea>
    </format>
    <format dxfId="357">
      <pivotArea dataOnly="0" labelOnly="1" fieldPosition="0">
        <references count="4">
          <reference field="17" count="1" selected="0">
            <x v="5"/>
          </reference>
          <reference field="18" count="1" selected="0">
            <x v="94"/>
          </reference>
          <reference field="26" count="1" selected="0">
            <x v="0"/>
          </reference>
          <reference field="27" count="1">
            <x v="66"/>
          </reference>
        </references>
      </pivotArea>
    </format>
    <format dxfId="356">
      <pivotArea dataOnly="0" labelOnly="1" fieldPosition="0">
        <references count="4">
          <reference field="17" count="1" selected="0">
            <x v="6"/>
          </reference>
          <reference field="18" count="1" selected="0">
            <x v="11"/>
          </reference>
          <reference field="26" count="1" selected="0">
            <x v="4"/>
          </reference>
          <reference field="27" count="1">
            <x v="29"/>
          </reference>
        </references>
      </pivotArea>
    </format>
    <format dxfId="355">
      <pivotArea dataOnly="0" labelOnly="1" fieldPosition="0">
        <references count="4">
          <reference field="17" count="1" selected="0">
            <x v="6"/>
          </reference>
          <reference field="18" count="1" selected="0">
            <x v="13"/>
          </reference>
          <reference field="26" count="1" selected="0">
            <x v="4"/>
          </reference>
          <reference field="27" count="1">
            <x v="28"/>
          </reference>
        </references>
      </pivotArea>
    </format>
    <format dxfId="354">
      <pivotArea dataOnly="0" labelOnly="1" fieldPosition="0">
        <references count="4">
          <reference field="17" count="1" selected="0">
            <x v="6"/>
          </reference>
          <reference field="18" count="1" selected="0">
            <x v="23"/>
          </reference>
          <reference field="26" count="1" selected="0">
            <x v="4"/>
          </reference>
          <reference field="27" count="1">
            <x v="66"/>
          </reference>
        </references>
      </pivotArea>
    </format>
    <format dxfId="353">
      <pivotArea dataOnly="0" labelOnly="1" fieldPosition="0">
        <references count="4">
          <reference field="17" count="1" selected="0">
            <x v="6"/>
          </reference>
          <reference field="18" count="1" selected="0">
            <x v="28"/>
          </reference>
          <reference field="26" count="1" selected="0">
            <x v="4"/>
          </reference>
          <reference field="27" count="1">
            <x v="23"/>
          </reference>
        </references>
      </pivotArea>
    </format>
    <format dxfId="352">
      <pivotArea dataOnly="0" labelOnly="1" fieldPosition="0">
        <references count="4">
          <reference field="17" count="1" selected="0">
            <x v="6"/>
          </reference>
          <reference field="18" count="1" selected="0">
            <x v="31"/>
          </reference>
          <reference field="26" count="1" selected="0">
            <x v="4"/>
          </reference>
          <reference field="27" count="1">
            <x v="66"/>
          </reference>
        </references>
      </pivotArea>
    </format>
    <format dxfId="351">
      <pivotArea dataOnly="0" labelOnly="1" fieldPosition="0">
        <references count="4">
          <reference field="17" count="1" selected="0">
            <x v="6"/>
          </reference>
          <reference field="18" count="1" selected="0">
            <x v="36"/>
          </reference>
          <reference field="26" count="1" selected="0">
            <x v="4"/>
          </reference>
          <reference field="27" count="1">
            <x v="22"/>
          </reference>
        </references>
      </pivotArea>
    </format>
    <format dxfId="350">
      <pivotArea dataOnly="0" labelOnly="1" fieldPosition="0">
        <references count="4">
          <reference field="17" count="1" selected="0">
            <x v="6"/>
          </reference>
          <reference field="18" count="1" selected="0">
            <x v="37"/>
          </reference>
          <reference field="26" count="1" selected="0">
            <x v="4"/>
          </reference>
          <reference field="27" count="1">
            <x v="34"/>
          </reference>
        </references>
      </pivotArea>
    </format>
    <format dxfId="349">
      <pivotArea dataOnly="0" labelOnly="1" fieldPosition="0">
        <references count="4">
          <reference field="17" count="1" selected="0">
            <x v="6"/>
          </reference>
          <reference field="18" count="1" selected="0">
            <x v="39"/>
          </reference>
          <reference field="26" count="1" selected="0">
            <x v="4"/>
          </reference>
          <reference field="27" count="1">
            <x v="31"/>
          </reference>
        </references>
      </pivotArea>
    </format>
    <format dxfId="348">
      <pivotArea dataOnly="0" labelOnly="1" fieldPosition="0">
        <references count="4">
          <reference field="17" count="1" selected="0">
            <x v="6"/>
          </reference>
          <reference field="18" count="1" selected="0">
            <x v="43"/>
          </reference>
          <reference field="26" count="1" selected="0">
            <x v="4"/>
          </reference>
          <reference field="27" count="1">
            <x v="66"/>
          </reference>
        </references>
      </pivotArea>
    </format>
    <format dxfId="347">
      <pivotArea dataOnly="0" labelOnly="1" fieldPosition="0">
        <references count="4">
          <reference field="17" count="1" selected="0">
            <x v="6"/>
          </reference>
          <reference field="18" count="1" selected="0">
            <x v="52"/>
          </reference>
          <reference field="26" count="1" selected="0">
            <x v="4"/>
          </reference>
          <reference field="27" count="1">
            <x v="25"/>
          </reference>
        </references>
      </pivotArea>
    </format>
    <format dxfId="346">
      <pivotArea dataOnly="0" labelOnly="1" fieldPosition="0">
        <references count="4">
          <reference field="17" count="1" selected="0">
            <x v="6"/>
          </reference>
          <reference field="18" count="1" selected="0">
            <x v="61"/>
          </reference>
          <reference field="26" count="1" selected="0">
            <x v="4"/>
          </reference>
          <reference field="27" count="1">
            <x v="35"/>
          </reference>
        </references>
      </pivotArea>
    </format>
    <format dxfId="345">
      <pivotArea dataOnly="0" labelOnly="1" fieldPosition="0">
        <references count="4">
          <reference field="17" count="1" selected="0">
            <x v="6"/>
          </reference>
          <reference field="18" count="1" selected="0">
            <x v="62"/>
          </reference>
          <reference field="26" count="1" selected="0">
            <x v="4"/>
          </reference>
          <reference field="27" count="1">
            <x v="20"/>
          </reference>
        </references>
      </pivotArea>
    </format>
    <format dxfId="344">
      <pivotArea dataOnly="0" labelOnly="1" fieldPosition="0">
        <references count="4">
          <reference field="17" count="1" selected="0">
            <x v="6"/>
          </reference>
          <reference field="18" count="1" selected="0">
            <x v="63"/>
          </reference>
          <reference field="26" count="1" selected="0">
            <x v="4"/>
          </reference>
          <reference field="27" count="1">
            <x v="66"/>
          </reference>
        </references>
      </pivotArea>
    </format>
    <format dxfId="343">
      <pivotArea dataOnly="0" labelOnly="1" fieldPosition="0">
        <references count="4">
          <reference field="17" count="1" selected="0">
            <x v="6"/>
          </reference>
          <reference field="18" count="1" selected="0">
            <x v="66"/>
          </reference>
          <reference field="26" count="1" selected="0">
            <x v="4"/>
          </reference>
          <reference field="27" count="1">
            <x v="24"/>
          </reference>
        </references>
      </pivotArea>
    </format>
    <format dxfId="342">
      <pivotArea dataOnly="0" labelOnly="1" fieldPosition="0">
        <references count="4">
          <reference field="17" count="1" selected="0">
            <x v="6"/>
          </reference>
          <reference field="18" count="1" selected="0">
            <x v="80"/>
          </reference>
          <reference field="26" count="1" selected="0">
            <x v="4"/>
          </reference>
          <reference field="27" count="1">
            <x v="32"/>
          </reference>
        </references>
      </pivotArea>
    </format>
    <format dxfId="341">
      <pivotArea dataOnly="0" labelOnly="1" fieldPosition="0">
        <references count="4">
          <reference field="17" count="1" selected="0">
            <x v="6"/>
          </reference>
          <reference field="18" count="1" selected="0">
            <x v="82"/>
          </reference>
          <reference field="26" count="1" selected="0">
            <x v="4"/>
          </reference>
          <reference field="27" count="1">
            <x v="26"/>
          </reference>
        </references>
      </pivotArea>
    </format>
    <format dxfId="340">
      <pivotArea dataOnly="0" labelOnly="1" fieldPosition="0">
        <references count="4">
          <reference field="17" count="1" selected="0">
            <x v="6"/>
          </reference>
          <reference field="18" count="1" selected="0">
            <x v="83"/>
          </reference>
          <reference field="26" count="1" selected="0">
            <x v="4"/>
          </reference>
          <reference field="27" count="1">
            <x v="66"/>
          </reference>
        </references>
      </pivotArea>
    </format>
    <format dxfId="339">
      <pivotArea dataOnly="0" labelOnly="1" fieldPosition="0">
        <references count="4">
          <reference field="17" count="1" selected="0">
            <x v="6"/>
          </reference>
          <reference field="18" count="1" selected="0">
            <x v="84"/>
          </reference>
          <reference field="26" count="1" selected="0">
            <x v="4"/>
          </reference>
          <reference field="27" count="1">
            <x v="33"/>
          </reference>
        </references>
      </pivotArea>
    </format>
    <format dxfId="338">
      <pivotArea dataOnly="0" labelOnly="1" fieldPosition="0">
        <references count="4">
          <reference field="17" count="1" selected="0">
            <x v="6"/>
          </reference>
          <reference field="18" count="1" selected="0">
            <x v="87"/>
          </reference>
          <reference field="26" count="1" selected="0">
            <x v="4"/>
          </reference>
          <reference field="27" count="1">
            <x v="27"/>
          </reference>
        </references>
      </pivotArea>
    </format>
    <format dxfId="337">
      <pivotArea dataOnly="0" labelOnly="1" fieldPosition="0">
        <references count="4">
          <reference field="17" count="1" selected="0">
            <x v="6"/>
          </reference>
          <reference field="18" count="1" selected="0">
            <x v="88"/>
          </reference>
          <reference field="26" count="1" selected="0">
            <x v="4"/>
          </reference>
          <reference field="27" count="1">
            <x v="30"/>
          </reference>
        </references>
      </pivotArea>
    </format>
    <format dxfId="336">
      <pivotArea dataOnly="0" labelOnly="1" fieldPosition="0">
        <references count="4">
          <reference field="17" count="1" selected="0">
            <x v="6"/>
          </reference>
          <reference field="18" count="1" selected="0">
            <x v="90"/>
          </reference>
          <reference field="26" count="1" selected="0">
            <x v="4"/>
          </reference>
          <reference field="27" count="1">
            <x v="36"/>
          </reference>
        </references>
      </pivotArea>
    </format>
    <format dxfId="335">
      <pivotArea dataOnly="0" labelOnly="1" fieldPosition="0">
        <references count="4">
          <reference field="17" count="1" selected="0">
            <x v="6"/>
          </reference>
          <reference field="18" count="1" selected="0">
            <x v="91"/>
          </reference>
          <reference field="26" count="1" selected="0">
            <x v="4"/>
          </reference>
          <reference field="27" count="1">
            <x v="21"/>
          </reference>
        </references>
      </pivotArea>
    </format>
    <format dxfId="334">
      <pivotArea dataOnly="0" labelOnly="1" fieldPosition="0">
        <references count="4">
          <reference field="17" count="1" selected="0">
            <x v="6"/>
          </reference>
          <reference field="18" count="1" selected="0">
            <x v="94"/>
          </reference>
          <reference field="26" count="1" selected="0">
            <x v="4"/>
          </reference>
          <reference field="27" count="1">
            <x v="66"/>
          </reference>
        </references>
      </pivotArea>
    </format>
    <format dxfId="333">
      <pivotArea dataOnly="0" labelOnly="1" fieldPosition="0">
        <references count="4">
          <reference field="17" count="1" selected="0">
            <x v="7"/>
          </reference>
          <reference field="18" count="1" selected="0">
            <x v="7"/>
          </reference>
          <reference field="26" count="1" selected="0">
            <x v="1"/>
          </reference>
          <reference field="27" count="1">
            <x v="16"/>
          </reference>
        </references>
      </pivotArea>
    </format>
    <format dxfId="332">
      <pivotArea dataOnly="0" labelOnly="1" fieldPosition="0">
        <references count="4">
          <reference field="17" count="1" selected="0">
            <x v="7"/>
          </reference>
          <reference field="18" count="1" selected="0">
            <x v="15"/>
          </reference>
          <reference field="26" count="1" selected="0">
            <x v="1"/>
          </reference>
          <reference field="27" count="1">
            <x v="11"/>
          </reference>
        </references>
      </pivotArea>
    </format>
    <format dxfId="331">
      <pivotArea dataOnly="0" labelOnly="1" fieldPosition="0">
        <references count="4">
          <reference field="17" count="1" selected="0">
            <x v="7"/>
          </reference>
          <reference field="18" count="1" selected="0">
            <x v="22"/>
          </reference>
          <reference field="26" count="1" selected="0">
            <x v="1"/>
          </reference>
          <reference field="27" count="1">
            <x v="13"/>
          </reference>
        </references>
      </pivotArea>
    </format>
    <format dxfId="330">
      <pivotArea dataOnly="0" labelOnly="1" fieldPosition="0">
        <references count="4">
          <reference field="17" count="1" selected="0">
            <x v="7"/>
          </reference>
          <reference field="18" count="1" selected="0">
            <x v="32"/>
          </reference>
          <reference field="26" count="1" selected="0">
            <x v="1"/>
          </reference>
          <reference field="27" count="1">
            <x v="9"/>
          </reference>
        </references>
      </pivotArea>
    </format>
    <format dxfId="329">
      <pivotArea dataOnly="0" labelOnly="1" fieldPosition="0">
        <references count="4">
          <reference field="17" count="1" selected="0">
            <x v="7"/>
          </reference>
          <reference field="18" count="1" selected="0">
            <x v="40"/>
          </reference>
          <reference field="26" count="1" selected="0">
            <x v="1"/>
          </reference>
          <reference field="27" count="1">
            <x v="12"/>
          </reference>
        </references>
      </pivotArea>
    </format>
    <format dxfId="328">
      <pivotArea dataOnly="0" labelOnly="1" fieldPosition="0">
        <references count="4">
          <reference field="17" count="1" selected="0">
            <x v="7"/>
          </reference>
          <reference field="18" count="1" selected="0">
            <x v="48"/>
          </reference>
          <reference field="26" count="1" selected="0">
            <x v="1"/>
          </reference>
          <reference field="27" count="1">
            <x v="14"/>
          </reference>
        </references>
      </pivotArea>
    </format>
    <format dxfId="327">
      <pivotArea dataOnly="0" labelOnly="1" fieldPosition="0">
        <references count="4">
          <reference field="17" count="1" selected="0">
            <x v="7"/>
          </reference>
          <reference field="18" count="1" selected="0">
            <x v="54"/>
          </reference>
          <reference field="26" count="1" selected="0">
            <x v="1"/>
          </reference>
          <reference field="27" count="1">
            <x v="7"/>
          </reference>
        </references>
      </pivotArea>
    </format>
    <format dxfId="326">
      <pivotArea dataOnly="0" labelOnly="1" fieldPosition="0">
        <references count="4">
          <reference field="17" count="1" selected="0">
            <x v="7"/>
          </reference>
          <reference field="18" count="1" selected="0">
            <x v="59"/>
          </reference>
          <reference field="26" count="1" selected="0">
            <x v="1"/>
          </reference>
          <reference field="27" count="1">
            <x v="10"/>
          </reference>
        </references>
      </pivotArea>
    </format>
    <format dxfId="325">
      <pivotArea dataOnly="0" labelOnly="1" fieldPosition="0">
        <references count="4">
          <reference field="17" count="1" selected="0">
            <x v="7"/>
          </reference>
          <reference field="18" count="1" selected="0">
            <x v="67"/>
          </reference>
          <reference field="26" count="1" selected="0">
            <x v="1"/>
          </reference>
          <reference field="27" count="1">
            <x v="8"/>
          </reference>
        </references>
      </pivotArea>
    </format>
    <format dxfId="324">
      <pivotArea dataOnly="0" labelOnly="1" fieldPosition="0">
        <references count="4">
          <reference field="17" count="1" selected="0">
            <x v="7"/>
          </reference>
          <reference field="18" count="1" selected="0">
            <x v="89"/>
          </reference>
          <reference field="26" count="1" selected="0">
            <x v="1"/>
          </reference>
          <reference field="27" count="1">
            <x v="15"/>
          </reference>
        </references>
      </pivotArea>
    </format>
    <format dxfId="323">
      <pivotArea dataOnly="0" labelOnly="1" fieldPosition="0">
        <references count="4">
          <reference field="17" count="1" selected="0">
            <x v="7"/>
          </reference>
          <reference field="18" count="1" selected="0">
            <x v="94"/>
          </reference>
          <reference field="26" count="1" selected="0">
            <x v="1"/>
          </reference>
          <reference field="27" count="1">
            <x v="66"/>
          </reference>
        </references>
      </pivotArea>
    </format>
    <format dxfId="322">
      <pivotArea dataOnly="0" labelOnly="1" fieldPosition="0">
        <references count="5">
          <reference field="0" count="1">
            <x v="4"/>
          </reference>
          <reference field="17" count="1" selected="0">
            <x v="1"/>
          </reference>
          <reference field="18" count="1" selected="0">
            <x v="5"/>
          </reference>
          <reference field="26" count="1" selected="0">
            <x v="5"/>
          </reference>
          <reference field="27" count="1" selected="0">
            <x v="38"/>
          </reference>
        </references>
      </pivotArea>
    </format>
    <format dxfId="321">
      <pivotArea dataOnly="0" labelOnly="1" fieldPosition="0">
        <references count="5">
          <reference field="0" count="5">
            <x v="1"/>
            <x v="9"/>
            <x v="15"/>
            <x v="18"/>
            <x v="38"/>
          </reference>
          <reference field="17" count="1" selected="0">
            <x v="1"/>
          </reference>
          <reference field="18" count="1" selected="0">
            <x v="9"/>
          </reference>
          <reference field="26" count="1" selected="0">
            <x v="5"/>
          </reference>
          <reference field="27" count="1" selected="0">
            <x v="42"/>
          </reference>
        </references>
      </pivotArea>
    </format>
    <format dxfId="320">
      <pivotArea dataOnly="0" labelOnly="1" fieldPosition="0">
        <references count="5">
          <reference field="0" count="4">
            <x v="4"/>
            <x v="15"/>
            <x v="18"/>
            <x v="38"/>
          </reference>
          <reference field="17" count="1" selected="0">
            <x v="1"/>
          </reference>
          <reference field="18" count="1" selected="0">
            <x v="21"/>
          </reference>
          <reference field="26" count="1" selected="0">
            <x v="5"/>
          </reference>
          <reference field="27" count="1" selected="0">
            <x v="47"/>
          </reference>
        </references>
      </pivotArea>
    </format>
    <format dxfId="319">
      <pivotArea dataOnly="0" labelOnly="1" fieldPosition="0">
        <references count="5">
          <reference field="0" count="1">
            <x v="30"/>
          </reference>
          <reference field="17" count="1" selected="0">
            <x v="1"/>
          </reference>
          <reference field="18" count="1" selected="0">
            <x v="25"/>
          </reference>
          <reference field="26" count="1" selected="0">
            <x v="5"/>
          </reference>
          <reference field="27" count="1" selected="0">
            <x v="39"/>
          </reference>
        </references>
      </pivotArea>
    </format>
    <format dxfId="318">
      <pivotArea dataOnly="0" labelOnly="1" fieldPosition="0">
        <references count="5">
          <reference field="0" count="3">
            <x v="4"/>
            <x v="15"/>
            <x v="30"/>
          </reference>
          <reference field="17" count="1" selected="0">
            <x v="1"/>
          </reference>
          <reference field="18" count="1" selected="0">
            <x v="33"/>
          </reference>
          <reference field="26" count="1" selected="0">
            <x v="5"/>
          </reference>
          <reference field="27" count="1" selected="0">
            <x v="41"/>
          </reference>
        </references>
      </pivotArea>
    </format>
    <format dxfId="317">
      <pivotArea dataOnly="0" labelOnly="1" fieldPosition="0">
        <references count="5">
          <reference field="0" count="1">
            <x v="15"/>
          </reference>
          <reference field="17" count="1" selected="0">
            <x v="1"/>
          </reference>
          <reference field="18" count="1" selected="0">
            <x v="38"/>
          </reference>
          <reference field="26" count="1" selected="0">
            <x v="5"/>
          </reference>
          <reference field="27" count="1" selected="0">
            <x v="45"/>
          </reference>
        </references>
      </pivotArea>
    </format>
    <format dxfId="316">
      <pivotArea dataOnly="0" labelOnly="1" fieldPosition="0">
        <references count="5">
          <reference field="0" count="5">
            <x v="1"/>
            <x v="4"/>
            <x v="6"/>
            <x v="15"/>
            <x v="38"/>
          </reference>
          <reference field="17" count="1" selected="0">
            <x v="1"/>
          </reference>
          <reference field="18" count="1" selected="0">
            <x v="42"/>
          </reference>
          <reference field="26" count="1" selected="0">
            <x v="5"/>
          </reference>
          <reference field="27" count="1" selected="0">
            <x v="43"/>
          </reference>
        </references>
      </pivotArea>
    </format>
    <format dxfId="315">
      <pivotArea dataOnly="0" labelOnly="1" fieldPosition="0">
        <references count="5">
          <reference field="0" count="10">
            <x v="0"/>
            <x v="1"/>
            <x v="4"/>
            <x v="6"/>
            <x v="15"/>
            <x v="18"/>
            <x v="19"/>
            <x v="22"/>
            <x v="30"/>
            <x v="38"/>
          </reference>
          <reference field="17" count="1" selected="0">
            <x v="1"/>
          </reference>
          <reference field="18" count="1" selected="0">
            <x v="56"/>
          </reference>
          <reference field="26" count="1" selected="0">
            <x v="5"/>
          </reference>
          <reference field="27" count="1" selected="0">
            <x v="37"/>
          </reference>
        </references>
      </pivotArea>
    </format>
    <format dxfId="314">
      <pivotArea dataOnly="0" labelOnly="1" fieldPosition="0">
        <references count="5">
          <reference field="0" count="3">
            <x v="1"/>
            <x v="15"/>
            <x v="18"/>
          </reference>
          <reference field="17" count="1" selected="0">
            <x v="1"/>
          </reference>
          <reference field="18" count="1" selected="0">
            <x v="64"/>
          </reference>
          <reference field="26" count="1" selected="0">
            <x v="5"/>
          </reference>
          <reference field="27" count="1" selected="0">
            <x v="44"/>
          </reference>
        </references>
      </pivotArea>
    </format>
    <format dxfId="313">
      <pivotArea dataOnly="0" labelOnly="1" fieldPosition="0">
        <references count="5">
          <reference field="0" count="4">
            <x v="4"/>
            <x v="6"/>
            <x v="15"/>
            <x v="30"/>
          </reference>
          <reference field="17" count="1" selected="0">
            <x v="1"/>
          </reference>
          <reference field="18" count="1" selected="0">
            <x v="70"/>
          </reference>
          <reference field="26" count="1" selected="0">
            <x v="5"/>
          </reference>
          <reference field="27" count="1" selected="0">
            <x v="40"/>
          </reference>
        </references>
      </pivotArea>
    </format>
    <format dxfId="312">
      <pivotArea dataOnly="0" labelOnly="1" fieldPosition="0">
        <references count="5">
          <reference field="0" count="3">
            <x v="15"/>
            <x v="18"/>
            <x v="37"/>
          </reference>
          <reference field="17" count="1" selected="0">
            <x v="1"/>
          </reference>
          <reference field="18" count="1" selected="0">
            <x v="73"/>
          </reference>
          <reference field="26" count="1" selected="0">
            <x v="5"/>
          </reference>
          <reference field="27" count="1" selected="0">
            <x v="48"/>
          </reference>
        </references>
      </pivotArea>
    </format>
    <format dxfId="311">
      <pivotArea dataOnly="0" labelOnly="1" fieldPosition="0">
        <references count="5">
          <reference field="0" count="4">
            <x v="4"/>
            <x v="15"/>
            <x v="18"/>
            <x v="30"/>
          </reference>
          <reference field="17" count="1" selected="0">
            <x v="1"/>
          </reference>
          <reference field="18" count="1" selected="0">
            <x v="85"/>
          </reference>
          <reference field="26" count="1" selected="0">
            <x v="5"/>
          </reference>
          <reference field="27" count="1" selected="0">
            <x v="46"/>
          </reference>
        </references>
      </pivotArea>
    </format>
    <format dxfId="310">
      <pivotArea dataOnly="0" labelOnly="1" fieldPosition="0">
        <references count="5">
          <reference field="0" count="3">
            <x v="4"/>
            <x v="20"/>
            <x v="26"/>
          </reference>
          <reference field="17" count="1" selected="0">
            <x v="1"/>
          </reference>
          <reference field="18" count="1" selected="0">
            <x v="94"/>
          </reference>
          <reference field="26" count="1" selected="0">
            <x v="5"/>
          </reference>
          <reference field="27" count="1" selected="0">
            <x v="66"/>
          </reference>
        </references>
      </pivotArea>
    </format>
    <format dxfId="309">
      <pivotArea dataOnly="0" labelOnly="1" fieldPosition="0">
        <references count="5">
          <reference field="0" count="2">
            <x v="25"/>
            <x v="33"/>
          </reference>
          <reference field="17" count="1" selected="0">
            <x v="2"/>
          </reference>
          <reference field="18" count="1" selected="0">
            <x v="8"/>
          </reference>
          <reference field="26" count="1" selected="0">
            <x v="7"/>
          </reference>
          <reference field="27" count="1" selected="0">
            <x v="60"/>
          </reference>
        </references>
      </pivotArea>
    </format>
    <format dxfId="308">
      <pivotArea dataOnly="0" labelOnly="1" fieldPosition="0">
        <references count="5">
          <reference field="0" count="1">
            <x v="25"/>
          </reference>
          <reference field="17" count="1" selected="0">
            <x v="2"/>
          </reference>
          <reference field="18" count="1" selected="0">
            <x v="12"/>
          </reference>
          <reference field="26" count="1" selected="0">
            <x v="7"/>
          </reference>
          <reference field="27" count="1" selected="0">
            <x v="63"/>
          </reference>
        </references>
      </pivotArea>
    </format>
    <format dxfId="307">
      <pivotArea dataOnly="0" labelOnly="1" fieldPosition="0">
        <references count="5">
          <reference field="0" count="1">
            <x v="13"/>
          </reference>
          <reference field="17" count="1" selected="0">
            <x v="2"/>
          </reference>
          <reference field="18" count="1" selected="0">
            <x v="16"/>
          </reference>
          <reference field="26" count="1" selected="0">
            <x v="7"/>
          </reference>
          <reference field="27" count="1" selected="0">
            <x v="65"/>
          </reference>
        </references>
      </pivotArea>
    </format>
    <format dxfId="306">
      <pivotArea dataOnly="0" labelOnly="1" fieldPosition="0">
        <references count="5">
          <reference field="0" count="2">
            <x v="3"/>
            <x v="38"/>
          </reference>
          <reference field="17" count="1" selected="0">
            <x v="2"/>
          </reference>
          <reference field="18" count="1" selected="0">
            <x v="45"/>
          </reference>
          <reference field="26" count="1" selected="0">
            <x v="7"/>
          </reference>
          <reference field="27" count="1" selected="0">
            <x v="58"/>
          </reference>
        </references>
      </pivotArea>
    </format>
    <format dxfId="305">
      <pivotArea dataOnly="0" labelOnly="1" fieldPosition="0">
        <references count="5">
          <reference field="0" count="2">
            <x v="25"/>
            <x v="33"/>
          </reference>
          <reference field="17" count="1" selected="0">
            <x v="2"/>
          </reference>
          <reference field="18" count="1" selected="0">
            <x v="60"/>
          </reference>
          <reference field="26" count="1" selected="0">
            <x v="7"/>
          </reference>
          <reference field="27" count="1" selected="0">
            <x v="62"/>
          </reference>
        </references>
      </pivotArea>
    </format>
    <format dxfId="304">
      <pivotArea dataOnly="0" labelOnly="1" fieldPosition="0">
        <references count="5">
          <reference field="0" count="2">
            <x v="3"/>
            <x v="38"/>
          </reference>
          <reference field="17" count="1" selected="0">
            <x v="2"/>
          </reference>
          <reference field="18" count="1" selected="0">
            <x v="68"/>
          </reference>
          <reference field="26" count="1" selected="0">
            <x v="7"/>
          </reference>
          <reference field="27" count="1" selected="0">
            <x v="56"/>
          </reference>
        </references>
      </pivotArea>
    </format>
    <format dxfId="303">
      <pivotArea dataOnly="0" labelOnly="1" fieldPosition="0">
        <references count="5">
          <reference field="0" count="2">
            <x v="3"/>
            <x v="38"/>
          </reference>
          <reference field="17" count="1" selected="0">
            <x v="2"/>
          </reference>
          <reference field="18" count="1" selected="0">
            <x v="72"/>
          </reference>
          <reference field="26" count="1" selected="0">
            <x v="7"/>
          </reference>
          <reference field="27" count="1" selected="0">
            <x v="59"/>
          </reference>
        </references>
      </pivotArea>
    </format>
    <format dxfId="302">
      <pivotArea dataOnly="0" labelOnly="1" fieldPosition="0">
        <references count="5">
          <reference field="0" count="3">
            <x v="13"/>
            <x v="25"/>
            <x v="38"/>
          </reference>
          <reference field="17" count="1" selected="0">
            <x v="2"/>
          </reference>
          <reference field="18" count="1" selected="0">
            <x v="75"/>
          </reference>
          <reference field="26" count="1" selected="0">
            <x v="7"/>
          </reference>
          <reference field="27" count="1" selected="0">
            <x v="61"/>
          </reference>
        </references>
      </pivotArea>
    </format>
    <format dxfId="301">
      <pivotArea dataOnly="0" labelOnly="1" fieldPosition="0">
        <references count="5">
          <reference field="0" count="1">
            <x v="38"/>
          </reference>
          <reference field="17" count="1" selected="0">
            <x v="2"/>
          </reference>
          <reference field="18" count="1" selected="0">
            <x v="76"/>
          </reference>
          <reference field="26" count="1" selected="0">
            <x v="7"/>
          </reference>
          <reference field="27" count="1" selected="0">
            <x v="57"/>
          </reference>
        </references>
      </pivotArea>
    </format>
    <format dxfId="300">
      <pivotArea dataOnly="0" labelOnly="1" fieldPosition="0">
        <references count="5">
          <reference field="0" count="3">
            <x v="13"/>
            <x v="25"/>
            <x v="27"/>
          </reference>
          <reference field="17" count="1" selected="0">
            <x v="2"/>
          </reference>
          <reference field="18" count="1" selected="0">
            <x v="78"/>
          </reference>
          <reference field="26" count="1" selected="0">
            <x v="7"/>
          </reference>
          <reference field="27" count="1" selected="0">
            <x v="64"/>
          </reference>
        </references>
      </pivotArea>
    </format>
    <format dxfId="299">
      <pivotArea dataOnly="0" labelOnly="1" fieldPosition="0">
        <references count="5">
          <reference field="0" count="1">
            <x v="35"/>
          </reference>
          <reference field="17" count="1" selected="0">
            <x v="2"/>
          </reference>
          <reference field="18" count="1" selected="0">
            <x v="94"/>
          </reference>
          <reference field="26" count="1" selected="0">
            <x v="7"/>
          </reference>
          <reference field="27" count="1" selected="0">
            <x v="66"/>
          </reference>
        </references>
      </pivotArea>
    </format>
    <format dxfId="298">
      <pivotArea dataOnly="0" labelOnly="1" fieldPosition="0">
        <references count="5">
          <reference field="0" count="1">
            <x v="3"/>
          </reference>
          <reference field="17" count="1" selected="0">
            <x v="4"/>
          </reference>
          <reference field="18" count="1" selected="0">
            <x v="14"/>
          </reference>
          <reference field="26" count="1" selected="0">
            <x v="6"/>
          </reference>
          <reference field="27" count="1" selected="0">
            <x v="53"/>
          </reference>
        </references>
      </pivotArea>
    </format>
    <format dxfId="297">
      <pivotArea dataOnly="0" labelOnly="1" fieldPosition="0">
        <references count="5">
          <reference field="0" count="1">
            <x v="3"/>
          </reference>
          <reference field="17" count="1" selected="0">
            <x v="4"/>
          </reference>
          <reference field="18" count="1" selected="0">
            <x v="20"/>
          </reference>
          <reference field="26" count="1" selected="0">
            <x v="6"/>
          </reference>
          <reference field="27" count="1" selected="0">
            <x v="50"/>
          </reference>
        </references>
      </pivotArea>
    </format>
    <format dxfId="296">
      <pivotArea dataOnly="0" labelOnly="1" fieldPosition="0">
        <references count="5">
          <reference field="0" count="1">
            <x v="3"/>
          </reference>
          <reference field="17" count="1" selected="0">
            <x v="4"/>
          </reference>
          <reference field="18" count="1" selected="0">
            <x v="24"/>
          </reference>
          <reference field="26" count="1" selected="0">
            <x v="6"/>
          </reference>
          <reference field="27" count="1" selected="0">
            <x v="54"/>
          </reference>
        </references>
      </pivotArea>
    </format>
    <format dxfId="295">
      <pivotArea dataOnly="0" labelOnly="1" fieldPosition="0">
        <references count="5">
          <reference field="0" count="1">
            <x v="3"/>
          </reference>
          <reference field="17" count="1" selected="0">
            <x v="4"/>
          </reference>
          <reference field="18" count="1" selected="0">
            <x v="35"/>
          </reference>
          <reference field="26" count="1" selected="0">
            <x v="6"/>
          </reference>
          <reference field="27" count="1" selected="0">
            <x v="51"/>
          </reference>
        </references>
      </pivotArea>
    </format>
    <format dxfId="294">
      <pivotArea dataOnly="0" labelOnly="1" fieldPosition="0">
        <references count="5">
          <reference field="0" count="1">
            <x v="16"/>
          </reference>
          <reference field="17" count="1" selected="0">
            <x v="4"/>
          </reference>
          <reference field="18" count="1" selected="0">
            <x v="53"/>
          </reference>
          <reference field="26" count="1" selected="0">
            <x v="6"/>
          </reference>
          <reference field="27" count="1" selected="0">
            <x v="66"/>
          </reference>
        </references>
      </pivotArea>
    </format>
    <format dxfId="293">
      <pivotArea dataOnly="0" labelOnly="1" fieldPosition="0">
        <references count="5">
          <reference field="0" count="2">
            <x v="3"/>
            <x v="16"/>
          </reference>
          <reference field="17" count="1" selected="0">
            <x v="4"/>
          </reference>
          <reference field="18" count="1" selected="0">
            <x v="55"/>
          </reference>
          <reference field="26" count="1" selected="0">
            <x v="6"/>
          </reference>
          <reference field="27" count="1" selected="0">
            <x v="55"/>
          </reference>
        </references>
      </pivotArea>
    </format>
    <format dxfId="292">
      <pivotArea dataOnly="0" labelOnly="1" fieldPosition="0">
        <references count="5">
          <reference field="0" count="1">
            <x v="3"/>
          </reference>
          <reference field="17" count="1" selected="0">
            <x v="4"/>
          </reference>
          <reference field="18" count="1" selected="0">
            <x v="58"/>
          </reference>
          <reference field="26" count="1" selected="0">
            <x v="6"/>
          </reference>
          <reference field="27" count="1" selected="0">
            <x v="49"/>
          </reference>
        </references>
      </pivotArea>
    </format>
    <format dxfId="291">
      <pivotArea dataOnly="0" labelOnly="1" fieldPosition="0">
        <references count="5">
          <reference field="0" count="1">
            <x v="3"/>
          </reference>
          <reference field="17" count="1" selected="0">
            <x v="4"/>
          </reference>
          <reference field="18" count="1" selected="0">
            <x v="69"/>
          </reference>
          <reference field="26" count="1" selected="0">
            <x v="6"/>
          </reference>
          <reference field="27" count="1" selected="0">
            <x v="52"/>
          </reference>
        </references>
      </pivotArea>
    </format>
    <format dxfId="290">
      <pivotArea dataOnly="0" labelOnly="1" fieldPosition="0">
        <references count="5">
          <reference field="0" count="1">
            <x v="28"/>
          </reference>
          <reference field="17" count="1" selected="0">
            <x v="4"/>
          </reference>
          <reference field="18" count="1" selected="0">
            <x v="94"/>
          </reference>
          <reference field="26" count="1" selected="0">
            <x v="6"/>
          </reference>
          <reference field="27" count="1" selected="0">
            <x v="66"/>
          </reference>
        </references>
      </pivotArea>
    </format>
    <format dxfId="289">
      <pivotArea dataOnly="0" labelOnly="1" fieldPosition="0">
        <references count="5">
          <reference field="0" count="3">
            <x v="4"/>
            <x v="9"/>
            <x v="38"/>
          </reference>
          <reference field="17" count="1" selected="0">
            <x v="5"/>
          </reference>
          <reference field="18" count="1" selected="0">
            <x v="6"/>
          </reference>
          <reference field="26" count="1" selected="0">
            <x v="0"/>
          </reference>
          <reference field="27" count="1" selected="0">
            <x v="5"/>
          </reference>
        </references>
      </pivotArea>
    </format>
    <format dxfId="288">
      <pivotArea dataOnly="0" labelOnly="1" fieldPosition="0">
        <references count="5">
          <reference field="0" count="1">
            <x v="4"/>
          </reference>
          <reference field="17" count="1" selected="0">
            <x v="5"/>
          </reference>
          <reference field="18" count="1" selected="0">
            <x v="29"/>
          </reference>
          <reference field="26" count="1" selected="0">
            <x v="0"/>
          </reference>
          <reference field="27" count="1" selected="0">
            <x v="1"/>
          </reference>
        </references>
      </pivotArea>
    </format>
    <format dxfId="287">
      <pivotArea dataOnly="0" labelOnly="1" fieldPosition="0">
        <references count="5">
          <reference field="0" count="2">
            <x v="3"/>
            <x v="21"/>
          </reference>
          <reference field="17" count="1" selected="0">
            <x v="5"/>
          </reference>
          <reference field="18" count="1" selected="0">
            <x v="41"/>
          </reference>
          <reference field="26" count="1" selected="0">
            <x v="0"/>
          </reference>
          <reference field="27" count="1" selected="0">
            <x v="4"/>
          </reference>
        </references>
      </pivotArea>
    </format>
    <format dxfId="286">
      <pivotArea dataOnly="0" labelOnly="1" fieldPosition="0">
        <references count="5">
          <reference field="0" count="1">
            <x v="38"/>
          </reference>
          <reference field="17" count="1" selected="0">
            <x v="5"/>
          </reference>
          <reference field="18" count="1" selected="0">
            <x v="57"/>
          </reference>
          <reference field="26" count="1" selected="0">
            <x v="0"/>
          </reference>
          <reference field="27" count="1" selected="0">
            <x v="3"/>
          </reference>
        </references>
      </pivotArea>
    </format>
    <format dxfId="285">
      <pivotArea dataOnly="0" labelOnly="1" fieldPosition="0">
        <references count="5">
          <reference field="0" count="1">
            <x v="38"/>
          </reference>
          <reference field="17" count="1" selected="0">
            <x v="5"/>
          </reference>
          <reference field="18" count="1" selected="0">
            <x v="74"/>
          </reference>
          <reference field="26" count="1" selected="0">
            <x v="0"/>
          </reference>
          <reference field="27" count="1" selected="0">
            <x v="2"/>
          </reference>
        </references>
      </pivotArea>
    </format>
    <format dxfId="284">
      <pivotArea dataOnly="0" labelOnly="1" fieldPosition="0">
        <references count="5">
          <reference field="0" count="2">
            <x v="12"/>
            <x v="15"/>
          </reference>
          <reference field="17" count="1" selected="0">
            <x v="5"/>
          </reference>
          <reference field="18" count="1" selected="0">
            <x v="77"/>
          </reference>
          <reference field="26" count="1" selected="0">
            <x v="0"/>
          </reference>
          <reference field="27" count="1" selected="0">
            <x v="18"/>
          </reference>
        </references>
      </pivotArea>
    </format>
    <format dxfId="283">
      <pivotArea dataOnly="0" labelOnly="1" fieldPosition="0">
        <references count="5">
          <reference field="0" count="4">
            <x v="9"/>
            <x v="12"/>
            <x v="15"/>
            <x v="38"/>
          </reference>
          <reference field="17" count="1" selected="0">
            <x v="5"/>
          </reference>
          <reference field="18" count="1" selected="0">
            <x v="79"/>
          </reference>
          <reference field="26" count="1" selected="0">
            <x v="0"/>
          </reference>
          <reference field="27" count="1" selected="0">
            <x v="6"/>
          </reference>
        </references>
      </pivotArea>
    </format>
    <format dxfId="282">
      <pivotArea dataOnly="0" labelOnly="1" fieldPosition="0">
        <references count="5">
          <reference field="0" count="1">
            <x v="4"/>
          </reference>
          <reference field="17" count="1" selected="0">
            <x v="5"/>
          </reference>
          <reference field="18" count="1" selected="0">
            <x v="81"/>
          </reference>
          <reference field="26" count="1" selected="0">
            <x v="0"/>
          </reference>
          <reference field="27" count="1" selected="0">
            <x v="0"/>
          </reference>
        </references>
      </pivotArea>
    </format>
    <format dxfId="281">
      <pivotArea dataOnly="0" labelOnly="1" fieldPosition="0">
        <references count="5">
          <reference field="0" count="2">
            <x v="14"/>
            <x v="17"/>
          </reference>
          <reference field="17" count="1" selected="0">
            <x v="5"/>
          </reference>
          <reference field="18" count="1" selected="0">
            <x v="94"/>
          </reference>
          <reference field="26" count="1" selected="0">
            <x v="0"/>
          </reference>
          <reference field="27" count="1" selected="0">
            <x v="66"/>
          </reference>
        </references>
      </pivotArea>
    </format>
    <format dxfId="280">
      <pivotArea dataOnly="0" labelOnly="1" fieldPosition="0">
        <references count="5">
          <reference field="0" count="1">
            <x v="8"/>
          </reference>
          <reference field="17" count="1" selected="0">
            <x v="6"/>
          </reference>
          <reference field="18" count="1" selected="0">
            <x v="11"/>
          </reference>
          <reference field="26" count="1" selected="0">
            <x v="4"/>
          </reference>
          <reference field="27" count="1" selected="0">
            <x v="29"/>
          </reference>
        </references>
      </pivotArea>
    </format>
    <format dxfId="279">
      <pivotArea dataOnly="0" labelOnly="1" fieldPosition="0">
        <references count="5">
          <reference field="0" count="5">
            <x v="2"/>
            <x v="3"/>
            <x v="5"/>
            <x v="6"/>
            <x v="18"/>
          </reference>
          <reference field="17" count="1" selected="0">
            <x v="6"/>
          </reference>
          <reference field="18" count="1" selected="0">
            <x v="13"/>
          </reference>
          <reference field="26" count="1" selected="0">
            <x v="4"/>
          </reference>
          <reference field="27" count="1" selected="0">
            <x v="28"/>
          </reference>
        </references>
      </pivotArea>
    </format>
    <format dxfId="278">
      <pivotArea dataOnly="0" labelOnly="1" fieldPosition="0">
        <references count="5">
          <reference field="0" count="1">
            <x v="11"/>
          </reference>
          <reference field="17" count="1" selected="0">
            <x v="6"/>
          </reference>
          <reference field="18" count="1" selected="0">
            <x v="23"/>
          </reference>
          <reference field="26" count="1" selected="0">
            <x v="4"/>
          </reference>
          <reference field="27" count="1" selected="0">
            <x v="66"/>
          </reference>
        </references>
      </pivotArea>
    </format>
    <format dxfId="277">
      <pivotArea dataOnly="0" labelOnly="1" fieldPosition="0">
        <references count="5">
          <reference field="0" count="3">
            <x v="6"/>
            <x v="7"/>
            <x v="30"/>
          </reference>
          <reference field="17" count="1" selected="0">
            <x v="6"/>
          </reference>
          <reference field="18" count="1" selected="0">
            <x v="28"/>
          </reference>
          <reference field="26" count="1" selected="0">
            <x v="4"/>
          </reference>
          <reference field="27" count="1" selected="0">
            <x v="23"/>
          </reference>
        </references>
      </pivotArea>
    </format>
    <format dxfId="276">
      <pivotArea dataOnly="0" labelOnly="1" fieldPosition="0">
        <references count="5">
          <reference field="0" count="1">
            <x v="30"/>
          </reference>
          <reference field="17" count="1" selected="0">
            <x v="6"/>
          </reference>
          <reference field="18" count="1" selected="0">
            <x v="31"/>
          </reference>
          <reference field="26" count="1" selected="0">
            <x v="4"/>
          </reference>
          <reference field="27" count="1" selected="0">
            <x v="66"/>
          </reference>
        </references>
      </pivotArea>
    </format>
    <format dxfId="275">
      <pivotArea dataOnly="0" labelOnly="1" fieldPosition="0">
        <references count="5">
          <reference field="0" count="1">
            <x v="11"/>
          </reference>
          <reference field="17" count="1" selected="0">
            <x v="6"/>
          </reference>
          <reference field="18" count="1" selected="0">
            <x v="34"/>
          </reference>
          <reference field="26" count="1" selected="0">
            <x v="4"/>
          </reference>
          <reference field="27" count="1" selected="0">
            <x v="66"/>
          </reference>
        </references>
      </pivotArea>
    </format>
    <format dxfId="274">
      <pivotArea dataOnly="0" labelOnly="1" fieldPosition="0">
        <references count="5">
          <reference field="0" count="2">
            <x v="3"/>
            <x v="6"/>
          </reference>
          <reference field="17" count="1" selected="0">
            <x v="6"/>
          </reference>
          <reference field="18" count="1" selected="0">
            <x v="36"/>
          </reference>
          <reference field="26" count="1" selected="0">
            <x v="4"/>
          </reference>
          <reference field="27" count="1" selected="0">
            <x v="22"/>
          </reference>
        </references>
      </pivotArea>
    </format>
    <format dxfId="273">
      <pivotArea dataOnly="0" labelOnly="1" fieldPosition="0">
        <references count="5">
          <reference field="0" count="3">
            <x v="3"/>
            <x v="32"/>
            <x v="33"/>
          </reference>
          <reference field="17" count="1" selected="0">
            <x v="6"/>
          </reference>
          <reference field="18" count="1" selected="0">
            <x v="37"/>
          </reference>
          <reference field="26" count="1" selected="0">
            <x v="4"/>
          </reference>
          <reference field="27" count="1" selected="0">
            <x v="34"/>
          </reference>
        </references>
      </pivotArea>
    </format>
    <format dxfId="272">
      <pivotArea dataOnly="0" labelOnly="1" fieldPosition="0">
        <references count="5">
          <reference field="0" count="4">
            <x v="3"/>
            <x v="6"/>
            <x v="30"/>
            <x v="32"/>
          </reference>
          <reference field="17" count="1" selected="0">
            <x v="6"/>
          </reference>
          <reference field="18" count="1" selected="0">
            <x v="39"/>
          </reference>
          <reference field="26" count="1" selected="0">
            <x v="4"/>
          </reference>
          <reference field="27" count="1" selected="0">
            <x v="31"/>
          </reference>
        </references>
      </pivotArea>
    </format>
    <format dxfId="271">
      <pivotArea dataOnly="0" labelOnly="1" fieldPosition="0">
        <references count="5">
          <reference field="0" count="1">
            <x v="11"/>
          </reference>
          <reference field="17" count="1" selected="0">
            <x v="6"/>
          </reference>
          <reference field="18" count="1" selected="0">
            <x v="43"/>
          </reference>
          <reference field="26" count="1" selected="0">
            <x v="4"/>
          </reference>
          <reference field="27" count="1" selected="0">
            <x v="66"/>
          </reference>
        </references>
      </pivotArea>
    </format>
    <format dxfId="270">
      <pivotArea dataOnly="0" labelOnly="1" fieldPosition="0">
        <references count="5">
          <reference field="0" count="1">
            <x v="11"/>
          </reference>
          <reference field="17" count="1" selected="0">
            <x v="6"/>
          </reference>
          <reference field="18" count="1" selected="0">
            <x v="46"/>
          </reference>
          <reference field="26" count="1" selected="0">
            <x v="4"/>
          </reference>
          <reference field="27" count="1" selected="0">
            <x v="66"/>
          </reference>
        </references>
      </pivotArea>
    </format>
    <format dxfId="269">
      <pivotArea dataOnly="0" labelOnly="1" fieldPosition="0">
        <references count="5">
          <reference field="0" count="2">
            <x v="33"/>
            <x v="38"/>
          </reference>
          <reference field="17" count="1" selected="0">
            <x v="6"/>
          </reference>
          <reference field="18" count="1" selected="0">
            <x v="52"/>
          </reference>
          <reference field="26" count="1" selected="0">
            <x v="4"/>
          </reference>
          <reference field="27" count="1" selected="0">
            <x v="25"/>
          </reference>
        </references>
      </pivotArea>
    </format>
    <format dxfId="268">
      <pivotArea dataOnly="0" labelOnly="1" fieldPosition="0">
        <references count="5">
          <reference field="0" count="3">
            <x v="3"/>
            <x v="30"/>
            <x v="32"/>
          </reference>
          <reference field="17" count="1" selected="0">
            <x v="6"/>
          </reference>
          <reference field="18" count="1" selected="0">
            <x v="61"/>
          </reference>
          <reference field="26" count="1" selected="0">
            <x v="4"/>
          </reference>
          <reference field="27" count="1" selected="0">
            <x v="35"/>
          </reference>
        </references>
      </pivotArea>
    </format>
    <format dxfId="267">
      <pivotArea dataOnly="0" labelOnly="1" fieldPosition="0">
        <references count="5">
          <reference field="0" count="10">
            <x v="0"/>
            <x v="2"/>
            <x v="3"/>
            <x v="6"/>
            <x v="7"/>
            <x v="15"/>
            <x v="30"/>
            <x v="33"/>
            <x v="34"/>
            <x v="38"/>
          </reference>
          <reference field="17" count="1" selected="0">
            <x v="6"/>
          </reference>
          <reference field="18" count="1" selected="0">
            <x v="62"/>
          </reference>
          <reference field="26" count="1" selected="0">
            <x v="4"/>
          </reference>
          <reference field="27" count="1" selected="0">
            <x v="20"/>
          </reference>
        </references>
      </pivotArea>
    </format>
    <format dxfId="266">
      <pivotArea dataOnly="0" labelOnly="1" fieldPosition="0">
        <references count="5">
          <reference field="0" count="1">
            <x v="30"/>
          </reference>
          <reference field="17" count="1" selected="0">
            <x v="6"/>
          </reference>
          <reference field="18" count="1" selected="0">
            <x v="63"/>
          </reference>
          <reference field="26" count="1" selected="0">
            <x v="4"/>
          </reference>
          <reference field="27" count="1" selected="0">
            <x v="66"/>
          </reference>
        </references>
      </pivotArea>
    </format>
    <format dxfId="265">
      <pivotArea dataOnly="0" labelOnly="1" fieldPosition="0">
        <references count="5">
          <reference field="0" count="4">
            <x v="2"/>
            <x v="6"/>
            <x v="7"/>
            <x v="33"/>
          </reference>
          <reference field="17" count="1" selected="0">
            <x v="6"/>
          </reference>
          <reference field="18" count="1" selected="0">
            <x v="66"/>
          </reference>
          <reference field="26" count="1" selected="0">
            <x v="4"/>
          </reference>
          <reference field="27" count="1" selected="0">
            <x v="24"/>
          </reference>
        </references>
      </pivotArea>
    </format>
    <format dxfId="264">
      <pivotArea dataOnly="0" labelOnly="1" fieldPosition="0">
        <references count="5">
          <reference field="0" count="5">
            <x v="3"/>
            <x v="30"/>
            <x v="32"/>
            <x v="33"/>
            <x v="34"/>
          </reference>
          <reference field="17" count="1" selected="0">
            <x v="6"/>
          </reference>
          <reference field="18" count="1" selected="0">
            <x v="80"/>
          </reference>
          <reference field="26" count="1" selected="0">
            <x v="4"/>
          </reference>
          <reference field="27" count="1" selected="0">
            <x v="32"/>
          </reference>
        </references>
      </pivotArea>
    </format>
    <format dxfId="263">
      <pivotArea dataOnly="0" labelOnly="1" fieldPosition="0">
        <references count="5">
          <reference field="0" count="3">
            <x v="3"/>
            <x v="6"/>
            <x v="30"/>
          </reference>
          <reference field="17" count="1" selected="0">
            <x v="6"/>
          </reference>
          <reference field="18" count="1" selected="0">
            <x v="82"/>
          </reference>
          <reference field="26" count="1" selected="0">
            <x v="4"/>
          </reference>
          <reference field="27" count="1" selected="0">
            <x v="26"/>
          </reference>
        </references>
      </pivotArea>
    </format>
    <format dxfId="262">
      <pivotArea dataOnly="0" labelOnly="1" fieldPosition="0">
        <references count="5">
          <reference field="0" count="1">
            <x v="11"/>
          </reference>
          <reference field="17" count="1" selected="0">
            <x v="6"/>
          </reference>
          <reference field="18" count="1" selected="0">
            <x v="83"/>
          </reference>
          <reference field="26" count="1" selected="0">
            <x v="4"/>
          </reference>
          <reference field="27" count="1" selected="0">
            <x v="66"/>
          </reference>
        </references>
      </pivotArea>
    </format>
    <format dxfId="261">
      <pivotArea dataOnly="0" labelOnly="1" fieldPosition="0">
        <references count="5">
          <reference field="0" count="6">
            <x v="2"/>
            <x v="3"/>
            <x v="6"/>
            <x v="30"/>
            <x v="32"/>
            <x v="34"/>
          </reference>
          <reference field="17" count="1" selected="0">
            <x v="6"/>
          </reference>
          <reference field="18" count="1" selected="0">
            <x v="84"/>
          </reference>
          <reference field="26" count="1" selected="0">
            <x v="4"/>
          </reference>
          <reference field="27" count="1" selected="0">
            <x v="33"/>
          </reference>
        </references>
      </pivotArea>
    </format>
    <format dxfId="260">
      <pivotArea dataOnly="0" labelOnly="1" fieldPosition="0">
        <references count="5">
          <reference field="0" count="3">
            <x v="3"/>
            <x v="6"/>
            <x v="18"/>
          </reference>
          <reference field="17" count="1" selected="0">
            <x v="6"/>
          </reference>
          <reference field="18" count="1" selected="0">
            <x v="87"/>
          </reference>
          <reference field="26" count="1" selected="0">
            <x v="4"/>
          </reference>
          <reference field="27" count="1" selected="0">
            <x v="27"/>
          </reference>
        </references>
      </pivotArea>
    </format>
    <format dxfId="259">
      <pivotArea dataOnly="0" labelOnly="1" fieldPosition="0">
        <references count="5">
          <reference field="0" count="1">
            <x v="38"/>
          </reference>
          <reference field="17" count="1" selected="0">
            <x v="6"/>
          </reference>
          <reference field="18" count="1" selected="0">
            <x v="88"/>
          </reference>
          <reference field="26" count="1" selected="0">
            <x v="4"/>
          </reference>
          <reference field="27" count="1" selected="0">
            <x v="30"/>
          </reference>
        </references>
      </pivotArea>
    </format>
    <format dxfId="258">
      <pivotArea dataOnly="0" labelOnly="1" fieldPosition="0">
        <references count="5">
          <reference field="0" count="2">
            <x v="3"/>
            <x v="24"/>
          </reference>
          <reference field="17" count="1" selected="0">
            <x v="6"/>
          </reference>
          <reference field="18" count="1" selected="0">
            <x v="90"/>
          </reference>
          <reference field="26" count="1" selected="0">
            <x v="4"/>
          </reference>
          <reference field="27" count="1" selected="0">
            <x v="36"/>
          </reference>
        </references>
      </pivotArea>
    </format>
    <format dxfId="257">
      <pivotArea dataOnly="0" labelOnly="1" fieldPosition="0">
        <references count="5">
          <reference field="0" count="5">
            <x v="2"/>
            <x v="3"/>
            <x v="6"/>
            <x v="29"/>
            <x v="30"/>
          </reference>
          <reference field="17" count="1" selected="0">
            <x v="6"/>
          </reference>
          <reference field="18" count="1" selected="0">
            <x v="91"/>
          </reference>
          <reference field="26" count="1" selected="0">
            <x v="4"/>
          </reference>
          <reference field="27" count="1" selected="0">
            <x v="21"/>
          </reference>
        </references>
      </pivotArea>
    </format>
    <format dxfId="256">
      <pivotArea dataOnly="0" labelOnly="1" fieldPosition="0">
        <references count="5">
          <reference field="0" count="3">
            <x v="10"/>
            <x v="26"/>
            <x v="35"/>
          </reference>
          <reference field="17" count="1" selected="0">
            <x v="6"/>
          </reference>
          <reference field="18" count="1" selected="0">
            <x v="94"/>
          </reference>
          <reference field="26" count="1" selected="0">
            <x v="4"/>
          </reference>
          <reference field="27" count="1" selected="0">
            <x v="66"/>
          </reference>
        </references>
      </pivotArea>
    </format>
    <format dxfId="255">
      <pivotArea dataOnly="0" labelOnly="1" fieldPosition="0">
        <references count="5">
          <reference field="0" count="1">
            <x v="4"/>
          </reference>
          <reference field="17" count="1" selected="0">
            <x v="7"/>
          </reference>
          <reference field="18" count="1" selected="0">
            <x v="7"/>
          </reference>
          <reference field="26" count="1" selected="0">
            <x v="1"/>
          </reference>
          <reference field="27" count="1" selected="0">
            <x v="16"/>
          </reference>
        </references>
      </pivotArea>
    </format>
    <format dxfId="254">
      <pivotArea dataOnly="0" labelOnly="1" fieldPosition="0">
        <references count="5">
          <reference field="0" count="2">
            <x v="4"/>
            <x v="15"/>
          </reference>
          <reference field="17" count="1" selected="0">
            <x v="7"/>
          </reference>
          <reference field="18" count="1" selected="0">
            <x v="15"/>
          </reference>
          <reference field="26" count="1" selected="0">
            <x v="1"/>
          </reference>
          <reference field="27" count="1" selected="0">
            <x v="11"/>
          </reference>
        </references>
      </pivotArea>
    </format>
    <format dxfId="253">
      <pivotArea dataOnly="0" labelOnly="1" fieldPosition="0">
        <references count="5">
          <reference field="0" count="1">
            <x v="4"/>
          </reference>
          <reference field="17" count="1" selected="0">
            <x v="7"/>
          </reference>
          <reference field="18" count="1" selected="0">
            <x v="22"/>
          </reference>
          <reference field="26" count="1" selected="0">
            <x v="1"/>
          </reference>
          <reference field="27" count="1" selected="0">
            <x v="13"/>
          </reference>
        </references>
      </pivotArea>
    </format>
    <format dxfId="252">
      <pivotArea dataOnly="0" labelOnly="1" fieldPosition="0">
        <references count="5">
          <reference field="0" count="1">
            <x v="15"/>
          </reference>
          <reference field="17" count="1" selected="0">
            <x v="7"/>
          </reference>
          <reference field="18" count="1" selected="0">
            <x v="32"/>
          </reference>
          <reference field="26" count="1" selected="0">
            <x v="1"/>
          </reference>
          <reference field="27" count="1" selected="0">
            <x v="9"/>
          </reference>
        </references>
      </pivotArea>
    </format>
    <format dxfId="251">
      <pivotArea dataOnly="0" labelOnly="1" fieldPosition="0">
        <references count="5">
          <reference field="0" count="1">
            <x v="4"/>
          </reference>
          <reference field="17" count="1" selected="0">
            <x v="7"/>
          </reference>
          <reference field="18" count="1" selected="0">
            <x v="40"/>
          </reference>
          <reference field="26" count="1" selected="0">
            <x v="1"/>
          </reference>
          <reference field="27" count="1" selected="0">
            <x v="12"/>
          </reference>
        </references>
      </pivotArea>
    </format>
    <format dxfId="250">
      <pivotArea dataOnly="0" labelOnly="1" fieldPosition="0">
        <references count="5">
          <reference field="0" count="2">
            <x v="4"/>
            <x v="15"/>
          </reference>
          <reference field="17" count="1" selected="0">
            <x v="7"/>
          </reference>
          <reference field="18" count="1" selected="0">
            <x v="48"/>
          </reference>
          <reference field="26" count="1" selected="0">
            <x v="1"/>
          </reference>
          <reference field="27" count="1" selected="0">
            <x v="14"/>
          </reference>
        </references>
      </pivotArea>
    </format>
    <format dxfId="249">
      <pivotArea dataOnly="0" labelOnly="1" fieldPosition="0">
        <references count="5">
          <reference field="0" count="1">
            <x v="4"/>
          </reference>
          <reference field="17" count="1" selected="0">
            <x v="7"/>
          </reference>
          <reference field="18" count="1" selected="0">
            <x v="54"/>
          </reference>
          <reference field="26" count="1" selected="0">
            <x v="1"/>
          </reference>
          <reference field="27" count="1" selected="0">
            <x v="7"/>
          </reference>
        </references>
      </pivotArea>
    </format>
    <format dxfId="248">
      <pivotArea dataOnly="0" labelOnly="1" fieldPosition="0">
        <references count="5">
          <reference field="0" count="1">
            <x v="4"/>
          </reference>
          <reference field="17" count="1" selected="0">
            <x v="7"/>
          </reference>
          <reference field="18" count="1" selected="0">
            <x v="59"/>
          </reference>
          <reference field="26" count="1" selected="0">
            <x v="1"/>
          </reference>
          <reference field="27" count="1" selected="0">
            <x v="10"/>
          </reference>
        </references>
      </pivotArea>
    </format>
    <format dxfId="247">
      <pivotArea dataOnly="0" labelOnly="1" fieldPosition="0">
        <references count="5">
          <reference field="0" count="1">
            <x v="4"/>
          </reference>
          <reference field="17" count="1" selected="0">
            <x v="7"/>
          </reference>
          <reference field="18" count="1" selected="0">
            <x v="67"/>
          </reference>
          <reference field="26" count="1" selected="0">
            <x v="1"/>
          </reference>
          <reference field="27" count="1" selected="0">
            <x v="8"/>
          </reference>
        </references>
      </pivotArea>
    </format>
    <format dxfId="246">
      <pivotArea dataOnly="0" labelOnly="1" fieldPosition="0">
        <references count="5">
          <reference field="0" count="1">
            <x v="4"/>
          </reference>
          <reference field="17" count="1" selected="0">
            <x v="7"/>
          </reference>
          <reference field="18" count="1" selected="0">
            <x v="89"/>
          </reference>
          <reference field="26" count="1" selected="0">
            <x v="1"/>
          </reference>
          <reference field="27" count="1" selected="0">
            <x v="15"/>
          </reference>
        </references>
      </pivotArea>
    </format>
    <format dxfId="245">
      <pivotArea dataOnly="0" labelOnly="1" fieldPosition="0">
        <references count="5">
          <reference field="0" count="1">
            <x v="4"/>
          </reference>
          <reference field="17" count="1" selected="0">
            <x v="7"/>
          </reference>
          <reference field="18" count="1" selected="0">
            <x v="94"/>
          </reference>
          <reference field="26" count="1" selected="0">
            <x v="1"/>
          </reference>
          <reference field="27" count="1" selected="0">
            <x v="66"/>
          </reference>
        </references>
      </pivotArea>
    </format>
    <format dxfId="244">
      <pivotArea type="all" dataOnly="0" outline="0" fieldPosition="0"/>
    </format>
    <format dxfId="243">
      <pivotArea dataOnly="0" labelOnly="1" fieldPosition="0">
        <references count="1">
          <reference field="17" count="0"/>
        </references>
      </pivotArea>
    </format>
    <format dxfId="242">
      <pivotArea dataOnly="0" labelOnly="1" grandRow="1" outline="0" fieldPosition="0"/>
    </format>
    <format dxfId="241">
      <pivotArea dataOnly="0" labelOnly="1" fieldPosition="0">
        <references count="2">
          <reference field="17" count="1" selected="0">
            <x v="1"/>
          </reference>
          <reference field="26" count="1">
            <x v="5"/>
          </reference>
        </references>
      </pivotArea>
    </format>
    <format dxfId="240">
      <pivotArea dataOnly="0" labelOnly="1" fieldPosition="0">
        <references count="2">
          <reference field="17" count="1" selected="0">
            <x v="2"/>
          </reference>
          <reference field="26" count="1">
            <x v="7"/>
          </reference>
        </references>
      </pivotArea>
    </format>
    <format dxfId="239">
      <pivotArea dataOnly="0" labelOnly="1" fieldPosition="0">
        <references count="2">
          <reference field="17" count="1" selected="0">
            <x v="4"/>
          </reference>
          <reference field="26" count="1">
            <x v="6"/>
          </reference>
        </references>
      </pivotArea>
    </format>
    <format dxfId="238">
      <pivotArea dataOnly="0" labelOnly="1" fieldPosition="0">
        <references count="2">
          <reference field="17" count="1" selected="0">
            <x v="5"/>
          </reference>
          <reference field="26" count="1">
            <x v="0"/>
          </reference>
        </references>
      </pivotArea>
    </format>
    <format dxfId="237">
      <pivotArea dataOnly="0" labelOnly="1" fieldPosition="0">
        <references count="2">
          <reference field="17" count="1" selected="0">
            <x v="6"/>
          </reference>
          <reference field="26" count="1">
            <x v="4"/>
          </reference>
        </references>
      </pivotArea>
    </format>
    <format dxfId="236">
      <pivotArea dataOnly="0" labelOnly="1" fieldPosition="0">
        <references count="2">
          <reference field="17" count="1" selected="0">
            <x v="7"/>
          </reference>
          <reference field="26" count="1">
            <x v="1"/>
          </reference>
        </references>
      </pivotArea>
    </format>
    <format dxfId="235">
      <pivotArea dataOnly="0" labelOnly="1" fieldPosition="0">
        <references count="3">
          <reference field="17" count="1" selected="0">
            <x v="1"/>
          </reference>
          <reference field="18" count="13">
            <x v="5"/>
            <x v="9"/>
            <x v="21"/>
            <x v="25"/>
            <x v="33"/>
            <x v="38"/>
            <x v="42"/>
            <x v="56"/>
            <x v="64"/>
            <x v="70"/>
            <x v="73"/>
            <x v="85"/>
            <x v="94"/>
          </reference>
          <reference field="26" count="1" selected="0">
            <x v="5"/>
          </reference>
        </references>
      </pivotArea>
    </format>
    <format dxfId="234">
      <pivotArea dataOnly="0" labelOnly="1" fieldPosition="0">
        <references count="3">
          <reference field="17" count="1" selected="0">
            <x v="2"/>
          </reference>
          <reference field="18" count="11">
            <x v="8"/>
            <x v="12"/>
            <x v="16"/>
            <x v="45"/>
            <x v="60"/>
            <x v="68"/>
            <x v="72"/>
            <x v="75"/>
            <x v="76"/>
            <x v="78"/>
            <x v="94"/>
          </reference>
          <reference field="26" count="1" selected="0">
            <x v="7"/>
          </reference>
        </references>
      </pivotArea>
    </format>
    <format dxfId="233">
      <pivotArea dataOnly="0" labelOnly="1" fieldPosition="0">
        <references count="3">
          <reference field="17" count="1" selected="0">
            <x v="4"/>
          </reference>
          <reference field="18" count="9">
            <x v="14"/>
            <x v="20"/>
            <x v="24"/>
            <x v="35"/>
            <x v="53"/>
            <x v="55"/>
            <x v="58"/>
            <x v="69"/>
            <x v="94"/>
          </reference>
          <reference field="26" count="1" selected="0">
            <x v="6"/>
          </reference>
        </references>
      </pivotArea>
    </format>
    <format dxfId="232">
      <pivotArea dataOnly="0" labelOnly="1" fieldPosition="0">
        <references count="3">
          <reference field="17" count="1" selected="0">
            <x v="5"/>
          </reference>
          <reference field="18" count="9">
            <x v="6"/>
            <x v="29"/>
            <x v="41"/>
            <x v="57"/>
            <x v="74"/>
            <x v="77"/>
            <x v="79"/>
            <x v="81"/>
            <x v="94"/>
          </reference>
          <reference field="26" count="1" selected="0">
            <x v="0"/>
          </reference>
        </references>
      </pivotArea>
    </format>
    <format dxfId="231">
      <pivotArea dataOnly="0" labelOnly="1" fieldPosition="0">
        <references count="3">
          <reference field="17" count="1" selected="0">
            <x v="6"/>
          </reference>
          <reference field="18" count="25">
            <x v="11"/>
            <x v="13"/>
            <x v="23"/>
            <x v="28"/>
            <x v="31"/>
            <x v="34"/>
            <x v="36"/>
            <x v="37"/>
            <x v="39"/>
            <x v="43"/>
            <x v="46"/>
            <x v="52"/>
            <x v="61"/>
            <x v="62"/>
            <x v="63"/>
            <x v="66"/>
            <x v="80"/>
            <x v="82"/>
            <x v="83"/>
            <x v="84"/>
            <x v="87"/>
            <x v="88"/>
            <x v="90"/>
            <x v="91"/>
            <x v="94"/>
          </reference>
          <reference field="26" count="1" selected="0">
            <x v="4"/>
          </reference>
        </references>
      </pivotArea>
    </format>
    <format dxfId="230">
      <pivotArea dataOnly="0" labelOnly="1" fieldPosition="0">
        <references count="3">
          <reference field="17" count="1" selected="0">
            <x v="7"/>
          </reference>
          <reference field="18" count="11">
            <x v="7"/>
            <x v="15"/>
            <x v="22"/>
            <x v="32"/>
            <x v="40"/>
            <x v="48"/>
            <x v="54"/>
            <x v="59"/>
            <x v="67"/>
            <x v="89"/>
            <x v="94"/>
          </reference>
          <reference field="26" count="1" selected="0">
            <x v="1"/>
          </reference>
        </references>
      </pivotArea>
    </format>
    <format dxfId="229">
      <pivotArea dataOnly="0" labelOnly="1" fieldPosition="0">
        <references count="4">
          <reference field="17" count="1" selected="0">
            <x v="1"/>
          </reference>
          <reference field="18" count="1" selected="0">
            <x v="5"/>
          </reference>
          <reference field="26" count="1" selected="0">
            <x v="5"/>
          </reference>
          <reference field="27" count="1">
            <x v="38"/>
          </reference>
        </references>
      </pivotArea>
    </format>
    <format dxfId="228">
      <pivotArea dataOnly="0" labelOnly="1" fieldPosition="0">
        <references count="4">
          <reference field="17" count="1" selected="0">
            <x v="1"/>
          </reference>
          <reference field="18" count="1" selected="0">
            <x v="9"/>
          </reference>
          <reference field="26" count="1" selected="0">
            <x v="5"/>
          </reference>
          <reference field="27" count="1">
            <x v="42"/>
          </reference>
        </references>
      </pivotArea>
    </format>
    <format dxfId="227">
      <pivotArea dataOnly="0" labelOnly="1" fieldPosition="0">
        <references count="4">
          <reference field="17" count="1" selected="0">
            <x v="1"/>
          </reference>
          <reference field="18" count="1" selected="0">
            <x v="21"/>
          </reference>
          <reference field="26" count="1" selected="0">
            <x v="5"/>
          </reference>
          <reference field="27" count="1">
            <x v="47"/>
          </reference>
        </references>
      </pivotArea>
    </format>
    <format dxfId="226">
      <pivotArea dataOnly="0" labelOnly="1" fieldPosition="0">
        <references count="4">
          <reference field="17" count="1" selected="0">
            <x v="1"/>
          </reference>
          <reference field="18" count="1" selected="0">
            <x v="25"/>
          </reference>
          <reference field="26" count="1" selected="0">
            <x v="5"/>
          </reference>
          <reference field="27" count="1">
            <x v="39"/>
          </reference>
        </references>
      </pivotArea>
    </format>
    <format dxfId="225">
      <pivotArea dataOnly="0" labelOnly="1" fieldPosition="0">
        <references count="4">
          <reference field="17" count="1" selected="0">
            <x v="1"/>
          </reference>
          <reference field="18" count="1" selected="0">
            <x v="33"/>
          </reference>
          <reference field="26" count="1" selected="0">
            <x v="5"/>
          </reference>
          <reference field="27" count="1">
            <x v="41"/>
          </reference>
        </references>
      </pivotArea>
    </format>
    <format dxfId="224">
      <pivotArea dataOnly="0" labelOnly="1" fieldPosition="0">
        <references count="4">
          <reference field="17" count="1" selected="0">
            <x v="1"/>
          </reference>
          <reference field="18" count="1" selected="0">
            <x v="38"/>
          </reference>
          <reference field="26" count="1" selected="0">
            <x v="5"/>
          </reference>
          <reference field="27" count="1">
            <x v="45"/>
          </reference>
        </references>
      </pivotArea>
    </format>
    <format dxfId="223">
      <pivotArea dataOnly="0" labelOnly="1" fieldPosition="0">
        <references count="4">
          <reference field="17" count="1" selected="0">
            <x v="1"/>
          </reference>
          <reference field="18" count="1" selected="0">
            <x v="42"/>
          </reference>
          <reference field="26" count="1" selected="0">
            <x v="5"/>
          </reference>
          <reference field="27" count="1">
            <x v="43"/>
          </reference>
        </references>
      </pivotArea>
    </format>
    <format dxfId="222">
      <pivotArea dataOnly="0" labelOnly="1" fieldPosition="0">
        <references count="4">
          <reference field="17" count="1" selected="0">
            <x v="1"/>
          </reference>
          <reference field="18" count="1" selected="0">
            <x v="56"/>
          </reference>
          <reference field="26" count="1" selected="0">
            <x v="5"/>
          </reference>
          <reference field="27" count="1">
            <x v="37"/>
          </reference>
        </references>
      </pivotArea>
    </format>
    <format dxfId="221">
      <pivotArea dataOnly="0" labelOnly="1" fieldPosition="0">
        <references count="4">
          <reference field="17" count="1" selected="0">
            <x v="1"/>
          </reference>
          <reference field="18" count="1" selected="0">
            <x v="64"/>
          </reference>
          <reference field="26" count="1" selected="0">
            <x v="5"/>
          </reference>
          <reference field="27" count="1">
            <x v="44"/>
          </reference>
        </references>
      </pivotArea>
    </format>
    <format dxfId="220">
      <pivotArea dataOnly="0" labelOnly="1" fieldPosition="0">
        <references count="4">
          <reference field="17" count="1" selected="0">
            <x v="1"/>
          </reference>
          <reference field="18" count="1" selected="0">
            <x v="70"/>
          </reference>
          <reference field="26" count="1" selected="0">
            <x v="5"/>
          </reference>
          <reference field="27" count="1">
            <x v="40"/>
          </reference>
        </references>
      </pivotArea>
    </format>
    <format dxfId="219">
      <pivotArea dataOnly="0" labelOnly="1" fieldPosition="0">
        <references count="4">
          <reference field="17" count="1" selected="0">
            <x v="1"/>
          </reference>
          <reference field="18" count="1" selected="0">
            <x v="73"/>
          </reference>
          <reference field="26" count="1" selected="0">
            <x v="5"/>
          </reference>
          <reference field="27" count="1">
            <x v="48"/>
          </reference>
        </references>
      </pivotArea>
    </format>
    <format dxfId="218">
      <pivotArea dataOnly="0" labelOnly="1" fieldPosition="0">
        <references count="4">
          <reference field="17" count="1" selected="0">
            <x v="1"/>
          </reference>
          <reference field="18" count="1" selected="0">
            <x v="85"/>
          </reference>
          <reference field="26" count="1" selected="0">
            <x v="5"/>
          </reference>
          <reference field="27" count="1">
            <x v="46"/>
          </reference>
        </references>
      </pivotArea>
    </format>
    <format dxfId="217">
      <pivotArea dataOnly="0" labelOnly="1" fieldPosition="0">
        <references count="4">
          <reference field="17" count="1" selected="0">
            <x v="1"/>
          </reference>
          <reference field="18" count="1" selected="0">
            <x v="94"/>
          </reference>
          <reference field="26" count="1" selected="0">
            <x v="5"/>
          </reference>
          <reference field="27" count="1">
            <x v="66"/>
          </reference>
        </references>
      </pivotArea>
    </format>
    <format dxfId="216">
      <pivotArea dataOnly="0" labelOnly="1" fieldPosition="0">
        <references count="4">
          <reference field="17" count="1" selected="0">
            <x v="2"/>
          </reference>
          <reference field="18" count="1" selected="0">
            <x v="8"/>
          </reference>
          <reference field="26" count="1" selected="0">
            <x v="7"/>
          </reference>
          <reference field="27" count="1">
            <x v="60"/>
          </reference>
        </references>
      </pivotArea>
    </format>
    <format dxfId="215">
      <pivotArea dataOnly="0" labelOnly="1" fieldPosition="0">
        <references count="4">
          <reference field="17" count="1" selected="0">
            <x v="2"/>
          </reference>
          <reference field="18" count="1" selected="0">
            <x v="12"/>
          </reference>
          <reference field="26" count="1" selected="0">
            <x v="7"/>
          </reference>
          <reference field="27" count="1">
            <x v="63"/>
          </reference>
        </references>
      </pivotArea>
    </format>
    <format dxfId="214">
      <pivotArea dataOnly="0" labelOnly="1" fieldPosition="0">
        <references count="4">
          <reference field="17" count="1" selected="0">
            <x v="2"/>
          </reference>
          <reference field="18" count="1" selected="0">
            <x v="16"/>
          </reference>
          <reference field="26" count="1" selected="0">
            <x v="7"/>
          </reference>
          <reference field="27" count="1">
            <x v="65"/>
          </reference>
        </references>
      </pivotArea>
    </format>
    <format dxfId="213">
      <pivotArea dataOnly="0" labelOnly="1" fieldPosition="0">
        <references count="4">
          <reference field="17" count="1" selected="0">
            <x v="2"/>
          </reference>
          <reference field="18" count="1" selected="0">
            <x v="45"/>
          </reference>
          <reference field="26" count="1" selected="0">
            <x v="7"/>
          </reference>
          <reference field="27" count="1">
            <x v="58"/>
          </reference>
        </references>
      </pivotArea>
    </format>
    <format dxfId="212">
      <pivotArea dataOnly="0" labelOnly="1" fieldPosition="0">
        <references count="4">
          <reference field="17" count="1" selected="0">
            <x v="2"/>
          </reference>
          <reference field="18" count="1" selected="0">
            <x v="60"/>
          </reference>
          <reference field="26" count="1" selected="0">
            <x v="7"/>
          </reference>
          <reference field="27" count="1">
            <x v="62"/>
          </reference>
        </references>
      </pivotArea>
    </format>
    <format dxfId="211">
      <pivotArea dataOnly="0" labelOnly="1" fieldPosition="0">
        <references count="4">
          <reference field="17" count="1" selected="0">
            <x v="2"/>
          </reference>
          <reference field="18" count="1" selected="0">
            <x v="68"/>
          </reference>
          <reference field="26" count="1" selected="0">
            <x v="7"/>
          </reference>
          <reference field="27" count="1">
            <x v="56"/>
          </reference>
        </references>
      </pivotArea>
    </format>
    <format dxfId="210">
      <pivotArea dataOnly="0" labelOnly="1" fieldPosition="0">
        <references count="4">
          <reference field="17" count="1" selected="0">
            <x v="2"/>
          </reference>
          <reference field="18" count="1" selected="0">
            <x v="72"/>
          </reference>
          <reference field="26" count="1" selected="0">
            <x v="7"/>
          </reference>
          <reference field="27" count="1">
            <x v="59"/>
          </reference>
        </references>
      </pivotArea>
    </format>
    <format dxfId="209">
      <pivotArea dataOnly="0" labelOnly="1" fieldPosition="0">
        <references count="4">
          <reference field="17" count="1" selected="0">
            <x v="2"/>
          </reference>
          <reference field="18" count="1" selected="0">
            <x v="75"/>
          </reference>
          <reference field="26" count="1" selected="0">
            <x v="7"/>
          </reference>
          <reference field="27" count="1">
            <x v="61"/>
          </reference>
        </references>
      </pivotArea>
    </format>
    <format dxfId="208">
      <pivotArea dataOnly="0" labelOnly="1" fieldPosition="0">
        <references count="4">
          <reference field="17" count="1" selected="0">
            <x v="2"/>
          </reference>
          <reference field="18" count="1" selected="0">
            <x v="76"/>
          </reference>
          <reference field="26" count="1" selected="0">
            <x v="7"/>
          </reference>
          <reference field="27" count="1">
            <x v="57"/>
          </reference>
        </references>
      </pivotArea>
    </format>
    <format dxfId="207">
      <pivotArea dataOnly="0" labelOnly="1" fieldPosition="0">
        <references count="4">
          <reference field="17" count="1" selected="0">
            <x v="2"/>
          </reference>
          <reference field="18" count="1" selected="0">
            <x v="78"/>
          </reference>
          <reference field="26" count="1" selected="0">
            <x v="7"/>
          </reference>
          <reference field="27" count="1">
            <x v="64"/>
          </reference>
        </references>
      </pivotArea>
    </format>
    <format dxfId="206">
      <pivotArea dataOnly="0" labelOnly="1" fieldPosition="0">
        <references count="4">
          <reference field="17" count="1" selected="0">
            <x v="2"/>
          </reference>
          <reference field="18" count="1" selected="0">
            <x v="94"/>
          </reference>
          <reference field="26" count="1" selected="0">
            <x v="7"/>
          </reference>
          <reference field="27" count="1">
            <x v="66"/>
          </reference>
        </references>
      </pivotArea>
    </format>
    <format dxfId="205">
      <pivotArea dataOnly="0" labelOnly="1" fieldPosition="0">
        <references count="4">
          <reference field="17" count="1" selected="0">
            <x v="4"/>
          </reference>
          <reference field="18" count="1" selected="0">
            <x v="14"/>
          </reference>
          <reference field="26" count="1" selected="0">
            <x v="6"/>
          </reference>
          <reference field="27" count="1">
            <x v="53"/>
          </reference>
        </references>
      </pivotArea>
    </format>
    <format dxfId="204">
      <pivotArea dataOnly="0" labelOnly="1" fieldPosition="0">
        <references count="4">
          <reference field="17" count="1" selected="0">
            <x v="4"/>
          </reference>
          <reference field="18" count="1" selected="0">
            <x v="20"/>
          </reference>
          <reference field="26" count="1" selected="0">
            <x v="6"/>
          </reference>
          <reference field="27" count="1">
            <x v="50"/>
          </reference>
        </references>
      </pivotArea>
    </format>
    <format dxfId="203">
      <pivotArea dataOnly="0" labelOnly="1" fieldPosition="0">
        <references count="4">
          <reference field="17" count="1" selected="0">
            <x v="4"/>
          </reference>
          <reference field="18" count="1" selected="0">
            <x v="24"/>
          </reference>
          <reference field="26" count="1" selected="0">
            <x v="6"/>
          </reference>
          <reference field="27" count="1">
            <x v="54"/>
          </reference>
        </references>
      </pivotArea>
    </format>
    <format dxfId="202">
      <pivotArea dataOnly="0" labelOnly="1" fieldPosition="0">
        <references count="4">
          <reference field="17" count="1" selected="0">
            <x v="4"/>
          </reference>
          <reference field="18" count="1" selected="0">
            <x v="35"/>
          </reference>
          <reference field="26" count="1" selected="0">
            <x v="6"/>
          </reference>
          <reference field="27" count="1">
            <x v="51"/>
          </reference>
        </references>
      </pivotArea>
    </format>
    <format dxfId="201">
      <pivotArea dataOnly="0" labelOnly="1" fieldPosition="0">
        <references count="4">
          <reference field="17" count="1" selected="0">
            <x v="4"/>
          </reference>
          <reference field="18" count="1" selected="0">
            <x v="53"/>
          </reference>
          <reference field="26" count="1" selected="0">
            <x v="6"/>
          </reference>
          <reference field="27" count="1">
            <x v="66"/>
          </reference>
        </references>
      </pivotArea>
    </format>
    <format dxfId="200">
      <pivotArea dataOnly="0" labelOnly="1" fieldPosition="0">
        <references count="4">
          <reference field="17" count="1" selected="0">
            <x v="4"/>
          </reference>
          <reference field="18" count="1" selected="0">
            <x v="55"/>
          </reference>
          <reference field="26" count="1" selected="0">
            <x v="6"/>
          </reference>
          <reference field="27" count="1">
            <x v="55"/>
          </reference>
        </references>
      </pivotArea>
    </format>
    <format dxfId="199">
      <pivotArea dataOnly="0" labelOnly="1" fieldPosition="0">
        <references count="4">
          <reference field="17" count="1" selected="0">
            <x v="4"/>
          </reference>
          <reference field="18" count="1" selected="0">
            <x v="58"/>
          </reference>
          <reference field="26" count="1" selected="0">
            <x v="6"/>
          </reference>
          <reference field="27" count="1">
            <x v="49"/>
          </reference>
        </references>
      </pivotArea>
    </format>
    <format dxfId="198">
      <pivotArea dataOnly="0" labelOnly="1" fieldPosition="0">
        <references count="4">
          <reference field="17" count="1" selected="0">
            <x v="4"/>
          </reference>
          <reference field="18" count="1" selected="0">
            <x v="69"/>
          </reference>
          <reference field="26" count="1" selected="0">
            <x v="6"/>
          </reference>
          <reference field="27" count="1">
            <x v="52"/>
          </reference>
        </references>
      </pivotArea>
    </format>
    <format dxfId="197">
      <pivotArea dataOnly="0" labelOnly="1" fieldPosition="0">
        <references count="4">
          <reference field="17" count="1" selected="0">
            <x v="4"/>
          </reference>
          <reference field="18" count="1" selected="0">
            <x v="94"/>
          </reference>
          <reference field="26" count="1" selected="0">
            <x v="6"/>
          </reference>
          <reference field="27" count="1">
            <x v="66"/>
          </reference>
        </references>
      </pivotArea>
    </format>
    <format dxfId="196">
      <pivotArea dataOnly="0" labelOnly="1" fieldPosition="0">
        <references count="4">
          <reference field="17" count="1" selected="0">
            <x v="5"/>
          </reference>
          <reference field="18" count="1" selected="0">
            <x v="6"/>
          </reference>
          <reference field="26" count="1" selected="0">
            <x v="0"/>
          </reference>
          <reference field="27" count="1">
            <x v="5"/>
          </reference>
        </references>
      </pivotArea>
    </format>
    <format dxfId="195">
      <pivotArea dataOnly="0" labelOnly="1" fieldPosition="0">
        <references count="4">
          <reference field="17" count="1" selected="0">
            <x v="5"/>
          </reference>
          <reference field="18" count="1" selected="0">
            <x v="29"/>
          </reference>
          <reference field="26" count="1" selected="0">
            <x v="0"/>
          </reference>
          <reference field="27" count="1">
            <x v="1"/>
          </reference>
        </references>
      </pivotArea>
    </format>
    <format dxfId="194">
      <pivotArea dataOnly="0" labelOnly="1" fieldPosition="0">
        <references count="4">
          <reference field="17" count="1" selected="0">
            <x v="5"/>
          </reference>
          <reference field="18" count="1" selected="0">
            <x v="41"/>
          </reference>
          <reference field="26" count="1" selected="0">
            <x v="0"/>
          </reference>
          <reference field="27" count="1">
            <x v="4"/>
          </reference>
        </references>
      </pivotArea>
    </format>
    <format dxfId="193">
      <pivotArea dataOnly="0" labelOnly="1" fieldPosition="0">
        <references count="4">
          <reference field="17" count="1" selected="0">
            <x v="5"/>
          </reference>
          <reference field="18" count="1" selected="0">
            <x v="57"/>
          </reference>
          <reference field="26" count="1" selected="0">
            <x v="0"/>
          </reference>
          <reference field="27" count="1">
            <x v="3"/>
          </reference>
        </references>
      </pivotArea>
    </format>
    <format dxfId="192">
      <pivotArea dataOnly="0" labelOnly="1" fieldPosition="0">
        <references count="4">
          <reference field="17" count="1" selected="0">
            <x v="5"/>
          </reference>
          <reference field="18" count="1" selected="0">
            <x v="74"/>
          </reference>
          <reference field="26" count="1" selected="0">
            <x v="0"/>
          </reference>
          <reference field="27" count="1">
            <x v="2"/>
          </reference>
        </references>
      </pivotArea>
    </format>
    <format dxfId="191">
      <pivotArea dataOnly="0" labelOnly="1" fieldPosition="0">
        <references count="4">
          <reference field="17" count="1" selected="0">
            <x v="5"/>
          </reference>
          <reference field="18" count="1" selected="0">
            <x v="77"/>
          </reference>
          <reference field="26" count="1" selected="0">
            <x v="0"/>
          </reference>
          <reference field="27" count="1">
            <x v="18"/>
          </reference>
        </references>
      </pivotArea>
    </format>
    <format dxfId="190">
      <pivotArea dataOnly="0" labelOnly="1" fieldPosition="0">
        <references count="4">
          <reference field="17" count="1" selected="0">
            <x v="5"/>
          </reference>
          <reference field="18" count="1" selected="0">
            <x v="79"/>
          </reference>
          <reference field="26" count="1" selected="0">
            <x v="0"/>
          </reference>
          <reference field="27" count="1">
            <x v="6"/>
          </reference>
        </references>
      </pivotArea>
    </format>
    <format dxfId="189">
      <pivotArea dataOnly="0" labelOnly="1" fieldPosition="0">
        <references count="4">
          <reference field="17" count="1" selected="0">
            <x v="5"/>
          </reference>
          <reference field="18" count="1" selected="0">
            <x v="81"/>
          </reference>
          <reference field="26" count="1" selected="0">
            <x v="0"/>
          </reference>
          <reference field="27" count="1">
            <x v="0"/>
          </reference>
        </references>
      </pivotArea>
    </format>
    <format dxfId="188">
      <pivotArea dataOnly="0" labelOnly="1" fieldPosition="0">
        <references count="4">
          <reference field="17" count="1" selected="0">
            <x v="5"/>
          </reference>
          <reference field="18" count="1" selected="0">
            <x v="94"/>
          </reference>
          <reference field="26" count="1" selected="0">
            <x v="0"/>
          </reference>
          <reference field="27" count="1">
            <x v="66"/>
          </reference>
        </references>
      </pivotArea>
    </format>
    <format dxfId="187">
      <pivotArea dataOnly="0" labelOnly="1" fieldPosition="0">
        <references count="4">
          <reference field="17" count="1" selected="0">
            <x v="6"/>
          </reference>
          <reference field="18" count="1" selected="0">
            <x v="11"/>
          </reference>
          <reference field="26" count="1" selected="0">
            <x v="4"/>
          </reference>
          <reference field="27" count="1">
            <x v="29"/>
          </reference>
        </references>
      </pivotArea>
    </format>
    <format dxfId="186">
      <pivotArea dataOnly="0" labelOnly="1" fieldPosition="0">
        <references count="4">
          <reference field="17" count="1" selected="0">
            <x v="6"/>
          </reference>
          <reference field="18" count="1" selected="0">
            <x v="13"/>
          </reference>
          <reference field="26" count="1" selected="0">
            <x v="4"/>
          </reference>
          <reference field="27" count="1">
            <x v="28"/>
          </reference>
        </references>
      </pivotArea>
    </format>
    <format dxfId="185">
      <pivotArea dataOnly="0" labelOnly="1" fieldPosition="0">
        <references count="4">
          <reference field="17" count="1" selected="0">
            <x v="6"/>
          </reference>
          <reference field="18" count="1" selected="0">
            <x v="23"/>
          </reference>
          <reference field="26" count="1" selected="0">
            <x v="4"/>
          </reference>
          <reference field="27" count="1">
            <x v="66"/>
          </reference>
        </references>
      </pivotArea>
    </format>
    <format dxfId="184">
      <pivotArea dataOnly="0" labelOnly="1" fieldPosition="0">
        <references count="4">
          <reference field="17" count="1" selected="0">
            <x v="6"/>
          </reference>
          <reference field="18" count="1" selected="0">
            <x v="28"/>
          </reference>
          <reference field="26" count="1" selected="0">
            <x v="4"/>
          </reference>
          <reference field="27" count="1">
            <x v="23"/>
          </reference>
        </references>
      </pivotArea>
    </format>
    <format dxfId="183">
      <pivotArea dataOnly="0" labelOnly="1" fieldPosition="0">
        <references count="4">
          <reference field="17" count="1" selected="0">
            <x v="6"/>
          </reference>
          <reference field="18" count="1" selected="0">
            <x v="31"/>
          </reference>
          <reference field="26" count="1" selected="0">
            <x v="4"/>
          </reference>
          <reference field="27" count="1">
            <x v="66"/>
          </reference>
        </references>
      </pivotArea>
    </format>
    <format dxfId="182">
      <pivotArea dataOnly="0" labelOnly="1" fieldPosition="0">
        <references count="4">
          <reference field="17" count="1" selected="0">
            <x v="6"/>
          </reference>
          <reference field="18" count="1" selected="0">
            <x v="36"/>
          </reference>
          <reference field="26" count="1" selected="0">
            <x v="4"/>
          </reference>
          <reference field="27" count="1">
            <x v="22"/>
          </reference>
        </references>
      </pivotArea>
    </format>
    <format dxfId="181">
      <pivotArea dataOnly="0" labelOnly="1" fieldPosition="0">
        <references count="4">
          <reference field="17" count="1" selected="0">
            <x v="6"/>
          </reference>
          <reference field="18" count="1" selected="0">
            <x v="37"/>
          </reference>
          <reference field="26" count="1" selected="0">
            <x v="4"/>
          </reference>
          <reference field="27" count="1">
            <x v="34"/>
          </reference>
        </references>
      </pivotArea>
    </format>
    <format dxfId="180">
      <pivotArea dataOnly="0" labelOnly="1" fieldPosition="0">
        <references count="4">
          <reference field="17" count="1" selected="0">
            <x v="6"/>
          </reference>
          <reference field="18" count="1" selected="0">
            <x v="39"/>
          </reference>
          <reference field="26" count="1" selected="0">
            <x v="4"/>
          </reference>
          <reference field="27" count="1">
            <x v="31"/>
          </reference>
        </references>
      </pivotArea>
    </format>
    <format dxfId="179">
      <pivotArea dataOnly="0" labelOnly="1" fieldPosition="0">
        <references count="4">
          <reference field="17" count="1" selected="0">
            <x v="6"/>
          </reference>
          <reference field="18" count="1" selected="0">
            <x v="43"/>
          </reference>
          <reference field="26" count="1" selected="0">
            <x v="4"/>
          </reference>
          <reference field="27" count="1">
            <x v="66"/>
          </reference>
        </references>
      </pivotArea>
    </format>
    <format dxfId="178">
      <pivotArea dataOnly="0" labelOnly="1" fieldPosition="0">
        <references count="4">
          <reference field="17" count="1" selected="0">
            <x v="6"/>
          </reference>
          <reference field="18" count="1" selected="0">
            <x v="52"/>
          </reference>
          <reference field="26" count="1" selected="0">
            <x v="4"/>
          </reference>
          <reference field="27" count="1">
            <x v="25"/>
          </reference>
        </references>
      </pivotArea>
    </format>
    <format dxfId="177">
      <pivotArea dataOnly="0" labelOnly="1" fieldPosition="0">
        <references count="4">
          <reference field="17" count="1" selected="0">
            <x v="6"/>
          </reference>
          <reference field="18" count="1" selected="0">
            <x v="61"/>
          </reference>
          <reference field="26" count="1" selected="0">
            <x v="4"/>
          </reference>
          <reference field="27" count="1">
            <x v="35"/>
          </reference>
        </references>
      </pivotArea>
    </format>
    <format dxfId="176">
      <pivotArea dataOnly="0" labelOnly="1" fieldPosition="0">
        <references count="4">
          <reference field="17" count="1" selected="0">
            <x v="6"/>
          </reference>
          <reference field="18" count="1" selected="0">
            <x v="62"/>
          </reference>
          <reference field="26" count="1" selected="0">
            <x v="4"/>
          </reference>
          <reference field="27" count="1">
            <x v="20"/>
          </reference>
        </references>
      </pivotArea>
    </format>
    <format dxfId="175">
      <pivotArea dataOnly="0" labelOnly="1" fieldPosition="0">
        <references count="4">
          <reference field="17" count="1" selected="0">
            <x v="6"/>
          </reference>
          <reference field="18" count="1" selected="0">
            <x v="63"/>
          </reference>
          <reference field="26" count="1" selected="0">
            <x v="4"/>
          </reference>
          <reference field="27" count="1">
            <x v="66"/>
          </reference>
        </references>
      </pivotArea>
    </format>
    <format dxfId="174">
      <pivotArea dataOnly="0" labelOnly="1" fieldPosition="0">
        <references count="4">
          <reference field="17" count="1" selected="0">
            <x v="6"/>
          </reference>
          <reference field="18" count="1" selected="0">
            <x v="66"/>
          </reference>
          <reference field="26" count="1" selected="0">
            <x v="4"/>
          </reference>
          <reference field="27" count="1">
            <x v="24"/>
          </reference>
        </references>
      </pivotArea>
    </format>
    <format dxfId="173">
      <pivotArea dataOnly="0" labelOnly="1" fieldPosition="0">
        <references count="4">
          <reference field="17" count="1" selected="0">
            <x v="6"/>
          </reference>
          <reference field="18" count="1" selected="0">
            <x v="80"/>
          </reference>
          <reference field="26" count="1" selected="0">
            <x v="4"/>
          </reference>
          <reference field="27" count="1">
            <x v="32"/>
          </reference>
        </references>
      </pivotArea>
    </format>
    <format dxfId="172">
      <pivotArea dataOnly="0" labelOnly="1" fieldPosition="0">
        <references count="4">
          <reference field="17" count="1" selected="0">
            <x v="6"/>
          </reference>
          <reference field="18" count="1" selected="0">
            <x v="82"/>
          </reference>
          <reference field="26" count="1" selected="0">
            <x v="4"/>
          </reference>
          <reference field="27" count="1">
            <x v="26"/>
          </reference>
        </references>
      </pivotArea>
    </format>
    <format dxfId="171">
      <pivotArea dataOnly="0" labelOnly="1" fieldPosition="0">
        <references count="4">
          <reference field="17" count="1" selected="0">
            <x v="6"/>
          </reference>
          <reference field="18" count="1" selected="0">
            <x v="83"/>
          </reference>
          <reference field="26" count="1" selected="0">
            <x v="4"/>
          </reference>
          <reference field="27" count="1">
            <x v="66"/>
          </reference>
        </references>
      </pivotArea>
    </format>
    <format dxfId="170">
      <pivotArea dataOnly="0" labelOnly="1" fieldPosition="0">
        <references count="4">
          <reference field="17" count="1" selected="0">
            <x v="6"/>
          </reference>
          <reference field="18" count="1" selected="0">
            <x v="84"/>
          </reference>
          <reference field="26" count="1" selected="0">
            <x v="4"/>
          </reference>
          <reference field="27" count="1">
            <x v="33"/>
          </reference>
        </references>
      </pivotArea>
    </format>
    <format dxfId="169">
      <pivotArea dataOnly="0" labelOnly="1" fieldPosition="0">
        <references count="4">
          <reference field="17" count="1" selected="0">
            <x v="6"/>
          </reference>
          <reference field="18" count="1" selected="0">
            <x v="87"/>
          </reference>
          <reference field="26" count="1" selected="0">
            <x v="4"/>
          </reference>
          <reference field="27" count="1">
            <x v="27"/>
          </reference>
        </references>
      </pivotArea>
    </format>
    <format dxfId="168">
      <pivotArea dataOnly="0" labelOnly="1" fieldPosition="0">
        <references count="4">
          <reference field="17" count="1" selected="0">
            <x v="6"/>
          </reference>
          <reference field="18" count="1" selected="0">
            <x v="88"/>
          </reference>
          <reference field="26" count="1" selected="0">
            <x v="4"/>
          </reference>
          <reference field="27" count="1">
            <x v="30"/>
          </reference>
        </references>
      </pivotArea>
    </format>
    <format dxfId="167">
      <pivotArea dataOnly="0" labelOnly="1" fieldPosition="0">
        <references count="4">
          <reference field="17" count="1" selected="0">
            <x v="6"/>
          </reference>
          <reference field="18" count="1" selected="0">
            <x v="90"/>
          </reference>
          <reference field="26" count="1" selected="0">
            <x v="4"/>
          </reference>
          <reference field="27" count="1">
            <x v="36"/>
          </reference>
        </references>
      </pivotArea>
    </format>
    <format dxfId="166">
      <pivotArea dataOnly="0" labelOnly="1" fieldPosition="0">
        <references count="4">
          <reference field="17" count="1" selected="0">
            <x v="6"/>
          </reference>
          <reference field="18" count="1" selected="0">
            <x v="91"/>
          </reference>
          <reference field="26" count="1" selected="0">
            <x v="4"/>
          </reference>
          <reference field="27" count="1">
            <x v="21"/>
          </reference>
        </references>
      </pivotArea>
    </format>
    <format dxfId="165">
      <pivotArea dataOnly="0" labelOnly="1" fieldPosition="0">
        <references count="4">
          <reference field="17" count="1" selected="0">
            <x v="6"/>
          </reference>
          <reference field="18" count="1" selected="0">
            <x v="94"/>
          </reference>
          <reference field="26" count="1" selected="0">
            <x v="4"/>
          </reference>
          <reference field="27" count="1">
            <x v="66"/>
          </reference>
        </references>
      </pivotArea>
    </format>
    <format dxfId="164">
      <pivotArea dataOnly="0" labelOnly="1" fieldPosition="0">
        <references count="4">
          <reference field="17" count="1" selected="0">
            <x v="7"/>
          </reference>
          <reference field="18" count="1" selected="0">
            <x v="7"/>
          </reference>
          <reference field="26" count="1" selected="0">
            <x v="1"/>
          </reference>
          <reference field="27" count="1">
            <x v="16"/>
          </reference>
        </references>
      </pivotArea>
    </format>
    <format dxfId="163">
      <pivotArea dataOnly="0" labelOnly="1" fieldPosition="0">
        <references count="4">
          <reference field="17" count="1" selected="0">
            <x v="7"/>
          </reference>
          <reference field="18" count="1" selected="0">
            <x v="15"/>
          </reference>
          <reference field="26" count="1" selected="0">
            <x v="1"/>
          </reference>
          <reference field="27" count="1">
            <x v="11"/>
          </reference>
        </references>
      </pivotArea>
    </format>
    <format dxfId="162">
      <pivotArea dataOnly="0" labelOnly="1" fieldPosition="0">
        <references count="4">
          <reference field="17" count="1" selected="0">
            <x v="7"/>
          </reference>
          <reference field="18" count="1" selected="0">
            <x v="22"/>
          </reference>
          <reference field="26" count="1" selected="0">
            <x v="1"/>
          </reference>
          <reference field="27" count="1">
            <x v="13"/>
          </reference>
        </references>
      </pivotArea>
    </format>
    <format dxfId="161">
      <pivotArea dataOnly="0" labelOnly="1" fieldPosition="0">
        <references count="4">
          <reference field="17" count="1" selected="0">
            <x v="7"/>
          </reference>
          <reference field="18" count="1" selected="0">
            <x v="32"/>
          </reference>
          <reference field="26" count="1" selected="0">
            <x v="1"/>
          </reference>
          <reference field="27" count="1">
            <x v="9"/>
          </reference>
        </references>
      </pivotArea>
    </format>
    <format dxfId="160">
      <pivotArea dataOnly="0" labelOnly="1" fieldPosition="0">
        <references count="4">
          <reference field="17" count="1" selected="0">
            <x v="7"/>
          </reference>
          <reference field="18" count="1" selected="0">
            <x v="40"/>
          </reference>
          <reference field="26" count="1" selected="0">
            <x v="1"/>
          </reference>
          <reference field="27" count="1">
            <x v="12"/>
          </reference>
        </references>
      </pivotArea>
    </format>
    <format dxfId="159">
      <pivotArea dataOnly="0" labelOnly="1" fieldPosition="0">
        <references count="4">
          <reference field="17" count="1" selected="0">
            <x v="7"/>
          </reference>
          <reference field="18" count="1" selected="0">
            <x v="48"/>
          </reference>
          <reference field="26" count="1" selected="0">
            <x v="1"/>
          </reference>
          <reference field="27" count="1">
            <x v="14"/>
          </reference>
        </references>
      </pivotArea>
    </format>
    <format dxfId="158">
      <pivotArea dataOnly="0" labelOnly="1" fieldPosition="0">
        <references count="4">
          <reference field="17" count="1" selected="0">
            <x v="7"/>
          </reference>
          <reference field="18" count="1" selected="0">
            <x v="54"/>
          </reference>
          <reference field="26" count="1" selected="0">
            <x v="1"/>
          </reference>
          <reference field="27" count="1">
            <x v="7"/>
          </reference>
        </references>
      </pivotArea>
    </format>
    <format dxfId="157">
      <pivotArea dataOnly="0" labelOnly="1" fieldPosition="0">
        <references count="4">
          <reference field="17" count="1" selected="0">
            <x v="7"/>
          </reference>
          <reference field="18" count="1" selected="0">
            <x v="59"/>
          </reference>
          <reference field="26" count="1" selected="0">
            <x v="1"/>
          </reference>
          <reference field="27" count="1">
            <x v="10"/>
          </reference>
        </references>
      </pivotArea>
    </format>
    <format dxfId="156">
      <pivotArea dataOnly="0" labelOnly="1" fieldPosition="0">
        <references count="4">
          <reference field="17" count="1" selected="0">
            <x v="7"/>
          </reference>
          <reference field="18" count="1" selected="0">
            <x v="67"/>
          </reference>
          <reference field="26" count="1" selected="0">
            <x v="1"/>
          </reference>
          <reference field="27" count="1">
            <x v="8"/>
          </reference>
        </references>
      </pivotArea>
    </format>
    <format dxfId="155">
      <pivotArea dataOnly="0" labelOnly="1" fieldPosition="0">
        <references count="4">
          <reference field="17" count="1" selected="0">
            <x v="7"/>
          </reference>
          <reference field="18" count="1" selected="0">
            <x v="89"/>
          </reference>
          <reference field="26" count="1" selected="0">
            <x v="1"/>
          </reference>
          <reference field="27" count="1">
            <x v="15"/>
          </reference>
        </references>
      </pivotArea>
    </format>
    <format dxfId="154">
      <pivotArea dataOnly="0" labelOnly="1" fieldPosition="0">
        <references count="4">
          <reference field="17" count="1" selected="0">
            <x v="7"/>
          </reference>
          <reference field="18" count="1" selected="0">
            <x v="94"/>
          </reference>
          <reference field="26" count="1" selected="0">
            <x v="1"/>
          </reference>
          <reference field="27" count="1">
            <x v="66"/>
          </reference>
        </references>
      </pivotArea>
    </format>
    <format dxfId="153">
      <pivotArea dataOnly="0" labelOnly="1" fieldPosition="0">
        <references count="5">
          <reference field="0" count="1">
            <x v="4"/>
          </reference>
          <reference field="17" count="1" selected="0">
            <x v="1"/>
          </reference>
          <reference field="18" count="1" selected="0">
            <x v="5"/>
          </reference>
          <reference field="26" count="1" selected="0">
            <x v="5"/>
          </reference>
          <reference field="27" count="1" selected="0">
            <x v="38"/>
          </reference>
        </references>
      </pivotArea>
    </format>
    <format dxfId="152">
      <pivotArea dataOnly="0" labelOnly="1" fieldPosition="0">
        <references count="5">
          <reference field="0" count="5">
            <x v="1"/>
            <x v="9"/>
            <x v="15"/>
            <x v="18"/>
            <x v="38"/>
          </reference>
          <reference field="17" count="1" selected="0">
            <x v="1"/>
          </reference>
          <reference field="18" count="1" selected="0">
            <x v="9"/>
          </reference>
          <reference field="26" count="1" selected="0">
            <x v="5"/>
          </reference>
          <reference field="27" count="1" selected="0">
            <x v="42"/>
          </reference>
        </references>
      </pivotArea>
    </format>
    <format dxfId="151">
      <pivotArea dataOnly="0" labelOnly="1" fieldPosition="0">
        <references count="5">
          <reference field="0" count="4">
            <x v="4"/>
            <x v="15"/>
            <x v="18"/>
            <x v="38"/>
          </reference>
          <reference field="17" count="1" selected="0">
            <x v="1"/>
          </reference>
          <reference field="18" count="1" selected="0">
            <x v="21"/>
          </reference>
          <reference field="26" count="1" selected="0">
            <x v="5"/>
          </reference>
          <reference field="27" count="1" selected="0">
            <x v="47"/>
          </reference>
        </references>
      </pivotArea>
    </format>
    <format dxfId="150">
      <pivotArea dataOnly="0" labelOnly="1" fieldPosition="0">
        <references count="5">
          <reference field="0" count="1">
            <x v="30"/>
          </reference>
          <reference field="17" count="1" selected="0">
            <x v="1"/>
          </reference>
          <reference field="18" count="1" selected="0">
            <x v="25"/>
          </reference>
          <reference field="26" count="1" selected="0">
            <x v="5"/>
          </reference>
          <reference field="27" count="1" selected="0">
            <x v="39"/>
          </reference>
        </references>
      </pivotArea>
    </format>
    <format dxfId="149">
      <pivotArea dataOnly="0" labelOnly="1" fieldPosition="0">
        <references count="5">
          <reference field="0" count="3">
            <x v="4"/>
            <x v="15"/>
            <x v="30"/>
          </reference>
          <reference field="17" count="1" selected="0">
            <x v="1"/>
          </reference>
          <reference field="18" count="1" selected="0">
            <x v="33"/>
          </reference>
          <reference field="26" count="1" selected="0">
            <x v="5"/>
          </reference>
          <reference field="27" count="1" selected="0">
            <x v="41"/>
          </reference>
        </references>
      </pivotArea>
    </format>
    <format dxfId="148">
      <pivotArea dataOnly="0" labelOnly="1" fieldPosition="0">
        <references count="5">
          <reference field="0" count="1">
            <x v="15"/>
          </reference>
          <reference field="17" count="1" selected="0">
            <x v="1"/>
          </reference>
          <reference field="18" count="1" selected="0">
            <x v="38"/>
          </reference>
          <reference field="26" count="1" selected="0">
            <x v="5"/>
          </reference>
          <reference field="27" count="1" selected="0">
            <x v="45"/>
          </reference>
        </references>
      </pivotArea>
    </format>
    <format dxfId="147">
      <pivotArea dataOnly="0" labelOnly="1" fieldPosition="0">
        <references count="5">
          <reference field="0" count="5">
            <x v="1"/>
            <x v="4"/>
            <x v="6"/>
            <x v="15"/>
            <x v="38"/>
          </reference>
          <reference field="17" count="1" selected="0">
            <x v="1"/>
          </reference>
          <reference field="18" count="1" selected="0">
            <x v="42"/>
          </reference>
          <reference field="26" count="1" selected="0">
            <x v="5"/>
          </reference>
          <reference field="27" count="1" selected="0">
            <x v="43"/>
          </reference>
        </references>
      </pivotArea>
    </format>
    <format dxfId="146">
      <pivotArea dataOnly="0" labelOnly="1" fieldPosition="0">
        <references count="5">
          <reference field="0" count="10">
            <x v="0"/>
            <x v="1"/>
            <x v="4"/>
            <x v="6"/>
            <x v="15"/>
            <x v="18"/>
            <x v="19"/>
            <x v="22"/>
            <x v="30"/>
            <x v="38"/>
          </reference>
          <reference field="17" count="1" selected="0">
            <x v="1"/>
          </reference>
          <reference field="18" count="1" selected="0">
            <x v="56"/>
          </reference>
          <reference field="26" count="1" selected="0">
            <x v="5"/>
          </reference>
          <reference field="27" count="1" selected="0">
            <x v="37"/>
          </reference>
        </references>
      </pivotArea>
    </format>
    <format dxfId="145">
      <pivotArea dataOnly="0" labelOnly="1" fieldPosition="0">
        <references count="5">
          <reference field="0" count="3">
            <x v="1"/>
            <x v="15"/>
            <x v="18"/>
          </reference>
          <reference field="17" count="1" selected="0">
            <x v="1"/>
          </reference>
          <reference field="18" count="1" selected="0">
            <x v="64"/>
          </reference>
          <reference field="26" count="1" selected="0">
            <x v="5"/>
          </reference>
          <reference field="27" count="1" selected="0">
            <x v="44"/>
          </reference>
        </references>
      </pivotArea>
    </format>
    <format dxfId="144">
      <pivotArea dataOnly="0" labelOnly="1" fieldPosition="0">
        <references count="5">
          <reference field="0" count="4">
            <x v="4"/>
            <x v="6"/>
            <x v="15"/>
            <x v="30"/>
          </reference>
          <reference field="17" count="1" selected="0">
            <x v="1"/>
          </reference>
          <reference field="18" count="1" selected="0">
            <x v="70"/>
          </reference>
          <reference field="26" count="1" selected="0">
            <x v="5"/>
          </reference>
          <reference field="27" count="1" selected="0">
            <x v="40"/>
          </reference>
        </references>
      </pivotArea>
    </format>
    <format dxfId="143">
      <pivotArea dataOnly="0" labelOnly="1" fieldPosition="0">
        <references count="5">
          <reference field="0" count="3">
            <x v="15"/>
            <x v="18"/>
            <x v="37"/>
          </reference>
          <reference field="17" count="1" selected="0">
            <x v="1"/>
          </reference>
          <reference field="18" count="1" selected="0">
            <x v="73"/>
          </reference>
          <reference field="26" count="1" selected="0">
            <x v="5"/>
          </reference>
          <reference field="27" count="1" selected="0">
            <x v="48"/>
          </reference>
        </references>
      </pivotArea>
    </format>
    <format dxfId="142">
      <pivotArea dataOnly="0" labelOnly="1" fieldPosition="0">
        <references count="5">
          <reference field="0" count="4">
            <x v="4"/>
            <x v="15"/>
            <x v="18"/>
            <x v="30"/>
          </reference>
          <reference field="17" count="1" selected="0">
            <x v="1"/>
          </reference>
          <reference field="18" count="1" selected="0">
            <x v="85"/>
          </reference>
          <reference field="26" count="1" selected="0">
            <x v="5"/>
          </reference>
          <reference field="27" count="1" selected="0">
            <x v="46"/>
          </reference>
        </references>
      </pivotArea>
    </format>
    <format dxfId="141">
      <pivotArea dataOnly="0" labelOnly="1" fieldPosition="0">
        <references count="5">
          <reference field="0" count="3">
            <x v="4"/>
            <x v="20"/>
            <x v="26"/>
          </reference>
          <reference field="17" count="1" selected="0">
            <x v="1"/>
          </reference>
          <reference field="18" count="1" selected="0">
            <x v="94"/>
          </reference>
          <reference field="26" count="1" selected="0">
            <x v="5"/>
          </reference>
          <reference field="27" count="1" selected="0">
            <x v="66"/>
          </reference>
        </references>
      </pivotArea>
    </format>
    <format dxfId="140">
      <pivotArea dataOnly="0" labelOnly="1" fieldPosition="0">
        <references count="5">
          <reference field="0" count="2">
            <x v="25"/>
            <x v="33"/>
          </reference>
          <reference field="17" count="1" selected="0">
            <x v="2"/>
          </reference>
          <reference field="18" count="1" selected="0">
            <x v="8"/>
          </reference>
          <reference field="26" count="1" selected="0">
            <x v="7"/>
          </reference>
          <reference field="27" count="1" selected="0">
            <x v="60"/>
          </reference>
        </references>
      </pivotArea>
    </format>
    <format dxfId="139">
      <pivotArea dataOnly="0" labelOnly="1" fieldPosition="0">
        <references count="5">
          <reference field="0" count="1">
            <x v="25"/>
          </reference>
          <reference field="17" count="1" selected="0">
            <x v="2"/>
          </reference>
          <reference field="18" count="1" selected="0">
            <x v="12"/>
          </reference>
          <reference field="26" count="1" selected="0">
            <x v="7"/>
          </reference>
          <reference field="27" count="1" selected="0">
            <x v="63"/>
          </reference>
        </references>
      </pivotArea>
    </format>
    <format dxfId="138">
      <pivotArea dataOnly="0" labelOnly="1" fieldPosition="0">
        <references count="5">
          <reference field="0" count="1">
            <x v="13"/>
          </reference>
          <reference field="17" count="1" selected="0">
            <x v="2"/>
          </reference>
          <reference field="18" count="1" selected="0">
            <x v="16"/>
          </reference>
          <reference field="26" count="1" selected="0">
            <x v="7"/>
          </reference>
          <reference field="27" count="1" selected="0">
            <x v="65"/>
          </reference>
        </references>
      </pivotArea>
    </format>
    <format dxfId="137">
      <pivotArea dataOnly="0" labelOnly="1" fieldPosition="0">
        <references count="5">
          <reference field="0" count="2">
            <x v="3"/>
            <x v="38"/>
          </reference>
          <reference field="17" count="1" selected="0">
            <x v="2"/>
          </reference>
          <reference field="18" count="1" selected="0">
            <x v="45"/>
          </reference>
          <reference field="26" count="1" selected="0">
            <x v="7"/>
          </reference>
          <reference field="27" count="1" selected="0">
            <x v="58"/>
          </reference>
        </references>
      </pivotArea>
    </format>
    <format dxfId="136">
      <pivotArea dataOnly="0" labelOnly="1" fieldPosition="0">
        <references count="5">
          <reference field="0" count="2">
            <x v="25"/>
            <x v="33"/>
          </reference>
          <reference field="17" count="1" selected="0">
            <x v="2"/>
          </reference>
          <reference field="18" count="1" selected="0">
            <x v="60"/>
          </reference>
          <reference field="26" count="1" selected="0">
            <x v="7"/>
          </reference>
          <reference field="27" count="1" selected="0">
            <x v="62"/>
          </reference>
        </references>
      </pivotArea>
    </format>
    <format dxfId="135">
      <pivotArea dataOnly="0" labelOnly="1" fieldPosition="0">
        <references count="5">
          <reference field="0" count="2">
            <x v="3"/>
            <x v="38"/>
          </reference>
          <reference field="17" count="1" selected="0">
            <x v="2"/>
          </reference>
          <reference field="18" count="1" selected="0">
            <x v="68"/>
          </reference>
          <reference field="26" count="1" selected="0">
            <x v="7"/>
          </reference>
          <reference field="27" count="1" selected="0">
            <x v="56"/>
          </reference>
        </references>
      </pivotArea>
    </format>
    <format dxfId="134">
      <pivotArea dataOnly="0" labelOnly="1" fieldPosition="0">
        <references count="5">
          <reference field="0" count="2">
            <x v="3"/>
            <x v="38"/>
          </reference>
          <reference field="17" count="1" selected="0">
            <x v="2"/>
          </reference>
          <reference field="18" count="1" selected="0">
            <x v="72"/>
          </reference>
          <reference field="26" count="1" selected="0">
            <x v="7"/>
          </reference>
          <reference field="27" count="1" selected="0">
            <x v="59"/>
          </reference>
        </references>
      </pivotArea>
    </format>
    <format dxfId="133">
      <pivotArea dataOnly="0" labelOnly="1" fieldPosition="0">
        <references count="5">
          <reference field="0" count="3">
            <x v="13"/>
            <x v="25"/>
            <x v="38"/>
          </reference>
          <reference field="17" count="1" selected="0">
            <x v="2"/>
          </reference>
          <reference field="18" count="1" selected="0">
            <x v="75"/>
          </reference>
          <reference field="26" count="1" selected="0">
            <x v="7"/>
          </reference>
          <reference field="27" count="1" selected="0">
            <x v="61"/>
          </reference>
        </references>
      </pivotArea>
    </format>
    <format dxfId="132">
      <pivotArea dataOnly="0" labelOnly="1" fieldPosition="0">
        <references count="5">
          <reference field="0" count="1">
            <x v="38"/>
          </reference>
          <reference field="17" count="1" selected="0">
            <x v="2"/>
          </reference>
          <reference field="18" count="1" selected="0">
            <x v="76"/>
          </reference>
          <reference field="26" count="1" selected="0">
            <x v="7"/>
          </reference>
          <reference field="27" count="1" selected="0">
            <x v="57"/>
          </reference>
        </references>
      </pivotArea>
    </format>
    <format dxfId="131">
      <pivotArea dataOnly="0" labelOnly="1" fieldPosition="0">
        <references count="5">
          <reference field="0" count="3">
            <x v="13"/>
            <x v="25"/>
            <x v="27"/>
          </reference>
          <reference field="17" count="1" selected="0">
            <x v="2"/>
          </reference>
          <reference field="18" count="1" selected="0">
            <x v="78"/>
          </reference>
          <reference field="26" count="1" selected="0">
            <x v="7"/>
          </reference>
          <reference field="27" count="1" selected="0">
            <x v="64"/>
          </reference>
        </references>
      </pivotArea>
    </format>
    <format dxfId="130">
      <pivotArea dataOnly="0" labelOnly="1" fieldPosition="0">
        <references count="5">
          <reference field="0" count="1">
            <x v="35"/>
          </reference>
          <reference field="17" count="1" selected="0">
            <x v="2"/>
          </reference>
          <reference field="18" count="1" selected="0">
            <x v="94"/>
          </reference>
          <reference field="26" count="1" selected="0">
            <x v="7"/>
          </reference>
          <reference field="27" count="1" selected="0">
            <x v="66"/>
          </reference>
        </references>
      </pivotArea>
    </format>
    <format dxfId="129">
      <pivotArea dataOnly="0" labelOnly="1" fieldPosition="0">
        <references count="5">
          <reference field="0" count="1">
            <x v="3"/>
          </reference>
          <reference field="17" count="1" selected="0">
            <x v="4"/>
          </reference>
          <reference field="18" count="1" selected="0">
            <x v="14"/>
          </reference>
          <reference field="26" count="1" selected="0">
            <x v="6"/>
          </reference>
          <reference field="27" count="1" selected="0">
            <x v="53"/>
          </reference>
        </references>
      </pivotArea>
    </format>
    <format dxfId="128">
      <pivotArea dataOnly="0" labelOnly="1" fieldPosition="0">
        <references count="5">
          <reference field="0" count="1">
            <x v="3"/>
          </reference>
          <reference field="17" count="1" selected="0">
            <x v="4"/>
          </reference>
          <reference field="18" count="1" selected="0">
            <x v="20"/>
          </reference>
          <reference field="26" count="1" selected="0">
            <x v="6"/>
          </reference>
          <reference field="27" count="1" selected="0">
            <x v="50"/>
          </reference>
        </references>
      </pivotArea>
    </format>
    <format dxfId="127">
      <pivotArea dataOnly="0" labelOnly="1" fieldPosition="0">
        <references count="5">
          <reference field="0" count="1">
            <x v="3"/>
          </reference>
          <reference field="17" count="1" selected="0">
            <x v="4"/>
          </reference>
          <reference field="18" count="1" selected="0">
            <x v="24"/>
          </reference>
          <reference field="26" count="1" selected="0">
            <x v="6"/>
          </reference>
          <reference field="27" count="1" selected="0">
            <x v="54"/>
          </reference>
        </references>
      </pivotArea>
    </format>
    <format dxfId="126">
      <pivotArea dataOnly="0" labelOnly="1" fieldPosition="0">
        <references count="5">
          <reference field="0" count="1">
            <x v="3"/>
          </reference>
          <reference field="17" count="1" selected="0">
            <x v="4"/>
          </reference>
          <reference field="18" count="1" selected="0">
            <x v="35"/>
          </reference>
          <reference field="26" count="1" selected="0">
            <x v="6"/>
          </reference>
          <reference field="27" count="1" selected="0">
            <x v="51"/>
          </reference>
        </references>
      </pivotArea>
    </format>
    <format dxfId="125">
      <pivotArea dataOnly="0" labelOnly="1" fieldPosition="0">
        <references count="5">
          <reference field="0" count="1">
            <x v="16"/>
          </reference>
          <reference field="17" count="1" selected="0">
            <x v="4"/>
          </reference>
          <reference field="18" count="1" selected="0">
            <x v="53"/>
          </reference>
          <reference field="26" count="1" selected="0">
            <x v="6"/>
          </reference>
          <reference field="27" count="1" selected="0">
            <x v="66"/>
          </reference>
        </references>
      </pivotArea>
    </format>
    <format dxfId="124">
      <pivotArea dataOnly="0" labelOnly="1" fieldPosition="0">
        <references count="5">
          <reference field="0" count="2">
            <x v="3"/>
            <x v="16"/>
          </reference>
          <reference field="17" count="1" selected="0">
            <x v="4"/>
          </reference>
          <reference field="18" count="1" selected="0">
            <x v="55"/>
          </reference>
          <reference field="26" count="1" selected="0">
            <x v="6"/>
          </reference>
          <reference field="27" count="1" selected="0">
            <x v="55"/>
          </reference>
        </references>
      </pivotArea>
    </format>
    <format dxfId="123">
      <pivotArea dataOnly="0" labelOnly="1" fieldPosition="0">
        <references count="5">
          <reference field="0" count="1">
            <x v="3"/>
          </reference>
          <reference field="17" count="1" selected="0">
            <x v="4"/>
          </reference>
          <reference field="18" count="1" selected="0">
            <x v="58"/>
          </reference>
          <reference field="26" count="1" selected="0">
            <x v="6"/>
          </reference>
          <reference field="27" count="1" selected="0">
            <x v="49"/>
          </reference>
        </references>
      </pivotArea>
    </format>
    <format dxfId="122">
      <pivotArea dataOnly="0" labelOnly="1" fieldPosition="0">
        <references count="5">
          <reference field="0" count="1">
            <x v="3"/>
          </reference>
          <reference field="17" count="1" selected="0">
            <x v="4"/>
          </reference>
          <reference field="18" count="1" selected="0">
            <x v="69"/>
          </reference>
          <reference field="26" count="1" selected="0">
            <x v="6"/>
          </reference>
          <reference field="27" count="1" selected="0">
            <x v="52"/>
          </reference>
        </references>
      </pivotArea>
    </format>
    <format dxfId="121">
      <pivotArea dataOnly="0" labelOnly="1" fieldPosition="0">
        <references count="5">
          <reference field="0" count="1">
            <x v="28"/>
          </reference>
          <reference field="17" count="1" selected="0">
            <x v="4"/>
          </reference>
          <reference field="18" count="1" selected="0">
            <x v="94"/>
          </reference>
          <reference field="26" count="1" selected="0">
            <x v="6"/>
          </reference>
          <reference field="27" count="1" selected="0">
            <x v="66"/>
          </reference>
        </references>
      </pivotArea>
    </format>
    <format dxfId="120">
      <pivotArea dataOnly="0" labelOnly="1" fieldPosition="0">
        <references count="5">
          <reference field="0" count="3">
            <x v="4"/>
            <x v="9"/>
            <x v="38"/>
          </reference>
          <reference field="17" count="1" selected="0">
            <x v="5"/>
          </reference>
          <reference field="18" count="1" selected="0">
            <x v="6"/>
          </reference>
          <reference field="26" count="1" selected="0">
            <x v="0"/>
          </reference>
          <reference field="27" count="1" selected="0">
            <x v="5"/>
          </reference>
        </references>
      </pivotArea>
    </format>
    <format dxfId="119">
      <pivotArea dataOnly="0" labelOnly="1" fieldPosition="0">
        <references count="5">
          <reference field="0" count="1">
            <x v="4"/>
          </reference>
          <reference field="17" count="1" selected="0">
            <x v="5"/>
          </reference>
          <reference field="18" count="1" selected="0">
            <x v="29"/>
          </reference>
          <reference field="26" count="1" selected="0">
            <x v="0"/>
          </reference>
          <reference field="27" count="1" selected="0">
            <x v="1"/>
          </reference>
        </references>
      </pivotArea>
    </format>
    <format dxfId="118">
      <pivotArea dataOnly="0" labelOnly="1" fieldPosition="0">
        <references count="5">
          <reference field="0" count="2">
            <x v="3"/>
            <x v="21"/>
          </reference>
          <reference field="17" count="1" selected="0">
            <x v="5"/>
          </reference>
          <reference field="18" count="1" selected="0">
            <x v="41"/>
          </reference>
          <reference field="26" count="1" selected="0">
            <x v="0"/>
          </reference>
          <reference field="27" count="1" selected="0">
            <x v="4"/>
          </reference>
        </references>
      </pivotArea>
    </format>
    <format dxfId="117">
      <pivotArea dataOnly="0" labelOnly="1" fieldPosition="0">
        <references count="5">
          <reference field="0" count="1">
            <x v="38"/>
          </reference>
          <reference field="17" count="1" selected="0">
            <x v="5"/>
          </reference>
          <reference field="18" count="1" selected="0">
            <x v="57"/>
          </reference>
          <reference field="26" count="1" selected="0">
            <x v="0"/>
          </reference>
          <reference field="27" count="1" selected="0">
            <x v="3"/>
          </reference>
        </references>
      </pivotArea>
    </format>
    <format dxfId="116">
      <pivotArea dataOnly="0" labelOnly="1" fieldPosition="0">
        <references count="5">
          <reference field="0" count="1">
            <x v="38"/>
          </reference>
          <reference field="17" count="1" selected="0">
            <x v="5"/>
          </reference>
          <reference field="18" count="1" selected="0">
            <x v="74"/>
          </reference>
          <reference field="26" count="1" selected="0">
            <x v="0"/>
          </reference>
          <reference field="27" count="1" selected="0">
            <x v="2"/>
          </reference>
        </references>
      </pivotArea>
    </format>
    <format dxfId="115">
      <pivotArea dataOnly="0" labelOnly="1" fieldPosition="0">
        <references count="5">
          <reference field="0" count="2">
            <x v="12"/>
            <x v="15"/>
          </reference>
          <reference field="17" count="1" selected="0">
            <x v="5"/>
          </reference>
          <reference field="18" count="1" selected="0">
            <x v="77"/>
          </reference>
          <reference field="26" count="1" selected="0">
            <x v="0"/>
          </reference>
          <reference field="27" count="1" selected="0">
            <x v="18"/>
          </reference>
        </references>
      </pivotArea>
    </format>
    <format dxfId="114">
      <pivotArea dataOnly="0" labelOnly="1" fieldPosition="0">
        <references count="5">
          <reference field="0" count="4">
            <x v="9"/>
            <x v="12"/>
            <x v="15"/>
            <x v="38"/>
          </reference>
          <reference field="17" count="1" selected="0">
            <x v="5"/>
          </reference>
          <reference field="18" count="1" selected="0">
            <x v="79"/>
          </reference>
          <reference field="26" count="1" selected="0">
            <x v="0"/>
          </reference>
          <reference field="27" count="1" selected="0">
            <x v="6"/>
          </reference>
        </references>
      </pivotArea>
    </format>
    <format dxfId="113">
      <pivotArea dataOnly="0" labelOnly="1" fieldPosition="0">
        <references count="5">
          <reference field="0" count="1">
            <x v="4"/>
          </reference>
          <reference field="17" count="1" selected="0">
            <x v="5"/>
          </reference>
          <reference field="18" count="1" selected="0">
            <x v="81"/>
          </reference>
          <reference field="26" count="1" selected="0">
            <x v="0"/>
          </reference>
          <reference field="27" count="1" selected="0">
            <x v="0"/>
          </reference>
        </references>
      </pivotArea>
    </format>
    <format dxfId="112">
      <pivotArea dataOnly="0" labelOnly="1" fieldPosition="0">
        <references count="5">
          <reference field="0" count="2">
            <x v="14"/>
            <x v="17"/>
          </reference>
          <reference field="17" count="1" selected="0">
            <x v="5"/>
          </reference>
          <reference field="18" count="1" selected="0">
            <x v="94"/>
          </reference>
          <reference field="26" count="1" selected="0">
            <x v="0"/>
          </reference>
          <reference field="27" count="1" selected="0">
            <x v="66"/>
          </reference>
        </references>
      </pivotArea>
    </format>
    <format dxfId="111">
      <pivotArea dataOnly="0" labelOnly="1" fieldPosition="0">
        <references count="5">
          <reference field="0" count="1">
            <x v="8"/>
          </reference>
          <reference field="17" count="1" selected="0">
            <x v="6"/>
          </reference>
          <reference field="18" count="1" selected="0">
            <x v="11"/>
          </reference>
          <reference field="26" count="1" selected="0">
            <x v="4"/>
          </reference>
          <reference field="27" count="1" selected="0">
            <x v="29"/>
          </reference>
        </references>
      </pivotArea>
    </format>
    <format dxfId="110">
      <pivotArea dataOnly="0" labelOnly="1" fieldPosition="0">
        <references count="5">
          <reference field="0" count="5">
            <x v="2"/>
            <x v="3"/>
            <x v="5"/>
            <x v="6"/>
            <x v="18"/>
          </reference>
          <reference field="17" count="1" selected="0">
            <x v="6"/>
          </reference>
          <reference field="18" count="1" selected="0">
            <x v="13"/>
          </reference>
          <reference field="26" count="1" selected="0">
            <x v="4"/>
          </reference>
          <reference field="27" count="1" selected="0">
            <x v="28"/>
          </reference>
        </references>
      </pivotArea>
    </format>
    <format dxfId="109">
      <pivotArea dataOnly="0" labelOnly="1" fieldPosition="0">
        <references count="5">
          <reference field="0" count="1">
            <x v="11"/>
          </reference>
          <reference field="17" count="1" selected="0">
            <x v="6"/>
          </reference>
          <reference field="18" count="1" selected="0">
            <x v="23"/>
          </reference>
          <reference field="26" count="1" selected="0">
            <x v="4"/>
          </reference>
          <reference field="27" count="1" selected="0">
            <x v="66"/>
          </reference>
        </references>
      </pivotArea>
    </format>
    <format dxfId="108">
      <pivotArea dataOnly="0" labelOnly="1" fieldPosition="0">
        <references count="5">
          <reference field="0" count="3">
            <x v="6"/>
            <x v="7"/>
            <x v="30"/>
          </reference>
          <reference field="17" count="1" selected="0">
            <x v="6"/>
          </reference>
          <reference field="18" count="1" selected="0">
            <x v="28"/>
          </reference>
          <reference field="26" count="1" selected="0">
            <x v="4"/>
          </reference>
          <reference field="27" count="1" selected="0">
            <x v="23"/>
          </reference>
        </references>
      </pivotArea>
    </format>
    <format dxfId="107">
      <pivotArea dataOnly="0" labelOnly="1" fieldPosition="0">
        <references count="5">
          <reference field="0" count="1">
            <x v="30"/>
          </reference>
          <reference field="17" count="1" selected="0">
            <x v="6"/>
          </reference>
          <reference field="18" count="1" selected="0">
            <x v="31"/>
          </reference>
          <reference field="26" count="1" selected="0">
            <x v="4"/>
          </reference>
          <reference field="27" count="1" selected="0">
            <x v="66"/>
          </reference>
        </references>
      </pivotArea>
    </format>
    <format dxfId="106">
      <pivotArea dataOnly="0" labelOnly="1" fieldPosition="0">
        <references count="5">
          <reference field="0" count="1">
            <x v="11"/>
          </reference>
          <reference field="17" count="1" selected="0">
            <x v="6"/>
          </reference>
          <reference field="18" count="1" selected="0">
            <x v="34"/>
          </reference>
          <reference field="26" count="1" selected="0">
            <x v="4"/>
          </reference>
          <reference field="27" count="1" selected="0">
            <x v="66"/>
          </reference>
        </references>
      </pivotArea>
    </format>
    <format dxfId="105">
      <pivotArea dataOnly="0" labelOnly="1" fieldPosition="0">
        <references count="5">
          <reference field="0" count="2">
            <x v="3"/>
            <x v="6"/>
          </reference>
          <reference field="17" count="1" selected="0">
            <x v="6"/>
          </reference>
          <reference field="18" count="1" selected="0">
            <x v="36"/>
          </reference>
          <reference field="26" count="1" selected="0">
            <x v="4"/>
          </reference>
          <reference field="27" count="1" selected="0">
            <x v="22"/>
          </reference>
        </references>
      </pivotArea>
    </format>
    <format dxfId="104">
      <pivotArea dataOnly="0" labelOnly="1" fieldPosition="0">
        <references count="5">
          <reference field="0" count="3">
            <x v="3"/>
            <x v="32"/>
            <x v="33"/>
          </reference>
          <reference field="17" count="1" selected="0">
            <x v="6"/>
          </reference>
          <reference field="18" count="1" selected="0">
            <x v="37"/>
          </reference>
          <reference field="26" count="1" selected="0">
            <x v="4"/>
          </reference>
          <reference field="27" count="1" selected="0">
            <x v="34"/>
          </reference>
        </references>
      </pivotArea>
    </format>
    <format dxfId="103">
      <pivotArea dataOnly="0" labelOnly="1" fieldPosition="0">
        <references count="5">
          <reference field="0" count="4">
            <x v="3"/>
            <x v="6"/>
            <x v="30"/>
            <x v="32"/>
          </reference>
          <reference field="17" count="1" selected="0">
            <x v="6"/>
          </reference>
          <reference field="18" count="1" selected="0">
            <x v="39"/>
          </reference>
          <reference field="26" count="1" selected="0">
            <x v="4"/>
          </reference>
          <reference field="27" count="1" selected="0">
            <x v="31"/>
          </reference>
        </references>
      </pivotArea>
    </format>
    <format dxfId="102">
      <pivotArea dataOnly="0" labelOnly="1" fieldPosition="0">
        <references count="5">
          <reference field="0" count="1">
            <x v="11"/>
          </reference>
          <reference field="17" count="1" selected="0">
            <x v="6"/>
          </reference>
          <reference field="18" count="1" selected="0">
            <x v="43"/>
          </reference>
          <reference field="26" count="1" selected="0">
            <x v="4"/>
          </reference>
          <reference field="27" count="1" selected="0">
            <x v="66"/>
          </reference>
        </references>
      </pivotArea>
    </format>
    <format dxfId="101">
      <pivotArea dataOnly="0" labelOnly="1" fieldPosition="0">
        <references count="5">
          <reference field="0" count="1">
            <x v="11"/>
          </reference>
          <reference field="17" count="1" selected="0">
            <x v="6"/>
          </reference>
          <reference field="18" count="1" selected="0">
            <x v="46"/>
          </reference>
          <reference field="26" count="1" selected="0">
            <x v="4"/>
          </reference>
          <reference field="27" count="1" selected="0">
            <x v="66"/>
          </reference>
        </references>
      </pivotArea>
    </format>
    <format dxfId="100">
      <pivotArea dataOnly="0" labelOnly="1" fieldPosition="0">
        <references count="5">
          <reference field="0" count="2">
            <x v="33"/>
            <x v="38"/>
          </reference>
          <reference field="17" count="1" selected="0">
            <x v="6"/>
          </reference>
          <reference field="18" count="1" selected="0">
            <x v="52"/>
          </reference>
          <reference field="26" count="1" selected="0">
            <x v="4"/>
          </reference>
          <reference field="27" count="1" selected="0">
            <x v="25"/>
          </reference>
        </references>
      </pivotArea>
    </format>
    <format dxfId="99">
      <pivotArea dataOnly="0" labelOnly="1" fieldPosition="0">
        <references count="5">
          <reference field="0" count="3">
            <x v="3"/>
            <x v="30"/>
            <x v="32"/>
          </reference>
          <reference field="17" count="1" selected="0">
            <x v="6"/>
          </reference>
          <reference field="18" count="1" selected="0">
            <x v="61"/>
          </reference>
          <reference field="26" count="1" selected="0">
            <x v="4"/>
          </reference>
          <reference field="27" count="1" selected="0">
            <x v="35"/>
          </reference>
        </references>
      </pivotArea>
    </format>
    <format dxfId="98">
      <pivotArea dataOnly="0" labelOnly="1" fieldPosition="0">
        <references count="5">
          <reference field="0" count="10">
            <x v="0"/>
            <x v="2"/>
            <x v="3"/>
            <x v="6"/>
            <x v="7"/>
            <x v="15"/>
            <x v="30"/>
            <x v="33"/>
            <x v="34"/>
            <x v="38"/>
          </reference>
          <reference field="17" count="1" selected="0">
            <x v="6"/>
          </reference>
          <reference field="18" count="1" selected="0">
            <x v="62"/>
          </reference>
          <reference field="26" count="1" selected="0">
            <x v="4"/>
          </reference>
          <reference field="27" count="1" selected="0">
            <x v="20"/>
          </reference>
        </references>
      </pivotArea>
    </format>
    <format dxfId="97">
      <pivotArea dataOnly="0" labelOnly="1" fieldPosition="0">
        <references count="5">
          <reference field="0" count="1">
            <x v="30"/>
          </reference>
          <reference field="17" count="1" selected="0">
            <x v="6"/>
          </reference>
          <reference field="18" count="1" selected="0">
            <x v="63"/>
          </reference>
          <reference field="26" count="1" selected="0">
            <x v="4"/>
          </reference>
          <reference field="27" count="1" selected="0">
            <x v="66"/>
          </reference>
        </references>
      </pivotArea>
    </format>
    <format dxfId="96">
      <pivotArea dataOnly="0" labelOnly="1" fieldPosition="0">
        <references count="5">
          <reference field="0" count="4">
            <x v="2"/>
            <x v="6"/>
            <x v="7"/>
            <x v="33"/>
          </reference>
          <reference field="17" count="1" selected="0">
            <x v="6"/>
          </reference>
          <reference field="18" count="1" selected="0">
            <x v="66"/>
          </reference>
          <reference field="26" count="1" selected="0">
            <x v="4"/>
          </reference>
          <reference field="27" count="1" selected="0">
            <x v="24"/>
          </reference>
        </references>
      </pivotArea>
    </format>
    <format dxfId="95">
      <pivotArea dataOnly="0" labelOnly="1" fieldPosition="0">
        <references count="5">
          <reference field="0" count="5">
            <x v="3"/>
            <x v="30"/>
            <x v="32"/>
            <x v="33"/>
            <x v="34"/>
          </reference>
          <reference field="17" count="1" selected="0">
            <x v="6"/>
          </reference>
          <reference field="18" count="1" selected="0">
            <x v="80"/>
          </reference>
          <reference field="26" count="1" selected="0">
            <x v="4"/>
          </reference>
          <reference field="27" count="1" selected="0">
            <x v="32"/>
          </reference>
        </references>
      </pivotArea>
    </format>
    <format dxfId="94">
      <pivotArea dataOnly="0" labelOnly="1" fieldPosition="0">
        <references count="5">
          <reference field="0" count="3">
            <x v="3"/>
            <x v="6"/>
            <x v="30"/>
          </reference>
          <reference field="17" count="1" selected="0">
            <x v="6"/>
          </reference>
          <reference field="18" count="1" selected="0">
            <x v="82"/>
          </reference>
          <reference field="26" count="1" selected="0">
            <x v="4"/>
          </reference>
          <reference field="27" count="1" selected="0">
            <x v="26"/>
          </reference>
        </references>
      </pivotArea>
    </format>
    <format dxfId="93">
      <pivotArea dataOnly="0" labelOnly="1" fieldPosition="0">
        <references count="5">
          <reference field="0" count="1">
            <x v="11"/>
          </reference>
          <reference field="17" count="1" selected="0">
            <x v="6"/>
          </reference>
          <reference field="18" count="1" selected="0">
            <x v="83"/>
          </reference>
          <reference field="26" count="1" selected="0">
            <x v="4"/>
          </reference>
          <reference field="27" count="1" selected="0">
            <x v="66"/>
          </reference>
        </references>
      </pivotArea>
    </format>
    <format dxfId="92">
      <pivotArea dataOnly="0" labelOnly="1" fieldPosition="0">
        <references count="5">
          <reference field="0" count="6">
            <x v="2"/>
            <x v="3"/>
            <x v="6"/>
            <x v="30"/>
            <x v="32"/>
            <x v="34"/>
          </reference>
          <reference field="17" count="1" selected="0">
            <x v="6"/>
          </reference>
          <reference field="18" count="1" selected="0">
            <x v="84"/>
          </reference>
          <reference field="26" count="1" selected="0">
            <x v="4"/>
          </reference>
          <reference field="27" count="1" selected="0">
            <x v="33"/>
          </reference>
        </references>
      </pivotArea>
    </format>
    <format dxfId="91">
      <pivotArea dataOnly="0" labelOnly="1" fieldPosition="0">
        <references count="5">
          <reference field="0" count="3">
            <x v="3"/>
            <x v="6"/>
            <x v="18"/>
          </reference>
          <reference field="17" count="1" selected="0">
            <x v="6"/>
          </reference>
          <reference field="18" count="1" selected="0">
            <x v="87"/>
          </reference>
          <reference field="26" count="1" selected="0">
            <x v="4"/>
          </reference>
          <reference field="27" count="1" selected="0">
            <x v="27"/>
          </reference>
        </references>
      </pivotArea>
    </format>
    <format dxfId="90">
      <pivotArea dataOnly="0" labelOnly="1" fieldPosition="0">
        <references count="5">
          <reference field="0" count="1">
            <x v="38"/>
          </reference>
          <reference field="17" count="1" selected="0">
            <x v="6"/>
          </reference>
          <reference field="18" count="1" selected="0">
            <x v="88"/>
          </reference>
          <reference field="26" count="1" selected="0">
            <x v="4"/>
          </reference>
          <reference field="27" count="1" selected="0">
            <x v="30"/>
          </reference>
        </references>
      </pivotArea>
    </format>
    <format dxfId="89">
      <pivotArea dataOnly="0" labelOnly="1" fieldPosition="0">
        <references count="5">
          <reference field="0" count="2">
            <x v="3"/>
            <x v="24"/>
          </reference>
          <reference field="17" count="1" selected="0">
            <x v="6"/>
          </reference>
          <reference field="18" count="1" selected="0">
            <x v="90"/>
          </reference>
          <reference field="26" count="1" selected="0">
            <x v="4"/>
          </reference>
          <reference field="27" count="1" selected="0">
            <x v="36"/>
          </reference>
        </references>
      </pivotArea>
    </format>
    <format dxfId="88">
      <pivotArea dataOnly="0" labelOnly="1" fieldPosition="0">
        <references count="5">
          <reference field="0" count="5">
            <x v="2"/>
            <x v="3"/>
            <x v="6"/>
            <x v="29"/>
            <x v="30"/>
          </reference>
          <reference field="17" count="1" selected="0">
            <x v="6"/>
          </reference>
          <reference field="18" count="1" selected="0">
            <x v="91"/>
          </reference>
          <reference field="26" count="1" selected="0">
            <x v="4"/>
          </reference>
          <reference field="27" count="1" selected="0">
            <x v="21"/>
          </reference>
        </references>
      </pivotArea>
    </format>
    <format dxfId="87">
      <pivotArea dataOnly="0" labelOnly="1" fieldPosition="0">
        <references count="5">
          <reference field="0" count="3">
            <x v="10"/>
            <x v="26"/>
            <x v="35"/>
          </reference>
          <reference field="17" count="1" selected="0">
            <x v="6"/>
          </reference>
          <reference field="18" count="1" selected="0">
            <x v="94"/>
          </reference>
          <reference field="26" count="1" selected="0">
            <x v="4"/>
          </reference>
          <reference field="27" count="1" selected="0">
            <x v="66"/>
          </reference>
        </references>
      </pivotArea>
    </format>
    <format dxfId="86">
      <pivotArea dataOnly="0" labelOnly="1" fieldPosition="0">
        <references count="5">
          <reference field="0" count="1">
            <x v="4"/>
          </reference>
          <reference field="17" count="1" selected="0">
            <x v="7"/>
          </reference>
          <reference field="18" count="1" selected="0">
            <x v="7"/>
          </reference>
          <reference field="26" count="1" selected="0">
            <x v="1"/>
          </reference>
          <reference field="27" count="1" selected="0">
            <x v="16"/>
          </reference>
        </references>
      </pivotArea>
    </format>
    <format dxfId="85">
      <pivotArea dataOnly="0" labelOnly="1" fieldPosition="0">
        <references count="5">
          <reference field="0" count="2">
            <x v="4"/>
            <x v="15"/>
          </reference>
          <reference field="17" count="1" selected="0">
            <x v="7"/>
          </reference>
          <reference field="18" count="1" selected="0">
            <x v="15"/>
          </reference>
          <reference field="26" count="1" selected="0">
            <x v="1"/>
          </reference>
          <reference field="27" count="1" selected="0">
            <x v="11"/>
          </reference>
        </references>
      </pivotArea>
    </format>
    <format dxfId="84">
      <pivotArea dataOnly="0" labelOnly="1" fieldPosition="0">
        <references count="5">
          <reference field="0" count="1">
            <x v="4"/>
          </reference>
          <reference field="17" count="1" selected="0">
            <x v="7"/>
          </reference>
          <reference field="18" count="1" selected="0">
            <x v="22"/>
          </reference>
          <reference field="26" count="1" selected="0">
            <x v="1"/>
          </reference>
          <reference field="27" count="1" selected="0">
            <x v="13"/>
          </reference>
        </references>
      </pivotArea>
    </format>
    <format dxfId="83">
      <pivotArea dataOnly="0" labelOnly="1" fieldPosition="0">
        <references count="5">
          <reference field="0" count="1">
            <x v="15"/>
          </reference>
          <reference field="17" count="1" selected="0">
            <x v="7"/>
          </reference>
          <reference field="18" count="1" selected="0">
            <x v="32"/>
          </reference>
          <reference field="26" count="1" selected="0">
            <x v="1"/>
          </reference>
          <reference field="27" count="1" selected="0">
            <x v="9"/>
          </reference>
        </references>
      </pivotArea>
    </format>
    <format dxfId="82">
      <pivotArea dataOnly="0" labelOnly="1" fieldPosition="0">
        <references count="5">
          <reference field="0" count="1">
            <x v="4"/>
          </reference>
          <reference field="17" count="1" selected="0">
            <x v="7"/>
          </reference>
          <reference field="18" count="1" selected="0">
            <x v="40"/>
          </reference>
          <reference field="26" count="1" selected="0">
            <x v="1"/>
          </reference>
          <reference field="27" count="1" selected="0">
            <x v="12"/>
          </reference>
        </references>
      </pivotArea>
    </format>
    <format dxfId="81">
      <pivotArea dataOnly="0" labelOnly="1" fieldPosition="0">
        <references count="5">
          <reference field="0" count="2">
            <x v="4"/>
            <x v="15"/>
          </reference>
          <reference field="17" count="1" selected="0">
            <x v="7"/>
          </reference>
          <reference field="18" count="1" selected="0">
            <x v="48"/>
          </reference>
          <reference field="26" count="1" selected="0">
            <x v="1"/>
          </reference>
          <reference field="27" count="1" selected="0">
            <x v="14"/>
          </reference>
        </references>
      </pivotArea>
    </format>
    <format dxfId="80">
      <pivotArea dataOnly="0" labelOnly="1" fieldPosition="0">
        <references count="5">
          <reference field="0" count="1">
            <x v="4"/>
          </reference>
          <reference field="17" count="1" selected="0">
            <x v="7"/>
          </reference>
          <reference field="18" count="1" selected="0">
            <x v="54"/>
          </reference>
          <reference field="26" count="1" selected="0">
            <x v="1"/>
          </reference>
          <reference field="27" count="1" selected="0">
            <x v="7"/>
          </reference>
        </references>
      </pivotArea>
    </format>
    <format dxfId="79">
      <pivotArea dataOnly="0" labelOnly="1" fieldPosition="0">
        <references count="5">
          <reference field="0" count="1">
            <x v="4"/>
          </reference>
          <reference field="17" count="1" selected="0">
            <x v="7"/>
          </reference>
          <reference field="18" count="1" selected="0">
            <x v="59"/>
          </reference>
          <reference field="26" count="1" selected="0">
            <x v="1"/>
          </reference>
          <reference field="27" count="1" selected="0">
            <x v="10"/>
          </reference>
        </references>
      </pivotArea>
    </format>
    <format dxfId="78">
      <pivotArea dataOnly="0" labelOnly="1" fieldPosition="0">
        <references count="5">
          <reference field="0" count="1">
            <x v="4"/>
          </reference>
          <reference field="17" count="1" selected="0">
            <x v="7"/>
          </reference>
          <reference field="18" count="1" selected="0">
            <x v="67"/>
          </reference>
          <reference field="26" count="1" selected="0">
            <x v="1"/>
          </reference>
          <reference field="27" count="1" selected="0">
            <x v="8"/>
          </reference>
        </references>
      </pivotArea>
    </format>
    <format dxfId="77">
      <pivotArea dataOnly="0" labelOnly="1" fieldPosition="0">
        <references count="5">
          <reference field="0" count="1">
            <x v="4"/>
          </reference>
          <reference field="17" count="1" selected="0">
            <x v="7"/>
          </reference>
          <reference field="18" count="1" selected="0">
            <x v="89"/>
          </reference>
          <reference field="26" count="1" selected="0">
            <x v="1"/>
          </reference>
          <reference field="27" count="1" selected="0">
            <x v="15"/>
          </reference>
        </references>
      </pivotArea>
    </format>
    <format dxfId="76">
      <pivotArea dataOnly="0" labelOnly="1" fieldPosition="0">
        <references count="5">
          <reference field="0" count="1">
            <x v="4"/>
          </reference>
          <reference field="17" count="1" selected="0">
            <x v="7"/>
          </reference>
          <reference field="18" count="1" selected="0">
            <x v="94"/>
          </reference>
          <reference field="26" count="1" selected="0">
            <x v="1"/>
          </reference>
          <reference field="27" count="1" selected="0">
            <x v="66"/>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5.xml><?xml version="1.0" encoding="utf-8"?>
<pivotTableDefinition xmlns="http://schemas.openxmlformats.org/spreadsheetml/2006/main" name="PivotTable1" cacheId="1" applyNumberFormats="0" applyBorderFormats="0" applyFontFormats="0" applyPatternFormats="0" applyAlignmentFormats="0" applyWidthHeightFormats="1" dataCaption="Values" updatedVersion="5" minRefreshableVersion="3" useAutoFormatting="1" itemPrintTitles="1" createdVersion="5" indent="0" outline="1" outlineData="1" multipleFieldFilters="0">
  <location ref="M6:Q46" firstHeaderRow="1" firstDataRow="1" firstDataCol="4" rowPageCount="1" colPageCount="1"/>
  <pivotFields count="29">
    <pivotField outline="0" showAll="0" defaultSubtotal="0"/>
    <pivotField showAll="0"/>
    <pivotField showAll="0"/>
    <pivotField showAll="0"/>
    <pivotField showAll="0" defaultSubtotal="0"/>
    <pivotField showAll="0"/>
    <pivotField showAll="0"/>
    <pivotField showAll="0"/>
    <pivotField showAll="0"/>
    <pivotField showAll="0"/>
    <pivotField showAll="0"/>
    <pivotField showAll="0"/>
    <pivotField showAll="0"/>
    <pivotField showAll="0"/>
    <pivotField showAll="0"/>
    <pivotField showAll="0"/>
    <pivotField showAll="0"/>
    <pivotField axis="axisRow" outline="0" showAll="0" defaultSubtotal="0">
      <items count="9">
        <item h="1" x="7"/>
        <item x="0"/>
        <item x="3"/>
        <item h="1" x="8"/>
        <item h="1" x="2"/>
        <item h="1" x="4"/>
        <item x="1"/>
        <item h="1" x="6"/>
        <item h="1" x="5"/>
      </items>
      <extLst>
        <ext xmlns:x14="http://schemas.microsoft.com/office/spreadsheetml/2009/9/main" uri="{2946ED86-A175-432a-8AC1-64E0C546D7DE}">
          <x14:pivotField fillDownLabels="1"/>
        </ext>
      </extLst>
    </pivotField>
    <pivotField axis="axisRow" outline="0" showAll="0" defaultSubtotal="0">
      <items count="97">
        <item m="1" x="90"/>
        <item m="1" x="96"/>
        <item m="1" x="93"/>
        <item m="1" x="94"/>
        <item m="1" x="92"/>
        <item x="76"/>
        <item x="33"/>
        <item x="78"/>
        <item x="71"/>
        <item x="2"/>
        <item x="68"/>
        <item x="32"/>
        <item x="72"/>
        <item x="7"/>
        <item x="10"/>
        <item x="62"/>
        <item x="57"/>
        <item x="40"/>
        <item x="41"/>
        <item x="42"/>
        <item x="22"/>
        <item x="63"/>
        <item x="80"/>
        <item x="36"/>
        <item x="17"/>
        <item x="73"/>
        <item x="43"/>
        <item x="44"/>
        <item x="31"/>
        <item m="1" x="89"/>
        <item x="54"/>
        <item x="75"/>
        <item x="60"/>
        <item x="30"/>
        <item x="35"/>
        <item x="23"/>
        <item x="20"/>
        <item x="18"/>
        <item x="64"/>
        <item x="14"/>
        <item m="1" x="91"/>
        <item x="25"/>
        <item x="3"/>
        <item x="39"/>
        <item x="51"/>
        <item x="27"/>
        <item x="37"/>
        <item x="49"/>
        <item x="61"/>
        <item x="53"/>
        <item x="45"/>
        <item x="55"/>
        <item x="77"/>
        <item x="67"/>
        <item x="81"/>
        <item x="13"/>
        <item x="0"/>
        <item x="84"/>
        <item x="21"/>
        <item x="46"/>
        <item x="70"/>
        <item x="11"/>
        <item x="1"/>
        <item x="74"/>
        <item x="4"/>
        <item x="87"/>
        <item x="6"/>
        <item x="82"/>
        <item x="24"/>
        <item x="12"/>
        <item x="29"/>
        <item x="47"/>
        <item x="26"/>
        <item x="65"/>
        <item x="83"/>
        <item x="59"/>
        <item x="85"/>
        <item x="56"/>
        <item x="58"/>
        <item x="34"/>
        <item x="9"/>
        <item m="1" x="95"/>
        <item x="15"/>
        <item x="38"/>
        <item x="5"/>
        <item x="66"/>
        <item x="52"/>
        <item x="16"/>
        <item x="86"/>
        <item x="79"/>
        <item x="19"/>
        <item x="8"/>
        <item x="48"/>
        <item x="50"/>
        <item h="1" x="28"/>
        <item x="88"/>
        <item x="69"/>
      </items>
      <extLst>
        <ext xmlns:x14="http://schemas.microsoft.com/office/spreadsheetml/2009/9/main" uri="{2946ED86-A175-432a-8AC1-64E0C546D7DE}">
          <x14:pivotField fillDownLabels="1"/>
        </ext>
      </extLst>
    </pivotField>
    <pivotField showAll="0"/>
    <pivotField showAll="0"/>
    <pivotField showAll="0"/>
    <pivotField showAll="0"/>
    <pivotField showAll="0"/>
    <pivotField showAll="0"/>
    <pivotField axis="axisPage" dataField="1" multipleItemSelectionAllowed="1" showAll="0">
      <items count="425">
        <item x="5"/>
        <item h="1" x="4"/>
        <item h="1" x="3"/>
        <item h="1" x="2"/>
        <item h="1" x="1"/>
        <item h="1" x="0"/>
        <item h="1" x="23"/>
        <item h="1" x="22"/>
        <item h="1" x="21"/>
        <item h="1" x="20"/>
        <item h="1" x="19"/>
        <item h="1" x="18"/>
        <item h="1" x="17"/>
        <item h="1" x="16"/>
        <item h="1" x="15"/>
        <item h="1" x="14"/>
        <item h="1" x="13"/>
        <item h="1" x="12"/>
        <item h="1" x="74"/>
        <item h="1" x="73"/>
        <item h="1" x="72"/>
        <item h="1" x="71"/>
        <item h="1" x="70"/>
        <item h="1" x="69"/>
        <item h="1" x="68"/>
        <item h="1" x="67"/>
        <item h="1" x="66"/>
        <item h="1" x="65"/>
        <item h="1" x="64"/>
        <item h="1" x="63"/>
        <item h="1" x="62"/>
        <item h="1" x="61"/>
        <item h="1" x="60"/>
        <item h="1" x="59"/>
        <item h="1" x="58"/>
        <item h="1" x="57"/>
        <item h="1" x="56"/>
        <item h="1" x="55"/>
        <item h="1" x="54"/>
        <item h="1" x="53"/>
        <item h="1" x="52"/>
        <item h="1" x="51"/>
        <item h="1" x="50"/>
        <item h="1" x="49"/>
        <item h="1" x="48"/>
        <item h="1" x="47"/>
        <item h="1" x="46"/>
        <item h="1" x="45"/>
        <item h="1" x="44"/>
        <item h="1" x="43"/>
        <item h="1" x="42"/>
        <item h="1" x="41"/>
        <item h="1" x="40"/>
        <item h="1" x="39"/>
        <item h="1" x="38"/>
        <item h="1" x="37"/>
        <item h="1" x="36"/>
        <item h="1" x="35"/>
        <item h="1" x="34"/>
        <item h="1" x="33"/>
        <item h="1" x="32"/>
        <item h="1" x="31"/>
        <item h="1" x="30"/>
        <item h="1" x="29"/>
        <item h="1" x="28"/>
        <item h="1" x="27"/>
        <item h="1" x="24"/>
        <item h="1" x="11"/>
        <item h="1" x="10"/>
        <item h="1" x="9"/>
        <item h="1" x="8"/>
        <item h="1" x="25"/>
        <item h="1" m="1" x="142"/>
        <item h="1" m="1" x="131"/>
        <item h="1" m="1" x="119"/>
        <item h="1" m="1" x="109"/>
        <item h="1" m="1" x="97"/>
        <item h="1" m="1" x="86"/>
        <item h="1" m="1" x="75"/>
        <item h="1" m="1" x="414"/>
        <item h="1" m="1" x="403"/>
        <item h="1" m="1" x="392"/>
        <item h="1" m="1" x="381"/>
        <item h="1" m="1" x="371"/>
        <item h="1" m="1" x="360"/>
        <item h="1" m="1" x="349"/>
        <item h="1" m="1" x="338"/>
        <item h="1" m="1" x="328"/>
        <item h="1" m="1" x="317"/>
        <item h="1" m="1" x="306"/>
        <item h="1" m="1" x="295"/>
        <item h="1" m="1" x="285"/>
        <item h="1" m="1" x="274"/>
        <item h="1" m="1" x="264"/>
        <item h="1" m="1" x="253"/>
        <item h="1" m="1" x="243"/>
        <item h="1" m="1" x="232"/>
        <item h="1" m="1" x="222"/>
        <item h="1" m="1" x="211"/>
        <item h="1" m="1" x="201"/>
        <item h="1" m="1" x="190"/>
        <item h="1" m="1" x="180"/>
        <item h="1" m="1" x="169"/>
        <item h="1" m="1" x="159"/>
        <item h="1" m="1" x="148"/>
        <item h="1" m="1" x="137"/>
        <item h="1" m="1" x="125"/>
        <item h="1" m="1" x="115"/>
        <item h="1" m="1" x="103"/>
        <item h="1" m="1" x="92"/>
        <item h="1" m="1" x="81"/>
        <item h="1" m="1" x="420"/>
        <item h="1" m="1" x="409"/>
        <item h="1" m="1" x="398"/>
        <item h="1" m="1" x="387"/>
        <item h="1" m="1" x="377"/>
        <item h="1" m="1" x="366"/>
        <item h="1" m="1" x="355"/>
        <item h="1" m="1" x="344"/>
        <item h="1" m="1" x="334"/>
        <item h="1" m="1" x="323"/>
        <item h="1" m="1" x="312"/>
        <item h="1" m="1" x="301"/>
        <item h="1" m="1" x="291"/>
        <item h="1" m="1" x="280"/>
        <item h="1" m="1" x="269"/>
        <item h="1" m="1" x="259"/>
        <item h="1" m="1" x="249"/>
        <item h="1" m="1" x="238"/>
        <item h="1" m="1" x="227"/>
        <item h="1" m="1" x="217"/>
        <item h="1" m="1" x="207"/>
        <item h="1" m="1" x="196"/>
        <item h="1" m="1" x="185"/>
        <item h="1" m="1" x="175"/>
        <item h="1" m="1" x="165"/>
        <item h="1" m="1" x="154"/>
        <item h="1" m="1" x="143"/>
        <item h="1" m="1" x="132"/>
        <item h="1" m="1" x="121"/>
        <item h="1" m="1" x="110"/>
        <item h="1" m="1" x="98"/>
        <item h="1" m="1" x="87"/>
        <item h="1" m="1" x="77"/>
        <item h="1" m="1" x="415"/>
        <item h="1" m="1" x="404"/>
        <item h="1" m="1" x="393"/>
        <item h="1" m="1" x="383"/>
        <item h="1" m="1" x="372"/>
        <item h="1" m="1" x="361"/>
        <item h="1" m="1" x="350"/>
        <item h="1" m="1" x="340"/>
        <item h="1" m="1" x="329"/>
        <item h="1" m="1" x="318"/>
        <item h="1" m="1" x="307"/>
        <item h="1" m="1" x="297"/>
        <item h="1" m="1" x="286"/>
        <item h="1" m="1" x="275"/>
        <item h="1" m="1" x="265"/>
        <item h="1" m="1" x="255"/>
        <item h="1" m="1" x="244"/>
        <item h="1" m="1" x="233"/>
        <item h="1" m="1" x="223"/>
        <item h="1" m="1" x="213"/>
        <item h="1" m="1" x="202"/>
        <item h="1" m="1" x="191"/>
        <item h="1" m="1" x="181"/>
        <item h="1" m="1" x="171"/>
        <item h="1" m="1" x="160"/>
        <item h="1" m="1" x="149"/>
        <item h="1" m="1" x="138"/>
        <item h="1" m="1" x="127"/>
        <item h="1" m="1" x="116"/>
        <item h="1" m="1" x="104"/>
        <item h="1" m="1" x="93"/>
        <item h="1" m="1" x="83"/>
        <item h="1" m="1" x="421"/>
        <item h="1" m="1" x="410"/>
        <item h="1" m="1" x="399"/>
        <item h="1" m="1" x="389"/>
        <item h="1" m="1" x="378"/>
        <item h="1" m="1" x="367"/>
        <item h="1" m="1" x="356"/>
        <item h="1" m="1" x="346"/>
        <item h="1" m="1" x="335"/>
        <item h="1" m="1" x="324"/>
        <item h="1" m="1" x="313"/>
        <item h="1" m="1" x="303"/>
        <item h="1" m="1" x="292"/>
        <item h="1" m="1" x="281"/>
        <item h="1" m="1" x="270"/>
        <item h="1" m="1" x="261"/>
        <item h="1" m="1" x="250"/>
        <item h="1" m="1" x="239"/>
        <item h="1" m="1" x="228"/>
        <item h="1" m="1" x="219"/>
        <item h="1" m="1" x="208"/>
        <item h="1" m="1" x="197"/>
        <item h="1" m="1" x="186"/>
        <item h="1" m="1" x="177"/>
        <item h="1" m="1" x="166"/>
        <item h="1" m="1" x="155"/>
        <item h="1" m="1" x="144"/>
        <item h="1" m="1" x="134"/>
        <item h="1" m="1" x="122"/>
        <item h="1" m="1" x="111"/>
        <item h="1" m="1" x="99"/>
        <item h="1" m="1" x="89"/>
        <item h="1" m="1" x="78"/>
        <item h="1" m="1" x="416"/>
        <item h="1" m="1" x="405"/>
        <item h="1" m="1" x="395"/>
        <item h="1" m="1" x="384"/>
        <item h="1" m="1" x="373"/>
        <item h="1" m="1" x="362"/>
        <item h="1" m="1" x="352"/>
        <item h="1" m="1" x="341"/>
        <item h="1" m="1" x="330"/>
        <item h="1" m="1" x="319"/>
        <item h="1" m="1" x="309"/>
        <item h="1" m="1" x="298"/>
        <item h="1" m="1" x="287"/>
        <item h="1" m="1" x="276"/>
        <item h="1" m="1" x="266"/>
        <item h="1" m="1" x="256"/>
        <item h="1" m="1" x="245"/>
        <item h="1" m="1" x="234"/>
        <item h="1" m="1" x="224"/>
        <item h="1" m="1" x="214"/>
        <item h="1" m="1" x="203"/>
        <item h="1" m="1" x="192"/>
        <item h="1" m="1" x="182"/>
        <item h="1" m="1" x="172"/>
        <item h="1" m="1" x="161"/>
        <item h="1" m="1" x="150"/>
        <item h="1" m="1" x="139"/>
        <item h="1" m="1" x="128"/>
        <item h="1" m="1" x="117"/>
        <item h="1" m="1" x="105"/>
        <item h="1" m="1" x="94"/>
        <item h="1" m="1" x="422"/>
        <item h="1" m="1" x="400"/>
        <item h="1" m="1" x="379"/>
        <item h="1" m="1" x="357"/>
        <item h="1" m="1" x="336"/>
        <item h="1" m="1" x="314"/>
        <item h="1" m="1" x="293"/>
        <item h="1" m="1" x="271"/>
        <item h="1" m="1" x="251"/>
        <item h="1" m="1" x="229"/>
        <item h="1" m="1" x="209"/>
        <item h="1" m="1" x="187"/>
        <item h="1" m="1" x="167"/>
        <item h="1" m="1" x="145"/>
        <item h="1" m="1" x="123"/>
        <item h="1" m="1" x="100"/>
        <item h="1" m="1" x="79"/>
        <item h="1" m="1" x="406"/>
        <item h="1" m="1" x="385"/>
        <item h="1" m="1" x="363"/>
        <item h="1" m="1" x="342"/>
        <item h="1" m="1" x="320"/>
        <item h="1" m="1" x="299"/>
        <item h="1" m="1" x="277"/>
        <item h="1" m="1" x="257"/>
        <item h="1" m="1" x="235"/>
        <item h="1" m="1" x="215"/>
        <item h="1" m="1" x="193"/>
        <item h="1" m="1" x="173"/>
        <item h="1" m="1" x="151"/>
        <item h="1" m="1" x="129"/>
        <item h="1" m="1" x="106"/>
        <item h="1" m="1" x="84"/>
        <item h="1" m="1" x="411"/>
        <item h="1" m="1" x="390"/>
        <item h="1" m="1" x="368"/>
        <item h="1" m="1" x="347"/>
        <item h="1" m="1" x="325"/>
        <item h="1" m="1" x="304"/>
        <item h="1" m="1" x="282"/>
        <item h="1" m="1" x="262"/>
        <item h="1" m="1" x="240"/>
        <item h="1" m="1" x="220"/>
        <item h="1" m="1" x="198"/>
        <item h="1" m="1" x="178"/>
        <item h="1" m="1" x="156"/>
        <item h="1" m="1" x="135"/>
        <item h="1" m="1" x="112"/>
        <item h="1" m="1" x="90"/>
        <item h="1" m="1" x="417"/>
        <item h="1" m="1" x="396"/>
        <item h="1" m="1" x="374"/>
        <item h="1" m="1" x="353"/>
        <item h="1" m="1" x="331"/>
        <item h="1" m="1" x="310"/>
        <item h="1" m="1" x="288"/>
        <item h="1" m="1" x="267"/>
        <item h="1" m="1" x="246"/>
        <item h="1" m="1" x="225"/>
        <item h="1" m="1" x="204"/>
        <item h="1" m="1" x="183"/>
        <item h="1" m="1" x="162"/>
        <item h="1" m="1" x="140"/>
        <item h="1" m="1" x="118"/>
        <item h="1" m="1" x="95"/>
        <item h="1" m="1" x="423"/>
        <item h="1" m="1" x="401"/>
        <item h="1" m="1" x="380"/>
        <item h="1" m="1" x="358"/>
        <item h="1" m="1" x="337"/>
        <item h="1" m="1" x="315"/>
        <item h="1" m="1" x="294"/>
        <item h="1" m="1" x="272"/>
        <item h="1" m="1" x="252"/>
        <item h="1" m="1" x="230"/>
        <item h="1" m="1" x="210"/>
        <item h="1" m="1" x="188"/>
        <item h="1" m="1" x="168"/>
        <item h="1" m="1" x="146"/>
        <item h="1" m="1" x="124"/>
        <item h="1" m="1" x="101"/>
        <item h="1" m="1" x="80"/>
        <item h="1" m="1" x="407"/>
        <item h="1" m="1" x="386"/>
        <item h="1" m="1" x="364"/>
        <item h="1" m="1" x="343"/>
        <item h="1" m="1" x="321"/>
        <item h="1" m="1" x="300"/>
        <item h="1" m="1" x="278"/>
        <item h="1" m="1" x="258"/>
        <item h="1" m="1" x="236"/>
        <item h="1" m="1" x="216"/>
        <item h="1" m="1" x="194"/>
        <item h="1" m="1" x="174"/>
        <item h="1" m="1" x="152"/>
        <item h="1" m="1" x="130"/>
        <item h="1" m="1" x="107"/>
        <item h="1" m="1" x="85"/>
        <item h="1" m="1" x="412"/>
        <item h="1" m="1" x="391"/>
        <item h="1" m="1" x="369"/>
        <item h="1" m="1" x="348"/>
        <item h="1" m="1" x="326"/>
        <item h="1" m="1" x="305"/>
        <item h="1" m="1" x="283"/>
        <item h="1" m="1" x="263"/>
        <item h="1" m="1" x="241"/>
        <item h="1" m="1" x="221"/>
        <item h="1" m="1" x="199"/>
        <item h="1" m="1" x="179"/>
        <item h="1" m="1" x="157"/>
        <item h="1" m="1" x="136"/>
        <item h="1" m="1" x="113"/>
        <item h="1" m="1" x="91"/>
        <item h="1" m="1" x="418"/>
        <item h="1" m="1" x="397"/>
        <item h="1" m="1" x="375"/>
        <item h="1" m="1" x="354"/>
        <item h="1" m="1" x="332"/>
        <item h="1" m="1" x="311"/>
        <item h="1" m="1" x="289"/>
        <item h="1" m="1" x="268"/>
        <item h="1" m="1" x="247"/>
        <item h="1" m="1" x="226"/>
        <item h="1" m="1" x="205"/>
        <item h="1" m="1" x="184"/>
        <item h="1" m="1" x="163"/>
        <item h="1" m="1" x="141"/>
        <item h="1" m="1" x="96"/>
        <item h="1" m="1" x="402"/>
        <item h="1" m="1" x="359"/>
        <item h="1" m="1" x="316"/>
        <item h="1" m="1" x="273"/>
        <item h="1" m="1" x="231"/>
        <item h="1" m="1" x="189"/>
        <item h="1" m="1" x="147"/>
        <item h="1" m="1" x="102"/>
        <item h="1" m="1" x="408"/>
        <item h="1" m="1" x="365"/>
        <item h="1" m="1" x="322"/>
        <item h="1" m="1" x="279"/>
        <item h="1" m="1" x="237"/>
        <item h="1" m="1" x="195"/>
        <item h="1" m="1" x="153"/>
        <item h="1" m="1" x="108"/>
        <item h="1" m="1" x="413"/>
        <item h="1" m="1" x="370"/>
        <item h="1" m="1" x="327"/>
        <item h="1" m="1" x="284"/>
        <item h="1" m="1" x="242"/>
        <item h="1" m="1" x="200"/>
        <item h="1" m="1" x="158"/>
        <item h="1" m="1" x="114"/>
        <item h="1" m="1" x="419"/>
        <item h="1" m="1" x="376"/>
        <item h="1" m="1" x="333"/>
        <item h="1" m="1" x="290"/>
        <item h="1" m="1" x="248"/>
        <item h="1" m="1" x="206"/>
        <item h="1" m="1" x="164"/>
        <item h="1" m="1" x="120"/>
        <item h="1" m="1" x="76"/>
        <item h="1" m="1" x="382"/>
        <item h="1" m="1" x="339"/>
        <item h="1" m="1" x="296"/>
        <item h="1" m="1" x="254"/>
        <item h="1" m="1" x="212"/>
        <item h="1" m="1" x="170"/>
        <item h="1" m="1" x="126"/>
        <item h="1" m="1" x="82"/>
        <item h="1" m="1" x="388"/>
        <item h="1" m="1" x="345"/>
        <item h="1" m="1" x="302"/>
        <item h="1" m="1" x="260"/>
        <item h="1" m="1" x="218"/>
        <item h="1" m="1" x="176"/>
        <item h="1" m="1" x="133"/>
        <item h="1" m="1" x="88"/>
        <item h="1" m="1" x="394"/>
        <item h="1" m="1" x="351"/>
        <item h="1" m="1" x="308"/>
        <item h="1" x="26"/>
        <item h="1" x="6"/>
        <item h="1" x="7"/>
        <item t="default"/>
      </items>
    </pivotField>
    <pivotField axis="axisRow" outline="0" showAll="0" defaultSubtotal="0">
      <items count="10">
        <item x="4"/>
        <item x="6"/>
        <item x="8"/>
        <item x="7"/>
        <item x="1"/>
        <item x="0"/>
        <item x="2"/>
        <item x="3"/>
        <item x="5"/>
        <item x="9"/>
      </items>
      <extLst>
        <ext xmlns:x14="http://schemas.microsoft.com/office/spreadsheetml/2009/9/main" uri="{2946ED86-A175-432a-8AC1-64E0C546D7DE}">
          <x14:pivotField fillDownLabels="1"/>
        </ext>
      </extLst>
    </pivotField>
    <pivotField axis="axisRow" outline="0" showAll="0" defaultSubtotal="0">
      <items count="70">
        <item m="1" x="67"/>
        <item m="1" x="68"/>
        <item x="60"/>
        <item x="61"/>
        <item x="25"/>
        <item x="33"/>
        <item x="34"/>
        <item x="58"/>
        <item x="59"/>
        <item x="40"/>
        <item x="35"/>
        <item x="42"/>
        <item m="1" x="69"/>
        <item x="57"/>
        <item x="41"/>
        <item x="56"/>
        <item x="55"/>
        <item x="64"/>
        <item x="36"/>
        <item x="47"/>
        <item x="1"/>
        <item x="8"/>
        <item x="20"/>
        <item x="31"/>
        <item x="6"/>
        <item x="54"/>
        <item x="15"/>
        <item x="16"/>
        <item x="7"/>
        <item x="32"/>
        <item x="63"/>
        <item x="14"/>
        <item x="9"/>
        <item x="5"/>
        <item x="18"/>
        <item x="11"/>
        <item x="19"/>
        <item x="0"/>
        <item x="53"/>
        <item x="52"/>
        <item x="29"/>
        <item x="30"/>
        <item x="2"/>
        <item x="3"/>
        <item x="4"/>
        <item x="44"/>
        <item x="46"/>
        <item x="43"/>
        <item x="45"/>
        <item x="21"/>
        <item x="22"/>
        <item x="23"/>
        <item x="12"/>
        <item x="10"/>
        <item x="17"/>
        <item x="13"/>
        <item x="24"/>
        <item x="62"/>
        <item x="27"/>
        <item x="26"/>
        <item x="50"/>
        <item x="39"/>
        <item x="49"/>
        <item x="51"/>
        <item x="38"/>
        <item x="37"/>
        <item h="1" x="28"/>
        <item h="1" x="65"/>
        <item h="1" x="66"/>
        <item h="1" x="48"/>
      </items>
      <extLst>
        <ext xmlns:x14="http://schemas.microsoft.com/office/spreadsheetml/2009/9/main" uri="{2946ED86-A175-432a-8AC1-64E0C546D7DE}">
          <x14:pivotField fillDownLabels="1"/>
        </ext>
      </extLst>
    </pivotField>
    <pivotField showAll="0" defaultSubtotal="0"/>
  </pivotFields>
  <rowFields count="4">
    <field x="17"/>
    <field x="26"/>
    <field x="18"/>
    <field x="27"/>
  </rowFields>
  <rowItems count="40">
    <i>
      <x v="1"/>
      <x v="5"/>
      <x v="5"/>
      <x v="38"/>
    </i>
    <i r="2">
      <x v="9"/>
      <x v="42"/>
    </i>
    <i r="2">
      <x v="21"/>
      <x v="47"/>
    </i>
    <i r="2">
      <x v="25"/>
      <x v="39"/>
    </i>
    <i r="2">
      <x v="33"/>
      <x v="41"/>
    </i>
    <i r="2">
      <x v="38"/>
      <x v="45"/>
    </i>
    <i r="2">
      <x v="42"/>
      <x v="43"/>
    </i>
    <i r="2">
      <x v="56"/>
      <x v="37"/>
    </i>
    <i r="2">
      <x v="64"/>
      <x v="44"/>
    </i>
    <i r="2">
      <x v="70"/>
      <x v="40"/>
    </i>
    <i r="2">
      <x v="73"/>
      <x v="48"/>
    </i>
    <i r="2">
      <x v="85"/>
      <x v="46"/>
    </i>
    <i>
      <x v="2"/>
      <x v="7"/>
      <x v="8"/>
      <x v="60"/>
    </i>
    <i r="2">
      <x v="12"/>
      <x v="63"/>
    </i>
    <i r="2">
      <x v="16"/>
      <x v="65"/>
    </i>
    <i r="2">
      <x v="45"/>
      <x v="58"/>
    </i>
    <i r="2">
      <x v="60"/>
      <x v="62"/>
    </i>
    <i r="2">
      <x v="68"/>
      <x v="56"/>
    </i>
    <i r="2">
      <x v="72"/>
      <x v="59"/>
    </i>
    <i r="2">
      <x v="75"/>
      <x v="61"/>
    </i>
    <i r="2">
      <x v="76"/>
      <x v="57"/>
    </i>
    <i r="2">
      <x v="78"/>
      <x v="64"/>
    </i>
    <i>
      <x v="6"/>
      <x v="4"/>
      <x v="11"/>
      <x v="29"/>
    </i>
    <i r="2">
      <x v="13"/>
      <x v="28"/>
    </i>
    <i r="2">
      <x v="28"/>
      <x v="23"/>
    </i>
    <i r="2">
      <x v="36"/>
      <x v="22"/>
    </i>
    <i r="2">
      <x v="37"/>
      <x v="34"/>
    </i>
    <i r="2">
      <x v="39"/>
      <x v="31"/>
    </i>
    <i r="2">
      <x v="52"/>
      <x v="25"/>
    </i>
    <i r="2">
      <x v="61"/>
      <x v="35"/>
    </i>
    <i r="2">
      <x v="62"/>
      <x v="20"/>
    </i>
    <i r="2">
      <x v="66"/>
      <x v="24"/>
    </i>
    <i r="2">
      <x v="80"/>
      <x v="32"/>
    </i>
    <i r="2">
      <x v="82"/>
      <x v="26"/>
    </i>
    <i r="2">
      <x v="84"/>
      <x v="33"/>
    </i>
    <i r="2">
      <x v="87"/>
      <x v="27"/>
    </i>
    <i r="2">
      <x v="88"/>
      <x v="30"/>
    </i>
    <i r="2">
      <x v="90"/>
      <x v="36"/>
    </i>
    <i r="2">
      <x v="91"/>
      <x v="21"/>
    </i>
    <i t="grand">
      <x/>
    </i>
  </rowItems>
  <colItems count="1">
    <i/>
  </colItems>
  <pageFields count="1">
    <pageField fld="25" hier="-1"/>
  </pageFields>
  <dataFields count="1">
    <dataField name="Count of NumberDistrinb" fld="25" subtotal="count" baseField="0" baseItem="0"/>
  </dataFields>
  <formats count="410">
    <format dxfId="1330">
      <pivotArea type="all" dataOnly="0" outline="0" fieldPosition="0"/>
    </format>
    <format dxfId="1329">
      <pivotArea outline="0" collapsedLevelsAreSubtotals="1" fieldPosition="0"/>
    </format>
    <format dxfId="1328">
      <pivotArea dataOnly="0" labelOnly="1" outline="0" axis="axisValues" fieldPosition="0"/>
    </format>
    <format dxfId="1327">
      <pivotArea dataOnly="0" labelOnly="1" fieldPosition="0">
        <references count="1">
          <reference field="17" count="0"/>
        </references>
      </pivotArea>
    </format>
    <format dxfId="1326">
      <pivotArea dataOnly="0" labelOnly="1" grandRow="1" outline="0" fieldPosition="0"/>
    </format>
    <format dxfId="1325">
      <pivotArea dataOnly="0" labelOnly="1" fieldPosition="0">
        <references count="2">
          <reference field="17" count="1" selected="0">
            <x v="1"/>
          </reference>
          <reference field="26" count="1">
            <x v="5"/>
          </reference>
        </references>
      </pivotArea>
    </format>
    <format dxfId="1324">
      <pivotArea dataOnly="0" labelOnly="1" fieldPosition="0">
        <references count="2">
          <reference field="17" count="1" selected="0">
            <x v="2"/>
          </reference>
          <reference field="26" count="1">
            <x v="7"/>
          </reference>
        </references>
      </pivotArea>
    </format>
    <format dxfId="1323">
      <pivotArea dataOnly="0" labelOnly="1" fieldPosition="0">
        <references count="2">
          <reference field="17" count="1" selected="0">
            <x v="4"/>
          </reference>
          <reference field="26" count="1">
            <x v="6"/>
          </reference>
        </references>
      </pivotArea>
    </format>
    <format dxfId="1322">
      <pivotArea dataOnly="0" labelOnly="1" fieldPosition="0">
        <references count="2">
          <reference field="17" count="1" selected="0">
            <x v="5"/>
          </reference>
          <reference field="26" count="1">
            <x v="0"/>
          </reference>
        </references>
      </pivotArea>
    </format>
    <format dxfId="1321">
      <pivotArea dataOnly="0" labelOnly="1" fieldPosition="0">
        <references count="2">
          <reference field="17" count="1" selected="0">
            <x v="6"/>
          </reference>
          <reference field="26" count="1">
            <x v="4"/>
          </reference>
        </references>
      </pivotArea>
    </format>
    <format dxfId="1320">
      <pivotArea dataOnly="0" labelOnly="1" fieldPosition="0">
        <references count="2">
          <reference field="17" count="1" selected="0">
            <x v="7"/>
          </reference>
          <reference field="26" count="1">
            <x v="1"/>
          </reference>
        </references>
      </pivotArea>
    </format>
    <format dxfId="1319">
      <pivotArea dataOnly="0" labelOnly="1" fieldPosition="0">
        <references count="3">
          <reference field="17" count="1" selected="0">
            <x v="1"/>
          </reference>
          <reference field="18" count="12">
            <x v="5"/>
            <x v="9"/>
            <x v="21"/>
            <x v="25"/>
            <x v="33"/>
            <x v="38"/>
            <x v="42"/>
            <x v="56"/>
            <x v="64"/>
            <x v="70"/>
            <x v="73"/>
            <x v="85"/>
          </reference>
          <reference field="26" count="1" selected="0">
            <x v="5"/>
          </reference>
        </references>
      </pivotArea>
    </format>
    <format dxfId="1318">
      <pivotArea dataOnly="0" labelOnly="1" fieldPosition="0">
        <references count="3">
          <reference field="17" count="1" selected="0">
            <x v="2"/>
          </reference>
          <reference field="18" count="10">
            <x v="8"/>
            <x v="12"/>
            <x v="16"/>
            <x v="45"/>
            <x v="60"/>
            <x v="68"/>
            <x v="72"/>
            <x v="75"/>
            <x v="76"/>
            <x v="78"/>
          </reference>
          <reference field="26" count="1" selected="0">
            <x v="7"/>
          </reference>
        </references>
      </pivotArea>
    </format>
    <format dxfId="1317">
      <pivotArea dataOnly="0" labelOnly="1" fieldPosition="0">
        <references count="3">
          <reference field="17" count="1" selected="0">
            <x v="4"/>
          </reference>
          <reference field="18" count="7">
            <x v="14"/>
            <x v="20"/>
            <x v="24"/>
            <x v="35"/>
            <x v="55"/>
            <x v="58"/>
            <x v="69"/>
          </reference>
          <reference field="26" count="1" selected="0">
            <x v="6"/>
          </reference>
        </references>
      </pivotArea>
    </format>
    <format dxfId="1316">
      <pivotArea dataOnly="0" labelOnly="1" fieldPosition="0">
        <references count="3">
          <reference field="17" count="1" selected="0">
            <x v="5"/>
          </reference>
          <reference field="18" count="8">
            <x v="6"/>
            <x v="29"/>
            <x v="41"/>
            <x v="57"/>
            <x v="74"/>
            <x v="77"/>
            <x v="79"/>
            <x v="81"/>
          </reference>
          <reference field="26" count="1" selected="0">
            <x v="0"/>
          </reference>
        </references>
      </pivotArea>
    </format>
    <format dxfId="1315">
      <pivotArea dataOnly="0" labelOnly="1" fieldPosition="0">
        <references count="3">
          <reference field="17" count="1" selected="0">
            <x v="6"/>
          </reference>
          <reference field="18" count="17">
            <x v="11"/>
            <x v="13"/>
            <x v="28"/>
            <x v="36"/>
            <x v="37"/>
            <x v="39"/>
            <x v="52"/>
            <x v="61"/>
            <x v="62"/>
            <x v="66"/>
            <x v="80"/>
            <x v="82"/>
            <x v="84"/>
            <x v="87"/>
            <x v="88"/>
            <x v="90"/>
            <x v="91"/>
          </reference>
          <reference field="26" count="1" selected="0">
            <x v="4"/>
          </reference>
        </references>
      </pivotArea>
    </format>
    <format dxfId="1314">
      <pivotArea dataOnly="0" labelOnly="1" fieldPosition="0">
        <references count="3">
          <reference field="17" count="1" selected="0">
            <x v="7"/>
          </reference>
          <reference field="18" count="10">
            <x v="7"/>
            <x v="15"/>
            <x v="22"/>
            <x v="32"/>
            <x v="40"/>
            <x v="48"/>
            <x v="54"/>
            <x v="59"/>
            <x v="67"/>
            <x v="89"/>
          </reference>
          <reference field="26" count="1" selected="0">
            <x v="1"/>
          </reference>
        </references>
      </pivotArea>
    </format>
    <format dxfId="1313">
      <pivotArea dataOnly="0" labelOnly="1" fieldPosition="0">
        <references count="4">
          <reference field="17" count="1" selected="0">
            <x v="1"/>
          </reference>
          <reference field="18" count="1" selected="0">
            <x v="5"/>
          </reference>
          <reference field="26" count="1" selected="0">
            <x v="5"/>
          </reference>
          <reference field="27" count="1">
            <x v="38"/>
          </reference>
        </references>
      </pivotArea>
    </format>
    <format dxfId="1312">
      <pivotArea dataOnly="0" labelOnly="1" fieldPosition="0">
        <references count="4">
          <reference field="17" count="1" selected="0">
            <x v="1"/>
          </reference>
          <reference field="18" count="1" selected="0">
            <x v="9"/>
          </reference>
          <reference field="26" count="1" selected="0">
            <x v="5"/>
          </reference>
          <reference field="27" count="1">
            <x v="42"/>
          </reference>
        </references>
      </pivotArea>
    </format>
    <format dxfId="1311">
      <pivotArea dataOnly="0" labelOnly="1" fieldPosition="0">
        <references count="4">
          <reference field="17" count="1" selected="0">
            <x v="1"/>
          </reference>
          <reference field="18" count="1" selected="0">
            <x v="21"/>
          </reference>
          <reference field="26" count="1" selected="0">
            <x v="5"/>
          </reference>
          <reference field="27" count="1">
            <x v="47"/>
          </reference>
        </references>
      </pivotArea>
    </format>
    <format dxfId="1310">
      <pivotArea dataOnly="0" labelOnly="1" fieldPosition="0">
        <references count="4">
          <reference field="17" count="1" selected="0">
            <x v="1"/>
          </reference>
          <reference field="18" count="1" selected="0">
            <x v="25"/>
          </reference>
          <reference field="26" count="1" selected="0">
            <x v="5"/>
          </reference>
          <reference field="27" count="1">
            <x v="39"/>
          </reference>
        </references>
      </pivotArea>
    </format>
    <format dxfId="1309">
      <pivotArea dataOnly="0" labelOnly="1" fieldPosition="0">
        <references count="4">
          <reference field="17" count="1" selected="0">
            <x v="1"/>
          </reference>
          <reference field="18" count="1" selected="0">
            <x v="33"/>
          </reference>
          <reference field="26" count="1" selected="0">
            <x v="5"/>
          </reference>
          <reference field="27" count="1">
            <x v="41"/>
          </reference>
        </references>
      </pivotArea>
    </format>
    <format dxfId="1308">
      <pivotArea dataOnly="0" labelOnly="1" fieldPosition="0">
        <references count="4">
          <reference field="17" count="1" selected="0">
            <x v="1"/>
          </reference>
          <reference field="18" count="1" selected="0">
            <x v="38"/>
          </reference>
          <reference field="26" count="1" selected="0">
            <x v="5"/>
          </reference>
          <reference field="27" count="1">
            <x v="45"/>
          </reference>
        </references>
      </pivotArea>
    </format>
    <format dxfId="1307">
      <pivotArea dataOnly="0" labelOnly="1" fieldPosition="0">
        <references count="4">
          <reference field="17" count="1" selected="0">
            <x v="1"/>
          </reference>
          <reference field="18" count="1" selected="0">
            <x v="42"/>
          </reference>
          <reference field="26" count="1" selected="0">
            <x v="5"/>
          </reference>
          <reference field="27" count="1">
            <x v="43"/>
          </reference>
        </references>
      </pivotArea>
    </format>
    <format dxfId="1306">
      <pivotArea dataOnly="0" labelOnly="1" fieldPosition="0">
        <references count="4">
          <reference field="17" count="1" selected="0">
            <x v="1"/>
          </reference>
          <reference field="18" count="1" selected="0">
            <x v="56"/>
          </reference>
          <reference field="26" count="1" selected="0">
            <x v="5"/>
          </reference>
          <reference field="27" count="1">
            <x v="37"/>
          </reference>
        </references>
      </pivotArea>
    </format>
    <format dxfId="1305">
      <pivotArea dataOnly="0" labelOnly="1" fieldPosition="0">
        <references count="4">
          <reference field="17" count="1" selected="0">
            <x v="1"/>
          </reference>
          <reference field="18" count="1" selected="0">
            <x v="64"/>
          </reference>
          <reference field="26" count="1" selected="0">
            <x v="5"/>
          </reference>
          <reference field="27" count="1">
            <x v="44"/>
          </reference>
        </references>
      </pivotArea>
    </format>
    <format dxfId="1304">
      <pivotArea dataOnly="0" labelOnly="1" fieldPosition="0">
        <references count="4">
          <reference field="17" count="1" selected="0">
            <x v="1"/>
          </reference>
          <reference field="18" count="1" selected="0">
            <x v="70"/>
          </reference>
          <reference field="26" count="1" selected="0">
            <x v="5"/>
          </reference>
          <reference field="27" count="1">
            <x v="40"/>
          </reference>
        </references>
      </pivotArea>
    </format>
    <format dxfId="1303">
      <pivotArea dataOnly="0" labelOnly="1" fieldPosition="0">
        <references count="4">
          <reference field="17" count="1" selected="0">
            <x v="1"/>
          </reference>
          <reference field="18" count="1" selected="0">
            <x v="73"/>
          </reference>
          <reference field="26" count="1" selected="0">
            <x v="5"/>
          </reference>
          <reference field="27" count="1">
            <x v="48"/>
          </reference>
        </references>
      </pivotArea>
    </format>
    <format dxfId="1302">
      <pivotArea dataOnly="0" labelOnly="1" fieldPosition="0">
        <references count="4">
          <reference field="17" count="1" selected="0">
            <x v="1"/>
          </reference>
          <reference field="18" count="1" selected="0">
            <x v="85"/>
          </reference>
          <reference field="26" count="1" selected="0">
            <x v="5"/>
          </reference>
          <reference field="27" count="1">
            <x v="46"/>
          </reference>
        </references>
      </pivotArea>
    </format>
    <format dxfId="1301">
      <pivotArea dataOnly="0" labelOnly="1" fieldPosition="0">
        <references count="4">
          <reference field="17" count="1" selected="0">
            <x v="2"/>
          </reference>
          <reference field="18" count="1" selected="0">
            <x v="8"/>
          </reference>
          <reference field="26" count="1" selected="0">
            <x v="7"/>
          </reference>
          <reference field="27" count="1">
            <x v="60"/>
          </reference>
        </references>
      </pivotArea>
    </format>
    <format dxfId="1300">
      <pivotArea dataOnly="0" labelOnly="1" fieldPosition="0">
        <references count="4">
          <reference field="17" count="1" selected="0">
            <x v="2"/>
          </reference>
          <reference field="18" count="1" selected="0">
            <x v="12"/>
          </reference>
          <reference field="26" count="1" selected="0">
            <x v="7"/>
          </reference>
          <reference field="27" count="1">
            <x v="63"/>
          </reference>
        </references>
      </pivotArea>
    </format>
    <format dxfId="1299">
      <pivotArea dataOnly="0" labelOnly="1" fieldPosition="0">
        <references count="4">
          <reference field="17" count="1" selected="0">
            <x v="2"/>
          </reference>
          <reference field="18" count="1" selected="0">
            <x v="16"/>
          </reference>
          <reference field="26" count="1" selected="0">
            <x v="7"/>
          </reference>
          <reference field="27" count="1">
            <x v="65"/>
          </reference>
        </references>
      </pivotArea>
    </format>
    <format dxfId="1298">
      <pivotArea dataOnly="0" labelOnly="1" fieldPosition="0">
        <references count="4">
          <reference field="17" count="1" selected="0">
            <x v="2"/>
          </reference>
          <reference field="18" count="1" selected="0">
            <x v="45"/>
          </reference>
          <reference field="26" count="1" selected="0">
            <x v="7"/>
          </reference>
          <reference field="27" count="1">
            <x v="58"/>
          </reference>
        </references>
      </pivotArea>
    </format>
    <format dxfId="1297">
      <pivotArea dataOnly="0" labelOnly="1" fieldPosition="0">
        <references count="4">
          <reference field="17" count="1" selected="0">
            <x v="2"/>
          </reference>
          <reference field="18" count="1" selected="0">
            <x v="60"/>
          </reference>
          <reference field="26" count="1" selected="0">
            <x v="7"/>
          </reference>
          <reference field="27" count="1">
            <x v="62"/>
          </reference>
        </references>
      </pivotArea>
    </format>
    <format dxfId="1296">
      <pivotArea dataOnly="0" labelOnly="1" fieldPosition="0">
        <references count="4">
          <reference field="17" count="1" selected="0">
            <x v="2"/>
          </reference>
          <reference field="18" count="1" selected="0">
            <x v="68"/>
          </reference>
          <reference field="26" count="1" selected="0">
            <x v="7"/>
          </reference>
          <reference field="27" count="1">
            <x v="56"/>
          </reference>
        </references>
      </pivotArea>
    </format>
    <format dxfId="1295">
      <pivotArea dataOnly="0" labelOnly="1" fieldPosition="0">
        <references count="4">
          <reference field="17" count="1" selected="0">
            <x v="2"/>
          </reference>
          <reference field="18" count="1" selected="0">
            <x v="72"/>
          </reference>
          <reference field="26" count="1" selected="0">
            <x v="7"/>
          </reference>
          <reference field="27" count="1">
            <x v="59"/>
          </reference>
        </references>
      </pivotArea>
    </format>
    <format dxfId="1294">
      <pivotArea dataOnly="0" labelOnly="1" fieldPosition="0">
        <references count="4">
          <reference field="17" count="1" selected="0">
            <x v="2"/>
          </reference>
          <reference field="18" count="1" selected="0">
            <x v="75"/>
          </reference>
          <reference field="26" count="1" selected="0">
            <x v="7"/>
          </reference>
          <reference field="27" count="1">
            <x v="61"/>
          </reference>
        </references>
      </pivotArea>
    </format>
    <format dxfId="1293">
      <pivotArea dataOnly="0" labelOnly="1" fieldPosition="0">
        <references count="4">
          <reference field="17" count="1" selected="0">
            <x v="2"/>
          </reference>
          <reference field="18" count="1" selected="0">
            <x v="76"/>
          </reference>
          <reference field="26" count="1" selected="0">
            <x v="7"/>
          </reference>
          <reference field="27" count="1">
            <x v="57"/>
          </reference>
        </references>
      </pivotArea>
    </format>
    <format dxfId="1292">
      <pivotArea dataOnly="0" labelOnly="1" fieldPosition="0">
        <references count="4">
          <reference field="17" count="1" selected="0">
            <x v="2"/>
          </reference>
          <reference field="18" count="1" selected="0">
            <x v="78"/>
          </reference>
          <reference field="26" count="1" selected="0">
            <x v="7"/>
          </reference>
          <reference field="27" count="1">
            <x v="64"/>
          </reference>
        </references>
      </pivotArea>
    </format>
    <format dxfId="1291">
      <pivotArea dataOnly="0" labelOnly="1" fieldPosition="0">
        <references count="4">
          <reference field="17" count="1" selected="0">
            <x v="4"/>
          </reference>
          <reference field="18" count="1" selected="0">
            <x v="14"/>
          </reference>
          <reference field="26" count="1" selected="0">
            <x v="6"/>
          </reference>
          <reference field="27" count="1">
            <x v="53"/>
          </reference>
        </references>
      </pivotArea>
    </format>
    <format dxfId="1290">
      <pivotArea dataOnly="0" labelOnly="1" fieldPosition="0">
        <references count="4">
          <reference field="17" count="1" selected="0">
            <x v="4"/>
          </reference>
          <reference field="18" count="1" selected="0">
            <x v="20"/>
          </reference>
          <reference field="26" count="1" selected="0">
            <x v="6"/>
          </reference>
          <reference field="27" count="1">
            <x v="50"/>
          </reference>
        </references>
      </pivotArea>
    </format>
    <format dxfId="1289">
      <pivotArea dataOnly="0" labelOnly="1" fieldPosition="0">
        <references count="4">
          <reference field="17" count="1" selected="0">
            <x v="4"/>
          </reference>
          <reference field="18" count="1" selected="0">
            <x v="24"/>
          </reference>
          <reference field="26" count="1" selected="0">
            <x v="6"/>
          </reference>
          <reference field="27" count="1">
            <x v="54"/>
          </reference>
        </references>
      </pivotArea>
    </format>
    <format dxfId="1288">
      <pivotArea dataOnly="0" labelOnly="1" fieldPosition="0">
        <references count="4">
          <reference field="17" count="1" selected="0">
            <x v="4"/>
          </reference>
          <reference field="18" count="1" selected="0">
            <x v="35"/>
          </reference>
          <reference field="26" count="1" selected="0">
            <x v="6"/>
          </reference>
          <reference field="27" count="1">
            <x v="51"/>
          </reference>
        </references>
      </pivotArea>
    </format>
    <format dxfId="1287">
      <pivotArea dataOnly="0" labelOnly="1" fieldPosition="0">
        <references count="4">
          <reference field="17" count="1" selected="0">
            <x v="4"/>
          </reference>
          <reference field="18" count="1" selected="0">
            <x v="55"/>
          </reference>
          <reference field="26" count="1" selected="0">
            <x v="6"/>
          </reference>
          <reference field="27" count="1">
            <x v="55"/>
          </reference>
        </references>
      </pivotArea>
    </format>
    <format dxfId="1286">
      <pivotArea dataOnly="0" labelOnly="1" fieldPosition="0">
        <references count="4">
          <reference field="17" count="1" selected="0">
            <x v="4"/>
          </reference>
          <reference field="18" count="1" selected="0">
            <x v="58"/>
          </reference>
          <reference field="26" count="1" selected="0">
            <x v="6"/>
          </reference>
          <reference field="27" count="1">
            <x v="49"/>
          </reference>
        </references>
      </pivotArea>
    </format>
    <format dxfId="1285">
      <pivotArea dataOnly="0" labelOnly="1" fieldPosition="0">
        <references count="4">
          <reference field="17" count="1" selected="0">
            <x v="4"/>
          </reference>
          <reference field="18" count="1" selected="0">
            <x v="69"/>
          </reference>
          <reference field="26" count="1" selected="0">
            <x v="6"/>
          </reference>
          <reference field="27" count="1">
            <x v="52"/>
          </reference>
        </references>
      </pivotArea>
    </format>
    <format dxfId="1284">
      <pivotArea dataOnly="0" labelOnly="1" fieldPosition="0">
        <references count="4">
          <reference field="17" count="1" selected="0">
            <x v="5"/>
          </reference>
          <reference field="18" count="1" selected="0">
            <x v="6"/>
          </reference>
          <reference field="26" count="1" selected="0">
            <x v="0"/>
          </reference>
          <reference field="27" count="1">
            <x v="5"/>
          </reference>
        </references>
      </pivotArea>
    </format>
    <format dxfId="1283">
      <pivotArea dataOnly="0" labelOnly="1" fieldPosition="0">
        <references count="4">
          <reference field="17" count="1" selected="0">
            <x v="5"/>
          </reference>
          <reference field="18" count="1" selected="0">
            <x v="29"/>
          </reference>
          <reference field="26" count="1" selected="0">
            <x v="0"/>
          </reference>
          <reference field="27" count="1">
            <x v="1"/>
          </reference>
        </references>
      </pivotArea>
    </format>
    <format dxfId="1282">
      <pivotArea dataOnly="0" labelOnly="1" fieldPosition="0">
        <references count="4">
          <reference field="17" count="1" selected="0">
            <x v="5"/>
          </reference>
          <reference field="18" count="1" selected="0">
            <x v="41"/>
          </reference>
          <reference field="26" count="1" selected="0">
            <x v="0"/>
          </reference>
          <reference field="27" count="1">
            <x v="4"/>
          </reference>
        </references>
      </pivotArea>
    </format>
    <format dxfId="1281">
      <pivotArea dataOnly="0" labelOnly="1" fieldPosition="0">
        <references count="4">
          <reference field="17" count="1" selected="0">
            <x v="5"/>
          </reference>
          <reference field="18" count="1" selected="0">
            <x v="57"/>
          </reference>
          <reference field="26" count="1" selected="0">
            <x v="0"/>
          </reference>
          <reference field="27" count="1">
            <x v="3"/>
          </reference>
        </references>
      </pivotArea>
    </format>
    <format dxfId="1280">
      <pivotArea dataOnly="0" labelOnly="1" fieldPosition="0">
        <references count="4">
          <reference field="17" count="1" selected="0">
            <x v="5"/>
          </reference>
          <reference field="18" count="1" selected="0">
            <x v="74"/>
          </reference>
          <reference field="26" count="1" selected="0">
            <x v="0"/>
          </reference>
          <reference field="27" count="1">
            <x v="2"/>
          </reference>
        </references>
      </pivotArea>
    </format>
    <format dxfId="1279">
      <pivotArea dataOnly="0" labelOnly="1" fieldPosition="0">
        <references count="4">
          <reference field="17" count="1" selected="0">
            <x v="5"/>
          </reference>
          <reference field="18" count="1" selected="0">
            <x v="77"/>
          </reference>
          <reference field="26" count="1" selected="0">
            <x v="0"/>
          </reference>
          <reference field="27" count="1">
            <x v="18"/>
          </reference>
        </references>
      </pivotArea>
    </format>
    <format dxfId="1278">
      <pivotArea dataOnly="0" labelOnly="1" fieldPosition="0">
        <references count="4">
          <reference field="17" count="1" selected="0">
            <x v="5"/>
          </reference>
          <reference field="18" count="1" selected="0">
            <x v="79"/>
          </reference>
          <reference field="26" count="1" selected="0">
            <x v="0"/>
          </reference>
          <reference field="27" count="1">
            <x v="6"/>
          </reference>
        </references>
      </pivotArea>
    </format>
    <format dxfId="1277">
      <pivotArea dataOnly="0" labelOnly="1" fieldPosition="0">
        <references count="4">
          <reference field="17" count="1" selected="0">
            <x v="5"/>
          </reference>
          <reference field="18" count="1" selected="0">
            <x v="81"/>
          </reference>
          <reference field="26" count="1" selected="0">
            <x v="0"/>
          </reference>
          <reference field="27" count="1">
            <x v="0"/>
          </reference>
        </references>
      </pivotArea>
    </format>
    <format dxfId="1276">
      <pivotArea dataOnly="0" labelOnly="1" fieldPosition="0">
        <references count="4">
          <reference field="17" count="1" selected="0">
            <x v="6"/>
          </reference>
          <reference field="18" count="1" selected="0">
            <x v="11"/>
          </reference>
          <reference field="26" count="1" selected="0">
            <x v="4"/>
          </reference>
          <reference field="27" count="1">
            <x v="29"/>
          </reference>
        </references>
      </pivotArea>
    </format>
    <format dxfId="1275">
      <pivotArea dataOnly="0" labelOnly="1" fieldPosition="0">
        <references count="4">
          <reference field="17" count="1" selected="0">
            <x v="6"/>
          </reference>
          <reference field="18" count="1" selected="0">
            <x v="13"/>
          </reference>
          <reference field="26" count="1" selected="0">
            <x v="4"/>
          </reference>
          <reference field="27" count="1">
            <x v="28"/>
          </reference>
        </references>
      </pivotArea>
    </format>
    <format dxfId="1274">
      <pivotArea dataOnly="0" labelOnly="1" fieldPosition="0">
        <references count="4">
          <reference field="17" count="1" selected="0">
            <x v="6"/>
          </reference>
          <reference field="18" count="1" selected="0">
            <x v="28"/>
          </reference>
          <reference field="26" count="1" selected="0">
            <x v="4"/>
          </reference>
          <reference field="27" count="1">
            <x v="23"/>
          </reference>
        </references>
      </pivotArea>
    </format>
    <format dxfId="1273">
      <pivotArea dataOnly="0" labelOnly="1" fieldPosition="0">
        <references count="4">
          <reference field="17" count="1" selected="0">
            <x v="6"/>
          </reference>
          <reference field="18" count="1" selected="0">
            <x v="36"/>
          </reference>
          <reference field="26" count="1" selected="0">
            <x v="4"/>
          </reference>
          <reference field="27" count="1">
            <x v="22"/>
          </reference>
        </references>
      </pivotArea>
    </format>
    <format dxfId="1272">
      <pivotArea dataOnly="0" labelOnly="1" fieldPosition="0">
        <references count="4">
          <reference field="17" count="1" selected="0">
            <x v="6"/>
          </reference>
          <reference field="18" count="1" selected="0">
            <x v="37"/>
          </reference>
          <reference field="26" count="1" selected="0">
            <x v="4"/>
          </reference>
          <reference field="27" count="1">
            <x v="34"/>
          </reference>
        </references>
      </pivotArea>
    </format>
    <format dxfId="1271">
      <pivotArea dataOnly="0" labelOnly="1" fieldPosition="0">
        <references count="4">
          <reference field="17" count="1" selected="0">
            <x v="6"/>
          </reference>
          <reference field="18" count="1" selected="0">
            <x v="39"/>
          </reference>
          <reference field="26" count="1" selected="0">
            <x v="4"/>
          </reference>
          <reference field="27" count="1">
            <x v="31"/>
          </reference>
        </references>
      </pivotArea>
    </format>
    <format dxfId="1270">
      <pivotArea dataOnly="0" labelOnly="1" fieldPosition="0">
        <references count="4">
          <reference field="17" count="1" selected="0">
            <x v="6"/>
          </reference>
          <reference field="18" count="1" selected="0">
            <x v="52"/>
          </reference>
          <reference field="26" count="1" selected="0">
            <x v="4"/>
          </reference>
          <reference field="27" count="1">
            <x v="25"/>
          </reference>
        </references>
      </pivotArea>
    </format>
    <format dxfId="1269">
      <pivotArea dataOnly="0" labelOnly="1" fieldPosition="0">
        <references count="4">
          <reference field="17" count="1" selected="0">
            <x v="6"/>
          </reference>
          <reference field="18" count="1" selected="0">
            <x v="61"/>
          </reference>
          <reference field="26" count="1" selected="0">
            <x v="4"/>
          </reference>
          <reference field="27" count="1">
            <x v="35"/>
          </reference>
        </references>
      </pivotArea>
    </format>
    <format dxfId="1268">
      <pivotArea dataOnly="0" labelOnly="1" fieldPosition="0">
        <references count="4">
          <reference field="17" count="1" selected="0">
            <x v="6"/>
          </reference>
          <reference field="18" count="1" selected="0">
            <x v="62"/>
          </reference>
          <reference field="26" count="1" selected="0">
            <x v="4"/>
          </reference>
          <reference field="27" count="1">
            <x v="20"/>
          </reference>
        </references>
      </pivotArea>
    </format>
    <format dxfId="1267">
      <pivotArea dataOnly="0" labelOnly="1" fieldPosition="0">
        <references count="4">
          <reference field="17" count="1" selected="0">
            <x v="6"/>
          </reference>
          <reference field="18" count="1" selected="0">
            <x v="66"/>
          </reference>
          <reference field="26" count="1" selected="0">
            <x v="4"/>
          </reference>
          <reference field="27" count="1">
            <x v="24"/>
          </reference>
        </references>
      </pivotArea>
    </format>
    <format dxfId="1266">
      <pivotArea dataOnly="0" labelOnly="1" fieldPosition="0">
        <references count="4">
          <reference field="17" count="1" selected="0">
            <x v="6"/>
          </reference>
          <reference field="18" count="1" selected="0">
            <x v="80"/>
          </reference>
          <reference field="26" count="1" selected="0">
            <x v="4"/>
          </reference>
          <reference field="27" count="1">
            <x v="32"/>
          </reference>
        </references>
      </pivotArea>
    </format>
    <format dxfId="1265">
      <pivotArea dataOnly="0" labelOnly="1" fieldPosition="0">
        <references count="4">
          <reference field="17" count="1" selected="0">
            <x v="6"/>
          </reference>
          <reference field="18" count="1" selected="0">
            <x v="82"/>
          </reference>
          <reference field="26" count="1" selected="0">
            <x v="4"/>
          </reference>
          <reference field="27" count="1">
            <x v="26"/>
          </reference>
        </references>
      </pivotArea>
    </format>
    <format dxfId="1264">
      <pivotArea dataOnly="0" labelOnly="1" fieldPosition="0">
        <references count="4">
          <reference field="17" count="1" selected="0">
            <x v="6"/>
          </reference>
          <reference field="18" count="1" selected="0">
            <x v="84"/>
          </reference>
          <reference field="26" count="1" selected="0">
            <x v="4"/>
          </reference>
          <reference field="27" count="1">
            <x v="33"/>
          </reference>
        </references>
      </pivotArea>
    </format>
    <format dxfId="1263">
      <pivotArea dataOnly="0" labelOnly="1" fieldPosition="0">
        <references count="4">
          <reference field="17" count="1" selected="0">
            <x v="6"/>
          </reference>
          <reference field="18" count="1" selected="0">
            <x v="87"/>
          </reference>
          <reference field="26" count="1" selected="0">
            <x v="4"/>
          </reference>
          <reference field="27" count="1">
            <x v="27"/>
          </reference>
        </references>
      </pivotArea>
    </format>
    <format dxfId="1262">
      <pivotArea dataOnly="0" labelOnly="1" fieldPosition="0">
        <references count="4">
          <reference field="17" count="1" selected="0">
            <x v="6"/>
          </reference>
          <reference field="18" count="1" selected="0">
            <x v="88"/>
          </reference>
          <reference field="26" count="1" selected="0">
            <x v="4"/>
          </reference>
          <reference field="27" count="1">
            <x v="30"/>
          </reference>
        </references>
      </pivotArea>
    </format>
    <format dxfId="1261">
      <pivotArea dataOnly="0" labelOnly="1" fieldPosition="0">
        <references count="4">
          <reference field="17" count="1" selected="0">
            <x v="6"/>
          </reference>
          <reference field="18" count="1" selected="0">
            <x v="90"/>
          </reference>
          <reference field="26" count="1" selected="0">
            <x v="4"/>
          </reference>
          <reference field="27" count="1">
            <x v="36"/>
          </reference>
        </references>
      </pivotArea>
    </format>
    <format dxfId="1260">
      <pivotArea dataOnly="0" labelOnly="1" fieldPosition="0">
        <references count="4">
          <reference field="17" count="1" selected="0">
            <x v="6"/>
          </reference>
          <reference field="18" count="1" selected="0">
            <x v="91"/>
          </reference>
          <reference field="26" count="1" selected="0">
            <x v="4"/>
          </reference>
          <reference field="27" count="1">
            <x v="21"/>
          </reference>
        </references>
      </pivotArea>
    </format>
    <format dxfId="1259">
      <pivotArea dataOnly="0" labelOnly="1" fieldPosition="0">
        <references count="4">
          <reference field="17" count="1" selected="0">
            <x v="7"/>
          </reference>
          <reference field="18" count="1" selected="0">
            <x v="7"/>
          </reference>
          <reference field="26" count="1" selected="0">
            <x v="1"/>
          </reference>
          <reference field="27" count="1">
            <x v="16"/>
          </reference>
        </references>
      </pivotArea>
    </format>
    <format dxfId="1258">
      <pivotArea dataOnly="0" labelOnly="1" fieldPosition="0">
        <references count="4">
          <reference field="17" count="1" selected="0">
            <x v="7"/>
          </reference>
          <reference field="18" count="1" selected="0">
            <x v="15"/>
          </reference>
          <reference field="26" count="1" selected="0">
            <x v="1"/>
          </reference>
          <reference field="27" count="1">
            <x v="11"/>
          </reference>
        </references>
      </pivotArea>
    </format>
    <format dxfId="1257">
      <pivotArea dataOnly="0" labelOnly="1" fieldPosition="0">
        <references count="4">
          <reference field="17" count="1" selected="0">
            <x v="7"/>
          </reference>
          <reference field="18" count="1" selected="0">
            <x v="22"/>
          </reference>
          <reference field="26" count="1" selected="0">
            <x v="1"/>
          </reference>
          <reference field="27" count="1">
            <x v="13"/>
          </reference>
        </references>
      </pivotArea>
    </format>
    <format dxfId="1256">
      <pivotArea dataOnly="0" labelOnly="1" fieldPosition="0">
        <references count="4">
          <reference field="17" count="1" selected="0">
            <x v="7"/>
          </reference>
          <reference field="18" count="1" selected="0">
            <x v="32"/>
          </reference>
          <reference field="26" count="1" selected="0">
            <x v="1"/>
          </reference>
          <reference field="27" count="1">
            <x v="9"/>
          </reference>
        </references>
      </pivotArea>
    </format>
    <format dxfId="1255">
      <pivotArea dataOnly="0" labelOnly="1" fieldPosition="0">
        <references count="4">
          <reference field="17" count="1" selected="0">
            <x v="7"/>
          </reference>
          <reference field="18" count="1" selected="0">
            <x v="40"/>
          </reference>
          <reference field="26" count="1" selected="0">
            <x v="1"/>
          </reference>
          <reference field="27" count="1">
            <x v="12"/>
          </reference>
        </references>
      </pivotArea>
    </format>
    <format dxfId="1254">
      <pivotArea dataOnly="0" labelOnly="1" fieldPosition="0">
        <references count="4">
          <reference field="17" count="1" selected="0">
            <x v="7"/>
          </reference>
          <reference field="18" count="1" selected="0">
            <x v="48"/>
          </reference>
          <reference field="26" count="1" selected="0">
            <x v="1"/>
          </reference>
          <reference field="27" count="1">
            <x v="14"/>
          </reference>
        </references>
      </pivotArea>
    </format>
    <format dxfId="1253">
      <pivotArea dataOnly="0" labelOnly="1" fieldPosition="0">
        <references count="4">
          <reference field="17" count="1" selected="0">
            <x v="7"/>
          </reference>
          <reference field="18" count="1" selected="0">
            <x v="54"/>
          </reference>
          <reference field="26" count="1" selected="0">
            <x v="1"/>
          </reference>
          <reference field="27" count="1">
            <x v="7"/>
          </reference>
        </references>
      </pivotArea>
    </format>
    <format dxfId="1252">
      <pivotArea dataOnly="0" labelOnly="1" fieldPosition="0">
        <references count="4">
          <reference field="17" count="1" selected="0">
            <x v="7"/>
          </reference>
          <reference field="18" count="1" selected="0">
            <x v="59"/>
          </reference>
          <reference field="26" count="1" selected="0">
            <x v="1"/>
          </reference>
          <reference field="27" count="1">
            <x v="10"/>
          </reference>
        </references>
      </pivotArea>
    </format>
    <format dxfId="1251">
      <pivotArea dataOnly="0" labelOnly="1" fieldPosition="0">
        <references count="4">
          <reference field="17" count="1" selected="0">
            <x v="7"/>
          </reference>
          <reference field="18" count="1" selected="0">
            <x v="67"/>
          </reference>
          <reference field="26" count="1" selected="0">
            <x v="1"/>
          </reference>
          <reference field="27" count="1">
            <x v="8"/>
          </reference>
        </references>
      </pivotArea>
    </format>
    <format dxfId="1250">
      <pivotArea dataOnly="0" labelOnly="1" fieldPosition="0">
        <references count="4">
          <reference field="17" count="1" selected="0">
            <x v="7"/>
          </reference>
          <reference field="18" count="1" selected="0">
            <x v="89"/>
          </reference>
          <reference field="26" count="1" selected="0">
            <x v="1"/>
          </reference>
          <reference field="27" count="1">
            <x v="15"/>
          </reference>
        </references>
      </pivotArea>
    </format>
    <format dxfId="1249">
      <pivotArea type="all" dataOnly="0" outline="0" fieldPosition="0"/>
    </format>
    <format dxfId="1248">
      <pivotArea outline="0" collapsedLevelsAreSubtotals="1" fieldPosition="0"/>
    </format>
    <format dxfId="1247">
      <pivotArea dataOnly="0" labelOnly="1" outline="0" axis="axisValues" fieldPosition="0"/>
    </format>
    <format dxfId="1246">
      <pivotArea dataOnly="0" labelOnly="1" fieldPosition="0">
        <references count="1">
          <reference field="17" count="0"/>
        </references>
      </pivotArea>
    </format>
    <format dxfId="1245">
      <pivotArea dataOnly="0" labelOnly="1" grandRow="1" outline="0" fieldPosition="0"/>
    </format>
    <format dxfId="1244">
      <pivotArea dataOnly="0" labelOnly="1" fieldPosition="0">
        <references count="2">
          <reference field="17" count="1" selected="0">
            <x v="1"/>
          </reference>
          <reference field="26" count="1">
            <x v="5"/>
          </reference>
        </references>
      </pivotArea>
    </format>
    <format dxfId="1243">
      <pivotArea dataOnly="0" labelOnly="1" fieldPosition="0">
        <references count="2">
          <reference field="17" count="1" selected="0">
            <x v="2"/>
          </reference>
          <reference field="26" count="1">
            <x v="7"/>
          </reference>
        </references>
      </pivotArea>
    </format>
    <format dxfId="1242">
      <pivotArea dataOnly="0" labelOnly="1" fieldPosition="0">
        <references count="2">
          <reference field="17" count="1" selected="0">
            <x v="4"/>
          </reference>
          <reference field="26" count="1">
            <x v="6"/>
          </reference>
        </references>
      </pivotArea>
    </format>
    <format dxfId="1241">
      <pivotArea dataOnly="0" labelOnly="1" fieldPosition="0">
        <references count="2">
          <reference field="17" count="1" selected="0">
            <x v="5"/>
          </reference>
          <reference field="26" count="1">
            <x v="0"/>
          </reference>
        </references>
      </pivotArea>
    </format>
    <format dxfId="1240">
      <pivotArea dataOnly="0" labelOnly="1" fieldPosition="0">
        <references count="2">
          <reference field="17" count="1" selected="0">
            <x v="6"/>
          </reference>
          <reference field="26" count="1">
            <x v="4"/>
          </reference>
        </references>
      </pivotArea>
    </format>
    <format dxfId="1239">
      <pivotArea dataOnly="0" labelOnly="1" fieldPosition="0">
        <references count="2">
          <reference field="17" count="1" selected="0">
            <x v="7"/>
          </reference>
          <reference field="26" count="1">
            <x v="1"/>
          </reference>
        </references>
      </pivotArea>
    </format>
    <format dxfId="1238">
      <pivotArea dataOnly="0" labelOnly="1" fieldPosition="0">
        <references count="3">
          <reference field="17" count="1" selected="0">
            <x v="1"/>
          </reference>
          <reference field="18" count="12">
            <x v="5"/>
            <x v="9"/>
            <x v="21"/>
            <x v="25"/>
            <x v="33"/>
            <x v="38"/>
            <x v="42"/>
            <x v="56"/>
            <x v="64"/>
            <x v="70"/>
            <x v="73"/>
            <x v="85"/>
          </reference>
          <reference field="26" count="1" selected="0">
            <x v="5"/>
          </reference>
        </references>
      </pivotArea>
    </format>
    <format dxfId="1237">
      <pivotArea dataOnly="0" labelOnly="1" fieldPosition="0">
        <references count="3">
          <reference field="17" count="1" selected="0">
            <x v="2"/>
          </reference>
          <reference field="18" count="10">
            <x v="8"/>
            <x v="12"/>
            <x v="16"/>
            <x v="45"/>
            <x v="60"/>
            <x v="68"/>
            <x v="72"/>
            <x v="75"/>
            <x v="76"/>
            <x v="78"/>
          </reference>
          <reference field="26" count="1" selected="0">
            <x v="7"/>
          </reference>
        </references>
      </pivotArea>
    </format>
    <format dxfId="1236">
      <pivotArea dataOnly="0" labelOnly="1" fieldPosition="0">
        <references count="3">
          <reference field="17" count="1" selected="0">
            <x v="4"/>
          </reference>
          <reference field="18" count="7">
            <x v="14"/>
            <x v="20"/>
            <x v="24"/>
            <x v="35"/>
            <x v="55"/>
            <x v="58"/>
            <x v="69"/>
          </reference>
          <reference field="26" count="1" selected="0">
            <x v="6"/>
          </reference>
        </references>
      </pivotArea>
    </format>
    <format dxfId="1235">
      <pivotArea dataOnly="0" labelOnly="1" fieldPosition="0">
        <references count="3">
          <reference field="17" count="1" selected="0">
            <x v="5"/>
          </reference>
          <reference field="18" count="8">
            <x v="6"/>
            <x v="29"/>
            <x v="41"/>
            <x v="57"/>
            <x v="74"/>
            <x v="77"/>
            <x v="79"/>
            <x v="81"/>
          </reference>
          <reference field="26" count="1" selected="0">
            <x v="0"/>
          </reference>
        </references>
      </pivotArea>
    </format>
    <format dxfId="1234">
      <pivotArea dataOnly="0" labelOnly="1" fieldPosition="0">
        <references count="3">
          <reference field="17" count="1" selected="0">
            <x v="6"/>
          </reference>
          <reference field="18" count="17">
            <x v="11"/>
            <x v="13"/>
            <x v="28"/>
            <x v="36"/>
            <x v="37"/>
            <x v="39"/>
            <x v="52"/>
            <x v="61"/>
            <x v="62"/>
            <x v="66"/>
            <x v="80"/>
            <x v="82"/>
            <x v="84"/>
            <x v="87"/>
            <x v="88"/>
            <x v="90"/>
            <x v="91"/>
          </reference>
          <reference field="26" count="1" selected="0">
            <x v="4"/>
          </reference>
        </references>
      </pivotArea>
    </format>
    <format dxfId="1233">
      <pivotArea dataOnly="0" labelOnly="1" fieldPosition="0">
        <references count="3">
          <reference field="17" count="1" selected="0">
            <x v="7"/>
          </reference>
          <reference field="18" count="10">
            <x v="7"/>
            <x v="15"/>
            <x v="22"/>
            <x v="32"/>
            <x v="40"/>
            <x v="48"/>
            <x v="54"/>
            <x v="59"/>
            <x v="67"/>
            <x v="89"/>
          </reference>
          <reference field="26" count="1" selected="0">
            <x v="1"/>
          </reference>
        </references>
      </pivotArea>
    </format>
    <format dxfId="1232">
      <pivotArea dataOnly="0" labelOnly="1" fieldPosition="0">
        <references count="4">
          <reference field="17" count="1" selected="0">
            <x v="1"/>
          </reference>
          <reference field="18" count="1" selected="0">
            <x v="5"/>
          </reference>
          <reference field="26" count="1" selected="0">
            <x v="5"/>
          </reference>
          <reference field="27" count="1">
            <x v="38"/>
          </reference>
        </references>
      </pivotArea>
    </format>
    <format dxfId="1231">
      <pivotArea dataOnly="0" labelOnly="1" fieldPosition="0">
        <references count="4">
          <reference field="17" count="1" selected="0">
            <x v="1"/>
          </reference>
          <reference field="18" count="1" selected="0">
            <x v="9"/>
          </reference>
          <reference field="26" count="1" selected="0">
            <x v="5"/>
          </reference>
          <reference field="27" count="1">
            <x v="42"/>
          </reference>
        </references>
      </pivotArea>
    </format>
    <format dxfId="1230">
      <pivotArea dataOnly="0" labelOnly="1" fieldPosition="0">
        <references count="4">
          <reference field="17" count="1" selected="0">
            <x v="1"/>
          </reference>
          <reference field="18" count="1" selected="0">
            <x v="21"/>
          </reference>
          <reference field="26" count="1" selected="0">
            <x v="5"/>
          </reference>
          <reference field="27" count="1">
            <x v="47"/>
          </reference>
        </references>
      </pivotArea>
    </format>
    <format dxfId="1229">
      <pivotArea dataOnly="0" labelOnly="1" fieldPosition="0">
        <references count="4">
          <reference field="17" count="1" selected="0">
            <x v="1"/>
          </reference>
          <reference field="18" count="1" selected="0">
            <x v="25"/>
          </reference>
          <reference field="26" count="1" selected="0">
            <x v="5"/>
          </reference>
          <reference field="27" count="1">
            <x v="39"/>
          </reference>
        </references>
      </pivotArea>
    </format>
    <format dxfId="1228">
      <pivotArea dataOnly="0" labelOnly="1" fieldPosition="0">
        <references count="4">
          <reference field="17" count="1" selected="0">
            <x v="1"/>
          </reference>
          <reference field="18" count="1" selected="0">
            <x v="33"/>
          </reference>
          <reference field="26" count="1" selected="0">
            <x v="5"/>
          </reference>
          <reference field="27" count="1">
            <x v="41"/>
          </reference>
        </references>
      </pivotArea>
    </format>
    <format dxfId="1227">
      <pivotArea dataOnly="0" labelOnly="1" fieldPosition="0">
        <references count="4">
          <reference field="17" count="1" selected="0">
            <x v="1"/>
          </reference>
          <reference field="18" count="1" selected="0">
            <x v="38"/>
          </reference>
          <reference field="26" count="1" selected="0">
            <x v="5"/>
          </reference>
          <reference field="27" count="1">
            <x v="45"/>
          </reference>
        </references>
      </pivotArea>
    </format>
    <format dxfId="1226">
      <pivotArea dataOnly="0" labelOnly="1" fieldPosition="0">
        <references count="4">
          <reference field="17" count="1" selected="0">
            <x v="1"/>
          </reference>
          <reference field="18" count="1" selected="0">
            <x v="42"/>
          </reference>
          <reference field="26" count="1" selected="0">
            <x v="5"/>
          </reference>
          <reference field="27" count="1">
            <x v="43"/>
          </reference>
        </references>
      </pivotArea>
    </format>
    <format dxfId="1225">
      <pivotArea dataOnly="0" labelOnly="1" fieldPosition="0">
        <references count="4">
          <reference field="17" count="1" selected="0">
            <x v="1"/>
          </reference>
          <reference field="18" count="1" selected="0">
            <x v="56"/>
          </reference>
          <reference field="26" count="1" selected="0">
            <x v="5"/>
          </reference>
          <reference field="27" count="1">
            <x v="37"/>
          </reference>
        </references>
      </pivotArea>
    </format>
    <format dxfId="1224">
      <pivotArea dataOnly="0" labelOnly="1" fieldPosition="0">
        <references count="4">
          <reference field="17" count="1" selected="0">
            <x v="1"/>
          </reference>
          <reference field="18" count="1" selected="0">
            <x v="64"/>
          </reference>
          <reference field="26" count="1" selected="0">
            <x v="5"/>
          </reference>
          <reference field="27" count="1">
            <x v="44"/>
          </reference>
        </references>
      </pivotArea>
    </format>
    <format dxfId="1223">
      <pivotArea dataOnly="0" labelOnly="1" fieldPosition="0">
        <references count="4">
          <reference field="17" count="1" selected="0">
            <x v="1"/>
          </reference>
          <reference field="18" count="1" selected="0">
            <x v="70"/>
          </reference>
          <reference field="26" count="1" selected="0">
            <x v="5"/>
          </reference>
          <reference field="27" count="1">
            <x v="40"/>
          </reference>
        </references>
      </pivotArea>
    </format>
    <format dxfId="1222">
      <pivotArea dataOnly="0" labelOnly="1" fieldPosition="0">
        <references count="4">
          <reference field="17" count="1" selected="0">
            <x v="1"/>
          </reference>
          <reference field="18" count="1" selected="0">
            <x v="73"/>
          </reference>
          <reference field="26" count="1" selected="0">
            <x v="5"/>
          </reference>
          <reference field="27" count="1">
            <x v="48"/>
          </reference>
        </references>
      </pivotArea>
    </format>
    <format dxfId="1221">
      <pivotArea dataOnly="0" labelOnly="1" fieldPosition="0">
        <references count="4">
          <reference field="17" count="1" selected="0">
            <x v="1"/>
          </reference>
          <reference field="18" count="1" selected="0">
            <x v="85"/>
          </reference>
          <reference field="26" count="1" selected="0">
            <x v="5"/>
          </reference>
          <reference field="27" count="1">
            <x v="46"/>
          </reference>
        </references>
      </pivotArea>
    </format>
    <format dxfId="1220">
      <pivotArea dataOnly="0" labelOnly="1" fieldPosition="0">
        <references count="4">
          <reference field="17" count="1" selected="0">
            <x v="2"/>
          </reference>
          <reference field="18" count="1" selected="0">
            <x v="8"/>
          </reference>
          <reference field="26" count="1" selected="0">
            <x v="7"/>
          </reference>
          <reference field="27" count="1">
            <x v="60"/>
          </reference>
        </references>
      </pivotArea>
    </format>
    <format dxfId="1219">
      <pivotArea dataOnly="0" labelOnly="1" fieldPosition="0">
        <references count="4">
          <reference field="17" count="1" selected="0">
            <x v="2"/>
          </reference>
          <reference field="18" count="1" selected="0">
            <x v="12"/>
          </reference>
          <reference field="26" count="1" selected="0">
            <x v="7"/>
          </reference>
          <reference field="27" count="1">
            <x v="63"/>
          </reference>
        </references>
      </pivotArea>
    </format>
    <format dxfId="1218">
      <pivotArea dataOnly="0" labelOnly="1" fieldPosition="0">
        <references count="4">
          <reference field="17" count="1" selected="0">
            <x v="2"/>
          </reference>
          <reference field="18" count="1" selected="0">
            <x v="16"/>
          </reference>
          <reference field="26" count="1" selected="0">
            <x v="7"/>
          </reference>
          <reference field="27" count="1">
            <x v="65"/>
          </reference>
        </references>
      </pivotArea>
    </format>
    <format dxfId="1217">
      <pivotArea dataOnly="0" labelOnly="1" fieldPosition="0">
        <references count="4">
          <reference field="17" count="1" selected="0">
            <x v="2"/>
          </reference>
          <reference field="18" count="1" selected="0">
            <x v="45"/>
          </reference>
          <reference field="26" count="1" selected="0">
            <x v="7"/>
          </reference>
          <reference field="27" count="1">
            <x v="58"/>
          </reference>
        </references>
      </pivotArea>
    </format>
    <format dxfId="1216">
      <pivotArea dataOnly="0" labelOnly="1" fieldPosition="0">
        <references count="4">
          <reference field="17" count="1" selected="0">
            <x v="2"/>
          </reference>
          <reference field="18" count="1" selected="0">
            <x v="60"/>
          </reference>
          <reference field="26" count="1" selected="0">
            <x v="7"/>
          </reference>
          <reference field="27" count="1">
            <x v="62"/>
          </reference>
        </references>
      </pivotArea>
    </format>
    <format dxfId="1215">
      <pivotArea dataOnly="0" labelOnly="1" fieldPosition="0">
        <references count="4">
          <reference field="17" count="1" selected="0">
            <x v="2"/>
          </reference>
          <reference field="18" count="1" selected="0">
            <x v="68"/>
          </reference>
          <reference field="26" count="1" selected="0">
            <x v="7"/>
          </reference>
          <reference field="27" count="1">
            <x v="56"/>
          </reference>
        </references>
      </pivotArea>
    </format>
    <format dxfId="1214">
      <pivotArea dataOnly="0" labelOnly="1" fieldPosition="0">
        <references count="4">
          <reference field="17" count="1" selected="0">
            <x v="2"/>
          </reference>
          <reference field="18" count="1" selected="0">
            <x v="72"/>
          </reference>
          <reference field="26" count="1" selected="0">
            <x v="7"/>
          </reference>
          <reference field="27" count="1">
            <x v="59"/>
          </reference>
        </references>
      </pivotArea>
    </format>
    <format dxfId="1213">
      <pivotArea dataOnly="0" labelOnly="1" fieldPosition="0">
        <references count="4">
          <reference field="17" count="1" selected="0">
            <x v="2"/>
          </reference>
          <reference field="18" count="1" selected="0">
            <x v="75"/>
          </reference>
          <reference field="26" count="1" selected="0">
            <x v="7"/>
          </reference>
          <reference field="27" count="1">
            <x v="61"/>
          </reference>
        </references>
      </pivotArea>
    </format>
    <format dxfId="1212">
      <pivotArea dataOnly="0" labelOnly="1" fieldPosition="0">
        <references count="4">
          <reference field="17" count="1" selected="0">
            <x v="2"/>
          </reference>
          <reference field="18" count="1" selected="0">
            <x v="76"/>
          </reference>
          <reference field="26" count="1" selected="0">
            <x v="7"/>
          </reference>
          <reference field="27" count="1">
            <x v="57"/>
          </reference>
        </references>
      </pivotArea>
    </format>
    <format dxfId="1211">
      <pivotArea dataOnly="0" labelOnly="1" fieldPosition="0">
        <references count="4">
          <reference field="17" count="1" selected="0">
            <x v="2"/>
          </reference>
          <reference field="18" count="1" selected="0">
            <x v="78"/>
          </reference>
          <reference field="26" count="1" selected="0">
            <x v="7"/>
          </reference>
          <reference field="27" count="1">
            <x v="64"/>
          </reference>
        </references>
      </pivotArea>
    </format>
    <format dxfId="1210">
      <pivotArea dataOnly="0" labelOnly="1" fieldPosition="0">
        <references count="4">
          <reference field="17" count="1" selected="0">
            <x v="4"/>
          </reference>
          <reference field="18" count="1" selected="0">
            <x v="14"/>
          </reference>
          <reference field="26" count="1" selected="0">
            <x v="6"/>
          </reference>
          <reference field="27" count="1">
            <x v="53"/>
          </reference>
        </references>
      </pivotArea>
    </format>
    <format dxfId="1209">
      <pivotArea dataOnly="0" labelOnly="1" fieldPosition="0">
        <references count="4">
          <reference field="17" count="1" selected="0">
            <x v="4"/>
          </reference>
          <reference field="18" count="1" selected="0">
            <x v="20"/>
          </reference>
          <reference field="26" count="1" selected="0">
            <x v="6"/>
          </reference>
          <reference field="27" count="1">
            <x v="50"/>
          </reference>
        </references>
      </pivotArea>
    </format>
    <format dxfId="1208">
      <pivotArea dataOnly="0" labelOnly="1" fieldPosition="0">
        <references count="4">
          <reference field="17" count="1" selected="0">
            <x v="4"/>
          </reference>
          <reference field="18" count="1" selected="0">
            <x v="24"/>
          </reference>
          <reference field="26" count="1" selected="0">
            <x v="6"/>
          </reference>
          <reference field="27" count="1">
            <x v="54"/>
          </reference>
        </references>
      </pivotArea>
    </format>
    <format dxfId="1207">
      <pivotArea dataOnly="0" labelOnly="1" fieldPosition="0">
        <references count="4">
          <reference field="17" count="1" selected="0">
            <x v="4"/>
          </reference>
          <reference field="18" count="1" selected="0">
            <x v="35"/>
          </reference>
          <reference field="26" count="1" selected="0">
            <x v="6"/>
          </reference>
          <reference field="27" count="1">
            <x v="51"/>
          </reference>
        </references>
      </pivotArea>
    </format>
    <format dxfId="1206">
      <pivotArea dataOnly="0" labelOnly="1" fieldPosition="0">
        <references count="4">
          <reference field="17" count="1" selected="0">
            <x v="4"/>
          </reference>
          <reference field="18" count="1" selected="0">
            <x v="55"/>
          </reference>
          <reference field="26" count="1" selected="0">
            <x v="6"/>
          </reference>
          <reference field="27" count="1">
            <x v="55"/>
          </reference>
        </references>
      </pivotArea>
    </format>
    <format dxfId="1205">
      <pivotArea dataOnly="0" labelOnly="1" fieldPosition="0">
        <references count="4">
          <reference field="17" count="1" selected="0">
            <x v="4"/>
          </reference>
          <reference field="18" count="1" selected="0">
            <x v="58"/>
          </reference>
          <reference field="26" count="1" selected="0">
            <x v="6"/>
          </reference>
          <reference field="27" count="1">
            <x v="49"/>
          </reference>
        </references>
      </pivotArea>
    </format>
    <format dxfId="1204">
      <pivotArea dataOnly="0" labelOnly="1" fieldPosition="0">
        <references count="4">
          <reference field="17" count="1" selected="0">
            <x v="4"/>
          </reference>
          <reference field="18" count="1" selected="0">
            <x v="69"/>
          </reference>
          <reference field="26" count="1" selected="0">
            <x v="6"/>
          </reference>
          <reference field="27" count="1">
            <x v="52"/>
          </reference>
        </references>
      </pivotArea>
    </format>
    <format dxfId="1203">
      <pivotArea dataOnly="0" labelOnly="1" fieldPosition="0">
        <references count="4">
          <reference field="17" count="1" selected="0">
            <x v="5"/>
          </reference>
          <reference field="18" count="1" selected="0">
            <x v="6"/>
          </reference>
          <reference field="26" count="1" selected="0">
            <x v="0"/>
          </reference>
          <reference field="27" count="1">
            <x v="5"/>
          </reference>
        </references>
      </pivotArea>
    </format>
    <format dxfId="1202">
      <pivotArea dataOnly="0" labelOnly="1" fieldPosition="0">
        <references count="4">
          <reference field="17" count="1" selected="0">
            <x v="5"/>
          </reference>
          <reference field="18" count="1" selected="0">
            <x v="29"/>
          </reference>
          <reference field="26" count="1" selected="0">
            <x v="0"/>
          </reference>
          <reference field="27" count="1">
            <x v="1"/>
          </reference>
        </references>
      </pivotArea>
    </format>
    <format dxfId="1201">
      <pivotArea dataOnly="0" labelOnly="1" fieldPosition="0">
        <references count="4">
          <reference field="17" count="1" selected="0">
            <x v="5"/>
          </reference>
          <reference field="18" count="1" selected="0">
            <x v="41"/>
          </reference>
          <reference field="26" count="1" selected="0">
            <x v="0"/>
          </reference>
          <reference field="27" count="1">
            <x v="4"/>
          </reference>
        </references>
      </pivotArea>
    </format>
    <format dxfId="1200">
      <pivotArea dataOnly="0" labelOnly="1" fieldPosition="0">
        <references count="4">
          <reference field="17" count="1" selected="0">
            <x v="5"/>
          </reference>
          <reference field="18" count="1" selected="0">
            <x v="57"/>
          </reference>
          <reference field="26" count="1" selected="0">
            <x v="0"/>
          </reference>
          <reference field="27" count="1">
            <x v="3"/>
          </reference>
        </references>
      </pivotArea>
    </format>
    <format dxfId="1199">
      <pivotArea dataOnly="0" labelOnly="1" fieldPosition="0">
        <references count="4">
          <reference field="17" count="1" selected="0">
            <x v="5"/>
          </reference>
          <reference field="18" count="1" selected="0">
            <x v="74"/>
          </reference>
          <reference field="26" count="1" selected="0">
            <x v="0"/>
          </reference>
          <reference field="27" count="1">
            <x v="2"/>
          </reference>
        </references>
      </pivotArea>
    </format>
    <format dxfId="1198">
      <pivotArea dataOnly="0" labelOnly="1" fieldPosition="0">
        <references count="4">
          <reference field="17" count="1" selected="0">
            <x v="5"/>
          </reference>
          <reference field="18" count="1" selected="0">
            <x v="77"/>
          </reference>
          <reference field="26" count="1" selected="0">
            <x v="0"/>
          </reference>
          <reference field="27" count="1">
            <x v="18"/>
          </reference>
        </references>
      </pivotArea>
    </format>
    <format dxfId="1197">
      <pivotArea dataOnly="0" labelOnly="1" fieldPosition="0">
        <references count="4">
          <reference field="17" count="1" selected="0">
            <x v="5"/>
          </reference>
          <reference field="18" count="1" selected="0">
            <x v="79"/>
          </reference>
          <reference field="26" count="1" selected="0">
            <x v="0"/>
          </reference>
          <reference field="27" count="1">
            <x v="6"/>
          </reference>
        </references>
      </pivotArea>
    </format>
    <format dxfId="1196">
      <pivotArea dataOnly="0" labelOnly="1" fieldPosition="0">
        <references count="4">
          <reference field="17" count="1" selected="0">
            <x v="5"/>
          </reference>
          <reference field="18" count="1" selected="0">
            <x v="81"/>
          </reference>
          <reference field="26" count="1" selected="0">
            <x v="0"/>
          </reference>
          <reference field="27" count="1">
            <x v="0"/>
          </reference>
        </references>
      </pivotArea>
    </format>
    <format dxfId="1195">
      <pivotArea dataOnly="0" labelOnly="1" fieldPosition="0">
        <references count="4">
          <reference field="17" count="1" selected="0">
            <x v="6"/>
          </reference>
          <reference field="18" count="1" selected="0">
            <x v="11"/>
          </reference>
          <reference field="26" count="1" selected="0">
            <x v="4"/>
          </reference>
          <reference field="27" count="1">
            <x v="29"/>
          </reference>
        </references>
      </pivotArea>
    </format>
    <format dxfId="1194">
      <pivotArea dataOnly="0" labelOnly="1" fieldPosition="0">
        <references count="4">
          <reference field="17" count="1" selected="0">
            <x v="6"/>
          </reference>
          <reference field="18" count="1" selected="0">
            <x v="13"/>
          </reference>
          <reference field="26" count="1" selected="0">
            <x v="4"/>
          </reference>
          <reference field="27" count="1">
            <x v="28"/>
          </reference>
        </references>
      </pivotArea>
    </format>
    <format dxfId="1193">
      <pivotArea dataOnly="0" labelOnly="1" fieldPosition="0">
        <references count="4">
          <reference field="17" count="1" selected="0">
            <x v="6"/>
          </reference>
          <reference field="18" count="1" selected="0">
            <x v="28"/>
          </reference>
          <reference field="26" count="1" selected="0">
            <x v="4"/>
          </reference>
          <reference field="27" count="1">
            <x v="23"/>
          </reference>
        </references>
      </pivotArea>
    </format>
    <format dxfId="1192">
      <pivotArea dataOnly="0" labelOnly="1" fieldPosition="0">
        <references count="4">
          <reference field="17" count="1" selected="0">
            <x v="6"/>
          </reference>
          <reference field="18" count="1" selected="0">
            <x v="36"/>
          </reference>
          <reference field="26" count="1" selected="0">
            <x v="4"/>
          </reference>
          <reference field="27" count="1">
            <x v="22"/>
          </reference>
        </references>
      </pivotArea>
    </format>
    <format dxfId="1191">
      <pivotArea dataOnly="0" labelOnly="1" fieldPosition="0">
        <references count="4">
          <reference field="17" count="1" selected="0">
            <x v="6"/>
          </reference>
          <reference field="18" count="1" selected="0">
            <x v="37"/>
          </reference>
          <reference field="26" count="1" selected="0">
            <x v="4"/>
          </reference>
          <reference field="27" count="1">
            <x v="34"/>
          </reference>
        </references>
      </pivotArea>
    </format>
    <format dxfId="1190">
      <pivotArea dataOnly="0" labelOnly="1" fieldPosition="0">
        <references count="4">
          <reference field="17" count="1" selected="0">
            <x v="6"/>
          </reference>
          <reference field="18" count="1" selected="0">
            <x v="39"/>
          </reference>
          <reference field="26" count="1" selected="0">
            <x v="4"/>
          </reference>
          <reference field="27" count="1">
            <x v="31"/>
          </reference>
        </references>
      </pivotArea>
    </format>
    <format dxfId="1189">
      <pivotArea dataOnly="0" labelOnly="1" fieldPosition="0">
        <references count="4">
          <reference field="17" count="1" selected="0">
            <x v="6"/>
          </reference>
          <reference field="18" count="1" selected="0">
            <x v="52"/>
          </reference>
          <reference field="26" count="1" selected="0">
            <x v="4"/>
          </reference>
          <reference field="27" count="1">
            <x v="25"/>
          </reference>
        </references>
      </pivotArea>
    </format>
    <format dxfId="1188">
      <pivotArea dataOnly="0" labelOnly="1" fieldPosition="0">
        <references count="4">
          <reference field="17" count="1" selected="0">
            <x v="6"/>
          </reference>
          <reference field="18" count="1" selected="0">
            <x v="61"/>
          </reference>
          <reference field="26" count="1" selected="0">
            <x v="4"/>
          </reference>
          <reference field="27" count="1">
            <x v="35"/>
          </reference>
        </references>
      </pivotArea>
    </format>
    <format dxfId="1187">
      <pivotArea dataOnly="0" labelOnly="1" fieldPosition="0">
        <references count="4">
          <reference field="17" count="1" selected="0">
            <x v="6"/>
          </reference>
          <reference field="18" count="1" selected="0">
            <x v="62"/>
          </reference>
          <reference field="26" count="1" selected="0">
            <x v="4"/>
          </reference>
          <reference field="27" count="1">
            <x v="20"/>
          </reference>
        </references>
      </pivotArea>
    </format>
    <format dxfId="1186">
      <pivotArea dataOnly="0" labelOnly="1" fieldPosition="0">
        <references count="4">
          <reference field="17" count="1" selected="0">
            <x v="6"/>
          </reference>
          <reference field="18" count="1" selected="0">
            <x v="66"/>
          </reference>
          <reference field="26" count="1" selected="0">
            <x v="4"/>
          </reference>
          <reference field="27" count="1">
            <x v="24"/>
          </reference>
        </references>
      </pivotArea>
    </format>
    <format dxfId="1185">
      <pivotArea dataOnly="0" labelOnly="1" fieldPosition="0">
        <references count="4">
          <reference field="17" count="1" selected="0">
            <x v="6"/>
          </reference>
          <reference field="18" count="1" selected="0">
            <x v="80"/>
          </reference>
          <reference field="26" count="1" selected="0">
            <x v="4"/>
          </reference>
          <reference field="27" count="1">
            <x v="32"/>
          </reference>
        </references>
      </pivotArea>
    </format>
    <format dxfId="1184">
      <pivotArea dataOnly="0" labelOnly="1" fieldPosition="0">
        <references count="4">
          <reference field="17" count="1" selected="0">
            <x v="6"/>
          </reference>
          <reference field="18" count="1" selected="0">
            <x v="82"/>
          </reference>
          <reference field="26" count="1" selected="0">
            <x v="4"/>
          </reference>
          <reference field="27" count="1">
            <x v="26"/>
          </reference>
        </references>
      </pivotArea>
    </format>
    <format dxfId="1183">
      <pivotArea dataOnly="0" labelOnly="1" fieldPosition="0">
        <references count="4">
          <reference field="17" count="1" selected="0">
            <x v="6"/>
          </reference>
          <reference field="18" count="1" selected="0">
            <x v="84"/>
          </reference>
          <reference field="26" count="1" selected="0">
            <x v="4"/>
          </reference>
          <reference field="27" count="1">
            <x v="33"/>
          </reference>
        </references>
      </pivotArea>
    </format>
    <format dxfId="1182">
      <pivotArea dataOnly="0" labelOnly="1" fieldPosition="0">
        <references count="4">
          <reference field="17" count="1" selected="0">
            <x v="6"/>
          </reference>
          <reference field="18" count="1" selected="0">
            <x v="87"/>
          </reference>
          <reference field="26" count="1" selected="0">
            <x v="4"/>
          </reference>
          <reference field="27" count="1">
            <x v="27"/>
          </reference>
        </references>
      </pivotArea>
    </format>
    <format dxfId="1181">
      <pivotArea dataOnly="0" labelOnly="1" fieldPosition="0">
        <references count="4">
          <reference field="17" count="1" selected="0">
            <x v="6"/>
          </reference>
          <reference field="18" count="1" selected="0">
            <x v="88"/>
          </reference>
          <reference field="26" count="1" selected="0">
            <x v="4"/>
          </reference>
          <reference field="27" count="1">
            <x v="30"/>
          </reference>
        </references>
      </pivotArea>
    </format>
    <format dxfId="1180">
      <pivotArea dataOnly="0" labelOnly="1" fieldPosition="0">
        <references count="4">
          <reference field="17" count="1" selected="0">
            <x v="6"/>
          </reference>
          <reference field="18" count="1" selected="0">
            <x v="90"/>
          </reference>
          <reference field="26" count="1" selected="0">
            <x v="4"/>
          </reference>
          <reference field="27" count="1">
            <x v="36"/>
          </reference>
        </references>
      </pivotArea>
    </format>
    <format dxfId="1179">
      <pivotArea dataOnly="0" labelOnly="1" fieldPosition="0">
        <references count="4">
          <reference field="17" count="1" selected="0">
            <x v="6"/>
          </reference>
          <reference field="18" count="1" selected="0">
            <x v="91"/>
          </reference>
          <reference field="26" count="1" selected="0">
            <x v="4"/>
          </reference>
          <reference field="27" count="1">
            <x v="21"/>
          </reference>
        </references>
      </pivotArea>
    </format>
    <format dxfId="1178">
      <pivotArea dataOnly="0" labelOnly="1" fieldPosition="0">
        <references count="4">
          <reference field="17" count="1" selected="0">
            <x v="7"/>
          </reference>
          <reference field="18" count="1" selected="0">
            <x v="7"/>
          </reference>
          <reference field="26" count="1" selected="0">
            <x v="1"/>
          </reference>
          <reference field="27" count="1">
            <x v="16"/>
          </reference>
        </references>
      </pivotArea>
    </format>
    <format dxfId="1177">
      <pivotArea dataOnly="0" labelOnly="1" fieldPosition="0">
        <references count="4">
          <reference field="17" count="1" selected="0">
            <x v="7"/>
          </reference>
          <reference field="18" count="1" selected="0">
            <x v="15"/>
          </reference>
          <reference field="26" count="1" selected="0">
            <x v="1"/>
          </reference>
          <reference field="27" count="1">
            <x v="11"/>
          </reference>
        </references>
      </pivotArea>
    </format>
    <format dxfId="1176">
      <pivotArea dataOnly="0" labelOnly="1" fieldPosition="0">
        <references count="4">
          <reference field="17" count="1" selected="0">
            <x v="7"/>
          </reference>
          <reference field="18" count="1" selected="0">
            <x v="22"/>
          </reference>
          <reference field="26" count="1" selected="0">
            <x v="1"/>
          </reference>
          <reference field="27" count="1">
            <x v="13"/>
          </reference>
        </references>
      </pivotArea>
    </format>
    <format dxfId="1175">
      <pivotArea dataOnly="0" labelOnly="1" fieldPosition="0">
        <references count="4">
          <reference field="17" count="1" selected="0">
            <x v="7"/>
          </reference>
          <reference field="18" count="1" selected="0">
            <x v="32"/>
          </reference>
          <reference field="26" count="1" selected="0">
            <x v="1"/>
          </reference>
          <reference field="27" count="1">
            <x v="9"/>
          </reference>
        </references>
      </pivotArea>
    </format>
    <format dxfId="1174">
      <pivotArea dataOnly="0" labelOnly="1" fieldPosition="0">
        <references count="4">
          <reference field="17" count="1" selected="0">
            <x v="7"/>
          </reference>
          <reference field="18" count="1" selected="0">
            <x v="40"/>
          </reference>
          <reference field="26" count="1" selected="0">
            <x v="1"/>
          </reference>
          <reference field="27" count="1">
            <x v="12"/>
          </reference>
        </references>
      </pivotArea>
    </format>
    <format dxfId="1173">
      <pivotArea dataOnly="0" labelOnly="1" fieldPosition="0">
        <references count="4">
          <reference field="17" count="1" selected="0">
            <x v="7"/>
          </reference>
          <reference field="18" count="1" selected="0">
            <x v="48"/>
          </reference>
          <reference field="26" count="1" selected="0">
            <x v="1"/>
          </reference>
          <reference field="27" count="1">
            <x v="14"/>
          </reference>
        </references>
      </pivotArea>
    </format>
    <format dxfId="1172">
      <pivotArea dataOnly="0" labelOnly="1" fieldPosition="0">
        <references count="4">
          <reference field="17" count="1" selected="0">
            <x v="7"/>
          </reference>
          <reference field="18" count="1" selected="0">
            <x v="54"/>
          </reference>
          <reference field="26" count="1" selected="0">
            <x v="1"/>
          </reference>
          <reference field="27" count="1">
            <x v="7"/>
          </reference>
        </references>
      </pivotArea>
    </format>
    <format dxfId="1171">
      <pivotArea dataOnly="0" labelOnly="1" fieldPosition="0">
        <references count="4">
          <reference field="17" count="1" selected="0">
            <x v="7"/>
          </reference>
          <reference field="18" count="1" selected="0">
            <x v="59"/>
          </reference>
          <reference field="26" count="1" selected="0">
            <x v="1"/>
          </reference>
          <reference field="27" count="1">
            <x v="10"/>
          </reference>
        </references>
      </pivotArea>
    </format>
    <format dxfId="1170">
      <pivotArea dataOnly="0" labelOnly="1" fieldPosition="0">
        <references count="4">
          <reference field="17" count="1" selected="0">
            <x v="7"/>
          </reference>
          <reference field="18" count="1" selected="0">
            <x v="67"/>
          </reference>
          <reference field="26" count="1" selected="0">
            <x v="1"/>
          </reference>
          <reference field="27" count="1">
            <x v="8"/>
          </reference>
        </references>
      </pivotArea>
    </format>
    <format dxfId="1169">
      <pivotArea dataOnly="0" labelOnly="1" fieldPosition="0">
        <references count="4">
          <reference field="17" count="1" selected="0">
            <x v="7"/>
          </reference>
          <reference field="18" count="1" selected="0">
            <x v="89"/>
          </reference>
          <reference field="26" count="1" selected="0">
            <x v="1"/>
          </reference>
          <reference field="27" count="1">
            <x v="15"/>
          </reference>
        </references>
      </pivotArea>
    </format>
    <format dxfId="1168">
      <pivotArea type="all" dataOnly="0" outline="0" fieldPosition="0"/>
    </format>
    <format dxfId="1167">
      <pivotArea outline="0" collapsedLevelsAreSubtotals="1" fieldPosition="0"/>
    </format>
    <format dxfId="1166">
      <pivotArea dataOnly="0" labelOnly="1" outline="0" axis="axisValues" fieldPosition="0"/>
    </format>
    <format dxfId="1165">
      <pivotArea dataOnly="0" labelOnly="1" fieldPosition="0">
        <references count="1">
          <reference field="17" count="0"/>
        </references>
      </pivotArea>
    </format>
    <format dxfId="1164">
      <pivotArea dataOnly="0" labelOnly="1" grandRow="1" outline="0" fieldPosition="0"/>
    </format>
    <format dxfId="1163">
      <pivotArea dataOnly="0" labelOnly="1" fieldPosition="0">
        <references count="2">
          <reference field="17" count="1" selected="0">
            <x v="1"/>
          </reference>
          <reference field="26" count="1">
            <x v="5"/>
          </reference>
        </references>
      </pivotArea>
    </format>
    <format dxfId="1162">
      <pivotArea dataOnly="0" labelOnly="1" fieldPosition="0">
        <references count="2">
          <reference field="17" count="1" selected="0">
            <x v="2"/>
          </reference>
          <reference field="26" count="1">
            <x v="7"/>
          </reference>
        </references>
      </pivotArea>
    </format>
    <format dxfId="1161">
      <pivotArea dataOnly="0" labelOnly="1" fieldPosition="0">
        <references count="2">
          <reference field="17" count="1" selected="0">
            <x v="4"/>
          </reference>
          <reference field="26" count="1">
            <x v="6"/>
          </reference>
        </references>
      </pivotArea>
    </format>
    <format dxfId="1160">
      <pivotArea dataOnly="0" labelOnly="1" fieldPosition="0">
        <references count="2">
          <reference field="17" count="1" selected="0">
            <x v="5"/>
          </reference>
          <reference field="26" count="1">
            <x v="0"/>
          </reference>
        </references>
      </pivotArea>
    </format>
    <format dxfId="1159">
      <pivotArea dataOnly="0" labelOnly="1" fieldPosition="0">
        <references count="2">
          <reference field="17" count="1" selected="0">
            <x v="6"/>
          </reference>
          <reference field="26" count="1">
            <x v="4"/>
          </reference>
        </references>
      </pivotArea>
    </format>
    <format dxfId="1158">
      <pivotArea dataOnly="0" labelOnly="1" fieldPosition="0">
        <references count="2">
          <reference field="17" count="1" selected="0">
            <x v="7"/>
          </reference>
          <reference field="26" count="1">
            <x v="1"/>
          </reference>
        </references>
      </pivotArea>
    </format>
    <format dxfId="1157">
      <pivotArea dataOnly="0" labelOnly="1" fieldPosition="0">
        <references count="3">
          <reference field="17" count="1" selected="0">
            <x v="1"/>
          </reference>
          <reference field="18" count="12">
            <x v="5"/>
            <x v="9"/>
            <x v="21"/>
            <x v="25"/>
            <x v="33"/>
            <x v="38"/>
            <x v="42"/>
            <x v="56"/>
            <x v="64"/>
            <x v="70"/>
            <x v="73"/>
            <x v="85"/>
          </reference>
          <reference field="26" count="1" selected="0">
            <x v="5"/>
          </reference>
        </references>
      </pivotArea>
    </format>
    <format dxfId="1156">
      <pivotArea dataOnly="0" labelOnly="1" fieldPosition="0">
        <references count="3">
          <reference field="17" count="1" selected="0">
            <x v="2"/>
          </reference>
          <reference field="18" count="10">
            <x v="8"/>
            <x v="12"/>
            <x v="16"/>
            <x v="45"/>
            <x v="60"/>
            <x v="68"/>
            <x v="72"/>
            <x v="75"/>
            <x v="76"/>
            <x v="78"/>
          </reference>
          <reference field="26" count="1" selected="0">
            <x v="7"/>
          </reference>
        </references>
      </pivotArea>
    </format>
    <format dxfId="1155">
      <pivotArea dataOnly="0" labelOnly="1" fieldPosition="0">
        <references count="3">
          <reference field="17" count="1" selected="0">
            <x v="4"/>
          </reference>
          <reference field="18" count="7">
            <x v="14"/>
            <x v="20"/>
            <x v="24"/>
            <x v="35"/>
            <x v="55"/>
            <x v="58"/>
            <x v="69"/>
          </reference>
          <reference field="26" count="1" selected="0">
            <x v="6"/>
          </reference>
        </references>
      </pivotArea>
    </format>
    <format dxfId="1154">
      <pivotArea dataOnly="0" labelOnly="1" fieldPosition="0">
        <references count="3">
          <reference field="17" count="1" selected="0">
            <x v="5"/>
          </reference>
          <reference field="18" count="8">
            <x v="6"/>
            <x v="29"/>
            <x v="41"/>
            <x v="57"/>
            <x v="74"/>
            <x v="77"/>
            <x v="79"/>
            <x v="81"/>
          </reference>
          <reference field="26" count="1" selected="0">
            <x v="0"/>
          </reference>
        </references>
      </pivotArea>
    </format>
    <format dxfId="1153">
      <pivotArea dataOnly="0" labelOnly="1" fieldPosition="0">
        <references count="3">
          <reference field="17" count="1" selected="0">
            <x v="6"/>
          </reference>
          <reference field="18" count="17">
            <x v="11"/>
            <x v="13"/>
            <x v="28"/>
            <x v="36"/>
            <x v="37"/>
            <x v="39"/>
            <x v="52"/>
            <x v="61"/>
            <x v="62"/>
            <x v="66"/>
            <x v="80"/>
            <x v="82"/>
            <x v="84"/>
            <x v="87"/>
            <x v="88"/>
            <x v="90"/>
            <x v="91"/>
          </reference>
          <reference field="26" count="1" selected="0">
            <x v="4"/>
          </reference>
        </references>
      </pivotArea>
    </format>
    <format dxfId="1152">
      <pivotArea dataOnly="0" labelOnly="1" fieldPosition="0">
        <references count="3">
          <reference field="17" count="1" selected="0">
            <x v="7"/>
          </reference>
          <reference field="18" count="10">
            <x v="7"/>
            <x v="15"/>
            <x v="22"/>
            <x v="32"/>
            <x v="40"/>
            <x v="48"/>
            <x v="54"/>
            <x v="59"/>
            <x v="67"/>
            <x v="89"/>
          </reference>
          <reference field="26" count="1" selected="0">
            <x v="1"/>
          </reference>
        </references>
      </pivotArea>
    </format>
    <format dxfId="1151">
      <pivotArea dataOnly="0" labelOnly="1" fieldPosition="0">
        <references count="4">
          <reference field="17" count="1" selected="0">
            <x v="1"/>
          </reference>
          <reference field="18" count="1" selected="0">
            <x v="5"/>
          </reference>
          <reference field="26" count="1" selected="0">
            <x v="5"/>
          </reference>
          <reference field="27" count="1">
            <x v="38"/>
          </reference>
        </references>
      </pivotArea>
    </format>
    <format dxfId="1150">
      <pivotArea dataOnly="0" labelOnly="1" fieldPosition="0">
        <references count="4">
          <reference field="17" count="1" selected="0">
            <x v="1"/>
          </reference>
          <reference field="18" count="1" selected="0">
            <x v="9"/>
          </reference>
          <reference field="26" count="1" selected="0">
            <x v="5"/>
          </reference>
          <reference field="27" count="1">
            <x v="42"/>
          </reference>
        </references>
      </pivotArea>
    </format>
    <format dxfId="1149">
      <pivotArea dataOnly="0" labelOnly="1" fieldPosition="0">
        <references count="4">
          <reference field="17" count="1" selected="0">
            <x v="1"/>
          </reference>
          <reference field="18" count="1" selected="0">
            <x v="21"/>
          </reference>
          <reference field="26" count="1" selected="0">
            <x v="5"/>
          </reference>
          <reference field="27" count="1">
            <x v="47"/>
          </reference>
        </references>
      </pivotArea>
    </format>
    <format dxfId="1148">
      <pivotArea dataOnly="0" labelOnly="1" fieldPosition="0">
        <references count="4">
          <reference field="17" count="1" selected="0">
            <x v="1"/>
          </reference>
          <reference field="18" count="1" selected="0">
            <x v="25"/>
          </reference>
          <reference field="26" count="1" selected="0">
            <x v="5"/>
          </reference>
          <reference field="27" count="1">
            <x v="39"/>
          </reference>
        </references>
      </pivotArea>
    </format>
    <format dxfId="1147">
      <pivotArea dataOnly="0" labelOnly="1" fieldPosition="0">
        <references count="4">
          <reference field="17" count="1" selected="0">
            <x v="1"/>
          </reference>
          <reference field="18" count="1" selected="0">
            <x v="33"/>
          </reference>
          <reference field="26" count="1" selected="0">
            <x v="5"/>
          </reference>
          <reference field="27" count="1">
            <x v="41"/>
          </reference>
        </references>
      </pivotArea>
    </format>
    <format dxfId="1146">
      <pivotArea dataOnly="0" labelOnly="1" fieldPosition="0">
        <references count="4">
          <reference field="17" count="1" selected="0">
            <x v="1"/>
          </reference>
          <reference field="18" count="1" selected="0">
            <x v="38"/>
          </reference>
          <reference field="26" count="1" selected="0">
            <x v="5"/>
          </reference>
          <reference field="27" count="1">
            <x v="45"/>
          </reference>
        </references>
      </pivotArea>
    </format>
    <format dxfId="1145">
      <pivotArea dataOnly="0" labelOnly="1" fieldPosition="0">
        <references count="4">
          <reference field="17" count="1" selected="0">
            <x v="1"/>
          </reference>
          <reference field="18" count="1" selected="0">
            <x v="42"/>
          </reference>
          <reference field="26" count="1" selected="0">
            <x v="5"/>
          </reference>
          <reference field="27" count="1">
            <x v="43"/>
          </reference>
        </references>
      </pivotArea>
    </format>
    <format dxfId="1144">
      <pivotArea dataOnly="0" labelOnly="1" fieldPosition="0">
        <references count="4">
          <reference field="17" count="1" selected="0">
            <x v="1"/>
          </reference>
          <reference field="18" count="1" selected="0">
            <x v="56"/>
          </reference>
          <reference field="26" count="1" selected="0">
            <x v="5"/>
          </reference>
          <reference field="27" count="1">
            <x v="37"/>
          </reference>
        </references>
      </pivotArea>
    </format>
    <format dxfId="1143">
      <pivotArea dataOnly="0" labelOnly="1" fieldPosition="0">
        <references count="4">
          <reference field="17" count="1" selected="0">
            <x v="1"/>
          </reference>
          <reference field="18" count="1" selected="0">
            <x v="64"/>
          </reference>
          <reference field="26" count="1" selected="0">
            <x v="5"/>
          </reference>
          <reference field="27" count="1">
            <x v="44"/>
          </reference>
        </references>
      </pivotArea>
    </format>
    <format dxfId="1142">
      <pivotArea dataOnly="0" labelOnly="1" fieldPosition="0">
        <references count="4">
          <reference field="17" count="1" selected="0">
            <x v="1"/>
          </reference>
          <reference field="18" count="1" selected="0">
            <x v="70"/>
          </reference>
          <reference field="26" count="1" selected="0">
            <x v="5"/>
          </reference>
          <reference field="27" count="1">
            <x v="40"/>
          </reference>
        </references>
      </pivotArea>
    </format>
    <format dxfId="1141">
      <pivotArea dataOnly="0" labelOnly="1" fieldPosition="0">
        <references count="4">
          <reference field="17" count="1" selected="0">
            <x v="1"/>
          </reference>
          <reference field="18" count="1" selected="0">
            <x v="73"/>
          </reference>
          <reference field="26" count="1" selected="0">
            <x v="5"/>
          </reference>
          <reference field="27" count="1">
            <x v="48"/>
          </reference>
        </references>
      </pivotArea>
    </format>
    <format dxfId="1140">
      <pivotArea dataOnly="0" labelOnly="1" fieldPosition="0">
        <references count="4">
          <reference field="17" count="1" selected="0">
            <x v="1"/>
          </reference>
          <reference field="18" count="1" selected="0">
            <x v="85"/>
          </reference>
          <reference field="26" count="1" selected="0">
            <x v="5"/>
          </reference>
          <reference field="27" count="1">
            <x v="46"/>
          </reference>
        </references>
      </pivotArea>
    </format>
    <format dxfId="1139">
      <pivotArea dataOnly="0" labelOnly="1" fieldPosition="0">
        <references count="4">
          <reference field="17" count="1" selected="0">
            <x v="2"/>
          </reference>
          <reference field="18" count="1" selected="0">
            <x v="8"/>
          </reference>
          <reference field="26" count="1" selected="0">
            <x v="7"/>
          </reference>
          <reference field="27" count="1">
            <x v="60"/>
          </reference>
        </references>
      </pivotArea>
    </format>
    <format dxfId="1138">
      <pivotArea dataOnly="0" labelOnly="1" fieldPosition="0">
        <references count="4">
          <reference field="17" count="1" selected="0">
            <x v="2"/>
          </reference>
          <reference field="18" count="1" selected="0">
            <x v="12"/>
          </reference>
          <reference field="26" count="1" selected="0">
            <x v="7"/>
          </reference>
          <reference field="27" count="1">
            <x v="63"/>
          </reference>
        </references>
      </pivotArea>
    </format>
    <format dxfId="1137">
      <pivotArea dataOnly="0" labelOnly="1" fieldPosition="0">
        <references count="4">
          <reference field="17" count="1" selected="0">
            <x v="2"/>
          </reference>
          <reference field="18" count="1" selected="0">
            <x v="16"/>
          </reference>
          <reference field="26" count="1" selected="0">
            <x v="7"/>
          </reference>
          <reference field="27" count="1">
            <x v="65"/>
          </reference>
        </references>
      </pivotArea>
    </format>
    <format dxfId="1136">
      <pivotArea dataOnly="0" labelOnly="1" fieldPosition="0">
        <references count="4">
          <reference field="17" count="1" selected="0">
            <x v="2"/>
          </reference>
          <reference field="18" count="1" selected="0">
            <x v="45"/>
          </reference>
          <reference field="26" count="1" selected="0">
            <x v="7"/>
          </reference>
          <reference field="27" count="1">
            <x v="58"/>
          </reference>
        </references>
      </pivotArea>
    </format>
    <format dxfId="1135">
      <pivotArea dataOnly="0" labelOnly="1" fieldPosition="0">
        <references count="4">
          <reference field="17" count="1" selected="0">
            <x v="2"/>
          </reference>
          <reference field="18" count="1" selected="0">
            <x v="60"/>
          </reference>
          <reference field="26" count="1" selected="0">
            <x v="7"/>
          </reference>
          <reference field="27" count="1">
            <x v="62"/>
          </reference>
        </references>
      </pivotArea>
    </format>
    <format dxfId="1134">
      <pivotArea dataOnly="0" labelOnly="1" fieldPosition="0">
        <references count="4">
          <reference field="17" count="1" selected="0">
            <x v="2"/>
          </reference>
          <reference field="18" count="1" selected="0">
            <x v="68"/>
          </reference>
          <reference field="26" count="1" selected="0">
            <x v="7"/>
          </reference>
          <reference field="27" count="1">
            <x v="56"/>
          </reference>
        </references>
      </pivotArea>
    </format>
    <format dxfId="1133">
      <pivotArea dataOnly="0" labelOnly="1" fieldPosition="0">
        <references count="4">
          <reference field="17" count="1" selected="0">
            <x v="2"/>
          </reference>
          <reference field="18" count="1" selected="0">
            <x v="72"/>
          </reference>
          <reference field="26" count="1" selected="0">
            <x v="7"/>
          </reference>
          <reference field="27" count="1">
            <x v="59"/>
          </reference>
        </references>
      </pivotArea>
    </format>
    <format dxfId="1132">
      <pivotArea dataOnly="0" labelOnly="1" fieldPosition="0">
        <references count="4">
          <reference field="17" count="1" selected="0">
            <x v="2"/>
          </reference>
          <reference field="18" count="1" selected="0">
            <x v="75"/>
          </reference>
          <reference field="26" count="1" selected="0">
            <x v="7"/>
          </reference>
          <reference field="27" count="1">
            <x v="61"/>
          </reference>
        </references>
      </pivotArea>
    </format>
    <format dxfId="1131">
      <pivotArea dataOnly="0" labelOnly="1" fieldPosition="0">
        <references count="4">
          <reference field="17" count="1" selected="0">
            <x v="2"/>
          </reference>
          <reference field="18" count="1" selected="0">
            <x v="76"/>
          </reference>
          <reference field="26" count="1" selected="0">
            <x v="7"/>
          </reference>
          <reference field="27" count="1">
            <x v="57"/>
          </reference>
        </references>
      </pivotArea>
    </format>
    <format dxfId="1130">
      <pivotArea dataOnly="0" labelOnly="1" fieldPosition="0">
        <references count="4">
          <reference field="17" count="1" selected="0">
            <x v="2"/>
          </reference>
          <reference field="18" count="1" selected="0">
            <x v="78"/>
          </reference>
          <reference field="26" count="1" selected="0">
            <x v="7"/>
          </reference>
          <reference field="27" count="1">
            <x v="64"/>
          </reference>
        </references>
      </pivotArea>
    </format>
    <format dxfId="1129">
      <pivotArea dataOnly="0" labelOnly="1" fieldPosition="0">
        <references count="4">
          <reference field="17" count="1" selected="0">
            <x v="4"/>
          </reference>
          <reference field="18" count="1" selected="0">
            <x v="14"/>
          </reference>
          <reference field="26" count="1" selected="0">
            <x v="6"/>
          </reference>
          <reference field="27" count="1">
            <x v="53"/>
          </reference>
        </references>
      </pivotArea>
    </format>
    <format dxfId="1128">
      <pivotArea dataOnly="0" labelOnly="1" fieldPosition="0">
        <references count="4">
          <reference field="17" count="1" selected="0">
            <x v="4"/>
          </reference>
          <reference field="18" count="1" selected="0">
            <x v="20"/>
          </reference>
          <reference field="26" count="1" selected="0">
            <x v="6"/>
          </reference>
          <reference field="27" count="1">
            <x v="50"/>
          </reference>
        </references>
      </pivotArea>
    </format>
    <format dxfId="1127">
      <pivotArea dataOnly="0" labelOnly="1" fieldPosition="0">
        <references count="4">
          <reference field="17" count="1" selected="0">
            <x v="4"/>
          </reference>
          <reference field="18" count="1" selected="0">
            <x v="24"/>
          </reference>
          <reference field="26" count="1" selected="0">
            <x v="6"/>
          </reference>
          <reference field="27" count="1">
            <x v="54"/>
          </reference>
        </references>
      </pivotArea>
    </format>
    <format dxfId="1126">
      <pivotArea dataOnly="0" labelOnly="1" fieldPosition="0">
        <references count="4">
          <reference field="17" count="1" selected="0">
            <x v="4"/>
          </reference>
          <reference field="18" count="1" selected="0">
            <x v="35"/>
          </reference>
          <reference field="26" count="1" selected="0">
            <x v="6"/>
          </reference>
          <reference field="27" count="1">
            <x v="51"/>
          </reference>
        </references>
      </pivotArea>
    </format>
    <format dxfId="1125">
      <pivotArea dataOnly="0" labelOnly="1" fieldPosition="0">
        <references count="4">
          <reference field="17" count="1" selected="0">
            <x v="4"/>
          </reference>
          <reference field="18" count="1" selected="0">
            <x v="55"/>
          </reference>
          <reference field="26" count="1" selected="0">
            <x v="6"/>
          </reference>
          <reference field="27" count="1">
            <x v="55"/>
          </reference>
        </references>
      </pivotArea>
    </format>
    <format dxfId="1124">
      <pivotArea dataOnly="0" labelOnly="1" fieldPosition="0">
        <references count="4">
          <reference field="17" count="1" selected="0">
            <x v="4"/>
          </reference>
          <reference field="18" count="1" selected="0">
            <x v="58"/>
          </reference>
          <reference field="26" count="1" selected="0">
            <x v="6"/>
          </reference>
          <reference field="27" count="1">
            <x v="49"/>
          </reference>
        </references>
      </pivotArea>
    </format>
    <format dxfId="1123">
      <pivotArea dataOnly="0" labelOnly="1" fieldPosition="0">
        <references count="4">
          <reference field="17" count="1" selected="0">
            <x v="4"/>
          </reference>
          <reference field="18" count="1" selected="0">
            <x v="69"/>
          </reference>
          <reference field="26" count="1" selected="0">
            <x v="6"/>
          </reference>
          <reference field="27" count="1">
            <x v="52"/>
          </reference>
        </references>
      </pivotArea>
    </format>
    <format dxfId="1122">
      <pivotArea dataOnly="0" labelOnly="1" fieldPosition="0">
        <references count="4">
          <reference field="17" count="1" selected="0">
            <x v="5"/>
          </reference>
          <reference field="18" count="1" selected="0">
            <x v="6"/>
          </reference>
          <reference field="26" count="1" selected="0">
            <x v="0"/>
          </reference>
          <reference field="27" count="1">
            <x v="5"/>
          </reference>
        </references>
      </pivotArea>
    </format>
    <format dxfId="1121">
      <pivotArea dataOnly="0" labelOnly="1" fieldPosition="0">
        <references count="4">
          <reference field="17" count="1" selected="0">
            <x v="5"/>
          </reference>
          <reference field="18" count="1" selected="0">
            <x v="29"/>
          </reference>
          <reference field="26" count="1" selected="0">
            <x v="0"/>
          </reference>
          <reference field="27" count="1">
            <x v="1"/>
          </reference>
        </references>
      </pivotArea>
    </format>
    <format dxfId="1120">
      <pivotArea dataOnly="0" labelOnly="1" fieldPosition="0">
        <references count="4">
          <reference field="17" count="1" selected="0">
            <x v="5"/>
          </reference>
          <reference field="18" count="1" selected="0">
            <x v="41"/>
          </reference>
          <reference field="26" count="1" selected="0">
            <x v="0"/>
          </reference>
          <reference field="27" count="1">
            <x v="4"/>
          </reference>
        </references>
      </pivotArea>
    </format>
    <format dxfId="1119">
      <pivotArea dataOnly="0" labelOnly="1" fieldPosition="0">
        <references count="4">
          <reference field="17" count="1" selected="0">
            <x v="5"/>
          </reference>
          <reference field="18" count="1" selected="0">
            <x v="57"/>
          </reference>
          <reference field="26" count="1" selected="0">
            <x v="0"/>
          </reference>
          <reference field="27" count="1">
            <x v="3"/>
          </reference>
        </references>
      </pivotArea>
    </format>
    <format dxfId="1118">
      <pivotArea dataOnly="0" labelOnly="1" fieldPosition="0">
        <references count="4">
          <reference field="17" count="1" selected="0">
            <x v="5"/>
          </reference>
          <reference field="18" count="1" selected="0">
            <x v="74"/>
          </reference>
          <reference field="26" count="1" selected="0">
            <x v="0"/>
          </reference>
          <reference field="27" count="1">
            <x v="2"/>
          </reference>
        </references>
      </pivotArea>
    </format>
    <format dxfId="1117">
      <pivotArea dataOnly="0" labelOnly="1" fieldPosition="0">
        <references count="4">
          <reference field="17" count="1" selected="0">
            <x v="5"/>
          </reference>
          <reference field="18" count="1" selected="0">
            <x v="77"/>
          </reference>
          <reference field="26" count="1" selected="0">
            <x v="0"/>
          </reference>
          <reference field="27" count="1">
            <x v="18"/>
          </reference>
        </references>
      </pivotArea>
    </format>
    <format dxfId="1116">
      <pivotArea dataOnly="0" labelOnly="1" fieldPosition="0">
        <references count="4">
          <reference field="17" count="1" selected="0">
            <x v="5"/>
          </reference>
          <reference field="18" count="1" selected="0">
            <x v="79"/>
          </reference>
          <reference field="26" count="1" selected="0">
            <x v="0"/>
          </reference>
          <reference field="27" count="1">
            <x v="6"/>
          </reference>
        </references>
      </pivotArea>
    </format>
    <format dxfId="1115">
      <pivotArea dataOnly="0" labelOnly="1" fieldPosition="0">
        <references count="4">
          <reference field="17" count="1" selected="0">
            <x v="5"/>
          </reference>
          <reference field="18" count="1" selected="0">
            <x v="81"/>
          </reference>
          <reference field="26" count="1" selected="0">
            <x v="0"/>
          </reference>
          <reference field="27" count="1">
            <x v="0"/>
          </reference>
        </references>
      </pivotArea>
    </format>
    <format dxfId="1114">
      <pivotArea dataOnly="0" labelOnly="1" fieldPosition="0">
        <references count="4">
          <reference field="17" count="1" selected="0">
            <x v="6"/>
          </reference>
          <reference field="18" count="1" selected="0">
            <x v="11"/>
          </reference>
          <reference field="26" count="1" selected="0">
            <x v="4"/>
          </reference>
          <reference field="27" count="1">
            <x v="29"/>
          </reference>
        </references>
      </pivotArea>
    </format>
    <format dxfId="1113">
      <pivotArea dataOnly="0" labelOnly="1" fieldPosition="0">
        <references count="4">
          <reference field="17" count="1" selected="0">
            <x v="6"/>
          </reference>
          <reference field="18" count="1" selected="0">
            <x v="13"/>
          </reference>
          <reference field="26" count="1" selected="0">
            <x v="4"/>
          </reference>
          <reference field="27" count="1">
            <x v="28"/>
          </reference>
        </references>
      </pivotArea>
    </format>
    <format dxfId="1112">
      <pivotArea dataOnly="0" labelOnly="1" fieldPosition="0">
        <references count="4">
          <reference field="17" count="1" selected="0">
            <x v="6"/>
          </reference>
          <reference field="18" count="1" selected="0">
            <x v="28"/>
          </reference>
          <reference field="26" count="1" selected="0">
            <x v="4"/>
          </reference>
          <reference field="27" count="1">
            <x v="23"/>
          </reference>
        </references>
      </pivotArea>
    </format>
    <format dxfId="1111">
      <pivotArea dataOnly="0" labelOnly="1" fieldPosition="0">
        <references count="4">
          <reference field="17" count="1" selected="0">
            <x v="6"/>
          </reference>
          <reference field="18" count="1" selected="0">
            <x v="36"/>
          </reference>
          <reference field="26" count="1" selected="0">
            <x v="4"/>
          </reference>
          <reference field="27" count="1">
            <x v="22"/>
          </reference>
        </references>
      </pivotArea>
    </format>
    <format dxfId="1110">
      <pivotArea dataOnly="0" labelOnly="1" fieldPosition="0">
        <references count="4">
          <reference field="17" count="1" selected="0">
            <x v="6"/>
          </reference>
          <reference field="18" count="1" selected="0">
            <x v="37"/>
          </reference>
          <reference field="26" count="1" selected="0">
            <x v="4"/>
          </reference>
          <reference field="27" count="1">
            <x v="34"/>
          </reference>
        </references>
      </pivotArea>
    </format>
    <format dxfId="1109">
      <pivotArea dataOnly="0" labelOnly="1" fieldPosition="0">
        <references count="4">
          <reference field="17" count="1" selected="0">
            <x v="6"/>
          </reference>
          <reference field="18" count="1" selected="0">
            <x v="39"/>
          </reference>
          <reference field="26" count="1" selected="0">
            <x v="4"/>
          </reference>
          <reference field="27" count="1">
            <x v="31"/>
          </reference>
        </references>
      </pivotArea>
    </format>
    <format dxfId="1108">
      <pivotArea dataOnly="0" labelOnly="1" fieldPosition="0">
        <references count="4">
          <reference field="17" count="1" selected="0">
            <x v="6"/>
          </reference>
          <reference field="18" count="1" selected="0">
            <x v="52"/>
          </reference>
          <reference field="26" count="1" selected="0">
            <x v="4"/>
          </reference>
          <reference field="27" count="1">
            <x v="25"/>
          </reference>
        </references>
      </pivotArea>
    </format>
    <format dxfId="1107">
      <pivotArea dataOnly="0" labelOnly="1" fieldPosition="0">
        <references count="4">
          <reference field="17" count="1" selected="0">
            <x v="6"/>
          </reference>
          <reference field="18" count="1" selected="0">
            <x v="61"/>
          </reference>
          <reference field="26" count="1" selected="0">
            <x v="4"/>
          </reference>
          <reference field="27" count="1">
            <x v="35"/>
          </reference>
        </references>
      </pivotArea>
    </format>
    <format dxfId="1106">
      <pivotArea dataOnly="0" labelOnly="1" fieldPosition="0">
        <references count="4">
          <reference field="17" count="1" selected="0">
            <x v="6"/>
          </reference>
          <reference field="18" count="1" selected="0">
            <x v="62"/>
          </reference>
          <reference field="26" count="1" selected="0">
            <x v="4"/>
          </reference>
          <reference field="27" count="1">
            <x v="20"/>
          </reference>
        </references>
      </pivotArea>
    </format>
    <format dxfId="1105">
      <pivotArea dataOnly="0" labelOnly="1" fieldPosition="0">
        <references count="4">
          <reference field="17" count="1" selected="0">
            <x v="6"/>
          </reference>
          <reference field="18" count="1" selected="0">
            <x v="66"/>
          </reference>
          <reference field="26" count="1" selected="0">
            <x v="4"/>
          </reference>
          <reference field="27" count="1">
            <x v="24"/>
          </reference>
        </references>
      </pivotArea>
    </format>
    <format dxfId="1104">
      <pivotArea dataOnly="0" labelOnly="1" fieldPosition="0">
        <references count="4">
          <reference field="17" count="1" selected="0">
            <x v="6"/>
          </reference>
          <reference field="18" count="1" selected="0">
            <x v="80"/>
          </reference>
          <reference field="26" count="1" selected="0">
            <x v="4"/>
          </reference>
          <reference field="27" count="1">
            <x v="32"/>
          </reference>
        </references>
      </pivotArea>
    </format>
    <format dxfId="1103">
      <pivotArea dataOnly="0" labelOnly="1" fieldPosition="0">
        <references count="4">
          <reference field="17" count="1" selected="0">
            <x v="6"/>
          </reference>
          <reference field="18" count="1" selected="0">
            <x v="82"/>
          </reference>
          <reference field="26" count="1" selected="0">
            <x v="4"/>
          </reference>
          <reference field="27" count="1">
            <x v="26"/>
          </reference>
        </references>
      </pivotArea>
    </format>
    <format dxfId="1102">
      <pivotArea dataOnly="0" labelOnly="1" fieldPosition="0">
        <references count="4">
          <reference field="17" count="1" selected="0">
            <x v="6"/>
          </reference>
          <reference field="18" count="1" selected="0">
            <x v="84"/>
          </reference>
          <reference field="26" count="1" selected="0">
            <x v="4"/>
          </reference>
          <reference field="27" count="1">
            <x v="33"/>
          </reference>
        </references>
      </pivotArea>
    </format>
    <format dxfId="1101">
      <pivotArea dataOnly="0" labelOnly="1" fieldPosition="0">
        <references count="4">
          <reference field="17" count="1" selected="0">
            <x v="6"/>
          </reference>
          <reference field="18" count="1" selected="0">
            <x v="87"/>
          </reference>
          <reference field="26" count="1" selected="0">
            <x v="4"/>
          </reference>
          <reference field="27" count="1">
            <x v="27"/>
          </reference>
        </references>
      </pivotArea>
    </format>
    <format dxfId="1100">
      <pivotArea dataOnly="0" labelOnly="1" fieldPosition="0">
        <references count="4">
          <reference field="17" count="1" selected="0">
            <x v="6"/>
          </reference>
          <reference field="18" count="1" selected="0">
            <x v="88"/>
          </reference>
          <reference field="26" count="1" selected="0">
            <x v="4"/>
          </reference>
          <reference field="27" count="1">
            <x v="30"/>
          </reference>
        </references>
      </pivotArea>
    </format>
    <format dxfId="1099">
      <pivotArea dataOnly="0" labelOnly="1" fieldPosition="0">
        <references count="4">
          <reference field="17" count="1" selected="0">
            <x v="6"/>
          </reference>
          <reference field="18" count="1" selected="0">
            <x v="90"/>
          </reference>
          <reference field="26" count="1" selected="0">
            <x v="4"/>
          </reference>
          <reference field="27" count="1">
            <x v="36"/>
          </reference>
        </references>
      </pivotArea>
    </format>
    <format dxfId="1098">
      <pivotArea dataOnly="0" labelOnly="1" fieldPosition="0">
        <references count="4">
          <reference field="17" count="1" selected="0">
            <x v="6"/>
          </reference>
          <reference field="18" count="1" selected="0">
            <x v="91"/>
          </reference>
          <reference field="26" count="1" selected="0">
            <x v="4"/>
          </reference>
          <reference field="27" count="1">
            <x v="21"/>
          </reference>
        </references>
      </pivotArea>
    </format>
    <format dxfId="1097">
      <pivotArea dataOnly="0" labelOnly="1" fieldPosition="0">
        <references count="4">
          <reference field="17" count="1" selected="0">
            <x v="7"/>
          </reference>
          <reference field="18" count="1" selected="0">
            <x v="7"/>
          </reference>
          <reference field="26" count="1" selected="0">
            <x v="1"/>
          </reference>
          <reference field="27" count="1">
            <x v="16"/>
          </reference>
        </references>
      </pivotArea>
    </format>
    <format dxfId="1096">
      <pivotArea dataOnly="0" labelOnly="1" fieldPosition="0">
        <references count="4">
          <reference field="17" count="1" selected="0">
            <x v="7"/>
          </reference>
          <reference field="18" count="1" selected="0">
            <x v="15"/>
          </reference>
          <reference field="26" count="1" selected="0">
            <x v="1"/>
          </reference>
          <reference field="27" count="1">
            <x v="11"/>
          </reference>
        </references>
      </pivotArea>
    </format>
    <format dxfId="1095">
      <pivotArea dataOnly="0" labelOnly="1" fieldPosition="0">
        <references count="4">
          <reference field="17" count="1" selected="0">
            <x v="7"/>
          </reference>
          <reference field="18" count="1" selected="0">
            <x v="22"/>
          </reference>
          <reference field="26" count="1" selected="0">
            <x v="1"/>
          </reference>
          <reference field="27" count="1">
            <x v="13"/>
          </reference>
        </references>
      </pivotArea>
    </format>
    <format dxfId="1094">
      <pivotArea dataOnly="0" labelOnly="1" fieldPosition="0">
        <references count="4">
          <reference field="17" count="1" selected="0">
            <x v="7"/>
          </reference>
          <reference field="18" count="1" selected="0">
            <x v="32"/>
          </reference>
          <reference field="26" count="1" selected="0">
            <x v="1"/>
          </reference>
          <reference field="27" count="1">
            <x v="9"/>
          </reference>
        </references>
      </pivotArea>
    </format>
    <format dxfId="1093">
      <pivotArea dataOnly="0" labelOnly="1" fieldPosition="0">
        <references count="4">
          <reference field="17" count="1" selected="0">
            <x v="7"/>
          </reference>
          <reference field="18" count="1" selected="0">
            <x v="40"/>
          </reference>
          <reference field="26" count="1" selected="0">
            <x v="1"/>
          </reference>
          <reference field="27" count="1">
            <x v="12"/>
          </reference>
        </references>
      </pivotArea>
    </format>
    <format dxfId="1092">
      <pivotArea dataOnly="0" labelOnly="1" fieldPosition="0">
        <references count="4">
          <reference field="17" count="1" selected="0">
            <x v="7"/>
          </reference>
          <reference field="18" count="1" selected="0">
            <x v="48"/>
          </reference>
          <reference field="26" count="1" selected="0">
            <x v="1"/>
          </reference>
          <reference field="27" count="1">
            <x v="14"/>
          </reference>
        </references>
      </pivotArea>
    </format>
    <format dxfId="1091">
      <pivotArea dataOnly="0" labelOnly="1" fieldPosition="0">
        <references count="4">
          <reference field="17" count="1" selected="0">
            <x v="7"/>
          </reference>
          <reference field="18" count="1" selected="0">
            <x v="54"/>
          </reference>
          <reference field="26" count="1" selected="0">
            <x v="1"/>
          </reference>
          <reference field="27" count="1">
            <x v="7"/>
          </reference>
        </references>
      </pivotArea>
    </format>
    <format dxfId="1090">
      <pivotArea dataOnly="0" labelOnly="1" fieldPosition="0">
        <references count="4">
          <reference field="17" count="1" selected="0">
            <x v="7"/>
          </reference>
          <reference field="18" count="1" selected="0">
            <x v="59"/>
          </reference>
          <reference field="26" count="1" selected="0">
            <x v="1"/>
          </reference>
          <reference field="27" count="1">
            <x v="10"/>
          </reference>
        </references>
      </pivotArea>
    </format>
    <format dxfId="1089">
      <pivotArea dataOnly="0" labelOnly="1" fieldPosition="0">
        <references count="4">
          <reference field="17" count="1" selected="0">
            <x v="7"/>
          </reference>
          <reference field="18" count="1" selected="0">
            <x v="67"/>
          </reference>
          <reference field="26" count="1" selected="0">
            <x v="1"/>
          </reference>
          <reference field="27" count="1">
            <x v="8"/>
          </reference>
        </references>
      </pivotArea>
    </format>
    <format dxfId="1088">
      <pivotArea dataOnly="0" labelOnly="1" fieldPosition="0">
        <references count="4">
          <reference field="17" count="1" selected="0">
            <x v="7"/>
          </reference>
          <reference field="18" count="1" selected="0">
            <x v="89"/>
          </reference>
          <reference field="26" count="1" selected="0">
            <x v="1"/>
          </reference>
          <reference field="27" count="1">
            <x v="15"/>
          </reference>
        </references>
      </pivotArea>
    </format>
    <format dxfId="1087">
      <pivotArea type="all" dataOnly="0" outline="0" fieldPosition="0"/>
    </format>
    <format dxfId="1086">
      <pivotArea outline="0" collapsedLevelsAreSubtotals="1" fieldPosition="0"/>
    </format>
    <format dxfId="1085">
      <pivotArea dataOnly="0" labelOnly="1" outline="0" axis="axisValues" fieldPosition="0"/>
    </format>
    <format dxfId="1084">
      <pivotArea dataOnly="0" labelOnly="1" fieldPosition="0">
        <references count="1">
          <reference field="17" count="0"/>
        </references>
      </pivotArea>
    </format>
    <format dxfId="1083">
      <pivotArea dataOnly="0" labelOnly="1" grandRow="1" outline="0" fieldPosition="0"/>
    </format>
    <format dxfId="1082">
      <pivotArea dataOnly="0" labelOnly="1" fieldPosition="0">
        <references count="2">
          <reference field="17" count="1" selected="0">
            <x v="1"/>
          </reference>
          <reference field="26" count="1">
            <x v="5"/>
          </reference>
        </references>
      </pivotArea>
    </format>
    <format dxfId="1081">
      <pivotArea dataOnly="0" labelOnly="1" fieldPosition="0">
        <references count="2">
          <reference field="17" count="1" selected="0">
            <x v="2"/>
          </reference>
          <reference field="26" count="1">
            <x v="7"/>
          </reference>
        </references>
      </pivotArea>
    </format>
    <format dxfId="1080">
      <pivotArea dataOnly="0" labelOnly="1" fieldPosition="0">
        <references count="2">
          <reference field="17" count="1" selected="0">
            <x v="4"/>
          </reference>
          <reference field="26" count="1">
            <x v="6"/>
          </reference>
        </references>
      </pivotArea>
    </format>
    <format dxfId="1079">
      <pivotArea dataOnly="0" labelOnly="1" fieldPosition="0">
        <references count="2">
          <reference field="17" count="1" selected="0">
            <x v="5"/>
          </reference>
          <reference field="26" count="1">
            <x v="0"/>
          </reference>
        </references>
      </pivotArea>
    </format>
    <format dxfId="1078">
      <pivotArea dataOnly="0" labelOnly="1" fieldPosition="0">
        <references count="2">
          <reference field="17" count="1" selected="0">
            <x v="6"/>
          </reference>
          <reference field="26" count="1">
            <x v="4"/>
          </reference>
        </references>
      </pivotArea>
    </format>
    <format dxfId="1077">
      <pivotArea dataOnly="0" labelOnly="1" fieldPosition="0">
        <references count="2">
          <reference field="17" count="1" selected="0">
            <x v="7"/>
          </reference>
          <reference field="26" count="1">
            <x v="1"/>
          </reference>
        </references>
      </pivotArea>
    </format>
    <format dxfId="1076">
      <pivotArea dataOnly="0" labelOnly="1" fieldPosition="0">
        <references count="3">
          <reference field="17" count="1" selected="0">
            <x v="1"/>
          </reference>
          <reference field="18" count="12">
            <x v="5"/>
            <x v="9"/>
            <x v="21"/>
            <x v="25"/>
            <x v="33"/>
            <x v="38"/>
            <x v="42"/>
            <x v="56"/>
            <x v="64"/>
            <x v="70"/>
            <x v="73"/>
            <x v="85"/>
          </reference>
          <reference field="26" count="1" selected="0">
            <x v="5"/>
          </reference>
        </references>
      </pivotArea>
    </format>
    <format dxfId="1075">
      <pivotArea dataOnly="0" labelOnly="1" fieldPosition="0">
        <references count="3">
          <reference field="17" count="1" selected="0">
            <x v="2"/>
          </reference>
          <reference field="18" count="10">
            <x v="8"/>
            <x v="12"/>
            <x v="16"/>
            <x v="45"/>
            <x v="60"/>
            <x v="68"/>
            <x v="72"/>
            <x v="75"/>
            <x v="76"/>
            <x v="78"/>
          </reference>
          <reference field="26" count="1" selected="0">
            <x v="7"/>
          </reference>
        </references>
      </pivotArea>
    </format>
    <format dxfId="1074">
      <pivotArea dataOnly="0" labelOnly="1" fieldPosition="0">
        <references count="3">
          <reference field="17" count="1" selected="0">
            <x v="4"/>
          </reference>
          <reference field="18" count="7">
            <x v="14"/>
            <x v="20"/>
            <x v="24"/>
            <x v="35"/>
            <x v="55"/>
            <x v="58"/>
            <x v="69"/>
          </reference>
          <reference field="26" count="1" selected="0">
            <x v="6"/>
          </reference>
        </references>
      </pivotArea>
    </format>
    <format dxfId="1073">
      <pivotArea dataOnly="0" labelOnly="1" fieldPosition="0">
        <references count="3">
          <reference field="17" count="1" selected="0">
            <x v="5"/>
          </reference>
          <reference field="18" count="8">
            <x v="6"/>
            <x v="29"/>
            <x v="41"/>
            <x v="57"/>
            <x v="74"/>
            <x v="77"/>
            <x v="79"/>
            <x v="81"/>
          </reference>
          <reference field="26" count="1" selected="0">
            <x v="0"/>
          </reference>
        </references>
      </pivotArea>
    </format>
    <format dxfId="1072">
      <pivotArea dataOnly="0" labelOnly="1" fieldPosition="0">
        <references count="3">
          <reference field="17" count="1" selected="0">
            <x v="6"/>
          </reference>
          <reference field="18" count="17">
            <x v="11"/>
            <x v="13"/>
            <x v="28"/>
            <x v="36"/>
            <x v="37"/>
            <x v="39"/>
            <x v="52"/>
            <x v="61"/>
            <x v="62"/>
            <x v="66"/>
            <x v="80"/>
            <x v="82"/>
            <x v="84"/>
            <x v="87"/>
            <x v="88"/>
            <x v="90"/>
            <x v="91"/>
          </reference>
          <reference field="26" count="1" selected="0">
            <x v="4"/>
          </reference>
        </references>
      </pivotArea>
    </format>
    <format dxfId="1071">
      <pivotArea dataOnly="0" labelOnly="1" fieldPosition="0">
        <references count="3">
          <reference field="17" count="1" selected="0">
            <x v="7"/>
          </reference>
          <reference field="18" count="10">
            <x v="7"/>
            <x v="15"/>
            <x v="22"/>
            <x v="32"/>
            <x v="40"/>
            <x v="48"/>
            <x v="54"/>
            <x v="59"/>
            <x v="67"/>
            <x v="89"/>
          </reference>
          <reference field="26" count="1" selected="0">
            <x v="1"/>
          </reference>
        </references>
      </pivotArea>
    </format>
    <format dxfId="1070">
      <pivotArea dataOnly="0" labelOnly="1" fieldPosition="0">
        <references count="4">
          <reference field="17" count="1" selected="0">
            <x v="1"/>
          </reference>
          <reference field="18" count="1" selected="0">
            <x v="5"/>
          </reference>
          <reference field="26" count="1" selected="0">
            <x v="5"/>
          </reference>
          <reference field="27" count="1">
            <x v="38"/>
          </reference>
        </references>
      </pivotArea>
    </format>
    <format dxfId="1069">
      <pivotArea dataOnly="0" labelOnly="1" fieldPosition="0">
        <references count="4">
          <reference field="17" count="1" selected="0">
            <x v="1"/>
          </reference>
          <reference field="18" count="1" selected="0">
            <x v="9"/>
          </reference>
          <reference field="26" count="1" selected="0">
            <x v="5"/>
          </reference>
          <reference field="27" count="1">
            <x v="42"/>
          </reference>
        </references>
      </pivotArea>
    </format>
    <format dxfId="1068">
      <pivotArea dataOnly="0" labelOnly="1" fieldPosition="0">
        <references count="4">
          <reference field="17" count="1" selected="0">
            <x v="1"/>
          </reference>
          <reference field="18" count="1" selected="0">
            <x v="21"/>
          </reference>
          <reference field="26" count="1" selected="0">
            <x v="5"/>
          </reference>
          <reference field="27" count="1">
            <x v="47"/>
          </reference>
        </references>
      </pivotArea>
    </format>
    <format dxfId="1067">
      <pivotArea dataOnly="0" labelOnly="1" fieldPosition="0">
        <references count="4">
          <reference field="17" count="1" selected="0">
            <x v="1"/>
          </reference>
          <reference field="18" count="1" selected="0">
            <x v="25"/>
          </reference>
          <reference field="26" count="1" selected="0">
            <x v="5"/>
          </reference>
          <reference field="27" count="1">
            <x v="39"/>
          </reference>
        </references>
      </pivotArea>
    </format>
    <format dxfId="1066">
      <pivotArea dataOnly="0" labelOnly="1" fieldPosition="0">
        <references count="4">
          <reference field="17" count="1" selected="0">
            <x v="1"/>
          </reference>
          <reference field="18" count="1" selected="0">
            <x v="33"/>
          </reference>
          <reference field="26" count="1" selected="0">
            <x v="5"/>
          </reference>
          <reference field="27" count="1">
            <x v="41"/>
          </reference>
        </references>
      </pivotArea>
    </format>
    <format dxfId="1065">
      <pivotArea dataOnly="0" labelOnly="1" fieldPosition="0">
        <references count="4">
          <reference field="17" count="1" selected="0">
            <x v="1"/>
          </reference>
          <reference field="18" count="1" selected="0">
            <x v="38"/>
          </reference>
          <reference field="26" count="1" selected="0">
            <x v="5"/>
          </reference>
          <reference field="27" count="1">
            <x v="45"/>
          </reference>
        </references>
      </pivotArea>
    </format>
    <format dxfId="1064">
      <pivotArea dataOnly="0" labelOnly="1" fieldPosition="0">
        <references count="4">
          <reference field="17" count="1" selected="0">
            <x v="1"/>
          </reference>
          <reference field="18" count="1" selected="0">
            <x v="42"/>
          </reference>
          <reference field="26" count="1" selected="0">
            <x v="5"/>
          </reference>
          <reference field="27" count="1">
            <x v="43"/>
          </reference>
        </references>
      </pivotArea>
    </format>
    <format dxfId="1063">
      <pivotArea dataOnly="0" labelOnly="1" fieldPosition="0">
        <references count="4">
          <reference field="17" count="1" selected="0">
            <x v="1"/>
          </reference>
          <reference field="18" count="1" selected="0">
            <x v="56"/>
          </reference>
          <reference field="26" count="1" selected="0">
            <x v="5"/>
          </reference>
          <reference field="27" count="1">
            <x v="37"/>
          </reference>
        </references>
      </pivotArea>
    </format>
    <format dxfId="1062">
      <pivotArea dataOnly="0" labelOnly="1" fieldPosition="0">
        <references count="4">
          <reference field="17" count="1" selected="0">
            <x v="1"/>
          </reference>
          <reference field="18" count="1" selected="0">
            <x v="64"/>
          </reference>
          <reference field="26" count="1" selected="0">
            <x v="5"/>
          </reference>
          <reference field="27" count="1">
            <x v="44"/>
          </reference>
        </references>
      </pivotArea>
    </format>
    <format dxfId="1061">
      <pivotArea dataOnly="0" labelOnly="1" fieldPosition="0">
        <references count="4">
          <reference field="17" count="1" selected="0">
            <x v="1"/>
          </reference>
          <reference field="18" count="1" selected="0">
            <x v="70"/>
          </reference>
          <reference field="26" count="1" selected="0">
            <x v="5"/>
          </reference>
          <reference field="27" count="1">
            <x v="40"/>
          </reference>
        </references>
      </pivotArea>
    </format>
    <format dxfId="1060">
      <pivotArea dataOnly="0" labelOnly="1" fieldPosition="0">
        <references count="4">
          <reference field="17" count="1" selected="0">
            <x v="1"/>
          </reference>
          <reference field="18" count="1" selected="0">
            <x v="73"/>
          </reference>
          <reference field="26" count="1" selected="0">
            <x v="5"/>
          </reference>
          <reference field="27" count="1">
            <x v="48"/>
          </reference>
        </references>
      </pivotArea>
    </format>
    <format dxfId="1059">
      <pivotArea dataOnly="0" labelOnly="1" fieldPosition="0">
        <references count="4">
          <reference field="17" count="1" selected="0">
            <x v="1"/>
          </reference>
          <reference field="18" count="1" selected="0">
            <x v="85"/>
          </reference>
          <reference field="26" count="1" selected="0">
            <x v="5"/>
          </reference>
          <reference field="27" count="1">
            <x v="46"/>
          </reference>
        </references>
      </pivotArea>
    </format>
    <format dxfId="1058">
      <pivotArea dataOnly="0" labelOnly="1" fieldPosition="0">
        <references count="4">
          <reference field="17" count="1" selected="0">
            <x v="2"/>
          </reference>
          <reference field="18" count="1" selected="0">
            <x v="8"/>
          </reference>
          <reference field="26" count="1" selected="0">
            <x v="7"/>
          </reference>
          <reference field="27" count="1">
            <x v="60"/>
          </reference>
        </references>
      </pivotArea>
    </format>
    <format dxfId="1057">
      <pivotArea dataOnly="0" labelOnly="1" fieldPosition="0">
        <references count="4">
          <reference field="17" count="1" selected="0">
            <x v="2"/>
          </reference>
          <reference field="18" count="1" selected="0">
            <x v="12"/>
          </reference>
          <reference field="26" count="1" selected="0">
            <x v="7"/>
          </reference>
          <reference field="27" count="1">
            <x v="63"/>
          </reference>
        </references>
      </pivotArea>
    </format>
    <format dxfId="1056">
      <pivotArea dataOnly="0" labelOnly="1" fieldPosition="0">
        <references count="4">
          <reference field="17" count="1" selected="0">
            <x v="2"/>
          </reference>
          <reference field="18" count="1" selected="0">
            <x v="16"/>
          </reference>
          <reference field="26" count="1" selected="0">
            <x v="7"/>
          </reference>
          <reference field="27" count="1">
            <x v="65"/>
          </reference>
        </references>
      </pivotArea>
    </format>
    <format dxfId="1055">
      <pivotArea dataOnly="0" labelOnly="1" fieldPosition="0">
        <references count="4">
          <reference field="17" count="1" selected="0">
            <x v="2"/>
          </reference>
          <reference field="18" count="1" selected="0">
            <x v="45"/>
          </reference>
          <reference field="26" count="1" selected="0">
            <x v="7"/>
          </reference>
          <reference field="27" count="1">
            <x v="58"/>
          </reference>
        </references>
      </pivotArea>
    </format>
    <format dxfId="1054">
      <pivotArea dataOnly="0" labelOnly="1" fieldPosition="0">
        <references count="4">
          <reference field="17" count="1" selected="0">
            <x v="2"/>
          </reference>
          <reference field="18" count="1" selected="0">
            <x v="60"/>
          </reference>
          <reference field="26" count="1" selected="0">
            <x v="7"/>
          </reference>
          <reference field="27" count="1">
            <x v="62"/>
          </reference>
        </references>
      </pivotArea>
    </format>
    <format dxfId="1053">
      <pivotArea dataOnly="0" labelOnly="1" fieldPosition="0">
        <references count="4">
          <reference field="17" count="1" selected="0">
            <x v="2"/>
          </reference>
          <reference field="18" count="1" selected="0">
            <x v="68"/>
          </reference>
          <reference field="26" count="1" selected="0">
            <x v="7"/>
          </reference>
          <reference field="27" count="1">
            <x v="56"/>
          </reference>
        </references>
      </pivotArea>
    </format>
    <format dxfId="1052">
      <pivotArea dataOnly="0" labelOnly="1" fieldPosition="0">
        <references count="4">
          <reference field="17" count="1" selected="0">
            <x v="2"/>
          </reference>
          <reference field="18" count="1" selected="0">
            <x v="72"/>
          </reference>
          <reference field="26" count="1" selected="0">
            <x v="7"/>
          </reference>
          <reference field="27" count="1">
            <x v="59"/>
          </reference>
        </references>
      </pivotArea>
    </format>
    <format dxfId="1051">
      <pivotArea dataOnly="0" labelOnly="1" fieldPosition="0">
        <references count="4">
          <reference field="17" count="1" selected="0">
            <x v="2"/>
          </reference>
          <reference field="18" count="1" selected="0">
            <x v="75"/>
          </reference>
          <reference field="26" count="1" selected="0">
            <x v="7"/>
          </reference>
          <reference field="27" count="1">
            <x v="61"/>
          </reference>
        </references>
      </pivotArea>
    </format>
    <format dxfId="1050">
      <pivotArea dataOnly="0" labelOnly="1" fieldPosition="0">
        <references count="4">
          <reference field="17" count="1" selected="0">
            <x v="2"/>
          </reference>
          <reference field="18" count="1" selected="0">
            <x v="76"/>
          </reference>
          <reference field="26" count="1" selected="0">
            <x v="7"/>
          </reference>
          <reference field="27" count="1">
            <x v="57"/>
          </reference>
        </references>
      </pivotArea>
    </format>
    <format dxfId="1049">
      <pivotArea dataOnly="0" labelOnly="1" fieldPosition="0">
        <references count="4">
          <reference field="17" count="1" selected="0">
            <x v="2"/>
          </reference>
          <reference field="18" count="1" selected="0">
            <x v="78"/>
          </reference>
          <reference field="26" count="1" selected="0">
            <x v="7"/>
          </reference>
          <reference field="27" count="1">
            <x v="64"/>
          </reference>
        </references>
      </pivotArea>
    </format>
    <format dxfId="1048">
      <pivotArea dataOnly="0" labelOnly="1" fieldPosition="0">
        <references count="4">
          <reference field="17" count="1" selected="0">
            <x v="4"/>
          </reference>
          <reference field="18" count="1" selected="0">
            <x v="14"/>
          </reference>
          <reference field="26" count="1" selected="0">
            <x v="6"/>
          </reference>
          <reference field="27" count="1">
            <x v="53"/>
          </reference>
        </references>
      </pivotArea>
    </format>
    <format dxfId="1047">
      <pivotArea dataOnly="0" labelOnly="1" fieldPosition="0">
        <references count="4">
          <reference field="17" count="1" selected="0">
            <x v="4"/>
          </reference>
          <reference field="18" count="1" selected="0">
            <x v="20"/>
          </reference>
          <reference field="26" count="1" selected="0">
            <x v="6"/>
          </reference>
          <reference field="27" count="1">
            <x v="50"/>
          </reference>
        </references>
      </pivotArea>
    </format>
    <format dxfId="1046">
      <pivotArea dataOnly="0" labelOnly="1" fieldPosition="0">
        <references count="4">
          <reference field="17" count="1" selected="0">
            <x v="4"/>
          </reference>
          <reference field="18" count="1" selected="0">
            <x v="24"/>
          </reference>
          <reference field="26" count="1" selected="0">
            <x v="6"/>
          </reference>
          <reference field="27" count="1">
            <x v="54"/>
          </reference>
        </references>
      </pivotArea>
    </format>
    <format dxfId="1045">
      <pivotArea dataOnly="0" labelOnly="1" fieldPosition="0">
        <references count="4">
          <reference field="17" count="1" selected="0">
            <x v="4"/>
          </reference>
          <reference field="18" count="1" selected="0">
            <x v="35"/>
          </reference>
          <reference field="26" count="1" selected="0">
            <x v="6"/>
          </reference>
          <reference field="27" count="1">
            <x v="51"/>
          </reference>
        </references>
      </pivotArea>
    </format>
    <format dxfId="1044">
      <pivotArea dataOnly="0" labelOnly="1" fieldPosition="0">
        <references count="4">
          <reference field="17" count="1" selected="0">
            <x v="4"/>
          </reference>
          <reference field="18" count="1" selected="0">
            <x v="55"/>
          </reference>
          <reference field="26" count="1" selected="0">
            <x v="6"/>
          </reference>
          <reference field="27" count="1">
            <x v="55"/>
          </reference>
        </references>
      </pivotArea>
    </format>
    <format dxfId="1043">
      <pivotArea dataOnly="0" labelOnly="1" fieldPosition="0">
        <references count="4">
          <reference field="17" count="1" selected="0">
            <x v="4"/>
          </reference>
          <reference field="18" count="1" selected="0">
            <x v="58"/>
          </reference>
          <reference field="26" count="1" selected="0">
            <x v="6"/>
          </reference>
          <reference field="27" count="1">
            <x v="49"/>
          </reference>
        </references>
      </pivotArea>
    </format>
    <format dxfId="1042">
      <pivotArea dataOnly="0" labelOnly="1" fieldPosition="0">
        <references count="4">
          <reference field="17" count="1" selected="0">
            <x v="4"/>
          </reference>
          <reference field="18" count="1" selected="0">
            <x v="69"/>
          </reference>
          <reference field="26" count="1" selected="0">
            <x v="6"/>
          </reference>
          <reference field="27" count="1">
            <x v="52"/>
          </reference>
        </references>
      </pivotArea>
    </format>
    <format dxfId="1041">
      <pivotArea dataOnly="0" labelOnly="1" fieldPosition="0">
        <references count="4">
          <reference field="17" count="1" selected="0">
            <x v="5"/>
          </reference>
          <reference field="18" count="1" selected="0">
            <x v="6"/>
          </reference>
          <reference field="26" count="1" selected="0">
            <x v="0"/>
          </reference>
          <reference field="27" count="1">
            <x v="5"/>
          </reference>
        </references>
      </pivotArea>
    </format>
    <format dxfId="1040">
      <pivotArea dataOnly="0" labelOnly="1" fieldPosition="0">
        <references count="4">
          <reference field="17" count="1" selected="0">
            <x v="5"/>
          </reference>
          <reference field="18" count="1" selected="0">
            <x v="29"/>
          </reference>
          <reference field="26" count="1" selected="0">
            <x v="0"/>
          </reference>
          <reference field="27" count="1">
            <x v="1"/>
          </reference>
        </references>
      </pivotArea>
    </format>
    <format dxfId="1039">
      <pivotArea dataOnly="0" labelOnly="1" fieldPosition="0">
        <references count="4">
          <reference field="17" count="1" selected="0">
            <x v="5"/>
          </reference>
          <reference field="18" count="1" selected="0">
            <x v="41"/>
          </reference>
          <reference field="26" count="1" selected="0">
            <x v="0"/>
          </reference>
          <reference field="27" count="1">
            <x v="4"/>
          </reference>
        </references>
      </pivotArea>
    </format>
    <format dxfId="1038">
      <pivotArea dataOnly="0" labelOnly="1" fieldPosition="0">
        <references count="4">
          <reference field="17" count="1" selected="0">
            <x v="5"/>
          </reference>
          <reference field="18" count="1" selected="0">
            <x v="57"/>
          </reference>
          <reference field="26" count="1" selected="0">
            <x v="0"/>
          </reference>
          <reference field="27" count="1">
            <x v="3"/>
          </reference>
        </references>
      </pivotArea>
    </format>
    <format dxfId="1037">
      <pivotArea dataOnly="0" labelOnly="1" fieldPosition="0">
        <references count="4">
          <reference field="17" count="1" selected="0">
            <x v="5"/>
          </reference>
          <reference field="18" count="1" selected="0">
            <x v="74"/>
          </reference>
          <reference field="26" count="1" selected="0">
            <x v="0"/>
          </reference>
          <reference field="27" count="1">
            <x v="2"/>
          </reference>
        </references>
      </pivotArea>
    </format>
    <format dxfId="1036">
      <pivotArea dataOnly="0" labelOnly="1" fieldPosition="0">
        <references count="4">
          <reference field="17" count="1" selected="0">
            <x v="5"/>
          </reference>
          <reference field="18" count="1" selected="0">
            <x v="77"/>
          </reference>
          <reference field="26" count="1" selected="0">
            <x v="0"/>
          </reference>
          <reference field="27" count="1">
            <x v="18"/>
          </reference>
        </references>
      </pivotArea>
    </format>
    <format dxfId="1035">
      <pivotArea dataOnly="0" labelOnly="1" fieldPosition="0">
        <references count="4">
          <reference field="17" count="1" selected="0">
            <x v="5"/>
          </reference>
          <reference field="18" count="1" selected="0">
            <x v="79"/>
          </reference>
          <reference field="26" count="1" selected="0">
            <x v="0"/>
          </reference>
          <reference field="27" count="1">
            <x v="6"/>
          </reference>
        </references>
      </pivotArea>
    </format>
    <format dxfId="1034">
      <pivotArea dataOnly="0" labelOnly="1" fieldPosition="0">
        <references count="4">
          <reference field="17" count="1" selected="0">
            <x v="5"/>
          </reference>
          <reference field="18" count="1" selected="0">
            <x v="81"/>
          </reference>
          <reference field="26" count="1" selected="0">
            <x v="0"/>
          </reference>
          <reference field="27" count="1">
            <x v="0"/>
          </reference>
        </references>
      </pivotArea>
    </format>
    <format dxfId="1033">
      <pivotArea dataOnly="0" labelOnly="1" fieldPosition="0">
        <references count="4">
          <reference field="17" count="1" selected="0">
            <x v="6"/>
          </reference>
          <reference field="18" count="1" selected="0">
            <x v="11"/>
          </reference>
          <reference field="26" count="1" selected="0">
            <x v="4"/>
          </reference>
          <reference field="27" count="1">
            <x v="29"/>
          </reference>
        </references>
      </pivotArea>
    </format>
    <format dxfId="1032">
      <pivotArea dataOnly="0" labelOnly="1" fieldPosition="0">
        <references count="4">
          <reference field="17" count="1" selected="0">
            <x v="6"/>
          </reference>
          <reference field="18" count="1" selected="0">
            <x v="13"/>
          </reference>
          <reference field="26" count="1" selected="0">
            <x v="4"/>
          </reference>
          <reference field="27" count="1">
            <x v="28"/>
          </reference>
        </references>
      </pivotArea>
    </format>
    <format dxfId="1031">
      <pivotArea dataOnly="0" labelOnly="1" fieldPosition="0">
        <references count="4">
          <reference field="17" count="1" selected="0">
            <x v="6"/>
          </reference>
          <reference field="18" count="1" selected="0">
            <x v="28"/>
          </reference>
          <reference field="26" count="1" selected="0">
            <x v="4"/>
          </reference>
          <reference field="27" count="1">
            <x v="23"/>
          </reference>
        </references>
      </pivotArea>
    </format>
    <format dxfId="1030">
      <pivotArea dataOnly="0" labelOnly="1" fieldPosition="0">
        <references count="4">
          <reference field="17" count="1" selected="0">
            <x v="6"/>
          </reference>
          <reference field="18" count="1" selected="0">
            <x v="36"/>
          </reference>
          <reference field="26" count="1" selected="0">
            <x v="4"/>
          </reference>
          <reference field="27" count="1">
            <x v="22"/>
          </reference>
        </references>
      </pivotArea>
    </format>
    <format dxfId="1029">
      <pivotArea dataOnly="0" labelOnly="1" fieldPosition="0">
        <references count="4">
          <reference field="17" count="1" selected="0">
            <x v="6"/>
          </reference>
          <reference field="18" count="1" selected="0">
            <x v="37"/>
          </reference>
          <reference field="26" count="1" selected="0">
            <x v="4"/>
          </reference>
          <reference field="27" count="1">
            <x v="34"/>
          </reference>
        </references>
      </pivotArea>
    </format>
    <format dxfId="1028">
      <pivotArea dataOnly="0" labelOnly="1" fieldPosition="0">
        <references count="4">
          <reference field="17" count="1" selected="0">
            <x v="6"/>
          </reference>
          <reference field="18" count="1" selected="0">
            <x v="39"/>
          </reference>
          <reference field="26" count="1" selected="0">
            <x v="4"/>
          </reference>
          <reference field="27" count="1">
            <x v="31"/>
          </reference>
        </references>
      </pivotArea>
    </format>
    <format dxfId="1027">
      <pivotArea dataOnly="0" labelOnly="1" fieldPosition="0">
        <references count="4">
          <reference field="17" count="1" selected="0">
            <x v="6"/>
          </reference>
          <reference field="18" count="1" selected="0">
            <x v="52"/>
          </reference>
          <reference field="26" count="1" selected="0">
            <x v="4"/>
          </reference>
          <reference field="27" count="1">
            <x v="25"/>
          </reference>
        </references>
      </pivotArea>
    </format>
    <format dxfId="1026">
      <pivotArea dataOnly="0" labelOnly="1" fieldPosition="0">
        <references count="4">
          <reference field="17" count="1" selected="0">
            <x v="6"/>
          </reference>
          <reference field="18" count="1" selected="0">
            <x v="61"/>
          </reference>
          <reference field="26" count="1" selected="0">
            <x v="4"/>
          </reference>
          <reference field="27" count="1">
            <x v="35"/>
          </reference>
        </references>
      </pivotArea>
    </format>
    <format dxfId="1025">
      <pivotArea dataOnly="0" labelOnly="1" fieldPosition="0">
        <references count="4">
          <reference field="17" count="1" selected="0">
            <x v="6"/>
          </reference>
          <reference field="18" count="1" selected="0">
            <x v="62"/>
          </reference>
          <reference field="26" count="1" selected="0">
            <x v="4"/>
          </reference>
          <reference field="27" count="1">
            <x v="20"/>
          </reference>
        </references>
      </pivotArea>
    </format>
    <format dxfId="1024">
      <pivotArea dataOnly="0" labelOnly="1" fieldPosition="0">
        <references count="4">
          <reference field="17" count="1" selected="0">
            <x v="6"/>
          </reference>
          <reference field="18" count="1" selected="0">
            <x v="66"/>
          </reference>
          <reference field="26" count="1" selected="0">
            <x v="4"/>
          </reference>
          <reference field="27" count="1">
            <x v="24"/>
          </reference>
        </references>
      </pivotArea>
    </format>
    <format dxfId="1023">
      <pivotArea dataOnly="0" labelOnly="1" fieldPosition="0">
        <references count="4">
          <reference field="17" count="1" selected="0">
            <x v="6"/>
          </reference>
          <reference field="18" count="1" selected="0">
            <x v="80"/>
          </reference>
          <reference field="26" count="1" selected="0">
            <x v="4"/>
          </reference>
          <reference field="27" count="1">
            <x v="32"/>
          </reference>
        </references>
      </pivotArea>
    </format>
    <format dxfId="1022">
      <pivotArea dataOnly="0" labelOnly="1" fieldPosition="0">
        <references count="4">
          <reference field="17" count="1" selected="0">
            <x v="6"/>
          </reference>
          <reference field="18" count="1" selected="0">
            <x v="82"/>
          </reference>
          <reference field="26" count="1" selected="0">
            <x v="4"/>
          </reference>
          <reference field="27" count="1">
            <x v="26"/>
          </reference>
        </references>
      </pivotArea>
    </format>
    <format dxfId="1021">
      <pivotArea dataOnly="0" labelOnly="1" fieldPosition="0">
        <references count="4">
          <reference field="17" count="1" selected="0">
            <x v="6"/>
          </reference>
          <reference field="18" count="1" selected="0">
            <x v="84"/>
          </reference>
          <reference field="26" count="1" selected="0">
            <x v="4"/>
          </reference>
          <reference field="27" count="1">
            <x v="33"/>
          </reference>
        </references>
      </pivotArea>
    </format>
    <format dxfId="1020">
      <pivotArea dataOnly="0" labelOnly="1" fieldPosition="0">
        <references count="4">
          <reference field="17" count="1" selected="0">
            <x v="6"/>
          </reference>
          <reference field="18" count="1" selected="0">
            <x v="87"/>
          </reference>
          <reference field="26" count="1" selected="0">
            <x v="4"/>
          </reference>
          <reference field="27" count="1">
            <x v="27"/>
          </reference>
        </references>
      </pivotArea>
    </format>
    <format dxfId="1019">
      <pivotArea dataOnly="0" labelOnly="1" fieldPosition="0">
        <references count="4">
          <reference field="17" count="1" selected="0">
            <x v="6"/>
          </reference>
          <reference field="18" count="1" selected="0">
            <x v="88"/>
          </reference>
          <reference field="26" count="1" selected="0">
            <x v="4"/>
          </reference>
          <reference field="27" count="1">
            <x v="30"/>
          </reference>
        </references>
      </pivotArea>
    </format>
    <format dxfId="1018">
      <pivotArea dataOnly="0" labelOnly="1" fieldPosition="0">
        <references count="4">
          <reference field="17" count="1" selected="0">
            <x v="6"/>
          </reference>
          <reference field="18" count="1" selected="0">
            <x v="90"/>
          </reference>
          <reference field="26" count="1" selected="0">
            <x v="4"/>
          </reference>
          <reference field="27" count="1">
            <x v="36"/>
          </reference>
        </references>
      </pivotArea>
    </format>
    <format dxfId="1017">
      <pivotArea dataOnly="0" labelOnly="1" fieldPosition="0">
        <references count="4">
          <reference field="17" count="1" selected="0">
            <x v="6"/>
          </reference>
          <reference field="18" count="1" selected="0">
            <x v="91"/>
          </reference>
          <reference field="26" count="1" selected="0">
            <x v="4"/>
          </reference>
          <reference field="27" count="1">
            <x v="21"/>
          </reference>
        </references>
      </pivotArea>
    </format>
    <format dxfId="1016">
      <pivotArea dataOnly="0" labelOnly="1" fieldPosition="0">
        <references count="4">
          <reference field="17" count="1" selected="0">
            <x v="7"/>
          </reference>
          <reference field="18" count="1" selected="0">
            <x v="7"/>
          </reference>
          <reference field="26" count="1" selected="0">
            <x v="1"/>
          </reference>
          <reference field="27" count="1">
            <x v="16"/>
          </reference>
        </references>
      </pivotArea>
    </format>
    <format dxfId="1015">
      <pivotArea dataOnly="0" labelOnly="1" fieldPosition="0">
        <references count="4">
          <reference field="17" count="1" selected="0">
            <x v="7"/>
          </reference>
          <reference field="18" count="1" selected="0">
            <x v="15"/>
          </reference>
          <reference field="26" count="1" selected="0">
            <x v="1"/>
          </reference>
          <reference field="27" count="1">
            <x v="11"/>
          </reference>
        </references>
      </pivotArea>
    </format>
    <format dxfId="1014">
      <pivotArea dataOnly="0" labelOnly="1" fieldPosition="0">
        <references count="4">
          <reference field="17" count="1" selected="0">
            <x v="7"/>
          </reference>
          <reference field="18" count="1" selected="0">
            <x v="22"/>
          </reference>
          <reference field="26" count="1" selected="0">
            <x v="1"/>
          </reference>
          <reference field="27" count="1">
            <x v="13"/>
          </reference>
        </references>
      </pivotArea>
    </format>
    <format dxfId="1013">
      <pivotArea dataOnly="0" labelOnly="1" fieldPosition="0">
        <references count="4">
          <reference field="17" count="1" selected="0">
            <x v="7"/>
          </reference>
          <reference field="18" count="1" selected="0">
            <x v="32"/>
          </reference>
          <reference field="26" count="1" selected="0">
            <x v="1"/>
          </reference>
          <reference field="27" count="1">
            <x v="9"/>
          </reference>
        </references>
      </pivotArea>
    </format>
    <format dxfId="1012">
      <pivotArea dataOnly="0" labelOnly="1" fieldPosition="0">
        <references count="4">
          <reference field="17" count="1" selected="0">
            <x v="7"/>
          </reference>
          <reference field="18" count="1" selected="0">
            <x v="40"/>
          </reference>
          <reference field="26" count="1" selected="0">
            <x v="1"/>
          </reference>
          <reference field="27" count="1">
            <x v="12"/>
          </reference>
        </references>
      </pivotArea>
    </format>
    <format dxfId="1011">
      <pivotArea dataOnly="0" labelOnly="1" fieldPosition="0">
        <references count="4">
          <reference field="17" count="1" selected="0">
            <x v="7"/>
          </reference>
          <reference field="18" count="1" selected="0">
            <x v="48"/>
          </reference>
          <reference field="26" count="1" selected="0">
            <x v="1"/>
          </reference>
          <reference field="27" count="1">
            <x v="14"/>
          </reference>
        </references>
      </pivotArea>
    </format>
    <format dxfId="1010">
      <pivotArea dataOnly="0" labelOnly="1" fieldPosition="0">
        <references count="4">
          <reference field="17" count="1" selected="0">
            <x v="7"/>
          </reference>
          <reference field="18" count="1" selected="0">
            <x v="54"/>
          </reference>
          <reference field="26" count="1" selected="0">
            <x v="1"/>
          </reference>
          <reference field="27" count="1">
            <x v="7"/>
          </reference>
        </references>
      </pivotArea>
    </format>
    <format dxfId="1009">
      <pivotArea dataOnly="0" labelOnly="1" fieldPosition="0">
        <references count="4">
          <reference field="17" count="1" selected="0">
            <x v="7"/>
          </reference>
          <reference field="18" count="1" selected="0">
            <x v="59"/>
          </reference>
          <reference field="26" count="1" selected="0">
            <x v="1"/>
          </reference>
          <reference field="27" count="1">
            <x v="10"/>
          </reference>
        </references>
      </pivotArea>
    </format>
    <format dxfId="1008">
      <pivotArea dataOnly="0" labelOnly="1" fieldPosition="0">
        <references count="4">
          <reference field="17" count="1" selected="0">
            <x v="7"/>
          </reference>
          <reference field="18" count="1" selected="0">
            <x v="67"/>
          </reference>
          <reference field="26" count="1" selected="0">
            <x v="1"/>
          </reference>
          <reference field="27" count="1">
            <x v="8"/>
          </reference>
        </references>
      </pivotArea>
    </format>
    <format dxfId="1007">
      <pivotArea dataOnly="0" labelOnly="1" fieldPosition="0">
        <references count="4">
          <reference field="17" count="1" selected="0">
            <x v="7"/>
          </reference>
          <reference field="18" count="1" selected="0">
            <x v="89"/>
          </reference>
          <reference field="26" count="1" selected="0">
            <x v="1"/>
          </reference>
          <reference field="27" count="1">
            <x v="15"/>
          </reference>
        </references>
      </pivotArea>
    </format>
    <format dxfId="1006">
      <pivotArea type="all" dataOnly="0" outline="0" fieldPosition="0"/>
    </format>
    <format dxfId="1005">
      <pivotArea outline="0" collapsedLevelsAreSubtotals="1" fieldPosition="0"/>
    </format>
    <format dxfId="1004">
      <pivotArea dataOnly="0" labelOnly="1" outline="0" axis="axisValues" fieldPosition="0"/>
    </format>
    <format dxfId="1003">
      <pivotArea dataOnly="0" labelOnly="1" fieldPosition="0">
        <references count="1">
          <reference field="17" count="0"/>
        </references>
      </pivotArea>
    </format>
    <format dxfId="1002">
      <pivotArea dataOnly="0" labelOnly="1" grandRow="1" outline="0" fieldPosition="0"/>
    </format>
    <format dxfId="1001">
      <pivotArea dataOnly="0" labelOnly="1" fieldPosition="0">
        <references count="2">
          <reference field="17" count="1" selected="0">
            <x v="1"/>
          </reference>
          <reference field="26" count="1">
            <x v="5"/>
          </reference>
        </references>
      </pivotArea>
    </format>
    <format dxfId="1000">
      <pivotArea dataOnly="0" labelOnly="1" fieldPosition="0">
        <references count="2">
          <reference field="17" count="1" selected="0">
            <x v="2"/>
          </reference>
          <reference field="26" count="1">
            <x v="7"/>
          </reference>
        </references>
      </pivotArea>
    </format>
    <format dxfId="999">
      <pivotArea dataOnly="0" labelOnly="1" fieldPosition="0">
        <references count="2">
          <reference field="17" count="1" selected="0">
            <x v="4"/>
          </reference>
          <reference field="26" count="1">
            <x v="6"/>
          </reference>
        </references>
      </pivotArea>
    </format>
    <format dxfId="998">
      <pivotArea dataOnly="0" labelOnly="1" fieldPosition="0">
        <references count="2">
          <reference field="17" count="1" selected="0">
            <x v="5"/>
          </reference>
          <reference field="26" count="1">
            <x v="0"/>
          </reference>
        </references>
      </pivotArea>
    </format>
    <format dxfId="997">
      <pivotArea dataOnly="0" labelOnly="1" fieldPosition="0">
        <references count="2">
          <reference field="17" count="1" selected="0">
            <x v="6"/>
          </reference>
          <reference field="26" count="1">
            <x v="4"/>
          </reference>
        </references>
      </pivotArea>
    </format>
    <format dxfId="996">
      <pivotArea dataOnly="0" labelOnly="1" fieldPosition="0">
        <references count="2">
          <reference field="17" count="1" selected="0">
            <x v="7"/>
          </reference>
          <reference field="26" count="1">
            <x v="1"/>
          </reference>
        </references>
      </pivotArea>
    </format>
    <format dxfId="995">
      <pivotArea dataOnly="0" labelOnly="1" fieldPosition="0">
        <references count="3">
          <reference field="17" count="1" selected="0">
            <x v="1"/>
          </reference>
          <reference field="18" count="12">
            <x v="5"/>
            <x v="9"/>
            <x v="21"/>
            <x v="25"/>
            <x v="33"/>
            <x v="38"/>
            <x v="42"/>
            <x v="56"/>
            <x v="64"/>
            <x v="70"/>
            <x v="73"/>
            <x v="85"/>
          </reference>
          <reference field="26" count="1" selected="0">
            <x v="5"/>
          </reference>
        </references>
      </pivotArea>
    </format>
    <format dxfId="994">
      <pivotArea dataOnly="0" labelOnly="1" fieldPosition="0">
        <references count="3">
          <reference field="17" count="1" selected="0">
            <x v="2"/>
          </reference>
          <reference field="18" count="10">
            <x v="8"/>
            <x v="12"/>
            <x v="16"/>
            <x v="45"/>
            <x v="60"/>
            <x v="68"/>
            <x v="72"/>
            <x v="75"/>
            <x v="76"/>
            <x v="78"/>
          </reference>
          <reference field="26" count="1" selected="0">
            <x v="7"/>
          </reference>
        </references>
      </pivotArea>
    </format>
    <format dxfId="993">
      <pivotArea dataOnly="0" labelOnly="1" fieldPosition="0">
        <references count="3">
          <reference field="17" count="1" selected="0">
            <x v="4"/>
          </reference>
          <reference field="18" count="7">
            <x v="14"/>
            <x v="20"/>
            <x v="24"/>
            <x v="35"/>
            <x v="55"/>
            <x v="58"/>
            <x v="69"/>
          </reference>
          <reference field="26" count="1" selected="0">
            <x v="6"/>
          </reference>
        </references>
      </pivotArea>
    </format>
    <format dxfId="992">
      <pivotArea dataOnly="0" labelOnly="1" fieldPosition="0">
        <references count="3">
          <reference field="17" count="1" selected="0">
            <x v="5"/>
          </reference>
          <reference field="18" count="8">
            <x v="6"/>
            <x v="29"/>
            <x v="41"/>
            <x v="57"/>
            <x v="74"/>
            <x v="77"/>
            <x v="79"/>
            <x v="81"/>
          </reference>
          <reference field="26" count="1" selected="0">
            <x v="0"/>
          </reference>
        </references>
      </pivotArea>
    </format>
    <format dxfId="991">
      <pivotArea dataOnly="0" labelOnly="1" fieldPosition="0">
        <references count="3">
          <reference field="17" count="1" selected="0">
            <x v="6"/>
          </reference>
          <reference field="18" count="17">
            <x v="11"/>
            <x v="13"/>
            <x v="28"/>
            <x v="36"/>
            <x v="37"/>
            <x v="39"/>
            <x v="52"/>
            <x v="61"/>
            <x v="62"/>
            <x v="66"/>
            <x v="80"/>
            <x v="82"/>
            <x v="84"/>
            <x v="87"/>
            <x v="88"/>
            <x v="90"/>
            <x v="91"/>
          </reference>
          <reference field="26" count="1" selected="0">
            <x v="4"/>
          </reference>
        </references>
      </pivotArea>
    </format>
    <format dxfId="990">
      <pivotArea dataOnly="0" labelOnly="1" fieldPosition="0">
        <references count="3">
          <reference field="17" count="1" selected="0">
            <x v="7"/>
          </reference>
          <reference field="18" count="10">
            <x v="7"/>
            <x v="15"/>
            <x v="22"/>
            <x v="32"/>
            <x v="40"/>
            <x v="48"/>
            <x v="54"/>
            <x v="59"/>
            <x v="67"/>
            <x v="89"/>
          </reference>
          <reference field="26" count="1" selected="0">
            <x v="1"/>
          </reference>
        </references>
      </pivotArea>
    </format>
    <format dxfId="989">
      <pivotArea dataOnly="0" labelOnly="1" fieldPosition="0">
        <references count="4">
          <reference field="17" count="1" selected="0">
            <x v="1"/>
          </reference>
          <reference field="18" count="1" selected="0">
            <x v="5"/>
          </reference>
          <reference field="26" count="1" selected="0">
            <x v="5"/>
          </reference>
          <reference field="27" count="1">
            <x v="38"/>
          </reference>
        </references>
      </pivotArea>
    </format>
    <format dxfId="988">
      <pivotArea dataOnly="0" labelOnly="1" fieldPosition="0">
        <references count="4">
          <reference field="17" count="1" selected="0">
            <x v="1"/>
          </reference>
          <reference field="18" count="1" selected="0">
            <x v="9"/>
          </reference>
          <reference field="26" count="1" selected="0">
            <x v="5"/>
          </reference>
          <reference field="27" count="1">
            <x v="42"/>
          </reference>
        </references>
      </pivotArea>
    </format>
    <format dxfId="987">
      <pivotArea dataOnly="0" labelOnly="1" fieldPosition="0">
        <references count="4">
          <reference field="17" count="1" selected="0">
            <x v="1"/>
          </reference>
          <reference field="18" count="1" selected="0">
            <x v="21"/>
          </reference>
          <reference field="26" count="1" selected="0">
            <x v="5"/>
          </reference>
          <reference field="27" count="1">
            <x v="47"/>
          </reference>
        </references>
      </pivotArea>
    </format>
    <format dxfId="986">
      <pivotArea dataOnly="0" labelOnly="1" fieldPosition="0">
        <references count="4">
          <reference field="17" count="1" selected="0">
            <x v="1"/>
          </reference>
          <reference field="18" count="1" selected="0">
            <x v="25"/>
          </reference>
          <reference field="26" count="1" selected="0">
            <x v="5"/>
          </reference>
          <reference field="27" count="1">
            <x v="39"/>
          </reference>
        </references>
      </pivotArea>
    </format>
    <format dxfId="985">
      <pivotArea dataOnly="0" labelOnly="1" fieldPosition="0">
        <references count="4">
          <reference field="17" count="1" selected="0">
            <x v="1"/>
          </reference>
          <reference field="18" count="1" selected="0">
            <x v="33"/>
          </reference>
          <reference field="26" count="1" selected="0">
            <x v="5"/>
          </reference>
          <reference field="27" count="1">
            <x v="41"/>
          </reference>
        </references>
      </pivotArea>
    </format>
    <format dxfId="984">
      <pivotArea dataOnly="0" labelOnly="1" fieldPosition="0">
        <references count="4">
          <reference field="17" count="1" selected="0">
            <x v="1"/>
          </reference>
          <reference field="18" count="1" selected="0">
            <x v="38"/>
          </reference>
          <reference field="26" count="1" selected="0">
            <x v="5"/>
          </reference>
          <reference field="27" count="1">
            <x v="45"/>
          </reference>
        </references>
      </pivotArea>
    </format>
    <format dxfId="983">
      <pivotArea dataOnly="0" labelOnly="1" fieldPosition="0">
        <references count="4">
          <reference field="17" count="1" selected="0">
            <x v="1"/>
          </reference>
          <reference field="18" count="1" selected="0">
            <x v="42"/>
          </reference>
          <reference field="26" count="1" selected="0">
            <x v="5"/>
          </reference>
          <reference field="27" count="1">
            <x v="43"/>
          </reference>
        </references>
      </pivotArea>
    </format>
    <format dxfId="982">
      <pivotArea dataOnly="0" labelOnly="1" fieldPosition="0">
        <references count="4">
          <reference field="17" count="1" selected="0">
            <x v="1"/>
          </reference>
          <reference field="18" count="1" selected="0">
            <x v="56"/>
          </reference>
          <reference field="26" count="1" selected="0">
            <x v="5"/>
          </reference>
          <reference field="27" count="1">
            <x v="37"/>
          </reference>
        </references>
      </pivotArea>
    </format>
    <format dxfId="981">
      <pivotArea dataOnly="0" labelOnly="1" fieldPosition="0">
        <references count="4">
          <reference field="17" count="1" selected="0">
            <x v="1"/>
          </reference>
          <reference field="18" count="1" selected="0">
            <x v="64"/>
          </reference>
          <reference field="26" count="1" selected="0">
            <x v="5"/>
          </reference>
          <reference field="27" count="1">
            <x v="44"/>
          </reference>
        </references>
      </pivotArea>
    </format>
    <format dxfId="980">
      <pivotArea dataOnly="0" labelOnly="1" fieldPosition="0">
        <references count="4">
          <reference field="17" count="1" selected="0">
            <x v="1"/>
          </reference>
          <reference field="18" count="1" selected="0">
            <x v="70"/>
          </reference>
          <reference field="26" count="1" selected="0">
            <x v="5"/>
          </reference>
          <reference field="27" count="1">
            <x v="40"/>
          </reference>
        </references>
      </pivotArea>
    </format>
    <format dxfId="979">
      <pivotArea dataOnly="0" labelOnly="1" fieldPosition="0">
        <references count="4">
          <reference field="17" count="1" selected="0">
            <x v="1"/>
          </reference>
          <reference field="18" count="1" selected="0">
            <x v="73"/>
          </reference>
          <reference field="26" count="1" selected="0">
            <x v="5"/>
          </reference>
          <reference field="27" count="1">
            <x v="48"/>
          </reference>
        </references>
      </pivotArea>
    </format>
    <format dxfId="978">
      <pivotArea dataOnly="0" labelOnly="1" fieldPosition="0">
        <references count="4">
          <reference field="17" count="1" selected="0">
            <x v="1"/>
          </reference>
          <reference field="18" count="1" selected="0">
            <x v="85"/>
          </reference>
          <reference field="26" count="1" selected="0">
            <x v="5"/>
          </reference>
          <reference field="27" count="1">
            <x v="46"/>
          </reference>
        </references>
      </pivotArea>
    </format>
    <format dxfId="977">
      <pivotArea dataOnly="0" labelOnly="1" fieldPosition="0">
        <references count="4">
          <reference field="17" count="1" selected="0">
            <x v="2"/>
          </reference>
          <reference field="18" count="1" selected="0">
            <x v="8"/>
          </reference>
          <reference field="26" count="1" selected="0">
            <x v="7"/>
          </reference>
          <reference field="27" count="1">
            <x v="60"/>
          </reference>
        </references>
      </pivotArea>
    </format>
    <format dxfId="976">
      <pivotArea dataOnly="0" labelOnly="1" fieldPosition="0">
        <references count="4">
          <reference field="17" count="1" selected="0">
            <x v="2"/>
          </reference>
          <reference field="18" count="1" selected="0">
            <x v="12"/>
          </reference>
          <reference field="26" count="1" selected="0">
            <x v="7"/>
          </reference>
          <reference field="27" count="1">
            <x v="63"/>
          </reference>
        </references>
      </pivotArea>
    </format>
    <format dxfId="975">
      <pivotArea dataOnly="0" labelOnly="1" fieldPosition="0">
        <references count="4">
          <reference field="17" count="1" selected="0">
            <x v="2"/>
          </reference>
          <reference field="18" count="1" selected="0">
            <x v="16"/>
          </reference>
          <reference field="26" count="1" selected="0">
            <x v="7"/>
          </reference>
          <reference field="27" count="1">
            <x v="65"/>
          </reference>
        </references>
      </pivotArea>
    </format>
    <format dxfId="974">
      <pivotArea dataOnly="0" labelOnly="1" fieldPosition="0">
        <references count="4">
          <reference field="17" count="1" selected="0">
            <x v="2"/>
          </reference>
          <reference field="18" count="1" selected="0">
            <x v="45"/>
          </reference>
          <reference field="26" count="1" selected="0">
            <x v="7"/>
          </reference>
          <reference field="27" count="1">
            <x v="58"/>
          </reference>
        </references>
      </pivotArea>
    </format>
    <format dxfId="973">
      <pivotArea dataOnly="0" labelOnly="1" fieldPosition="0">
        <references count="4">
          <reference field="17" count="1" selected="0">
            <x v="2"/>
          </reference>
          <reference field="18" count="1" selected="0">
            <x v="60"/>
          </reference>
          <reference field="26" count="1" selected="0">
            <x v="7"/>
          </reference>
          <reference field="27" count="1">
            <x v="62"/>
          </reference>
        </references>
      </pivotArea>
    </format>
    <format dxfId="972">
      <pivotArea dataOnly="0" labelOnly="1" fieldPosition="0">
        <references count="4">
          <reference field="17" count="1" selected="0">
            <x v="2"/>
          </reference>
          <reference field="18" count="1" selected="0">
            <x v="68"/>
          </reference>
          <reference field="26" count="1" selected="0">
            <x v="7"/>
          </reference>
          <reference field="27" count="1">
            <x v="56"/>
          </reference>
        </references>
      </pivotArea>
    </format>
    <format dxfId="971">
      <pivotArea dataOnly="0" labelOnly="1" fieldPosition="0">
        <references count="4">
          <reference field="17" count="1" selected="0">
            <x v="2"/>
          </reference>
          <reference field="18" count="1" selected="0">
            <x v="72"/>
          </reference>
          <reference field="26" count="1" selected="0">
            <x v="7"/>
          </reference>
          <reference field="27" count="1">
            <x v="59"/>
          </reference>
        </references>
      </pivotArea>
    </format>
    <format dxfId="970">
      <pivotArea dataOnly="0" labelOnly="1" fieldPosition="0">
        <references count="4">
          <reference field="17" count="1" selected="0">
            <x v="2"/>
          </reference>
          <reference field="18" count="1" selected="0">
            <x v="75"/>
          </reference>
          <reference field="26" count="1" selected="0">
            <x v="7"/>
          </reference>
          <reference field="27" count="1">
            <x v="61"/>
          </reference>
        </references>
      </pivotArea>
    </format>
    <format dxfId="969">
      <pivotArea dataOnly="0" labelOnly="1" fieldPosition="0">
        <references count="4">
          <reference field="17" count="1" selected="0">
            <x v="2"/>
          </reference>
          <reference field="18" count="1" selected="0">
            <x v="76"/>
          </reference>
          <reference field="26" count="1" selected="0">
            <x v="7"/>
          </reference>
          <reference field="27" count="1">
            <x v="57"/>
          </reference>
        </references>
      </pivotArea>
    </format>
    <format dxfId="968">
      <pivotArea dataOnly="0" labelOnly="1" fieldPosition="0">
        <references count="4">
          <reference field="17" count="1" selected="0">
            <x v="2"/>
          </reference>
          <reference field="18" count="1" selected="0">
            <x v="78"/>
          </reference>
          <reference field="26" count="1" selected="0">
            <x v="7"/>
          </reference>
          <reference field="27" count="1">
            <x v="64"/>
          </reference>
        </references>
      </pivotArea>
    </format>
    <format dxfId="967">
      <pivotArea dataOnly="0" labelOnly="1" fieldPosition="0">
        <references count="4">
          <reference field="17" count="1" selected="0">
            <x v="4"/>
          </reference>
          <reference field="18" count="1" selected="0">
            <x v="14"/>
          </reference>
          <reference field="26" count="1" selected="0">
            <x v="6"/>
          </reference>
          <reference field="27" count="1">
            <x v="53"/>
          </reference>
        </references>
      </pivotArea>
    </format>
    <format dxfId="966">
      <pivotArea dataOnly="0" labelOnly="1" fieldPosition="0">
        <references count="4">
          <reference field="17" count="1" selected="0">
            <x v="4"/>
          </reference>
          <reference field="18" count="1" selected="0">
            <x v="20"/>
          </reference>
          <reference field="26" count="1" selected="0">
            <x v="6"/>
          </reference>
          <reference field="27" count="1">
            <x v="50"/>
          </reference>
        </references>
      </pivotArea>
    </format>
    <format dxfId="965">
      <pivotArea dataOnly="0" labelOnly="1" fieldPosition="0">
        <references count="4">
          <reference field="17" count="1" selected="0">
            <x v="4"/>
          </reference>
          <reference field="18" count="1" selected="0">
            <x v="24"/>
          </reference>
          <reference field="26" count="1" selected="0">
            <x v="6"/>
          </reference>
          <reference field="27" count="1">
            <x v="54"/>
          </reference>
        </references>
      </pivotArea>
    </format>
    <format dxfId="964">
      <pivotArea dataOnly="0" labelOnly="1" fieldPosition="0">
        <references count="4">
          <reference field="17" count="1" selected="0">
            <x v="4"/>
          </reference>
          <reference field="18" count="1" selected="0">
            <x v="35"/>
          </reference>
          <reference field="26" count="1" selected="0">
            <x v="6"/>
          </reference>
          <reference field="27" count="1">
            <x v="51"/>
          </reference>
        </references>
      </pivotArea>
    </format>
    <format dxfId="963">
      <pivotArea dataOnly="0" labelOnly="1" fieldPosition="0">
        <references count="4">
          <reference field="17" count="1" selected="0">
            <x v="4"/>
          </reference>
          <reference field="18" count="1" selected="0">
            <x v="55"/>
          </reference>
          <reference field="26" count="1" selected="0">
            <x v="6"/>
          </reference>
          <reference field="27" count="1">
            <x v="55"/>
          </reference>
        </references>
      </pivotArea>
    </format>
    <format dxfId="962">
      <pivotArea dataOnly="0" labelOnly="1" fieldPosition="0">
        <references count="4">
          <reference field="17" count="1" selected="0">
            <x v="4"/>
          </reference>
          <reference field="18" count="1" selected="0">
            <x v="58"/>
          </reference>
          <reference field="26" count="1" selected="0">
            <x v="6"/>
          </reference>
          <reference field="27" count="1">
            <x v="49"/>
          </reference>
        </references>
      </pivotArea>
    </format>
    <format dxfId="961">
      <pivotArea dataOnly="0" labelOnly="1" fieldPosition="0">
        <references count="4">
          <reference field="17" count="1" selected="0">
            <x v="4"/>
          </reference>
          <reference field="18" count="1" selected="0">
            <x v="69"/>
          </reference>
          <reference field="26" count="1" selected="0">
            <x v="6"/>
          </reference>
          <reference field="27" count="1">
            <x v="52"/>
          </reference>
        </references>
      </pivotArea>
    </format>
    <format dxfId="960">
      <pivotArea dataOnly="0" labelOnly="1" fieldPosition="0">
        <references count="4">
          <reference field="17" count="1" selected="0">
            <x v="5"/>
          </reference>
          <reference field="18" count="1" selected="0">
            <x v="6"/>
          </reference>
          <reference field="26" count="1" selected="0">
            <x v="0"/>
          </reference>
          <reference field="27" count="1">
            <x v="5"/>
          </reference>
        </references>
      </pivotArea>
    </format>
    <format dxfId="959">
      <pivotArea dataOnly="0" labelOnly="1" fieldPosition="0">
        <references count="4">
          <reference field="17" count="1" selected="0">
            <x v="5"/>
          </reference>
          <reference field="18" count="1" selected="0">
            <x v="29"/>
          </reference>
          <reference field="26" count="1" selected="0">
            <x v="0"/>
          </reference>
          <reference field="27" count="1">
            <x v="1"/>
          </reference>
        </references>
      </pivotArea>
    </format>
    <format dxfId="958">
      <pivotArea dataOnly="0" labelOnly="1" fieldPosition="0">
        <references count="4">
          <reference field="17" count="1" selected="0">
            <x v="5"/>
          </reference>
          <reference field="18" count="1" selected="0">
            <x v="41"/>
          </reference>
          <reference field="26" count="1" selected="0">
            <x v="0"/>
          </reference>
          <reference field="27" count="1">
            <x v="4"/>
          </reference>
        </references>
      </pivotArea>
    </format>
    <format dxfId="957">
      <pivotArea dataOnly="0" labelOnly="1" fieldPosition="0">
        <references count="4">
          <reference field="17" count="1" selected="0">
            <x v="5"/>
          </reference>
          <reference field="18" count="1" selected="0">
            <x v="57"/>
          </reference>
          <reference field="26" count="1" selected="0">
            <x v="0"/>
          </reference>
          <reference field="27" count="1">
            <x v="3"/>
          </reference>
        </references>
      </pivotArea>
    </format>
    <format dxfId="956">
      <pivotArea dataOnly="0" labelOnly="1" fieldPosition="0">
        <references count="4">
          <reference field="17" count="1" selected="0">
            <x v="5"/>
          </reference>
          <reference field="18" count="1" selected="0">
            <x v="74"/>
          </reference>
          <reference field="26" count="1" selected="0">
            <x v="0"/>
          </reference>
          <reference field="27" count="1">
            <x v="2"/>
          </reference>
        </references>
      </pivotArea>
    </format>
    <format dxfId="955">
      <pivotArea dataOnly="0" labelOnly="1" fieldPosition="0">
        <references count="4">
          <reference field="17" count="1" selected="0">
            <x v="5"/>
          </reference>
          <reference field="18" count="1" selected="0">
            <x v="77"/>
          </reference>
          <reference field="26" count="1" selected="0">
            <x v="0"/>
          </reference>
          <reference field="27" count="1">
            <x v="18"/>
          </reference>
        </references>
      </pivotArea>
    </format>
    <format dxfId="954">
      <pivotArea dataOnly="0" labelOnly="1" fieldPosition="0">
        <references count="4">
          <reference field="17" count="1" selected="0">
            <x v="5"/>
          </reference>
          <reference field="18" count="1" selected="0">
            <x v="79"/>
          </reference>
          <reference field="26" count="1" selected="0">
            <x v="0"/>
          </reference>
          <reference field="27" count="1">
            <x v="6"/>
          </reference>
        </references>
      </pivotArea>
    </format>
    <format dxfId="953">
      <pivotArea dataOnly="0" labelOnly="1" fieldPosition="0">
        <references count="4">
          <reference field="17" count="1" selected="0">
            <x v="5"/>
          </reference>
          <reference field="18" count="1" selected="0">
            <x v="81"/>
          </reference>
          <reference field="26" count="1" selected="0">
            <x v="0"/>
          </reference>
          <reference field="27" count="1">
            <x v="0"/>
          </reference>
        </references>
      </pivotArea>
    </format>
    <format dxfId="952">
      <pivotArea dataOnly="0" labelOnly="1" fieldPosition="0">
        <references count="4">
          <reference field="17" count="1" selected="0">
            <x v="6"/>
          </reference>
          <reference field="18" count="1" selected="0">
            <x v="11"/>
          </reference>
          <reference field="26" count="1" selected="0">
            <x v="4"/>
          </reference>
          <reference field="27" count="1">
            <x v="29"/>
          </reference>
        </references>
      </pivotArea>
    </format>
    <format dxfId="951">
      <pivotArea dataOnly="0" labelOnly="1" fieldPosition="0">
        <references count="4">
          <reference field="17" count="1" selected="0">
            <x v="6"/>
          </reference>
          <reference field="18" count="1" selected="0">
            <x v="13"/>
          </reference>
          <reference field="26" count="1" selected="0">
            <x v="4"/>
          </reference>
          <reference field="27" count="1">
            <x v="28"/>
          </reference>
        </references>
      </pivotArea>
    </format>
    <format dxfId="950">
      <pivotArea dataOnly="0" labelOnly="1" fieldPosition="0">
        <references count="4">
          <reference field="17" count="1" selected="0">
            <x v="6"/>
          </reference>
          <reference field="18" count="1" selected="0">
            <x v="28"/>
          </reference>
          <reference field="26" count="1" selected="0">
            <x v="4"/>
          </reference>
          <reference field="27" count="1">
            <x v="23"/>
          </reference>
        </references>
      </pivotArea>
    </format>
    <format dxfId="949">
      <pivotArea dataOnly="0" labelOnly="1" fieldPosition="0">
        <references count="4">
          <reference field="17" count="1" selected="0">
            <x v="6"/>
          </reference>
          <reference field="18" count="1" selected="0">
            <x v="36"/>
          </reference>
          <reference field="26" count="1" selected="0">
            <x v="4"/>
          </reference>
          <reference field="27" count="1">
            <x v="22"/>
          </reference>
        </references>
      </pivotArea>
    </format>
    <format dxfId="948">
      <pivotArea dataOnly="0" labelOnly="1" fieldPosition="0">
        <references count="4">
          <reference field="17" count="1" selected="0">
            <x v="6"/>
          </reference>
          <reference field="18" count="1" selected="0">
            <x v="37"/>
          </reference>
          <reference field="26" count="1" selected="0">
            <x v="4"/>
          </reference>
          <reference field="27" count="1">
            <x v="34"/>
          </reference>
        </references>
      </pivotArea>
    </format>
    <format dxfId="947">
      <pivotArea dataOnly="0" labelOnly="1" fieldPosition="0">
        <references count="4">
          <reference field="17" count="1" selected="0">
            <x v="6"/>
          </reference>
          <reference field="18" count="1" selected="0">
            <x v="39"/>
          </reference>
          <reference field="26" count="1" selected="0">
            <x v="4"/>
          </reference>
          <reference field="27" count="1">
            <x v="31"/>
          </reference>
        </references>
      </pivotArea>
    </format>
    <format dxfId="946">
      <pivotArea dataOnly="0" labelOnly="1" fieldPosition="0">
        <references count="4">
          <reference field="17" count="1" selected="0">
            <x v="6"/>
          </reference>
          <reference field="18" count="1" selected="0">
            <x v="52"/>
          </reference>
          <reference field="26" count="1" selected="0">
            <x v="4"/>
          </reference>
          <reference field="27" count="1">
            <x v="25"/>
          </reference>
        </references>
      </pivotArea>
    </format>
    <format dxfId="945">
      <pivotArea dataOnly="0" labelOnly="1" fieldPosition="0">
        <references count="4">
          <reference field="17" count="1" selected="0">
            <x v="6"/>
          </reference>
          <reference field="18" count="1" selected="0">
            <x v="61"/>
          </reference>
          <reference field="26" count="1" selected="0">
            <x v="4"/>
          </reference>
          <reference field="27" count="1">
            <x v="35"/>
          </reference>
        </references>
      </pivotArea>
    </format>
    <format dxfId="944">
      <pivotArea dataOnly="0" labelOnly="1" fieldPosition="0">
        <references count="4">
          <reference field="17" count="1" selected="0">
            <x v="6"/>
          </reference>
          <reference field="18" count="1" selected="0">
            <x v="62"/>
          </reference>
          <reference field="26" count="1" selected="0">
            <x v="4"/>
          </reference>
          <reference field="27" count="1">
            <x v="20"/>
          </reference>
        </references>
      </pivotArea>
    </format>
    <format dxfId="943">
      <pivotArea dataOnly="0" labelOnly="1" fieldPosition="0">
        <references count="4">
          <reference field="17" count="1" selected="0">
            <x v="6"/>
          </reference>
          <reference field="18" count="1" selected="0">
            <x v="66"/>
          </reference>
          <reference field="26" count="1" selected="0">
            <x v="4"/>
          </reference>
          <reference field="27" count="1">
            <x v="24"/>
          </reference>
        </references>
      </pivotArea>
    </format>
    <format dxfId="942">
      <pivotArea dataOnly="0" labelOnly="1" fieldPosition="0">
        <references count="4">
          <reference field="17" count="1" selected="0">
            <x v="6"/>
          </reference>
          <reference field="18" count="1" selected="0">
            <x v="80"/>
          </reference>
          <reference field="26" count="1" selected="0">
            <x v="4"/>
          </reference>
          <reference field="27" count="1">
            <x v="32"/>
          </reference>
        </references>
      </pivotArea>
    </format>
    <format dxfId="941">
      <pivotArea dataOnly="0" labelOnly="1" fieldPosition="0">
        <references count="4">
          <reference field="17" count="1" selected="0">
            <x v="6"/>
          </reference>
          <reference field="18" count="1" selected="0">
            <x v="82"/>
          </reference>
          <reference field="26" count="1" selected="0">
            <x v="4"/>
          </reference>
          <reference field="27" count="1">
            <x v="26"/>
          </reference>
        </references>
      </pivotArea>
    </format>
    <format dxfId="940">
      <pivotArea dataOnly="0" labelOnly="1" fieldPosition="0">
        <references count="4">
          <reference field="17" count="1" selected="0">
            <x v="6"/>
          </reference>
          <reference field="18" count="1" selected="0">
            <x v="84"/>
          </reference>
          <reference field="26" count="1" selected="0">
            <x v="4"/>
          </reference>
          <reference field="27" count="1">
            <x v="33"/>
          </reference>
        </references>
      </pivotArea>
    </format>
    <format dxfId="939">
      <pivotArea dataOnly="0" labelOnly="1" fieldPosition="0">
        <references count="4">
          <reference field="17" count="1" selected="0">
            <x v="6"/>
          </reference>
          <reference field="18" count="1" selected="0">
            <x v="87"/>
          </reference>
          <reference field="26" count="1" selected="0">
            <x v="4"/>
          </reference>
          <reference field="27" count="1">
            <x v="27"/>
          </reference>
        </references>
      </pivotArea>
    </format>
    <format dxfId="938">
      <pivotArea dataOnly="0" labelOnly="1" fieldPosition="0">
        <references count="4">
          <reference field="17" count="1" selected="0">
            <x v="6"/>
          </reference>
          <reference field="18" count="1" selected="0">
            <x v="88"/>
          </reference>
          <reference field="26" count="1" selected="0">
            <x v="4"/>
          </reference>
          <reference field="27" count="1">
            <x v="30"/>
          </reference>
        </references>
      </pivotArea>
    </format>
    <format dxfId="937">
      <pivotArea dataOnly="0" labelOnly="1" fieldPosition="0">
        <references count="4">
          <reference field="17" count="1" selected="0">
            <x v="6"/>
          </reference>
          <reference field="18" count="1" selected="0">
            <x v="90"/>
          </reference>
          <reference field="26" count="1" selected="0">
            <x v="4"/>
          </reference>
          <reference field="27" count="1">
            <x v="36"/>
          </reference>
        </references>
      </pivotArea>
    </format>
    <format dxfId="936">
      <pivotArea dataOnly="0" labelOnly="1" fieldPosition="0">
        <references count="4">
          <reference field="17" count="1" selected="0">
            <x v="6"/>
          </reference>
          <reference field="18" count="1" selected="0">
            <x v="91"/>
          </reference>
          <reference field="26" count="1" selected="0">
            <x v="4"/>
          </reference>
          <reference field="27" count="1">
            <x v="21"/>
          </reference>
        </references>
      </pivotArea>
    </format>
    <format dxfId="935">
      <pivotArea dataOnly="0" labelOnly="1" fieldPosition="0">
        <references count="4">
          <reference field="17" count="1" selected="0">
            <x v="7"/>
          </reference>
          <reference field="18" count="1" selected="0">
            <x v="7"/>
          </reference>
          <reference field="26" count="1" selected="0">
            <x v="1"/>
          </reference>
          <reference field="27" count="1">
            <x v="16"/>
          </reference>
        </references>
      </pivotArea>
    </format>
    <format dxfId="934">
      <pivotArea dataOnly="0" labelOnly="1" fieldPosition="0">
        <references count="4">
          <reference field="17" count="1" selected="0">
            <x v="7"/>
          </reference>
          <reference field="18" count="1" selected="0">
            <x v="15"/>
          </reference>
          <reference field="26" count="1" selected="0">
            <x v="1"/>
          </reference>
          <reference field="27" count="1">
            <x v="11"/>
          </reference>
        </references>
      </pivotArea>
    </format>
    <format dxfId="933">
      <pivotArea dataOnly="0" labelOnly="1" fieldPosition="0">
        <references count="4">
          <reference field="17" count="1" selected="0">
            <x v="7"/>
          </reference>
          <reference field="18" count="1" selected="0">
            <x v="22"/>
          </reference>
          <reference field="26" count="1" selected="0">
            <x v="1"/>
          </reference>
          <reference field="27" count="1">
            <x v="13"/>
          </reference>
        </references>
      </pivotArea>
    </format>
    <format dxfId="932">
      <pivotArea dataOnly="0" labelOnly="1" fieldPosition="0">
        <references count="4">
          <reference field="17" count="1" selected="0">
            <x v="7"/>
          </reference>
          <reference field="18" count="1" selected="0">
            <x v="32"/>
          </reference>
          <reference field="26" count="1" selected="0">
            <x v="1"/>
          </reference>
          <reference field="27" count="1">
            <x v="9"/>
          </reference>
        </references>
      </pivotArea>
    </format>
    <format dxfId="931">
      <pivotArea dataOnly="0" labelOnly="1" fieldPosition="0">
        <references count="4">
          <reference field="17" count="1" selected="0">
            <x v="7"/>
          </reference>
          <reference field="18" count="1" selected="0">
            <x v="40"/>
          </reference>
          <reference field="26" count="1" selected="0">
            <x v="1"/>
          </reference>
          <reference field="27" count="1">
            <x v="12"/>
          </reference>
        </references>
      </pivotArea>
    </format>
    <format dxfId="930">
      <pivotArea dataOnly="0" labelOnly="1" fieldPosition="0">
        <references count="4">
          <reference field="17" count="1" selected="0">
            <x v="7"/>
          </reference>
          <reference field="18" count="1" selected="0">
            <x v="48"/>
          </reference>
          <reference field="26" count="1" selected="0">
            <x v="1"/>
          </reference>
          <reference field="27" count="1">
            <x v="14"/>
          </reference>
        </references>
      </pivotArea>
    </format>
    <format dxfId="929">
      <pivotArea dataOnly="0" labelOnly="1" fieldPosition="0">
        <references count="4">
          <reference field="17" count="1" selected="0">
            <x v="7"/>
          </reference>
          <reference field="18" count="1" selected="0">
            <x v="54"/>
          </reference>
          <reference field="26" count="1" selected="0">
            <x v="1"/>
          </reference>
          <reference field="27" count="1">
            <x v="7"/>
          </reference>
        </references>
      </pivotArea>
    </format>
    <format dxfId="928">
      <pivotArea dataOnly="0" labelOnly="1" fieldPosition="0">
        <references count="4">
          <reference field="17" count="1" selected="0">
            <x v="7"/>
          </reference>
          <reference field="18" count="1" selected="0">
            <x v="59"/>
          </reference>
          <reference field="26" count="1" selected="0">
            <x v="1"/>
          </reference>
          <reference field="27" count="1">
            <x v="10"/>
          </reference>
        </references>
      </pivotArea>
    </format>
    <format dxfId="927">
      <pivotArea dataOnly="0" labelOnly="1" fieldPosition="0">
        <references count="4">
          <reference field="17" count="1" selected="0">
            <x v="7"/>
          </reference>
          <reference field="18" count="1" selected="0">
            <x v="67"/>
          </reference>
          <reference field="26" count="1" selected="0">
            <x v="1"/>
          </reference>
          <reference field="27" count="1">
            <x v="8"/>
          </reference>
        </references>
      </pivotArea>
    </format>
    <format dxfId="926">
      <pivotArea dataOnly="0" labelOnly="1" fieldPosition="0">
        <references count="4">
          <reference field="17" count="1" selected="0">
            <x v="7"/>
          </reference>
          <reference field="18" count="1" selected="0">
            <x v="89"/>
          </reference>
          <reference field="26" count="1" selected="0">
            <x v="1"/>
          </reference>
          <reference field="27" count="1">
            <x v="15"/>
          </reference>
        </references>
      </pivotArea>
    </format>
    <format dxfId="925">
      <pivotArea dataOnly="0" labelOnly="1" outline="0" axis="axisValues" fieldPosition="0"/>
    </format>
    <format dxfId="924">
      <pivotArea outline="0" collapsedLevelsAreSubtotals="1" fieldPosition="0"/>
    </format>
    <format dxfId="923">
      <pivotArea dataOnly="0" labelOnly="1" outline="0" axis="axisValues" fieldPosition="0"/>
    </format>
    <format dxfId="922">
      <pivotArea outline="0" collapsedLevelsAreSubtotals="1" fieldPosition="0"/>
    </format>
    <format dxfId="921">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tables/table1.xml><?xml version="1.0" encoding="utf-8"?>
<table xmlns="http://schemas.openxmlformats.org/spreadsheetml/2006/main" id="5" name="T_STATUT" displayName="T_STATUT" ref="F2:F7" totalsRowShown="0" headerRowDxfId="49" dataDxfId="48">
  <autoFilter ref="F2:F7"/>
  <tableColumns count="1">
    <tableColumn id="1" name="Statut" dataDxfId="47"/>
  </tableColumns>
  <tableStyleInfo name="TableStyleMedium2" showFirstColumn="0" showLastColumn="0" showRowStripes="1" showColumnStripes="0"/>
</table>
</file>

<file path=xl/tables/table10.xml><?xml version="1.0" encoding="utf-8"?>
<table xmlns="http://schemas.openxmlformats.org/spreadsheetml/2006/main" id="2" name="T_COM" displayName="T_COM" ref="D1:F141" totalsRowShown="0" headerRowDxfId="7" tableBorderDxfId="6">
  <autoFilter ref="D1:F141"/>
  <tableColumns count="3">
    <tableColumn id="1" name="DEPARTEMENT0" dataDxfId="5"/>
    <tableColumn id="2" name="COMMUNE"/>
    <tableColumn id="3" name="COMM_PCODE" dataDxfId="4"/>
  </tableColumns>
  <tableStyleInfo name="TableStyleMedium2" showFirstColumn="0" showLastColumn="0" showRowStripes="1" showColumnStripes="0"/>
</table>
</file>

<file path=xl/tables/table11.xml><?xml version="1.0" encoding="utf-8"?>
<table xmlns="http://schemas.openxmlformats.org/spreadsheetml/2006/main" id="3" name="T_SECTION_COMMUNALE" displayName="T_SECTION_COMMUNALE" ref="H1:J571" totalsRowShown="0" headerRowDxfId="3" tableBorderDxfId="2">
  <autoFilter ref="H1:J571"/>
  <tableColumns count="3">
    <tableColumn id="1" name="COMMUNE0" dataDxfId="1"/>
    <tableColumn id="2" name="SECTIONCOMM"/>
    <tableColumn id="3" name="SECTION_PCODE" dataDxfId="0"/>
  </tableColumns>
  <tableStyleInfo name="TableStyleMedium2" showFirstColumn="0" showLastColumn="0" showRowStripes="1" showColumnStripes="0"/>
</table>
</file>

<file path=xl/tables/table2.xml><?xml version="1.0" encoding="utf-8"?>
<table xmlns="http://schemas.openxmlformats.org/spreadsheetml/2006/main" id="6" name="T_PRIORISATION" displayName="T_PRIORISATION" ref="U2:U4" totalsRowShown="0" headerRowDxfId="46" dataDxfId="45">
  <autoFilter ref="U2:U4"/>
  <tableColumns count="1">
    <tableColumn id="1" name="Priorisation" dataDxfId="44"/>
  </tableColumns>
  <tableStyleInfo name="TableStyleMedium2" showFirstColumn="0" showLastColumn="0" showRowStripes="1" showColumnStripes="0"/>
</table>
</file>

<file path=xl/tables/table3.xml><?xml version="1.0" encoding="utf-8"?>
<table xmlns="http://schemas.openxmlformats.org/spreadsheetml/2006/main" id="10" name="T_ACTIVITE1" displayName="T_ACTIVITE1" ref="N2:O15" totalsRowShown="0" headerRowDxfId="43" dataDxfId="41" headerRowBorderDxfId="42" tableBorderDxfId="40" totalsRowBorderDxfId="39">
  <autoFilter ref="N2:O15"/>
  <sortState ref="N3:O15">
    <sortCondition ref="N2:N15"/>
  </sortState>
  <tableColumns count="2">
    <tableColumn id="1" name="ASSISTANCE0" dataDxfId="38"/>
    <tableColumn id="2" name="ACTIVITE1" dataDxfId="37"/>
  </tableColumns>
  <tableStyleInfo name="TableStyleLight2" showFirstColumn="0" showLastColumn="0" showRowStripes="1" showColumnStripes="0"/>
</table>
</file>

<file path=xl/tables/table4.xml><?xml version="1.0" encoding="utf-8"?>
<table xmlns="http://schemas.openxmlformats.org/spreadsheetml/2006/main" id="11" name="T_MILIEU" displayName="T_MILIEU" ref="H2:H6" totalsRowShown="0" headerRowDxfId="36" dataDxfId="35">
  <autoFilter ref="H2:H6"/>
  <tableColumns count="1">
    <tableColumn id="1" name="MILIEU" dataDxfId="34"/>
  </tableColumns>
  <tableStyleInfo name="TableStyleMedium2" showFirstColumn="0" showLastColumn="0" showRowStripes="1" showColumnStripes="0"/>
</table>
</file>

<file path=xl/tables/table5.xml><?xml version="1.0" encoding="utf-8"?>
<table xmlns="http://schemas.openxmlformats.org/spreadsheetml/2006/main" id="12" name="T_ACTIVITE2" displayName="T_ACTIVITE2" ref="Q2:S39" totalsRowShown="0" headerRowDxfId="33" headerRowBorderDxfId="32" tableBorderDxfId="31" totalsRowBorderDxfId="30">
  <autoFilter ref="Q2:S39"/>
  <sortState ref="Q3:S29">
    <sortCondition ref="Q2:Q29"/>
  </sortState>
  <tableColumns count="3">
    <tableColumn id="1" name="ACTIVITE10" dataDxfId="29"/>
    <tableColumn id="2" name="ACTIVITE2" dataDxfId="28"/>
    <tableColumn id="3" name="Unité" dataDxfId="27"/>
  </tableColumns>
  <tableStyleInfo name="TableStyleMedium2" showFirstColumn="0" showLastColumn="0" showRowStripes="1" showColumnStripes="0"/>
</table>
</file>

<file path=xl/tables/table6.xml><?xml version="1.0" encoding="utf-8"?>
<table xmlns="http://schemas.openxmlformats.org/spreadsheetml/2006/main" id="15" name="T_ASSISTANCE" displayName="T_ASSISTANCE" ref="L2:L5" totalsRowShown="0" headerRowDxfId="26" dataDxfId="24" headerRowBorderDxfId="25" tableBorderDxfId="23" totalsRowBorderDxfId="22">
  <autoFilter ref="L2:L5"/>
  <tableColumns count="1">
    <tableColumn id="2" name="ASSISTANCE" dataDxfId="21"/>
  </tableColumns>
  <tableStyleInfo name="TableStyleMedium2" showFirstColumn="0" showLastColumn="0" showRowStripes="1" showColumnStripes="0"/>
</table>
</file>

<file path=xl/tables/table7.xml><?xml version="1.0" encoding="utf-8"?>
<table xmlns="http://schemas.openxmlformats.org/spreadsheetml/2006/main" id="16" name="T_INTERVENTION" displayName="T_INTERVENTION" ref="J2:J5" totalsRowShown="0" headerRowDxfId="20" dataDxfId="18" headerRowBorderDxfId="19" tableBorderDxfId="17">
  <autoFilter ref="J2:J5"/>
  <tableColumns count="1">
    <tableColumn id="1" name="NIVEAU D'INTERVENTION" dataDxfId="16"/>
  </tableColumns>
  <tableStyleInfo name="TableStyleMedium2" showFirstColumn="0" showLastColumn="0" showRowStripes="1" showColumnStripes="0"/>
</table>
</file>

<file path=xl/tables/table8.xml><?xml version="1.0" encoding="utf-8"?>
<table xmlns="http://schemas.openxmlformats.org/spreadsheetml/2006/main" id="4" name="T_ORGANISATION" displayName="T_ORGANISATION" ref="A2:D109" totalsRowShown="0" headerRowDxfId="15">
  <autoFilter ref="A2:D109"/>
  <sortState ref="A3:D133">
    <sortCondition ref="A2:A133"/>
  </sortState>
  <tableColumns count="4">
    <tableColumn id="1" name="Organisation" dataDxfId="14"/>
    <tableColumn id="2" name="Organization type" dataDxfId="13"/>
    <tableColumn id="3" name="Focal Point" dataDxfId="12"/>
    <tableColumn id="4" name="Sent new format?" dataDxfId="11"/>
  </tableColumns>
  <tableStyleInfo name="TableStyleMedium2" showFirstColumn="0" showLastColumn="0" showRowStripes="1" showColumnStripes="0"/>
</table>
</file>

<file path=xl/tables/table9.xml><?xml version="1.0" encoding="utf-8"?>
<table xmlns="http://schemas.openxmlformats.org/spreadsheetml/2006/main" id="1" name="T_DEP" displayName="T_DEP" ref="A1:B11" totalsRowShown="0" headerRowDxfId="10" tableBorderDxfId="9">
  <autoFilter ref="A1:B11"/>
  <tableColumns count="2">
    <tableColumn id="1" name="DEPARTEMENT" dataDxfId="8"/>
    <tableColumn id="2" name="DEP_PCODE"/>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ivotTable" Target="../pivotTables/pivotTable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ivotTable" Target="../pivotTables/pivotTable2.xml"/></Relationships>
</file>

<file path=xl/worksheets/_rels/sheet5.xml.rels><?xml version="1.0" encoding="UTF-8" standalone="yes"?>
<Relationships xmlns="http://schemas.openxmlformats.org/package/2006/relationships"><Relationship Id="rId3" Type="http://schemas.openxmlformats.org/officeDocument/2006/relationships/pivotTable" Target="../pivotTables/pivotTable5.xml"/><Relationship Id="rId2" Type="http://schemas.openxmlformats.org/officeDocument/2006/relationships/pivotTable" Target="../pivotTables/pivotTable4.xml"/><Relationship Id="rId1" Type="http://schemas.openxmlformats.org/officeDocument/2006/relationships/pivotTable" Target="../pivotTables/pivotTable3.xml"/></Relationships>
</file>

<file path=xl/worksheets/_rels/sheet6.xml.rels><?xml version="1.0" encoding="UTF-8" standalone="yes"?>
<Relationships xmlns="http://schemas.openxmlformats.org/package/2006/relationships"><Relationship Id="rId8" Type="http://schemas.openxmlformats.org/officeDocument/2006/relationships/table" Target="../tables/table8.xml"/><Relationship Id="rId3" Type="http://schemas.openxmlformats.org/officeDocument/2006/relationships/table" Target="../tables/table3.xml"/><Relationship Id="rId7" Type="http://schemas.openxmlformats.org/officeDocument/2006/relationships/table" Target="../tables/table7.xml"/><Relationship Id="rId2" Type="http://schemas.openxmlformats.org/officeDocument/2006/relationships/table" Target="../tables/table2.xml"/><Relationship Id="rId1" Type="http://schemas.openxmlformats.org/officeDocument/2006/relationships/table" Target="../tables/table1.xml"/><Relationship Id="rId6" Type="http://schemas.openxmlformats.org/officeDocument/2006/relationships/table" Target="../tables/table6.xml"/><Relationship Id="rId5" Type="http://schemas.openxmlformats.org/officeDocument/2006/relationships/table" Target="../tables/table5.xml"/><Relationship Id="rId4" Type="http://schemas.openxmlformats.org/officeDocument/2006/relationships/table" Target="../tables/table4.xml"/></Relationships>
</file>

<file path=xl/worksheets/_rels/sheet7.xml.rels><?xml version="1.0" encoding="UTF-8" standalone="yes"?>
<Relationships xmlns="http://schemas.openxmlformats.org/package/2006/relationships"><Relationship Id="rId3" Type="http://schemas.openxmlformats.org/officeDocument/2006/relationships/table" Target="../tables/table11.xml"/><Relationship Id="rId2" Type="http://schemas.openxmlformats.org/officeDocument/2006/relationships/table" Target="../tables/table10.xml"/><Relationship Id="rId1" Type="http://schemas.openxmlformats.org/officeDocument/2006/relationships/table" Target="../tables/table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S48"/>
  <sheetViews>
    <sheetView zoomScale="70" zoomScaleNormal="70" zoomScaleSheetLayoutView="85" zoomScalePageLayoutView="85" workbookViewId="0">
      <pane ySplit="4" topLeftCell="A5" activePane="bottomLeft" state="frozen"/>
      <selection pane="bottomLeft" activeCell="L29" sqref="L29"/>
    </sheetView>
  </sheetViews>
  <sheetFormatPr defaultColWidth="8.85546875" defaultRowHeight="23.25"/>
  <cols>
    <col min="1" max="1" width="8.85546875" style="22"/>
    <col min="2" max="4" width="9.85546875" style="22" customWidth="1"/>
    <col min="5" max="5" width="13.85546875" style="22" customWidth="1"/>
    <col min="6" max="6" width="14.42578125" style="22" bestFit="1" customWidth="1"/>
    <col min="7" max="7" width="16.85546875" style="70" customWidth="1"/>
    <col min="8" max="8" width="17.85546875" style="71" bestFit="1" customWidth="1"/>
    <col min="9" max="9" width="17.85546875" style="71" customWidth="1"/>
    <col min="10" max="10" width="16.28515625" style="22" customWidth="1"/>
    <col min="11" max="11" width="15.7109375" style="22" customWidth="1"/>
    <col min="12" max="12" width="15.7109375" style="78" customWidth="1"/>
    <col min="13" max="13" width="14.42578125" style="22" bestFit="1" customWidth="1"/>
    <col min="14" max="14" width="13.42578125" style="22" bestFit="1" customWidth="1"/>
    <col min="15" max="15" width="8.85546875" style="22"/>
    <col min="16" max="16" width="15.28515625" style="22" customWidth="1"/>
    <col min="17" max="17" width="18.42578125" style="22" customWidth="1"/>
    <col min="18" max="18" width="17.7109375" style="22" bestFit="1" customWidth="1"/>
    <col min="19" max="16384" width="8.85546875" style="22"/>
  </cols>
  <sheetData>
    <row r="1" spans="1:19" ht="63" customHeight="1">
      <c r="A1" s="102"/>
      <c r="B1" s="180" t="s">
        <v>1974</v>
      </c>
      <c r="C1" s="181"/>
      <c r="D1" s="181"/>
      <c r="E1" s="181"/>
      <c r="F1" s="181"/>
      <c r="G1" s="181"/>
      <c r="H1" s="181"/>
      <c r="I1" s="181"/>
      <c r="J1" s="181"/>
      <c r="K1" s="181"/>
      <c r="L1" s="181"/>
      <c r="M1" s="181"/>
      <c r="N1" s="181"/>
      <c r="O1" s="104"/>
      <c r="P1" s="145"/>
      <c r="Q1" s="145"/>
      <c r="R1" s="146"/>
      <c r="S1" s="146"/>
    </row>
    <row r="2" spans="1:19" s="78" customFormat="1" ht="19.5" customHeight="1">
      <c r="A2" s="102"/>
      <c r="B2" s="105"/>
      <c r="C2" s="105"/>
      <c r="D2" s="105"/>
      <c r="E2" s="105"/>
      <c r="F2" s="105"/>
      <c r="G2" s="106" t="s">
        <v>1859</v>
      </c>
      <c r="H2" s="183">
        <f ca="1">TODAY()</f>
        <v>42782</v>
      </c>
      <c r="I2" s="183"/>
      <c r="J2" s="184"/>
      <c r="K2" s="105"/>
      <c r="L2" s="105"/>
      <c r="M2" s="105"/>
      <c r="N2" s="105"/>
      <c r="O2" s="105"/>
      <c r="P2" s="147"/>
      <c r="Q2" s="147"/>
      <c r="R2" s="146"/>
      <c r="S2" s="146"/>
    </row>
    <row r="3" spans="1:19" s="78" customFormat="1" ht="19.5" customHeight="1" thickBot="1">
      <c r="A3" s="102"/>
      <c r="B3" s="105"/>
      <c r="C3" s="105"/>
      <c r="D3" s="105"/>
      <c r="E3" s="105"/>
      <c r="F3" s="185" t="s">
        <v>1861</v>
      </c>
      <c r="G3" s="176"/>
      <c r="H3" s="176"/>
      <c r="I3" s="176" t="s">
        <v>17</v>
      </c>
      <c r="J3" s="176"/>
      <c r="K3" s="176"/>
      <c r="L3" s="176" t="s">
        <v>20</v>
      </c>
      <c r="M3" s="176"/>
      <c r="N3" s="177"/>
      <c r="O3" s="105"/>
      <c r="P3" s="147"/>
      <c r="Q3" s="147"/>
      <c r="R3" s="146"/>
      <c r="S3" s="146"/>
    </row>
    <row r="4" spans="1:19" s="93" customFormat="1" ht="27" customHeight="1">
      <c r="A4" s="107"/>
      <c r="B4" s="107"/>
      <c r="C4" s="107"/>
      <c r="D4" s="107"/>
      <c r="E4" s="107"/>
      <c r="F4" s="108" t="s">
        <v>1205</v>
      </c>
      <c r="G4" s="109" t="s">
        <v>1218</v>
      </c>
      <c r="H4" s="110" t="s">
        <v>1860</v>
      </c>
      <c r="I4" s="173" t="s">
        <v>1205</v>
      </c>
      <c r="J4" s="111" t="s">
        <v>1218</v>
      </c>
      <c r="K4" s="110" t="s">
        <v>1860</v>
      </c>
      <c r="L4" s="173" t="s">
        <v>1205</v>
      </c>
      <c r="M4" s="174" t="s">
        <v>1218</v>
      </c>
      <c r="N4" s="174" t="s">
        <v>1860</v>
      </c>
      <c r="O4" s="107"/>
      <c r="P4" s="148"/>
      <c r="Q4" s="148"/>
      <c r="R4" s="148"/>
      <c r="S4" s="148"/>
    </row>
    <row r="5" spans="1:19" s="94" customFormat="1" ht="22.5">
      <c r="A5" s="103"/>
      <c r="B5" s="178" t="s">
        <v>1053</v>
      </c>
      <c r="C5" s="178"/>
      <c r="D5" s="186" t="s">
        <v>1048</v>
      </c>
      <c r="E5" s="187"/>
      <c r="F5" s="119">
        <f>SUM(SUMIFS('4W'!$N$4:$N$4428,'4W'!$F$4:$F$4428,$D$37,'4W'!$K$4:$K$4428,'DRAFT DASHBOARD'!D5),SUMIFS('4W'!$N$4:$N$4428,'4W'!$F$4:$F$4428,$D$38,'4W'!$K$4:$K$4428,'DRAFT DASHBOARD'!D5))</f>
        <v>142717</v>
      </c>
      <c r="G5" s="119">
        <f>SUM(SUMIFS('4W'!$S$4:$S$4428,'4W'!$F$4:$F$4428,$D$37,'4W'!$K$4:$K$4428,'DRAFT DASHBOARD'!D5),SUMIFS('4W'!$S$4:$S$4428,'4W'!$F$4:$F$4428,$D$38,'4W'!$K$4:$K$4428,'DRAFT DASHBOARD'!D5))</f>
        <v>117205</v>
      </c>
      <c r="H5" s="120">
        <f>G5*5</f>
        <v>586025</v>
      </c>
      <c r="I5" s="121">
        <f>SUM(SUMIFS('4W'!$N$4:$N$4428,'4W'!$F$4:$F$4428,$D$37,'4W'!$K$4:$K$4428,'DRAFT DASHBOARD'!D5,'4W'!$U$4:$U$4428,'DRAFT DASHBOARD'!$I$3),SUMIFS('4W'!$N$4:$N$4428,'4W'!$F$4:$F$4428,$D$38,'4W'!$K$4:$K$4428,'DRAFT DASHBOARD'!D5,'4W'!$U$4:$U$4428,'DRAFT DASHBOARD'!$I$3))</f>
        <v>83155</v>
      </c>
      <c r="J5" s="121">
        <f>SUM(SUMIFS('4W'!$S$4:$S$4428,'4W'!$F$4:$F$4428,$D$37,'4W'!$K$4:$K$4428,'DRAFT DASHBOARD'!D5,'4W'!$U$4:$U$4428,'DRAFT DASHBOARD'!$I$3),SUMIFS('4W'!$S$4:$S$4428,'4W'!$F$4:$F$4428,$D$38,'4W'!$K$4:$K$4428,'DRAFT DASHBOARD'!D5,'4W'!$U$4:$U$4428,'DRAFT DASHBOARD'!$I$3))</f>
        <v>59897</v>
      </c>
      <c r="K5" s="122">
        <f>J5*5</f>
        <v>299485</v>
      </c>
      <c r="L5" s="119">
        <f>SUM(SUMIFS('4W'!$N$4:$N$4428,'4W'!$F$4:$F$4428,$D$37,'4W'!$K$4:$K$4428,'DRAFT DASHBOARD'!D5,'4W'!$U$4:$U$4428,'DRAFT DASHBOARD'!$L$3),SUMIFS('4W'!$N$4:$N$4428,'4W'!$F$4:$F$4428,$D$38,'4W'!$K$4:$K$4428,'DRAFT DASHBOARD'!D5,'4W'!$U$4:$U$4428,'DRAFT DASHBOARD'!$L$3))</f>
        <v>42469</v>
      </c>
      <c r="M5" s="121">
        <f>SUM(SUMIFS('4W'!$S$4:$S$4428,'4W'!$F$4:$F$4428,$D$37,'4W'!$K$4:$K$4428,'DRAFT DASHBOARD'!D5,'4W'!$U$4:$U$4428,'DRAFT DASHBOARD'!$L$3),SUMIFS('4W'!$S$4:$S$4428,'4W'!$F$4:$F$4428,$D$38,'4W'!$K$4:$K$4428,'DRAFT DASHBOARD'!D5,'4W'!$U$4:$U$4428,'DRAFT DASHBOARD'!$L$3))</f>
        <v>39780</v>
      </c>
      <c r="N5" s="120">
        <f>M5*5</f>
        <v>198900</v>
      </c>
      <c r="O5" s="112"/>
      <c r="P5" s="149"/>
      <c r="Q5" s="149"/>
      <c r="R5" s="149"/>
      <c r="S5" s="149"/>
    </row>
    <row r="6" spans="1:19" s="69" customFormat="1" ht="22.5">
      <c r="A6" s="102"/>
      <c r="B6" s="178"/>
      <c r="C6" s="178"/>
      <c r="D6" s="186" t="s">
        <v>1023</v>
      </c>
      <c r="E6" s="187"/>
      <c r="F6" s="119">
        <f>SUM(SUMIFS('4W'!$N$4:$N$4428,'4W'!$F$4:$F$4428,$D$37,'4W'!$K$4:$K$4428,'DRAFT DASHBOARD'!D6),SUMIFS('4W'!$N$4:$N$4428,'4W'!$F$4:$F$4428,$D$38,'4W'!$K$4:$K$4428,'DRAFT DASHBOARD'!D6))</f>
        <v>0</v>
      </c>
      <c r="G6" s="119">
        <f>SUM(SUMIFS('4W'!$S$4:$S$4428,'4W'!$F$4:$F$4428,$D$37,'4W'!$K$4:$K$4428,'DRAFT DASHBOARD'!D6),SUMIFS('4W'!$S$4:$S$4428,'4W'!$F$4:$F$4428,$D$38,'4W'!$K$4:$K$4428,'DRAFT DASHBOARD'!D6))</f>
        <v>180</v>
      </c>
      <c r="H6" s="120">
        <f t="shared" ref="H6:H36" si="0">G6*5</f>
        <v>900</v>
      </c>
      <c r="I6" s="121">
        <f>SUM(SUMIFS('4W'!$N$4:$N$4428,'4W'!$F$4:$F$4428,$D$37,'4W'!$K$4:$K$4428,'DRAFT DASHBOARD'!D6,'4W'!$U$4:$U$4428,'DRAFT DASHBOARD'!$I$3),SUMIFS('4W'!$N$4:$N$4428,'4W'!$F$4:$F$4428,$D$38,'4W'!$K$4:$K$4428,'DRAFT DASHBOARD'!D6,'4W'!$U$4:$U$4428,'DRAFT DASHBOARD'!$I$3))</f>
        <v>0</v>
      </c>
      <c r="J6" s="121">
        <f>SUM(SUMIFS('4W'!$S$4:$S$4428,'4W'!$F$4:$F$4428,$D$37,'4W'!$K$4:$K$4428,'DRAFT DASHBOARD'!D6,'4W'!$U$4:$U$4428,'DRAFT DASHBOARD'!$I$3),SUMIFS('4W'!$S$4:$S$4428,'4W'!$F$4:$F$4428,$D$38,'4W'!$K$4:$K$4428,'DRAFT DASHBOARD'!D6,'4W'!$U$4:$U$4428,'DRAFT DASHBOARD'!$I$3))</f>
        <v>180</v>
      </c>
      <c r="K6" s="122">
        <f t="shared" ref="K6:K36" si="1">J6*5</f>
        <v>900</v>
      </c>
      <c r="L6" s="119">
        <f>SUM(SUMIFS('4W'!$N$4:$N$4428,'4W'!$F$4:$F$4428,$D$37,'4W'!$K$4:$K$4428,'DRAFT DASHBOARD'!D6,'4W'!$U$4:$U$4428,'DRAFT DASHBOARD'!$L$3),SUMIFS('4W'!$N$4:$N$4428,'4W'!$F$4:$F$4428,$D$38,'4W'!$K$4:$K$4428,'DRAFT DASHBOARD'!D6,'4W'!$U$4:$U$4428,'DRAFT DASHBOARD'!$L$3))</f>
        <v>0</v>
      </c>
      <c r="M6" s="121">
        <f>SUM(SUMIFS('4W'!$S$4:$S$4428,'4W'!$F$4:$F$4428,$D$37,'4W'!$K$4:$K$4428,'DRAFT DASHBOARD'!D6,'4W'!$U$4:$U$4428,'DRAFT DASHBOARD'!$L$3),SUMIFS('4W'!$S$4:$S$4428,'4W'!$F$4:$F$4428,$D$38,'4W'!$K$4:$K$4428,'DRAFT DASHBOARD'!D6,'4W'!$U$4:$U$4428,'DRAFT DASHBOARD'!$L$3))</f>
        <v>0</v>
      </c>
      <c r="N6" s="120">
        <f t="shared" ref="N6:N36" si="2">M6*5</f>
        <v>0</v>
      </c>
      <c r="O6" s="113"/>
      <c r="P6" s="146"/>
      <c r="Q6" s="146"/>
      <c r="R6" s="146"/>
      <c r="S6" s="146"/>
    </row>
    <row r="7" spans="1:19" s="69" customFormat="1" ht="22.5">
      <c r="A7" s="102"/>
      <c r="B7" s="178"/>
      <c r="C7" s="178"/>
      <c r="D7" s="186" t="s">
        <v>1064</v>
      </c>
      <c r="E7" s="187"/>
      <c r="F7" s="119">
        <f>SUM(SUMIFS('4W'!$N$4:$N$4428,'4W'!$F$4:$F$4428,$D$37,'4W'!$K$4:$K$4428,'DRAFT DASHBOARD'!D7),SUMIFS('4W'!$N$4:$N$4428,'4W'!$F$4:$F$4428,$D$38,'4W'!$K$4:$K$4428,'DRAFT DASHBOARD'!D7))</f>
        <v>48233</v>
      </c>
      <c r="G7" s="119">
        <f>SUM(SUMIFS('4W'!$S$4:$S$4428,'4W'!$F$4:$F$4428,$D$37,'4W'!$K$4:$K$4428,'DRAFT DASHBOARD'!D7),SUMIFS('4W'!$S$4:$S$4428,'4W'!$F$4:$F$4428,$D$38,'4W'!$K$4:$K$4428,'DRAFT DASHBOARD'!D7))</f>
        <v>36959</v>
      </c>
      <c r="H7" s="120">
        <f t="shared" si="0"/>
        <v>184795</v>
      </c>
      <c r="I7" s="121">
        <f>SUM(SUMIFS('4W'!$N$4:$N$4428,'4W'!$F$4:$F$4428,$D$37,'4W'!$K$4:$K$4428,'DRAFT DASHBOARD'!D7,'4W'!$U$4:$U$4428,'DRAFT DASHBOARD'!$I$3),SUMIFS('4W'!$N$4:$N$4428,'4W'!$F$4:$F$4428,$D$38,'4W'!$K$4:$K$4428,'DRAFT DASHBOARD'!D7,'4W'!$U$4:$U$4428,'DRAFT DASHBOARD'!$I$3))</f>
        <v>12995</v>
      </c>
      <c r="J7" s="121">
        <f>SUM(SUMIFS('4W'!$S$4:$S$4428,'4W'!$F$4:$F$4428,$D$37,'4W'!$K$4:$K$4428,'DRAFT DASHBOARD'!D7,'4W'!$U$4:$U$4428,'DRAFT DASHBOARD'!$I$3),SUMIFS('4W'!$S$4:$S$4428,'4W'!$F$4:$F$4428,$D$38,'4W'!$K$4:$K$4428,'DRAFT DASHBOARD'!D7,'4W'!$U$4:$U$4428,'DRAFT DASHBOARD'!$I$3))</f>
        <v>12545</v>
      </c>
      <c r="K7" s="122">
        <f t="shared" si="1"/>
        <v>62725</v>
      </c>
      <c r="L7" s="119">
        <f>SUM(SUMIFS('4W'!$N$4:$N$4428,'4W'!$F$4:$F$4428,$D$37,'4W'!$K$4:$K$4428,'DRAFT DASHBOARD'!D7,'4W'!$U$4:$U$4428,'DRAFT DASHBOARD'!$L$3),SUMIFS('4W'!$N$4:$N$4428,'4W'!$F$4:$F$4428,$D$38,'4W'!$K$4:$K$4428,'DRAFT DASHBOARD'!D7,'4W'!$U$4:$U$4428,'DRAFT DASHBOARD'!$L$3))</f>
        <v>30158</v>
      </c>
      <c r="M7" s="121">
        <f>SUM(SUMIFS('4W'!$S$4:$S$4428,'4W'!$F$4:$F$4428,$D$37,'4W'!$K$4:$K$4428,'DRAFT DASHBOARD'!D7,'4W'!$U$4:$U$4428,'DRAFT DASHBOARD'!$L$3),SUMIFS('4W'!$S$4:$S$4428,'4W'!$F$4:$F$4428,$D$38,'4W'!$K$4:$K$4428,'DRAFT DASHBOARD'!D7,'4W'!$U$4:$U$4428,'DRAFT DASHBOARD'!$L$3))</f>
        <v>18528</v>
      </c>
      <c r="N7" s="120">
        <f t="shared" si="2"/>
        <v>92640</v>
      </c>
      <c r="O7" s="113"/>
      <c r="P7" s="146"/>
      <c r="Q7" s="146"/>
      <c r="R7" s="146"/>
      <c r="S7" s="146"/>
    </row>
    <row r="8" spans="1:19" s="69" customFormat="1" ht="22.5">
      <c r="A8" s="102"/>
      <c r="B8" s="178"/>
      <c r="C8" s="178"/>
      <c r="D8" s="186" t="s">
        <v>1186</v>
      </c>
      <c r="E8" s="187"/>
      <c r="F8" s="119">
        <f>SUM(SUMIFS('4W'!$N$4:$N$4428,'4W'!$F$4:$F$4428,$D$37,'4W'!$K$4:$K$4428,'DRAFT DASHBOARD'!D8),SUMIFS('4W'!$N$4:$N$4428,'4W'!$F$4:$F$4428,$D$38,'4W'!$K$4:$K$4428,'DRAFT DASHBOARD'!D8))</f>
        <v>8050</v>
      </c>
      <c r="G8" s="119">
        <f>SUM(SUMIFS('4W'!$S$4:$S$4428,'4W'!$F$4:$F$4428,$D$37,'4W'!$K$4:$K$4428,'DRAFT DASHBOARD'!D8),SUMIFS('4W'!$S$4:$S$4428,'4W'!$F$4:$F$4428,$D$38,'4W'!$K$4:$K$4428,'DRAFT DASHBOARD'!D8))</f>
        <v>22662</v>
      </c>
      <c r="H8" s="120">
        <f t="shared" si="0"/>
        <v>113310</v>
      </c>
      <c r="I8" s="121">
        <f>SUM(SUMIFS('4W'!$N$4:$N$4428,'4W'!$F$4:$F$4428,$D$37,'4W'!$K$4:$K$4428,'DRAFT DASHBOARD'!D8,'4W'!$U$4:$U$4428,'DRAFT DASHBOARD'!$I$3),SUMIFS('4W'!$N$4:$N$4428,'4W'!$F$4:$F$4428,$D$38,'4W'!$K$4:$K$4428,'DRAFT DASHBOARD'!D8,'4W'!$U$4:$U$4428,'DRAFT DASHBOARD'!$I$3))</f>
        <v>1160</v>
      </c>
      <c r="J8" s="121">
        <f>SUM(SUMIFS('4W'!$S$4:$S$4428,'4W'!$F$4:$F$4428,$D$37,'4W'!$K$4:$K$4428,'DRAFT DASHBOARD'!D8,'4W'!$U$4:$U$4428,'DRAFT DASHBOARD'!$I$3),SUMIFS('4W'!$S$4:$S$4428,'4W'!$F$4:$F$4428,$D$38,'4W'!$K$4:$K$4428,'DRAFT DASHBOARD'!D8,'4W'!$U$4:$U$4428,'DRAFT DASHBOARD'!$I$3))</f>
        <v>8200</v>
      </c>
      <c r="K8" s="122">
        <f t="shared" si="1"/>
        <v>41000</v>
      </c>
      <c r="L8" s="119">
        <f>SUM(SUMIFS('4W'!$N$4:$N$4428,'4W'!$F$4:$F$4428,$D$37,'4W'!$K$4:$K$4428,'DRAFT DASHBOARD'!D8,'4W'!$U$4:$U$4428,'DRAFT DASHBOARD'!$L$3),SUMIFS('4W'!$N$4:$N$4428,'4W'!$F$4:$F$4428,$D$38,'4W'!$K$4:$K$4428,'DRAFT DASHBOARD'!D8,'4W'!$U$4:$U$4428,'DRAFT DASHBOARD'!$L$3))</f>
        <v>5164</v>
      </c>
      <c r="M8" s="121">
        <f>SUM(SUMIFS('4W'!$S$4:$S$4428,'4W'!$F$4:$F$4428,$D$37,'4W'!$K$4:$K$4428,'DRAFT DASHBOARD'!D8,'4W'!$U$4:$U$4428,'DRAFT DASHBOARD'!$L$3),SUMIFS('4W'!$S$4:$S$4428,'4W'!$F$4:$F$4428,$D$38,'4W'!$K$4:$K$4428,'DRAFT DASHBOARD'!D8,'4W'!$U$4:$U$4428,'DRAFT DASHBOARD'!$L$3))</f>
        <v>11578</v>
      </c>
      <c r="N8" s="120">
        <f t="shared" si="2"/>
        <v>57890</v>
      </c>
      <c r="O8" s="113"/>
      <c r="P8" s="146"/>
      <c r="Q8" s="146"/>
      <c r="R8" s="146"/>
      <c r="S8" s="146"/>
    </row>
    <row r="9" spans="1:19" s="69" customFormat="1" ht="22.5">
      <c r="A9" s="102"/>
      <c r="B9" s="178"/>
      <c r="C9" s="178"/>
      <c r="D9" s="186" t="s">
        <v>1176</v>
      </c>
      <c r="E9" s="187"/>
      <c r="F9" s="119">
        <f>SUM(SUMIFS('4W'!$N$4:$N$4428,'4W'!$F$4:$F$4428,$D$37,'4W'!$K$4:$K$4428,'DRAFT DASHBOARD'!D9),SUMIFS('4W'!$N$4:$N$4428,'4W'!$F$4:$F$4428,$D$38,'4W'!$K$4:$K$4428,'DRAFT DASHBOARD'!D9))</f>
        <v>2308</v>
      </c>
      <c r="G9" s="119">
        <f>SUM(SUMIFS('4W'!$S$4:$S$4428,'4W'!$F$4:$F$4428,$D$37,'4W'!$K$4:$K$4428,'DRAFT DASHBOARD'!D9),SUMIFS('4W'!$S$4:$S$4428,'4W'!$F$4:$F$4428,$D$38,'4W'!$K$4:$K$4428,'DRAFT DASHBOARD'!D9))</f>
        <v>1717</v>
      </c>
      <c r="H9" s="120">
        <f t="shared" si="0"/>
        <v>8585</v>
      </c>
      <c r="I9" s="121">
        <f>SUM(SUMIFS('4W'!$N$4:$N$4428,'4W'!$F$4:$F$4428,$D$37,'4W'!$K$4:$K$4428,'DRAFT DASHBOARD'!D9,'4W'!$U$4:$U$4428,'DRAFT DASHBOARD'!$I$3),SUMIFS('4W'!$N$4:$N$4428,'4W'!$F$4:$F$4428,$D$38,'4W'!$K$4:$K$4428,'DRAFT DASHBOARD'!D9,'4W'!$U$4:$U$4428,'DRAFT DASHBOARD'!$I$3))</f>
        <v>123</v>
      </c>
      <c r="J9" s="121">
        <f>SUM(SUMIFS('4W'!$S$4:$S$4428,'4W'!$F$4:$F$4428,$D$37,'4W'!$K$4:$K$4428,'DRAFT DASHBOARD'!D9,'4W'!$U$4:$U$4428,'DRAFT DASHBOARD'!$I$3),SUMIFS('4W'!$S$4:$S$4428,'4W'!$F$4:$F$4428,$D$38,'4W'!$K$4:$K$4428,'DRAFT DASHBOARD'!D9,'4W'!$U$4:$U$4428,'DRAFT DASHBOARD'!$I$3))</f>
        <v>0</v>
      </c>
      <c r="K9" s="122">
        <f t="shared" si="1"/>
        <v>0</v>
      </c>
      <c r="L9" s="119">
        <f>SUM(SUMIFS('4W'!$N$4:$N$4428,'4W'!$F$4:$F$4428,$D$37,'4W'!$K$4:$K$4428,'DRAFT DASHBOARD'!D9,'4W'!$U$4:$U$4428,'DRAFT DASHBOARD'!$L$3),SUMIFS('4W'!$N$4:$N$4428,'4W'!$F$4:$F$4428,$D$38,'4W'!$K$4:$K$4428,'DRAFT DASHBOARD'!D9,'4W'!$U$4:$U$4428,'DRAFT DASHBOARD'!$L$3))</f>
        <v>2185</v>
      </c>
      <c r="M9" s="121">
        <f>SUM(SUMIFS('4W'!$S$4:$S$4428,'4W'!$F$4:$F$4428,$D$37,'4W'!$K$4:$K$4428,'DRAFT DASHBOARD'!D9,'4W'!$U$4:$U$4428,'DRAFT DASHBOARD'!$L$3),SUMIFS('4W'!$S$4:$S$4428,'4W'!$F$4:$F$4428,$D$38,'4W'!$K$4:$K$4428,'DRAFT DASHBOARD'!D9,'4W'!$U$4:$U$4428,'DRAFT DASHBOARD'!$L$3))</f>
        <v>1717</v>
      </c>
      <c r="N9" s="120">
        <f t="shared" si="2"/>
        <v>8585</v>
      </c>
      <c r="O9" s="113"/>
      <c r="P9" s="146"/>
      <c r="Q9" s="146"/>
      <c r="R9" s="146"/>
      <c r="S9" s="146"/>
    </row>
    <row r="10" spans="1:19" s="69" customFormat="1" ht="22.5">
      <c r="A10" s="102"/>
      <c r="B10" s="178" t="s">
        <v>1052</v>
      </c>
      <c r="C10" s="178"/>
      <c r="D10" s="186" t="s">
        <v>1059</v>
      </c>
      <c r="E10" s="187"/>
      <c r="F10" s="119">
        <f>SUM(SUMIFS('4W'!$N$4:$N$4428,'4W'!$F$4:$F$4428,$D$37,'4W'!$K$4:$K$4428,'DRAFT DASHBOARD'!D10),SUMIFS('4W'!$N$4:$N$4428,'4W'!$F$4:$F$4428,$D$38,'4W'!$K$4:$K$4428,'DRAFT DASHBOARD'!D10))</f>
        <v>2735061</v>
      </c>
      <c r="G10" s="119">
        <f>SUM(SUMIFS('4W'!$S$4:$S$4428,'4W'!$F$4:$F$4428,$D$37,'4W'!$K$4:$K$4428,'DRAFT DASHBOARD'!D10),SUMIFS('4W'!$S$4:$S$4428,'4W'!$F$4:$F$4428,$D$38,'4W'!$K$4:$K$4428,'DRAFT DASHBOARD'!D10))</f>
        <v>41296</v>
      </c>
      <c r="H10" s="120">
        <f t="shared" si="0"/>
        <v>206480</v>
      </c>
      <c r="I10" s="121">
        <f>SUM(SUMIFS('4W'!$N$4:$N$4428,'4W'!$F$4:$F$4428,$D$37,'4W'!$K$4:$K$4428,'DRAFT DASHBOARD'!D10,'4W'!$U$4:$U$4428,'DRAFT DASHBOARD'!$I$3),SUMIFS('4W'!$N$4:$N$4428,'4W'!$F$4:$F$4428,$D$38,'4W'!$K$4:$K$4428,'DRAFT DASHBOARD'!D10,'4W'!$U$4:$U$4428,'DRAFT DASHBOARD'!$I$3))</f>
        <v>1474741</v>
      </c>
      <c r="J10" s="121">
        <f>SUM(SUMIFS('4W'!$S$4:$S$4428,'4W'!$F$4:$F$4428,$D$37,'4W'!$K$4:$K$4428,'DRAFT DASHBOARD'!D10,'4W'!$U$4:$U$4428,'DRAFT DASHBOARD'!$I$3),SUMIFS('4W'!$S$4:$S$4428,'4W'!$F$4:$F$4428,$D$38,'4W'!$K$4:$K$4428,'DRAFT DASHBOARD'!D10,'4W'!$U$4:$U$4428,'DRAFT DASHBOARD'!$I$3))</f>
        <v>19549</v>
      </c>
      <c r="K10" s="122">
        <f t="shared" si="1"/>
        <v>97745</v>
      </c>
      <c r="L10" s="119">
        <f>SUM(SUMIFS('4W'!$N$4:$N$4428,'4W'!$F$4:$F$4428,$D$37,'4W'!$K$4:$K$4428,'DRAFT DASHBOARD'!D10,'4W'!$U$4:$U$4428,'DRAFT DASHBOARD'!$L$3),SUMIFS('4W'!$N$4:$N$4428,'4W'!$F$4:$F$4428,$D$38,'4W'!$K$4:$K$4428,'DRAFT DASHBOARD'!D10,'4W'!$U$4:$U$4428,'DRAFT DASHBOARD'!$L$3))</f>
        <v>967278</v>
      </c>
      <c r="M10" s="121">
        <f>SUM(SUMIFS('4W'!$S$4:$S$4428,'4W'!$F$4:$F$4428,$D$37,'4W'!$K$4:$K$4428,'DRAFT DASHBOARD'!D10,'4W'!$U$4:$U$4428,'DRAFT DASHBOARD'!$L$3),SUMIFS('4W'!$S$4:$S$4428,'4W'!$F$4:$F$4428,$D$38,'4W'!$K$4:$K$4428,'DRAFT DASHBOARD'!D10,'4W'!$U$4:$U$4428,'DRAFT DASHBOARD'!$L$3))</f>
        <v>14244</v>
      </c>
      <c r="N10" s="120">
        <f t="shared" si="2"/>
        <v>71220</v>
      </c>
      <c r="O10" s="113"/>
      <c r="P10" s="146"/>
      <c r="Q10" s="146"/>
      <c r="R10" s="146"/>
      <c r="S10" s="146"/>
    </row>
    <row r="11" spans="1:19" s="69" customFormat="1" ht="22.5">
      <c r="A11" s="102"/>
      <c r="B11" s="178"/>
      <c r="C11" s="178"/>
      <c r="D11" s="186" t="s">
        <v>1204</v>
      </c>
      <c r="E11" s="187"/>
      <c r="F11" s="119">
        <f>SUM(SUMIFS('4W'!$N$4:$N$4428,'4W'!$F$4:$F$4428,$D$37,'4W'!$K$4:$K$4428,'DRAFT DASHBOARD'!D11),SUMIFS('4W'!$N$4:$N$4428,'4W'!$F$4:$F$4428,$D$38,'4W'!$K$4:$K$4428,'DRAFT DASHBOARD'!D11))</f>
        <v>300</v>
      </c>
      <c r="G11" s="119">
        <f>SUM(SUMIFS('4W'!$S$4:$S$4428,'4W'!$F$4:$F$4428,$D$37,'4W'!$K$4:$K$4428,'DRAFT DASHBOARD'!D11),SUMIFS('4W'!$S$4:$S$4428,'4W'!$F$4:$F$4428,$D$38,'4W'!$K$4:$K$4428,'DRAFT DASHBOARD'!D11))</f>
        <v>1500</v>
      </c>
      <c r="H11" s="120">
        <f t="shared" si="0"/>
        <v>7500</v>
      </c>
      <c r="I11" s="121">
        <f>SUM(SUMIFS('4W'!$N$4:$N$4428,'4W'!$F$4:$F$4428,$D$37,'4W'!$K$4:$K$4428,'DRAFT DASHBOARD'!D11,'4W'!$U$4:$U$4428,'DRAFT DASHBOARD'!$I$3),SUMIFS('4W'!$N$4:$N$4428,'4W'!$F$4:$F$4428,$D$38,'4W'!$K$4:$K$4428,'DRAFT DASHBOARD'!D11,'4W'!$U$4:$U$4428,'DRAFT DASHBOARD'!$I$3))</f>
        <v>0</v>
      </c>
      <c r="J11" s="121">
        <f>SUM(SUMIFS('4W'!$S$4:$S$4428,'4W'!$F$4:$F$4428,$D$37,'4W'!$K$4:$K$4428,'DRAFT DASHBOARD'!D11,'4W'!$U$4:$U$4428,'DRAFT DASHBOARD'!$I$3),SUMIFS('4W'!$S$4:$S$4428,'4W'!$F$4:$F$4428,$D$38,'4W'!$K$4:$K$4428,'DRAFT DASHBOARD'!D11,'4W'!$U$4:$U$4428,'DRAFT DASHBOARD'!$I$3))</f>
        <v>0</v>
      </c>
      <c r="K11" s="122">
        <f t="shared" si="1"/>
        <v>0</v>
      </c>
      <c r="L11" s="119">
        <f>SUM(SUMIFS('4W'!$N$4:$N$4428,'4W'!$F$4:$F$4428,$D$37,'4W'!$K$4:$K$4428,'DRAFT DASHBOARD'!D11,'4W'!$U$4:$U$4428,'DRAFT DASHBOARD'!$L$3),SUMIFS('4W'!$N$4:$N$4428,'4W'!$F$4:$F$4428,$D$38,'4W'!$K$4:$K$4428,'DRAFT DASHBOARD'!D11,'4W'!$U$4:$U$4428,'DRAFT DASHBOARD'!$L$3))</f>
        <v>0</v>
      </c>
      <c r="M11" s="121">
        <f>SUM(SUMIFS('4W'!$S$4:$S$4428,'4W'!$F$4:$F$4428,$D$37,'4W'!$K$4:$K$4428,'DRAFT DASHBOARD'!D11,'4W'!$U$4:$U$4428,'DRAFT DASHBOARD'!$L$3),SUMIFS('4W'!$S$4:$S$4428,'4W'!$F$4:$F$4428,$D$38,'4W'!$K$4:$K$4428,'DRAFT DASHBOARD'!D11,'4W'!$U$4:$U$4428,'DRAFT DASHBOARD'!$L$3))</f>
        <v>0</v>
      </c>
      <c r="N11" s="120">
        <f t="shared" si="2"/>
        <v>0</v>
      </c>
      <c r="O11" s="113"/>
      <c r="P11" s="146"/>
      <c r="Q11" s="146"/>
      <c r="R11" s="146"/>
      <c r="S11" s="146"/>
    </row>
    <row r="12" spans="1:19" s="69" customFormat="1" ht="22.5">
      <c r="A12" s="102"/>
      <c r="B12" s="178"/>
      <c r="C12" s="178"/>
      <c r="D12" s="186" t="s">
        <v>1056</v>
      </c>
      <c r="E12" s="187"/>
      <c r="F12" s="119">
        <f>SUM(SUMIFS('4W'!$N$4:$N$4428,'4W'!$F$4:$F$4428,$D$37,'4W'!$K$4:$K$4428,'DRAFT DASHBOARD'!D12),SUMIFS('4W'!$N$4:$N$4428,'4W'!$F$4:$F$4428,$D$38,'4W'!$K$4:$K$4428,'DRAFT DASHBOARD'!D12))</f>
        <v>78917</v>
      </c>
      <c r="G12" s="119">
        <f>SUM(SUMIFS('4W'!$S$4:$S$4428,'4W'!$F$4:$F$4428,$D$37,'4W'!$K$4:$K$4428,'DRAFT DASHBOARD'!D12),SUMIFS('4W'!$S$4:$S$4428,'4W'!$F$4:$F$4428,$D$38,'4W'!$K$4:$K$4428,'DRAFT DASHBOARD'!D12))</f>
        <v>61236</v>
      </c>
      <c r="H12" s="120">
        <f t="shared" si="0"/>
        <v>306180</v>
      </c>
      <c r="I12" s="121">
        <f>SUM(SUMIFS('4W'!$N$4:$N$4428,'4W'!$F$4:$F$4428,$D$37,'4W'!$K$4:$K$4428,'DRAFT DASHBOARD'!D12,'4W'!$U$4:$U$4428,'DRAFT DASHBOARD'!$I$3),SUMIFS('4W'!$N$4:$N$4428,'4W'!$F$4:$F$4428,$D$38,'4W'!$K$4:$K$4428,'DRAFT DASHBOARD'!D12,'4W'!$U$4:$U$4428,'DRAFT DASHBOARD'!$I$3))</f>
        <v>25785</v>
      </c>
      <c r="J12" s="121">
        <f>SUM(SUMIFS('4W'!$S$4:$S$4428,'4W'!$F$4:$F$4428,$D$37,'4W'!$K$4:$K$4428,'DRAFT DASHBOARD'!D12,'4W'!$U$4:$U$4428,'DRAFT DASHBOARD'!$I$3),SUMIFS('4W'!$S$4:$S$4428,'4W'!$F$4:$F$4428,$D$38,'4W'!$K$4:$K$4428,'DRAFT DASHBOARD'!D12,'4W'!$U$4:$U$4428,'DRAFT DASHBOARD'!$I$3))</f>
        <v>14367</v>
      </c>
      <c r="K12" s="122">
        <f t="shared" si="1"/>
        <v>71835</v>
      </c>
      <c r="L12" s="119">
        <f>SUM(SUMIFS('4W'!$N$4:$N$4428,'4W'!$F$4:$F$4428,$D$37,'4W'!$K$4:$K$4428,'DRAFT DASHBOARD'!D12,'4W'!$U$4:$U$4428,'DRAFT DASHBOARD'!$L$3),SUMIFS('4W'!$N$4:$N$4428,'4W'!$F$4:$F$4428,$D$38,'4W'!$K$4:$K$4428,'DRAFT DASHBOARD'!D12,'4W'!$U$4:$U$4428,'DRAFT DASHBOARD'!$L$3))</f>
        <v>35003</v>
      </c>
      <c r="M12" s="121">
        <f>SUM(SUMIFS('4W'!$S$4:$S$4428,'4W'!$F$4:$F$4428,$D$37,'4W'!$K$4:$K$4428,'DRAFT DASHBOARD'!D12,'4W'!$U$4:$U$4428,'DRAFT DASHBOARD'!$L$3),SUMIFS('4W'!$S$4:$S$4428,'4W'!$F$4:$F$4428,$D$38,'4W'!$K$4:$K$4428,'DRAFT DASHBOARD'!D12,'4W'!$U$4:$U$4428,'DRAFT DASHBOARD'!$L$3))</f>
        <v>28804</v>
      </c>
      <c r="N12" s="120">
        <f t="shared" si="2"/>
        <v>144020</v>
      </c>
      <c r="O12" s="113"/>
      <c r="P12" s="146"/>
      <c r="Q12" s="146"/>
      <c r="R12" s="146"/>
      <c r="S12" s="146"/>
    </row>
    <row r="13" spans="1:19" s="69" customFormat="1" ht="22.5">
      <c r="A13" s="102"/>
      <c r="B13" s="178"/>
      <c r="C13" s="178"/>
      <c r="D13" s="186" t="s">
        <v>1054</v>
      </c>
      <c r="E13" s="187"/>
      <c r="F13" s="119">
        <f>SUM(SUMIFS('4W'!$N$4:$N$4428,'4W'!$F$4:$F$4428,$D$37,'4W'!$K$4:$K$4428,'DRAFT DASHBOARD'!D13),SUMIFS('4W'!$N$4:$N$4428,'4W'!$F$4:$F$4428,$D$38,'4W'!$K$4:$K$4428,'DRAFT DASHBOARD'!D13))</f>
        <v>111031</v>
      </c>
      <c r="G13" s="119">
        <f>SUM(SUMIFS('4W'!$S$4:$S$4428,'4W'!$F$4:$F$4428,$D$37,'4W'!$K$4:$K$4428,'DRAFT DASHBOARD'!D13),SUMIFS('4W'!$S$4:$S$4428,'4W'!$F$4:$F$4428,$D$38,'4W'!$K$4:$K$4428,'DRAFT DASHBOARD'!D13))</f>
        <v>86670</v>
      </c>
      <c r="H13" s="120">
        <f t="shared" si="0"/>
        <v>433350</v>
      </c>
      <c r="I13" s="121">
        <f>SUM(SUMIFS('4W'!$N$4:$N$4428,'4W'!$F$4:$F$4428,$D$37,'4W'!$K$4:$K$4428,'DRAFT DASHBOARD'!D13,'4W'!$U$4:$U$4428,'DRAFT DASHBOARD'!$I$3),SUMIFS('4W'!$N$4:$N$4428,'4W'!$F$4:$F$4428,$D$38,'4W'!$K$4:$K$4428,'DRAFT DASHBOARD'!D13,'4W'!$U$4:$U$4428,'DRAFT DASHBOARD'!$I$3))</f>
        <v>32120</v>
      </c>
      <c r="J13" s="121">
        <f>SUM(SUMIFS('4W'!$S$4:$S$4428,'4W'!$F$4:$F$4428,$D$37,'4W'!$K$4:$K$4428,'DRAFT DASHBOARD'!D13,'4W'!$U$4:$U$4428,'DRAFT DASHBOARD'!$I$3),SUMIFS('4W'!$S$4:$S$4428,'4W'!$F$4:$F$4428,$D$38,'4W'!$K$4:$K$4428,'DRAFT DASHBOARD'!D13,'4W'!$U$4:$U$4428,'DRAFT DASHBOARD'!$I$3))</f>
        <v>21837</v>
      </c>
      <c r="K13" s="122">
        <f t="shared" si="1"/>
        <v>109185</v>
      </c>
      <c r="L13" s="119">
        <f>SUM(SUMIFS('4W'!$N$4:$N$4428,'4W'!$F$4:$F$4428,$D$37,'4W'!$K$4:$K$4428,'DRAFT DASHBOARD'!D13,'4W'!$U$4:$U$4428,'DRAFT DASHBOARD'!$L$3),SUMIFS('4W'!$N$4:$N$4428,'4W'!$F$4:$F$4428,$D$38,'4W'!$K$4:$K$4428,'DRAFT DASHBOARD'!D13,'4W'!$U$4:$U$4428,'DRAFT DASHBOARD'!$L$3))</f>
        <v>44544</v>
      </c>
      <c r="M13" s="121">
        <f>SUM(SUMIFS('4W'!$S$4:$S$4428,'4W'!$F$4:$F$4428,$D$37,'4W'!$K$4:$K$4428,'DRAFT DASHBOARD'!D13,'4W'!$U$4:$U$4428,'DRAFT DASHBOARD'!$L$3),SUMIFS('4W'!$S$4:$S$4428,'4W'!$F$4:$F$4428,$D$38,'4W'!$K$4:$K$4428,'DRAFT DASHBOARD'!D13,'4W'!$U$4:$U$4428,'DRAFT DASHBOARD'!$L$3))</f>
        <v>41439</v>
      </c>
      <c r="N13" s="120">
        <f t="shared" si="2"/>
        <v>207195</v>
      </c>
      <c r="O13" s="113"/>
      <c r="P13" s="146"/>
      <c r="Q13" s="146"/>
      <c r="R13" s="146"/>
      <c r="S13" s="146"/>
    </row>
    <row r="14" spans="1:19" s="69" customFormat="1" ht="22.5">
      <c r="A14" s="102"/>
      <c r="B14" s="178"/>
      <c r="C14" s="178"/>
      <c r="D14" s="186" t="s">
        <v>1063</v>
      </c>
      <c r="E14" s="187"/>
      <c r="F14" s="119">
        <f>SUM(SUMIFS('4W'!$N$4:$N$4428,'4W'!$F$4:$F$4428,$D$37,'4W'!$K$4:$K$4428,'DRAFT DASHBOARD'!D14),SUMIFS('4W'!$N$4:$N$4428,'4W'!$F$4:$F$4428,$D$38,'4W'!$K$4:$K$4428,'DRAFT DASHBOARD'!D14))</f>
        <v>50383</v>
      </c>
      <c r="G14" s="119">
        <f>SUM(SUMIFS('4W'!$S$4:$S$4428,'4W'!$F$4:$F$4428,$D$37,'4W'!$K$4:$K$4428,'DRAFT DASHBOARD'!D14),SUMIFS('4W'!$S$4:$S$4428,'4W'!$F$4:$F$4428,$D$38,'4W'!$K$4:$K$4428,'DRAFT DASHBOARD'!D14))</f>
        <v>48082</v>
      </c>
      <c r="H14" s="120">
        <f t="shared" si="0"/>
        <v>240410</v>
      </c>
      <c r="I14" s="121">
        <f>SUM(SUMIFS('4W'!$N$4:$N$4428,'4W'!$F$4:$F$4428,$D$37,'4W'!$K$4:$K$4428,'DRAFT DASHBOARD'!D14,'4W'!$U$4:$U$4428,'DRAFT DASHBOARD'!$I$3),SUMIFS('4W'!$N$4:$N$4428,'4W'!$F$4:$F$4428,$D$38,'4W'!$K$4:$K$4428,'DRAFT DASHBOARD'!D14,'4W'!$U$4:$U$4428,'DRAFT DASHBOARD'!$I$3))</f>
        <v>10858</v>
      </c>
      <c r="J14" s="121">
        <f>SUM(SUMIFS('4W'!$S$4:$S$4428,'4W'!$F$4:$F$4428,$D$37,'4W'!$K$4:$K$4428,'DRAFT DASHBOARD'!D14,'4W'!$U$4:$U$4428,'DRAFT DASHBOARD'!$I$3),SUMIFS('4W'!$S$4:$S$4428,'4W'!$F$4:$F$4428,$D$38,'4W'!$K$4:$K$4428,'DRAFT DASHBOARD'!D14,'4W'!$U$4:$U$4428,'DRAFT DASHBOARD'!$I$3))</f>
        <v>8159</v>
      </c>
      <c r="K14" s="122">
        <f t="shared" si="1"/>
        <v>40795</v>
      </c>
      <c r="L14" s="119">
        <f>SUM(SUMIFS('4W'!$N$4:$N$4428,'4W'!$F$4:$F$4428,$D$37,'4W'!$K$4:$K$4428,'DRAFT DASHBOARD'!D14,'4W'!$U$4:$U$4428,'DRAFT DASHBOARD'!$L$3),SUMIFS('4W'!$N$4:$N$4428,'4W'!$F$4:$F$4428,$D$38,'4W'!$K$4:$K$4428,'DRAFT DASHBOARD'!D14,'4W'!$U$4:$U$4428,'DRAFT DASHBOARD'!$L$3))</f>
        <v>24277</v>
      </c>
      <c r="M14" s="121">
        <f>SUM(SUMIFS('4W'!$S$4:$S$4428,'4W'!$F$4:$F$4428,$D$37,'4W'!$K$4:$K$4428,'DRAFT DASHBOARD'!D14,'4W'!$U$4:$U$4428,'DRAFT DASHBOARD'!$L$3),SUMIFS('4W'!$S$4:$S$4428,'4W'!$F$4:$F$4428,$D$38,'4W'!$K$4:$K$4428,'DRAFT DASHBOARD'!D14,'4W'!$U$4:$U$4428,'DRAFT DASHBOARD'!$L$3))</f>
        <v>26053</v>
      </c>
      <c r="N14" s="120">
        <f t="shared" si="2"/>
        <v>130265</v>
      </c>
      <c r="O14" s="113"/>
      <c r="P14" s="146"/>
      <c r="Q14" s="146"/>
      <c r="R14" s="146"/>
      <c r="S14" s="146"/>
    </row>
    <row r="15" spans="1:19" s="69" customFormat="1" ht="22.5">
      <c r="A15" s="102"/>
      <c r="B15" s="178"/>
      <c r="C15" s="178"/>
      <c r="D15" s="186" t="s">
        <v>1062</v>
      </c>
      <c r="E15" s="187"/>
      <c r="F15" s="119">
        <f>SUM(SUMIFS('4W'!$N$4:$N$4428,'4W'!$F$4:$F$4428,$D$37,'4W'!$K$4:$K$4428,'DRAFT DASHBOARD'!D15),SUMIFS('4W'!$N$4:$N$4428,'4W'!$F$4:$F$4428,$D$38,'4W'!$K$4:$K$4428,'DRAFT DASHBOARD'!D15))</f>
        <v>106726</v>
      </c>
      <c r="G15" s="119">
        <f>SUM(SUMIFS('4W'!$S$4:$S$4428,'4W'!$F$4:$F$4428,$D$37,'4W'!$K$4:$K$4428,'DRAFT DASHBOARD'!D15),SUMIFS('4W'!$S$4:$S$4428,'4W'!$F$4:$F$4428,$D$38,'4W'!$K$4:$K$4428,'DRAFT DASHBOARD'!D15))</f>
        <v>96985</v>
      </c>
      <c r="H15" s="120">
        <f t="shared" si="0"/>
        <v>484925</v>
      </c>
      <c r="I15" s="121">
        <f>SUM(SUMIFS('4W'!$N$4:$N$4428,'4W'!$F$4:$F$4428,$D$37,'4W'!$K$4:$K$4428,'DRAFT DASHBOARD'!D15,'4W'!$U$4:$U$4428,'DRAFT DASHBOARD'!$I$3),SUMIFS('4W'!$N$4:$N$4428,'4W'!$F$4:$F$4428,$D$38,'4W'!$K$4:$K$4428,'DRAFT DASHBOARD'!D15,'4W'!$U$4:$U$4428,'DRAFT DASHBOARD'!$I$3))</f>
        <v>38902</v>
      </c>
      <c r="J15" s="121">
        <f>SUM(SUMIFS('4W'!$S$4:$S$4428,'4W'!$F$4:$F$4428,$D$37,'4W'!$K$4:$K$4428,'DRAFT DASHBOARD'!D15,'4W'!$U$4:$U$4428,'DRAFT DASHBOARD'!$I$3),SUMIFS('4W'!$S$4:$S$4428,'4W'!$F$4:$F$4428,$D$38,'4W'!$K$4:$K$4428,'DRAFT DASHBOARD'!D15,'4W'!$U$4:$U$4428,'DRAFT DASHBOARD'!$I$3))</f>
        <v>30642</v>
      </c>
      <c r="K15" s="122">
        <f t="shared" si="1"/>
        <v>153210</v>
      </c>
      <c r="L15" s="119">
        <f>SUM(SUMIFS('4W'!$N$4:$N$4428,'4W'!$F$4:$F$4428,$D$37,'4W'!$K$4:$K$4428,'DRAFT DASHBOARD'!D15,'4W'!$U$4:$U$4428,'DRAFT DASHBOARD'!$L$3),SUMIFS('4W'!$N$4:$N$4428,'4W'!$F$4:$F$4428,$D$38,'4W'!$K$4:$K$4428,'DRAFT DASHBOARD'!D15,'4W'!$U$4:$U$4428,'DRAFT DASHBOARD'!$L$3))</f>
        <v>38365</v>
      </c>
      <c r="M15" s="121">
        <f>SUM(SUMIFS('4W'!$S$4:$S$4428,'4W'!$F$4:$F$4428,$D$37,'4W'!$K$4:$K$4428,'DRAFT DASHBOARD'!D15,'4W'!$U$4:$U$4428,'DRAFT DASHBOARD'!$L$3),SUMIFS('4W'!$S$4:$S$4428,'4W'!$F$4:$F$4428,$D$38,'4W'!$K$4:$K$4428,'DRAFT DASHBOARD'!D15,'4W'!$U$4:$U$4428,'DRAFT DASHBOARD'!$L$3))</f>
        <v>39496</v>
      </c>
      <c r="N15" s="120">
        <f t="shared" si="2"/>
        <v>197480</v>
      </c>
      <c r="O15" s="113"/>
      <c r="P15" s="146"/>
      <c r="Q15" s="146"/>
      <c r="R15" s="146"/>
      <c r="S15" s="146"/>
    </row>
    <row r="16" spans="1:19" s="69" customFormat="1" ht="22.5">
      <c r="A16" s="102"/>
      <c r="B16" s="178"/>
      <c r="C16" s="178"/>
      <c r="D16" s="186" t="s">
        <v>1061</v>
      </c>
      <c r="E16" s="187"/>
      <c r="F16" s="119">
        <f>SUM(SUMIFS('4W'!$N$4:$N$4428,'4W'!$F$4:$F$4428,$D$37,'4W'!$K$4:$K$4428,'DRAFT DASHBOARD'!D16),SUMIFS('4W'!$N$4:$N$4428,'4W'!$F$4:$F$4428,$D$38,'4W'!$K$4:$K$4428,'DRAFT DASHBOARD'!D16))</f>
        <v>18070</v>
      </c>
      <c r="G16" s="119">
        <f>SUM(SUMIFS('4W'!$S$4:$S$4428,'4W'!$F$4:$F$4428,$D$37,'4W'!$K$4:$K$4428,'DRAFT DASHBOARD'!D16),SUMIFS('4W'!$S$4:$S$4428,'4W'!$F$4:$F$4428,$D$38,'4W'!$K$4:$K$4428,'DRAFT DASHBOARD'!D16))</f>
        <v>15842</v>
      </c>
      <c r="H16" s="120">
        <f t="shared" si="0"/>
        <v>79210</v>
      </c>
      <c r="I16" s="121">
        <f>SUM(SUMIFS('4W'!$N$4:$N$4428,'4W'!$F$4:$F$4428,$D$37,'4W'!$K$4:$K$4428,'DRAFT DASHBOARD'!D16,'4W'!$U$4:$U$4428,'DRAFT DASHBOARD'!$I$3),SUMIFS('4W'!$N$4:$N$4428,'4W'!$F$4:$F$4428,$D$38,'4W'!$K$4:$K$4428,'DRAFT DASHBOARD'!D16,'4W'!$U$4:$U$4428,'DRAFT DASHBOARD'!$I$3))</f>
        <v>1643</v>
      </c>
      <c r="J16" s="121">
        <f>SUM(SUMIFS('4W'!$S$4:$S$4428,'4W'!$F$4:$F$4428,$D$37,'4W'!$K$4:$K$4428,'DRAFT DASHBOARD'!D16,'4W'!$U$4:$U$4428,'DRAFT DASHBOARD'!$I$3),SUMIFS('4W'!$S$4:$S$4428,'4W'!$F$4:$F$4428,$D$38,'4W'!$K$4:$K$4428,'DRAFT DASHBOARD'!D16,'4W'!$U$4:$U$4428,'DRAFT DASHBOARD'!$I$3))</f>
        <v>25</v>
      </c>
      <c r="K16" s="122">
        <f t="shared" si="1"/>
        <v>125</v>
      </c>
      <c r="L16" s="119">
        <f>SUM(SUMIFS('4W'!$N$4:$N$4428,'4W'!$F$4:$F$4428,$D$37,'4W'!$K$4:$K$4428,'DRAFT DASHBOARD'!D16,'4W'!$U$4:$U$4428,'DRAFT DASHBOARD'!$L$3),SUMIFS('4W'!$N$4:$N$4428,'4W'!$F$4:$F$4428,$D$38,'4W'!$K$4:$K$4428,'DRAFT DASHBOARD'!D16,'4W'!$U$4:$U$4428,'DRAFT DASHBOARD'!$L$3))</f>
        <v>8006</v>
      </c>
      <c r="M16" s="121">
        <f>SUM(SUMIFS('4W'!$S$4:$S$4428,'4W'!$F$4:$F$4428,$D$37,'4W'!$K$4:$K$4428,'DRAFT DASHBOARD'!D16,'4W'!$U$4:$U$4428,'DRAFT DASHBOARD'!$L$3),SUMIFS('4W'!$S$4:$S$4428,'4W'!$F$4:$F$4428,$D$38,'4W'!$K$4:$K$4428,'DRAFT DASHBOARD'!D16,'4W'!$U$4:$U$4428,'DRAFT DASHBOARD'!$L$3))</f>
        <v>7995</v>
      </c>
      <c r="N16" s="120">
        <f t="shared" si="2"/>
        <v>39975</v>
      </c>
      <c r="O16" s="113"/>
      <c r="P16" s="146"/>
      <c r="Q16" s="146"/>
      <c r="R16" s="146"/>
      <c r="S16" s="146"/>
    </row>
    <row r="17" spans="1:19" s="69" customFormat="1" ht="22.5">
      <c r="A17" s="102"/>
      <c r="B17" s="178"/>
      <c r="C17" s="178"/>
      <c r="D17" s="186" t="s">
        <v>1058</v>
      </c>
      <c r="E17" s="187"/>
      <c r="F17" s="119">
        <f>SUM(SUMIFS('4W'!$N$4:$N$4428,'4W'!$F$4:$F$4428,$D$37,'4W'!$K$4:$K$4428,'DRAFT DASHBOARD'!D17),SUMIFS('4W'!$N$4:$N$4428,'4W'!$F$4:$F$4428,$D$38,'4W'!$K$4:$K$4428,'DRAFT DASHBOARD'!D17))</f>
        <v>49692</v>
      </c>
      <c r="G17" s="119">
        <f>SUM(SUMIFS('4W'!$S$4:$S$4428,'4W'!$F$4:$F$4428,$D$37,'4W'!$K$4:$K$4428,'DRAFT DASHBOARD'!D17),SUMIFS('4W'!$S$4:$S$4428,'4W'!$F$4:$F$4428,$D$38,'4W'!$K$4:$K$4428,'DRAFT DASHBOARD'!D17))</f>
        <v>31313</v>
      </c>
      <c r="H17" s="120">
        <f t="shared" si="0"/>
        <v>156565</v>
      </c>
      <c r="I17" s="121">
        <f>SUM(SUMIFS('4W'!$N$4:$N$4428,'4W'!$F$4:$F$4428,$D$37,'4W'!$K$4:$K$4428,'DRAFT DASHBOARD'!D17,'4W'!$U$4:$U$4428,'DRAFT DASHBOARD'!$I$3),SUMIFS('4W'!$N$4:$N$4428,'4W'!$F$4:$F$4428,$D$38,'4W'!$K$4:$K$4428,'DRAFT DASHBOARD'!D17,'4W'!$U$4:$U$4428,'DRAFT DASHBOARD'!$I$3))</f>
        <v>16404</v>
      </c>
      <c r="J17" s="121">
        <f>SUM(SUMIFS('4W'!$S$4:$S$4428,'4W'!$F$4:$F$4428,$D$37,'4W'!$K$4:$K$4428,'DRAFT DASHBOARD'!D17,'4W'!$U$4:$U$4428,'DRAFT DASHBOARD'!$I$3),SUMIFS('4W'!$S$4:$S$4428,'4W'!$F$4:$F$4428,$D$38,'4W'!$K$4:$K$4428,'DRAFT DASHBOARD'!D17,'4W'!$U$4:$U$4428,'DRAFT DASHBOARD'!$I$3))</f>
        <v>9301</v>
      </c>
      <c r="K17" s="122">
        <f t="shared" si="1"/>
        <v>46505</v>
      </c>
      <c r="L17" s="119">
        <f>SUM(SUMIFS('4W'!$N$4:$N$4428,'4W'!$F$4:$F$4428,$D$37,'4W'!$K$4:$K$4428,'DRAFT DASHBOARD'!D17,'4W'!$U$4:$U$4428,'DRAFT DASHBOARD'!$L$3),SUMIFS('4W'!$N$4:$N$4428,'4W'!$F$4:$F$4428,$D$38,'4W'!$K$4:$K$4428,'DRAFT DASHBOARD'!D17,'4W'!$U$4:$U$4428,'DRAFT DASHBOARD'!$L$3))</f>
        <v>9958</v>
      </c>
      <c r="M17" s="121">
        <f>SUM(SUMIFS('4W'!$S$4:$S$4428,'4W'!$F$4:$F$4428,$D$37,'4W'!$K$4:$K$4428,'DRAFT DASHBOARD'!D17,'4W'!$U$4:$U$4428,'DRAFT DASHBOARD'!$L$3),SUMIFS('4W'!$S$4:$S$4428,'4W'!$F$4:$F$4428,$D$38,'4W'!$K$4:$K$4428,'DRAFT DASHBOARD'!D17,'4W'!$U$4:$U$4428,'DRAFT DASHBOARD'!$L$3))</f>
        <v>6216</v>
      </c>
      <c r="N17" s="120">
        <f t="shared" si="2"/>
        <v>31080</v>
      </c>
      <c r="O17" s="113"/>
      <c r="P17" s="146"/>
      <c r="Q17" s="146"/>
      <c r="R17" s="146"/>
      <c r="S17" s="146"/>
    </row>
    <row r="18" spans="1:19" s="69" customFormat="1" ht="22.5">
      <c r="A18" s="102"/>
      <c r="B18" s="178"/>
      <c r="C18" s="178"/>
      <c r="D18" s="186" t="s">
        <v>1057</v>
      </c>
      <c r="E18" s="187"/>
      <c r="F18" s="119">
        <f>SUM(SUMIFS('4W'!$N$4:$N$4428,'4W'!$F$4:$F$4428,$D$37,'4W'!$K$4:$K$4428,'DRAFT DASHBOARD'!D18),SUMIFS('4W'!$N$4:$N$4428,'4W'!$F$4:$F$4428,$D$38,'4W'!$K$4:$K$4428,'DRAFT DASHBOARD'!D18))</f>
        <v>30535</v>
      </c>
      <c r="G18" s="119">
        <f>SUM(SUMIFS('4W'!$S$4:$S$4428,'4W'!$F$4:$F$4428,$D$37,'4W'!$K$4:$K$4428,'DRAFT DASHBOARD'!D18),SUMIFS('4W'!$S$4:$S$4428,'4W'!$F$4:$F$4428,$D$38,'4W'!$K$4:$K$4428,'DRAFT DASHBOARD'!D18))</f>
        <v>26878</v>
      </c>
      <c r="H18" s="120">
        <f t="shared" si="0"/>
        <v>134390</v>
      </c>
      <c r="I18" s="121">
        <f>SUM(SUMIFS('4W'!$N$4:$N$4428,'4W'!$F$4:$F$4428,$D$37,'4W'!$K$4:$K$4428,'DRAFT DASHBOARD'!D18,'4W'!$U$4:$U$4428,'DRAFT DASHBOARD'!$I$3),SUMIFS('4W'!$N$4:$N$4428,'4W'!$F$4:$F$4428,$D$38,'4W'!$K$4:$K$4428,'DRAFT DASHBOARD'!D18,'4W'!$U$4:$U$4428,'DRAFT DASHBOARD'!$I$3))</f>
        <v>6767</v>
      </c>
      <c r="J18" s="121">
        <f>SUM(SUMIFS('4W'!$S$4:$S$4428,'4W'!$F$4:$F$4428,$D$37,'4W'!$K$4:$K$4428,'DRAFT DASHBOARD'!D18,'4W'!$U$4:$U$4428,'DRAFT DASHBOARD'!$I$3),SUMIFS('4W'!$S$4:$S$4428,'4W'!$F$4:$F$4428,$D$38,'4W'!$K$4:$K$4428,'DRAFT DASHBOARD'!D18,'4W'!$U$4:$U$4428,'DRAFT DASHBOARD'!$I$3))</f>
        <v>5585</v>
      </c>
      <c r="K18" s="122">
        <f t="shared" si="1"/>
        <v>27925</v>
      </c>
      <c r="L18" s="119">
        <f>SUM(SUMIFS('4W'!$N$4:$N$4428,'4W'!$F$4:$F$4428,$D$37,'4W'!$K$4:$K$4428,'DRAFT DASHBOARD'!D18,'4W'!$U$4:$U$4428,'DRAFT DASHBOARD'!$L$3),SUMIFS('4W'!$N$4:$N$4428,'4W'!$F$4:$F$4428,$D$38,'4W'!$K$4:$K$4428,'DRAFT DASHBOARD'!D18,'4W'!$U$4:$U$4428,'DRAFT DASHBOARD'!$L$3))</f>
        <v>9441</v>
      </c>
      <c r="M18" s="121">
        <f>SUM(SUMIFS('4W'!$S$4:$S$4428,'4W'!$F$4:$F$4428,$D$37,'4W'!$K$4:$K$4428,'DRAFT DASHBOARD'!D18,'4W'!$U$4:$U$4428,'DRAFT DASHBOARD'!$L$3),SUMIFS('4W'!$S$4:$S$4428,'4W'!$F$4:$F$4428,$D$38,'4W'!$K$4:$K$4428,'DRAFT DASHBOARD'!D18,'4W'!$U$4:$U$4428,'DRAFT DASHBOARD'!$L$3))</f>
        <v>9696</v>
      </c>
      <c r="N18" s="120">
        <f t="shared" si="2"/>
        <v>48480</v>
      </c>
      <c r="O18" s="113"/>
      <c r="P18" s="146"/>
      <c r="Q18" s="146"/>
      <c r="R18" s="146"/>
      <c r="S18" s="146"/>
    </row>
    <row r="19" spans="1:19" s="69" customFormat="1" ht="22.5">
      <c r="A19" s="102"/>
      <c r="B19" s="178"/>
      <c r="C19" s="178"/>
      <c r="D19" s="186" t="s">
        <v>1060</v>
      </c>
      <c r="E19" s="187"/>
      <c r="F19" s="119">
        <f>SUM(SUMIFS('4W'!$N$4:$N$4428,'4W'!$F$4:$F$4428,$D$37,'4W'!$K$4:$K$4428,'DRAFT DASHBOARD'!D19),SUMIFS('4W'!$N$4:$N$4428,'4W'!$F$4:$F$4428,$D$38,'4W'!$K$4:$K$4428,'DRAFT DASHBOARD'!D19))</f>
        <v>0</v>
      </c>
      <c r="G19" s="119">
        <f>SUM(SUMIFS('4W'!$S$4:$S$4428,'4W'!$F$4:$F$4428,$D$37,'4W'!$K$4:$K$4428,'DRAFT DASHBOARD'!D19),SUMIFS('4W'!$S$4:$S$4428,'4W'!$F$4:$F$4428,$D$38,'4W'!$K$4:$K$4428,'DRAFT DASHBOARD'!D19))</f>
        <v>0</v>
      </c>
      <c r="H19" s="120">
        <f t="shared" si="0"/>
        <v>0</v>
      </c>
      <c r="I19" s="121">
        <f>SUM(SUMIFS('4W'!$N$4:$N$4428,'4W'!$F$4:$F$4428,$D$37,'4W'!$K$4:$K$4428,'DRAFT DASHBOARD'!D19,'4W'!$U$4:$U$4428,'DRAFT DASHBOARD'!$I$3),SUMIFS('4W'!$N$4:$N$4428,'4W'!$F$4:$F$4428,$D$38,'4W'!$K$4:$K$4428,'DRAFT DASHBOARD'!D19,'4W'!$U$4:$U$4428,'DRAFT DASHBOARD'!$I$3))</f>
        <v>0</v>
      </c>
      <c r="J19" s="121">
        <f>SUM(SUMIFS('4W'!$S$4:$S$4428,'4W'!$F$4:$F$4428,$D$37,'4W'!$K$4:$K$4428,'DRAFT DASHBOARD'!D19,'4W'!$U$4:$U$4428,'DRAFT DASHBOARD'!$I$3),SUMIFS('4W'!$S$4:$S$4428,'4W'!$F$4:$F$4428,$D$38,'4W'!$K$4:$K$4428,'DRAFT DASHBOARD'!D19,'4W'!$U$4:$U$4428,'DRAFT DASHBOARD'!$I$3))</f>
        <v>0</v>
      </c>
      <c r="K19" s="122">
        <f t="shared" si="1"/>
        <v>0</v>
      </c>
      <c r="L19" s="119">
        <f>SUM(SUMIFS('4W'!$N$4:$N$4428,'4W'!$F$4:$F$4428,$D$37,'4W'!$K$4:$K$4428,'DRAFT DASHBOARD'!D19,'4W'!$U$4:$U$4428,'DRAFT DASHBOARD'!$L$3),SUMIFS('4W'!$N$4:$N$4428,'4W'!$F$4:$F$4428,$D$38,'4W'!$K$4:$K$4428,'DRAFT DASHBOARD'!D19,'4W'!$U$4:$U$4428,'DRAFT DASHBOARD'!$L$3))</f>
        <v>0</v>
      </c>
      <c r="M19" s="121">
        <f>SUM(SUMIFS('4W'!$S$4:$S$4428,'4W'!$F$4:$F$4428,$D$37,'4W'!$K$4:$K$4428,'DRAFT DASHBOARD'!D19,'4W'!$U$4:$U$4428,'DRAFT DASHBOARD'!$L$3),SUMIFS('4W'!$S$4:$S$4428,'4W'!$F$4:$F$4428,$D$38,'4W'!$K$4:$K$4428,'DRAFT DASHBOARD'!D19,'4W'!$U$4:$U$4428,'DRAFT DASHBOARD'!$L$3))</f>
        <v>0</v>
      </c>
      <c r="N19" s="120">
        <f t="shared" si="2"/>
        <v>0</v>
      </c>
      <c r="O19" s="113"/>
      <c r="P19" s="146"/>
      <c r="Q19" s="146"/>
      <c r="R19" s="146"/>
      <c r="S19" s="146"/>
    </row>
    <row r="20" spans="1:19" s="69" customFormat="1" ht="22.5">
      <c r="A20" s="102"/>
      <c r="B20" s="178"/>
      <c r="C20" s="178"/>
      <c r="D20" s="186" t="s">
        <v>1055</v>
      </c>
      <c r="E20" s="187"/>
      <c r="F20" s="119">
        <f>SUM(SUMIFS('4W'!$N$4:$N$4428,'4W'!$F$4:$F$4428,$D$37,'4W'!$K$4:$K$4428,'DRAFT DASHBOARD'!D20),SUMIFS('4W'!$N$4:$N$4428,'4W'!$F$4:$F$4428,$D$38,'4W'!$K$4:$K$4428,'DRAFT DASHBOARD'!D20))</f>
        <v>0</v>
      </c>
      <c r="G20" s="119">
        <f>SUM(SUMIFS('4W'!$S$4:$S$4428,'4W'!$F$4:$F$4428,$D$37,'4W'!$K$4:$K$4428,'DRAFT DASHBOARD'!D20),SUMIFS('4W'!$S$4:$S$4428,'4W'!$F$4:$F$4428,$D$38,'4W'!$K$4:$K$4428,'DRAFT DASHBOARD'!D20))</f>
        <v>0</v>
      </c>
      <c r="H20" s="120">
        <f t="shared" si="0"/>
        <v>0</v>
      </c>
      <c r="I20" s="121">
        <f>SUM(SUMIFS('4W'!$N$4:$N$4428,'4W'!$F$4:$F$4428,$D$37,'4W'!$K$4:$K$4428,'DRAFT DASHBOARD'!D20,'4W'!$U$4:$U$4428,'DRAFT DASHBOARD'!$I$3),SUMIFS('4W'!$N$4:$N$4428,'4W'!$F$4:$F$4428,$D$38,'4W'!$K$4:$K$4428,'DRAFT DASHBOARD'!D20,'4W'!$U$4:$U$4428,'DRAFT DASHBOARD'!$I$3))</f>
        <v>0</v>
      </c>
      <c r="J20" s="121">
        <f>SUM(SUMIFS('4W'!$S$4:$S$4428,'4W'!$F$4:$F$4428,$D$37,'4W'!$K$4:$K$4428,'DRAFT DASHBOARD'!D20,'4W'!$U$4:$U$4428,'DRAFT DASHBOARD'!$I$3),SUMIFS('4W'!$S$4:$S$4428,'4W'!$F$4:$F$4428,$D$38,'4W'!$K$4:$K$4428,'DRAFT DASHBOARD'!D20,'4W'!$U$4:$U$4428,'DRAFT DASHBOARD'!$I$3))</f>
        <v>0</v>
      </c>
      <c r="K20" s="122">
        <f t="shared" si="1"/>
        <v>0</v>
      </c>
      <c r="L20" s="119">
        <f>SUM(SUMIFS('4W'!$N$4:$N$4428,'4W'!$F$4:$F$4428,$D$37,'4W'!$K$4:$K$4428,'DRAFT DASHBOARD'!D20,'4W'!$U$4:$U$4428,'DRAFT DASHBOARD'!$L$3),SUMIFS('4W'!$N$4:$N$4428,'4W'!$F$4:$F$4428,$D$38,'4W'!$K$4:$K$4428,'DRAFT DASHBOARD'!D20,'4W'!$U$4:$U$4428,'DRAFT DASHBOARD'!$L$3))</f>
        <v>0</v>
      </c>
      <c r="M20" s="121">
        <f>SUM(SUMIFS('4W'!$S$4:$S$4428,'4W'!$F$4:$F$4428,$D$37,'4W'!$K$4:$K$4428,'DRAFT DASHBOARD'!D20,'4W'!$U$4:$U$4428,'DRAFT DASHBOARD'!$L$3),SUMIFS('4W'!$S$4:$S$4428,'4W'!$F$4:$F$4428,$D$38,'4W'!$K$4:$K$4428,'DRAFT DASHBOARD'!D20,'4W'!$U$4:$U$4428,'DRAFT DASHBOARD'!$L$3))</f>
        <v>0</v>
      </c>
      <c r="N20" s="120">
        <f t="shared" si="2"/>
        <v>0</v>
      </c>
      <c r="O20" s="113"/>
      <c r="P20" s="146"/>
      <c r="Q20" s="146"/>
      <c r="R20" s="146"/>
      <c r="S20" s="146"/>
    </row>
    <row r="21" spans="1:19" s="69" customFormat="1" ht="22.5">
      <c r="A21" s="102"/>
      <c r="B21" s="117" t="s">
        <v>1028</v>
      </c>
      <c r="C21" s="118"/>
      <c r="D21" s="186" t="s">
        <v>1028</v>
      </c>
      <c r="E21" s="187"/>
      <c r="F21" s="119">
        <f>SUM(SUMIFS('4W'!$N$4:$N$4428,'4W'!$F$4:$F$4428,$D$37,'4W'!$K$4:$K$4428,'DRAFT DASHBOARD'!D21),SUMIFS('4W'!$N$4:$N$4428,'4W'!$F$4:$F$4428,$D$38,'4W'!$K$4:$K$4428,'DRAFT DASHBOARD'!D21))</f>
        <v>0</v>
      </c>
      <c r="G21" s="119">
        <f>SUM(SUMIFS('4W'!$S$4:$S$4428,'4W'!$F$4:$F$4428,$D$37,'4W'!$K$4:$K$4428,'DRAFT DASHBOARD'!D21),SUMIFS('4W'!$S$4:$S$4428,'4W'!$F$4:$F$4428,$D$38,'4W'!$K$4:$K$4428,'DRAFT DASHBOARD'!D21))</f>
        <v>0</v>
      </c>
      <c r="H21" s="120">
        <f t="shared" si="0"/>
        <v>0</v>
      </c>
      <c r="I21" s="121">
        <f>SUM(SUMIFS('4W'!$N$4:$N$4428,'4W'!$F$4:$F$4428,$D$37,'4W'!$K$4:$K$4428,'DRAFT DASHBOARD'!D21,'4W'!$U$4:$U$4428,'DRAFT DASHBOARD'!$I$3),SUMIFS('4W'!$N$4:$N$4428,'4W'!$F$4:$F$4428,$D$38,'4W'!$K$4:$K$4428,'DRAFT DASHBOARD'!D21,'4W'!$U$4:$U$4428,'DRAFT DASHBOARD'!$I$3))</f>
        <v>0</v>
      </c>
      <c r="J21" s="121">
        <f>SUM(SUMIFS('4W'!$S$4:$S$4428,'4W'!$F$4:$F$4428,$D$37,'4W'!$K$4:$K$4428,'DRAFT DASHBOARD'!D21,'4W'!$U$4:$U$4428,'DRAFT DASHBOARD'!$I$3),SUMIFS('4W'!$S$4:$S$4428,'4W'!$F$4:$F$4428,$D$38,'4W'!$K$4:$K$4428,'DRAFT DASHBOARD'!D21,'4W'!$U$4:$U$4428,'DRAFT DASHBOARD'!$I$3))</f>
        <v>0</v>
      </c>
      <c r="K21" s="122">
        <f t="shared" si="1"/>
        <v>0</v>
      </c>
      <c r="L21" s="119">
        <f>SUM(SUMIFS('4W'!$N$4:$N$4428,'4W'!$F$4:$F$4428,$D$37,'4W'!$K$4:$K$4428,'DRAFT DASHBOARD'!D21,'4W'!$U$4:$U$4428,'DRAFT DASHBOARD'!$L$3),SUMIFS('4W'!$N$4:$N$4428,'4W'!$F$4:$F$4428,$D$38,'4W'!$K$4:$K$4428,'DRAFT DASHBOARD'!D21,'4W'!$U$4:$U$4428,'DRAFT DASHBOARD'!$L$3))</f>
        <v>0</v>
      </c>
      <c r="M21" s="121">
        <f>SUM(SUMIFS('4W'!$S$4:$S$4428,'4W'!$F$4:$F$4428,$D$37,'4W'!$K$4:$K$4428,'DRAFT DASHBOARD'!D21,'4W'!$U$4:$U$4428,'DRAFT DASHBOARD'!$L$3),SUMIFS('4W'!$S$4:$S$4428,'4W'!$F$4:$F$4428,$D$38,'4W'!$K$4:$K$4428,'DRAFT DASHBOARD'!D21,'4W'!$U$4:$U$4428,'DRAFT DASHBOARD'!$L$3))</f>
        <v>0</v>
      </c>
      <c r="N21" s="120">
        <f t="shared" si="2"/>
        <v>0</v>
      </c>
      <c r="O21" s="113"/>
      <c r="P21" s="146"/>
      <c r="Q21" s="146"/>
      <c r="R21" s="146"/>
      <c r="S21" s="146"/>
    </row>
    <row r="22" spans="1:19" s="69" customFormat="1" ht="27.75">
      <c r="A22" s="102"/>
      <c r="B22" s="178" t="s">
        <v>1084</v>
      </c>
      <c r="C22" s="178"/>
      <c r="D22" s="186" t="s">
        <v>1085</v>
      </c>
      <c r="E22" s="187"/>
      <c r="F22" s="119">
        <f>SUM(SUMIFS('4W'!$N$4:$N$4428,'4W'!$F$4:$F$4428,$D$37,'4W'!$K$4:$K$4428,'DRAFT DASHBOARD'!D22),SUMIFS('4W'!$N$4:$N$4428,'4W'!$F$4:$F$4428,$D$38,'4W'!$K$4:$K$4428,'DRAFT DASHBOARD'!D22))</f>
        <v>2325</v>
      </c>
      <c r="G22" s="119">
        <f>SUM(SUMIFS('4W'!$S$4:$S$4428,'4W'!$F$4:$F$4428,$D$37,'4W'!$K$4:$K$4428,'DRAFT DASHBOARD'!D22),SUMIFS('4W'!$S$4:$S$4428,'4W'!$F$4:$F$4428,$D$38,'4W'!$K$4:$K$4428,'DRAFT DASHBOARD'!D22))</f>
        <v>5494</v>
      </c>
      <c r="H22" s="120">
        <f t="shared" si="0"/>
        <v>27470</v>
      </c>
      <c r="I22" s="121">
        <f>SUM(SUMIFS('4W'!$N$4:$N$4428,'4W'!$F$4:$F$4428,$D$37,'4W'!$K$4:$K$4428,'DRAFT DASHBOARD'!D22,'4W'!$U$4:$U$4428,'DRAFT DASHBOARD'!$I$3),SUMIFS('4W'!$N$4:$N$4428,'4W'!$F$4:$F$4428,$D$38,'4W'!$K$4:$K$4428,'DRAFT DASHBOARD'!D22,'4W'!$U$4:$U$4428,'DRAFT DASHBOARD'!$I$3))</f>
        <v>1500</v>
      </c>
      <c r="J22" s="121">
        <f>SUM(SUMIFS('4W'!$S$4:$S$4428,'4W'!$F$4:$F$4428,$D$37,'4W'!$K$4:$K$4428,'DRAFT DASHBOARD'!D22,'4W'!$U$4:$U$4428,'DRAFT DASHBOARD'!$I$3),SUMIFS('4W'!$S$4:$S$4428,'4W'!$F$4:$F$4428,$D$38,'4W'!$K$4:$K$4428,'DRAFT DASHBOARD'!D22,'4W'!$U$4:$U$4428,'DRAFT DASHBOARD'!$I$3))</f>
        <v>550</v>
      </c>
      <c r="K22" s="122">
        <f t="shared" si="1"/>
        <v>2750</v>
      </c>
      <c r="L22" s="119">
        <f>SUM(SUMIFS('4W'!$N$4:$N$4428,'4W'!$F$4:$F$4428,$D$37,'4W'!$K$4:$K$4428,'DRAFT DASHBOARD'!D22,'4W'!$U$4:$U$4428,'DRAFT DASHBOARD'!$L$3),SUMIFS('4W'!$N$4:$N$4428,'4W'!$F$4:$F$4428,$D$38,'4W'!$K$4:$K$4428,'DRAFT DASHBOARD'!D22,'4W'!$U$4:$U$4428,'DRAFT DASHBOARD'!$L$3))</f>
        <v>0</v>
      </c>
      <c r="M22" s="121">
        <f>SUM(SUMIFS('4W'!$S$4:$S$4428,'4W'!$F$4:$F$4428,$D$37,'4W'!$K$4:$K$4428,'DRAFT DASHBOARD'!D22,'4W'!$U$4:$U$4428,'DRAFT DASHBOARD'!$L$3),SUMIFS('4W'!$S$4:$S$4428,'4W'!$F$4:$F$4428,$D$38,'4W'!$K$4:$K$4428,'DRAFT DASHBOARD'!D22,'4W'!$U$4:$U$4428,'DRAFT DASHBOARD'!$L$3))</f>
        <v>0</v>
      </c>
      <c r="N22" s="120">
        <f t="shared" si="2"/>
        <v>0</v>
      </c>
      <c r="O22" s="114"/>
      <c r="P22" s="150"/>
      <c r="Q22" s="150"/>
      <c r="R22" s="146"/>
      <c r="S22" s="146"/>
    </row>
    <row r="23" spans="1:19" s="69" customFormat="1" ht="22.5">
      <c r="A23" s="102"/>
      <c r="B23" s="178"/>
      <c r="C23" s="178"/>
      <c r="D23" s="186" t="s">
        <v>1086</v>
      </c>
      <c r="E23" s="187"/>
      <c r="F23" s="119">
        <f>SUM(SUMIFS('4W'!$N$4:$N$4428,'4W'!$F$4:$F$4428,$D$37,'4W'!$K$4:$K$4428,'DRAFT DASHBOARD'!D23),SUMIFS('4W'!$N$4:$N$4428,'4W'!$F$4:$F$4428,$D$38,'4W'!$K$4:$K$4428,'DRAFT DASHBOARD'!D23))</f>
        <v>1100</v>
      </c>
      <c r="G23" s="119">
        <f>SUM(SUMIFS('4W'!$S$4:$S$4428,'4W'!$F$4:$F$4428,$D$37,'4W'!$K$4:$K$4428,'DRAFT DASHBOARD'!D23),SUMIFS('4W'!$S$4:$S$4428,'4W'!$F$4:$F$4428,$D$38,'4W'!$K$4:$K$4428,'DRAFT DASHBOARD'!D23))</f>
        <v>10788</v>
      </c>
      <c r="H23" s="120">
        <f t="shared" si="0"/>
        <v>53940</v>
      </c>
      <c r="I23" s="121">
        <f>SUM(SUMIFS('4W'!$N$4:$N$4428,'4W'!$F$4:$F$4428,$D$37,'4W'!$K$4:$K$4428,'DRAFT DASHBOARD'!D23,'4W'!$U$4:$U$4428,'DRAFT DASHBOARD'!$I$3),SUMIFS('4W'!$N$4:$N$4428,'4W'!$F$4:$F$4428,$D$38,'4W'!$K$4:$K$4428,'DRAFT DASHBOARD'!D23,'4W'!$U$4:$U$4428,'DRAFT DASHBOARD'!$I$3))</f>
        <v>0</v>
      </c>
      <c r="J23" s="121">
        <f>SUM(SUMIFS('4W'!$S$4:$S$4428,'4W'!$F$4:$F$4428,$D$37,'4W'!$K$4:$K$4428,'DRAFT DASHBOARD'!D23,'4W'!$U$4:$U$4428,'DRAFT DASHBOARD'!$I$3),SUMIFS('4W'!$S$4:$S$4428,'4W'!$F$4:$F$4428,$D$38,'4W'!$K$4:$K$4428,'DRAFT DASHBOARD'!D23,'4W'!$U$4:$U$4428,'DRAFT DASHBOARD'!$I$3))</f>
        <v>0</v>
      </c>
      <c r="K23" s="122">
        <f t="shared" si="1"/>
        <v>0</v>
      </c>
      <c r="L23" s="119">
        <f>SUM(SUMIFS('4W'!$N$4:$N$4428,'4W'!$F$4:$F$4428,$D$37,'4W'!$K$4:$K$4428,'DRAFT DASHBOARD'!D23,'4W'!$U$4:$U$4428,'DRAFT DASHBOARD'!$L$3),SUMIFS('4W'!$N$4:$N$4428,'4W'!$F$4:$F$4428,$D$38,'4W'!$K$4:$K$4428,'DRAFT DASHBOARD'!D23,'4W'!$U$4:$U$4428,'DRAFT DASHBOARD'!$L$3))</f>
        <v>0</v>
      </c>
      <c r="M23" s="121">
        <f>SUM(SUMIFS('4W'!$S$4:$S$4428,'4W'!$F$4:$F$4428,$D$37,'4W'!$K$4:$K$4428,'DRAFT DASHBOARD'!D23,'4W'!$U$4:$U$4428,'DRAFT DASHBOARD'!$L$3),SUMIFS('4W'!$S$4:$S$4428,'4W'!$F$4:$F$4428,$D$38,'4W'!$K$4:$K$4428,'DRAFT DASHBOARD'!D23,'4W'!$U$4:$U$4428,'DRAFT DASHBOARD'!$L$3))</f>
        <v>0</v>
      </c>
      <c r="N23" s="120">
        <f t="shared" si="2"/>
        <v>0</v>
      </c>
      <c r="O23" s="113"/>
      <c r="P23" s="146"/>
      <c r="Q23" s="146"/>
      <c r="R23" s="146"/>
      <c r="S23" s="146"/>
    </row>
    <row r="24" spans="1:19" s="69" customFormat="1" ht="22.5">
      <c r="A24" s="102"/>
      <c r="B24" s="178" t="s">
        <v>1083</v>
      </c>
      <c r="C24" s="178"/>
      <c r="D24" s="186" t="s">
        <v>1024</v>
      </c>
      <c r="E24" s="187"/>
      <c r="F24" s="119">
        <f>SUM(SUMIFS('4W'!$N$4:$N$4428,'4W'!$F$4:$F$4428,$D$37,'4W'!$K$4:$K$4428,'DRAFT DASHBOARD'!D24),SUMIFS('4W'!$N$4:$N$4428,'4W'!$F$4:$F$4428,$D$38,'4W'!$K$4:$K$4428,'DRAFT DASHBOARD'!D24))</f>
        <v>0</v>
      </c>
      <c r="G24" s="119">
        <f>SUM(SUMIFS('4W'!$S$4:$S$4428,'4W'!$F$4:$F$4428,$D$37,'4W'!$K$4:$K$4428,'DRAFT DASHBOARD'!D24),SUMIFS('4W'!$S$4:$S$4428,'4W'!$F$4:$F$4428,$D$38,'4W'!$K$4:$K$4428,'DRAFT DASHBOARD'!D24))</f>
        <v>0</v>
      </c>
      <c r="H24" s="120">
        <f t="shared" si="0"/>
        <v>0</v>
      </c>
      <c r="I24" s="121">
        <f>SUM(SUMIFS('4W'!$N$4:$N$4428,'4W'!$F$4:$F$4428,$D$37,'4W'!$K$4:$K$4428,'DRAFT DASHBOARD'!D24,'4W'!$U$4:$U$4428,'DRAFT DASHBOARD'!$I$3),SUMIFS('4W'!$N$4:$N$4428,'4W'!$F$4:$F$4428,$D$38,'4W'!$K$4:$K$4428,'DRAFT DASHBOARD'!D24,'4W'!$U$4:$U$4428,'DRAFT DASHBOARD'!$I$3))</f>
        <v>0</v>
      </c>
      <c r="J24" s="121">
        <f>SUM(SUMIFS('4W'!$S$4:$S$4428,'4W'!$F$4:$F$4428,$D$37,'4W'!$K$4:$K$4428,'DRAFT DASHBOARD'!D24,'4W'!$U$4:$U$4428,'DRAFT DASHBOARD'!$I$3),SUMIFS('4W'!$S$4:$S$4428,'4W'!$F$4:$F$4428,$D$38,'4W'!$K$4:$K$4428,'DRAFT DASHBOARD'!D24,'4W'!$U$4:$U$4428,'DRAFT DASHBOARD'!$I$3))</f>
        <v>0</v>
      </c>
      <c r="K24" s="122">
        <f t="shared" si="1"/>
        <v>0</v>
      </c>
      <c r="L24" s="119">
        <f>SUM(SUMIFS('4W'!$N$4:$N$4428,'4W'!$F$4:$F$4428,$D$37,'4W'!$K$4:$K$4428,'DRAFT DASHBOARD'!D24,'4W'!$U$4:$U$4428,'DRAFT DASHBOARD'!$L$3),SUMIFS('4W'!$N$4:$N$4428,'4W'!$F$4:$F$4428,$D$38,'4W'!$K$4:$K$4428,'DRAFT DASHBOARD'!D24,'4W'!$U$4:$U$4428,'DRAFT DASHBOARD'!$L$3))</f>
        <v>0</v>
      </c>
      <c r="M24" s="121">
        <f>SUM(SUMIFS('4W'!$S$4:$S$4428,'4W'!$F$4:$F$4428,$D$37,'4W'!$K$4:$K$4428,'DRAFT DASHBOARD'!D24,'4W'!$U$4:$U$4428,'DRAFT DASHBOARD'!$L$3),SUMIFS('4W'!$S$4:$S$4428,'4W'!$F$4:$F$4428,$D$38,'4W'!$K$4:$K$4428,'DRAFT DASHBOARD'!D24,'4W'!$U$4:$U$4428,'DRAFT DASHBOARD'!$L$3))</f>
        <v>0</v>
      </c>
      <c r="N24" s="120">
        <f t="shared" si="2"/>
        <v>0</v>
      </c>
      <c r="O24" s="113"/>
      <c r="P24" s="146"/>
      <c r="Q24" s="146"/>
      <c r="R24" s="146"/>
      <c r="S24" s="146"/>
    </row>
    <row r="25" spans="1:19" s="69" customFormat="1" ht="22.5">
      <c r="A25" s="102"/>
      <c r="B25" s="178"/>
      <c r="C25" s="178"/>
      <c r="D25" s="186" t="s">
        <v>1025</v>
      </c>
      <c r="E25" s="187"/>
      <c r="F25" s="119">
        <f>SUM(SUMIFS('4W'!$N$4:$N$4428,'4W'!$F$4:$F$4428,$D$37,'4W'!$K$4:$K$4428,'DRAFT DASHBOARD'!D25),SUMIFS('4W'!$N$4:$N$4428,'4W'!$F$4:$F$4428,$D$38,'4W'!$K$4:$K$4428,'DRAFT DASHBOARD'!D25))</f>
        <v>1757</v>
      </c>
      <c r="G25" s="119">
        <f>SUM(SUMIFS('4W'!$S$4:$S$4428,'4W'!$F$4:$F$4428,$D$37,'4W'!$K$4:$K$4428,'DRAFT DASHBOARD'!D25),SUMIFS('4W'!$S$4:$S$4428,'4W'!$F$4:$F$4428,$D$38,'4W'!$K$4:$K$4428,'DRAFT DASHBOARD'!D25))</f>
        <v>5958</v>
      </c>
      <c r="H25" s="120">
        <f t="shared" si="0"/>
        <v>29790</v>
      </c>
      <c r="I25" s="121">
        <f>SUM(SUMIFS('4W'!$N$4:$N$4428,'4W'!$F$4:$F$4428,$D$37,'4W'!$K$4:$K$4428,'DRAFT DASHBOARD'!D25,'4W'!$U$4:$U$4428,'DRAFT DASHBOARD'!$I$3),SUMIFS('4W'!$N$4:$N$4428,'4W'!$F$4:$F$4428,$D$38,'4W'!$K$4:$K$4428,'DRAFT DASHBOARD'!D25,'4W'!$U$4:$U$4428,'DRAFT DASHBOARD'!$I$3))</f>
        <v>50</v>
      </c>
      <c r="J25" s="121">
        <f>SUM(SUMIFS('4W'!$S$4:$S$4428,'4W'!$F$4:$F$4428,$D$37,'4W'!$K$4:$K$4428,'DRAFT DASHBOARD'!D25,'4W'!$U$4:$U$4428,'DRAFT DASHBOARD'!$I$3),SUMIFS('4W'!$S$4:$S$4428,'4W'!$F$4:$F$4428,$D$38,'4W'!$K$4:$K$4428,'DRAFT DASHBOARD'!D25,'4W'!$U$4:$U$4428,'DRAFT DASHBOARD'!$I$3))</f>
        <v>850</v>
      </c>
      <c r="K25" s="122">
        <f t="shared" si="1"/>
        <v>4250</v>
      </c>
      <c r="L25" s="119">
        <f>SUM(SUMIFS('4W'!$N$4:$N$4428,'4W'!$F$4:$F$4428,$D$37,'4W'!$K$4:$K$4428,'DRAFT DASHBOARD'!D25,'4W'!$U$4:$U$4428,'DRAFT DASHBOARD'!$L$3),SUMIFS('4W'!$N$4:$N$4428,'4W'!$F$4:$F$4428,$D$38,'4W'!$K$4:$K$4428,'DRAFT DASHBOARD'!D25,'4W'!$U$4:$U$4428,'DRAFT DASHBOARD'!$L$3))</f>
        <v>160</v>
      </c>
      <c r="M25" s="121">
        <f>SUM(SUMIFS('4W'!$S$4:$S$4428,'4W'!$F$4:$F$4428,$D$37,'4W'!$K$4:$K$4428,'DRAFT DASHBOARD'!D25,'4W'!$U$4:$U$4428,'DRAFT DASHBOARD'!$L$3),SUMIFS('4W'!$S$4:$S$4428,'4W'!$F$4:$F$4428,$D$38,'4W'!$K$4:$K$4428,'DRAFT DASHBOARD'!D25,'4W'!$U$4:$U$4428,'DRAFT DASHBOARD'!$L$3))</f>
        <v>4371</v>
      </c>
      <c r="N25" s="120">
        <f t="shared" si="2"/>
        <v>21855</v>
      </c>
      <c r="O25" s="113"/>
      <c r="P25" s="146"/>
      <c r="Q25" s="146"/>
      <c r="R25" s="146"/>
      <c r="S25" s="146"/>
    </row>
    <row r="26" spans="1:19" s="69" customFormat="1" ht="22.5">
      <c r="A26" s="102"/>
      <c r="B26" s="117" t="s">
        <v>1032</v>
      </c>
      <c r="C26" s="118"/>
      <c r="D26" s="186" t="s">
        <v>1032</v>
      </c>
      <c r="E26" s="187"/>
      <c r="F26" s="119">
        <f>SUM(SUMIFS('4W'!$N$4:$N$4428,'4W'!$F$4:$F$4428,$D$37,'4W'!$K$4:$K$4428,'DRAFT DASHBOARD'!D26),SUMIFS('4W'!$N$4:$N$4428,'4W'!$F$4:$F$4428,$D$38,'4W'!$K$4:$K$4428,'DRAFT DASHBOARD'!D26))</f>
        <v>0</v>
      </c>
      <c r="G26" s="119">
        <f>SUM(SUMIFS('4W'!$S$4:$S$4428,'4W'!$F$4:$F$4428,$D$37,'4W'!$K$4:$K$4428,'DRAFT DASHBOARD'!D26),SUMIFS('4W'!$S$4:$S$4428,'4W'!$F$4:$F$4428,$D$38,'4W'!$K$4:$K$4428,'DRAFT DASHBOARD'!D26))</f>
        <v>0</v>
      </c>
      <c r="H26" s="120">
        <f t="shared" si="0"/>
        <v>0</v>
      </c>
      <c r="I26" s="121">
        <f>SUM(SUMIFS('4W'!$N$4:$N$4428,'4W'!$F$4:$F$4428,$D$37,'4W'!$K$4:$K$4428,'DRAFT DASHBOARD'!D26,'4W'!$U$4:$U$4428,'DRAFT DASHBOARD'!$I$3),SUMIFS('4W'!$N$4:$N$4428,'4W'!$F$4:$F$4428,$D$38,'4W'!$K$4:$K$4428,'DRAFT DASHBOARD'!D26,'4W'!$U$4:$U$4428,'DRAFT DASHBOARD'!$I$3))</f>
        <v>0</v>
      </c>
      <c r="J26" s="121">
        <f>SUM(SUMIFS('4W'!$S$4:$S$4428,'4W'!$F$4:$F$4428,$D$37,'4W'!$K$4:$K$4428,'DRAFT DASHBOARD'!D26,'4W'!$U$4:$U$4428,'DRAFT DASHBOARD'!$I$3),SUMIFS('4W'!$S$4:$S$4428,'4W'!$F$4:$F$4428,$D$38,'4W'!$K$4:$K$4428,'DRAFT DASHBOARD'!D26,'4W'!$U$4:$U$4428,'DRAFT DASHBOARD'!$I$3))</f>
        <v>0</v>
      </c>
      <c r="K26" s="122">
        <f t="shared" si="1"/>
        <v>0</v>
      </c>
      <c r="L26" s="119">
        <f>SUM(SUMIFS('4W'!$N$4:$N$4428,'4W'!$F$4:$F$4428,$D$37,'4W'!$K$4:$K$4428,'DRAFT DASHBOARD'!D26,'4W'!$U$4:$U$4428,'DRAFT DASHBOARD'!$L$3),SUMIFS('4W'!$N$4:$N$4428,'4W'!$F$4:$F$4428,$D$38,'4W'!$K$4:$K$4428,'DRAFT DASHBOARD'!D26,'4W'!$U$4:$U$4428,'DRAFT DASHBOARD'!$L$3))</f>
        <v>0</v>
      </c>
      <c r="M26" s="121">
        <f>SUM(SUMIFS('4W'!$S$4:$S$4428,'4W'!$F$4:$F$4428,$D$37,'4W'!$K$4:$K$4428,'DRAFT DASHBOARD'!D26,'4W'!$U$4:$U$4428,'DRAFT DASHBOARD'!$L$3),SUMIFS('4W'!$S$4:$S$4428,'4W'!$F$4:$F$4428,$D$38,'4W'!$K$4:$K$4428,'DRAFT DASHBOARD'!D26,'4W'!$U$4:$U$4428,'DRAFT DASHBOARD'!$L$3))</f>
        <v>0</v>
      </c>
      <c r="N26" s="120">
        <f t="shared" si="2"/>
        <v>0</v>
      </c>
      <c r="O26" s="113"/>
      <c r="P26" s="146"/>
      <c r="Q26" s="146"/>
      <c r="R26" s="146"/>
      <c r="S26" s="146"/>
    </row>
    <row r="27" spans="1:19" s="69" customFormat="1" ht="22.5">
      <c r="A27" s="102"/>
      <c r="B27" s="117" t="s">
        <v>1027</v>
      </c>
      <c r="C27" s="118"/>
      <c r="D27" s="186" t="s">
        <v>1027</v>
      </c>
      <c r="E27" s="187"/>
      <c r="F27" s="119">
        <f>SUM(SUMIFS('4W'!$N$4:$N$4428,'4W'!$F$4:$F$4428,$D$37,'4W'!$K$4:$K$4428,'DRAFT DASHBOARD'!D27),SUMIFS('4W'!$N$4:$N$4428,'4W'!$F$4:$F$4428,$D$38,'4W'!$K$4:$K$4428,'DRAFT DASHBOARD'!D27))</f>
        <v>0</v>
      </c>
      <c r="G27" s="119">
        <f>SUM(SUMIFS('4W'!$S$4:$S$4428,'4W'!$F$4:$F$4428,$D$37,'4W'!$K$4:$K$4428,'DRAFT DASHBOARD'!D27),SUMIFS('4W'!$S$4:$S$4428,'4W'!$F$4:$F$4428,$D$38,'4W'!$K$4:$K$4428,'DRAFT DASHBOARD'!D27))</f>
        <v>0</v>
      </c>
      <c r="H27" s="120">
        <f t="shared" si="0"/>
        <v>0</v>
      </c>
      <c r="I27" s="121">
        <f>SUM(SUMIFS('4W'!$N$4:$N$4428,'4W'!$F$4:$F$4428,$D$37,'4W'!$K$4:$K$4428,'DRAFT DASHBOARD'!D27,'4W'!$U$4:$U$4428,'DRAFT DASHBOARD'!$I$3),SUMIFS('4W'!$N$4:$N$4428,'4W'!$F$4:$F$4428,$D$38,'4W'!$K$4:$K$4428,'DRAFT DASHBOARD'!D27,'4W'!$U$4:$U$4428,'DRAFT DASHBOARD'!$I$3))</f>
        <v>0</v>
      </c>
      <c r="J27" s="121">
        <f>SUM(SUMIFS('4W'!$S$4:$S$4428,'4W'!$F$4:$F$4428,$D$37,'4W'!$K$4:$K$4428,'DRAFT DASHBOARD'!D27,'4W'!$U$4:$U$4428,'DRAFT DASHBOARD'!$I$3),SUMIFS('4W'!$S$4:$S$4428,'4W'!$F$4:$F$4428,$D$38,'4W'!$K$4:$K$4428,'DRAFT DASHBOARD'!D27,'4W'!$U$4:$U$4428,'DRAFT DASHBOARD'!$I$3))</f>
        <v>0</v>
      </c>
      <c r="K27" s="122">
        <f t="shared" si="1"/>
        <v>0</v>
      </c>
      <c r="L27" s="119">
        <f>SUM(SUMIFS('4W'!$N$4:$N$4428,'4W'!$F$4:$F$4428,$D$37,'4W'!$K$4:$K$4428,'DRAFT DASHBOARD'!D27,'4W'!$U$4:$U$4428,'DRAFT DASHBOARD'!$L$3),SUMIFS('4W'!$N$4:$N$4428,'4W'!$F$4:$F$4428,$D$38,'4W'!$K$4:$K$4428,'DRAFT DASHBOARD'!D27,'4W'!$U$4:$U$4428,'DRAFT DASHBOARD'!$L$3))</f>
        <v>0</v>
      </c>
      <c r="M27" s="121">
        <f>SUM(SUMIFS('4W'!$S$4:$S$4428,'4W'!$F$4:$F$4428,$D$37,'4W'!$K$4:$K$4428,'DRAFT DASHBOARD'!D27,'4W'!$U$4:$U$4428,'DRAFT DASHBOARD'!$L$3),SUMIFS('4W'!$S$4:$S$4428,'4W'!$F$4:$F$4428,$D$38,'4W'!$K$4:$K$4428,'DRAFT DASHBOARD'!D27,'4W'!$U$4:$U$4428,'DRAFT DASHBOARD'!$L$3))</f>
        <v>0</v>
      </c>
      <c r="N27" s="120">
        <f t="shared" si="2"/>
        <v>0</v>
      </c>
      <c r="O27" s="113"/>
      <c r="P27" s="146"/>
      <c r="Q27" s="146"/>
      <c r="R27" s="146"/>
      <c r="S27" s="146"/>
    </row>
    <row r="28" spans="1:19" s="69" customFormat="1" ht="22.5">
      <c r="A28" s="102"/>
      <c r="B28" s="117" t="s">
        <v>1026</v>
      </c>
      <c r="C28" s="118"/>
      <c r="D28" s="186" t="s">
        <v>1026</v>
      </c>
      <c r="E28" s="187"/>
      <c r="F28" s="119">
        <f>SUM(SUMIFS('4W'!$N$4:$N$4428,'4W'!$F$4:$F$4428,$D$37,'4W'!$K$4:$K$4428,'DRAFT DASHBOARD'!D28),SUMIFS('4W'!$N$4:$N$4428,'4W'!$F$4:$F$4428,$D$38,'4W'!$K$4:$K$4428,'DRAFT DASHBOARD'!D28))</f>
        <v>0</v>
      </c>
      <c r="G28" s="119">
        <f>SUM(SUMIFS('4W'!$S$4:$S$4428,'4W'!$F$4:$F$4428,$D$37,'4W'!$K$4:$K$4428,'DRAFT DASHBOARD'!D28),SUMIFS('4W'!$S$4:$S$4428,'4W'!$F$4:$F$4428,$D$38,'4W'!$K$4:$K$4428,'DRAFT DASHBOARD'!D28))</f>
        <v>0</v>
      </c>
      <c r="H28" s="120">
        <f t="shared" si="0"/>
        <v>0</v>
      </c>
      <c r="I28" s="121">
        <f>SUM(SUMIFS('4W'!$N$4:$N$4428,'4W'!$F$4:$F$4428,$D$37,'4W'!$K$4:$K$4428,'DRAFT DASHBOARD'!D28,'4W'!$U$4:$U$4428,'DRAFT DASHBOARD'!$I$3),SUMIFS('4W'!$N$4:$N$4428,'4W'!$F$4:$F$4428,$D$38,'4W'!$K$4:$K$4428,'DRAFT DASHBOARD'!D28,'4W'!$U$4:$U$4428,'DRAFT DASHBOARD'!$I$3))</f>
        <v>0</v>
      </c>
      <c r="J28" s="121">
        <f>SUM(SUMIFS('4W'!$S$4:$S$4428,'4W'!$F$4:$F$4428,$D$37,'4W'!$K$4:$K$4428,'DRAFT DASHBOARD'!D28,'4W'!$U$4:$U$4428,'DRAFT DASHBOARD'!$I$3),SUMIFS('4W'!$S$4:$S$4428,'4W'!$F$4:$F$4428,$D$38,'4W'!$K$4:$K$4428,'DRAFT DASHBOARD'!D28,'4W'!$U$4:$U$4428,'DRAFT DASHBOARD'!$I$3))</f>
        <v>0</v>
      </c>
      <c r="K28" s="122">
        <f t="shared" si="1"/>
        <v>0</v>
      </c>
      <c r="L28" s="119">
        <f>SUM(SUMIFS('4W'!$N$4:$N$4428,'4W'!$F$4:$F$4428,$D$37,'4W'!$K$4:$K$4428,'DRAFT DASHBOARD'!D28,'4W'!$U$4:$U$4428,'DRAFT DASHBOARD'!$L$3),SUMIFS('4W'!$N$4:$N$4428,'4W'!$F$4:$F$4428,$D$38,'4W'!$K$4:$K$4428,'DRAFT DASHBOARD'!D28,'4W'!$U$4:$U$4428,'DRAFT DASHBOARD'!$L$3))</f>
        <v>0</v>
      </c>
      <c r="M28" s="121">
        <f>SUM(SUMIFS('4W'!$S$4:$S$4428,'4W'!$F$4:$F$4428,$D$37,'4W'!$K$4:$K$4428,'DRAFT DASHBOARD'!D28,'4W'!$U$4:$U$4428,'DRAFT DASHBOARD'!$L$3),SUMIFS('4W'!$S$4:$S$4428,'4W'!$F$4:$F$4428,$D$38,'4W'!$K$4:$K$4428,'DRAFT DASHBOARD'!D28,'4W'!$U$4:$U$4428,'DRAFT DASHBOARD'!$L$3))</f>
        <v>0</v>
      </c>
      <c r="N28" s="120">
        <f t="shared" si="2"/>
        <v>0</v>
      </c>
      <c r="O28" s="113"/>
      <c r="P28" s="146"/>
      <c r="Q28" s="146"/>
      <c r="R28" s="146"/>
      <c r="S28" s="146"/>
    </row>
    <row r="29" spans="1:19" s="69" customFormat="1" ht="22.5">
      <c r="A29" s="102"/>
      <c r="B29" s="117" t="s">
        <v>1029</v>
      </c>
      <c r="C29" s="118"/>
      <c r="D29" s="186" t="s">
        <v>1029</v>
      </c>
      <c r="E29" s="187"/>
      <c r="F29" s="119">
        <f>SUM(SUMIFS('4W'!$N$4:$N$4428,'4W'!$F$4:$F$4428,$D$37,'4W'!$K$4:$K$4428,'DRAFT DASHBOARD'!D29),SUMIFS('4W'!$N$4:$N$4428,'4W'!$F$4:$F$4428,$D$38,'4W'!$K$4:$K$4428,'DRAFT DASHBOARD'!D29))</f>
        <v>17085</v>
      </c>
      <c r="G29" s="119">
        <f>SUM(SUMIFS('4W'!$S$4:$S$4428,'4W'!$F$4:$F$4428,$D$37,'4W'!$K$4:$K$4428,'DRAFT DASHBOARD'!D29),SUMIFS('4W'!$S$4:$S$4428,'4W'!$F$4:$F$4428,$D$38,'4W'!$K$4:$K$4428,'DRAFT DASHBOARD'!D29))</f>
        <v>17085</v>
      </c>
      <c r="H29" s="120">
        <f t="shared" si="0"/>
        <v>85425</v>
      </c>
      <c r="I29" s="121">
        <f>SUM(SUMIFS('4W'!$N$4:$N$4428,'4W'!$F$4:$F$4428,$D$37,'4W'!$K$4:$K$4428,'DRAFT DASHBOARD'!D29,'4W'!$U$4:$U$4428,'DRAFT DASHBOARD'!$I$3),SUMIFS('4W'!$N$4:$N$4428,'4W'!$F$4:$F$4428,$D$38,'4W'!$K$4:$K$4428,'DRAFT DASHBOARD'!D29,'4W'!$U$4:$U$4428,'DRAFT DASHBOARD'!$I$3))</f>
        <v>3400</v>
      </c>
      <c r="J29" s="121">
        <f>SUM(SUMIFS('4W'!$S$4:$S$4428,'4W'!$F$4:$F$4428,$D$37,'4W'!$K$4:$K$4428,'DRAFT DASHBOARD'!D29,'4W'!$U$4:$U$4428,'DRAFT DASHBOARD'!$I$3),SUMIFS('4W'!$S$4:$S$4428,'4W'!$F$4:$F$4428,$D$38,'4W'!$K$4:$K$4428,'DRAFT DASHBOARD'!D29,'4W'!$U$4:$U$4428,'DRAFT DASHBOARD'!$I$3))</f>
        <v>3400</v>
      </c>
      <c r="K29" s="122">
        <f t="shared" si="1"/>
        <v>17000</v>
      </c>
      <c r="L29" s="119">
        <f>SUM(SUMIFS('4W'!$N$4:$N$4428,'4W'!$F$4:$F$4428,$D$37,'4W'!$K$4:$K$4428,'DRAFT DASHBOARD'!D29,'4W'!$U$4:$U$4428,'DRAFT DASHBOARD'!$L$3),SUMIFS('4W'!$N$4:$N$4428,'4W'!$F$4:$F$4428,$D$38,'4W'!$K$4:$K$4428,'DRAFT DASHBOARD'!D29,'4W'!$U$4:$U$4428,'DRAFT DASHBOARD'!$L$3))</f>
        <v>5162</v>
      </c>
      <c r="M29" s="121">
        <f>SUM(SUMIFS('4W'!$S$4:$S$4428,'4W'!$F$4:$F$4428,$D$37,'4W'!$K$4:$K$4428,'DRAFT DASHBOARD'!D29,'4W'!$U$4:$U$4428,'DRAFT DASHBOARD'!$L$3),SUMIFS('4W'!$S$4:$S$4428,'4W'!$F$4:$F$4428,$D$38,'4W'!$K$4:$K$4428,'DRAFT DASHBOARD'!D29,'4W'!$U$4:$U$4428,'DRAFT DASHBOARD'!$L$3))</f>
        <v>5162</v>
      </c>
      <c r="N29" s="120">
        <f t="shared" si="2"/>
        <v>25810</v>
      </c>
      <c r="O29" s="113"/>
      <c r="P29" s="146"/>
      <c r="Q29" s="146"/>
      <c r="R29" s="146"/>
      <c r="S29" s="146"/>
    </row>
    <row r="30" spans="1:19" s="69" customFormat="1" ht="22.5">
      <c r="A30" s="102"/>
      <c r="B30" s="117" t="s">
        <v>1030</v>
      </c>
      <c r="C30" s="118"/>
      <c r="D30" s="186" t="s">
        <v>56</v>
      </c>
      <c r="E30" s="187"/>
      <c r="F30" s="119">
        <f>SUM(SUMIFS('4W'!$N$4:$N$4428,'4W'!$F$4:$F$4428,$D$37,'4W'!$K$4:$K$4428,'DRAFT DASHBOARD'!D30),SUMIFS('4W'!$N$4:$N$4428,'4W'!$F$4:$F$4428,$D$38,'4W'!$K$4:$K$4428,'DRAFT DASHBOARD'!D30))</f>
        <v>0</v>
      </c>
      <c r="G30" s="119">
        <f>SUM(SUMIFS('4W'!$S$4:$S$4428,'4W'!$F$4:$F$4428,$D$37,'4W'!$K$4:$K$4428,'DRAFT DASHBOARD'!D30),SUMIFS('4W'!$S$4:$S$4428,'4W'!$F$4:$F$4428,$D$38,'4W'!$K$4:$K$4428,'DRAFT DASHBOARD'!D30))</f>
        <v>0</v>
      </c>
      <c r="H30" s="120">
        <f t="shared" si="0"/>
        <v>0</v>
      </c>
      <c r="I30" s="121">
        <f>SUM(SUMIFS('4W'!$N$4:$N$4428,'4W'!$F$4:$F$4428,$D$37,'4W'!$K$4:$K$4428,'DRAFT DASHBOARD'!D30,'4W'!$U$4:$U$4428,'DRAFT DASHBOARD'!$I$3),SUMIFS('4W'!$N$4:$N$4428,'4W'!$F$4:$F$4428,$D$38,'4W'!$K$4:$K$4428,'DRAFT DASHBOARD'!D30,'4W'!$U$4:$U$4428,'DRAFT DASHBOARD'!$I$3))</f>
        <v>0</v>
      </c>
      <c r="J30" s="121">
        <f>SUM(SUMIFS('4W'!$S$4:$S$4428,'4W'!$F$4:$F$4428,$D$37,'4W'!$K$4:$K$4428,'DRAFT DASHBOARD'!D30,'4W'!$U$4:$U$4428,'DRAFT DASHBOARD'!$I$3),SUMIFS('4W'!$S$4:$S$4428,'4W'!$F$4:$F$4428,$D$38,'4W'!$K$4:$K$4428,'DRAFT DASHBOARD'!D30,'4W'!$U$4:$U$4428,'DRAFT DASHBOARD'!$I$3))</f>
        <v>0</v>
      </c>
      <c r="K30" s="122">
        <f t="shared" si="1"/>
        <v>0</v>
      </c>
      <c r="L30" s="119">
        <f>SUM(SUMIFS('4W'!$N$4:$N$4428,'4W'!$F$4:$F$4428,$D$37,'4W'!$K$4:$K$4428,'DRAFT DASHBOARD'!D30,'4W'!$U$4:$U$4428,'DRAFT DASHBOARD'!$L$3),SUMIFS('4W'!$N$4:$N$4428,'4W'!$F$4:$F$4428,$D$38,'4W'!$K$4:$K$4428,'DRAFT DASHBOARD'!D30,'4W'!$U$4:$U$4428,'DRAFT DASHBOARD'!$L$3))</f>
        <v>0</v>
      </c>
      <c r="M30" s="121">
        <f>SUM(SUMIFS('4W'!$S$4:$S$4428,'4W'!$F$4:$F$4428,$D$37,'4W'!$K$4:$K$4428,'DRAFT DASHBOARD'!D30,'4W'!$U$4:$U$4428,'DRAFT DASHBOARD'!$L$3),SUMIFS('4W'!$S$4:$S$4428,'4W'!$F$4:$F$4428,$D$38,'4W'!$K$4:$K$4428,'DRAFT DASHBOARD'!D30,'4W'!$U$4:$U$4428,'DRAFT DASHBOARD'!$L$3))</f>
        <v>0</v>
      </c>
      <c r="N30" s="120">
        <f t="shared" si="2"/>
        <v>0</v>
      </c>
      <c r="O30" s="113"/>
      <c r="P30" s="146"/>
      <c r="Q30" s="146"/>
      <c r="R30" s="146"/>
      <c r="S30" s="146"/>
    </row>
    <row r="31" spans="1:19" s="69" customFormat="1" ht="22.5">
      <c r="A31" s="102"/>
      <c r="B31" s="117" t="s">
        <v>1031</v>
      </c>
      <c r="C31" s="118"/>
      <c r="D31" s="186" t="s">
        <v>56</v>
      </c>
      <c r="E31" s="187"/>
      <c r="F31" s="119">
        <f>SUM(SUMIFS('4W'!$N$4:$N$4428,'4W'!$F$4:$F$4428,$D$37,'4W'!$K$4:$K$4428,'DRAFT DASHBOARD'!D31),SUMIFS('4W'!$N$4:$N$4428,'4W'!$F$4:$F$4428,$D$38,'4W'!$K$4:$K$4428,'DRAFT DASHBOARD'!D31))</f>
        <v>0</v>
      </c>
      <c r="G31" s="119">
        <f>SUM(SUMIFS('4W'!$S$4:$S$4428,'4W'!$F$4:$F$4428,$D$37,'4W'!$K$4:$K$4428,'DRAFT DASHBOARD'!D31),SUMIFS('4W'!$S$4:$S$4428,'4W'!$F$4:$F$4428,$D$38,'4W'!$K$4:$K$4428,'DRAFT DASHBOARD'!D31))</f>
        <v>0</v>
      </c>
      <c r="H31" s="120">
        <f t="shared" si="0"/>
        <v>0</v>
      </c>
      <c r="I31" s="121">
        <f>SUM(SUMIFS('4W'!$N$4:$N$4428,'4W'!$F$4:$F$4428,$D$37,'4W'!$K$4:$K$4428,'DRAFT DASHBOARD'!D31,'4W'!$U$4:$U$4428,'DRAFT DASHBOARD'!$I$3),SUMIFS('4W'!$N$4:$N$4428,'4W'!$F$4:$F$4428,$D$38,'4W'!$K$4:$K$4428,'DRAFT DASHBOARD'!D31,'4W'!$U$4:$U$4428,'DRAFT DASHBOARD'!$I$3))</f>
        <v>0</v>
      </c>
      <c r="J31" s="121">
        <f>SUM(SUMIFS('4W'!$S$4:$S$4428,'4W'!$F$4:$F$4428,$D$37,'4W'!$K$4:$K$4428,'DRAFT DASHBOARD'!D31,'4W'!$U$4:$U$4428,'DRAFT DASHBOARD'!$I$3),SUMIFS('4W'!$S$4:$S$4428,'4W'!$F$4:$F$4428,$D$38,'4W'!$K$4:$K$4428,'DRAFT DASHBOARD'!D31,'4W'!$U$4:$U$4428,'DRAFT DASHBOARD'!$I$3))</f>
        <v>0</v>
      </c>
      <c r="K31" s="122">
        <f t="shared" si="1"/>
        <v>0</v>
      </c>
      <c r="L31" s="119">
        <f>SUM(SUMIFS('4W'!$N$4:$N$4428,'4W'!$F$4:$F$4428,$D$37,'4W'!$K$4:$K$4428,'DRAFT DASHBOARD'!D31,'4W'!$U$4:$U$4428,'DRAFT DASHBOARD'!$L$3),SUMIFS('4W'!$N$4:$N$4428,'4W'!$F$4:$F$4428,$D$38,'4W'!$K$4:$K$4428,'DRAFT DASHBOARD'!D31,'4W'!$U$4:$U$4428,'DRAFT DASHBOARD'!$L$3))</f>
        <v>0</v>
      </c>
      <c r="M31" s="121">
        <f>SUM(SUMIFS('4W'!$S$4:$S$4428,'4W'!$F$4:$F$4428,$D$37,'4W'!$K$4:$K$4428,'DRAFT DASHBOARD'!D31,'4W'!$U$4:$U$4428,'DRAFT DASHBOARD'!$L$3),SUMIFS('4W'!$S$4:$S$4428,'4W'!$F$4:$F$4428,$D$38,'4W'!$K$4:$K$4428,'DRAFT DASHBOARD'!D31,'4W'!$U$4:$U$4428,'DRAFT DASHBOARD'!$L$3))</f>
        <v>0</v>
      </c>
      <c r="N31" s="120">
        <f t="shared" si="2"/>
        <v>0</v>
      </c>
      <c r="O31" s="113"/>
      <c r="P31" s="146"/>
      <c r="Q31" s="146"/>
      <c r="R31" s="146"/>
      <c r="S31" s="146"/>
    </row>
    <row r="32" spans="1:19" s="69" customFormat="1" ht="22.5">
      <c r="A32" s="102"/>
      <c r="B32" s="179" t="s">
        <v>1177</v>
      </c>
      <c r="C32" s="179"/>
      <c r="D32" s="186" t="s">
        <v>1178</v>
      </c>
      <c r="E32" s="187"/>
      <c r="F32" s="119">
        <f>SUM(SUMIFS('4W'!$N$4:$N$4428,'4W'!$F$4:$F$4428,$D$37,'4W'!$K$4:$K$4428,'DRAFT DASHBOARD'!D32),SUMIFS('4W'!$N$4:$N$4428,'4W'!$F$4:$F$4428,$D$38,'4W'!$K$4:$K$4428,'DRAFT DASHBOARD'!D32))</f>
        <v>0</v>
      </c>
      <c r="G32" s="119">
        <f>SUM(SUMIFS('4W'!$S$4:$S$4428,'4W'!$F$4:$F$4428,$D$37,'4W'!$K$4:$K$4428,'DRAFT DASHBOARD'!D32),SUMIFS('4W'!$S$4:$S$4428,'4W'!$F$4:$F$4428,$D$38,'4W'!$K$4:$K$4428,'DRAFT DASHBOARD'!D32))</f>
        <v>0</v>
      </c>
      <c r="H32" s="120">
        <f t="shared" si="0"/>
        <v>0</v>
      </c>
      <c r="I32" s="121">
        <f>SUM(SUMIFS('4W'!$N$4:$N$4428,'4W'!$F$4:$F$4428,$D$37,'4W'!$K$4:$K$4428,'DRAFT DASHBOARD'!D32,'4W'!$U$4:$U$4428,'DRAFT DASHBOARD'!$I$3),SUMIFS('4W'!$N$4:$N$4428,'4W'!$F$4:$F$4428,$D$38,'4W'!$K$4:$K$4428,'DRAFT DASHBOARD'!D32,'4W'!$U$4:$U$4428,'DRAFT DASHBOARD'!$I$3))</f>
        <v>0</v>
      </c>
      <c r="J32" s="121">
        <f>SUM(SUMIFS('4W'!$S$4:$S$4428,'4W'!$F$4:$F$4428,$D$37,'4W'!$K$4:$K$4428,'DRAFT DASHBOARD'!D32,'4W'!$U$4:$U$4428,'DRAFT DASHBOARD'!$I$3),SUMIFS('4W'!$S$4:$S$4428,'4W'!$F$4:$F$4428,$D$38,'4W'!$K$4:$K$4428,'DRAFT DASHBOARD'!D32,'4W'!$U$4:$U$4428,'DRAFT DASHBOARD'!$I$3))</f>
        <v>0</v>
      </c>
      <c r="K32" s="122">
        <f t="shared" si="1"/>
        <v>0</v>
      </c>
      <c r="L32" s="119">
        <f>SUM(SUMIFS('4W'!$N$4:$N$4428,'4W'!$F$4:$F$4428,$D$37,'4W'!$K$4:$K$4428,'DRAFT DASHBOARD'!D32,'4W'!$U$4:$U$4428,'DRAFT DASHBOARD'!$L$3),SUMIFS('4W'!$N$4:$N$4428,'4W'!$F$4:$F$4428,$D$38,'4W'!$K$4:$K$4428,'DRAFT DASHBOARD'!D32,'4W'!$U$4:$U$4428,'DRAFT DASHBOARD'!$L$3))</f>
        <v>0</v>
      </c>
      <c r="M32" s="121">
        <f>SUM(SUMIFS('4W'!$S$4:$S$4428,'4W'!$F$4:$F$4428,$D$37,'4W'!$K$4:$K$4428,'DRAFT DASHBOARD'!D32,'4W'!$U$4:$U$4428,'DRAFT DASHBOARD'!$L$3),SUMIFS('4W'!$S$4:$S$4428,'4W'!$F$4:$F$4428,$D$38,'4W'!$K$4:$K$4428,'DRAFT DASHBOARD'!D32,'4W'!$U$4:$U$4428,'DRAFT DASHBOARD'!$L$3))</f>
        <v>0</v>
      </c>
      <c r="N32" s="120">
        <f t="shared" si="2"/>
        <v>0</v>
      </c>
      <c r="O32" s="113"/>
      <c r="P32" s="146"/>
      <c r="Q32" s="146"/>
      <c r="R32" s="146"/>
      <c r="S32" s="146"/>
    </row>
    <row r="33" spans="1:19" s="69" customFormat="1" ht="22.5">
      <c r="A33" s="102"/>
      <c r="B33" s="179"/>
      <c r="C33" s="179"/>
      <c r="D33" s="186" t="s">
        <v>1179</v>
      </c>
      <c r="E33" s="187"/>
      <c r="F33" s="119">
        <f>SUM(SUMIFS('4W'!$N$4:$N$4428,'4W'!$F$4:$F$4428,$D$37,'4W'!$K$4:$K$4428,'DRAFT DASHBOARD'!D33),SUMIFS('4W'!$N$4:$N$4428,'4W'!$F$4:$F$4428,$D$38,'4W'!$K$4:$K$4428,'DRAFT DASHBOARD'!D33))</f>
        <v>0</v>
      </c>
      <c r="G33" s="119">
        <f>SUM(SUMIFS('4W'!$S$4:$S$4428,'4W'!$F$4:$F$4428,$D$37,'4W'!$K$4:$K$4428,'DRAFT DASHBOARD'!D33),SUMIFS('4W'!$S$4:$S$4428,'4W'!$F$4:$F$4428,$D$38,'4W'!$K$4:$K$4428,'DRAFT DASHBOARD'!D33))</f>
        <v>0</v>
      </c>
      <c r="H33" s="120">
        <f t="shared" si="0"/>
        <v>0</v>
      </c>
      <c r="I33" s="121">
        <f>SUM(SUMIFS('4W'!$N$4:$N$4428,'4W'!$F$4:$F$4428,$D$37,'4W'!$K$4:$K$4428,'DRAFT DASHBOARD'!D33,'4W'!$U$4:$U$4428,'DRAFT DASHBOARD'!$I$3),SUMIFS('4W'!$N$4:$N$4428,'4W'!$F$4:$F$4428,$D$38,'4W'!$K$4:$K$4428,'DRAFT DASHBOARD'!D33,'4W'!$U$4:$U$4428,'DRAFT DASHBOARD'!$I$3))</f>
        <v>0</v>
      </c>
      <c r="J33" s="121">
        <f>SUM(SUMIFS('4W'!$S$4:$S$4428,'4W'!$F$4:$F$4428,$D$37,'4W'!$K$4:$K$4428,'DRAFT DASHBOARD'!D33,'4W'!$U$4:$U$4428,'DRAFT DASHBOARD'!$I$3),SUMIFS('4W'!$S$4:$S$4428,'4W'!$F$4:$F$4428,$D$38,'4W'!$K$4:$K$4428,'DRAFT DASHBOARD'!D33,'4W'!$U$4:$U$4428,'DRAFT DASHBOARD'!$I$3))</f>
        <v>0</v>
      </c>
      <c r="K33" s="122">
        <f t="shared" si="1"/>
        <v>0</v>
      </c>
      <c r="L33" s="119">
        <f>SUM(SUMIFS('4W'!$N$4:$N$4428,'4W'!$F$4:$F$4428,$D$37,'4W'!$K$4:$K$4428,'DRAFT DASHBOARD'!D33,'4W'!$U$4:$U$4428,'DRAFT DASHBOARD'!$L$3),SUMIFS('4W'!$N$4:$N$4428,'4W'!$F$4:$F$4428,$D$38,'4W'!$K$4:$K$4428,'DRAFT DASHBOARD'!D33,'4W'!$U$4:$U$4428,'DRAFT DASHBOARD'!$L$3))</f>
        <v>0</v>
      </c>
      <c r="M33" s="121">
        <f>SUM(SUMIFS('4W'!$S$4:$S$4428,'4W'!$F$4:$F$4428,$D$37,'4W'!$K$4:$K$4428,'DRAFT DASHBOARD'!D33,'4W'!$U$4:$U$4428,'DRAFT DASHBOARD'!$L$3),SUMIFS('4W'!$S$4:$S$4428,'4W'!$F$4:$F$4428,$D$38,'4W'!$K$4:$K$4428,'DRAFT DASHBOARD'!D33,'4W'!$U$4:$U$4428,'DRAFT DASHBOARD'!$L$3))</f>
        <v>0</v>
      </c>
      <c r="N33" s="120">
        <f t="shared" si="2"/>
        <v>0</v>
      </c>
      <c r="O33" s="113"/>
      <c r="P33" s="146"/>
      <c r="Q33" s="146"/>
      <c r="R33" s="146"/>
      <c r="S33" s="146"/>
    </row>
    <row r="34" spans="1:19" s="69" customFormat="1" ht="22.5">
      <c r="A34" s="102"/>
      <c r="B34" s="179"/>
      <c r="C34" s="179"/>
      <c r="D34" s="186" t="s">
        <v>1180</v>
      </c>
      <c r="E34" s="187"/>
      <c r="F34" s="119">
        <f>SUM(SUMIFS('4W'!$N$4:$N$4428,'4W'!$F$4:$F$4428,$D$37,'4W'!$K$4:$K$4428,'DRAFT DASHBOARD'!D34),SUMIFS('4W'!$N$4:$N$4428,'4W'!$F$4:$F$4428,$D$38,'4W'!$K$4:$K$4428,'DRAFT DASHBOARD'!D34))</f>
        <v>0</v>
      </c>
      <c r="G34" s="119">
        <f>SUM(SUMIFS('4W'!$S$4:$S$4428,'4W'!$F$4:$F$4428,$D$37,'4W'!$K$4:$K$4428,'DRAFT DASHBOARD'!D34),SUMIFS('4W'!$S$4:$S$4428,'4W'!$F$4:$F$4428,$D$38,'4W'!$K$4:$K$4428,'DRAFT DASHBOARD'!D34))</f>
        <v>0</v>
      </c>
      <c r="H34" s="120">
        <f t="shared" si="0"/>
        <v>0</v>
      </c>
      <c r="I34" s="121">
        <f>SUM(SUMIFS('4W'!$N$4:$N$4428,'4W'!$F$4:$F$4428,$D$37,'4W'!$K$4:$K$4428,'DRAFT DASHBOARD'!D34,'4W'!$U$4:$U$4428,'DRAFT DASHBOARD'!$I$3),SUMIFS('4W'!$N$4:$N$4428,'4W'!$F$4:$F$4428,$D$38,'4W'!$K$4:$K$4428,'DRAFT DASHBOARD'!D34,'4W'!$U$4:$U$4428,'DRAFT DASHBOARD'!$I$3))</f>
        <v>0</v>
      </c>
      <c r="J34" s="121">
        <f>SUM(SUMIFS('4W'!$S$4:$S$4428,'4W'!$F$4:$F$4428,$D$37,'4W'!$K$4:$K$4428,'DRAFT DASHBOARD'!D34,'4W'!$U$4:$U$4428,'DRAFT DASHBOARD'!$I$3),SUMIFS('4W'!$S$4:$S$4428,'4W'!$F$4:$F$4428,$D$38,'4W'!$K$4:$K$4428,'DRAFT DASHBOARD'!D34,'4W'!$U$4:$U$4428,'DRAFT DASHBOARD'!$I$3))</f>
        <v>0</v>
      </c>
      <c r="K34" s="122">
        <f t="shared" si="1"/>
        <v>0</v>
      </c>
      <c r="L34" s="119">
        <f>SUM(SUMIFS('4W'!$N$4:$N$4428,'4W'!$F$4:$F$4428,$D$37,'4W'!$K$4:$K$4428,'DRAFT DASHBOARD'!D34,'4W'!$U$4:$U$4428,'DRAFT DASHBOARD'!$L$3),SUMIFS('4W'!$N$4:$N$4428,'4W'!$F$4:$F$4428,$D$38,'4W'!$K$4:$K$4428,'DRAFT DASHBOARD'!D34,'4W'!$U$4:$U$4428,'DRAFT DASHBOARD'!$L$3))</f>
        <v>0</v>
      </c>
      <c r="M34" s="121">
        <f>SUM(SUMIFS('4W'!$S$4:$S$4428,'4W'!$F$4:$F$4428,$D$37,'4W'!$K$4:$K$4428,'DRAFT DASHBOARD'!D34,'4W'!$U$4:$U$4428,'DRAFT DASHBOARD'!$L$3),SUMIFS('4W'!$S$4:$S$4428,'4W'!$F$4:$F$4428,$D$38,'4W'!$K$4:$K$4428,'DRAFT DASHBOARD'!D34,'4W'!$U$4:$U$4428,'DRAFT DASHBOARD'!$L$3))</f>
        <v>0</v>
      </c>
      <c r="N34" s="120">
        <f t="shared" si="2"/>
        <v>0</v>
      </c>
      <c r="O34" s="113"/>
      <c r="P34" s="146"/>
      <c r="Q34" s="146"/>
      <c r="R34" s="146"/>
      <c r="S34" s="146"/>
    </row>
    <row r="35" spans="1:19" s="69" customFormat="1" ht="22.5">
      <c r="A35" s="102"/>
      <c r="B35" s="179"/>
      <c r="C35" s="179"/>
      <c r="D35" s="186" t="s">
        <v>1181</v>
      </c>
      <c r="E35" s="187"/>
      <c r="F35" s="119">
        <f>SUM(SUMIFS('4W'!$N$4:$N$4428,'4W'!$F$4:$F$4428,$D$37,'4W'!$K$4:$K$4428,'DRAFT DASHBOARD'!D35),SUMIFS('4W'!$N$4:$N$4428,'4W'!$F$4:$F$4428,$D$38,'4W'!$K$4:$K$4428,'DRAFT DASHBOARD'!D35))</f>
        <v>0</v>
      </c>
      <c r="G35" s="119">
        <f>SUM(SUMIFS('4W'!$S$4:$S$4428,'4W'!$F$4:$F$4428,$D$37,'4W'!$K$4:$K$4428,'DRAFT DASHBOARD'!D35),SUMIFS('4W'!$S$4:$S$4428,'4W'!$F$4:$F$4428,$D$38,'4W'!$K$4:$K$4428,'DRAFT DASHBOARD'!D35))</f>
        <v>0</v>
      </c>
      <c r="H35" s="120">
        <f t="shared" si="0"/>
        <v>0</v>
      </c>
      <c r="I35" s="121">
        <f>SUM(SUMIFS('4W'!$N$4:$N$4428,'4W'!$F$4:$F$4428,$D$37,'4W'!$K$4:$K$4428,'DRAFT DASHBOARD'!D35,'4W'!$U$4:$U$4428,'DRAFT DASHBOARD'!$I$3),SUMIFS('4W'!$N$4:$N$4428,'4W'!$F$4:$F$4428,$D$38,'4W'!$K$4:$K$4428,'DRAFT DASHBOARD'!D35,'4W'!$U$4:$U$4428,'DRAFT DASHBOARD'!$I$3))</f>
        <v>0</v>
      </c>
      <c r="J35" s="121">
        <f>SUM(SUMIFS('4W'!$S$4:$S$4428,'4W'!$F$4:$F$4428,$D$37,'4W'!$K$4:$K$4428,'DRAFT DASHBOARD'!D35,'4W'!$U$4:$U$4428,'DRAFT DASHBOARD'!$I$3),SUMIFS('4W'!$S$4:$S$4428,'4W'!$F$4:$F$4428,$D$38,'4W'!$K$4:$K$4428,'DRAFT DASHBOARD'!D35,'4W'!$U$4:$U$4428,'DRAFT DASHBOARD'!$I$3))</f>
        <v>0</v>
      </c>
      <c r="K35" s="122">
        <f t="shared" si="1"/>
        <v>0</v>
      </c>
      <c r="L35" s="119">
        <f>SUM(SUMIFS('4W'!$N$4:$N$4428,'4W'!$F$4:$F$4428,$D$37,'4W'!$K$4:$K$4428,'DRAFT DASHBOARD'!D35,'4W'!$U$4:$U$4428,'DRAFT DASHBOARD'!$L$3),SUMIFS('4W'!$N$4:$N$4428,'4W'!$F$4:$F$4428,$D$38,'4W'!$K$4:$K$4428,'DRAFT DASHBOARD'!D35,'4W'!$U$4:$U$4428,'DRAFT DASHBOARD'!$L$3))</f>
        <v>0</v>
      </c>
      <c r="M35" s="121">
        <f>SUM(SUMIFS('4W'!$S$4:$S$4428,'4W'!$F$4:$F$4428,$D$37,'4W'!$K$4:$K$4428,'DRAFT DASHBOARD'!D35,'4W'!$U$4:$U$4428,'DRAFT DASHBOARD'!$L$3),SUMIFS('4W'!$S$4:$S$4428,'4W'!$F$4:$F$4428,$D$38,'4W'!$K$4:$K$4428,'DRAFT DASHBOARD'!D35,'4W'!$U$4:$U$4428,'DRAFT DASHBOARD'!$L$3))</f>
        <v>0</v>
      </c>
      <c r="N35" s="120">
        <f t="shared" si="2"/>
        <v>0</v>
      </c>
      <c r="O35" s="113"/>
      <c r="P35" s="146"/>
      <c r="Q35" s="146"/>
      <c r="R35" s="146"/>
      <c r="S35" s="146"/>
    </row>
    <row r="36" spans="1:19" s="69" customFormat="1" ht="22.5">
      <c r="A36" s="102"/>
      <c r="B36" s="188" t="s">
        <v>1033</v>
      </c>
      <c r="C36" s="189"/>
      <c r="D36" s="186" t="s">
        <v>1033</v>
      </c>
      <c r="E36" s="187"/>
      <c r="F36" s="119">
        <f>SUM(SUMIFS('4W'!$N$4:$N$4428,'4W'!$F$4:$F$4428,$D$37,'4W'!$K$4:$K$4428,'DRAFT DASHBOARD'!D36),SUMIFS('4W'!$N$4:$N$4428,'4W'!$F$4:$F$4428,$D$38,'4W'!$K$4:$K$4428,'DRAFT DASHBOARD'!D36))</f>
        <v>0</v>
      </c>
      <c r="G36" s="119">
        <f>SUM(SUMIFS('4W'!$S$4:$S$4428,'4W'!$F$4:$F$4428,$D$37,'4W'!$K$4:$K$4428,'DRAFT DASHBOARD'!D36),SUMIFS('4W'!$S$4:$S$4428,'4W'!$F$4:$F$4428,$D$38,'4W'!$K$4:$K$4428,'DRAFT DASHBOARD'!D36))</f>
        <v>0</v>
      </c>
      <c r="H36" s="120">
        <f t="shared" si="0"/>
        <v>0</v>
      </c>
      <c r="I36" s="121">
        <f>SUM(SUMIFS('4W'!$N$4:$N$4428,'4W'!$F$4:$F$4428,$D$37,'4W'!$K$4:$K$4428,'DRAFT DASHBOARD'!D36,'4W'!$U$4:$U$4428,'DRAFT DASHBOARD'!$I$3),SUMIFS('4W'!$N$4:$N$4428,'4W'!$F$4:$F$4428,$D$38,'4W'!$K$4:$K$4428,'DRAFT DASHBOARD'!D36,'4W'!$U$4:$U$4428,'DRAFT DASHBOARD'!$I$3))</f>
        <v>0</v>
      </c>
      <c r="J36" s="121">
        <f>SUM(SUMIFS('4W'!$S$4:$S$4428,'4W'!$F$4:$F$4428,$D$37,'4W'!$K$4:$K$4428,'DRAFT DASHBOARD'!D36,'4W'!$U$4:$U$4428,'DRAFT DASHBOARD'!$I$3),SUMIFS('4W'!$S$4:$S$4428,'4W'!$F$4:$F$4428,$D$38,'4W'!$K$4:$K$4428,'DRAFT DASHBOARD'!D36,'4W'!$U$4:$U$4428,'DRAFT DASHBOARD'!$I$3))</f>
        <v>0</v>
      </c>
      <c r="K36" s="122">
        <f t="shared" si="1"/>
        <v>0</v>
      </c>
      <c r="L36" s="119">
        <f>SUM(SUMIFS('4W'!$N$4:$N$4428,'4W'!$F$4:$F$4428,$D$37,'4W'!$K$4:$K$4428,'DRAFT DASHBOARD'!D36,'4W'!$U$4:$U$4428,'DRAFT DASHBOARD'!$L$3),SUMIFS('4W'!$N$4:$N$4428,'4W'!$F$4:$F$4428,$D$38,'4W'!$K$4:$K$4428,'DRAFT DASHBOARD'!D36,'4W'!$U$4:$U$4428,'DRAFT DASHBOARD'!$L$3))</f>
        <v>0</v>
      </c>
      <c r="M36" s="121">
        <f>SUM(SUMIFS('4W'!$S$4:$S$4428,'4W'!$F$4:$F$4428,$D$37,'4W'!$K$4:$K$4428,'DRAFT DASHBOARD'!D36,'4W'!$U$4:$U$4428,'DRAFT DASHBOARD'!$L$3),SUMIFS('4W'!$S$4:$S$4428,'4W'!$F$4:$F$4428,$D$38,'4W'!$K$4:$K$4428,'DRAFT DASHBOARD'!D36,'4W'!$U$4:$U$4428,'DRAFT DASHBOARD'!$L$3))</f>
        <v>0</v>
      </c>
      <c r="N36" s="120">
        <f t="shared" si="2"/>
        <v>0</v>
      </c>
      <c r="O36" s="113"/>
      <c r="P36" s="146"/>
      <c r="Q36" s="146"/>
      <c r="R36" s="146"/>
      <c r="S36" s="146"/>
    </row>
    <row r="37" spans="1:19" s="69" customFormat="1" ht="15">
      <c r="A37" s="102" t="s">
        <v>1975</v>
      </c>
      <c r="B37" s="113"/>
      <c r="C37" s="113"/>
      <c r="D37" s="113" t="s">
        <v>1976</v>
      </c>
      <c r="E37" s="113"/>
      <c r="F37" s="107"/>
      <c r="G37" s="107"/>
      <c r="H37" s="107"/>
      <c r="I37" s="107"/>
      <c r="J37" s="113"/>
      <c r="K37" s="113"/>
      <c r="L37" s="113"/>
      <c r="M37" s="113"/>
      <c r="N37" s="113"/>
      <c r="O37" s="113"/>
      <c r="P37" s="146"/>
      <c r="Q37" s="146"/>
      <c r="R37" s="146"/>
      <c r="S37" s="146"/>
    </row>
    <row r="38" spans="1:19" s="69" customFormat="1" ht="15">
      <c r="A38" s="102"/>
      <c r="B38" s="113"/>
      <c r="C38" s="113" t="s">
        <v>1973</v>
      </c>
      <c r="D38" s="113" t="s">
        <v>1977</v>
      </c>
      <c r="E38" s="113"/>
      <c r="F38" s="107"/>
      <c r="G38" s="107"/>
      <c r="H38" s="107"/>
      <c r="I38" s="107"/>
      <c r="J38" s="113"/>
      <c r="K38" s="113"/>
      <c r="L38" s="113"/>
      <c r="M38" s="113"/>
      <c r="N38" s="113"/>
      <c r="O38" s="113"/>
      <c r="P38" s="146"/>
      <c r="Q38" s="146"/>
      <c r="R38" s="146"/>
      <c r="S38" s="146"/>
    </row>
    <row r="39" spans="1:19" s="69" customFormat="1" ht="23.25" customHeight="1">
      <c r="A39" s="102"/>
      <c r="B39" s="182"/>
      <c r="C39" s="182"/>
      <c r="D39" s="182"/>
      <c r="E39" s="182"/>
      <c r="F39" s="182"/>
      <c r="G39" s="182"/>
      <c r="H39" s="182"/>
      <c r="I39" s="182"/>
      <c r="J39" s="182"/>
      <c r="K39" s="182"/>
      <c r="L39" s="182"/>
      <c r="M39" s="182"/>
      <c r="N39" s="182"/>
      <c r="O39" s="113"/>
      <c r="P39" s="146"/>
      <c r="Q39" s="146"/>
      <c r="R39" s="146"/>
      <c r="S39" s="146"/>
    </row>
    <row r="40" spans="1:19">
      <c r="A40" s="102"/>
      <c r="B40" s="113"/>
      <c r="C40" s="113"/>
      <c r="D40" s="113"/>
      <c r="E40" s="113"/>
      <c r="F40" s="113"/>
      <c r="G40" s="115"/>
      <c r="H40" s="116"/>
      <c r="I40" s="116"/>
      <c r="J40" s="113"/>
      <c r="K40" s="113"/>
      <c r="L40" s="113"/>
      <c r="M40" s="113"/>
      <c r="N40" s="113"/>
      <c r="O40" s="113"/>
      <c r="P40" s="146"/>
      <c r="Q40" s="146"/>
      <c r="R40" s="146"/>
      <c r="S40" s="146"/>
    </row>
    <row r="41" spans="1:19">
      <c r="A41" s="102"/>
      <c r="B41" s="113"/>
      <c r="C41" s="113"/>
      <c r="D41" s="113"/>
      <c r="E41" s="113"/>
      <c r="F41" s="113"/>
      <c r="G41" s="115"/>
      <c r="H41" s="116"/>
      <c r="I41" s="116"/>
      <c r="J41" s="113"/>
      <c r="K41" s="113"/>
      <c r="L41" s="113"/>
      <c r="M41" s="113"/>
      <c r="N41" s="113"/>
      <c r="O41" s="113"/>
      <c r="P41" s="146"/>
      <c r="Q41" s="146"/>
      <c r="R41" s="146"/>
      <c r="S41" s="146"/>
    </row>
    <row r="42" spans="1:19">
      <c r="A42" s="102"/>
      <c r="B42" s="113"/>
      <c r="C42" s="113"/>
      <c r="D42" s="113"/>
      <c r="E42" s="113"/>
      <c r="F42" s="113"/>
      <c r="G42" s="115"/>
      <c r="H42" s="116"/>
      <c r="I42" s="116"/>
      <c r="J42" s="113"/>
      <c r="K42" s="113"/>
      <c r="L42" s="113"/>
      <c r="M42" s="113"/>
      <c r="N42" s="113"/>
      <c r="O42" s="113"/>
      <c r="P42" s="146"/>
      <c r="Q42" s="146"/>
      <c r="R42" s="146"/>
      <c r="S42" s="146"/>
    </row>
    <row r="43" spans="1:19">
      <c r="A43" s="102"/>
      <c r="B43" s="113"/>
      <c r="C43" s="113"/>
      <c r="D43" s="113"/>
      <c r="E43" s="113"/>
      <c r="F43" s="113"/>
      <c r="G43" s="115"/>
      <c r="H43" s="116"/>
      <c r="I43" s="116"/>
      <c r="J43" s="113"/>
      <c r="K43" s="113"/>
      <c r="L43" s="113"/>
      <c r="M43" s="113"/>
      <c r="N43" s="113"/>
      <c r="O43" s="113"/>
      <c r="P43" s="146"/>
      <c r="Q43" s="146"/>
      <c r="R43" s="146"/>
      <c r="S43" s="146"/>
    </row>
    <row r="44" spans="1:19">
      <c r="A44" s="102"/>
      <c r="B44" s="113"/>
      <c r="C44" s="113"/>
      <c r="D44" s="113"/>
      <c r="E44" s="113"/>
      <c r="F44" s="113"/>
      <c r="G44" s="115"/>
      <c r="H44" s="116"/>
      <c r="I44" s="116"/>
      <c r="J44" s="113"/>
      <c r="K44" s="113"/>
      <c r="L44" s="113"/>
      <c r="M44" s="113"/>
      <c r="N44" s="113"/>
      <c r="O44" s="113"/>
      <c r="P44" s="146"/>
      <c r="Q44" s="146"/>
      <c r="R44" s="146"/>
      <c r="S44" s="146"/>
    </row>
    <row r="45" spans="1:19">
      <c r="A45" s="102"/>
      <c r="B45" s="113"/>
      <c r="C45" s="113"/>
      <c r="D45" s="113"/>
      <c r="E45" s="113"/>
      <c r="F45" s="113"/>
      <c r="G45" s="115"/>
      <c r="H45" s="116"/>
      <c r="I45" s="116"/>
      <c r="J45" s="113"/>
      <c r="K45" s="113"/>
      <c r="L45" s="113"/>
      <c r="M45" s="113"/>
      <c r="N45" s="113"/>
      <c r="O45" s="113"/>
      <c r="P45" s="146"/>
      <c r="Q45" s="146"/>
      <c r="R45" s="146"/>
      <c r="S45" s="146"/>
    </row>
    <row r="46" spans="1:19">
      <c r="A46" s="102"/>
      <c r="B46" s="113"/>
      <c r="C46" s="113"/>
      <c r="D46" s="113"/>
      <c r="E46" s="113"/>
      <c r="F46" s="113"/>
      <c r="G46" s="115"/>
      <c r="H46" s="116"/>
      <c r="I46" s="116"/>
      <c r="J46" s="113"/>
      <c r="K46" s="113"/>
      <c r="L46" s="113"/>
      <c r="M46" s="113"/>
      <c r="N46" s="113"/>
      <c r="O46" s="113"/>
      <c r="P46" s="146"/>
      <c r="Q46" s="146"/>
      <c r="R46" s="146"/>
      <c r="S46" s="146"/>
    </row>
    <row r="47" spans="1:19">
      <c r="A47" s="102"/>
      <c r="B47" s="113"/>
      <c r="C47" s="113"/>
      <c r="D47" s="113"/>
      <c r="E47" s="113"/>
      <c r="F47" s="113"/>
      <c r="G47" s="115"/>
      <c r="H47" s="116"/>
      <c r="I47" s="116"/>
      <c r="J47" s="113"/>
      <c r="K47" s="113"/>
      <c r="L47" s="113"/>
      <c r="M47" s="113"/>
      <c r="N47" s="113"/>
      <c r="O47" s="113"/>
      <c r="P47" s="146"/>
      <c r="Q47" s="146"/>
      <c r="R47" s="146"/>
      <c r="S47" s="146"/>
    </row>
    <row r="48" spans="1:19">
      <c r="A48" s="102"/>
      <c r="B48" s="113"/>
      <c r="C48" s="113"/>
      <c r="D48" s="113"/>
      <c r="E48" s="113"/>
      <c r="F48" s="113"/>
      <c r="G48" s="115"/>
      <c r="H48" s="116"/>
      <c r="I48" s="116"/>
      <c r="J48" s="113"/>
      <c r="K48" s="113"/>
      <c r="L48" s="113"/>
      <c r="M48" s="113"/>
      <c r="N48" s="113"/>
      <c r="O48" s="113"/>
      <c r="P48" s="146"/>
      <c r="Q48" s="146"/>
      <c r="R48" s="146"/>
      <c r="S48" s="146"/>
    </row>
  </sheetData>
  <mergeCells count="44">
    <mergeCell ref="D36:E36"/>
    <mergeCell ref="B36:C36"/>
    <mergeCell ref="D30:E30"/>
    <mergeCell ref="D31:E31"/>
    <mergeCell ref="D32:E32"/>
    <mergeCell ref="D33:E33"/>
    <mergeCell ref="D34:E34"/>
    <mergeCell ref="D26:E26"/>
    <mergeCell ref="D27:E27"/>
    <mergeCell ref="D28:E28"/>
    <mergeCell ref="D29:E29"/>
    <mergeCell ref="D35:E35"/>
    <mergeCell ref="B1:N1"/>
    <mergeCell ref="B39:N39"/>
    <mergeCell ref="B5:C9"/>
    <mergeCell ref="H2:J2"/>
    <mergeCell ref="F3:H3"/>
    <mergeCell ref="B10:C20"/>
    <mergeCell ref="D5:E5"/>
    <mergeCell ref="D6:E6"/>
    <mergeCell ref="D7:E7"/>
    <mergeCell ref="D8:E8"/>
    <mergeCell ref="D9:E9"/>
    <mergeCell ref="D10:E10"/>
    <mergeCell ref="D11:E11"/>
    <mergeCell ref="D12:E12"/>
    <mergeCell ref="D13:E13"/>
    <mergeCell ref="D14:E14"/>
    <mergeCell ref="I3:K3"/>
    <mergeCell ref="L3:N3"/>
    <mergeCell ref="B22:C23"/>
    <mergeCell ref="B24:C25"/>
    <mergeCell ref="B32:C35"/>
    <mergeCell ref="D15:E15"/>
    <mergeCell ref="D16:E16"/>
    <mergeCell ref="D17:E17"/>
    <mergeCell ref="D18:E18"/>
    <mergeCell ref="D19:E19"/>
    <mergeCell ref="D20:E20"/>
    <mergeCell ref="D21:E21"/>
    <mergeCell ref="D22:E22"/>
    <mergeCell ref="D23:E23"/>
    <mergeCell ref="D24:E24"/>
    <mergeCell ref="D25:E25"/>
  </mergeCells>
  <pageMargins left="0.7" right="0.7" top="0.75" bottom="0.75" header="0.3" footer="0.3"/>
  <pageSetup paperSize="9" scale="51" orientation="portrait" horizontalDpi="4294967293" verticalDpi="4294967293" r:id="rId1"/>
  <drawing r:id="rId2"/>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XFA2341"/>
  <sheetViews>
    <sheetView tabSelected="1" zoomScale="85" zoomScaleNormal="85" zoomScalePageLayoutView="85" workbookViewId="0">
      <pane xSplit="1" ySplit="3" topLeftCell="D4" activePane="bottomRight" state="frozen"/>
      <selection pane="topRight" activeCell="B1" sqref="B1"/>
      <selection pane="bottomLeft" activeCell="A3" sqref="A3"/>
      <selection pane="bottomRight" activeCell="G1" sqref="G1:G1048576"/>
    </sheetView>
  </sheetViews>
  <sheetFormatPr defaultColWidth="8.85546875" defaultRowHeight="15"/>
  <cols>
    <col min="1" max="1" width="47.42578125" style="45" customWidth="1"/>
    <col min="2" max="2" width="47.42578125" style="81" hidden="1" customWidth="1"/>
    <col min="3" max="3" width="33.7109375" style="81" hidden="1" customWidth="1"/>
    <col min="4" max="4" width="24.85546875" style="45" customWidth="1"/>
    <col min="5" max="5" width="26.85546875" style="45" bestFit="1" customWidth="1"/>
    <col min="6" max="6" width="22.85546875" style="45" customWidth="1"/>
    <col min="7" max="7" width="13.28515625" style="81" hidden="1" customWidth="1"/>
    <col min="8" max="8" width="34" style="100" customWidth="1"/>
    <col min="9" max="9" width="19.28515625" style="47" customWidth="1"/>
    <col min="10" max="10" width="24.42578125" style="45" customWidth="1"/>
    <col min="11" max="11" width="40.28515625" style="45" customWidth="1"/>
    <col min="12" max="12" width="30" style="45" customWidth="1"/>
    <col min="13" max="13" width="22.85546875" style="44" customWidth="1"/>
    <col min="14" max="14" width="13.42578125" style="77" customWidth="1"/>
    <col min="15" max="17" width="16.7109375" style="2" customWidth="1"/>
    <col min="18" max="18" width="16.7109375" style="1" customWidth="1"/>
    <col min="19" max="19" width="16.7109375" style="2" customWidth="1"/>
    <col min="20" max="20" width="24.85546875" style="45" customWidth="1"/>
    <col min="21" max="21" width="17.7109375" style="45" customWidth="1"/>
    <col min="22" max="22" width="19.140625" style="45" bestFit="1" customWidth="1"/>
    <col min="23" max="23" width="26.7109375" style="47" customWidth="1"/>
    <col min="24" max="24" width="20" style="82" customWidth="1"/>
    <col min="25" max="25" width="21" style="81" customWidth="1"/>
    <col min="26" max="26" width="18.42578125" style="45" customWidth="1"/>
    <col min="27" max="27" width="36.42578125" style="45" customWidth="1"/>
    <col min="28" max="28" width="22.42578125" style="45" hidden="1" customWidth="1"/>
    <col min="29" max="29" width="15.42578125" style="45" hidden="1" customWidth="1"/>
    <col min="30" max="30" width="11.28515625" style="45" hidden="1" customWidth="1"/>
    <col min="31" max="31" width="10.42578125" style="45" hidden="1" customWidth="1"/>
    <col min="32" max="32" width="11" style="45" hidden="1" customWidth="1"/>
    <col min="33" max="33" width="8.85546875" style="45" hidden="1" customWidth="1"/>
    <col min="34" max="34" width="8.85546875" style="45" customWidth="1"/>
    <col min="35" max="16384" width="8.85546875" style="45"/>
  </cols>
  <sheetData>
    <row r="1" spans="1:33" s="43" customFormat="1" ht="47.25" customHeight="1" thickBot="1">
      <c r="A1" s="65" t="s">
        <v>1191</v>
      </c>
      <c r="B1" s="167"/>
      <c r="C1" s="167"/>
      <c r="D1" s="58"/>
      <c r="E1" s="58"/>
      <c r="F1" s="58"/>
      <c r="G1" s="58"/>
      <c r="H1" s="99"/>
      <c r="I1" s="58"/>
      <c r="J1" s="58"/>
      <c r="K1" s="58"/>
      <c r="L1" s="58"/>
      <c r="M1" s="58"/>
      <c r="N1" s="74"/>
      <c r="O1" s="58"/>
      <c r="P1" s="58"/>
      <c r="Q1" s="58"/>
      <c r="R1" s="58"/>
      <c r="S1" s="74"/>
      <c r="T1" s="58"/>
      <c r="U1" s="58"/>
      <c r="V1" s="58"/>
      <c r="W1" s="58"/>
      <c r="X1" s="138"/>
      <c r="Y1" s="87"/>
      <c r="Z1" s="58"/>
      <c r="AA1" s="58"/>
      <c r="AB1"/>
      <c r="AC1"/>
    </row>
    <row r="2" spans="1:33" s="43" customFormat="1" ht="18.75">
      <c r="A2" s="190" t="s">
        <v>0</v>
      </c>
      <c r="B2" s="191"/>
      <c r="C2" s="191"/>
      <c r="D2" s="191"/>
      <c r="E2" s="192"/>
      <c r="F2" s="190" t="s">
        <v>1</v>
      </c>
      <c r="G2" s="191"/>
      <c r="H2" s="191"/>
      <c r="I2" s="190" t="s">
        <v>3</v>
      </c>
      <c r="J2" s="191"/>
      <c r="K2" s="191"/>
      <c r="L2" s="191"/>
      <c r="M2" s="191"/>
      <c r="N2" s="192"/>
      <c r="O2" s="190" t="s">
        <v>1038</v>
      </c>
      <c r="P2" s="191"/>
      <c r="Q2" s="191"/>
      <c r="R2" s="191"/>
      <c r="S2" s="191"/>
      <c r="T2" s="192"/>
      <c r="U2" s="190" t="s">
        <v>2</v>
      </c>
      <c r="V2" s="191"/>
      <c r="W2" s="191"/>
      <c r="X2" s="191"/>
      <c r="Y2" s="191"/>
      <c r="Z2" s="192"/>
      <c r="AA2" s="190" t="s">
        <v>1039</v>
      </c>
      <c r="AB2" s="191"/>
      <c r="AC2" s="191"/>
      <c r="AD2" s="191"/>
      <c r="AE2" s="191"/>
      <c r="AF2" s="191"/>
      <c r="AG2" s="192"/>
    </row>
    <row r="3" spans="1:33" s="57" customFormat="1" ht="30.75" thickBot="1">
      <c r="A3" s="54" t="s">
        <v>4</v>
      </c>
      <c r="B3" s="168" t="s">
        <v>2752</v>
      </c>
      <c r="C3" s="168" t="s">
        <v>2751</v>
      </c>
      <c r="D3" s="55" t="s">
        <v>5</v>
      </c>
      <c r="E3" s="56" t="s">
        <v>1081</v>
      </c>
      <c r="F3" s="54" t="s">
        <v>6</v>
      </c>
      <c r="G3" s="54" t="s">
        <v>2788</v>
      </c>
      <c r="H3" s="54" t="s">
        <v>1978</v>
      </c>
      <c r="I3" s="54" t="s">
        <v>11</v>
      </c>
      <c r="J3" s="55" t="s">
        <v>1041</v>
      </c>
      <c r="K3" s="55" t="s">
        <v>1042</v>
      </c>
      <c r="L3" s="55" t="s">
        <v>1072</v>
      </c>
      <c r="M3" s="55" t="s">
        <v>13</v>
      </c>
      <c r="N3" s="56" t="s">
        <v>14</v>
      </c>
      <c r="O3" s="54" t="s">
        <v>1076</v>
      </c>
      <c r="P3" s="55" t="s">
        <v>1075</v>
      </c>
      <c r="Q3" s="55" t="s">
        <v>1074</v>
      </c>
      <c r="R3" s="55" t="s">
        <v>1073</v>
      </c>
      <c r="S3" s="55" t="s">
        <v>1077</v>
      </c>
      <c r="T3" s="56" t="s">
        <v>12</v>
      </c>
      <c r="U3" s="54" t="s">
        <v>7</v>
      </c>
      <c r="V3" s="55" t="s">
        <v>8</v>
      </c>
      <c r="W3" s="55" t="s">
        <v>9</v>
      </c>
      <c r="X3" s="55" t="s">
        <v>10</v>
      </c>
      <c r="Y3" s="55" t="s">
        <v>1034</v>
      </c>
      <c r="Z3" s="56" t="s">
        <v>1067</v>
      </c>
      <c r="AA3" s="59" t="s">
        <v>1079</v>
      </c>
      <c r="AB3" s="59" t="s">
        <v>1201</v>
      </c>
      <c r="AC3" s="59" t="s">
        <v>1219</v>
      </c>
      <c r="AD3" s="59" t="s">
        <v>1853</v>
      </c>
      <c r="AE3" s="59" t="s">
        <v>1854</v>
      </c>
      <c r="AF3" s="59" t="s">
        <v>1855</v>
      </c>
      <c r="AG3" s="59" t="s">
        <v>1863</v>
      </c>
    </row>
    <row r="4" spans="1:33" s="46" customFormat="1" ht="15" customHeight="1">
      <c r="A4" s="81" t="s">
        <v>1168</v>
      </c>
      <c r="B4" s="81" t="s">
        <v>1168</v>
      </c>
      <c r="C4" s="81" t="s">
        <v>26</v>
      </c>
      <c r="D4" s="81"/>
      <c r="E4" s="81"/>
      <c r="F4" s="142" t="s">
        <v>16</v>
      </c>
      <c r="G4" s="142" t="str">
        <f t="shared" ref="G4:G35" si="0">CHOOSE(MONTH(H4), "Janvier", "Fevrier", "Mars", "Avril", "Mai", "Juin", "Juillet", "Aout", "Septembre", "Octobre", "Novembre", "Decembre")</f>
        <v>Decembre</v>
      </c>
      <c r="H4" s="158">
        <v>42716</v>
      </c>
      <c r="I4" s="84" t="s">
        <v>1049</v>
      </c>
      <c r="J4" s="142" t="s">
        <v>1053</v>
      </c>
      <c r="K4" s="142" t="s">
        <v>1048</v>
      </c>
      <c r="L4" s="142"/>
      <c r="M4" s="80" t="str">
        <f>IFERROR(VLOOKUP(K4,REFERENCES!R:S,2,FALSE),"")</f>
        <v>Nombre</v>
      </c>
      <c r="N4" s="75">
        <v>200</v>
      </c>
      <c r="O4" s="75"/>
      <c r="P4" s="75"/>
      <c r="Q4" s="75"/>
      <c r="R4" s="79"/>
      <c r="S4" s="144">
        <v>200</v>
      </c>
      <c r="T4" s="85"/>
      <c r="U4" s="142" t="s">
        <v>20</v>
      </c>
      <c r="V4" s="142" t="s">
        <v>520</v>
      </c>
      <c r="W4" s="86" t="s">
        <v>1466</v>
      </c>
      <c r="X4" s="142" t="s">
        <v>2633</v>
      </c>
      <c r="Y4" s="142"/>
      <c r="Z4" s="142"/>
      <c r="AA4" s="142"/>
      <c r="AB4" s="142" t="str">
        <f t="shared" ref="AB4:AB67" si="1">UPPER(LEFT(A4,3)&amp;YEAR(H4)&amp;MONTH(H4)&amp;DAY((H4))&amp;LEFT(U4,2)&amp;LEFT(V4,2)&amp;LEFT(W4,2))</f>
        <v>41020161212SUCH2È</v>
      </c>
      <c r="AC4" s="142">
        <f t="shared" ref="AC4:AC67" si="2">COUNTIF($AB$4:$AB$1178,AB4)</f>
        <v>1</v>
      </c>
      <c r="AD4" s="142" t="str">
        <f>VLOOKUP(U4,NIVEAUXADMIN!A:B,2,FALSE)</f>
        <v>HT07</v>
      </c>
      <c r="AE4" s="142" t="str">
        <f>VLOOKUP(V4,NIVEAUXADMIN!E:F,2,FALSE)</f>
        <v>HT07751</v>
      </c>
      <c r="AF4" s="142" t="str">
        <f>VLOOKUP(W4,NIVEAUXADMIN!I:J,2,FALSE)</f>
        <v>HT07751-02</v>
      </c>
      <c r="AG4" s="81">
        <f>IF(SUMPRODUCT(($A$4:$A4=A4)*($V$4:$V4=V4))&gt;1,0,1)</f>
        <v>1</v>
      </c>
    </row>
    <row r="5" spans="1:33" ht="15" customHeight="1">
      <c r="A5" s="81" t="s">
        <v>1168</v>
      </c>
      <c r="B5" s="142" t="s">
        <v>1168</v>
      </c>
      <c r="C5" s="142" t="s">
        <v>26</v>
      </c>
      <c r="D5" s="142"/>
      <c r="E5" s="142"/>
      <c r="F5" s="142" t="s">
        <v>16</v>
      </c>
      <c r="G5" s="142" t="str">
        <f t="shared" si="0"/>
        <v>Decembre</v>
      </c>
      <c r="H5" s="158">
        <v>42716</v>
      </c>
      <c r="I5" s="84" t="s">
        <v>1049</v>
      </c>
      <c r="J5" s="142" t="s">
        <v>1053</v>
      </c>
      <c r="K5" s="142" t="s">
        <v>1048</v>
      </c>
      <c r="L5" s="142"/>
      <c r="M5" s="80" t="str">
        <f>IFERROR(VLOOKUP(K5,REFERENCES!R:S,2,FALSE),"")</f>
        <v>Nombre</v>
      </c>
      <c r="N5" s="75">
        <v>100</v>
      </c>
      <c r="O5" s="75"/>
      <c r="P5" s="75"/>
      <c r="Q5" s="75"/>
      <c r="R5" s="79"/>
      <c r="S5" s="144">
        <v>100</v>
      </c>
      <c r="T5" s="85"/>
      <c r="U5" s="142" t="s">
        <v>20</v>
      </c>
      <c r="V5" s="142" t="s">
        <v>21</v>
      </c>
      <c r="W5" s="86" t="s">
        <v>1275</v>
      </c>
      <c r="X5" s="142" t="s">
        <v>1226</v>
      </c>
      <c r="Y5" s="142"/>
      <c r="Z5" s="142"/>
      <c r="AA5" s="142"/>
      <c r="AB5" s="142" t="str">
        <f t="shared" si="1"/>
        <v>41020161212SULE12</v>
      </c>
      <c r="AC5" s="142">
        <f t="shared" si="2"/>
        <v>1</v>
      </c>
      <c r="AD5" s="142" t="str">
        <f>VLOOKUP(U5,NIVEAUXADMIN!A:B,2,FALSE)</f>
        <v>HT07</v>
      </c>
      <c r="AE5" s="142" t="str">
        <f>VLOOKUP(V5,NIVEAUXADMIN!E:F,2,FALSE)</f>
        <v>HT07711</v>
      </c>
      <c r="AF5" s="142" t="str">
        <f>VLOOKUP(W5,NIVEAUXADMIN!I:J,2,FALSE)</f>
        <v>HT07711-06</v>
      </c>
      <c r="AG5" s="142">
        <f>IF(SUMPRODUCT(($A$4:$A5=A5)*($V$4:$V5=V5))&gt;1,0,1)</f>
        <v>1</v>
      </c>
    </row>
    <row r="6" spans="1:33" ht="15" customHeight="1">
      <c r="A6" s="142" t="s">
        <v>1168</v>
      </c>
      <c r="B6" s="142" t="s">
        <v>1168</v>
      </c>
      <c r="C6" s="142" t="s">
        <v>26</v>
      </c>
      <c r="D6" s="142"/>
      <c r="E6" s="142"/>
      <c r="F6" s="142" t="s">
        <v>16</v>
      </c>
      <c r="G6" s="142" t="str">
        <f t="shared" si="0"/>
        <v>Decembre</v>
      </c>
      <c r="H6" s="158">
        <v>42716</v>
      </c>
      <c r="I6" s="84" t="s">
        <v>1049</v>
      </c>
      <c r="J6" s="142" t="s">
        <v>1053</v>
      </c>
      <c r="K6" s="142" t="s">
        <v>1048</v>
      </c>
      <c r="L6" s="142"/>
      <c r="M6" s="80" t="str">
        <f>IFERROR(VLOOKUP(K6,REFERENCES!R:S,2,FALSE),"")</f>
        <v>Nombre</v>
      </c>
      <c r="N6" s="75">
        <v>100</v>
      </c>
      <c r="O6" s="75"/>
      <c r="P6" s="75"/>
      <c r="Q6" s="75"/>
      <c r="R6" s="79"/>
      <c r="S6" s="144">
        <v>100</v>
      </c>
      <c r="T6" s="85"/>
      <c r="U6" s="142" t="s">
        <v>20</v>
      </c>
      <c r="V6" s="142" t="s">
        <v>21</v>
      </c>
      <c r="W6" s="86" t="s">
        <v>1321</v>
      </c>
      <c r="X6" s="142" t="s">
        <v>2631</v>
      </c>
      <c r="Y6" s="142"/>
      <c r="Z6" s="142"/>
      <c r="AA6" s="142"/>
      <c r="AB6" s="142" t="str">
        <f t="shared" si="1"/>
        <v>41020161212SULE1È</v>
      </c>
      <c r="AC6" s="142">
        <f t="shared" si="2"/>
        <v>1</v>
      </c>
      <c r="AD6" s="142" t="str">
        <f>VLOOKUP(U6,NIVEAUXADMIN!A:B,2,FALSE)</f>
        <v>HT07</v>
      </c>
      <c r="AE6" s="142" t="str">
        <f>VLOOKUP(V6,NIVEAUXADMIN!E:F,2,FALSE)</f>
        <v>HT07711</v>
      </c>
      <c r="AF6" s="142" t="str">
        <f>VLOOKUP(W6,NIVEAUXADMIN!I:J,2,FALSE)</f>
        <v>HT07711-01</v>
      </c>
      <c r="AG6" s="142">
        <f>IF(SUMPRODUCT(($A$4:$A6=A6)*($V$4:$V6=V6))&gt;1,0,1)</f>
        <v>0</v>
      </c>
    </row>
    <row r="7" spans="1:33" ht="15" customHeight="1">
      <c r="A7" s="142" t="s">
        <v>1168</v>
      </c>
      <c r="B7" s="142" t="s">
        <v>1168</v>
      </c>
      <c r="C7" s="142" t="s">
        <v>26</v>
      </c>
      <c r="D7" s="142"/>
      <c r="E7" s="142"/>
      <c r="F7" s="142" t="s">
        <v>16</v>
      </c>
      <c r="G7" s="142" t="str">
        <f t="shared" si="0"/>
        <v>Decembre</v>
      </c>
      <c r="H7" s="158">
        <v>42716</v>
      </c>
      <c r="I7" s="84" t="s">
        <v>1049</v>
      </c>
      <c r="J7" s="142" t="s">
        <v>1053</v>
      </c>
      <c r="K7" s="142" t="s">
        <v>1048</v>
      </c>
      <c r="L7" s="142"/>
      <c r="M7" s="80" t="str">
        <f>IFERROR(VLOOKUP(K7,REFERENCES!R:S,2,FALSE),"")</f>
        <v>Nombre</v>
      </c>
      <c r="N7" s="75">
        <v>100</v>
      </c>
      <c r="O7" s="75"/>
      <c r="P7" s="75"/>
      <c r="Q7" s="75"/>
      <c r="R7" s="79"/>
      <c r="S7" s="144">
        <v>100</v>
      </c>
      <c r="T7" s="85"/>
      <c r="U7" s="142" t="s">
        <v>20</v>
      </c>
      <c r="V7" s="142" t="s">
        <v>21</v>
      </c>
      <c r="W7" s="86" t="s">
        <v>1813</v>
      </c>
      <c r="X7" s="142" t="s">
        <v>1940</v>
      </c>
      <c r="Y7" s="142"/>
      <c r="Z7" s="142"/>
      <c r="AA7" s="142"/>
      <c r="AB7" s="142" t="str">
        <f t="shared" si="1"/>
        <v>41020161212SULE9È</v>
      </c>
      <c r="AC7" s="142">
        <f t="shared" si="2"/>
        <v>1</v>
      </c>
      <c r="AD7" s="142" t="str">
        <f>VLOOKUP(U7,NIVEAUXADMIN!A:B,2,FALSE)</f>
        <v>HT07</v>
      </c>
      <c r="AE7" s="142" t="str">
        <f>VLOOKUP(V7,NIVEAUXADMIN!E:F,2,FALSE)</f>
        <v>HT07711</v>
      </c>
      <c r="AF7" s="142" t="str">
        <f>VLOOKUP(W7,NIVEAUXADMIN!I:J,2,FALSE)</f>
        <v>HT07711-05</v>
      </c>
      <c r="AG7" s="142">
        <f>IF(SUMPRODUCT(($A$4:$A7=A7)*($V$4:$V7=V7))&gt;1,0,1)</f>
        <v>0</v>
      </c>
    </row>
    <row r="8" spans="1:33" ht="15" customHeight="1">
      <c r="A8" s="142" t="s">
        <v>1168</v>
      </c>
      <c r="B8" s="142" t="s">
        <v>1168</v>
      </c>
      <c r="C8" s="142" t="s">
        <v>26</v>
      </c>
      <c r="D8" s="142"/>
      <c r="E8" s="142"/>
      <c r="F8" s="142" t="s">
        <v>16</v>
      </c>
      <c r="G8" s="142" t="str">
        <f t="shared" si="0"/>
        <v>Decembre</v>
      </c>
      <c r="H8" s="158">
        <v>42716</v>
      </c>
      <c r="I8" s="84" t="s">
        <v>1049</v>
      </c>
      <c r="J8" s="142" t="s">
        <v>1053</v>
      </c>
      <c r="K8" s="142" t="s">
        <v>1048</v>
      </c>
      <c r="L8" s="142"/>
      <c r="M8" s="80" t="str">
        <f>IFERROR(VLOOKUP(K8,REFERENCES!R:S,2,FALSE),"")</f>
        <v>Nombre</v>
      </c>
      <c r="N8" s="75">
        <v>100</v>
      </c>
      <c r="O8" s="75"/>
      <c r="P8" s="75"/>
      <c r="Q8" s="75"/>
      <c r="R8" s="79"/>
      <c r="S8" s="144">
        <v>100</v>
      </c>
      <c r="T8" s="85"/>
      <c r="U8" s="142" t="s">
        <v>20</v>
      </c>
      <c r="V8" s="142" t="s">
        <v>22</v>
      </c>
      <c r="W8" s="86" t="s">
        <v>1373</v>
      </c>
      <c r="X8" s="142" t="s">
        <v>2630</v>
      </c>
      <c r="Y8" s="142"/>
      <c r="Z8" s="142"/>
      <c r="AA8" s="142"/>
      <c r="AB8" s="142" t="str">
        <f t="shared" si="1"/>
        <v>41020161212SUMA1È</v>
      </c>
      <c r="AC8" s="142">
        <f t="shared" si="2"/>
        <v>1</v>
      </c>
      <c r="AD8" s="142" t="str">
        <f>VLOOKUP(U8,NIVEAUXADMIN!A:B,2,FALSE)</f>
        <v>HT07</v>
      </c>
      <c r="AE8" s="142" t="str">
        <f>VLOOKUP(V8,NIVEAUXADMIN!E:F,2,FALSE)</f>
        <v>HT07715</v>
      </c>
      <c r="AF8" s="142" t="str">
        <f>VLOOKUP(W8,NIVEAUXADMIN!I:J,2,FALSE)</f>
        <v>HT07715-01</v>
      </c>
      <c r="AG8" s="142">
        <f>IF(SUMPRODUCT(($A$4:$A8=A8)*($V$4:$V8=V8))&gt;1,0,1)</f>
        <v>1</v>
      </c>
    </row>
    <row r="9" spans="1:33" ht="15" customHeight="1">
      <c r="A9" s="142" t="s">
        <v>1168</v>
      </c>
      <c r="B9" s="142" t="s">
        <v>1168</v>
      </c>
      <c r="C9" s="142" t="s">
        <v>26</v>
      </c>
      <c r="D9" s="142"/>
      <c r="E9" s="142"/>
      <c r="F9" s="142" t="s">
        <v>16</v>
      </c>
      <c r="G9" s="142" t="str">
        <f t="shared" si="0"/>
        <v>Decembre</v>
      </c>
      <c r="H9" s="158">
        <v>42716</v>
      </c>
      <c r="I9" s="84" t="s">
        <v>1049</v>
      </c>
      <c r="J9" s="142" t="s">
        <v>1053</v>
      </c>
      <c r="K9" s="142" t="s">
        <v>1048</v>
      </c>
      <c r="L9" s="142"/>
      <c r="M9" s="80" t="str">
        <f>IFERROR(VLOOKUP(K9,REFERENCES!R:S,2,FALSE),"")</f>
        <v>Nombre</v>
      </c>
      <c r="N9" s="75">
        <v>200</v>
      </c>
      <c r="O9" s="75"/>
      <c r="P9" s="75"/>
      <c r="Q9" s="75"/>
      <c r="R9" s="79"/>
      <c r="S9" s="144">
        <v>200</v>
      </c>
      <c r="T9" s="85"/>
      <c r="U9" s="142" t="s">
        <v>20</v>
      </c>
      <c r="V9" s="142" t="s">
        <v>536</v>
      </c>
      <c r="W9" s="86"/>
      <c r="X9" s="142" t="s">
        <v>2634</v>
      </c>
      <c r="Y9" s="142"/>
      <c r="Z9" s="142"/>
      <c r="AA9" s="142"/>
      <c r="AB9" s="142" t="str">
        <f t="shared" si="1"/>
        <v>41020161212SUPO</v>
      </c>
      <c r="AC9" s="142">
        <f t="shared" si="2"/>
        <v>1</v>
      </c>
      <c r="AD9" s="142" t="str">
        <f>VLOOKUP(U9,NIVEAUXADMIN!A:B,2,FALSE)</f>
        <v>HT07</v>
      </c>
      <c r="AE9" s="142" t="str">
        <f>VLOOKUP(V9,NIVEAUXADMIN!E:F,2,FALSE)</f>
        <v>HT07742</v>
      </c>
      <c r="AF9" s="142" t="e">
        <f>VLOOKUP(W9,NIVEAUXADMIN!I:J,2,FALSE)</f>
        <v>#N/A</v>
      </c>
      <c r="AG9" s="142">
        <f>IF(SUMPRODUCT(($A$4:$A9=A9)*($V$4:$V9=V9))&gt;1,0,1)</f>
        <v>1</v>
      </c>
    </row>
    <row r="10" spans="1:33" ht="15" customHeight="1">
      <c r="A10" s="142" t="s">
        <v>1168</v>
      </c>
      <c r="B10" s="142" t="s">
        <v>1168</v>
      </c>
      <c r="C10" s="142" t="s">
        <v>26</v>
      </c>
      <c r="D10" s="142"/>
      <c r="E10" s="142"/>
      <c r="F10" s="142" t="s">
        <v>16</v>
      </c>
      <c r="G10" s="142" t="str">
        <f t="shared" si="0"/>
        <v>Decembre</v>
      </c>
      <c r="H10" s="158">
        <v>42716</v>
      </c>
      <c r="I10" s="84" t="s">
        <v>1049</v>
      </c>
      <c r="J10" s="142" t="s">
        <v>1053</v>
      </c>
      <c r="K10" s="142" t="s">
        <v>1048</v>
      </c>
      <c r="L10" s="142"/>
      <c r="M10" s="80" t="str">
        <f>IFERROR(VLOOKUP(K10,REFERENCES!R:S,2,FALSE),"")</f>
        <v>Nombre</v>
      </c>
      <c r="N10" s="75">
        <v>100</v>
      </c>
      <c r="O10" s="75"/>
      <c r="P10" s="75"/>
      <c r="Q10" s="75"/>
      <c r="R10" s="79"/>
      <c r="S10" s="144">
        <v>100</v>
      </c>
      <c r="T10" s="85"/>
      <c r="U10" s="142" t="s">
        <v>20</v>
      </c>
      <c r="V10" s="142" t="s">
        <v>545</v>
      </c>
      <c r="W10" s="86" t="s">
        <v>1465</v>
      </c>
      <c r="X10" s="142" t="s">
        <v>2632</v>
      </c>
      <c r="Y10" s="142"/>
      <c r="Z10" s="142"/>
      <c r="AA10" s="142"/>
      <c r="AB10" s="142" t="str">
        <f t="shared" si="1"/>
        <v>41020161212SUST2È</v>
      </c>
      <c r="AC10" s="142">
        <f t="shared" si="2"/>
        <v>1</v>
      </c>
      <c r="AD10" s="142" t="str">
        <f>VLOOKUP(U10,NIVEAUXADMIN!A:B,2,FALSE)</f>
        <v>HT07</v>
      </c>
      <c r="AE10" s="142" t="str">
        <f>VLOOKUP(V10,NIVEAUXADMIN!E:F,2,FALSE)</f>
        <v>HT07722</v>
      </c>
      <c r="AF10" s="142" t="str">
        <f>VLOOKUP(W10,NIVEAUXADMIN!I:J,2,FALSE)</f>
        <v>HT07722-02</v>
      </c>
      <c r="AG10" s="142">
        <f>IF(SUMPRODUCT(($A$4:$A10=A10)*($V$4:$V10=V10))&gt;1,0,1)</f>
        <v>1</v>
      </c>
    </row>
    <row r="11" spans="1:33" ht="15" customHeight="1">
      <c r="A11" s="142" t="s">
        <v>15</v>
      </c>
      <c r="B11" s="142" t="s">
        <v>15</v>
      </c>
      <c r="C11" s="142" t="s">
        <v>2757</v>
      </c>
      <c r="D11" s="72"/>
      <c r="E11" s="72" t="s">
        <v>1215</v>
      </c>
      <c r="F11" s="142" t="s">
        <v>16</v>
      </c>
      <c r="G11" s="142" t="str">
        <f t="shared" si="0"/>
        <v>Octobre</v>
      </c>
      <c r="H11" s="158">
        <v>42673</v>
      </c>
      <c r="I11" s="84" t="s">
        <v>1051</v>
      </c>
      <c r="J11" s="142" t="s">
        <v>1052</v>
      </c>
      <c r="K11" s="142" t="s">
        <v>1059</v>
      </c>
      <c r="L11" s="142"/>
      <c r="M11" s="80" t="str">
        <f>IFERROR(VLOOKUP(K11,REFERENCES!R:S,2,FALSE),"")</f>
        <v>Nombre</v>
      </c>
      <c r="N11" s="159">
        <v>180</v>
      </c>
      <c r="O11" s="75"/>
      <c r="P11" s="75"/>
      <c r="Q11" s="75"/>
      <c r="R11" s="79" t="s">
        <v>1885</v>
      </c>
      <c r="S11" s="144">
        <v>180</v>
      </c>
      <c r="T11" s="85" t="s">
        <v>1040</v>
      </c>
      <c r="U11" s="142" t="s">
        <v>17</v>
      </c>
      <c r="V11" s="142" t="s">
        <v>18</v>
      </c>
      <c r="W11" s="86"/>
      <c r="X11" s="142"/>
      <c r="Y11" s="142"/>
      <c r="Z11" s="142"/>
      <c r="AA11" s="142"/>
      <c r="AB11" s="142" t="str">
        <f t="shared" si="1"/>
        <v>AAR20161030GRJE</v>
      </c>
      <c r="AC11" s="142">
        <f t="shared" si="2"/>
        <v>6</v>
      </c>
      <c r="AD11" s="142" t="str">
        <f>VLOOKUP(U11,NIVEAUXADMIN!A:B,2,FALSE)</f>
        <v>HT08</v>
      </c>
      <c r="AE11" s="142" t="str">
        <f>VLOOKUP(V11,NIVEAUXADMIN!E:F,2,FALSE)</f>
        <v>HT08811</v>
      </c>
      <c r="AF11" s="142" t="e">
        <f>VLOOKUP(W11,NIVEAUXADMIN!I:J,2,FALSE)</f>
        <v>#N/A</v>
      </c>
      <c r="AG11" s="142">
        <f>IF(SUMPRODUCT(($A$4:$A11=A11)*($V$4:$V11=V11))&gt;1,0,1)</f>
        <v>1</v>
      </c>
    </row>
    <row r="12" spans="1:33" ht="15" customHeight="1">
      <c r="A12" s="142" t="s">
        <v>15</v>
      </c>
      <c r="B12" s="142" t="s">
        <v>15</v>
      </c>
      <c r="C12" s="142" t="s">
        <v>2757</v>
      </c>
      <c r="D12" s="72"/>
      <c r="E12" s="72" t="s">
        <v>1215</v>
      </c>
      <c r="F12" s="142" t="s">
        <v>16</v>
      </c>
      <c r="G12" s="142" t="str">
        <f t="shared" si="0"/>
        <v>Octobre</v>
      </c>
      <c r="H12" s="158">
        <v>42673</v>
      </c>
      <c r="I12" s="84" t="s">
        <v>1049</v>
      </c>
      <c r="J12" s="142" t="s">
        <v>1053</v>
      </c>
      <c r="K12" s="142" t="s">
        <v>1048</v>
      </c>
      <c r="L12" s="142"/>
      <c r="M12" s="80" t="str">
        <f>IFERROR(VLOOKUP(K12,REFERENCES!R:S,2,FALSE),"")</f>
        <v>Nombre</v>
      </c>
      <c r="N12" s="144">
        <v>180</v>
      </c>
      <c r="O12" s="75"/>
      <c r="P12" s="75"/>
      <c r="Q12" s="75"/>
      <c r="R12" s="79" t="s">
        <v>1885</v>
      </c>
      <c r="S12" s="144">
        <v>180</v>
      </c>
      <c r="T12" s="85" t="s">
        <v>1040</v>
      </c>
      <c r="U12" s="142" t="s">
        <v>17</v>
      </c>
      <c r="V12" s="142" t="s">
        <v>18</v>
      </c>
      <c r="W12" s="86"/>
      <c r="X12" s="142"/>
      <c r="Y12" s="142"/>
      <c r="Z12" s="142"/>
      <c r="AA12" s="142"/>
      <c r="AB12" s="142" t="str">
        <f t="shared" si="1"/>
        <v>AAR20161030GRJE</v>
      </c>
      <c r="AC12" s="142">
        <f t="shared" si="2"/>
        <v>6</v>
      </c>
      <c r="AD12" s="142" t="str">
        <f>VLOOKUP(U12,NIVEAUXADMIN!A:B,2,FALSE)</f>
        <v>HT08</v>
      </c>
      <c r="AE12" s="142" t="str">
        <f>VLOOKUP(V12,NIVEAUXADMIN!E:F,2,FALSE)</f>
        <v>HT08811</v>
      </c>
      <c r="AF12" s="142" t="e">
        <f>VLOOKUP(W12,NIVEAUXADMIN!I:J,2,FALSE)</f>
        <v>#N/A</v>
      </c>
      <c r="AG12" s="142">
        <f>IF(SUMPRODUCT(($A$4:$A12=A12)*($V$4:$V12=V12))&gt;1,0,1)</f>
        <v>0</v>
      </c>
    </row>
    <row r="13" spans="1:33" ht="15" customHeight="1">
      <c r="A13" s="142" t="s">
        <v>15</v>
      </c>
      <c r="B13" s="142" t="s">
        <v>15</v>
      </c>
      <c r="C13" s="142" t="s">
        <v>2757</v>
      </c>
      <c r="D13" s="72"/>
      <c r="E13" s="72" t="s">
        <v>1215</v>
      </c>
      <c r="F13" s="142" t="s">
        <v>16</v>
      </c>
      <c r="G13" s="142" t="str">
        <f t="shared" si="0"/>
        <v>Octobre</v>
      </c>
      <c r="H13" s="158">
        <v>42673</v>
      </c>
      <c r="I13" s="84" t="s">
        <v>1051</v>
      </c>
      <c r="J13" s="142" t="s">
        <v>1052</v>
      </c>
      <c r="K13" s="142" t="s">
        <v>1056</v>
      </c>
      <c r="L13" s="142"/>
      <c r="M13" s="80" t="str">
        <f>IFERROR(VLOOKUP(K13,REFERENCES!R:S,2,FALSE),"")</f>
        <v>Nombre</v>
      </c>
      <c r="N13" s="144">
        <v>180</v>
      </c>
      <c r="O13" s="75"/>
      <c r="P13" s="75"/>
      <c r="Q13" s="75"/>
      <c r="R13" s="79" t="s">
        <v>1885</v>
      </c>
      <c r="S13" s="144">
        <v>180</v>
      </c>
      <c r="T13" s="85" t="s">
        <v>1040</v>
      </c>
      <c r="U13" s="142" t="s">
        <v>17</v>
      </c>
      <c r="V13" s="142" t="s">
        <v>18</v>
      </c>
      <c r="W13" s="86"/>
      <c r="X13" s="142"/>
      <c r="Y13" s="142"/>
      <c r="Z13" s="142"/>
      <c r="AA13" s="142"/>
      <c r="AB13" s="142" t="str">
        <f t="shared" si="1"/>
        <v>AAR20161030GRJE</v>
      </c>
      <c r="AC13" s="142">
        <f t="shared" si="2"/>
        <v>6</v>
      </c>
      <c r="AD13" s="142" t="str">
        <f>VLOOKUP(U13,NIVEAUXADMIN!A:B,2,FALSE)</f>
        <v>HT08</v>
      </c>
      <c r="AE13" s="142" t="str">
        <f>VLOOKUP(V13,NIVEAUXADMIN!E:F,2,FALSE)</f>
        <v>HT08811</v>
      </c>
      <c r="AF13" s="142" t="e">
        <f>VLOOKUP(W13,NIVEAUXADMIN!I:J,2,FALSE)</f>
        <v>#N/A</v>
      </c>
      <c r="AG13" s="142">
        <f>IF(SUMPRODUCT(($A$4:$A13=A13)*($V$4:$V13=V13))&gt;1,0,1)</f>
        <v>0</v>
      </c>
    </row>
    <row r="14" spans="1:33" ht="15" customHeight="1">
      <c r="A14" s="142" t="s">
        <v>15</v>
      </c>
      <c r="B14" s="142" t="s">
        <v>15</v>
      </c>
      <c r="C14" s="142" t="s">
        <v>2757</v>
      </c>
      <c r="D14" s="142"/>
      <c r="E14" s="72" t="s">
        <v>1215</v>
      </c>
      <c r="F14" s="142" t="s">
        <v>16</v>
      </c>
      <c r="G14" s="142" t="str">
        <f t="shared" si="0"/>
        <v>Octobre</v>
      </c>
      <c r="H14" s="158">
        <v>42673</v>
      </c>
      <c r="I14" s="84" t="s">
        <v>1049</v>
      </c>
      <c r="J14" s="142" t="s">
        <v>1053</v>
      </c>
      <c r="K14" s="142" t="s">
        <v>1023</v>
      </c>
      <c r="L14" s="142"/>
      <c r="M14" s="80" t="str">
        <f>IFERROR(VLOOKUP(K14,REFERENCES!R:S,2,FALSE),"")</f>
        <v>Nombre</v>
      </c>
      <c r="N14" s="75"/>
      <c r="O14" s="75"/>
      <c r="P14" s="75"/>
      <c r="Q14" s="75"/>
      <c r="R14" s="79" t="s">
        <v>1885</v>
      </c>
      <c r="S14" s="144">
        <v>180</v>
      </c>
      <c r="T14" s="85" t="s">
        <v>1040</v>
      </c>
      <c r="U14" s="142" t="s">
        <v>17</v>
      </c>
      <c r="V14" s="142" t="s">
        <v>18</v>
      </c>
      <c r="W14" s="86"/>
      <c r="X14" s="142"/>
      <c r="Y14" s="142"/>
      <c r="Z14" s="142"/>
      <c r="AA14" s="142"/>
      <c r="AB14" s="142" t="str">
        <f t="shared" si="1"/>
        <v>AAR20161030GRJE</v>
      </c>
      <c r="AC14" s="142">
        <f t="shared" si="2"/>
        <v>6</v>
      </c>
      <c r="AD14" s="142" t="str">
        <f>VLOOKUP(U14,NIVEAUXADMIN!A:B,2,FALSE)</f>
        <v>HT08</v>
      </c>
      <c r="AE14" s="142" t="str">
        <f>VLOOKUP(V14,NIVEAUXADMIN!E:F,2,FALSE)</f>
        <v>HT08811</v>
      </c>
      <c r="AF14" s="142" t="e">
        <f>VLOOKUP(W14,NIVEAUXADMIN!I:J,2,FALSE)</f>
        <v>#N/A</v>
      </c>
      <c r="AG14" s="142">
        <f>IF(SUMPRODUCT(($A$4:$A14=A14)*($V$4:$V14=V14))&gt;1,0,1)</f>
        <v>0</v>
      </c>
    </row>
    <row r="15" spans="1:33" ht="15" customHeight="1">
      <c r="A15" s="142" t="s">
        <v>15</v>
      </c>
      <c r="B15" s="142" t="s">
        <v>15</v>
      </c>
      <c r="C15" s="142" t="s">
        <v>2757</v>
      </c>
      <c r="D15" s="72"/>
      <c r="E15" s="72" t="s">
        <v>1215</v>
      </c>
      <c r="F15" s="142" t="s">
        <v>16</v>
      </c>
      <c r="G15" s="142" t="str">
        <f t="shared" si="0"/>
        <v>Octobre</v>
      </c>
      <c r="H15" s="158">
        <v>42673</v>
      </c>
      <c r="I15" s="84" t="s">
        <v>1051</v>
      </c>
      <c r="J15" s="142" t="s">
        <v>1052</v>
      </c>
      <c r="K15" s="142" t="s">
        <v>1062</v>
      </c>
      <c r="L15" s="142"/>
      <c r="M15" s="80" t="str">
        <f>IFERROR(VLOOKUP(K15,REFERENCES!R:S,2,FALSE),"")</f>
        <v>Nombre</v>
      </c>
      <c r="N15" s="144">
        <v>180</v>
      </c>
      <c r="O15" s="75"/>
      <c r="P15" s="75"/>
      <c r="Q15" s="75"/>
      <c r="R15" s="79" t="s">
        <v>1885</v>
      </c>
      <c r="S15" s="144">
        <v>180</v>
      </c>
      <c r="T15" s="85" t="s">
        <v>1040</v>
      </c>
      <c r="U15" s="142" t="s">
        <v>17</v>
      </c>
      <c r="V15" s="142" t="s">
        <v>18</v>
      </c>
      <c r="W15" s="86"/>
      <c r="X15" s="142"/>
      <c r="Y15" s="142"/>
      <c r="Z15" s="142"/>
      <c r="AA15" s="142"/>
      <c r="AB15" s="142" t="str">
        <f t="shared" si="1"/>
        <v>AAR20161030GRJE</v>
      </c>
      <c r="AC15" s="142">
        <f t="shared" si="2"/>
        <v>6</v>
      </c>
      <c r="AD15" s="142" t="str">
        <f>VLOOKUP(U15,NIVEAUXADMIN!A:B,2,FALSE)</f>
        <v>HT08</v>
      </c>
      <c r="AE15" s="142" t="str">
        <f>VLOOKUP(V15,NIVEAUXADMIN!E:F,2,FALSE)</f>
        <v>HT08811</v>
      </c>
      <c r="AF15" s="142" t="e">
        <f>VLOOKUP(W15,NIVEAUXADMIN!I:J,2,FALSE)</f>
        <v>#N/A</v>
      </c>
      <c r="AG15" s="142">
        <f>IF(SUMPRODUCT(($A$4:$A15=A15)*($V$4:$V15=V15))&gt;1,0,1)</f>
        <v>0</v>
      </c>
    </row>
    <row r="16" spans="1:33" ht="15" customHeight="1">
      <c r="A16" s="142" t="s">
        <v>15</v>
      </c>
      <c r="B16" s="142" t="s">
        <v>15</v>
      </c>
      <c r="C16" s="142" t="s">
        <v>2757</v>
      </c>
      <c r="D16" s="72"/>
      <c r="E16" s="72" t="s">
        <v>1215</v>
      </c>
      <c r="F16" s="142" t="s">
        <v>16</v>
      </c>
      <c r="G16" s="142" t="str">
        <f t="shared" si="0"/>
        <v>Octobre</v>
      </c>
      <c r="H16" s="158">
        <v>42673</v>
      </c>
      <c r="I16" s="84" t="s">
        <v>1051</v>
      </c>
      <c r="J16" s="142" t="s">
        <v>1052</v>
      </c>
      <c r="K16" s="142" t="s">
        <v>1058</v>
      </c>
      <c r="L16" s="142"/>
      <c r="M16" s="80" t="str">
        <f>IFERROR(VLOOKUP(K16,REFERENCES!R:S,2,FALSE),"")</f>
        <v>Nombre</v>
      </c>
      <c r="N16" s="144">
        <v>180</v>
      </c>
      <c r="O16" s="75"/>
      <c r="P16" s="75"/>
      <c r="Q16" s="75"/>
      <c r="R16" s="79" t="s">
        <v>1885</v>
      </c>
      <c r="S16" s="144">
        <v>180</v>
      </c>
      <c r="T16" s="85" t="s">
        <v>1040</v>
      </c>
      <c r="U16" s="142" t="s">
        <v>17</v>
      </c>
      <c r="V16" s="142" t="s">
        <v>18</v>
      </c>
      <c r="W16" s="86"/>
      <c r="X16" s="142"/>
      <c r="Y16" s="142"/>
      <c r="Z16" s="142"/>
      <c r="AA16" s="142"/>
      <c r="AB16" s="142" t="str">
        <f t="shared" si="1"/>
        <v>AAR20161030GRJE</v>
      </c>
      <c r="AC16" s="142">
        <f t="shared" si="2"/>
        <v>6</v>
      </c>
      <c r="AD16" s="142" t="str">
        <f>VLOOKUP(U16,NIVEAUXADMIN!A:B,2,FALSE)</f>
        <v>HT08</v>
      </c>
      <c r="AE16" s="142" t="str">
        <f>VLOOKUP(V16,NIVEAUXADMIN!E:F,2,FALSE)</f>
        <v>HT08811</v>
      </c>
      <c r="AF16" s="142" t="e">
        <f>VLOOKUP(W16,NIVEAUXADMIN!I:J,2,FALSE)</f>
        <v>#N/A</v>
      </c>
      <c r="AG16" s="142">
        <f>IF(SUMPRODUCT(($A$4:$A16=A16)*($V$4:$V16=V16))&gt;1,0,1)</f>
        <v>0</v>
      </c>
    </row>
    <row r="17" spans="1:33" ht="15" customHeight="1">
      <c r="A17" s="142" t="s">
        <v>15</v>
      </c>
      <c r="B17" s="142" t="s">
        <v>15</v>
      </c>
      <c r="C17" s="142" t="s">
        <v>2757</v>
      </c>
      <c r="D17" s="72"/>
      <c r="E17" s="72" t="s">
        <v>1215</v>
      </c>
      <c r="F17" s="142" t="s">
        <v>16</v>
      </c>
      <c r="G17" s="142" t="str">
        <f t="shared" si="0"/>
        <v>Novembre</v>
      </c>
      <c r="H17" s="158">
        <v>42683</v>
      </c>
      <c r="I17" s="84" t="s">
        <v>1051</v>
      </c>
      <c r="J17" s="142" t="s">
        <v>1052</v>
      </c>
      <c r="K17" s="142" t="s">
        <v>1059</v>
      </c>
      <c r="L17" s="142"/>
      <c r="M17" s="80" t="str">
        <f>IFERROR(VLOOKUP(K17,REFERENCES!R:S,2,FALSE),"")</f>
        <v>Nombre</v>
      </c>
      <c r="N17" s="159">
        <v>300</v>
      </c>
      <c r="O17" s="75"/>
      <c r="P17" s="75"/>
      <c r="Q17" s="75"/>
      <c r="R17" s="79" t="s">
        <v>1885</v>
      </c>
      <c r="S17" s="144">
        <v>150</v>
      </c>
      <c r="T17" s="85" t="s">
        <v>1040</v>
      </c>
      <c r="U17" s="142" t="s">
        <v>17</v>
      </c>
      <c r="V17" s="142" t="s">
        <v>18</v>
      </c>
      <c r="W17" s="86"/>
      <c r="X17" s="142"/>
      <c r="Y17" s="142"/>
      <c r="Z17" s="142"/>
      <c r="AA17" s="142"/>
      <c r="AB17" s="142" t="str">
        <f t="shared" si="1"/>
        <v>AAR2016119GRJE</v>
      </c>
      <c r="AC17" s="142">
        <f t="shared" si="2"/>
        <v>6</v>
      </c>
      <c r="AD17" s="142" t="str">
        <f>VLOOKUP(U17,NIVEAUXADMIN!A:B,2,FALSE)</f>
        <v>HT08</v>
      </c>
      <c r="AE17" s="142" t="str">
        <f>VLOOKUP(V17,NIVEAUXADMIN!E:F,2,FALSE)</f>
        <v>HT08811</v>
      </c>
      <c r="AF17" s="142" t="e">
        <f>VLOOKUP(W17,NIVEAUXADMIN!I:J,2,FALSE)</f>
        <v>#N/A</v>
      </c>
      <c r="AG17" s="142">
        <f>IF(SUMPRODUCT(($A$4:$A17=A17)*($V$4:$V17=V17))&gt;1,0,1)</f>
        <v>0</v>
      </c>
    </row>
    <row r="18" spans="1:33" ht="15" customHeight="1">
      <c r="A18" s="142" t="s">
        <v>15</v>
      </c>
      <c r="B18" s="142" t="s">
        <v>15</v>
      </c>
      <c r="C18" s="142" t="s">
        <v>2757</v>
      </c>
      <c r="D18" s="72"/>
      <c r="E18" s="72" t="s">
        <v>1215</v>
      </c>
      <c r="F18" s="142" t="s">
        <v>16</v>
      </c>
      <c r="G18" s="142" t="str">
        <f t="shared" si="0"/>
        <v>Novembre</v>
      </c>
      <c r="H18" s="158">
        <v>42683</v>
      </c>
      <c r="I18" s="84" t="s">
        <v>1049</v>
      </c>
      <c r="J18" s="142" t="s">
        <v>1053</v>
      </c>
      <c r="K18" s="142" t="s">
        <v>1048</v>
      </c>
      <c r="L18" s="142"/>
      <c r="M18" s="80" t="str">
        <f>IFERROR(VLOOKUP(K18,REFERENCES!R:S,2,FALSE),"")</f>
        <v>Nombre</v>
      </c>
      <c r="N18" s="159">
        <v>150</v>
      </c>
      <c r="O18" s="75"/>
      <c r="P18" s="75"/>
      <c r="Q18" s="75"/>
      <c r="R18" s="79" t="s">
        <v>1885</v>
      </c>
      <c r="S18" s="144">
        <v>150</v>
      </c>
      <c r="T18" s="85" t="s">
        <v>1040</v>
      </c>
      <c r="U18" s="142" t="s">
        <v>17</v>
      </c>
      <c r="V18" s="142" t="s">
        <v>18</v>
      </c>
      <c r="W18" s="86"/>
      <c r="X18" s="142"/>
      <c r="Y18" s="142"/>
      <c r="Z18" s="142"/>
      <c r="AA18" s="142"/>
      <c r="AB18" s="142" t="str">
        <f t="shared" si="1"/>
        <v>AAR2016119GRJE</v>
      </c>
      <c r="AC18" s="142">
        <f t="shared" si="2"/>
        <v>6</v>
      </c>
      <c r="AD18" s="142" t="str">
        <f>VLOOKUP(U18,NIVEAUXADMIN!A:B,2,FALSE)</f>
        <v>HT08</v>
      </c>
      <c r="AE18" s="142" t="str">
        <f>VLOOKUP(V18,NIVEAUXADMIN!E:F,2,FALSE)</f>
        <v>HT08811</v>
      </c>
      <c r="AF18" s="142" t="e">
        <f>VLOOKUP(W18,NIVEAUXADMIN!I:J,2,FALSE)</f>
        <v>#N/A</v>
      </c>
      <c r="AG18" s="142">
        <f>IF(SUMPRODUCT(($A$4:$A18=A18)*($V$4:$V18=V18))&gt;1,0,1)</f>
        <v>0</v>
      </c>
    </row>
    <row r="19" spans="1:33" ht="15" customHeight="1">
      <c r="A19" s="142" t="s">
        <v>15</v>
      </c>
      <c r="B19" s="142" t="s">
        <v>15</v>
      </c>
      <c r="C19" s="142" t="s">
        <v>2757</v>
      </c>
      <c r="D19" s="72"/>
      <c r="E19" s="72" t="s">
        <v>1215</v>
      </c>
      <c r="F19" s="142" t="s">
        <v>16</v>
      </c>
      <c r="G19" s="142" t="str">
        <f t="shared" si="0"/>
        <v>Novembre</v>
      </c>
      <c r="H19" s="158">
        <v>42683</v>
      </c>
      <c r="I19" s="84" t="s">
        <v>1051</v>
      </c>
      <c r="J19" s="142" t="s">
        <v>1052</v>
      </c>
      <c r="K19" s="142" t="s">
        <v>1056</v>
      </c>
      <c r="L19" s="142"/>
      <c r="M19" s="80" t="str">
        <f>IFERROR(VLOOKUP(K19,REFERENCES!R:S,2,FALSE),"")</f>
        <v>Nombre</v>
      </c>
      <c r="N19" s="159">
        <v>150</v>
      </c>
      <c r="O19" s="75"/>
      <c r="P19" s="75"/>
      <c r="Q19" s="75"/>
      <c r="R19" s="79" t="s">
        <v>1885</v>
      </c>
      <c r="S19" s="144">
        <v>150</v>
      </c>
      <c r="T19" s="85" t="s">
        <v>1040</v>
      </c>
      <c r="U19" s="142" t="s">
        <v>17</v>
      </c>
      <c r="V19" s="142" t="s">
        <v>18</v>
      </c>
      <c r="W19" s="86"/>
      <c r="X19" s="142"/>
      <c r="Y19" s="142"/>
      <c r="Z19" s="142"/>
      <c r="AA19" s="142"/>
      <c r="AB19" s="142" t="str">
        <f t="shared" si="1"/>
        <v>AAR2016119GRJE</v>
      </c>
      <c r="AC19" s="142">
        <f t="shared" si="2"/>
        <v>6</v>
      </c>
      <c r="AD19" s="142" t="str">
        <f>VLOOKUP(U19,NIVEAUXADMIN!A:B,2,FALSE)</f>
        <v>HT08</v>
      </c>
      <c r="AE19" s="142" t="str">
        <f>VLOOKUP(V19,NIVEAUXADMIN!E:F,2,FALSE)</f>
        <v>HT08811</v>
      </c>
      <c r="AF19" s="142" t="e">
        <f>VLOOKUP(W19,NIVEAUXADMIN!I:J,2,FALSE)</f>
        <v>#N/A</v>
      </c>
      <c r="AG19" s="142">
        <f>IF(SUMPRODUCT(($A$4:$A19=A19)*($V$4:$V19=V19))&gt;1,0,1)</f>
        <v>0</v>
      </c>
    </row>
    <row r="20" spans="1:33" ht="15" customHeight="1">
      <c r="A20" s="142" t="s">
        <v>15</v>
      </c>
      <c r="B20" s="142" t="s">
        <v>15</v>
      </c>
      <c r="C20" s="142" t="s">
        <v>2757</v>
      </c>
      <c r="D20" s="72"/>
      <c r="E20" s="72" t="s">
        <v>1215</v>
      </c>
      <c r="F20" s="142" t="s">
        <v>16</v>
      </c>
      <c r="G20" s="142" t="str">
        <f t="shared" si="0"/>
        <v>Novembre</v>
      </c>
      <c r="H20" s="158">
        <v>42683</v>
      </c>
      <c r="I20" s="84" t="s">
        <v>1051</v>
      </c>
      <c r="J20" s="142" t="s">
        <v>1052</v>
      </c>
      <c r="K20" s="142" t="s">
        <v>1062</v>
      </c>
      <c r="L20" s="142"/>
      <c r="M20" s="80" t="str">
        <f>IFERROR(VLOOKUP(K20,REFERENCES!R:S,2,FALSE),"")</f>
        <v>Nombre</v>
      </c>
      <c r="N20" s="159">
        <v>150</v>
      </c>
      <c r="O20" s="75"/>
      <c r="P20" s="75"/>
      <c r="Q20" s="75"/>
      <c r="R20" s="79" t="s">
        <v>1885</v>
      </c>
      <c r="S20" s="144">
        <v>150</v>
      </c>
      <c r="T20" s="85" t="s">
        <v>1040</v>
      </c>
      <c r="U20" s="142" t="s">
        <v>17</v>
      </c>
      <c r="V20" s="142" t="s">
        <v>18</v>
      </c>
      <c r="W20" s="86"/>
      <c r="X20" s="142"/>
      <c r="Y20" s="142"/>
      <c r="Z20" s="142"/>
      <c r="AA20" s="142"/>
      <c r="AB20" s="142" t="str">
        <f t="shared" si="1"/>
        <v>AAR2016119GRJE</v>
      </c>
      <c r="AC20" s="142">
        <f t="shared" si="2"/>
        <v>6</v>
      </c>
      <c r="AD20" s="142" t="str">
        <f>VLOOKUP(U20,NIVEAUXADMIN!A:B,2,FALSE)</f>
        <v>HT08</v>
      </c>
      <c r="AE20" s="142" t="str">
        <f>VLOOKUP(V20,NIVEAUXADMIN!E:F,2,FALSE)</f>
        <v>HT08811</v>
      </c>
      <c r="AF20" s="142" t="e">
        <f>VLOOKUP(W20,NIVEAUXADMIN!I:J,2,FALSE)</f>
        <v>#N/A</v>
      </c>
      <c r="AG20" s="142">
        <f>IF(SUMPRODUCT(($A$4:$A20=A20)*($V$4:$V20=V20))&gt;1,0,1)</f>
        <v>0</v>
      </c>
    </row>
    <row r="21" spans="1:33" ht="15" customHeight="1">
      <c r="A21" s="142" t="s">
        <v>15</v>
      </c>
      <c r="B21" s="142" t="s">
        <v>15</v>
      </c>
      <c r="C21" s="142" t="s">
        <v>2757</v>
      </c>
      <c r="D21" s="72"/>
      <c r="E21" s="72" t="s">
        <v>1215</v>
      </c>
      <c r="F21" s="142" t="s">
        <v>16</v>
      </c>
      <c r="G21" s="142" t="str">
        <f t="shared" si="0"/>
        <v>Novembre</v>
      </c>
      <c r="H21" s="158">
        <v>42683</v>
      </c>
      <c r="I21" s="84" t="s">
        <v>1051</v>
      </c>
      <c r="J21" s="142" t="s">
        <v>1052</v>
      </c>
      <c r="K21" s="142" t="s">
        <v>1058</v>
      </c>
      <c r="L21" s="142"/>
      <c r="M21" s="80" t="str">
        <f>IFERROR(VLOOKUP(K21,REFERENCES!R:S,2,FALSE),"")</f>
        <v>Nombre</v>
      </c>
      <c r="N21" s="159">
        <v>150</v>
      </c>
      <c r="O21" s="75"/>
      <c r="P21" s="75"/>
      <c r="Q21" s="75"/>
      <c r="R21" s="79" t="s">
        <v>1885</v>
      </c>
      <c r="S21" s="144">
        <v>150</v>
      </c>
      <c r="T21" s="85" t="s">
        <v>1040</v>
      </c>
      <c r="U21" s="142" t="s">
        <v>17</v>
      </c>
      <c r="V21" s="142" t="s">
        <v>18</v>
      </c>
      <c r="W21" s="86"/>
      <c r="X21" s="142"/>
      <c r="Y21" s="142"/>
      <c r="Z21" s="142"/>
      <c r="AA21" s="142"/>
      <c r="AB21" s="142" t="str">
        <f t="shared" si="1"/>
        <v>AAR2016119GRJE</v>
      </c>
      <c r="AC21" s="142">
        <f t="shared" si="2"/>
        <v>6</v>
      </c>
      <c r="AD21" s="142" t="str">
        <f>VLOOKUP(U21,NIVEAUXADMIN!A:B,2,FALSE)</f>
        <v>HT08</v>
      </c>
      <c r="AE21" s="142" t="str">
        <f>VLOOKUP(V21,NIVEAUXADMIN!E:F,2,FALSE)</f>
        <v>HT08811</v>
      </c>
      <c r="AF21" s="142" t="e">
        <f>VLOOKUP(W21,NIVEAUXADMIN!I:J,2,FALSE)</f>
        <v>#N/A</v>
      </c>
      <c r="AG21" s="142">
        <f>IF(SUMPRODUCT(($A$4:$A21=A21)*($V$4:$V21=V21))&gt;1,0,1)</f>
        <v>0</v>
      </c>
    </row>
    <row r="22" spans="1:33" ht="15" customHeight="1">
      <c r="A22" s="142" t="s">
        <v>15</v>
      </c>
      <c r="B22" s="142" t="s">
        <v>15</v>
      </c>
      <c r="C22" s="142" t="s">
        <v>2757</v>
      </c>
      <c r="D22" s="72"/>
      <c r="E22" s="72" t="s">
        <v>1215</v>
      </c>
      <c r="F22" s="142" t="s">
        <v>16</v>
      </c>
      <c r="G22" s="142" t="str">
        <f t="shared" si="0"/>
        <v>Novembre</v>
      </c>
      <c r="H22" s="158">
        <v>42683</v>
      </c>
      <c r="I22" s="84" t="s">
        <v>1049</v>
      </c>
      <c r="J22" s="142" t="s">
        <v>1083</v>
      </c>
      <c r="K22" s="142" t="s">
        <v>1025</v>
      </c>
      <c r="L22" s="142"/>
      <c r="M22" s="80" t="str">
        <f>IFERROR(VLOOKUP(K22,REFERENCES!R:S,2,FALSE),"")</f>
        <v>Valeur en HTG</v>
      </c>
      <c r="N22" s="159"/>
      <c r="O22" s="75"/>
      <c r="P22" s="75"/>
      <c r="Q22" s="75"/>
      <c r="R22" s="79" t="s">
        <v>1885</v>
      </c>
      <c r="S22" s="144">
        <v>150</v>
      </c>
      <c r="T22" s="85" t="s">
        <v>1040</v>
      </c>
      <c r="U22" s="142" t="s">
        <v>17</v>
      </c>
      <c r="V22" s="142" t="s">
        <v>18</v>
      </c>
      <c r="W22" s="86"/>
      <c r="X22" s="142"/>
      <c r="Y22" s="142"/>
      <c r="Z22" s="142"/>
      <c r="AA22" s="142"/>
      <c r="AB22" s="142" t="str">
        <f t="shared" si="1"/>
        <v>AAR2016119GRJE</v>
      </c>
      <c r="AC22" s="142">
        <f t="shared" si="2"/>
        <v>6</v>
      </c>
      <c r="AD22" s="142" t="str">
        <f>VLOOKUP(U22,NIVEAUXADMIN!A:B,2,FALSE)</f>
        <v>HT08</v>
      </c>
      <c r="AE22" s="142" t="str">
        <f>VLOOKUP(V22,NIVEAUXADMIN!E:F,2,FALSE)</f>
        <v>HT08811</v>
      </c>
      <c r="AF22" s="142" t="e">
        <f>VLOOKUP(W22,NIVEAUXADMIN!I:J,2,FALSE)</f>
        <v>#N/A</v>
      </c>
      <c r="AG22" s="142">
        <f>IF(SUMPRODUCT(($A$4:$A22=A22)*($V$4:$V22=V22))&gt;1,0,1)</f>
        <v>0</v>
      </c>
    </row>
    <row r="23" spans="1:33" ht="15" customHeight="1">
      <c r="A23" s="142" t="s">
        <v>15</v>
      </c>
      <c r="B23" s="142" t="s">
        <v>15</v>
      </c>
      <c r="C23" s="142" t="s">
        <v>2757</v>
      </c>
      <c r="D23" s="72"/>
      <c r="E23" s="72" t="s">
        <v>1215</v>
      </c>
      <c r="F23" s="142" t="s">
        <v>16</v>
      </c>
      <c r="G23" s="142" t="str">
        <f t="shared" si="0"/>
        <v>Novembre</v>
      </c>
      <c r="H23" s="158">
        <v>42690</v>
      </c>
      <c r="I23" s="84" t="s">
        <v>1051</v>
      </c>
      <c r="J23" s="142" t="s">
        <v>1052</v>
      </c>
      <c r="K23" s="142" t="s">
        <v>1059</v>
      </c>
      <c r="L23" s="142"/>
      <c r="M23" s="80" t="str">
        <f>IFERROR(VLOOKUP(K23,REFERENCES!R:S,2,FALSE),"")</f>
        <v>Nombre</v>
      </c>
      <c r="N23" s="159">
        <v>600</v>
      </c>
      <c r="O23" s="75"/>
      <c r="P23" s="75"/>
      <c r="Q23" s="75"/>
      <c r="R23" s="79" t="s">
        <v>1885</v>
      </c>
      <c r="S23" s="144">
        <v>300</v>
      </c>
      <c r="T23" s="85" t="s">
        <v>1040</v>
      </c>
      <c r="U23" s="142" t="s">
        <v>17</v>
      </c>
      <c r="V23" s="142" t="s">
        <v>18</v>
      </c>
      <c r="W23" s="86"/>
      <c r="X23" s="142"/>
      <c r="Y23" s="142"/>
      <c r="Z23" s="142"/>
      <c r="AA23" s="142"/>
      <c r="AB23" s="142" t="str">
        <f t="shared" si="1"/>
        <v>AAR20161116GRJE</v>
      </c>
      <c r="AC23" s="142">
        <f t="shared" si="2"/>
        <v>6</v>
      </c>
      <c r="AD23" s="142" t="str">
        <f>VLOOKUP(U23,NIVEAUXADMIN!A:B,2,FALSE)</f>
        <v>HT08</v>
      </c>
      <c r="AE23" s="142" t="str">
        <f>VLOOKUP(V23,NIVEAUXADMIN!E:F,2,FALSE)</f>
        <v>HT08811</v>
      </c>
      <c r="AF23" s="142" t="e">
        <f>VLOOKUP(W23,NIVEAUXADMIN!I:J,2,FALSE)</f>
        <v>#N/A</v>
      </c>
      <c r="AG23" s="142">
        <f>IF(SUMPRODUCT(($A$4:$A23=A23)*($V$4:$V23=V23))&gt;1,0,1)</f>
        <v>0</v>
      </c>
    </row>
    <row r="24" spans="1:33" ht="15" customHeight="1">
      <c r="A24" s="142" t="s">
        <v>15</v>
      </c>
      <c r="B24" s="142" t="s">
        <v>15</v>
      </c>
      <c r="C24" s="142" t="s">
        <v>2757</v>
      </c>
      <c r="D24" s="72"/>
      <c r="E24" s="72" t="s">
        <v>1215</v>
      </c>
      <c r="F24" s="142" t="s">
        <v>16</v>
      </c>
      <c r="G24" s="142" t="str">
        <f t="shared" si="0"/>
        <v>Novembre</v>
      </c>
      <c r="H24" s="158">
        <v>42690</v>
      </c>
      <c r="I24" s="84" t="s">
        <v>1049</v>
      </c>
      <c r="J24" s="142" t="s">
        <v>1053</v>
      </c>
      <c r="K24" s="142" t="s">
        <v>1048</v>
      </c>
      <c r="L24" s="142"/>
      <c r="M24" s="80" t="str">
        <f>IFERROR(VLOOKUP(K24,REFERENCES!R:S,2,FALSE),"")</f>
        <v>Nombre</v>
      </c>
      <c r="N24" s="159">
        <v>300</v>
      </c>
      <c r="O24" s="75"/>
      <c r="P24" s="75"/>
      <c r="Q24" s="75"/>
      <c r="R24" s="79" t="s">
        <v>1885</v>
      </c>
      <c r="S24" s="144">
        <v>300</v>
      </c>
      <c r="T24" s="85" t="s">
        <v>1040</v>
      </c>
      <c r="U24" s="142" t="s">
        <v>17</v>
      </c>
      <c r="V24" s="142" t="s">
        <v>18</v>
      </c>
      <c r="W24" s="86"/>
      <c r="X24" s="142"/>
      <c r="Y24" s="142"/>
      <c r="Z24" s="142"/>
      <c r="AA24" s="142"/>
      <c r="AB24" s="142" t="str">
        <f t="shared" si="1"/>
        <v>AAR20161116GRJE</v>
      </c>
      <c r="AC24" s="142">
        <f t="shared" si="2"/>
        <v>6</v>
      </c>
      <c r="AD24" s="142" t="str">
        <f>VLOOKUP(U24,NIVEAUXADMIN!A:B,2,FALSE)</f>
        <v>HT08</v>
      </c>
      <c r="AE24" s="142" t="str">
        <f>VLOOKUP(V24,NIVEAUXADMIN!E:F,2,FALSE)</f>
        <v>HT08811</v>
      </c>
      <c r="AF24" s="142" t="e">
        <f>VLOOKUP(W24,NIVEAUXADMIN!I:J,2,FALSE)</f>
        <v>#N/A</v>
      </c>
      <c r="AG24" s="142">
        <f>IF(SUMPRODUCT(($A$4:$A24=A24)*($V$4:$V24=V24))&gt;1,0,1)</f>
        <v>0</v>
      </c>
    </row>
    <row r="25" spans="1:33" s="142" customFormat="1" ht="15" customHeight="1">
      <c r="A25" s="142" t="s">
        <v>15</v>
      </c>
      <c r="B25" s="142" t="s">
        <v>15</v>
      </c>
      <c r="C25" s="142" t="s">
        <v>2757</v>
      </c>
      <c r="D25" s="72"/>
      <c r="E25" s="72" t="s">
        <v>1215</v>
      </c>
      <c r="F25" s="142" t="s">
        <v>16</v>
      </c>
      <c r="G25" s="142" t="str">
        <f t="shared" si="0"/>
        <v>Novembre</v>
      </c>
      <c r="H25" s="158">
        <v>42690</v>
      </c>
      <c r="I25" s="84" t="s">
        <v>1051</v>
      </c>
      <c r="J25" s="142" t="s">
        <v>1052</v>
      </c>
      <c r="K25" s="142" t="s">
        <v>1056</v>
      </c>
      <c r="M25" s="80" t="str">
        <f>IFERROR(VLOOKUP(K25,REFERENCES!R:S,2,FALSE),"")</f>
        <v>Nombre</v>
      </c>
      <c r="N25" s="159">
        <v>300</v>
      </c>
      <c r="O25" s="75"/>
      <c r="P25" s="75"/>
      <c r="Q25" s="75"/>
      <c r="R25" s="79" t="s">
        <v>1885</v>
      </c>
      <c r="S25" s="144">
        <v>300</v>
      </c>
      <c r="T25" s="85" t="s">
        <v>1040</v>
      </c>
      <c r="U25" s="142" t="s">
        <v>17</v>
      </c>
      <c r="V25" s="142" t="s">
        <v>18</v>
      </c>
      <c r="W25" s="86"/>
      <c r="AB25" s="142" t="str">
        <f t="shared" si="1"/>
        <v>AAR20161116GRJE</v>
      </c>
      <c r="AC25" s="142">
        <f t="shared" si="2"/>
        <v>6</v>
      </c>
      <c r="AD25" s="142" t="str">
        <f>VLOOKUP(U25,NIVEAUXADMIN!A:B,2,FALSE)</f>
        <v>HT08</v>
      </c>
      <c r="AE25" s="142" t="str">
        <f>VLOOKUP(V25,NIVEAUXADMIN!E:F,2,FALSE)</f>
        <v>HT08811</v>
      </c>
      <c r="AF25" s="142" t="e">
        <f>VLOOKUP(W25,NIVEAUXADMIN!I:J,2,FALSE)</f>
        <v>#N/A</v>
      </c>
      <c r="AG25" s="142">
        <f>IF(SUMPRODUCT(($A$4:$A25=A25)*($V$4:$V25=V25))&gt;1,0,1)</f>
        <v>0</v>
      </c>
    </row>
    <row r="26" spans="1:33" ht="15" customHeight="1">
      <c r="A26" s="142" t="s">
        <v>15</v>
      </c>
      <c r="B26" s="142" t="s">
        <v>15</v>
      </c>
      <c r="C26" s="142" t="s">
        <v>2757</v>
      </c>
      <c r="D26" s="72"/>
      <c r="E26" s="72" t="s">
        <v>1215</v>
      </c>
      <c r="F26" s="142" t="s">
        <v>16</v>
      </c>
      <c r="G26" s="142" t="str">
        <f t="shared" si="0"/>
        <v>Novembre</v>
      </c>
      <c r="H26" s="158">
        <v>42690</v>
      </c>
      <c r="I26" s="84" t="s">
        <v>1051</v>
      </c>
      <c r="J26" s="142" t="s">
        <v>1052</v>
      </c>
      <c r="K26" s="142" t="s">
        <v>1062</v>
      </c>
      <c r="L26" s="142"/>
      <c r="M26" s="80" t="str">
        <f>IFERROR(VLOOKUP(K26,REFERENCES!R:S,2,FALSE),"")</f>
        <v>Nombre</v>
      </c>
      <c r="N26" s="159">
        <v>300</v>
      </c>
      <c r="O26" s="75"/>
      <c r="P26" s="75"/>
      <c r="Q26" s="75"/>
      <c r="R26" s="79" t="s">
        <v>1885</v>
      </c>
      <c r="S26" s="144">
        <v>300</v>
      </c>
      <c r="T26" s="85" t="s">
        <v>1040</v>
      </c>
      <c r="U26" s="142" t="s">
        <v>17</v>
      </c>
      <c r="V26" s="142" t="s">
        <v>18</v>
      </c>
      <c r="W26" s="86"/>
      <c r="X26" s="142"/>
      <c r="Y26" s="142"/>
      <c r="Z26" s="142"/>
      <c r="AA26" s="142"/>
      <c r="AB26" s="142" t="str">
        <f t="shared" si="1"/>
        <v>AAR20161116GRJE</v>
      </c>
      <c r="AC26" s="142">
        <f t="shared" si="2"/>
        <v>6</v>
      </c>
      <c r="AD26" s="142" t="str">
        <f>VLOOKUP(U26,NIVEAUXADMIN!A:B,2,FALSE)</f>
        <v>HT08</v>
      </c>
      <c r="AE26" s="142" t="str">
        <f>VLOOKUP(V26,NIVEAUXADMIN!E:F,2,FALSE)</f>
        <v>HT08811</v>
      </c>
      <c r="AF26" s="142" t="e">
        <f>VLOOKUP(W26,NIVEAUXADMIN!I:J,2,FALSE)</f>
        <v>#N/A</v>
      </c>
      <c r="AG26" s="142">
        <f>IF(SUMPRODUCT(($A$4:$A26=A26)*($V$4:$V26=V26))&gt;1,0,1)</f>
        <v>0</v>
      </c>
    </row>
    <row r="27" spans="1:33" ht="15" customHeight="1">
      <c r="A27" s="142" t="s">
        <v>15</v>
      </c>
      <c r="B27" s="142" t="s">
        <v>15</v>
      </c>
      <c r="C27" s="142" t="s">
        <v>2757</v>
      </c>
      <c r="D27" s="72"/>
      <c r="E27" s="72" t="s">
        <v>1215</v>
      </c>
      <c r="F27" s="142" t="s">
        <v>16</v>
      </c>
      <c r="G27" s="142" t="str">
        <f t="shared" si="0"/>
        <v>Novembre</v>
      </c>
      <c r="H27" s="158">
        <v>42690</v>
      </c>
      <c r="I27" s="84" t="s">
        <v>1051</v>
      </c>
      <c r="J27" s="142" t="s">
        <v>1052</v>
      </c>
      <c r="K27" s="142" t="s">
        <v>1058</v>
      </c>
      <c r="L27" s="142"/>
      <c r="M27" s="80" t="str">
        <f>IFERROR(VLOOKUP(K27,REFERENCES!R:S,2,FALSE),"")</f>
        <v>Nombre</v>
      </c>
      <c r="N27" s="159">
        <v>300</v>
      </c>
      <c r="O27" s="75"/>
      <c r="P27" s="75"/>
      <c r="Q27" s="75"/>
      <c r="R27" s="79" t="s">
        <v>1885</v>
      </c>
      <c r="S27" s="144">
        <v>300</v>
      </c>
      <c r="T27" s="85" t="s">
        <v>1040</v>
      </c>
      <c r="U27" s="142" t="s">
        <v>17</v>
      </c>
      <c r="V27" s="142" t="s">
        <v>18</v>
      </c>
      <c r="W27" s="86"/>
      <c r="X27" s="142"/>
      <c r="Y27" s="142"/>
      <c r="Z27" s="142"/>
      <c r="AA27" s="142"/>
      <c r="AB27" s="142" t="str">
        <f t="shared" si="1"/>
        <v>AAR20161116GRJE</v>
      </c>
      <c r="AC27" s="142">
        <f t="shared" si="2"/>
        <v>6</v>
      </c>
      <c r="AD27" s="142" t="str">
        <f>VLOOKUP(U27,NIVEAUXADMIN!A:B,2,FALSE)</f>
        <v>HT08</v>
      </c>
      <c r="AE27" s="142" t="str">
        <f>VLOOKUP(V27,NIVEAUXADMIN!E:F,2,FALSE)</f>
        <v>HT08811</v>
      </c>
      <c r="AF27" s="142" t="e">
        <f>VLOOKUP(W27,NIVEAUXADMIN!I:J,2,FALSE)</f>
        <v>#N/A</v>
      </c>
      <c r="AG27" s="142">
        <f>IF(SUMPRODUCT(($A$4:$A27=A27)*($V$4:$V27=V27))&gt;1,0,1)</f>
        <v>0</v>
      </c>
    </row>
    <row r="28" spans="1:33" ht="15" customHeight="1">
      <c r="A28" s="142" t="s">
        <v>15</v>
      </c>
      <c r="B28" s="142" t="s">
        <v>15</v>
      </c>
      <c r="C28" s="142" t="s">
        <v>2757</v>
      </c>
      <c r="D28" s="72"/>
      <c r="E28" s="72" t="s">
        <v>1215</v>
      </c>
      <c r="F28" s="142" t="s">
        <v>16</v>
      </c>
      <c r="G28" s="142" t="str">
        <f t="shared" si="0"/>
        <v>Novembre</v>
      </c>
      <c r="H28" s="158">
        <v>42690</v>
      </c>
      <c r="I28" s="84" t="s">
        <v>1049</v>
      </c>
      <c r="J28" s="142" t="s">
        <v>1083</v>
      </c>
      <c r="K28" s="142" t="s">
        <v>1025</v>
      </c>
      <c r="L28" s="142"/>
      <c r="M28" s="80" t="str">
        <f>IFERROR(VLOOKUP(K28,REFERENCES!R:S,2,FALSE),"")</f>
        <v>Valeur en HTG</v>
      </c>
      <c r="N28" s="159"/>
      <c r="O28" s="75"/>
      <c r="P28" s="75"/>
      <c r="Q28" s="75"/>
      <c r="R28" s="79" t="s">
        <v>1885</v>
      </c>
      <c r="S28" s="144">
        <v>300</v>
      </c>
      <c r="T28" s="85" t="s">
        <v>1040</v>
      </c>
      <c r="U28" s="142" t="s">
        <v>17</v>
      </c>
      <c r="V28" s="142" t="s">
        <v>18</v>
      </c>
      <c r="W28" s="86"/>
      <c r="X28" s="142"/>
      <c r="Y28" s="142"/>
      <c r="Z28" s="142"/>
      <c r="AA28" s="142"/>
      <c r="AB28" s="142" t="str">
        <f t="shared" si="1"/>
        <v>AAR20161116GRJE</v>
      </c>
      <c r="AC28" s="142">
        <f t="shared" si="2"/>
        <v>6</v>
      </c>
      <c r="AD28" s="142" t="str">
        <f>VLOOKUP(U28,NIVEAUXADMIN!A:B,2,FALSE)</f>
        <v>HT08</v>
      </c>
      <c r="AE28" s="142" t="str">
        <f>VLOOKUP(V28,NIVEAUXADMIN!E:F,2,FALSE)</f>
        <v>HT08811</v>
      </c>
      <c r="AF28" s="142" t="e">
        <f>VLOOKUP(W28,NIVEAUXADMIN!I:J,2,FALSE)</f>
        <v>#N/A</v>
      </c>
      <c r="AG28" s="142">
        <f>IF(SUMPRODUCT(($A$4:$A28=A28)*($V$4:$V28=V28))&gt;1,0,1)</f>
        <v>0</v>
      </c>
    </row>
    <row r="29" spans="1:33" s="142" customFormat="1" ht="15" customHeight="1">
      <c r="A29" s="142" t="s">
        <v>15</v>
      </c>
      <c r="B29" s="142" t="s">
        <v>15</v>
      </c>
      <c r="C29" s="142" t="s">
        <v>2757</v>
      </c>
      <c r="D29" s="72"/>
      <c r="E29" s="72" t="s">
        <v>1215</v>
      </c>
      <c r="F29" s="142" t="s">
        <v>16</v>
      </c>
      <c r="G29" s="142" t="str">
        <f t="shared" si="0"/>
        <v>Novembre</v>
      </c>
      <c r="H29" s="158">
        <v>42679</v>
      </c>
      <c r="I29" s="84" t="s">
        <v>1051</v>
      </c>
      <c r="J29" s="142" t="s">
        <v>1052</v>
      </c>
      <c r="K29" s="142" t="s">
        <v>1059</v>
      </c>
      <c r="M29" s="80" t="str">
        <f>IFERROR(VLOOKUP(K29,REFERENCES!R:S,2,FALSE),"")</f>
        <v>Nombre</v>
      </c>
      <c r="N29" s="159">
        <v>300</v>
      </c>
      <c r="O29" s="75"/>
      <c r="P29" s="75"/>
      <c r="Q29" s="75"/>
      <c r="R29" s="79" t="s">
        <v>1885</v>
      </c>
      <c r="S29" s="144">
        <v>150</v>
      </c>
      <c r="T29" s="85" t="s">
        <v>1040</v>
      </c>
      <c r="U29" s="142" t="s">
        <v>20</v>
      </c>
      <c r="V29" s="142" t="s">
        <v>21</v>
      </c>
      <c r="W29" s="86"/>
      <c r="AB29" s="142" t="str">
        <f t="shared" si="1"/>
        <v>AAR2016115SULE</v>
      </c>
      <c r="AC29" s="142">
        <f t="shared" si="2"/>
        <v>6</v>
      </c>
      <c r="AD29" s="142" t="str">
        <f>VLOOKUP(U29,NIVEAUXADMIN!A:B,2,FALSE)</f>
        <v>HT07</v>
      </c>
      <c r="AE29" s="142" t="str">
        <f>VLOOKUP(V29,NIVEAUXADMIN!E:F,2,FALSE)</f>
        <v>HT07711</v>
      </c>
      <c r="AF29" s="142" t="e">
        <f>VLOOKUP(W29,NIVEAUXADMIN!I:J,2,FALSE)</f>
        <v>#N/A</v>
      </c>
      <c r="AG29" s="142">
        <f>IF(SUMPRODUCT(($A$4:$A29=A29)*($V$4:$V29=V29))&gt;1,0,1)</f>
        <v>1</v>
      </c>
    </row>
    <row r="30" spans="1:33" ht="15" customHeight="1">
      <c r="A30" s="142" t="s">
        <v>15</v>
      </c>
      <c r="B30" s="142" t="s">
        <v>15</v>
      </c>
      <c r="C30" s="142" t="s">
        <v>2757</v>
      </c>
      <c r="D30" s="72"/>
      <c r="E30" s="72" t="s">
        <v>1215</v>
      </c>
      <c r="F30" s="142" t="s">
        <v>16</v>
      </c>
      <c r="G30" s="142" t="str">
        <f t="shared" si="0"/>
        <v>Novembre</v>
      </c>
      <c r="H30" s="158">
        <v>42679</v>
      </c>
      <c r="I30" s="84" t="s">
        <v>1049</v>
      </c>
      <c r="J30" s="142" t="s">
        <v>1053</v>
      </c>
      <c r="K30" s="142" t="s">
        <v>1048</v>
      </c>
      <c r="L30" s="142"/>
      <c r="M30" s="80" t="str">
        <f>IFERROR(VLOOKUP(K30,REFERENCES!R:S,2,FALSE),"")</f>
        <v>Nombre</v>
      </c>
      <c r="N30" s="159">
        <v>150</v>
      </c>
      <c r="O30" s="75"/>
      <c r="P30" s="75"/>
      <c r="Q30" s="75"/>
      <c r="R30" s="79" t="s">
        <v>1885</v>
      </c>
      <c r="S30" s="144">
        <v>150</v>
      </c>
      <c r="T30" s="85" t="s">
        <v>1040</v>
      </c>
      <c r="U30" s="142" t="s">
        <v>20</v>
      </c>
      <c r="V30" s="142" t="s">
        <v>21</v>
      </c>
      <c r="W30" s="86"/>
      <c r="X30" s="142"/>
      <c r="Y30" s="142"/>
      <c r="Z30" s="142"/>
      <c r="AA30" s="142"/>
      <c r="AB30" s="142" t="str">
        <f t="shared" si="1"/>
        <v>AAR2016115SULE</v>
      </c>
      <c r="AC30" s="142">
        <f t="shared" si="2"/>
        <v>6</v>
      </c>
      <c r="AD30" s="142" t="str">
        <f>VLOOKUP(U30,NIVEAUXADMIN!A:B,2,FALSE)</f>
        <v>HT07</v>
      </c>
      <c r="AE30" s="142" t="str">
        <f>VLOOKUP(V30,NIVEAUXADMIN!E:F,2,FALSE)</f>
        <v>HT07711</v>
      </c>
      <c r="AF30" s="142" t="e">
        <f>VLOOKUP(W30,NIVEAUXADMIN!I:J,2,FALSE)</f>
        <v>#N/A</v>
      </c>
      <c r="AG30" s="142">
        <f>IF(SUMPRODUCT(($A$4:$A30=A30)*($V$4:$V30=V30))&gt;1,0,1)</f>
        <v>0</v>
      </c>
    </row>
    <row r="31" spans="1:33" ht="15" customHeight="1">
      <c r="A31" s="142" t="s">
        <v>15</v>
      </c>
      <c r="B31" s="142" t="s">
        <v>15</v>
      </c>
      <c r="C31" s="142" t="s">
        <v>2757</v>
      </c>
      <c r="D31" s="72"/>
      <c r="E31" s="72" t="s">
        <v>1215</v>
      </c>
      <c r="F31" s="142" t="s">
        <v>16</v>
      </c>
      <c r="G31" s="142" t="str">
        <f t="shared" si="0"/>
        <v>Novembre</v>
      </c>
      <c r="H31" s="158">
        <v>42679</v>
      </c>
      <c r="I31" s="84" t="s">
        <v>1051</v>
      </c>
      <c r="J31" s="142" t="s">
        <v>1052</v>
      </c>
      <c r="K31" s="142" t="s">
        <v>1056</v>
      </c>
      <c r="L31" s="142"/>
      <c r="M31" s="80" t="str">
        <f>IFERROR(VLOOKUP(K31,REFERENCES!R:S,2,FALSE),"")</f>
        <v>Nombre</v>
      </c>
      <c r="N31" s="159">
        <v>150</v>
      </c>
      <c r="O31" s="75"/>
      <c r="P31" s="75"/>
      <c r="Q31" s="75"/>
      <c r="R31" s="79" t="s">
        <v>1885</v>
      </c>
      <c r="S31" s="144">
        <v>150</v>
      </c>
      <c r="T31" s="85" t="s">
        <v>1040</v>
      </c>
      <c r="U31" s="142" t="s">
        <v>20</v>
      </c>
      <c r="V31" s="142" t="s">
        <v>21</v>
      </c>
      <c r="W31" s="86"/>
      <c r="X31" s="142"/>
      <c r="Y31" s="142"/>
      <c r="Z31" s="142"/>
      <c r="AA31" s="142"/>
      <c r="AB31" s="142" t="str">
        <f t="shared" si="1"/>
        <v>AAR2016115SULE</v>
      </c>
      <c r="AC31" s="142">
        <f t="shared" si="2"/>
        <v>6</v>
      </c>
      <c r="AD31" s="142" t="str">
        <f>VLOOKUP(U31,NIVEAUXADMIN!A:B,2,FALSE)</f>
        <v>HT07</v>
      </c>
      <c r="AE31" s="142" t="str">
        <f>VLOOKUP(V31,NIVEAUXADMIN!E:F,2,FALSE)</f>
        <v>HT07711</v>
      </c>
      <c r="AF31" s="142" t="e">
        <f>VLOOKUP(W31,NIVEAUXADMIN!I:J,2,FALSE)</f>
        <v>#N/A</v>
      </c>
      <c r="AG31" s="142">
        <f>IF(SUMPRODUCT(($A$4:$A31=A31)*($V$4:$V31=V31))&gt;1,0,1)</f>
        <v>0</v>
      </c>
    </row>
    <row r="32" spans="1:33" ht="15" customHeight="1">
      <c r="A32" s="142" t="s">
        <v>15</v>
      </c>
      <c r="B32" s="142" t="s">
        <v>15</v>
      </c>
      <c r="C32" s="142" t="s">
        <v>2757</v>
      </c>
      <c r="D32" s="72"/>
      <c r="E32" s="72" t="s">
        <v>1215</v>
      </c>
      <c r="F32" s="142" t="s">
        <v>16</v>
      </c>
      <c r="G32" s="142" t="str">
        <f t="shared" si="0"/>
        <v>Novembre</v>
      </c>
      <c r="H32" s="158">
        <v>42679</v>
      </c>
      <c r="I32" s="84" t="s">
        <v>1051</v>
      </c>
      <c r="J32" s="142" t="s">
        <v>1052</v>
      </c>
      <c r="K32" s="142" t="s">
        <v>1062</v>
      </c>
      <c r="L32" s="142"/>
      <c r="M32" s="80" t="str">
        <f>IFERROR(VLOOKUP(K32,REFERENCES!R:S,2,FALSE),"")</f>
        <v>Nombre</v>
      </c>
      <c r="N32" s="159">
        <v>150</v>
      </c>
      <c r="O32" s="75"/>
      <c r="P32" s="75"/>
      <c r="Q32" s="75"/>
      <c r="R32" s="79" t="s">
        <v>1885</v>
      </c>
      <c r="S32" s="144">
        <v>150</v>
      </c>
      <c r="T32" s="85" t="s">
        <v>1040</v>
      </c>
      <c r="U32" s="142" t="s">
        <v>20</v>
      </c>
      <c r="V32" s="142" t="s">
        <v>21</v>
      </c>
      <c r="W32" s="86"/>
      <c r="X32" s="142"/>
      <c r="Y32" s="142"/>
      <c r="Z32" s="142"/>
      <c r="AA32" s="142"/>
      <c r="AB32" s="142" t="str">
        <f t="shared" si="1"/>
        <v>AAR2016115SULE</v>
      </c>
      <c r="AC32" s="142">
        <f t="shared" si="2"/>
        <v>6</v>
      </c>
      <c r="AD32" s="142" t="str">
        <f>VLOOKUP(U32,NIVEAUXADMIN!A:B,2,FALSE)</f>
        <v>HT07</v>
      </c>
      <c r="AE32" s="142" t="str">
        <f>VLOOKUP(V32,NIVEAUXADMIN!E:F,2,FALSE)</f>
        <v>HT07711</v>
      </c>
      <c r="AF32" s="142" t="e">
        <f>VLOOKUP(W32,NIVEAUXADMIN!I:J,2,FALSE)</f>
        <v>#N/A</v>
      </c>
      <c r="AG32" s="142">
        <f>IF(SUMPRODUCT(($A$4:$A32=A32)*($V$4:$V32=V32))&gt;1,0,1)</f>
        <v>0</v>
      </c>
    </row>
    <row r="33" spans="1:33" ht="15" customHeight="1">
      <c r="A33" s="142" t="s">
        <v>15</v>
      </c>
      <c r="B33" s="142" t="s">
        <v>15</v>
      </c>
      <c r="C33" s="142" t="s">
        <v>2757</v>
      </c>
      <c r="D33" s="72"/>
      <c r="E33" s="72" t="s">
        <v>1215</v>
      </c>
      <c r="F33" s="142" t="s">
        <v>16</v>
      </c>
      <c r="G33" s="142" t="str">
        <f t="shared" si="0"/>
        <v>Novembre</v>
      </c>
      <c r="H33" s="158">
        <v>42679</v>
      </c>
      <c r="I33" s="84" t="s">
        <v>1051</v>
      </c>
      <c r="J33" s="142" t="s">
        <v>1052</v>
      </c>
      <c r="K33" s="142" t="s">
        <v>1058</v>
      </c>
      <c r="L33" s="142"/>
      <c r="M33" s="80" t="str">
        <f>IFERROR(VLOOKUP(K33,REFERENCES!R:S,2,FALSE),"")</f>
        <v>Nombre</v>
      </c>
      <c r="N33" s="159">
        <v>150</v>
      </c>
      <c r="O33" s="75"/>
      <c r="P33" s="75"/>
      <c r="Q33" s="75"/>
      <c r="R33" s="79" t="s">
        <v>1885</v>
      </c>
      <c r="S33" s="144">
        <v>150</v>
      </c>
      <c r="T33" s="85" t="s">
        <v>1040</v>
      </c>
      <c r="U33" s="142" t="s">
        <v>20</v>
      </c>
      <c r="V33" s="142" t="s">
        <v>21</v>
      </c>
      <c r="W33" s="86"/>
      <c r="X33" s="142"/>
      <c r="Y33" s="142"/>
      <c r="Z33" s="142"/>
      <c r="AA33" s="142"/>
      <c r="AB33" s="142" t="str">
        <f t="shared" si="1"/>
        <v>AAR2016115SULE</v>
      </c>
      <c r="AC33" s="142">
        <f t="shared" si="2"/>
        <v>6</v>
      </c>
      <c r="AD33" s="142" t="str">
        <f>VLOOKUP(U33,NIVEAUXADMIN!A:B,2,FALSE)</f>
        <v>HT07</v>
      </c>
      <c r="AE33" s="142" t="str">
        <f>VLOOKUP(V33,NIVEAUXADMIN!E:F,2,FALSE)</f>
        <v>HT07711</v>
      </c>
      <c r="AF33" s="142" t="e">
        <f>VLOOKUP(W33,NIVEAUXADMIN!I:J,2,FALSE)</f>
        <v>#N/A</v>
      </c>
      <c r="AG33" s="142">
        <f>IF(SUMPRODUCT(($A$4:$A33=A33)*($V$4:$V33=V33))&gt;1,0,1)</f>
        <v>0</v>
      </c>
    </row>
    <row r="34" spans="1:33" ht="15" customHeight="1">
      <c r="A34" s="142" t="s">
        <v>15</v>
      </c>
      <c r="B34" s="142" t="s">
        <v>15</v>
      </c>
      <c r="C34" s="142" t="s">
        <v>2757</v>
      </c>
      <c r="D34" s="72"/>
      <c r="E34" s="72" t="s">
        <v>1215</v>
      </c>
      <c r="F34" s="142" t="s">
        <v>16</v>
      </c>
      <c r="G34" s="142" t="str">
        <f t="shared" si="0"/>
        <v>Novembre</v>
      </c>
      <c r="H34" s="158">
        <v>42679</v>
      </c>
      <c r="I34" s="84" t="s">
        <v>1049</v>
      </c>
      <c r="J34" s="142" t="s">
        <v>1083</v>
      </c>
      <c r="K34" s="142" t="s">
        <v>1025</v>
      </c>
      <c r="L34" s="142"/>
      <c r="M34" s="80" t="str">
        <f>IFERROR(VLOOKUP(K34,REFERENCES!R:S,2,FALSE),"")</f>
        <v>Valeur en HTG</v>
      </c>
      <c r="N34" s="159"/>
      <c r="O34" s="75"/>
      <c r="P34" s="75"/>
      <c r="Q34" s="75"/>
      <c r="R34" s="79" t="s">
        <v>1885</v>
      </c>
      <c r="S34" s="144">
        <v>150</v>
      </c>
      <c r="T34" s="85" t="s">
        <v>1040</v>
      </c>
      <c r="U34" s="142" t="s">
        <v>20</v>
      </c>
      <c r="V34" s="142" t="s">
        <v>21</v>
      </c>
      <c r="W34" s="86"/>
      <c r="X34" s="142"/>
      <c r="Y34" s="142"/>
      <c r="Z34" s="142"/>
      <c r="AA34" s="142"/>
      <c r="AB34" s="142" t="str">
        <f t="shared" si="1"/>
        <v>AAR2016115SULE</v>
      </c>
      <c r="AC34" s="142">
        <f t="shared" si="2"/>
        <v>6</v>
      </c>
      <c r="AD34" s="142" t="str">
        <f>VLOOKUP(U34,NIVEAUXADMIN!A:B,2,FALSE)</f>
        <v>HT07</v>
      </c>
      <c r="AE34" s="142" t="str">
        <f>VLOOKUP(V34,NIVEAUXADMIN!E:F,2,FALSE)</f>
        <v>HT07711</v>
      </c>
      <c r="AF34" s="142" t="e">
        <f>VLOOKUP(W34,NIVEAUXADMIN!I:J,2,FALSE)</f>
        <v>#N/A</v>
      </c>
      <c r="AG34" s="142">
        <f>IF(SUMPRODUCT(($A$4:$A34=A34)*($V$4:$V34=V34))&gt;1,0,1)</f>
        <v>0</v>
      </c>
    </row>
    <row r="35" spans="1:33" ht="15" customHeight="1">
      <c r="A35" s="142" t="s">
        <v>15</v>
      </c>
      <c r="B35" s="142" t="s">
        <v>15</v>
      </c>
      <c r="C35" s="142" t="s">
        <v>2757</v>
      </c>
      <c r="D35" s="72"/>
      <c r="E35" s="72" t="s">
        <v>1215</v>
      </c>
      <c r="F35" s="142" t="s">
        <v>16</v>
      </c>
      <c r="G35" s="142" t="str">
        <f t="shared" si="0"/>
        <v>Novembre</v>
      </c>
      <c r="H35" s="158">
        <v>42695</v>
      </c>
      <c r="I35" s="84" t="s">
        <v>1051</v>
      </c>
      <c r="J35" s="142" t="s">
        <v>1052</v>
      </c>
      <c r="K35" s="142" t="s">
        <v>1059</v>
      </c>
      <c r="L35" s="142"/>
      <c r="M35" s="80" t="str">
        <f>IFERROR(VLOOKUP(K35,REFERENCES!R:S,2,FALSE),"")</f>
        <v>Nombre</v>
      </c>
      <c r="N35" s="159">
        <v>400</v>
      </c>
      <c r="O35" s="75"/>
      <c r="P35" s="75"/>
      <c r="Q35" s="75"/>
      <c r="R35" s="79" t="s">
        <v>1885</v>
      </c>
      <c r="S35" s="144">
        <v>200</v>
      </c>
      <c r="T35" s="85" t="s">
        <v>1040</v>
      </c>
      <c r="U35" s="142" t="s">
        <v>20</v>
      </c>
      <c r="V35" s="142" t="s">
        <v>21</v>
      </c>
      <c r="W35" s="86"/>
      <c r="X35" s="142"/>
      <c r="Y35" s="142"/>
      <c r="Z35" s="142"/>
      <c r="AA35" s="142"/>
      <c r="AB35" s="142" t="str">
        <f t="shared" si="1"/>
        <v>AAR20161121SULE</v>
      </c>
      <c r="AC35" s="142">
        <f t="shared" si="2"/>
        <v>6</v>
      </c>
      <c r="AD35" s="142" t="str">
        <f>VLOOKUP(U35,NIVEAUXADMIN!A:B,2,FALSE)</f>
        <v>HT07</v>
      </c>
      <c r="AE35" s="142" t="str">
        <f>VLOOKUP(V35,NIVEAUXADMIN!E:F,2,FALSE)</f>
        <v>HT07711</v>
      </c>
      <c r="AF35" s="142" t="e">
        <f>VLOOKUP(W35,NIVEAUXADMIN!I:J,2,FALSE)</f>
        <v>#N/A</v>
      </c>
      <c r="AG35" s="142">
        <f>IF(SUMPRODUCT(($A$4:$A35=A35)*($V$4:$V35=V35))&gt;1,0,1)</f>
        <v>0</v>
      </c>
    </row>
    <row r="36" spans="1:33" ht="15" customHeight="1">
      <c r="A36" s="142" t="s">
        <v>15</v>
      </c>
      <c r="B36" s="142" t="s">
        <v>15</v>
      </c>
      <c r="C36" s="142" t="s">
        <v>2757</v>
      </c>
      <c r="D36" s="72"/>
      <c r="E36" s="72" t="s">
        <v>1215</v>
      </c>
      <c r="F36" s="142" t="s">
        <v>16</v>
      </c>
      <c r="G36" s="142" t="str">
        <f t="shared" ref="G36:G67" si="3">CHOOSE(MONTH(H36), "Janvier", "Fevrier", "Mars", "Avril", "Mai", "Juin", "Juillet", "Aout", "Septembre", "Octobre", "Novembre", "Decembre")</f>
        <v>Novembre</v>
      </c>
      <c r="H36" s="158">
        <v>42695</v>
      </c>
      <c r="I36" s="84" t="s">
        <v>1049</v>
      </c>
      <c r="J36" s="142" t="s">
        <v>1053</v>
      </c>
      <c r="K36" s="142" t="s">
        <v>1048</v>
      </c>
      <c r="L36" s="142"/>
      <c r="M36" s="80" t="str">
        <f>IFERROR(VLOOKUP(K36,REFERENCES!R:S,2,FALSE),"")</f>
        <v>Nombre</v>
      </c>
      <c r="N36" s="159">
        <v>200</v>
      </c>
      <c r="O36" s="75"/>
      <c r="P36" s="75"/>
      <c r="Q36" s="75"/>
      <c r="R36" s="79" t="s">
        <v>1885</v>
      </c>
      <c r="S36" s="144">
        <v>200</v>
      </c>
      <c r="T36" s="85" t="s">
        <v>1040</v>
      </c>
      <c r="U36" s="142" t="s">
        <v>20</v>
      </c>
      <c r="V36" s="142" t="s">
        <v>21</v>
      </c>
      <c r="W36" s="86"/>
      <c r="X36" s="142"/>
      <c r="Y36" s="142"/>
      <c r="Z36" s="142"/>
      <c r="AA36" s="142"/>
      <c r="AB36" s="142" t="str">
        <f t="shared" si="1"/>
        <v>AAR20161121SULE</v>
      </c>
      <c r="AC36" s="142">
        <f t="shared" si="2"/>
        <v>6</v>
      </c>
      <c r="AD36" s="142" t="str">
        <f>VLOOKUP(U36,NIVEAUXADMIN!A:B,2,FALSE)</f>
        <v>HT07</v>
      </c>
      <c r="AE36" s="142" t="str">
        <f>VLOOKUP(V36,NIVEAUXADMIN!E:F,2,FALSE)</f>
        <v>HT07711</v>
      </c>
      <c r="AF36" s="142" t="e">
        <f>VLOOKUP(W36,NIVEAUXADMIN!I:J,2,FALSE)</f>
        <v>#N/A</v>
      </c>
      <c r="AG36" s="142">
        <f>IF(SUMPRODUCT(($A$4:$A36=A36)*($V$4:$V36=V36))&gt;1,0,1)</f>
        <v>0</v>
      </c>
    </row>
    <row r="37" spans="1:33" ht="15" customHeight="1">
      <c r="A37" s="142" t="s">
        <v>15</v>
      </c>
      <c r="B37" s="142" t="s">
        <v>15</v>
      </c>
      <c r="C37" s="142" t="s">
        <v>2757</v>
      </c>
      <c r="D37" s="72"/>
      <c r="E37" s="72" t="s">
        <v>1215</v>
      </c>
      <c r="F37" s="142" t="s">
        <v>16</v>
      </c>
      <c r="G37" s="142" t="str">
        <f t="shared" si="3"/>
        <v>Novembre</v>
      </c>
      <c r="H37" s="158">
        <v>42695</v>
      </c>
      <c r="I37" s="84" t="s">
        <v>1051</v>
      </c>
      <c r="J37" s="142" t="s">
        <v>1052</v>
      </c>
      <c r="K37" s="142" t="s">
        <v>1056</v>
      </c>
      <c r="L37" s="142"/>
      <c r="M37" s="80" t="str">
        <f>IFERROR(VLOOKUP(K37,REFERENCES!R:S,2,FALSE),"")</f>
        <v>Nombre</v>
      </c>
      <c r="N37" s="159">
        <v>200</v>
      </c>
      <c r="O37" s="75"/>
      <c r="P37" s="75"/>
      <c r="Q37" s="75"/>
      <c r="R37" s="79" t="s">
        <v>1885</v>
      </c>
      <c r="S37" s="144">
        <v>200</v>
      </c>
      <c r="T37" s="85" t="s">
        <v>1040</v>
      </c>
      <c r="U37" s="142" t="s">
        <v>20</v>
      </c>
      <c r="V37" s="142" t="s">
        <v>21</v>
      </c>
      <c r="W37" s="86"/>
      <c r="X37" s="142"/>
      <c r="Y37" s="142"/>
      <c r="Z37" s="142"/>
      <c r="AA37" s="142"/>
      <c r="AB37" s="142" t="str">
        <f t="shared" si="1"/>
        <v>AAR20161121SULE</v>
      </c>
      <c r="AC37" s="142">
        <f t="shared" si="2"/>
        <v>6</v>
      </c>
      <c r="AD37" s="142" t="str">
        <f>VLOOKUP(U37,NIVEAUXADMIN!A:B,2,FALSE)</f>
        <v>HT07</v>
      </c>
      <c r="AE37" s="142" t="str">
        <f>VLOOKUP(V37,NIVEAUXADMIN!E:F,2,FALSE)</f>
        <v>HT07711</v>
      </c>
      <c r="AF37" s="142" t="e">
        <f>VLOOKUP(W37,NIVEAUXADMIN!I:J,2,FALSE)</f>
        <v>#N/A</v>
      </c>
      <c r="AG37" s="142">
        <f>IF(SUMPRODUCT(($A$4:$A37=A37)*($V$4:$V37=V37))&gt;1,0,1)</f>
        <v>0</v>
      </c>
    </row>
    <row r="38" spans="1:33" ht="15" customHeight="1">
      <c r="A38" s="142" t="s">
        <v>15</v>
      </c>
      <c r="B38" s="142" t="s">
        <v>15</v>
      </c>
      <c r="C38" s="142" t="s">
        <v>2757</v>
      </c>
      <c r="D38" s="72"/>
      <c r="E38" s="72" t="s">
        <v>1215</v>
      </c>
      <c r="F38" s="142" t="s">
        <v>16</v>
      </c>
      <c r="G38" s="142" t="str">
        <f t="shared" si="3"/>
        <v>Novembre</v>
      </c>
      <c r="H38" s="158">
        <v>42695</v>
      </c>
      <c r="I38" s="84" t="s">
        <v>1051</v>
      </c>
      <c r="J38" s="142" t="s">
        <v>1052</v>
      </c>
      <c r="K38" s="142" t="s">
        <v>1062</v>
      </c>
      <c r="L38" s="142"/>
      <c r="M38" s="80" t="str">
        <f>IFERROR(VLOOKUP(K38,REFERENCES!R:S,2,FALSE),"")</f>
        <v>Nombre</v>
      </c>
      <c r="N38" s="159">
        <v>200</v>
      </c>
      <c r="O38" s="75"/>
      <c r="P38" s="75"/>
      <c r="Q38" s="75"/>
      <c r="R38" s="79" t="s">
        <v>1885</v>
      </c>
      <c r="S38" s="144">
        <v>200</v>
      </c>
      <c r="T38" s="85" t="s">
        <v>1040</v>
      </c>
      <c r="U38" s="142" t="s">
        <v>20</v>
      </c>
      <c r="V38" s="142" t="s">
        <v>21</v>
      </c>
      <c r="W38" s="86"/>
      <c r="X38" s="142"/>
      <c r="Y38" s="142"/>
      <c r="Z38" s="142"/>
      <c r="AA38" s="142"/>
      <c r="AB38" s="142" t="str">
        <f t="shared" si="1"/>
        <v>AAR20161121SULE</v>
      </c>
      <c r="AC38" s="142">
        <f t="shared" si="2"/>
        <v>6</v>
      </c>
      <c r="AD38" s="142" t="str">
        <f>VLOOKUP(U38,NIVEAUXADMIN!A:B,2,FALSE)</f>
        <v>HT07</v>
      </c>
      <c r="AE38" s="142" t="str">
        <f>VLOOKUP(V38,NIVEAUXADMIN!E:F,2,FALSE)</f>
        <v>HT07711</v>
      </c>
      <c r="AF38" s="142" t="e">
        <f>VLOOKUP(W38,NIVEAUXADMIN!I:J,2,FALSE)</f>
        <v>#N/A</v>
      </c>
      <c r="AG38" s="142">
        <f>IF(SUMPRODUCT(($A$4:$A38=A38)*($V$4:$V38=V38))&gt;1,0,1)</f>
        <v>0</v>
      </c>
    </row>
    <row r="39" spans="1:33" ht="15" customHeight="1">
      <c r="A39" s="142" t="s">
        <v>15</v>
      </c>
      <c r="B39" s="142" t="s">
        <v>15</v>
      </c>
      <c r="C39" s="142" t="s">
        <v>2757</v>
      </c>
      <c r="D39" s="72"/>
      <c r="E39" s="72" t="s">
        <v>1215</v>
      </c>
      <c r="F39" s="142" t="s">
        <v>16</v>
      </c>
      <c r="G39" s="142" t="str">
        <f t="shared" si="3"/>
        <v>Novembre</v>
      </c>
      <c r="H39" s="158">
        <v>42695</v>
      </c>
      <c r="I39" s="84" t="s">
        <v>1051</v>
      </c>
      <c r="J39" s="142" t="s">
        <v>1052</v>
      </c>
      <c r="K39" s="142" t="s">
        <v>1058</v>
      </c>
      <c r="L39" s="142"/>
      <c r="M39" s="80" t="str">
        <f>IFERROR(VLOOKUP(K39,REFERENCES!R:S,2,FALSE),"")</f>
        <v>Nombre</v>
      </c>
      <c r="N39" s="159">
        <v>200</v>
      </c>
      <c r="O39" s="75"/>
      <c r="P39" s="75"/>
      <c r="Q39" s="75"/>
      <c r="R39" s="79" t="s">
        <v>1885</v>
      </c>
      <c r="S39" s="144">
        <v>200</v>
      </c>
      <c r="T39" s="85" t="s">
        <v>1040</v>
      </c>
      <c r="U39" s="142" t="s">
        <v>20</v>
      </c>
      <c r="V39" s="142" t="s">
        <v>21</v>
      </c>
      <c r="W39" s="86"/>
      <c r="X39" s="142"/>
      <c r="Y39" s="142"/>
      <c r="Z39" s="142"/>
      <c r="AA39" s="142"/>
      <c r="AB39" s="142" t="str">
        <f t="shared" si="1"/>
        <v>AAR20161121SULE</v>
      </c>
      <c r="AC39" s="142">
        <f t="shared" si="2"/>
        <v>6</v>
      </c>
      <c r="AD39" s="142" t="str">
        <f>VLOOKUP(U39,NIVEAUXADMIN!A:B,2,FALSE)</f>
        <v>HT07</v>
      </c>
      <c r="AE39" s="142" t="str">
        <f>VLOOKUP(V39,NIVEAUXADMIN!E:F,2,FALSE)</f>
        <v>HT07711</v>
      </c>
      <c r="AF39" s="142" t="e">
        <f>VLOOKUP(W39,NIVEAUXADMIN!I:J,2,FALSE)</f>
        <v>#N/A</v>
      </c>
      <c r="AG39" s="142">
        <f>IF(SUMPRODUCT(($A$4:$A39=A39)*($V$4:$V39=V39))&gt;1,0,1)</f>
        <v>0</v>
      </c>
    </row>
    <row r="40" spans="1:33" ht="15" customHeight="1">
      <c r="A40" s="142" t="s">
        <v>15</v>
      </c>
      <c r="B40" s="142" t="s">
        <v>15</v>
      </c>
      <c r="C40" s="142" t="s">
        <v>2757</v>
      </c>
      <c r="D40" s="72"/>
      <c r="E40" s="72" t="s">
        <v>1215</v>
      </c>
      <c r="F40" s="142" t="s">
        <v>16</v>
      </c>
      <c r="G40" s="142" t="str">
        <f t="shared" si="3"/>
        <v>Novembre</v>
      </c>
      <c r="H40" s="158">
        <v>42695</v>
      </c>
      <c r="I40" s="84" t="s">
        <v>1049</v>
      </c>
      <c r="J40" s="142" t="s">
        <v>1083</v>
      </c>
      <c r="K40" s="142" t="s">
        <v>1025</v>
      </c>
      <c r="L40" s="142"/>
      <c r="M40" s="80" t="str">
        <f>IFERROR(VLOOKUP(K40,REFERENCES!R:S,2,FALSE),"")</f>
        <v>Valeur en HTG</v>
      </c>
      <c r="N40" s="159"/>
      <c r="O40" s="75"/>
      <c r="P40" s="75"/>
      <c r="Q40" s="75"/>
      <c r="R40" s="79" t="s">
        <v>1885</v>
      </c>
      <c r="S40" s="144">
        <v>200</v>
      </c>
      <c r="T40" s="85" t="s">
        <v>1040</v>
      </c>
      <c r="U40" s="142" t="s">
        <v>20</v>
      </c>
      <c r="V40" s="142" t="s">
        <v>21</v>
      </c>
      <c r="W40" s="86"/>
      <c r="X40" s="142"/>
      <c r="Y40" s="142"/>
      <c r="Z40" s="142"/>
      <c r="AA40" s="142"/>
      <c r="AB40" s="142" t="str">
        <f t="shared" si="1"/>
        <v>AAR20161121SULE</v>
      </c>
      <c r="AC40" s="142">
        <f t="shared" si="2"/>
        <v>6</v>
      </c>
      <c r="AD40" s="142" t="str">
        <f>VLOOKUP(U40,NIVEAUXADMIN!A:B,2,FALSE)</f>
        <v>HT07</v>
      </c>
      <c r="AE40" s="142" t="str">
        <f>VLOOKUP(V40,NIVEAUXADMIN!E:F,2,FALSE)</f>
        <v>HT07711</v>
      </c>
      <c r="AF40" s="142" t="e">
        <f>VLOOKUP(W40,NIVEAUXADMIN!I:J,2,FALSE)</f>
        <v>#N/A</v>
      </c>
      <c r="AG40" s="142">
        <f>IF(SUMPRODUCT(($A$4:$A40=A40)*($V$4:$V40=V40))&gt;1,0,1)</f>
        <v>0</v>
      </c>
    </row>
    <row r="41" spans="1:33" ht="15" customHeight="1">
      <c r="A41" s="157" t="s">
        <v>28</v>
      </c>
      <c r="B41" s="157" t="s">
        <v>28</v>
      </c>
      <c r="C41" s="157" t="s">
        <v>26</v>
      </c>
      <c r="D41" s="72"/>
      <c r="E41" s="72" t="s">
        <v>48</v>
      </c>
      <c r="F41" s="142" t="s">
        <v>19</v>
      </c>
      <c r="G41" s="142" t="e">
        <f t="shared" si="3"/>
        <v>#VALUE!</v>
      </c>
      <c r="H41" s="158" t="s">
        <v>1961</v>
      </c>
      <c r="I41" s="84" t="s">
        <v>1050</v>
      </c>
      <c r="J41" s="142" t="s">
        <v>1028</v>
      </c>
      <c r="K41" s="142" t="s">
        <v>1028</v>
      </c>
      <c r="L41" s="142"/>
      <c r="M41" s="80" t="str">
        <f>IFERROR(VLOOKUP(K41,REFERENCES!R:S,2,FALSE),"")</f>
        <v>N/A</v>
      </c>
      <c r="N41" s="75"/>
      <c r="O41" s="75"/>
      <c r="P41" s="75"/>
      <c r="Q41" s="75"/>
      <c r="R41" s="79" t="s">
        <v>1885</v>
      </c>
      <c r="S41" s="144"/>
      <c r="T41" s="85"/>
      <c r="U41" s="142" t="s">
        <v>17</v>
      </c>
      <c r="V41" s="142" t="s">
        <v>142</v>
      </c>
      <c r="W41" s="86"/>
      <c r="X41" s="142"/>
      <c r="Y41" s="142"/>
      <c r="Z41" s="142"/>
      <c r="AA41" s="142"/>
      <c r="AB41" s="142" t="e">
        <f t="shared" si="1"/>
        <v>#VALUE!</v>
      </c>
      <c r="AC41" s="142">
        <f t="shared" si="2"/>
        <v>162</v>
      </c>
      <c r="AD41" s="142" t="str">
        <f>VLOOKUP(U41,NIVEAUXADMIN!A:B,2,FALSE)</f>
        <v>HT08</v>
      </c>
      <c r="AE41" s="142" t="str">
        <f>VLOOKUP(V41,NIVEAUXADMIN!E:F,2,FALSE)</f>
        <v>HT08812</v>
      </c>
      <c r="AF41" s="142" t="e">
        <f>VLOOKUP(W41,NIVEAUXADMIN!I:J,2,FALSE)</f>
        <v>#N/A</v>
      </c>
      <c r="AG41" s="142">
        <f>IF(SUMPRODUCT(($A$4:$A41=A41)*($V$4:$V41=V41))&gt;1,0,1)</f>
        <v>1</v>
      </c>
    </row>
    <row r="42" spans="1:33" ht="15" customHeight="1">
      <c r="A42" s="157" t="s">
        <v>28</v>
      </c>
      <c r="B42" s="157" t="s">
        <v>28</v>
      </c>
      <c r="C42" s="157" t="s">
        <v>26</v>
      </c>
      <c r="D42" s="72"/>
      <c r="E42" s="72" t="s">
        <v>48</v>
      </c>
      <c r="F42" s="142" t="s">
        <v>19</v>
      </c>
      <c r="G42" s="142" t="e">
        <f t="shared" si="3"/>
        <v>#VALUE!</v>
      </c>
      <c r="H42" s="158" t="s">
        <v>1961</v>
      </c>
      <c r="I42" s="84" t="s">
        <v>1050</v>
      </c>
      <c r="J42" s="142" t="s">
        <v>1032</v>
      </c>
      <c r="K42" s="142" t="s">
        <v>1032</v>
      </c>
      <c r="L42" s="142"/>
      <c r="M42" s="80" t="str">
        <f>IFERROR(VLOOKUP(K42,REFERENCES!R:S,2,FALSE),"")</f>
        <v>N/A</v>
      </c>
      <c r="N42" s="75"/>
      <c r="O42" s="75"/>
      <c r="P42" s="75"/>
      <c r="Q42" s="75"/>
      <c r="R42" s="79" t="s">
        <v>1885</v>
      </c>
      <c r="S42" s="144"/>
      <c r="T42" s="85"/>
      <c r="U42" s="142" t="s">
        <v>17</v>
      </c>
      <c r="V42" s="142" t="s">
        <v>142</v>
      </c>
      <c r="W42" s="86"/>
      <c r="X42" s="142"/>
      <c r="Y42" s="142"/>
      <c r="Z42" s="142"/>
      <c r="AA42" s="142"/>
      <c r="AB42" s="142" t="e">
        <f t="shared" si="1"/>
        <v>#VALUE!</v>
      </c>
      <c r="AC42" s="142">
        <f t="shared" si="2"/>
        <v>162</v>
      </c>
      <c r="AD42" s="142" t="str">
        <f>VLOOKUP(U42,NIVEAUXADMIN!A:B,2,FALSE)</f>
        <v>HT08</v>
      </c>
      <c r="AE42" s="142" t="str">
        <f>VLOOKUP(V42,NIVEAUXADMIN!E:F,2,FALSE)</f>
        <v>HT08812</v>
      </c>
      <c r="AF42" s="142" t="e">
        <f>VLOOKUP(W42,NIVEAUXADMIN!I:J,2,FALSE)</f>
        <v>#N/A</v>
      </c>
      <c r="AG42" s="142">
        <f>IF(SUMPRODUCT(($A$4:$A42=A42)*($V$4:$V42=V42))&gt;1,0,1)</f>
        <v>0</v>
      </c>
    </row>
    <row r="43" spans="1:33" ht="15" customHeight="1">
      <c r="A43" s="157" t="s">
        <v>28</v>
      </c>
      <c r="B43" s="157" t="s">
        <v>28</v>
      </c>
      <c r="C43" s="157" t="s">
        <v>26</v>
      </c>
      <c r="D43" s="72"/>
      <c r="E43" s="72" t="s">
        <v>48</v>
      </c>
      <c r="F43" s="142" t="s">
        <v>19</v>
      </c>
      <c r="G43" s="142" t="e">
        <f t="shared" si="3"/>
        <v>#VALUE!</v>
      </c>
      <c r="H43" s="158" t="s">
        <v>1961</v>
      </c>
      <c r="I43" s="84" t="s">
        <v>1050</v>
      </c>
      <c r="J43" s="142" t="s">
        <v>1027</v>
      </c>
      <c r="K43" s="142" t="s">
        <v>1027</v>
      </c>
      <c r="L43" s="142"/>
      <c r="M43" s="80" t="str">
        <f>IFERROR(VLOOKUP(K43,REFERENCES!R:S,2,FALSE),"")</f>
        <v>N/A</v>
      </c>
      <c r="N43" s="75"/>
      <c r="O43" s="75"/>
      <c r="P43" s="75"/>
      <c r="Q43" s="75"/>
      <c r="R43" s="79" t="s">
        <v>1885</v>
      </c>
      <c r="S43" s="144"/>
      <c r="T43" s="85"/>
      <c r="U43" s="142" t="s">
        <v>17</v>
      </c>
      <c r="V43" s="142" t="s">
        <v>142</v>
      </c>
      <c r="W43" s="86"/>
      <c r="X43" s="142"/>
      <c r="Y43" s="142"/>
      <c r="Z43" s="142"/>
      <c r="AA43" s="142"/>
      <c r="AB43" s="142" t="e">
        <f t="shared" si="1"/>
        <v>#VALUE!</v>
      </c>
      <c r="AC43" s="142">
        <f t="shared" si="2"/>
        <v>162</v>
      </c>
      <c r="AD43" s="142" t="str">
        <f>VLOOKUP(U43,NIVEAUXADMIN!A:B,2,FALSE)</f>
        <v>HT08</v>
      </c>
      <c r="AE43" s="142" t="str">
        <f>VLOOKUP(V43,NIVEAUXADMIN!E:F,2,FALSE)</f>
        <v>HT08812</v>
      </c>
      <c r="AF43" s="142" t="e">
        <f>VLOOKUP(W43,NIVEAUXADMIN!I:J,2,FALSE)</f>
        <v>#N/A</v>
      </c>
      <c r="AG43" s="142">
        <f>IF(SUMPRODUCT(($A$4:$A43=A43)*($V$4:$V43=V43))&gt;1,0,1)</f>
        <v>0</v>
      </c>
    </row>
    <row r="44" spans="1:33" ht="15" customHeight="1">
      <c r="A44" s="157" t="s">
        <v>28</v>
      </c>
      <c r="B44" s="157" t="s">
        <v>28</v>
      </c>
      <c r="C44" s="157" t="s">
        <v>26</v>
      </c>
      <c r="D44" s="72"/>
      <c r="E44" s="72" t="s">
        <v>48</v>
      </c>
      <c r="F44" s="142" t="s">
        <v>19</v>
      </c>
      <c r="G44" s="142" t="e">
        <f t="shared" si="3"/>
        <v>#VALUE!</v>
      </c>
      <c r="H44" s="158" t="s">
        <v>1961</v>
      </c>
      <c r="I44" s="84" t="s">
        <v>1050</v>
      </c>
      <c r="J44" s="142" t="s">
        <v>1026</v>
      </c>
      <c r="K44" s="142" t="s">
        <v>1026</v>
      </c>
      <c r="L44" s="142"/>
      <c r="M44" s="80" t="str">
        <f>IFERROR(VLOOKUP(K44,REFERENCES!R:S,2,FALSE),"")</f>
        <v>N/A</v>
      </c>
      <c r="N44" s="75"/>
      <c r="O44" s="75"/>
      <c r="P44" s="75"/>
      <c r="Q44" s="75"/>
      <c r="R44" s="79" t="s">
        <v>1885</v>
      </c>
      <c r="S44" s="144"/>
      <c r="T44" s="85"/>
      <c r="U44" s="142" t="s">
        <v>17</v>
      </c>
      <c r="V44" s="142" t="s">
        <v>142</v>
      </c>
      <c r="W44" s="86"/>
      <c r="X44" s="142"/>
      <c r="Y44" s="142"/>
      <c r="Z44" s="142"/>
      <c r="AA44" s="142"/>
      <c r="AB44" s="142" t="e">
        <f t="shared" si="1"/>
        <v>#VALUE!</v>
      </c>
      <c r="AC44" s="142">
        <f t="shared" si="2"/>
        <v>162</v>
      </c>
      <c r="AD44" s="142" t="str">
        <f>VLOOKUP(U44,NIVEAUXADMIN!A:B,2,FALSE)</f>
        <v>HT08</v>
      </c>
      <c r="AE44" s="142" t="str">
        <f>VLOOKUP(V44,NIVEAUXADMIN!E:F,2,FALSE)</f>
        <v>HT08812</v>
      </c>
      <c r="AF44" s="142" t="e">
        <f>VLOOKUP(W44,NIVEAUXADMIN!I:J,2,FALSE)</f>
        <v>#N/A</v>
      </c>
      <c r="AG44" s="142">
        <f>IF(SUMPRODUCT(($A$4:$A44=A44)*($V$4:$V44=V44))&gt;1,0,1)</f>
        <v>0</v>
      </c>
    </row>
    <row r="45" spans="1:33" ht="15" customHeight="1">
      <c r="A45" s="157" t="s">
        <v>28</v>
      </c>
      <c r="B45" s="157" t="s">
        <v>28</v>
      </c>
      <c r="C45" s="157" t="s">
        <v>26</v>
      </c>
      <c r="D45" s="72"/>
      <c r="E45" s="72" t="s">
        <v>48</v>
      </c>
      <c r="F45" s="142" t="s">
        <v>19</v>
      </c>
      <c r="G45" s="142" t="e">
        <f t="shared" si="3"/>
        <v>#VALUE!</v>
      </c>
      <c r="H45" s="158" t="s">
        <v>1961</v>
      </c>
      <c r="I45" s="84" t="s">
        <v>1051</v>
      </c>
      <c r="J45" s="142" t="s">
        <v>1053</v>
      </c>
      <c r="K45" s="142" t="s">
        <v>1176</v>
      </c>
      <c r="L45" s="142"/>
      <c r="M45" s="80" t="str">
        <f>IFERROR(VLOOKUP(K45,REFERENCES!R:S,2,FALSE),"")</f>
        <v>Nombre</v>
      </c>
      <c r="N45" s="75">
        <v>200</v>
      </c>
      <c r="O45" s="75"/>
      <c r="P45" s="75"/>
      <c r="Q45" s="75"/>
      <c r="R45" s="79" t="s">
        <v>1885</v>
      </c>
      <c r="S45" s="144"/>
      <c r="T45" s="85"/>
      <c r="U45" s="142" t="s">
        <v>17</v>
      </c>
      <c r="V45" s="142" t="s">
        <v>142</v>
      </c>
      <c r="W45" s="86"/>
      <c r="X45" s="142"/>
      <c r="Y45" s="142"/>
      <c r="Z45" s="142"/>
      <c r="AA45" s="142"/>
      <c r="AB45" s="142" t="e">
        <f t="shared" si="1"/>
        <v>#VALUE!</v>
      </c>
      <c r="AC45" s="142">
        <f t="shared" si="2"/>
        <v>162</v>
      </c>
      <c r="AD45" s="142" t="str">
        <f>VLOOKUP(U45,NIVEAUXADMIN!A:B,2,FALSE)</f>
        <v>HT08</v>
      </c>
      <c r="AE45" s="142" t="str">
        <f>VLOOKUP(V45,NIVEAUXADMIN!E:F,2,FALSE)</f>
        <v>HT08812</v>
      </c>
      <c r="AF45" s="142" t="e">
        <f>VLOOKUP(W45,NIVEAUXADMIN!I:J,2,FALSE)</f>
        <v>#N/A</v>
      </c>
      <c r="AG45" s="142">
        <f>IF(SUMPRODUCT(($A$4:$A45=A45)*($V$4:$V45=V45))&gt;1,0,1)</f>
        <v>0</v>
      </c>
    </row>
    <row r="46" spans="1:33" ht="15" customHeight="1">
      <c r="A46" s="157" t="s">
        <v>28</v>
      </c>
      <c r="B46" s="157" t="s">
        <v>28</v>
      </c>
      <c r="C46" s="157" t="s">
        <v>26</v>
      </c>
      <c r="D46" s="72"/>
      <c r="E46" s="72" t="s">
        <v>48</v>
      </c>
      <c r="F46" s="142" t="s">
        <v>19</v>
      </c>
      <c r="G46" s="142" t="e">
        <f t="shared" si="3"/>
        <v>#VALUE!</v>
      </c>
      <c r="H46" s="158" t="s">
        <v>1961</v>
      </c>
      <c r="I46" s="84" t="s">
        <v>1051</v>
      </c>
      <c r="J46" s="142" t="s">
        <v>1053</v>
      </c>
      <c r="K46" s="142" t="s">
        <v>1186</v>
      </c>
      <c r="L46" s="142"/>
      <c r="M46" s="80" t="str">
        <f>IFERROR(VLOOKUP(K46,REFERENCES!R:S,2,FALSE),"")</f>
        <v>Nombre</v>
      </c>
      <c r="N46" s="75">
        <v>80</v>
      </c>
      <c r="O46" s="75"/>
      <c r="P46" s="75"/>
      <c r="Q46" s="75"/>
      <c r="R46" s="79" t="s">
        <v>1885</v>
      </c>
      <c r="S46" s="144"/>
      <c r="T46" s="85"/>
      <c r="U46" s="142" t="s">
        <v>17</v>
      </c>
      <c r="V46" s="142" t="s">
        <v>142</v>
      </c>
      <c r="W46" s="86"/>
      <c r="X46" s="142"/>
      <c r="Y46" s="142"/>
      <c r="Z46" s="142"/>
      <c r="AA46" s="142"/>
      <c r="AB46" s="142" t="e">
        <f t="shared" si="1"/>
        <v>#VALUE!</v>
      </c>
      <c r="AC46" s="142">
        <f t="shared" si="2"/>
        <v>162</v>
      </c>
      <c r="AD46" s="142" t="str">
        <f>VLOOKUP(U46,NIVEAUXADMIN!A:B,2,FALSE)</f>
        <v>HT08</v>
      </c>
      <c r="AE46" s="142" t="str">
        <f>VLOOKUP(V46,NIVEAUXADMIN!E:F,2,FALSE)</f>
        <v>HT08812</v>
      </c>
      <c r="AF46" s="142" t="e">
        <f>VLOOKUP(W46,NIVEAUXADMIN!I:J,2,FALSE)</f>
        <v>#N/A</v>
      </c>
      <c r="AG46" s="142">
        <f>IF(SUMPRODUCT(($A$4:$A46=A46)*($V$4:$V46=V46))&gt;1,0,1)</f>
        <v>0</v>
      </c>
    </row>
    <row r="47" spans="1:33" ht="15" customHeight="1">
      <c r="A47" s="157" t="s">
        <v>28</v>
      </c>
      <c r="B47" s="157" t="s">
        <v>28</v>
      </c>
      <c r="C47" s="157" t="s">
        <v>26</v>
      </c>
      <c r="D47" s="72"/>
      <c r="E47" s="72" t="s">
        <v>48</v>
      </c>
      <c r="F47" s="142" t="s">
        <v>19</v>
      </c>
      <c r="G47" s="142" t="e">
        <f t="shared" si="3"/>
        <v>#VALUE!</v>
      </c>
      <c r="H47" s="158" t="s">
        <v>1961</v>
      </c>
      <c r="I47" s="84" t="s">
        <v>1050</v>
      </c>
      <c r="J47" s="142" t="s">
        <v>1030</v>
      </c>
      <c r="K47" s="142" t="s">
        <v>56</v>
      </c>
      <c r="L47" s="142"/>
      <c r="M47" s="80" t="str">
        <f>IFERROR(VLOOKUP(K47,REFERENCES!R:S,2,FALSE),"")</f>
        <v>N/A</v>
      </c>
      <c r="N47" s="75"/>
      <c r="O47" s="75"/>
      <c r="P47" s="75"/>
      <c r="Q47" s="75"/>
      <c r="R47" s="79" t="s">
        <v>1885</v>
      </c>
      <c r="S47" s="144"/>
      <c r="T47" s="85"/>
      <c r="U47" s="142" t="s">
        <v>17</v>
      </c>
      <c r="V47" s="142" t="s">
        <v>142</v>
      </c>
      <c r="W47" s="86"/>
      <c r="X47" s="142"/>
      <c r="Y47" s="142"/>
      <c r="Z47" s="142"/>
      <c r="AA47" s="142"/>
      <c r="AB47" s="142" t="e">
        <f t="shared" si="1"/>
        <v>#VALUE!</v>
      </c>
      <c r="AC47" s="142">
        <f t="shared" si="2"/>
        <v>162</v>
      </c>
      <c r="AD47" s="142" t="str">
        <f>VLOOKUP(U47,NIVEAUXADMIN!A:B,2,FALSE)</f>
        <v>HT08</v>
      </c>
      <c r="AE47" s="142" t="str">
        <f>VLOOKUP(V47,NIVEAUXADMIN!E:F,2,FALSE)</f>
        <v>HT08812</v>
      </c>
      <c r="AF47" s="142" t="e">
        <f>VLOOKUP(W47,NIVEAUXADMIN!I:J,2,FALSE)</f>
        <v>#N/A</v>
      </c>
      <c r="AG47" s="142">
        <f>IF(SUMPRODUCT(($A$4:$A47=A47)*($V$4:$V47=V47))&gt;1,0,1)</f>
        <v>0</v>
      </c>
    </row>
    <row r="48" spans="1:33" ht="15" customHeight="1">
      <c r="A48" s="157" t="s">
        <v>28</v>
      </c>
      <c r="B48" s="157" t="s">
        <v>28</v>
      </c>
      <c r="C48" s="157" t="s">
        <v>26</v>
      </c>
      <c r="D48" s="72"/>
      <c r="E48" s="72" t="s">
        <v>48</v>
      </c>
      <c r="F48" s="142" t="s">
        <v>19</v>
      </c>
      <c r="G48" s="142" t="e">
        <f t="shared" si="3"/>
        <v>#VALUE!</v>
      </c>
      <c r="H48" s="158" t="s">
        <v>1961</v>
      </c>
      <c r="I48" s="84" t="s">
        <v>1050</v>
      </c>
      <c r="J48" s="142" t="s">
        <v>1029</v>
      </c>
      <c r="K48" s="142" t="s">
        <v>1256</v>
      </c>
      <c r="L48" s="142"/>
      <c r="M48" s="80" t="str">
        <f>IFERROR(VLOOKUP(K48,REFERENCES!R:S,2,FALSE),"")</f>
        <v>Nombre de personnes</v>
      </c>
      <c r="N48" s="75"/>
      <c r="O48" s="75"/>
      <c r="P48" s="75"/>
      <c r="Q48" s="75"/>
      <c r="R48" s="79" t="s">
        <v>1885</v>
      </c>
      <c r="S48" s="144"/>
      <c r="T48" s="85"/>
      <c r="U48" s="142" t="s">
        <v>17</v>
      </c>
      <c r="V48" s="142" t="s">
        <v>142</v>
      </c>
      <c r="W48" s="86"/>
      <c r="X48" s="142"/>
      <c r="Y48" s="142"/>
      <c r="Z48" s="142"/>
      <c r="AA48" s="142"/>
      <c r="AB48" s="142" t="e">
        <f t="shared" si="1"/>
        <v>#VALUE!</v>
      </c>
      <c r="AC48" s="142">
        <f t="shared" si="2"/>
        <v>162</v>
      </c>
      <c r="AD48" s="142" t="str">
        <f>VLOOKUP(U48,NIVEAUXADMIN!A:B,2,FALSE)</f>
        <v>HT08</v>
      </c>
      <c r="AE48" s="142" t="str">
        <f>VLOOKUP(V48,NIVEAUXADMIN!E:F,2,FALSE)</f>
        <v>HT08812</v>
      </c>
      <c r="AF48" s="142" t="e">
        <f>VLOOKUP(W48,NIVEAUXADMIN!I:J,2,FALSE)</f>
        <v>#N/A</v>
      </c>
      <c r="AG48" s="142">
        <f>IF(SUMPRODUCT(($A$4:$A48=A48)*($V$4:$V48=V48))&gt;1,0,1)</f>
        <v>0</v>
      </c>
    </row>
    <row r="49" spans="1:33" ht="15" customHeight="1">
      <c r="A49" s="142" t="s">
        <v>28</v>
      </c>
      <c r="B49" s="142" t="s">
        <v>28</v>
      </c>
      <c r="C49" s="142" t="s">
        <v>26</v>
      </c>
      <c r="D49" s="72"/>
      <c r="E49" s="72" t="s">
        <v>1845</v>
      </c>
      <c r="F49" s="142" t="s">
        <v>16</v>
      </c>
      <c r="G49" s="142" t="str">
        <f t="shared" si="3"/>
        <v>Novembre</v>
      </c>
      <c r="H49" s="158">
        <v>42676</v>
      </c>
      <c r="I49" s="84" t="s">
        <v>1051</v>
      </c>
      <c r="J49" s="142" t="s">
        <v>1052</v>
      </c>
      <c r="K49" s="142" t="s">
        <v>1065</v>
      </c>
      <c r="L49" s="142"/>
      <c r="M49" s="80" t="str">
        <f>IFERROR(VLOOKUP(K49,REFERENCES!R:S,2,FALSE),"")</f>
        <v>N/A</v>
      </c>
      <c r="N49" s="159">
        <v>500</v>
      </c>
      <c r="O49" s="75"/>
      <c r="P49" s="75"/>
      <c r="Q49" s="75"/>
      <c r="R49" s="79" t="s">
        <v>1885</v>
      </c>
      <c r="S49" s="144">
        <v>993</v>
      </c>
      <c r="T49" s="85"/>
      <c r="U49" s="142" t="s">
        <v>17</v>
      </c>
      <c r="V49" s="142" t="s">
        <v>236</v>
      </c>
      <c r="W49" s="86" t="s">
        <v>1294</v>
      </c>
      <c r="X49" s="142" t="s">
        <v>1846</v>
      </c>
      <c r="Y49" s="142" t="s">
        <v>1037</v>
      </c>
      <c r="Z49" s="142" t="s">
        <v>1070</v>
      </c>
      <c r="AA49" s="142" t="s">
        <v>1847</v>
      </c>
      <c r="AB49" s="142" t="str">
        <f t="shared" si="1"/>
        <v>ACT2016112GRAN1E</v>
      </c>
      <c r="AC49" s="142">
        <f t="shared" si="2"/>
        <v>5</v>
      </c>
      <c r="AD49" s="142" t="str">
        <f>VLOOKUP(U49,NIVEAUXADMIN!A:B,2,FALSE)</f>
        <v>HT08</v>
      </c>
      <c r="AE49" s="142" t="str">
        <f>VLOOKUP(V49,NIVEAUXADMIN!E:F,2,FALSE)</f>
        <v>HT08821</v>
      </c>
      <c r="AF49" s="142" t="str">
        <f>VLOOKUP(W49,NIVEAUXADMIN!I:J,2,FALSE)</f>
        <v>HT08821-01</v>
      </c>
      <c r="AG49" s="142">
        <f>IF(SUMPRODUCT(($A$4:$A49=A49)*($V$4:$V49=V49))&gt;1,0,1)</f>
        <v>1</v>
      </c>
    </row>
    <row r="50" spans="1:33" ht="15" customHeight="1">
      <c r="A50" s="142" t="s">
        <v>28</v>
      </c>
      <c r="B50" s="142" t="s">
        <v>28</v>
      </c>
      <c r="C50" s="142" t="s">
        <v>26</v>
      </c>
      <c r="D50" s="72"/>
      <c r="E50" s="72" t="s">
        <v>1845</v>
      </c>
      <c r="F50" s="142" t="s">
        <v>16</v>
      </c>
      <c r="G50" s="142" t="str">
        <f t="shared" si="3"/>
        <v>Novembre</v>
      </c>
      <c r="H50" s="158">
        <v>42676</v>
      </c>
      <c r="I50" s="84" t="s">
        <v>1051</v>
      </c>
      <c r="J50" s="142" t="s">
        <v>1052</v>
      </c>
      <c r="K50" s="142" t="s">
        <v>1054</v>
      </c>
      <c r="L50" s="142"/>
      <c r="M50" s="80" t="str">
        <f>IFERROR(VLOOKUP(K50,REFERENCES!R:S,2,FALSE),"")</f>
        <v>Nombre</v>
      </c>
      <c r="N50" s="159">
        <v>500</v>
      </c>
      <c r="O50" s="75"/>
      <c r="P50" s="75"/>
      <c r="Q50" s="75"/>
      <c r="R50" s="79" t="s">
        <v>1885</v>
      </c>
      <c r="S50" s="144">
        <v>993</v>
      </c>
      <c r="T50" s="85"/>
      <c r="U50" s="142" t="s">
        <v>17</v>
      </c>
      <c r="V50" s="142" t="s">
        <v>236</v>
      </c>
      <c r="W50" s="86" t="s">
        <v>1294</v>
      </c>
      <c r="X50" s="142" t="s">
        <v>1846</v>
      </c>
      <c r="Y50" s="142" t="s">
        <v>1037</v>
      </c>
      <c r="Z50" s="142" t="s">
        <v>1070</v>
      </c>
      <c r="AA50" s="142"/>
      <c r="AB50" s="142" t="str">
        <f t="shared" si="1"/>
        <v>ACT2016112GRAN1E</v>
      </c>
      <c r="AC50" s="142">
        <f t="shared" si="2"/>
        <v>5</v>
      </c>
      <c r="AD50" s="142" t="str">
        <f>VLOOKUP(U50,NIVEAUXADMIN!A:B,2,FALSE)</f>
        <v>HT08</v>
      </c>
      <c r="AE50" s="142" t="str">
        <f>VLOOKUP(V50,NIVEAUXADMIN!E:F,2,FALSE)</f>
        <v>HT08821</v>
      </c>
      <c r="AF50" s="142" t="str">
        <f>VLOOKUP(W50,NIVEAUXADMIN!I:J,2,FALSE)</f>
        <v>HT08821-01</v>
      </c>
      <c r="AG50" s="142">
        <f>IF(SUMPRODUCT(($A$4:$A50=A50)*($V$4:$V50=V50))&gt;1,0,1)</f>
        <v>0</v>
      </c>
    </row>
    <row r="51" spans="1:33" ht="15" customHeight="1">
      <c r="A51" s="142" t="s">
        <v>28</v>
      </c>
      <c r="B51" s="142" t="s">
        <v>28</v>
      </c>
      <c r="C51" s="142" t="s">
        <v>26</v>
      </c>
      <c r="D51" s="72"/>
      <c r="E51" s="72" t="s">
        <v>1845</v>
      </c>
      <c r="F51" s="142" t="s">
        <v>16</v>
      </c>
      <c r="G51" s="142" t="str">
        <f t="shared" si="3"/>
        <v>Novembre</v>
      </c>
      <c r="H51" s="158">
        <v>42676</v>
      </c>
      <c r="I51" s="84" t="s">
        <v>1049</v>
      </c>
      <c r="J51" s="142" t="s">
        <v>1053</v>
      </c>
      <c r="K51" s="142" t="s">
        <v>1064</v>
      </c>
      <c r="L51" s="142"/>
      <c r="M51" s="80" t="str">
        <f>IFERROR(VLOOKUP(K51,REFERENCES!R:S,2,FALSE),"")</f>
        <v>Nombre</v>
      </c>
      <c r="N51" s="159">
        <v>500</v>
      </c>
      <c r="O51" s="75"/>
      <c r="P51" s="75"/>
      <c r="Q51" s="75"/>
      <c r="R51" s="79" t="s">
        <v>1885</v>
      </c>
      <c r="S51" s="144">
        <v>993</v>
      </c>
      <c r="T51" s="85"/>
      <c r="U51" s="142" t="s">
        <v>17</v>
      </c>
      <c r="V51" s="142" t="s">
        <v>236</v>
      </c>
      <c r="W51" s="86" t="s">
        <v>1294</v>
      </c>
      <c r="X51" s="142" t="s">
        <v>1846</v>
      </c>
      <c r="Y51" s="142" t="s">
        <v>1037</v>
      </c>
      <c r="Z51" s="142" t="s">
        <v>1070</v>
      </c>
      <c r="AA51" s="142"/>
      <c r="AB51" s="142" t="str">
        <f t="shared" si="1"/>
        <v>ACT2016112GRAN1E</v>
      </c>
      <c r="AC51" s="142">
        <f t="shared" si="2"/>
        <v>5</v>
      </c>
      <c r="AD51" s="142" t="str">
        <f>VLOOKUP(U51,NIVEAUXADMIN!A:B,2,FALSE)</f>
        <v>HT08</v>
      </c>
      <c r="AE51" s="142" t="str">
        <f>VLOOKUP(V51,NIVEAUXADMIN!E:F,2,FALSE)</f>
        <v>HT08821</v>
      </c>
      <c r="AF51" s="142" t="str">
        <f>VLOOKUP(W51,NIVEAUXADMIN!I:J,2,FALSE)</f>
        <v>HT08821-01</v>
      </c>
      <c r="AG51" s="142">
        <f>IF(SUMPRODUCT(($A$4:$A51=A51)*($V$4:$V51=V51))&gt;1,0,1)</f>
        <v>0</v>
      </c>
    </row>
    <row r="52" spans="1:33" ht="15" customHeight="1">
      <c r="A52" s="142" t="s">
        <v>28</v>
      </c>
      <c r="B52" s="142" t="s">
        <v>28</v>
      </c>
      <c r="C52" s="142" t="s">
        <v>26</v>
      </c>
      <c r="D52" s="72"/>
      <c r="E52" s="72" t="s">
        <v>1845</v>
      </c>
      <c r="F52" s="142" t="s">
        <v>16</v>
      </c>
      <c r="G52" s="142" t="str">
        <f t="shared" si="3"/>
        <v>Novembre</v>
      </c>
      <c r="H52" s="158">
        <v>42676</v>
      </c>
      <c r="I52" s="84" t="s">
        <v>1051</v>
      </c>
      <c r="J52" s="142" t="s">
        <v>1052</v>
      </c>
      <c r="K52" s="142" t="s">
        <v>1062</v>
      </c>
      <c r="L52" s="142"/>
      <c r="M52" s="80" t="str">
        <f>IFERROR(VLOOKUP(K52,REFERENCES!R:S,2,FALSE),"")</f>
        <v>Nombre</v>
      </c>
      <c r="N52" s="159">
        <v>500</v>
      </c>
      <c r="O52" s="75"/>
      <c r="P52" s="75"/>
      <c r="Q52" s="75"/>
      <c r="R52" s="79" t="s">
        <v>1885</v>
      </c>
      <c r="S52" s="144">
        <v>993</v>
      </c>
      <c r="T52" s="85"/>
      <c r="U52" s="142" t="s">
        <v>17</v>
      </c>
      <c r="V52" s="142" t="s">
        <v>236</v>
      </c>
      <c r="W52" s="86" t="s">
        <v>1294</v>
      </c>
      <c r="X52" s="142" t="s">
        <v>1846</v>
      </c>
      <c r="Y52" s="142" t="s">
        <v>1037</v>
      </c>
      <c r="Z52" s="142" t="s">
        <v>1070</v>
      </c>
      <c r="AA52" s="142"/>
      <c r="AB52" s="142" t="str">
        <f t="shared" si="1"/>
        <v>ACT2016112GRAN1E</v>
      </c>
      <c r="AC52" s="142">
        <f t="shared" si="2"/>
        <v>5</v>
      </c>
      <c r="AD52" s="142" t="str">
        <f>VLOOKUP(U52,NIVEAUXADMIN!A:B,2,FALSE)</f>
        <v>HT08</v>
      </c>
      <c r="AE52" s="142" t="str">
        <f>VLOOKUP(V52,NIVEAUXADMIN!E:F,2,FALSE)</f>
        <v>HT08821</v>
      </c>
      <c r="AF52" s="142" t="str">
        <f>VLOOKUP(W52,NIVEAUXADMIN!I:J,2,FALSE)</f>
        <v>HT08821-01</v>
      </c>
      <c r="AG52" s="142">
        <f>IF(SUMPRODUCT(($A$4:$A52=A52)*($V$4:$V52=V52))&gt;1,0,1)</f>
        <v>0</v>
      </c>
    </row>
    <row r="53" spans="1:33" ht="15" customHeight="1">
      <c r="A53" s="142" t="s">
        <v>28</v>
      </c>
      <c r="B53" s="142" t="s">
        <v>28</v>
      </c>
      <c r="C53" s="142" t="s">
        <v>26</v>
      </c>
      <c r="D53" s="72"/>
      <c r="E53" s="72" t="s">
        <v>1845</v>
      </c>
      <c r="F53" s="142" t="s">
        <v>16</v>
      </c>
      <c r="G53" s="142" t="str">
        <f t="shared" si="3"/>
        <v>Novembre</v>
      </c>
      <c r="H53" s="158">
        <v>42676</v>
      </c>
      <c r="I53" s="84" t="s">
        <v>1051</v>
      </c>
      <c r="J53" s="142" t="s">
        <v>1052</v>
      </c>
      <c r="K53" s="142" t="s">
        <v>1058</v>
      </c>
      <c r="L53" s="142"/>
      <c r="M53" s="80" t="str">
        <f>IFERROR(VLOOKUP(K53,REFERENCES!R:S,2,FALSE),"")</f>
        <v>Nombre</v>
      </c>
      <c r="N53" s="159">
        <v>500</v>
      </c>
      <c r="O53" s="75"/>
      <c r="P53" s="75"/>
      <c r="Q53" s="75"/>
      <c r="R53" s="79" t="s">
        <v>1885</v>
      </c>
      <c r="S53" s="144">
        <v>993</v>
      </c>
      <c r="T53" s="85"/>
      <c r="U53" s="142" t="s">
        <v>17</v>
      </c>
      <c r="V53" s="142" t="s">
        <v>236</v>
      </c>
      <c r="W53" s="86" t="s">
        <v>1294</v>
      </c>
      <c r="X53" s="142" t="s">
        <v>1846</v>
      </c>
      <c r="Y53" s="142" t="s">
        <v>1037</v>
      </c>
      <c r="Z53" s="142" t="s">
        <v>1070</v>
      </c>
      <c r="AA53" s="142"/>
      <c r="AB53" s="142" t="str">
        <f t="shared" si="1"/>
        <v>ACT2016112GRAN1E</v>
      </c>
      <c r="AC53" s="142">
        <f t="shared" si="2"/>
        <v>5</v>
      </c>
      <c r="AD53" s="142" t="str">
        <f>VLOOKUP(U53,NIVEAUXADMIN!A:B,2,FALSE)</f>
        <v>HT08</v>
      </c>
      <c r="AE53" s="142" t="str">
        <f>VLOOKUP(V53,NIVEAUXADMIN!E:F,2,FALSE)</f>
        <v>HT08821</v>
      </c>
      <c r="AF53" s="142" t="str">
        <f>VLOOKUP(W53,NIVEAUXADMIN!I:J,2,FALSE)</f>
        <v>HT08821-01</v>
      </c>
      <c r="AG53" s="142">
        <f>IF(SUMPRODUCT(($A$4:$A53=A53)*($V$4:$V53=V53))&gt;1,0,1)</f>
        <v>0</v>
      </c>
    </row>
    <row r="54" spans="1:33" ht="15" customHeight="1">
      <c r="A54" s="142" t="s">
        <v>28</v>
      </c>
      <c r="B54" s="142" t="s">
        <v>28</v>
      </c>
      <c r="C54" s="142" t="s">
        <v>26</v>
      </c>
      <c r="D54" s="72"/>
      <c r="E54" s="72" t="s">
        <v>48</v>
      </c>
      <c r="F54" s="142" t="s">
        <v>16</v>
      </c>
      <c r="G54" s="142" t="s">
        <v>1957</v>
      </c>
      <c r="H54" s="158" t="s">
        <v>1962</v>
      </c>
      <c r="I54" s="84" t="s">
        <v>1051</v>
      </c>
      <c r="J54" s="142" t="s">
        <v>1052</v>
      </c>
      <c r="K54" s="142" t="s">
        <v>1059</v>
      </c>
      <c r="L54" s="142"/>
      <c r="M54" s="80" t="str">
        <f>IFERROR(VLOOKUP(K54,REFERENCES!R:S,2,FALSE),"")</f>
        <v>Nombre</v>
      </c>
      <c r="N54" s="159">
        <v>100000</v>
      </c>
      <c r="O54" s="75"/>
      <c r="P54" s="75"/>
      <c r="Q54" s="75"/>
      <c r="R54" s="79" t="s">
        <v>1885</v>
      </c>
      <c r="S54" s="144"/>
      <c r="T54" s="85"/>
      <c r="U54" s="142" t="s">
        <v>17</v>
      </c>
      <c r="V54" s="142" t="s">
        <v>236</v>
      </c>
      <c r="W54" s="86" t="s">
        <v>1294</v>
      </c>
      <c r="X54" s="142" t="s">
        <v>1849</v>
      </c>
      <c r="Y54" s="142"/>
      <c r="Z54" s="142"/>
      <c r="AA54" s="142"/>
      <c r="AB54" s="142" t="e">
        <f t="shared" si="1"/>
        <v>#VALUE!</v>
      </c>
      <c r="AC54" s="142">
        <f t="shared" si="2"/>
        <v>162</v>
      </c>
      <c r="AD54" s="142" t="str">
        <f>VLOOKUP(U54,NIVEAUXADMIN!A:B,2,FALSE)</f>
        <v>HT08</v>
      </c>
      <c r="AE54" s="142" t="str">
        <f>VLOOKUP(V54,NIVEAUXADMIN!E:F,2,FALSE)</f>
        <v>HT08821</v>
      </c>
      <c r="AF54" s="142" t="str">
        <f>VLOOKUP(W54,NIVEAUXADMIN!I:J,2,FALSE)</f>
        <v>HT08821-01</v>
      </c>
      <c r="AG54" s="142">
        <f>IF(SUMPRODUCT(($A$4:$A54=A54)*($V$4:$V54=V54))&gt;1,0,1)</f>
        <v>0</v>
      </c>
    </row>
    <row r="55" spans="1:33" ht="15" customHeight="1">
      <c r="A55" s="142" t="s">
        <v>28</v>
      </c>
      <c r="B55" s="142" t="s">
        <v>28</v>
      </c>
      <c r="C55" s="142" t="s">
        <v>26</v>
      </c>
      <c r="D55" s="72"/>
      <c r="E55" s="72" t="s">
        <v>48</v>
      </c>
      <c r="F55" s="142" t="s">
        <v>16</v>
      </c>
      <c r="G55" s="142" t="s">
        <v>1957</v>
      </c>
      <c r="H55" s="158" t="s">
        <v>1962</v>
      </c>
      <c r="I55" s="84" t="s">
        <v>1049</v>
      </c>
      <c r="J55" s="142" t="s">
        <v>1053</v>
      </c>
      <c r="K55" s="142" t="s">
        <v>1048</v>
      </c>
      <c r="L55" s="142"/>
      <c r="M55" s="80" t="str">
        <f>IFERROR(VLOOKUP(K55,REFERENCES!R:S,2,FALSE),"")</f>
        <v>Nombre</v>
      </c>
      <c r="N55" s="159">
        <v>993</v>
      </c>
      <c r="O55" s="75"/>
      <c r="P55" s="75"/>
      <c r="Q55" s="75"/>
      <c r="R55" s="79" t="s">
        <v>1885</v>
      </c>
      <c r="S55" s="144"/>
      <c r="T55" s="85"/>
      <c r="U55" s="142" t="s">
        <v>17</v>
      </c>
      <c r="V55" s="142" t="s">
        <v>236</v>
      </c>
      <c r="W55" s="86" t="s">
        <v>1294</v>
      </c>
      <c r="X55" s="142" t="s">
        <v>1849</v>
      </c>
      <c r="Y55" s="142"/>
      <c r="Z55" s="142"/>
      <c r="AA55" s="142"/>
      <c r="AB55" s="142" t="e">
        <f t="shared" si="1"/>
        <v>#VALUE!</v>
      </c>
      <c r="AC55" s="142">
        <f t="shared" si="2"/>
        <v>162</v>
      </c>
      <c r="AD55" s="142" t="str">
        <f>VLOOKUP(U55,NIVEAUXADMIN!A:B,2,FALSE)</f>
        <v>HT08</v>
      </c>
      <c r="AE55" s="142" t="str">
        <f>VLOOKUP(V55,NIVEAUXADMIN!E:F,2,FALSE)</f>
        <v>HT08821</v>
      </c>
      <c r="AF55" s="142" t="str">
        <f>VLOOKUP(W55,NIVEAUXADMIN!I:J,2,FALSE)</f>
        <v>HT08821-01</v>
      </c>
      <c r="AG55" s="142">
        <f>IF(SUMPRODUCT(($A$4:$A55=A55)*($V$4:$V55=V55))&gt;1,0,1)</f>
        <v>0</v>
      </c>
    </row>
    <row r="56" spans="1:33" ht="15" customHeight="1">
      <c r="A56" s="142" t="s">
        <v>28</v>
      </c>
      <c r="B56" s="142" t="s">
        <v>28</v>
      </c>
      <c r="C56" s="142" t="s">
        <v>26</v>
      </c>
      <c r="D56" s="72"/>
      <c r="E56" s="72" t="s">
        <v>48</v>
      </c>
      <c r="F56" s="142" t="s">
        <v>16</v>
      </c>
      <c r="G56" s="142" t="s">
        <v>1957</v>
      </c>
      <c r="H56" s="158" t="s">
        <v>1962</v>
      </c>
      <c r="I56" s="84" t="s">
        <v>1051</v>
      </c>
      <c r="J56" s="142" t="s">
        <v>1052</v>
      </c>
      <c r="K56" s="142" t="s">
        <v>1054</v>
      </c>
      <c r="L56" s="142"/>
      <c r="M56" s="80" t="str">
        <f>IFERROR(VLOOKUP(K56,REFERENCES!R:S,2,FALSE),"")</f>
        <v>Nombre</v>
      </c>
      <c r="N56" s="159">
        <v>1986</v>
      </c>
      <c r="O56" s="75"/>
      <c r="P56" s="75"/>
      <c r="Q56" s="75"/>
      <c r="R56" s="79" t="s">
        <v>1885</v>
      </c>
      <c r="S56" s="144"/>
      <c r="T56" s="85"/>
      <c r="U56" s="142" t="s">
        <v>17</v>
      </c>
      <c r="V56" s="142" t="s">
        <v>236</v>
      </c>
      <c r="W56" s="86" t="s">
        <v>1294</v>
      </c>
      <c r="X56" s="142" t="s">
        <v>1849</v>
      </c>
      <c r="Y56" s="142"/>
      <c r="Z56" s="142"/>
      <c r="AA56" s="142"/>
      <c r="AB56" s="142" t="e">
        <f t="shared" si="1"/>
        <v>#VALUE!</v>
      </c>
      <c r="AC56" s="142">
        <f t="shared" si="2"/>
        <v>162</v>
      </c>
      <c r="AD56" s="142" t="str">
        <f>VLOOKUP(U56,NIVEAUXADMIN!A:B,2,FALSE)</f>
        <v>HT08</v>
      </c>
      <c r="AE56" s="142" t="str">
        <f>VLOOKUP(V56,NIVEAUXADMIN!E:F,2,FALSE)</f>
        <v>HT08821</v>
      </c>
      <c r="AF56" s="142" t="str">
        <f>VLOOKUP(W56,NIVEAUXADMIN!I:J,2,FALSE)</f>
        <v>HT08821-01</v>
      </c>
      <c r="AG56" s="142">
        <f>IF(SUMPRODUCT(($A$4:$A56=A56)*($V$4:$V56=V56))&gt;1,0,1)</f>
        <v>0</v>
      </c>
    </row>
    <row r="57" spans="1:33" ht="15" customHeight="1">
      <c r="A57" s="142" t="s">
        <v>28</v>
      </c>
      <c r="B57" s="142" t="s">
        <v>28</v>
      </c>
      <c r="C57" s="142" t="s">
        <v>26</v>
      </c>
      <c r="D57" s="72"/>
      <c r="E57" s="72" t="s">
        <v>48</v>
      </c>
      <c r="F57" s="142" t="s">
        <v>16</v>
      </c>
      <c r="G57" s="142" t="s">
        <v>1957</v>
      </c>
      <c r="H57" s="158" t="s">
        <v>1962</v>
      </c>
      <c r="I57" s="84" t="s">
        <v>1049</v>
      </c>
      <c r="J57" s="142" t="s">
        <v>1053</v>
      </c>
      <c r="K57" s="142" t="s">
        <v>1064</v>
      </c>
      <c r="L57" s="142"/>
      <c r="M57" s="80" t="str">
        <f>IFERROR(VLOOKUP(K57,REFERENCES!R:S,2,FALSE),"")</f>
        <v>Nombre</v>
      </c>
      <c r="N57" s="159">
        <v>993</v>
      </c>
      <c r="O57" s="75"/>
      <c r="P57" s="75"/>
      <c r="Q57" s="75"/>
      <c r="R57" s="79" t="s">
        <v>1885</v>
      </c>
      <c r="S57" s="144"/>
      <c r="T57" s="85"/>
      <c r="U57" s="142" t="s">
        <v>17</v>
      </c>
      <c r="V57" s="142" t="s">
        <v>236</v>
      </c>
      <c r="W57" s="86" t="s">
        <v>1294</v>
      </c>
      <c r="X57" s="142" t="s">
        <v>1849</v>
      </c>
      <c r="Y57" s="142"/>
      <c r="Z57" s="142"/>
      <c r="AA57" s="142"/>
      <c r="AB57" s="142" t="e">
        <f t="shared" si="1"/>
        <v>#VALUE!</v>
      </c>
      <c r="AC57" s="142">
        <f t="shared" si="2"/>
        <v>162</v>
      </c>
      <c r="AD57" s="142" t="str">
        <f>VLOOKUP(U57,NIVEAUXADMIN!A:B,2,FALSE)</f>
        <v>HT08</v>
      </c>
      <c r="AE57" s="142" t="str">
        <f>VLOOKUP(V57,NIVEAUXADMIN!E:F,2,FALSE)</f>
        <v>HT08821</v>
      </c>
      <c r="AF57" s="142" t="str">
        <f>VLOOKUP(W57,NIVEAUXADMIN!I:J,2,FALSE)</f>
        <v>HT08821-01</v>
      </c>
      <c r="AG57" s="142">
        <f>IF(SUMPRODUCT(($A$4:$A57=A57)*($V$4:$V57=V57))&gt;1,0,1)</f>
        <v>0</v>
      </c>
    </row>
    <row r="58" spans="1:33" ht="15" customHeight="1">
      <c r="A58" s="142" t="s">
        <v>28</v>
      </c>
      <c r="B58" s="142" t="s">
        <v>28</v>
      </c>
      <c r="C58" s="142" t="s">
        <v>26</v>
      </c>
      <c r="D58" s="72"/>
      <c r="E58" s="72" t="s">
        <v>48</v>
      </c>
      <c r="F58" s="142" t="s">
        <v>16</v>
      </c>
      <c r="G58" s="142" t="s">
        <v>1957</v>
      </c>
      <c r="H58" s="158" t="s">
        <v>1962</v>
      </c>
      <c r="I58" s="84" t="s">
        <v>1051</v>
      </c>
      <c r="J58" s="142" t="s">
        <v>1052</v>
      </c>
      <c r="K58" s="142" t="s">
        <v>1062</v>
      </c>
      <c r="L58" s="142"/>
      <c r="M58" s="80" t="str">
        <f>IFERROR(VLOOKUP(K58,REFERENCES!R:S,2,FALSE),"")</f>
        <v>Nombre</v>
      </c>
      <c r="N58" s="159">
        <v>993</v>
      </c>
      <c r="O58" s="75"/>
      <c r="P58" s="75"/>
      <c r="Q58" s="75"/>
      <c r="R58" s="79" t="s">
        <v>1885</v>
      </c>
      <c r="S58" s="144"/>
      <c r="T58" s="85"/>
      <c r="U58" s="142" t="s">
        <v>17</v>
      </c>
      <c r="V58" s="142" t="s">
        <v>236</v>
      </c>
      <c r="W58" s="86" t="s">
        <v>1294</v>
      </c>
      <c r="X58" s="142" t="s">
        <v>1849</v>
      </c>
      <c r="Y58" s="142"/>
      <c r="Z58" s="142"/>
      <c r="AA58" s="142"/>
      <c r="AB58" s="142" t="e">
        <f t="shared" si="1"/>
        <v>#VALUE!</v>
      </c>
      <c r="AC58" s="142">
        <f t="shared" si="2"/>
        <v>162</v>
      </c>
      <c r="AD58" s="142" t="str">
        <f>VLOOKUP(U58,NIVEAUXADMIN!A:B,2,FALSE)</f>
        <v>HT08</v>
      </c>
      <c r="AE58" s="142" t="str">
        <f>VLOOKUP(V58,NIVEAUXADMIN!E:F,2,FALSE)</f>
        <v>HT08821</v>
      </c>
      <c r="AF58" s="142" t="str">
        <f>VLOOKUP(W58,NIVEAUXADMIN!I:J,2,FALSE)</f>
        <v>HT08821-01</v>
      </c>
      <c r="AG58" s="142">
        <f>IF(SUMPRODUCT(($A$4:$A58=A58)*($V$4:$V58=V58))&gt;1,0,1)</f>
        <v>0</v>
      </c>
    </row>
    <row r="59" spans="1:33" ht="15" customHeight="1">
      <c r="A59" s="157" t="s">
        <v>28</v>
      </c>
      <c r="B59" s="157" t="s">
        <v>28</v>
      </c>
      <c r="C59" s="157" t="s">
        <v>26</v>
      </c>
      <c r="D59" s="72"/>
      <c r="E59" s="72" t="s">
        <v>48</v>
      </c>
      <c r="F59" s="142" t="s">
        <v>16</v>
      </c>
      <c r="G59" s="142" t="s">
        <v>1957</v>
      </c>
      <c r="H59" s="158" t="s">
        <v>1962</v>
      </c>
      <c r="I59" s="84" t="s">
        <v>1051</v>
      </c>
      <c r="J59" s="142" t="s">
        <v>1052</v>
      </c>
      <c r="K59" s="142" t="s">
        <v>1058</v>
      </c>
      <c r="L59" s="142"/>
      <c r="M59" s="80" t="str">
        <f>IFERROR(VLOOKUP(K59,REFERENCES!R:S,2,FALSE),"")</f>
        <v>Nombre</v>
      </c>
      <c r="N59" s="159">
        <v>1986</v>
      </c>
      <c r="O59" s="75"/>
      <c r="P59" s="75"/>
      <c r="Q59" s="75"/>
      <c r="R59" s="79" t="s">
        <v>1885</v>
      </c>
      <c r="S59" s="144">
        <v>993</v>
      </c>
      <c r="T59" s="85"/>
      <c r="U59" s="142" t="s">
        <v>17</v>
      </c>
      <c r="V59" s="142" t="s">
        <v>236</v>
      </c>
      <c r="W59" s="86" t="s">
        <v>1294</v>
      </c>
      <c r="X59" s="142" t="s">
        <v>1849</v>
      </c>
      <c r="Y59" s="142"/>
      <c r="Z59" s="142"/>
      <c r="AA59" s="142"/>
      <c r="AB59" s="142" t="e">
        <f t="shared" si="1"/>
        <v>#VALUE!</v>
      </c>
      <c r="AC59" s="142">
        <f t="shared" si="2"/>
        <v>162</v>
      </c>
      <c r="AD59" s="142" t="str">
        <f>VLOOKUP(U59,NIVEAUXADMIN!A:B,2,FALSE)</f>
        <v>HT08</v>
      </c>
      <c r="AE59" s="142" t="str">
        <f>VLOOKUP(V59,NIVEAUXADMIN!E:F,2,FALSE)</f>
        <v>HT08821</v>
      </c>
      <c r="AF59" s="142" t="str">
        <f>VLOOKUP(W59,NIVEAUXADMIN!I:J,2,FALSE)</f>
        <v>HT08821-01</v>
      </c>
      <c r="AG59" s="142">
        <f>IF(SUMPRODUCT(($A$4:$A59=A59)*($V$4:$V59=V59))&gt;1,0,1)</f>
        <v>0</v>
      </c>
    </row>
    <row r="60" spans="1:33" ht="15" customHeight="1">
      <c r="A60" s="157" t="s">
        <v>28</v>
      </c>
      <c r="B60" s="157" t="s">
        <v>28</v>
      </c>
      <c r="C60" s="157" t="s">
        <v>26</v>
      </c>
      <c r="D60" s="72"/>
      <c r="E60" s="72" t="s">
        <v>48</v>
      </c>
      <c r="F60" s="142" t="s">
        <v>19</v>
      </c>
      <c r="G60" s="142" t="e">
        <f t="shared" ref="G60:G91" si="4">CHOOSE(MONTH(H60), "Janvier", "Fevrier", "Mars", "Avril", "Mai", "Juin", "Juillet", "Aout", "Septembre", "Octobre", "Novembre", "Decembre")</f>
        <v>#VALUE!</v>
      </c>
      <c r="H60" s="158" t="s">
        <v>1961</v>
      </c>
      <c r="I60" s="84" t="s">
        <v>1050</v>
      </c>
      <c r="J60" s="142" t="s">
        <v>1028</v>
      </c>
      <c r="K60" s="142" t="s">
        <v>1028</v>
      </c>
      <c r="L60" s="142"/>
      <c r="M60" s="80" t="str">
        <f>IFERROR(VLOOKUP(K60,REFERENCES!R:S,2,FALSE),"")</f>
        <v>N/A</v>
      </c>
      <c r="N60" s="75"/>
      <c r="O60" s="75"/>
      <c r="P60" s="75"/>
      <c r="Q60" s="75"/>
      <c r="R60" s="79" t="s">
        <v>1885</v>
      </c>
      <c r="S60" s="144"/>
      <c r="T60" s="85"/>
      <c r="U60" s="142" t="s">
        <v>17</v>
      </c>
      <c r="V60" s="142" t="s">
        <v>236</v>
      </c>
      <c r="W60" s="86"/>
      <c r="X60" s="142"/>
      <c r="Y60" s="142"/>
      <c r="Z60" s="142"/>
      <c r="AA60" s="142"/>
      <c r="AB60" s="142" t="e">
        <f t="shared" si="1"/>
        <v>#VALUE!</v>
      </c>
      <c r="AC60" s="142">
        <f t="shared" si="2"/>
        <v>162</v>
      </c>
      <c r="AD60" s="142" t="str">
        <f>VLOOKUP(U60,NIVEAUXADMIN!A:B,2,FALSE)</f>
        <v>HT08</v>
      </c>
      <c r="AE60" s="142" t="str">
        <f>VLOOKUP(V60,NIVEAUXADMIN!E:F,2,FALSE)</f>
        <v>HT08821</v>
      </c>
      <c r="AF60" s="142" t="e">
        <f>VLOOKUP(W60,NIVEAUXADMIN!I:J,2,FALSE)</f>
        <v>#N/A</v>
      </c>
      <c r="AG60" s="142">
        <f>IF(SUMPRODUCT(($A$4:$A60=A60)*($V$4:$V60=V60))&gt;1,0,1)</f>
        <v>0</v>
      </c>
    </row>
    <row r="61" spans="1:33" ht="15" customHeight="1">
      <c r="A61" s="157" t="s">
        <v>28</v>
      </c>
      <c r="B61" s="157" t="s">
        <v>28</v>
      </c>
      <c r="C61" s="157" t="s">
        <v>26</v>
      </c>
      <c r="D61" s="72"/>
      <c r="E61" s="72" t="s">
        <v>48</v>
      </c>
      <c r="F61" s="142" t="s">
        <v>19</v>
      </c>
      <c r="G61" s="142" t="e">
        <f t="shared" si="4"/>
        <v>#VALUE!</v>
      </c>
      <c r="H61" s="158" t="s">
        <v>1961</v>
      </c>
      <c r="I61" s="84" t="s">
        <v>1050</v>
      </c>
      <c r="J61" s="142" t="s">
        <v>1032</v>
      </c>
      <c r="K61" s="142" t="s">
        <v>1032</v>
      </c>
      <c r="L61" s="142"/>
      <c r="M61" s="80" t="str">
        <f>IFERROR(VLOOKUP(K61,REFERENCES!R:S,2,FALSE),"")</f>
        <v>N/A</v>
      </c>
      <c r="N61" s="75"/>
      <c r="O61" s="75"/>
      <c r="P61" s="75"/>
      <c r="Q61" s="75"/>
      <c r="R61" s="79" t="s">
        <v>1885</v>
      </c>
      <c r="S61" s="144"/>
      <c r="T61" s="85"/>
      <c r="U61" s="142" t="s">
        <v>17</v>
      </c>
      <c r="V61" s="142" t="s">
        <v>236</v>
      </c>
      <c r="W61" s="86"/>
      <c r="X61" s="142"/>
      <c r="Y61" s="142"/>
      <c r="Z61" s="142"/>
      <c r="AA61" s="142"/>
      <c r="AB61" s="142" t="e">
        <f t="shared" si="1"/>
        <v>#VALUE!</v>
      </c>
      <c r="AC61" s="142">
        <f t="shared" si="2"/>
        <v>162</v>
      </c>
      <c r="AD61" s="142" t="str">
        <f>VLOOKUP(U61,NIVEAUXADMIN!A:B,2,FALSE)</f>
        <v>HT08</v>
      </c>
      <c r="AE61" s="142" t="str">
        <f>VLOOKUP(V61,NIVEAUXADMIN!E:F,2,FALSE)</f>
        <v>HT08821</v>
      </c>
      <c r="AF61" s="142" t="e">
        <f>VLOOKUP(W61,NIVEAUXADMIN!I:J,2,FALSE)</f>
        <v>#N/A</v>
      </c>
      <c r="AG61" s="142">
        <f>IF(SUMPRODUCT(($A$4:$A61=A61)*($V$4:$V61=V61))&gt;1,0,1)</f>
        <v>0</v>
      </c>
    </row>
    <row r="62" spans="1:33" ht="15" customHeight="1">
      <c r="A62" s="157" t="s">
        <v>28</v>
      </c>
      <c r="B62" s="157" t="s">
        <v>28</v>
      </c>
      <c r="C62" s="157" t="s">
        <v>26</v>
      </c>
      <c r="D62" s="72"/>
      <c r="E62" s="72" t="s">
        <v>48</v>
      </c>
      <c r="F62" s="142" t="s">
        <v>19</v>
      </c>
      <c r="G62" s="142" t="e">
        <f t="shared" si="4"/>
        <v>#VALUE!</v>
      </c>
      <c r="H62" s="158" t="s">
        <v>1961</v>
      </c>
      <c r="I62" s="84" t="s">
        <v>1050</v>
      </c>
      <c r="J62" s="142" t="s">
        <v>1027</v>
      </c>
      <c r="K62" s="142" t="s">
        <v>1027</v>
      </c>
      <c r="L62" s="142"/>
      <c r="M62" s="80" t="str">
        <f>IFERROR(VLOOKUP(K62,REFERENCES!R:S,2,FALSE),"")</f>
        <v>N/A</v>
      </c>
      <c r="N62" s="75"/>
      <c r="O62" s="75"/>
      <c r="P62" s="75"/>
      <c r="Q62" s="75"/>
      <c r="R62" s="79" t="s">
        <v>1885</v>
      </c>
      <c r="S62" s="144"/>
      <c r="T62" s="85"/>
      <c r="U62" s="142" t="s">
        <v>17</v>
      </c>
      <c r="V62" s="142" t="s">
        <v>236</v>
      </c>
      <c r="W62" s="86"/>
      <c r="X62" s="142"/>
      <c r="Y62" s="142"/>
      <c r="Z62" s="142"/>
      <c r="AA62" s="142"/>
      <c r="AB62" s="142" t="e">
        <f t="shared" si="1"/>
        <v>#VALUE!</v>
      </c>
      <c r="AC62" s="142">
        <f t="shared" si="2"/>
        <v>162</v>
      </c>
      <c r="AD62" s="142" t="str">
        <f>VLOOKUP(U62,NIVEAUXADMIN!A:B,2,FALSE)</f>
        <v>HT08</v>
      </c>
      <c r="AE62" s="142" t="str">
        <f>VLOOKUP(V62,NIVEAUXADMIN!E:F,2,FALSE)</f>
        <v>HT08821</v>
      </c>
      <c r="AF62" s="142" t="e">
        <f>VLOOKUP(W62,NIVEAUXADMIN!I:J,2,FALSE)</f>
        <v>#N/A</v>
      </c>
      <c r="AG62" s="142">
        <f>IF(SUMPRODUCT(($A$4:$A62=A62)*($V$4:$V62=V62))&gt;1,0,1)</f>
        <v>0</v>
      </c>
    </row>
    <row r="63" spans="1:33" ht="15" customHeight="1">
      <c r="A63" s="157" t="s">
        <v>28</v>
      </c>
      <c r="B63" s="157" t="s">
        <v>28</v>
      </c>
      <c r="C63" s="157" t="s">
        <v>26</v>
      </c>
      <c r="D63" s="72"/>
      <c r="E63" s="72" t="s">
        <v>48</v>
      </c>
      <c r="F63" s="142" t="s">
        <v>19</v>
      </c>
      <c r="G63" s="142" t="e">
        <f t="shared" si="4"/>
        <v>#VALUE!</v>
      </c>
      <c r="H63" s="158" t="s">
        <v>1961</v>
      </c>
      <c r="I63" s="84" t="s">
        <v>1050</v>
      </c>
      <c r="J63" s="142" t="s">
        <v>1026</v>
      </c>
      <c r="K63" s="142" t="s">
        <v>1026</v>
      </c>
      <c r="L63" s="142"/>
      <c r="M63" s="80" t="str">
        <f>IFERROR(VLOOKUP(K63,REFERENCES!R:S,2,FALSE),"")</f>
        <v>N/A</v>
      </c>
      <c r="N63" s="75"/>
      <c r="O63" s="75"/>
      <c r="P63" s="75"/>
      <c r="Q63" s="75"/>
      <c r="R63" s="79" t="s">
        <v>1885</v>
      </c>
      <c r="S63" s="144"/>
      <c r="T63" s="85"/>
      <c r="U63" s="142" t="s">
        <v>17</v>
      </c>
      <c r="V63" s="142" t="s">
        <v>236</v>
      </c>
      <c r="W63" s="86"/>
      <c r="X63" s="142"/>
      <c r="Y63" s="142"/>
      <c r="Z63" s="142"/>
      <c r="AA63" s="142"/>
      <c r="AB63" s="142" t="e">
        <f t="shared" si="1"/>
        <v>#VALUE!</v>
      </c>
      <c r="AC63" s="142">
        <f t="shared" si="2"/>
        <v>162</v>
      </c>
      <c r="AD63" s="142" t="str">
        <f>VLOOKUP(U63,NIVEAUXADMIN!A:B,2,FALSE)</f>
        <v>HT08</v>
      </c>
      <c r="AE63" s="142" t="str">
        <f>VLOOKUP(V63,NIVEAUXADMIN!E:F,2,FALSE)</f>
        <v>HT08821</v>
      </c>
      <c r="AF63" s="142" t="e">
        <f>VLOOKUP(W63,NIVEAUXADMIN!I:J,2,FALSE)</f>
        <v>#N/A</v>
      </c>
      <c r="AG63" s="142">
        <f>IF(SUMPRODUCT(($A$4:$A63=A63)*($V$4:$V63=V63))&gt;1,0,1)</f>
        <v>0</v>
      </c>
    </row>
    <row r="64" spans="1:33" ht="15" customHeight="1">
      <c r="A64" s="157" t="s">
        <v>28</v>
      </c>
      <c r="B64" s="157" t="s">
        <v>28</v>
      </c>
      <c r="C64" s="157" t="s">
        <v>26</v>
      </c>
      <c r="D64" s="72"/>
      <c r="E64" s="72" t="s">
        <v>48</v>
      </c>
      <c r="F64" s="142" t="s">
        <v>19</v>
      </c>
      <c r="G64" s="142" t="e">
        <f t="shared" si="4"/>
        <v>#VALUE!</v>
      </c>
      <c r="H64" s="158" t="s">
        <v>1961</v>
      </c>
      <c r="I64" s="84" t="s">
        <v>1051</v>
      </c>
      <c r="J64" s="142" t="s">
        <v>1053</v>
      </c>
      <c r="K64" s="142" t="s">
        <v>1176</v>
      </c>
      <c r="L64" s="142"/>
      <c r="M64" s="80" t="str">
        <f>IFERROR(VLOOKUP(K64,REFERENCES!R:S,2,FALSE),"")</f>
        <v>Nombre</v>
      </c>
      <c r="N64" s="75">
        <v>200</v>
      </c>
      <c r="O64" s="75"/>
      <c r="P64" s="75"/>
      <c r="Q64" s="75"/>
      <c r="R64" s="79" t="s">
        <v>1885</v>
      </c>
      <c r="S64" s="144"/>
      <c r="T64" s="85"/>
      <c r="U64" s="142" t="s">
        <v>17</v>
      </c>
      <c r="V64" s="142" t="s">
        <v>236</v>
      </c>
      <c r="W64" s="86"/>
      <c r="X64" s="142"/>
      <c r="Y64" s="142"/>
      <c r="Z64" s="142"/>
      <c r="AA64" s="142"/>
      <c r="AB64" s="142" t="e">
        <f t="shared" si="1"/>
        <v>#VALUE!</v>
      </c>
      <c r="AC64" s="142">
        <f t="shared" si="2"/>
        <v>162</v>
      </c>
      <c r="AD64" s="142" t="str">
        <f>VLOOKUP(U64,NIVEAUXADMIN!A:B,2,FALSE)</f>
        <v>HT08</v>
      </c>
      <c r="AE64" s="142" t="str">
        <f>VLOOKUP(V64,NIVEAUXADMIN!E:F,2,FALSE)</f>
        <v>HT08821</v>
      </c>
      <c r="AF64" s="142" t="e">
        <f>VLOOKUP(W64,NIVEAUXADMIN!I:J,2,FALSE)</f>
        <v>#N/A</v>
      </c>
      <c r="AG64" s="142">
        <f>IF(SUMPRODUCT(($A$4:$A64=A64)*($V$4:$V64=V64))&gt;1,0,1)</f>
        <v>0</v>
      </c>
    </row>
    <row r="65" spans="1:33" ht="15" customHeight="1">
      <c r="A65" s="157" t="s">
        <v>28</v>
      </c>
      <c r="B65" s="157" t="s">
        <v>28</v>
      </c>
      <c r="C65" s="157" t="s">
        <v>26</v>
      </c>
      <c r="D65" s="72"/>
      <c r="E65" s="72" t="s">
        <v>48</v>
      </c>
      <c r="F65" s="142" t="s">
        <v>19</v>
      </c>
      <c r="G65" s="142" t="e">
        <f t="shared" si="4"/>
        <v>#VALUE!</v>
      </c>
      <c r="H65" s="158" t="s">
        <v>1961</v>
      </c>
      <c r="I65" s="84" t="s">
        <v>1051</v>
      </c>
      <c r="J65" s="142" t="s">
        <v>1053</v>
      </c>
      <c r="K65" s="142" t="s">
        <v>1186</v>
      </c>
      <c r="L65" s="142"/>
      <c r="M65" s="80" t="str">
        <f>IFERROR(VLOOKUP(K65,REFERENCES!R:S,2,FALSE),"")</f>
        <v>Nombre</v>
      </c>
      <c r="N65" s="75">
        <v>80</v>
      </c>
      <c r="O65" s="75"/>
      <c r="P65" s="75"/>
      <c r="Q65" s="75"/>
      <c r="R65" s="79" t="s">
        <v>1885</v>
      </c>
      <c r="S65" s="144"/>
      <c r="T65" s="85"/>
      <c r="U65" s="142" t="s">
        <v>17</v>
      </c>
      <c r="V65" s="142" t="s">
        <v>236</v>
      </c>
      <c r="W65" s="86"/>
      <c r="X65" s="142"/>
      <c r="Y65" s="142"/>
      <c r="Z65" s="142"/>
      <c r="AA65" s="142"/>
      <c r="AB65" s="142" t="e">
        <f t="shared" si="1"/>
        <v>#VALUE!</v>
      </c>
      <c r="AC65" s="142">
        <f t="shared" si="2"/>
        <v>162</v>
      </c>
      <c r="AD65" s="142" t="str">
        <f>VLOOKUP(U65,NIVEAUXADMIN!A:B,2,FALSE)</f>
        <v>HT08</v>
      </c>
      <c r="AE65" s="142" t="str">
        <f>VLOOKUP(V65,NIVEAUXADMIN!E:F,2,FALSE)</f>
        <v>HT08821</v>
      </c>
      <c r="AF65" s="142" t="e">
        <f>VLOOKUP(W65,NIVEAUXADMIN!I:J,2,FALSE)</f>
        <v>#N/A</v>
      </c>
      <c r="AG65" s="142">
        <f>IF(SUMPRODUCT(($A$4:$A65=A65)*($V$4:$V65=V65))&gt;1,0,1)</f>
        <v>0</v>
      </c>
    </row>
    <row r="66" spans="1:33" ht="15" customHeight="1">
      <c r="A66" s="157" t="s">
        <v>28</v>
      </c>
      <c r="B66" s="157" t="s">
        <v>28</v>
      </c>
      <c r="C66" s="157" t="s">
        <v>26</v>
      </c>
      <c r="D66" s="72"/>
      <c r="E66" s="72" t="s">
        <v>48</v>
      </c>
      <c r="F66" s="142" t="s">
        <v>19</v>
      </c>
      <c r="G66" s="142" t="e">
        <f t="shared" si="4"/>
        <v>#VALUE!</v>
      </c>
      <c r="H66" s="158" t="s">
        <v>1961</v>
      </c>
      <c r="I66" s="84" t="s">
        <v>1050</v>
      </c>
      <c r="J66" s="142" t="s">
        <v>1030</v>
      </c>
      <c r="K66" s="142" t="s">
        <v>56</v>
      </c>
      <c r="L66" s="142"/>
      <c r="M66" s="80" t="str">
        <f>IFERROR(VLOOKUP(K66,REFERENCES!R:S,2,FALSE),"")</f>
        <v>N/A</v>
      </c>
      <c r="N66" s="75"/>
      <c r="O66" s="75"/>
      <c r="P66" s="75"/>
      <c r="Q66" s="75"/>
      <c r="R66" s="79" t="s">
        <v>1885</v>
      </c>
      <c r="S66" s="144"/>
      <c r="T66" s="85"/>
      <c r="U66" s="142" t="s">
        <v>17</v>
      </c>
      <c r="V66" s="142" t="s">
        <v>236</v>
      </c>
      <c r="W66" s="86"/>
      <c r="X66" s="142"/>
      <c r="Y66" s="142"/>
      <c r="Z66" s="142"/>
      <c r="AA66" s="142"/>
      <c r="AB66" s="142" t="e">
        <f t="shared" si="1"/>
        <v>#VALUE!</v>
      </c>
      <c r="AC66" s="142">
        <f t="shared" si="2"/>
        <v>162</v>
      </c>
      <c r="AD66" s="142" t="str">
        <f>VLOOKUP(U66,NIVEAUXADMIN!A:B,2,FALSE)</f>
        <v>HT08</v>
      </c>
      <c r="AE66" s="142" t="str">
        <f>VLOOKUP(V66,NIVEAUXADMIN!E:F,2,FALSE)</f>
        <v>HT08821</v>
      </c>
      <c r="AF66" s="142" t="e">
        <f>VLOOKUP(W66,NIVEAUXADMIN!I:J,2,FALSE)</f>
        <v>#N/A</v>
      </c>
      <c r="AG66" s="142">
        <f>IF(SUMPRODUCT(($A$4:$A66=A66)*($V$4:$V66=V66))&gt;1,0,1)</f>
        <v>0</v>
      </c>
    </row>
    <row r="67" spans="1:33" ht="15" customHeight="1">
      <c r="A67" s="157" t="s">
        <v>28</v>
      </c>
      <c r="B67" s="157" t="s">
        <v>28</v>
      </c>
      <c r="C67" s="157" t="s">
        <v>26</v>
      </c>
      <c r="D67" s="72"/>
      <c r="E67" s="72" t="s">
        <v>48</v>
      </c>
      <c r="F67" s="142" t="s">
        <v>19</v>
      </c>
      <c r="G67" s="142" t="e">
        <f t="shared" si="4"/>
        <v>#VALUE!</v>
      </c>
      <c r="H67" s="158" t="s">
        <v>1961</v>
      </c>
      <c r="I67" s="84" t="s">
        <v>1050</v>
      </c>
      <c r="J67" s="142" t="s">
        <v>1029</v>
      </c>
      <c r="K67" s="142" t="s">
        <v>1256</v>
      </c>
      <c r="L67" s="142"/>
      <c r="M67" s="80" t="str">
        <f>IFERROR(VLOOKUP(K67,REFERENCES!R:S,2,FALSE),"")</f>
        <v>Nombre de personnes</v>
      </c>
      <c r="N67" s="75"/>
      <c r="O67" s="75"/>
      <c r="P67" s="75"/>
      <c r="Q67" s="75"/>
      <c r="R67" s="79" t="s">
        <v>1885</v>
      </c>
      <c r="S67" s="144"/>
      <c r="T67" s="85"/>
      <c r="U67" s="142" t="s">
        <v>17</v>
      </c>
      <c r="V67" s="142" t="s">
        <v>236</v>
      </c>
      <c r="W67" s="86"/>
      <c r="X67" s="142"/>
      <c r="Y67" s="142"/>
      <c r="Z67" s="142"/>
      <c r="AA67" s="142"/>
      <c r="AB67" s="142" t="e">
        <f t="shared" si="1"/>
        <v>#VALUE!</v>
      </c>
      <c r="AC67" s="142">
        <f t="shared" si="2"/>
        <v>162</v>
      </c>
      <c r="AD67" s="142" t="str">
        <f>VLOOKUP(U67,NIVEAUXADMIN!A:B,2,FALSE)</f>
        <v>HT08</v>
      </c>
      <c r="AE67" s="142" t="str">
        <f>VLOOKUP(V67,NIVEAUXADMIN!E:F,2,FALSE)</f>
        <v>HT08821</v>
      </c>
      <c r="AF67" s="142" t="e">
        <f>VLOOKUP(W67,NIVEAUXADMIN!I:J,2,FALSE)</f>
        <v>#N/A</v>
      </c>
      <c r="AG67" s="142">
        <f>IF(SUMPRODUCT(($A$4:$A67=A67)*($V$4:$V67=V67))&gt;1,0,1)</f>
        <v>0</v>
      </c>
    </row>
    <row r="68" spans="1:33" ht="15" customHeight="1">
      <c r="A68" s="157" t="s">
        <v>28</v>
      </c>
      <c r="B68" s="157" t="s">
        <v>28</v>
      </c>
      <c r="C68" s="157" t="s">
        <v>26</v>
      </c>
      <c r="D68" s="72"/>
      <c r="E68" s="72" t="s">
        <v>48</v>
      </c>
      <c r="F68" s="142" t="s">
        <v>19</v>
      </c>
      <c r="G68" s="142" t="e">
        <f t="shared" si="4"/>
        <v>#VALUE!</v>
      </c>
      <c r="H68" s="158" t="s">
        <v>1961</v>
      </c>
      <c r="I68" s="84" t="s">
        <v>1050</v>
      </c>
      <c r="J68" s="142" t="s">
        <v>1028</v>
      </c>
      <c r="K68" s="142" t="s">
        <v>1028</v>
      </c>
      <c r="L68" s="142"/>
      <c r="M68" s="80" t="str">
        <f>IFERROR(VLOOKUP(K68,REFERENCES!R:S,2,FALSE),"")</f>
        <v>N/A</v>
      </c>
      <c r="N68" s="75"/>
      <c r="O68" s="75"/>
      <c r="P68" s="75"/>
      <c r="Q68" s="75"/>
      <c r="R68" s="79" t="s">
        <v>1885</v>
      </c>
      <c r="S68" s="144"/>
      <c r="T68" s="85"/>
      <c r="U68" s="142" t="s">
        <v>17</v>
      </c>
      <c r="V68" s="142" t="s">
        <v>251</v>
      </c>
      <c r="W68" s="86" t="s">
        <v>1259</v>
      </c>
      <c r="X68" s="142"/>
      <c r="Y68" s="142"/>
      <c r="Z68" s="142"/>
      <c r="AA68" s="142"/>
      <c r="AB68" s="142" t="e">
        <f t="shared" ref="AB68:AB131" si="5">UPPER(LEFT(A68,3)&amp;YEAR(H68)&amp;MONTH(H68)&amp;DAY((H68))&amp;LEFT(U68,2)&amp;LEFT(V68,2)&amp;LEFT(W68,2))</f>
        <v>#VALUE!</v>
      </c>
      <c r="AC68" s="142">
        <f t="shared" ref="AC68:AC131" si="6">COUNTIF($AB$4:$AB$1178,AB68)</f>
        <v>162</v>
      </c>
      <c r="AD68" s="142" t="str">
        <f>VLOOKUP(U68,NIVEAUXADMIN!A:B,2,FALSE)</f>
        <v>HT08</v>
      </c>
      <c r="AE68" s="142" t="str">
        <f>VLOOKUP(V68,NIVEAUXADMIN!E:F,2,FALSE)</f>
        <v>HT08813</v>
      </c>
      <c r="AF68" s="142" t="str">
        <f>VLOOKUP(W68,NIVEAUXADMIN!I:J,2,FALSE)</f>
        <v>HT08813-01</v>
      </c>
      <c r="AG68" s="142">
        <f>IF(SUMPRODUCT(($A$4:$A68=A68)*($V$4:$V68=V68))&gt;1,0,1)</f>
        <v>1</v>
      </c>
    </row>
    <row r="69" spans="1:33" ht="15" customHeight="1">
      <c r="A69" s="157" t="s">
        <v>28</v>
      </c>
      <c r="B69" s="157" t="s">
        <v>28</v>
      </c>
      <c r="C69" s="157" t="s">
        <v>26</v>
      </c>
      <c r="D69" s="72"/>
      <c r="E69" s="72" t="s">
        <v>48</v>
      </c>
      <c r="F69" s="142" t="s">
        <v>19</v>
      </c>
      <c r="G69" s="142" t="e">
        <f t="shared" si="4"/>
        <v>#VALUE!</v>
      </c>
      <c r="H69" s="158" t="s">
        <v>1961</v>
      </c>
      <c r="I69" s="84" t="s">
        <v>1050</v>
      </c>
      <c r="J69" s="142" t="s">
        <v>1032</v>
      </c>
      <c r="K69" s="142" t="s">
        <v>1032</v>
      </c>
      <c r="L69" s="142"/>
      <c r="M69" s="80" t="str">
        <f>IFERROR(VLOOKUP(K69,REFERENCES!R:S,2,FALSE),"")</f>
        <v>N/A</v>
      </c>
      <c r="N69" s="75"/>
      <c r="O69" s="75"/>
      <c r="P69" s="75"/>
      <c r="Q69" s="75"/>
      <c r="R69" s="79" t="s">
        <v>1885</v>
      </c>
      <c r="S69" s="144"/>
      <c r="T69" s="85"/>
      <c r="U69" s="142" t="s">
        <v>17</v>
      </c>
      <c r="V69" s="142" t="s">
        <v>251</v>
      </c>
      <c r="W69" s="86" t="s">
        <v>1259</v>
      </c>
      <c r="X69" s="142"/>
      <c r="Y69" s="142"/>
      <c r="Z69" s="142"/>
      <c r="AA69" s="142"/>
      <c r="AB69" s="142" t="e">
        <f t="shared" si="5"/>
        <v>#VALUE!</v>
      </c>
      <c r="AC69" s="142">
        <f t="shared" si="6"/>
        <v>162</v>
      </c>
      <c r="AD69" s="142" t="str">
        <f>VLOOKUP(U69,NIVEAUXADMIN!A:B,2,FALSE)</f>
        <v>HT08</v>
      </c>
      <c r="AE69" s="142" t="str">
        <f>VLOOKUP(V69,NIVEAUXADMIN!E:F,2,FALSE)</f>
        <v>HT08813</v>
      </c>
      <c r="AF69" s="142" t="str">
        <f>VLOOKUP(W69,NIVEAUXADMIN!I:J,2,FALSE)</f>
        <v>HT08813-01</v>
      </c>
      <c r="AG69" s="142">
        <f>IF(SUMPRODUCT(($A$4:$A69=A69)*($V$4:$V69=V69))&gt;1,0,1)</f>
        <v>0</v>
      </c>
    </row>
    <row r="70" spans="1:33" ht="15" customHeight="1">
      <c r="A70" s="157" t="s">
        <v>28</v>
      </c>
      <c r="B70" s="157" t="s">
        <v>28</v>
      </c>
      <c r="C70" s="157" t="s">
        <v>26</v>
      </c>
      <c r="D70" s="72"/>
      <c r="E70" s="72" t="s">
        <v>48</v>
      </c>
      <c r="F70" s="142" t="s">
        <v>19</v>
      </c>
      <c r="G70" s="142" t="e">
        <f t="shared" si="4"/>
        <v>#VALUE!</v>
      </c>
      <c r="H70" s="158" t="s">
        <v>1961</v>
      </c>
      <c r="I70" s="84" t="s">
        <v>1050</v>
      </c>
      <c r="J70" s="142" t="s">
        <v>1027</v>
      </c>
      <c r="K70" s="142" t="s">
        <v>1027</v>
      </c>
      <c r="L70" s="142"/>
      <c r="M70" s="80" t="str">
        <f>IFERROR(VLOOKUP(K70,REFERENCES!R:S,2,FALSE),"")</f>
        <v>N/A</v>
      </c>
      <c r="N70" s="75"/>
      <c r="O70" s="75"/>
      <c r="P70" s="75"/>
      <c r="Q70" s="75"/>
      <c r="R70" s="79" t="s">
        <v>1885</v>
      </c>
      <c r="S70" s="144"/>
      <c r="T70" s="85"/>
      <c r="U70" s="142" t="s">
        <v>17</v>
      </c>
      <c r="V70" s="142" t="s">
        <v>251</v>
      </c>
      <c r="W70" s="86" t="s">
        <v>1259</v>
      </c>
      <c r="X70" s="142"/>
      <c r="Y70" s="142"/>
      <c r="Z70" s="142"/>
      <c r="AA70" s="142"/>
      <c r="AB70" s="142" t="e">
        <f t="shared" si="5"/>
        <v>#VALUE!</v>
      </c>
      <c r="AC70" s="142">
        <f t="shared" si="6"/>
        <v>162</v>
      </c>
      <c r="AD70" s="142" t="str">
        <f>VLOOKUP(U70,NIVEAUXADMIN!A:B,2,FALSE)</f>
        <v>HT08</v>
      </c>
      <c r="AE70" s="142" t="str">
        <f>VLOOKUP(V70,NIVEAUXADMIN!E:F,2,FALSE)</f>
        <v>HT08813</v>
      </c>
      <c r="AF70" s="142" t="str">
        <f>VLOOKUP(W70,NIVEAUXADMIN!I:J,2,FALSE)</f>
        <v>HT08813-01</v>
      </c>
      <c r="AG70" s="142">
        <f>IF(SUMPRODUCT(($A$4:$A70=A70)*($V$4:$V70=V70))&gt;1,0,1)</f>
        <v>0</v>
      </c>
    </row>
    <row r="71" spans="1:33" ht="15" customHeight="1">
      <c r="A71" s="157" t="s">
        <v>28</v>
      </c>
      <c r="B71" s="157" t="s">
        <v>28</v>
      </c>
      <c r="C71" s="157" t="s">
        <v>26</v>
      </c>
      <c r="D71" s="72"/>
      <c r="E71" s="72" t="s">
        <v>48</v>
      </c>
      <c r="F71" s="142" t="s">
        <v>19</v>
      </c>
      <c r="G71" s="142" t="e">
        <f t="shared" si="4"/>
        <v>#VALUE!</v>
      </c>
      <c r="H71" s="158" t="s">
        <v>1961</v>
      </c>
      <c r="I71" s="84" t="s">
        <v>1050</v>
      </c>
      <c r="J71" s="142" t="s">
        <v>1026</v>
      </c>
      <c r="K71" s="142" t="s">
        <v>1026</v>
      </c>
      <c r="L71" s="142"/>
      <c r="M71" s="80" t="str">
        <f>IFERROR(VLOOKUP(K71,REFERENCES!R:S,2,FALSE),"")</f>
        <v>N/A</v>
      </c>
      <c r="N71" s="75"/>
      <c r="O71" s="75"/>
      <c r="P71" s="75"/>
      <c r="Q71" s="75"/>
      <c r="R71" s="79" t="s">
        <v>1885</v>
      </c>
      <c r="S71" s="144"/>
      <c r="T71" s="85"/>
      <c r="U71" s="142" t="s">
        <v>17</v>
      </c>
      <c r="V71" s="142" t="s">
        <v>251</v>
      </c>
      <c r="W71" s="86" t="s">
        <v>1259</v>
      </c>
      <c r="X71" s="142"/>
      <c r="Y71" s="142"/>
      <c r="Z71" s="142"/>
      <c r="AA71" s="142"/>
      <c r="AB71" s="142" t="e">
        <f t="shared" si="5"/>
        <v>#VALUE!</v>
      </c>
      <c r="AC71" s="142">
        <f t="shared" si="6"/>
        <v>162</v>
      </c>
      <c r="AD71" s="142" t="str">
        <f>VLOOKUP(U71,NIVEAUXADMIN!A:B,2,FALSE)</f>
        <v>HT08</v>
      </c>
      <c r="AE71" s="142" t="str">
        <f>VLOOKUP(V71,NIVEAUXADMIN!E:F,2,FALSE)</f>
        <v>HT08813</v>
      </c>
      <c r="AF71" s="142" t="str">
        <f>VLOOKUP(W71,NIVEAUXADMIN!I:J,2,FALSE)</f>
        <v>HT08813-01</v>
      </c>
      <c r="AG71" s="142">
        <f>IF(SUMPRODUCT(($A$4:$A71=A71)*($V$4:$V71=V71))&gt;1,0,1)</f>
        <v>0</v>
      </c>
    </row>
    <row r="72" spans="1:33" ht="15" customHeight="1">
      <c r="A72" s="157" t="s">
        <v>28</v>
      </c>
      <c r="B72" s="157" t="s">
        <v>28</v>
      </c>
      <c r="C72" s="157" t="s">
        <v>26</v>
      </c>
      <c r="D72" s="72"/>
      <c r="E72" s="72" t="s">
        <v>48</v>
      </c>
      <c r="F72" s="142" t="s">
        <v>19</v>
      </c>
      <c r="G72" s="142" t="e">
        <f t="shared" si="4"/>
        <v>#VALUE!</v>
      </c>
      <c r="H72" s="158" t="s">
        <v>1961</v>
      </c>
      <c r="I72" s="84" t="s">
        <v>1051</v>
      </c>
      <c r="J72" s="142" t="s">
        <v>1053</v>
      </c>
      <c r="K72" s="142" t="s">
        <v>1176</v>
      </c>
      <c r="L72" s="142"/>
      <c r="M72" s="80" t="str">
        <f>IFERROR(VLOOKUP(K72,REFERENCES!R:S,2,FALSE),"")</f>
        <v>Nombre</v>
      </c>
      <c r="N72" s="75">
        <v>200</v>
      </c>
      <c r="O72" s="75"/>
      <c r="P72" s="75"/>
      <c r="Q72" s="75"/>
      <c r="R72" s="79" t="s">
        <v>1885</v>
      </c>
      <c r="S72" s="144"/>
      <c r="T72" s="85"/>
      <c r="U72" s="142" t="s">
        <v>17</v>
      </c>
      <c r="V72" s="142" t="s">
        <v>251</v>
      </c>
      <c r="W72" s="86" t="s">
        <v>1259</v>
      </c>
      <c r="X72" s="142"/>
      <c r="Y72" s="142"/>
      <c r="Z72" s="142"/>
      <c r="AA72" s="142"/>
      <c r="AB72" s="142" t="e">
        <f t="shared" si="5"/>
        <v>#VALUE!</v>
      </c>
      <c r="AC72" s="142">
        <f t="shared" si="6"/>
        <v>162</v>
      </c>
      <c r="AD72" s="142" t="str">
        <f>VLOOKUP(U72,NIVEAUXADMIN!A:B,2,FALSE)</f>
        <v>HT08</v>
      </c>
      <c r="AE72" s="142" t="str">
        <f>VLOOKUP(V72,NIVEAUXADMIN!E:F,2,FALSE)</f>
        <v>HT08813</v>
      </c>
      <c r="AF72" s="142" t="str">
        <f>VLOOKUP(W72,NIVEAUXADMIN!I:J,2,FALSE)</f>
        <v>HT08813-01</v>
      </c>
      <c r="AG72" s="142">
        <f>IF(SUMPRODUCT(($A$4:$A72=A72)*($V$4:$V72=V72))&gt;1,0,1)</f>
        <v>0</v>
      </c>
    </row>
    <row r="73" spans="1:33" ht="15" customHeight="1">
      <c r="A73" s="157" t="s">
        <v>28</v>
      </c>
      <c r="B73" s="157" t="s">
        <v>28</v>
      </c>
      <c r="C73" s="157" t="s">
        <v>26</v>
      </c>
      <c r="D73" s="72"/>
      <c r="E73" s="72" t="s">
        <v>48</v>
      </c>
      <c r="F73" s="142" t="s">
        <v>19</v>
      </c>
      <c r="G73" s="142" t="e">
        <f t="shared" si="4"/>
        <v>#VALUE!</v>
      </c>
      <c r="H73" s="158" t="s">
        <v>1961</v>
      </c>
      <c r="I73" s="84" t="s">
        <v>1051</v>
      </c>
      <c r="J73" s="142" t="s">
        <v>1053</v>
      </c>
      <c r="K73" s="142" t="s">
        <v>1186</v>
      </c>
      <c r="L73" s="142"/>
      <c r="M73" s="80" t="str">
        <f>IFERROR(VLOOKUP(K73,REFERENCES!R:S,2,FALSE),"")</f>
        <v>Nombre</v>
      </c>
      <c r="N73" s="75">
        <v>80</v>
      </c>
      <c r="O73" s="75"/>
      <c r="P73" s="75"/>
      <c r="Q73" s="75"/>
      <c r="R73" s="79" t="s">
        <v>1885</v>
      </c>
      <c r="S73" s="144"/>
      <c r="T73" s="85"/>
      <c r="U73" s="142" t="s">
        <v>17</v>
      </c>
      <c r="V73" s="142" t="s">
        <v>251</v>
      </c>
      <c r="W73" s="86" t="s">
        <v>1259</v>
      </c>
      <c r="X73" s="142"/>
      <c r="Y73" s="142"/>
      <c r="Z73" s="142"/>
      <c r="AA73" s="142"/>
      <c r="AB73" s="142" t="e">
        <f t="shared" si="5"/>
        <v>#VALUE!</v>
      </c>
      <c r="AC73" s="142">
        <f t="shared" si="6"/>
        <v>162</v>
      </c>
      <c r="AD73" s="142" t="str">
        <f>VLOOKUP(U73,NIVEAUXADMIN!A:B,2,FALSE)</f>
        <v>HT08</v>
      </c>
      <c r="AE73" s="142" t="str">
        <f>VLOOKUP(V73,NIVEAUXADMIN!E:F,2,FALSE)</f>
        <v>HT08813</v>
      </c>
      <c r="AF73" s="142" t="str">
        <f>VLOOKUP(W73,NIVEAUXADMIN!I:J,2,FALSE)</f>
        <v>HT08813-01</v>
      </c>
      <c r="AG73" s="142">
        <f>IF(SUMPRODUCT(($A$4:$A73=A73)*($V$4:$V73=V73))&gt;1,0,1)</f>
        <v>0</v>
      </c>
    </row>
    <row r="74" spans="1:33" ht="15" customHeight="1">
      <c r="A74" s="157" t="s">
        <v>28</v>
      </c>
      <c r="B74" s="157" t="s">
        <v>28</v>
      </c>
      <c r="C74" s="157" t="s">
        <v>26</v>
      </c>
      <c r="D74" s="72"/>
      <c r="E74" s="72" t="s">
        <v>48</v>
      </c>
      <c r="F74" s="142" t="s">
        <v>19</v>
      </c>
      <c r="G74" s="142" t="e">
        <f t="shared" si="4"/>
        <v>#VALUE!</v>
      </c>
      <c r="H74" s="158" t="s">
        <v>1961</v>
      </c>
      <c r="I74" s="84" t="s">
        <v>1050</v>
      </c>
      <c r="J74" s="142" t="s">
        <v>1030</v>
      </c>
      <c r="K74" s="142" t="s">
        <v>56</v>
      </c>
      <c r="L74" s="142"/>
      <c r="M74" s="80" t="str">
        <f>IFERROR(VLOOKUP(K74,REFERENCES!R:S,2,FALSE),"")</f>
        <v>N/A</v>
      </c>
      <c r="N74" s="75"/>
      <c r="O74" s="75"/>
      <c r="P74" s="75"/>
      <c r="Q74" s="75"/>
      <c r="R74" s="79" t="s">
        <v>1885</v>
      </c>
      <c r="S74" s="144"/>
      <c r="T74" s="85"/>
      <c r="U74" s="142" t="s">
        <v>17</v>
      </c>
      <c r="V74" s="142" t="s">
        <v>251</v>
      </c>
      <c r="W74" s="86" t="s">
        <v>1259</v>
      </c>
      <c r="X74" s="142"/>
      <c r="Y74" s="142"/>
      <c r="Z74" s="142"/>
      <c r="AA74" s="142"/>
      <c r="AB74" s="142" t="e">
        <f t="shared" si="5"/>
        <v>#VALUE!</v>
      </c>
      <c r="AC74" s="142">
        <f t="shared" si="6"/>
        <v>162</v>
      </c>
      <c r="AD74" s="142" t="str">
        <f>VLOOKUP(U74,NIVEAUXADMIN!A:B,2,FALSE)</f>
        <v>HT08</v>
      </c>
      <c r="AE74" s="142" t="str">
        <f>VLOOKUP(V74,NIVEAUXADMIN!E:F,2,FALSE)</f>
        <v>HT08813</v>
      </c>
      <c r="AF74" s="142" t="str">
        <f>VLOOKUP(W74,NIVEAUXADMIN!I:J,2,FALSE)</f>
        <v>HT08813-01</v>
      </c>
      <c r="AG74" s="142">
        <f>IF(SUMPRODUCT(($A$4:$A74=A74)*($V$4:$V74=V74))&gt;1,0,1)</f>
        <v>0</v>
      </c>
    </row>
    <row r="75" spans="1:33" ht="15" customHeight="1">
      <c r="A75" s="157" t="s">
        <v>28</v>
      </c>
      <c r="B75" s="157" t="s">
        <v>28</v>
      </c>
      <c r="C75" s="157" t="s">
        <v>26</v>
      </c>
      <c r="D75" s="72"/>
      <c r="E75" s="72" t="s">
        <v>48</v>
      </c>
      <c r="F75" s="142" t="s">
        <v>19</v>
      </c>
      <c r="G75" s="142" t="e">
        <f t="shared" si="4"/>
        <v>#VALUE!</v>
      </c>
      <c r="H75" s="158" t="s">
        <v>1961</v>
      </c>
      <c r="I75" s="84" t="s">
        <v>1050</v>
      </c>
      <c r="J75" s="142" t="s">
        <v>1029</v>
      </c>
      <c r="K75" s="142" t="s">
        <v>1256</v>
      </c>
      <c r="L75" s="142"/>
      <c r="M75" s="80" t="str">
        <f>IFERROR(VLOOKUP(K75,REFERENCES!R:S,2,FALSE),"")</f>
        <v>Nombre de personnes</v>
      </c>
      <c r="N75" s="75"/>
      <c r="O75" s="75"/>
      <c r="P75" s="75"/>
      <c r="Q75" s="75"/>
      <c r="R75" s="79" t="s">
        <v>1885</v>
      </c>
      <c r="S75" s="144"/>
      <c r="T75" s="85"/>
      <c r="U75" s="142" t="s">
        <v>17</v>
      </c>
      <c r="V75" s="142" t="s">
        <v>251</v>
      </c>
      <c r="W75" s="86" t="s">
        <v>1259</v>
      </c>
      <c r="X75" s="142"/>
      <c r="Y75" s="142"/>
      <c r="Z75" s="142"/>
      <c r="AA75" s="142"/>
      <c r="AB75" s="142" t="e">
        <f t="shared" si="5"/>
        <v>#VALUE!</v>
      </c>
      <c r="AC75" s="142">
        <f t="shared" si="6"/>
        <v>162</v>
      </c>
      <c r="AD75" s="142" t="str">
        <f>VLOOKUP(U75,NIVEAUXADMIN!A:B,2,FALSE)</f>
        <v>HT08</v>
      </c>
      <c r="AE75" s="142" t="str">
        <f>VLOOKUP(V75,NIVEAUXADMIN!E:F,2,FALSE)</f>
        <v>HT08813</v>
      </c>
      <c r="AF75" s="142" t="str">
        <f>VLOOKUP(W75,NIVEAUXADMIN!I:J,2,FALSE)</f>
        <v>HT08813-01</v>
      </c>
      <c r="AG75" s="142">
        <f>IF(SUMPRODUCT(($A$4:$A75=A75)*($V$4:$V75=V75))&gt;1,0,1)</f>
        <v>0</v>
      </c>
    </row>
    <row r="76" spans="1:33" ht="15" customHeight="1">
      <c r="A76" s="157" t="s">
        <v>28</v>
      </c>
      <c r="B76" s="157" t="s">
        <v>28</v>
      </c>
      <c r="C76" s="157" t="s">
        <v>26</v>
      </c>
      <c r="D76" s="72"/>
      <c r="E76" s="72" t="s">
        <v>48</v>
      </c>
      <c r="F76" s="142" t="s">
        <v>19</v>
      </c>
      <c r="G76" s="142" t="e">
        <f t="shared" si="4"/>
        <v>#VALUE!</v>
      </c>
      <c r="H76" s="158" t="s">
        <v>1961</v>
      </c>
      <c r="I76" s="84" t="s">
        <v>1050</v>
      </c>
      <c r="J76" s="142" t="s">
        <v>1028</v>
      </c>
      <c r="K76" s="142" t="s">
        <v>1028</v>
      </c>
      <c r="L76" s="142"/>
      <c r="M76" s="80" t="str">
        <f>IFERROR(VLOOKUP(K76,REFERENCES!R:S,2,FALSE),"")</f>
        <v>N/A</v>
      </c>
      <c r="N76" s="75"/>
      <c r="O76" s="75"/>
      <c r="P76" s="75"/>
      <c r="Q76" s="75"/>
      <c r="R76" s="79" t="s">
        <v>1885</v>
      </c>
      <c r="S76" s="144"/>
      <c r="T76" s="85"/>
      <c r="U76" s="142" t="s">
        <v>17</v>
      </c>
      <c r="V76" s="142" t="s">
        <v>261</v>
      </c>
      <c r="W76" s="86"/>
      <c r="X76" s="142"/>
      <c r="Y76" s="142"/>
      <c r="Z76" s="142"/>
      <c r="AA76" s="142"/>
      <c r="AB76" s="142" t="e">
        <f t="shared" si="5"/>
        <v>#VALUE!</v>
      </c>
      <c r="AC76" s="142">
        <f t="shared" si="6"/>
        <v>162</v>
      </c>
      <c r="AD76" s="142" t="str">
        <f>VLOOKUP(U76,NIVEAUXADMIN!A:B,2,FALSE)</f>
        <v>HT08</v>
      </c>
      <c r="AE76" s="142" t="str">
        <f>VLOOKUP(V76,NIVEAUXADMIN!E:F,2,FALSE)</f>
        <v>HT08822</v>
      </c>
      <c r="AF76" s="142" t="e">
        <f>VLOOKUP(W76,NIVEAUXADMIN!I:J,2,FALSE)</f>
        <v>#N/A</v>
      </c>
      <c r="AG76" s="142">
        <f>IF(SUMPRODUCT(($A$4:$A76=A76)*($V$4:$V76=V76))&gt;1,0,1)</f>
        <v>1</v>
      </c>
    </row>
    <row r="77" spans="1:33" ht="15" customHeight="1">
      <c r="A77" s="157" t="s">
        <v>28</v>
      </c>
      <c r="B77" s="157" t="s">
        <v>28</v>
      </c>
      <c r="C77" s="157" t="s">
        <v>26</v>
      </c>
      <c r="D77" s="72"/>
      <c r="E77" s="72" t="s">
        <v>48</v>
      </c>
      <c r="F77" s="142" t="s">
        <v>19</v>
      </c>
      <c r="G77" s="142" t="e">
        <f t="shared" si="4"/>
        <v>#VALUE!</v>
      </c>
      <c r="H77" s="158" t="s">
        <v>1961</v>
      </c>
      <c r="I77" s="84" t="s">
        <v>1050</v>
      </c>
      <c r="J77" s="142" t="s">
        <v>1032</v>
      </c>
      <c r="K77" s="142" t="s">
        <v>1032</v>
      </c>
      <c r="L77" s="142"/>
      <c r="M77" s="80" t="str">
        <f>IFERROR(VLOOKUP(K77,REFERENCES!R:S,2,FALSE),"")</f>
        <v>N/A</v>
      </c>
      <c r="N77" s="75"/>
      <c r="O77" s="75"/>
      <c r="P77" s="75"/>
      <c r="Q77" s="75"/>
      <c r="R77" s="79" t="s">
        <v>1885</v>
      </c>
      <c r="S77" s="144"/>
      <c r="T77" s="85"/>
      <c r="U77" s="142" t="s">
        <v>17</v>
      </c>
      <c r="V77" s="142" t="s">
        <v>261</v>
      </c>
      <c r="W77" s="86"/>
      <c r="X77" s="142"/>
      <c r="Y77" s="142"/>
      <c r="Z77" s="142"/>
      <c r="AA77" s="142"/>
      <c r="AB77" s="142" t="e">
        <f t="shared" si="5"/>
        <v>#VALUE!</v>
      </c>
      <c r="AC77" s="142">
        <f t="shared" si="6"/>
        <v>162</v>
      </c>
      <c r="AD77" s="142" t="str">
        <f>VLOOKUP(U77,NIVEAUXADMIN!A:B,2,FALSE)</f>
        <v>HT08</v>
      </c>
      <c r="AE77" s="142" t="str">
        <f>VLOOKUP(V77,NIVEAUXADMIN!E:F,2,FALSE)</f>
        <v>HT08822</v>
      </c>
      <c r="AF77" s="142" t="e">
        <f>VLOOKUP(W77,NIVEAUXADMIN!I:J,2,FALSE)</f>
        <v>#N/A</v>
      </c>
      <c r="AG77" s="142">
        <f>IF(SUMPRODUCT(($A$4:$A77=A77)*($V$4:$V77=V77))&gt;1,0,1)</f>
        <v>0</v>
      </c>
    </row>
    <row r="78" spans="1:33" ht="15" customHeight="1">
      <c r="A78" s="157" t="s">
        <v>28</v>
      </c>
      <c r="B78" s="157" t="s">
        <v>28</v>
      </c>
      <c r="C78" s="157" t="s">
        <v>26</v>
      </c>
      <c r="D78" s="72"/>
      <c r="E78" s="72" t="s">
        <v>48</v>
      </c>
      <c r="F78" s="142" t="s">
        <v>19</v>
      </c>
      <c r="G78" s="142" t="e">
        <f t="shared" si="4"/>
        <v>#VALUE!</v>
      </c>
      <c r="H78" s="158" t="s">
        <v>1961</v>
      </c>
      <c r="I78" s="84" t="s">
        <v>1050</v>
      </c>
      <c r="J78" s="142" t="s">
        <v>1027</v>
      </c>
      <c r="K78" s="142" t="s">
        <v>1027</v>
      </c>
      <c r="L78" s="142"/>
      <c r="M78" s="80" t="str">
        <f>IFERROR(VLOOKUP(K78,REFERENCES!R:S,2,FALSE),"")</f>
        <v>N/A</v>
      </c>
      <c r="N78" s="75"/>
      <c r="O78" s="75"/>
      <c r="P78" s="75"/>
      <c r="Q78" s="75"/>
      <c r="R78" s="79" t="s">
        <v>1885</v>
      </c>
      <c r="S78" s="144"/>
      <c r="T78" s="85"/>
      <c r="U78" s="142" t="s">
        <v>17</v>
      </c>
      <c r="V78" s="142" t="s">
        <v>261</v>
      </c>
      <c r="W78" s="86"/>
      <c r="X78" s="142"/>
      <c r="Y78" s="142"/>
      <c r="Z78" s="142"/>
      <c r="AA78" s="142"/>
      <c r="AB78" s="142" t="e">
        <f t="shared" si="5"/>
        <v>#VALUE!</v>
      </c>
      <c r="AC78" s="142">
        <f t="shared" si="6"/>
        <v>162</v>
      </c>
      <c r="AD78" s="142" t="str">
        <f>VLOOKUP(U78,NIVEAUXADMIN!A:B,2,FALSE)</f>
        <v>HT08</v>
      </c>
      <c r="AE78" s="142" t="str">
        <f>VLOOKUP(V78,NIVEAUXADMIN!E:F,2,FALSE)</f>
        <v>HT08822</v>
      </c>
      <c r="AF78" s="142" t="e">
        <f>VLOOKUP(W78,NIVEAUXADMIN!I:J,2,FALSE)</f>
        <v>#N/A</v>
      </c>
      <c r="AG78" s="142">
        <f>IF(SUMPRODUCT(($A$4:$A78=A78)*($V$4:$V78=V78))&gt;1,0,1)</f>
        <v>0</v>
      </c>
    </row>
    <row r="79" spans="1:33" ht="15" customHeight="1">
      <c r="A79" s="157" t="s">
        <v>28</v>
      </c>
      <c r="B79" s="157" t="s">
        <v>28</v>
      </c>
      <c r="C79" s="157" t="s">
        <v>26</v>
      </c>
      <c r="D79" s="72"/>
      <c r="E79" s="72" t="s">
        <v>48</v>
      </c>
      <c r="F79" s="142" t="s">
        <v>19</v>
      </c>
      <c r="G79" s="142" t="e">
        <f t="shared" si="4"/>
        <v>#VALUE!</v>
      </c>
      <c r="H79" s="158" t="s">
        <v>1961</v>
      </c>
      <c r="I79" s="84" t="s">
        <v>1050</v>
      </c>
      <c r="J79" s="142" t="s">
        <v>1026</v>
      </c>
      <c r="K79" s="142" t="s">
        <v>1026</v>
      </c>
      <c r="L79" s="142"/>
      <c r="M79" s="80" t="str">
        <f>IFERROR(VLOOKUP(K79,REFERENCES!R:S,2,FALSE),"")</f>
        <v>N/A</v>
      </c>
      <c r="N79" s="75"/>
      <c r="O79" s="75"/>
      <c r="P79" s="75"/>
      <c r="Q79" s="75"/>
      <c r="R79" s="79" t="s">
        <v>1885</v>
      </c>
      <c r="S79" s="144"/>
      <c r="T79" s="85"/>
      <c r="U79" s="142" t="s">
        <v>17</v>
      </c>
      <c r="V79" s="142" t="s">
        <v>261</v>
      </c>
      <c r="W79" s="86"/>
      <c r="X79" s="142"/>
      <c r="Y79" s="142"/>
      <c r="Z79" s="142"/>
      <c r="AA79" s="142"/>
      <c r="AB79" s="142" t="e">
        <f t="shared" si="5"/>
        <v>#VALUE!</v>
      </c>
      <c r="AC79" s="142">
        <f t="shared" si="6"/>
        <v>162</v>
      </c>
      <c r="AD79" s="142" t="str">
        <f>VLOOKUP(U79,NIVEAUXADMIN!A:B,2,FALSE)</f>
        <v>HT08</v>
      </c>
      <c r="AE79" s="142" t="str">
        <f>VLOOKUP(V79,NIVEAUXADMIN!E:F,2,FALSE)</f>
        <v>HT08822</v>
      </c>
      <c r="AF79" s="142" t="e">
        <f>VLOOKUP(W79,NIVEAUXADMIN!I:J,2,FALSE)</f>
        <v>#N/A</v>
      </c>
      <c r="AG79" s="142">
        <f>IF(SUMPRODUCT(($A$4:$A79=A79)*($V$4:$V79=V79))&gt;1,0,1)</f>
        <v>0</v>
      </c>
    </row>
    <row r="80" spans="1:33" ht="15" customHeight="1">
      <c r="A80" s="157" t="s">
        <v>28</v>
      </c>
      <c r="B80" s="157" t="s">
        <v>28</v>
      </c>
      <c r="C80" s="157" t="s">
        <v>26</v>
      </c>
      <c r="D80" s="72"/>
      <c r="E80" s="72" t="s">
        <v>48</v>
      </c>
      <c r="F80" s="142" t="s">
        <v>19</v>
      </c>
      <c r="G80" s="142" t="e">
        <f t="shared" si="4"/>
        <v>#VALUE!</v>
      </c>
      <c r="H80" s="158" t="s">
        <v>1961</v>
      </c>
      <c r="I80" s="84" t="s">
        <v>1051</v>
      </c>
      <c r="J80" s="142" t="s">
        <v>1053</v>
      </c>
      <c r="K80" s="142" t="s">
        <v>1176</v>
      </c>
      <c r="L80" s="142"/>
      <c r="M80" s="80" t="str">
        <f>IFERROR(VLOOKUP(K80,REFERENCES!R:S,2,FALSE),"")</f>
        <v>Nombre</v>
      </c>
      <c r="N80" s="75">
        <v>200</v>
      </c>
      <c r="O80" s="75"/>
      <c r="P80" s="75"/>
      <c r="Q80" s="75"/>
      <c r="R80" s="79" t="s">
        <v>1885</v>
      </c>
      <c r="S80" s="144"/>
      <c r="T80" s="85"/>
      <c r="U80" s="142" t="s">
        <v>17</v>
      </c>
      <c r="V80" s="142" t="s">
        <v>261</v>
      </c>
      <c r="W80" s="86"/>
      <c r="X80" s="142"/>
      <c r="Y80" s="142"/>
      <c r="Z80" s="142"/>
      <c r="AA80" s="142"/>
      <c r="AB80" s="142" t="e">
        <f t="shared" si="5"/>
        <v>#VALUE!</v>
      </c>
      <c r="AC80" s="142">
        <f t="shared" si="6"/>
        <v>162</v>
      </c>
      <c r="AD80" s="142" t="str">
        <f>VLOOKUP(U80,NIVEAUXADMIN!A:B,2,FALSE)</f>
        <v>HT08</v>
      </c>
      <c r="AE80" s="142" t="str">
        <f>VLOOKUP(V80,NIVEAUXADMIN!E:F,2,FALSE)</f>
        <v>HT08822</v>
      </c>
      <c r="AF80" s="142" t="e">
        <f>VLOOKUP(W80,NIVEAUXADMIN!I:J,2,FALSE)</f>
        <v>#N/A</v>
      </c>
      <c r="AG80" s="142">
        <f>IF(SUMPRODUCT(($A$4:$A80=A80)*($V$4:$V80=V80))&gt;1,0,1)</f>
        <v>0</v>
      </c>
    </row>
    <row r="81" spans="1:33" ht="15" customHeight="1">
      <c r="A81" s="157" t="s">
        <v>28</v>
      </c>
      <c r="B81" s="157" t="s">
        <v>28</v>
      </c>
      <c r="C81" s="157" t="s">
        <v>26</v>
      </c>
      <c r="D81" s="72"/>
      <c r="E81" s="72" t="s">
        <v>48</v>
      </c>
      <c r="F81" s="142" t="s">
        <v>19</v>
      </c>
      <c r="G81" s="142" t="e">
        <f t="shared" si="4"/>
        <v>#VALUE!</v>
      </c>
      <c r="H81" s="158" t="s">
        <v>1961</v>
      </c>
      <c r="I81" s="84" t="s">
        <v>1051</v>
      </c>
      <c r="J81" s="142" t="s">
        <v>1053</v>
      </c>
      <c r="K81" s="142" t="s">
        <v>1186</v>
      </c>
      <c r="L81" s="142"/>
      <c r="M81" s="80" t="str">
        <f>IFERROR(VLOOKUP(K81,REFERENCES!R:S,2,FALSE),"")</f>
        <v>Nombre</v>
      </c>
      <c r="N81" s="75">
        <v>80</v>
      </c>
      <c r="O81" s="75"/>
      <c r="P81" s="75"/>
      <c r="Q81" s="75"/>
      <c r="R81" s="79" t="s">
        <v>1885</v>
      </c>
      <c r="S81" s="144"/>
      <c r="T81" s="85"/>
      <c r="U81" s="142" t="s">
        <v>17</v>
      </c>
      <c r="V81" s="142" t="s">
        <v>261</v>
      </c>
      <c r="W81" s="86"/>
      <c r="X81" s="142"/>
      <c r="Y81" s="142"/>
      <c r="Z81" s="142"/>
      <c r="AA81" s="142"/>
      <c r="AB81" s="142" t="e">
        <f t="shared" si="5"/>
        <v>#VALUE!</v>
      </c>
      <c r="AC81" s="142">
        <f t="shared" si="6"/>
        <v>162</v>
      </c>
      <c r="AD81" s="142" t="str">
        <f>VLOOKUP(U81,NIVEAUXADMIN!A:B,2,FALSE)</f>
        <v>HT08</v>
      </c>
      <c r="AE81" s="142" t="str">
        <f>VLOOKUP(V81,NIVEAUXADMIN!E:F,2,FALSE)</f>
        <v>HT08822</v>
      </c>
      <c r="AF81" s="142" t="e">
        <f>VLOOKUP(W81,NIVEAUXADMIN!I:J,2,FALSE)</f>
        <v>#N/A</v>
      </c>
      <c r="AG81" s="142">
        <f>IF(SUMPRODUCT(($A$4:$A81=A81)*($V$4:$V81=V81))&gt;1,0,1)</f>
        <v>0</v>
      </c>
    </row>
    <row r="82" spans="1:33" ht="15" customHeight="1">
      <c r="A82" s="157" t="s">
        <v>28</v>
      </c>
      <c r="B82" s="157" t="s">
        <v>28</v>
      </c>
      <c r="C82" s="157" t="s">
        <v>26</v>
      </c>
      <c r="D82" s="72"/>
      <c r="E82" s="72" t="s">
        <v>48</v>
      </c>
      <c r="F82" s="142" t="s">
        <v>19</v>
      </c>
      <c r="G82" s="142" t="e">
        <f t="shared" si="4"/>
        <v>#VALUE!</v>
      </c>
      <c r="H82" s="158" t="s">
        <v>1961</v>
      </c>
      <c r="I82" s="84" t="s">
        <v>1050</v>
      </c>
      <c r="J82" s="142" t="s">
        <v>1030</v>
      </c>
      <c r="K82" s="142" t="s">
        <v>56</v>
      </c>
      <c r="L82" s="142"/>
      <c r="M82" s="80" t="str">
        <f>IFERROR(VLOOKUP(K82,REFERENCES!R:S,2,FALSE),"")</f>
        <v>N/A</v>
      </c>
      <c r="N82" s="75"/>
      <c r="O82" s="75"/>
      <c r="P82" s="75"/>
      <c r="Q82" s="75"/>
      <c r="R82" s="79" t="s">
        <v>1885</v>
      </c>
      <c r="S82" s="144"/>
      <c r="T82" s="85"/>
      <c r="U82" s="142" t="s">
        <v>17</v>
      </c>
      <c r="V82" s="142" t="s">
        <v>261</v>
      </c>
      <c r="W82" s="86"/>
      <c r="X82" s="142"/>
      <c r="Y82" s="142"/>
      <c r="Z82" s="142"/>
      <c r="AA82" s="142"/>
      <c r="AB82" s="142" t="e">
        <f t="shared" si="5"/>
        <v>#VALUE!</v>
      </c>
      <c r="AC82" s="142">
        <f t="shared" si="6"/>
        <v>162</v>
      </c>
      <c r="AD82" s="142" t="str">
        <f>VLOOKUP(U82,NIVEAUXADMIN!A:B,2,FALSE)</f>
        <v>HT08</v>
      </c>
      <c r="AE82" s="142" t="str">
        <f>VLOOKUP(V82,NIVEAUXADMIN!E:F,2,FALSE)</f>
        <v>HT08822</v>
      </c>
      <c r="AF82" s="142" t="e">
        <f>VLOOKUP(W82,NIVEAUXADMIN!I:J,2,FALSE)</f>
        <v>#N/A</v>
      </c>
      <c r="AG82" s="142">
        <f>IF(SUMPRODUCT(($A$4:$A82=A82)*($V$4:$V82=V82))&gt;1,0,1)</f>
        <v>0</v>
      </c>
    </row>
    <row r="83" spans="1:33" ht="15" customHeight="1">
      <c r="A83" s="157" t="s">
        <v>28</v>
      </c>
      <c r="B83" s="157" t="s">
        <v>28</v>
      </c>
      <c r="C83" s="157" t="s">
        <v>26</v>
      </c>
      <c r="D83" s="72"/>
      <c r="E83" s="72" t="s">
        <v>48</v>
      </c>
      <c r="F83" s="142" t="s">
        <v>19</v>
      </c>
      <c r="G83" s="142" t="e">
        <f t="shared" si="4"/>
        <v>#VALUE!</v>
      </c>
      <c r="H83" s="158" t="s">
        <v>1961</v>
      </c>
      <c r="I83" s="84" t="s">
        <v>1050</v>
      </c>
      <c r="J83" s="142" t="s">
        <v>1029</v>
      </c>
      <c r="K83" s="142" t="s">
        <v>1256</v>
      </c>
      <c r="L83" s="142"/>
      <c r="M83" s="80" t="str">
        <f>IFERROR(VLOOKUP(K83,REFERENCES!R:S,2,FALSE),"")</f>
        <v>Nombre de personnes</v>
      </c>
      <c r="N83" s="75"/>
      <c r="O83" s="75"/>
      <c r="P83" s="75"/>
      <c r="Q83" s="75"/>
      <c r="R83" s="79" t="s">
        <v>1885</v>
      </c>
      <c r="S83" s="144"/>
      <c r="T83" s="85"/>
      <c r="U83" s="142" t="s">
        <v>17</v>
      </c>
      <c r="V83" s="142" t="s">
        <v>261</v>
      </c>
      <c r="W83" s="86"/>
      <c r="X83" s="142"/>
      <c r="Y83" s="142"/>
      <c r="Z83" s="142"/>
      <c r="AA83" s="142"/>
      <c r="AB83" s="142" t="e">
        <f t="shared" si="5"/>
        <v>#VALUE!</v>
      </c>
      <c r="AC83" s="142">
        <f t="shared" si="6"/>
        <v>162</v>
      </c>
      <c r="AD83" s="142" t="str">
        <f>VLOOKUP(U83,NIVEAUXADMIN!A:B,2,FALSE)</f>
        <v>HT08</v>
      </c>
      <c r="AE83" s="142" t="str">
        <f>VLOOKUP(V83,NIVEAUXADMIN!E:F,2,FALSE)</f>
        <v>HT08822</v>
      </c>
      <c r="AF83" s="142" t="e">
        <f>VLOOKUP(W83,NIVEAUXADMIN!I:J,2,FALSE)</f>
        <v>#N/A</v>
      </c>
      <c r="AG83" s="142">
        <f>IF(SUMPRODUCT(($A$4:$A83=A83)*($V$4:$V83=V83))&gt;1,0,1)</f>
        <v>0</v>
      </c>
    </row>
    <row r="84" spans="1:33" ht="15" customHeight="1">
      <c r="A84" s="142" t="s">
        <v>28</v>
      </c>
      <c r="B84" s="142" t="s">
        <v>28</v>
      </c>
      <c r="C84" s="142" t="s">
        <v>26</v>
      </c>
      <c r="D84" s="72"/>
      <c r="E84" s="72" t="s">
        <v>48</v>
      </c>
      <c r="F84" s="142" t="s">
        <v>16</v>
      </c>
      <c r="G84" s="142" t="str">
        <f t="shared" si="4"/>
        <v>Octobre</v>
      </c>
      <c r="H84" s="158">
        <v>42674</v>
      </c>
      <c r="I84" s="84" t="s">
        <v>1049</v>
      </c>
      <c r="J84" s="142" t="s">
        <v>1053</v>
      </c>
      <c r="K84" s="142" t="s">
        <v>1048</v>
      </c>
      <c r="L84" s="142"/>
      <c r="M84" s="80" t="str">
        <f>IFERROR(VLOOKUP(K84,REFERENCES!R:S,2,FALSE),"")</f>
        <v>Nombre</v>
      </c>
      <c r="N84" s="159">
        <v>759</v>
      </c>
      <c r="O84" s="75"/>
      <c r="P84" s="75"/>
      <c r="Q84" s="75"/>
      <c r="R84" s="79" t="s">
        <v>1885</v>
      </c>
      <c r="S84" s="144">
        <v>993</v>
      </c>
      <c r="T84" s="85"/>
      <c r="U84" s="142" t="s">
        <v>17</v>
      </c>
      <c r="V84" s="142" t="s">
        <v>18</v>
      </c>
      <c r="W84" s="86" t="s">
        <v>1622</v>
      </c>
      <c r="X84" s="142" t="s">
        <v>1844</v>
      </c>
      <c r="Y84" s="142" t="s">
        <v>1037</v>
      </c>
      <c r="Z84" s="142" t="s">
        <v>1070</v>
      </c>
      <c r="AA84" s="142"/>
      <c r="AB84" s="142" t="str">
        <f t="shared" si="5"/>
        <v>ACT20161031GRJE4E</v>
      </c>
      <c r="AC84" s="142">
        <f t="shared" si="6"/>
        <v>2</v>
      </c>
      <c r="AD84" s="142" t="str">
        <f>VLOOKUP(U84,NIVEAUXADMIN!A:B,2,FALSE)</f>
        <v>HT08</v>
      </c>
      <c r="AE84" s="142" t="str">
        <f>VLOOKUP(V84,NIVEAUXADMIN!E:F,2,FALSE)</f>
        <v>HT08811</v>
      </c>
      <c r="AF84" s="142" t="str">
        <f>VLOOKUP(W84,NIVEAUXADMIN!I:J,2,FALSE)</f>
        <v>HT08811-04</v>
      </c>
      <c r="AG84" s="142">
        <f>IF(SUMPRODUCT(($A$4:$A84=A84)*($V$4:$V84=V84))&gt;1,0,1)</f>
        <v>1</v>
      </c>
    </row>
    <row r="85" spans="1:33" ht="15" customHeight="1">
      <c r="A85" s="142" t="s">
        <v>28</v>
      </c>
      <c r="B85" s="142" t="s">
        <v>28</v>
      </c>
      <c r="C85" s="142" t="s">
        <v>26</v>
      </c>
      <c r="D85" s="72"/>
      <c r="E85" s="72" t="s">
        <v>48</v>
      </c>
      <c r="F85" s="142" t="s">
        <v>16</v>
      </c>
      <c r="G85" s="142" t="str">
        <f t="shared" si="4"/>
        <v>Octobre</v>
      </c>
      <c r="H85" s="158">
        <v>42674</v>
      </c>
      <c r="I85" s="84" t="s">
        <v>1051</v>
      </c>
      <c r="J85" s="142" t="s">
        <v>1052</v>
      </c>
      <c r="K85" s="142" t="s">
        <v>1062</v>
      </c>
      <c r="L85" s="142"/>
      <c r="M85" s="80" t="str">
        <f>IFERROR(VLOOKUP(K85,REFERENCES!R:S,2,FALSE),"")</f>
        <v>Nombre</v>
      </c>
      <c r="N85" s="159">
        <v>759</v>
      </c>
      <c r="O85" s="75"/>
      <c r="P85" s="75"/>
      <c r="Q85" s="75"/>
      <c r="R85" s="79" t="s">
        <v>1885</v>
      </c>
      <c r="S85" s="144">
        <v>993</v>
      </c>
      <c r="T85" s="85"/>
      <c r="U85" s="142" t="s">
        <v>17</v>
      </c>
      <c r="V85" s="142" t="s">
        <v>18</v>
      </c>
      <c r="W85" s="86" t="s">
        <v>1622</v>
      </c>
      <c r="X85" s="142" t="s">
        <v>1844</v>
      </c>
      <c r="Y85" s="142" t="s">
        <v>1037</v>
      </c>
      <c r="Z85" s="142" t="s">
        <v>1070</v>
      </c>
      <c r="AA85" s="142"/>
      <c r="AB85" s="142" t="str">
        <f t="shared" si="5"/>
        <v>ACT20161031GRJE4E</v>
      </c>
      <c r="AC85" s="142">
        <f t="shared" si="6"/>
        <v>2</v>
      </c>
      <c r="AD85" s="142" t="str">
        <f>VLOOKUP(U85,NIVEAUXADMIN!A:B,2,FALSE)</f>
        <v>HT08</v>
      </c>
      <c r="AE85" s="142" t="str">
        <f>VLOOKUP(V85,NIVEAUXADMIN!E:F,2,FALSE)</f>
        <v>HT08811</v>
      </c>
      <c r="AF85" s="142" t="str">
        <f>VLOOKUP(W85,NIVEAUXADMIN!I:J,2,FALSE)</f>
        <v>HT08811-04</v>
      </c>
      <c r="AG85" s="142">
        <f>IF(SUMPRODUCT(($A$4:$A85=A85)*($V$4:$V85=V85))&gt;1,0,1)</f>
        <v>0</v>
      </c>
    </row>
    <row r="86" spans="1:33" ht="15" customHeight="1">
      <c r="A86" s="142" t="s">
        <v>28</v>
      </c>
      <c r="B86" s="142" t="s">
        <v>28</v>
      </c>
      <c r="C86" s="142" t="s">
        <v>26</v>
      </c>
      <c r="D86" s="72"/>
      <c r="E86" s="72" t="s">
        <v>48</v>
      </c>
      <c r="F86" s="142" t="s">
        <v>16</v>
      </c>
      <c r="G86" s="142" t="str">
        <f t="shared" si="4"/>
        <v>Octobre</v>
      </c>
      <c r="H86" s="158">
        <v>42662</v>
      </c>
      <c r="I86" s="84" t="s">
        <v>1049</v>
      </c>
      <c r="J86" s="142" t="s">
        <v>1053</v>
      </c>
      <c r="K86" s="142" t="s">
        <v>1048</v>
      </c>
      <c r="L86" s="142"/>
      <c r="M86" s="80" t="str">
        <f>IFERROR(VLOOKUP(K86,REFERENCES!R:S,2,FALSE),"")</f>
        <v>Nombre</v>
      </c>
      <c r="N86" s="159">
        <v>563</v>
      </c>
      <c r="O86" s="75"/>
      <c r="P86" s="75"/>
      <c r="Q86" s="75"/>
      <c r="R86" s="79" t="s">
        <v>1885</v>
      </c>
      <c r="S86" s="144">
        <v>993</v>
      </c>
      <c r="T86" s="85"/>
      <c r="U86" s="142" t="s">
        <v>17</v>
      </c>
      <c r="V86" s="142" t="s">
        <v>18</v>
      </c>
      <c r="W86" s="86" t="s">
        <v>1788</v>
      </c>
      <c r="X86" s="142" t="s">
        <v>1841</v>
      </c>
      <c r="Y86" s="142" t="s">
        <v>1037</v>
      </c>
      <c r="Z86" s="142" t="s">
        <v>1070</v>
      </c>
      <c r="AA86" s="142"/>
      <c r="AB86" s="142" t="str">
        <f t="shared" si="5"/>
        <v>ACT20161019GRJE8E</v>
      </c>
      <c r="AC86" s="142">
        <f t="shared" si="6"/>
        <v>2</v>
      </c>
      <c r="AD86" s="142" t="str">
        <f>VLOOKUP(U86,NIVEAUXADMIN!A:B,2,FALSE)</f>
        <v>HT08</v>
      </c>
      <c r="AE86" s="142" t="str">
        <f>VLOOKUP(V86,NIVEAUXADMIN!E:F,2,FALSE)</f>
        <v>HT08811</v>
      </c>
      <c r="AF86" s="142" t="str">
        <f>VLOOKUP(W86,NIVEAUXADMIN!I:J,2,FALSE)</f>
        <v>HT08811-08</v>
      </c>
      <c r="AG86" s="142">
        <f>IF(SUMPRODUCT(($A$4:$A86=A86)*($V$4:$V86=V86))&gt;1,0,1)</f>
        <v>0</v>
      </c>
    </row>
    <row r="87" spans="1:33" ht="15" customHeight="1">
      <c r="A87" s="142" t="s">
        <v>28</v>
      </c>
      <c r="B87" s="142" t="s">
        <v>28</v>
      </c>
      <c r="C87" s="142" t="s">
        <v>26</v>
      </c>
      <c r="D87" s="72"/>
      <c r="E87" s="72" t="s">
        <v>48</v>
      </c>
      <c r="F87" s="142" t="s">
        <v>16</v>
      </c>
      <c r="G87" s="142" t="str">
        <f t="shared" si="4"/>
        <v>Octobre</v>
      </c>
      <c r="H87" s="158">
        <v>42662</v>
      </c>
      <c r="I87" s="84" t="s">
        <v>1051</v>
      </c>
      <c r="J87" s="142" t="s">
        <v>1052</v>
      </c>
      <c r="K87" s="142" t="s">
        <v>1062</v>
      </c>
      <c r="L87" s="142"/>
      <c r="M87" s="80" t="str">
        <f>IFERROR(VLOOKUP(K87,REFERENCES!R:S,2,FALSE),"")</f>
        <v>Nombre</v>
      </c>
      <c r="N87" s="159">
        <v>563</v>
      </c>
      <c r="O87" s="75"/>
      <c r="P87" s="75"/>
      <c r="Q87" s="75"/>
      <c r="R87" s="79" t="s">
        <v>1885</v>
      </c>
      <c r="S87" s="144"/>
      <c r="T87" s="85"/>
      <c r="U87" s="142" t="s">
        <v>17</v>
      </c>
      <c r="V87" s="142" t="s">
        <v>18</v>
      </c>
      <c r="W87" s="86" t="s">
        <v>1788</v>
      </c>
      <c r="X87" s="142" t="s">
        <v>1841</v>
      </c>
      <c r="Y87" s="142" t="s">
        <v>1037</v>
      </c>
      <c r="Z87" s="142" t="s">
        <v>1070</v>
      </c>
      <c r="AA87" s="142"/>
      <c r="AB87" s="142" t="str">
        <f t="shared" si="5"/>
        <v>ACT20161019GRJE8E</v>
      </c>
      <c r="AC87" s="142">
        <f t="shared" si="6"/>
        <v>2</v>
      </c>
      <c r="AD87" s="142" t="str">
        <f>VLOOKUP(U87,NIVEAUXADMIN!A:B,2,FALSE)</f>
        <v>HT08</v>
      </c>
      <c r="AE87" s="142" t="str">
        <f>VLOOKUP(V87,NIVEAUXADMIN!E:F,2,FALSE)</f>
        <v>HT08811</v>
      </c>
      <c r="AF87" s="142" t="str">
        <f>VLOOKUP(W87,NIVEAUXADMIN!I:J,2,FALSE)</f>
        <v>HT08811-08</v>
      </c>
      <c r="AG87" s="142">
        <f>IF(SUMPRODUCT(($A$4:$A87=A87)*($V$4:$V87=V87))&gt;1,0,1)</f>
        <v>0</v>
      </c>
    </row>
    <row r="88" spans="1:33" ht="15" customHeight="1">
      <c r="A88" s="142" t="s">
        <v>28</v>
      </c>
      <c r="B88" s="142" t="s">
        <v>28</v>
      </c>
      <c r="C88" s="142" t="s">
        <v>26</v>
      </c>
      <c r="D88" s="72"/>
      <c r="E88" s="72" t="s">
        <v>48</v>
      </c>
      <c r="F88" s="142" t="s">
        <v>16</v>
      </c>
      <c r="G88" s="142" t="str">
        <f t="shared" si="4"/>
        <v>Octobre</v>
      </c>
      <c r="H88" s="158">
        <v>42663</v>
      </c>
      <c r="I88" s="84" t="s">
        <v>1049</v>
      </c>
      <c r="J88" s="142" t="s">
        <v>1053</v>
      </c>
      <c r="K88" s="142" t="s">
        <v>1048</v>
      </c>
      <c r="L88" s="142"/>
      <c r="M88" s="80" t="str">
        <f>IFERROR(VLOOKUP(K88,REFERENCES!R:S,2,FALSE),"")</f>
        <v>Nombre</v>
      </c>
      <c r="N88" s="159">
        <v>942</v>
      </c>
      <c r="O88" s="75"/>
      <c r="P88" s="75"/>
      <c r="Q88" s="75"/>
      <c r="R88" s="79" t="s">
        <v>1885</v>
      </c>
      <c r="S88" s="144"/>
      <c r="T88" s="85"/>
      <c r="U88" s="142" t="s">
        <v>17</v>
      </c>
      <c r="V88" s="142" t="s">
        <v>18</v>
      </c>
      <c r="W88" s="86" t="s">
        <v>1788</v>
      </c>
      <c r="X88" s="142" t="s">
        <v>1841</v>
      </c>
      <c r="Y88" s="142" t="s">
        <v>1037</v>
      </c>
      <c r="Z88" s="142" t="s">
        <v>1070</v>
      </c>
      <c r="AA88" s="142"/>
      <c r="AB88" s="142" t="str">
        <f t="shared" si="5"/>
        <v>ACT20161020GRJE8E</v>
      </c>
      <c r="AC88" s="142">
        <f t="shared" si="6"/>
        <v>2</v>
      </c>
      <c r="AD88" s="142" t="str">
        <f>VLOOKUP(U88,NIVEAUXADMIN!A:B,2,FALSE)</f>
        <v>HT08</v>
      </c>
      <c r="AE88" s="142" t="str">
        <f>VLOOKUP(V88,NIVEAUXADMIN!E:F,2,FALSE)</f>
        <v>HT08811</v>
      </c>
      <c r="AF88" s="142" t="str">
        <f>VLOOKUP(W88,NIVEAUXADMIN!I:J,2,FALSE)</f>
        <v>HT08811-08</v>
      </c>
      <c r="AG88" s="142">
        <f>IF(SUMPRODUCT(($A$4:$A88=A88)*($V$4:$V88=V88))&gt;1,0,1)</f>
        <v>0</v>
      </c>
    </row>
    <row r="89" spans="1:33" ht="15" customHeight="1">
      <c r="A89" s="142" t="s">
        <v>28</v>
      </c>
      <c r="B89" s="142" t="s">
        <v>28</v>
      </c>
      <c r="C89" s="142" t="s">
        <v>26</v>
      </c>
      <c r="D89" s="72"/>
      <c r="E89" s="72" t="s">
        <v>48</v>
      </c>
      <c r="F89" s="142" t="s">
        <v>16</v>
      </c>
      <c r="G89" s="142" t="str">
        <f t="shared" si="4"/>
        <v>Octobre</v>
      </c>
      <c r="H89" s="158">
        <v>42663</v>
      </c>
      <c r="I89" s="84" t="s">
        <v>1051</v>
      </c>
      <c r="J89" s="142" t="s">
        <v>1052</v>
      </c>
      <c r="K89" s="142" t="s">
        <v>1062</v>
      </c>
      <c r="L89" s="142"/>
      <c r="M89" s="80" t="str">
        <f>IFERROR(VLOOKUP(K89,REFERENCES!R:S,2,FALSE),"")</f>
        <v>Nombre</v>
      </c>
      <c r="N89" s="159">
        <v>942</v>
      </c>
      <c r="O89" s="75"/>
      <c r="P89" s="75"/>
      <c r="Q89" s="75"/>
      <c r="R89" s="79" t="s">
        <v>1885</v>
      </c>
      <c r="S89" s="144"/>
      <c r="T89" s="85"/>
      <c r="U89" s="142" t="s">
        <v>17</v>
      </c>
      <c r="V89" s="142" t="s">
        <v>18</v>
      </c>
      <c r="W89" s="86" t="s">
        <v>1788</v>
      </c>
      <c r="X89" s="142" t="s">
        <v>1841</v>
      </c>
      <c r="Y89" s="142" t="s">
        <v>1037</v>
      </c>
      <c r="Z89" s="142" t="s">
        <v>1070</v>
      </c>
      <c r="AA89" s="142"/>
      <c r="AB89" s="142" t="str">
        <f t="shared" si="5"/>
        <v>ACT20161020GRJE8E</v>
      </c>
      <c r="AC89" s="142">
        <f t="shared" si="6"/>
        <v>2</v>
      </c>
      <c r="AD89" s="142" t="str">
        <f>VLOOKUP(U89,NIVEAUXADMIN!A:B,2,FALSE)</f>
        <v>HT08</v>
      </c>
      <c r="AE89" s="142" t="str">
        <f>VLOOKUP(V89,NIVEAUXADMIN!E:F,2,FALSE)</f>
        <v>HT08811</v>
      </c>
      <c r="AF89" s="142" t="str">
        <f>VLOOKUP(W89,NIVEAUXADMIN!I:J,2,FALSE)</f>
        <v>HT08811-08</v>
      </c>
      <c r="AG89" s="142">
        <f>IF(SUMPRODUCT(($A$4:$A89=A89)*($V$4:$V89=V89))&gt;1,0,1)</f>
        <v>0</v>
      </c>
    </row>
    <row r="90" spans="1:33" ht="15" customHeight="1">
      <c r="A90" s="142" t="s">
        <v>28</v>
      </c>
      <c r="B90" s="142" t="s">
        <v>28</v>
      </c>
      <c r="C90" s="142" t="s">
        <v>26</v>
      </c>
      <c r="D90" s="72"/>
      <c r="E90" s="72" t="s">
        <v>48</v>
      </c>
      <c r="F90" s="142" t="s">
        <v>16</v>
      </c>
      <c r="G90" s="142" t="str">
        <f t="shared" si="4"/>
        <v>Octobre</v>
      </c>
      <c r="H90" s="158">
        <v>42664</v>
      </c>
      <c r="I90" s="84" t="s">
        <v>1049</v>
      </c>
      <c r="J90" s="142" t="s">
        <v>1053</v>
      </c>
      <c r="K90" s="142" t="s">
        <v>1048</v>
      </c>
      <c r="L90" s="142"/>
      <c r="M90" s="80" t="str">
        <f>IFERROR(VLOOKUP(K90,REFERENCES!R:S,2,FALSE),"")</f>
        <v>Nombre</v>
      </c>
      <c r="N90" s="159">
        <v>996</v>
      </c>
      <c r="O90" s="75"/>
      <c r="P90" s="75"/>
      <c r="Q90" s="75"/>
      <c r="R90" s="79" t="s">
        <v>1885</v>
      </c>
      <c r="S90" s="144">
        <v>993</v>
      </c>
      <c r="T90" s="85"/>
      <c r="U90" s="142" t="s">
        <v>17</v>
      </c>
      <c r="V90" s="142" t="s">
        <v>18</v>
      </c>
      <c r="W90" s="86" t="s">
        <v>1788</v>
      </c>
      <c r="X90" s="142" t="s">
        <v>1841</v>
      </c>
      <c r="Y90" s="142" t="s">
        <v>1037</v>
      </c>
      <c r="Z90" s="142" t="s">
        <v>1070</v>
      </c>
      <c r="AA90" s="142"/>
      <c r="AB90" s="142" t="str">
        <f t="shared" si="5"/>
        <v>ACT20161021GRJE8E</v>
      </c>
      <c r="AC90" s="142">
        <f t="shared" si="6"/>
        <v>2</v>
      </c>
      <c r="AD90" s="142" t="str">
        <f>VLOOKUP(U90,NIVEAUXADMIN!A:B,2,FALSE)</f>
        <v>HT08</v>
      </c>
      <c r="AE90" s="142" t="str">
        <f>VLOOKUP(V90,NIVEAUXADMIN!E:F,2,FALSE)</f>
        <v>HT08811</v>
      </c>
      <c r="AF90" s="142" t="str">
        <f>VLOOKUP(W90,NIVEAUXADMIN!I:J,2,FALSE)</f>
        <v>HT08811-08</v>
      </c>
      <c r="AG90" s="142">
        <f>IF(SUMPRODUCT(($A$4:$A90=A90)*($V$4:$V90=V90))&gt;1,0,1)</f>
        <v>0</v>
      </c>
    </row>
    <row r="91" spans="1:33" ht="15" customHeight="1">
      <c r="A91" s="142" t="s">
        <v>28</v>
      </c>
      <c r="B91" s="142" t="s">
        <v>28</v>
      </c>
      <c r="C91" s="142" t="s">
        <v>26</v>
      </c>
      <c r="D91" s="72"/>
      <c r="E91" s="72" t="s">
        <v>48</v>
      </c>
      <c r="F91" s="142" t="s">
        <v>16</v>
      </c>
      <c r="G91" s="142" t="str">
        <f t="shared" si="4"/>
        <v>Octobre</v>
      </c>
      <c r="H91" s="158">
        <v>42664</v>
      </c>
      <c r="I91" s="84" t="s">
        <v>1051</v>
      </c>
      <c r="J91" s="142" t="s">
        <v>1052</v>
      </c>
      <c r="K91" s="142" t="s">
        <v>1062</v>
      </c>
      <c r="L91" s="142"/>
      <c r="M91" s="80" t="str">
        <f>IFERROR(VLOOKUP(K91,REFERENCES!R:S,2,FALSE),"")</f>
        <v>Nombre</v>
      </c>
      <c r="N91" s="159">
        <v>996</v>
      </c>
      <c r="O91" s="75"/>
      <c r="P91" s="75"/>
      <c r="Q91" s="75"/>
      <c r="R91" s="79" t="s">
        <v>1885</v>
      </c>
      <c r="S91" s="144">
        <v>993</v>
      </c>
      <c r="T91" s="85"/>
      <c r="U91" s="142" t="s">
        <v>17</v>
      </c>
      <c r="V91" s="142" t="s">
        <v>18</v>
      </c>
      <c r="W91" s="86" t="s">
        <v>1788</v>
      </c>
      <c r="X91" s="142" t="s">
        <v>1841</v>
      </c>
      <c r="Y91" s="142" t="s">
        <v>1037</v>
      </c>
      <c r="Z91" s="142" t="s">
        <v>1070</v>
      </c>
      <c r="AA91" s="142"/>
      <c r="AB91" s="142" t="str">
        <f t="shared" si="5"/>
        <v>ACT20161021GRJE8E</v>
      </c>
      <c r="AC91" s="142">
        <f t="shared" si="6"/>
        <v>2</v>
      </c>
      <c r="AD91" s="142" t="str">
        <f>VLOOKUP(U91,NIVEAUXADMIN!A:B,2,FALSE)</f>
        <v>HT08</v>
      </c>
      <c r="AE91" s="142" t="str">
        <f>VLOOKUP(V91,NIVEAUXADMIN!E:F,2,FALSE)</f>
        <v>HT08811</v>
      </c>
      <c r="AF91" s="142" t="str">
        <f>VLOOKUP(W91,NIVEAUXADMIN!I:J,2,FALSE)</f>
        <v>HT08811-08</v>
      </c>
      <c r="AG91" s="142">
        <f>IF(SUMPRODUCT(($A$4:$A91=A91)*($V$4:$V91=V91))&gt;1,0,1)</f>
        <v>0</v>
      </c>
    </row>
    <row r="92" spans="1:33" ht="15" customHeight="1">
      <c r="A92" s="142" t="s">
        <v>28</v>
      </c>
      <c r="B92" s="142" t="s">
        <v>28</v>
      </c>
      <c r="C92" s="142" t="s">
        <v>26</v>
      </c>
      <c r="D92" s="72"/>
      <c r="E92" s="72" t="s">
        <v>48</v>
      </c>
      <c r="F92" s="142" t="s">
        <v>16</v>
      </c>
      <c r="G92" s="142" t="str">
        <f t="shared" ref="G92:G123" si="7">CHOOSE(MONTH(H92), "Janvier", "Fevrier", "Mars", "Avril", "Mai", "Juin", "Juillet", "Aout", "Septembre", "Octobre", "Novembre", "Decembre")</f>
        <v>Octobre</v>
      </c>
      <c r="H92" s="158">
        <v>42665</v>
      </c>
      <c r="I92" s="84" t="s">
        <v>1049</v>
      </c>
      <c r="J92" s="142" t="s">
        <v>1053</v>
      </c>
      <c r="K92" s="142" t="s">
        <v>1048</v>
      </c>
      <c r="L92" s="142"/>
      <c r="M92" s="80" t="str">
        <f>IFERROR(VLOOKUP(K92,REFERENCES!R:S,2,FALSE),"")</f>
        <v>Nombre</v>
      </c>
      <c r="N92" s="159">
        <v>1162</v>
      </c>
      <c r="O92" s="75"/>
      <c r="P92" s="75"/>
      <c r="Q92" s="75"/>
      <c r="R92" s="79" t="s">
        <v>1885</v>
      </c>
      <c r="S92" s="144">
        <v>993</v>
      </c>
      <c r="T92" s="85"/>
      <c r="U92" s="142" t="s">
        <v>17</v>
      </c>
      <c r="V92" s="142" t="s">
        <v>18</v>
      </c>
      <c r="W92" s="86" t="s">
        <v>1788</v>
      </c>
      <c r="X92" s="142" t="s">
        <v>1841</v>
      </c>
      <c r="Y92" s="142" t="s">
        <v>1037</v>
      </c>
      <c r="Z92" s="142" t="s">
        <v>1070</v>
      </c>
      <c r="AA92" s="142"/>
      <c r="AB92" s="142" t="str">
        <f t="shared" si="5"/>
        <v>ACT20161022GRJE8E</v>
      </c>
      <c r="AC92" s="142">
        <f t="shared" si="6"/>
        <v>2</v>
      </c>
      <c r="AD92" s="142" t="str">
        <f>VLOOKUP(U92,NIVEAUXADMIN!A:B,2,FALSE)</f>
        <v>HT08</v>
      </c>
      <c r="AE92" s="142" t="str">
        <f>VLOOKUP(V92,NIVEAUXADMIN!E:F,2,FALSE)</f>
        <v>HT08811</v>
      </c>
      <c r="AF92" s="142" t="str">
        <f>VLOOKUP(W92,NIVEAUXADMIN!I:J,2,FALSE)</f>
        <v>HT08811-08</v>
      </c>
      <c r="AG92" s="142">
        <f>IF(SUMPRODUCT(($A$4:$A92=A92)*($V$4:$V92=V92))&gt;1,0,1)</f>
        <v>0</v>
      </c>
    </row>
    <row r="93" spans="1:33" ht="15" customHeight="1">
      <c r="A93" s="142" t="s">
        <v>28</v>
      </c>
      <c r="B93" s="142" t="s">
        <v>28</v>
      </c>
      <c r="C93" s="142" t="s">
        <v>26</v>
      </c>
      <c r="D93" s="72"/>
      <c r="E93" s="72" t="s">
        <v>48</v>
      </c>
      <c r="F93" s="142" t="s">
        <v>16</v>
      </c>
      <c r="G93" s="142" t="str">
        <f t="shared" si="7"/>
        <v>Octobre</v>
      </c>
      <c r="H93" s="158">
        <v>42665</v>
      </c>
      <c r="I93" s="84" t="s">
        <v>1051</v>
      </c>
      <c r="J93" s="142" t="s">
        <v>1052</v>
      </c>
      <c r="K93" s="142" t="s">
        <v>1062</v>
      </c>
      <c r="L93" s="142"/>
      <c r="M93" s="80" t="str">
        <f>IFERROR(VLOOKUP(K93,REFERENCES!R:S,2,FALSE),"")</f>
        <v>Nombre</v>
      </c>
      <c r="N93" s="159">
        <v>1162</v>
      </c>
      <c r="O93" s="75"/>
      <c r="P93" s="75"/>
      <c r="Q93" s="75"/>
      <c r="R93" s="79" t="s">
        <v>1885</v>
      </c>
      <c r="S93" s="144">
        <v>993</v>
      </c>
      <c r="T93" s="85"/>
      <c r="U93" s="142" t="s">
        <v>17</v>
      </c>
      <c r="V93" s="142" t="s">
        <v>18</v>
      </c>
      <c r="W93" s="86" t="s">
        <v>1788</v>
      </c>
      <c r="X93" s="142" t="s">
        <v>1841</v>
      </c>
      <c r="Y93" s="142" t="s">
        <v>1037</v>
      </c>
      <c r="Z93" s="142" t="s">
        <v>1070</v>
      </c>
      <c r="AA93" s="142"/>
      <c r="AB93" s="142" t="str">
        <f t="shared" si="5"/>
        <v>ACT20161022GRJE8E</v>
      </c>
      <c r="AC93" s="142">
        <f t="shared" si="6"/>
        <v>2</v>
      </c>
      <c r="AD93" s="142" t="str">
        <f>VLOOKUP(U93,NIVEAUXADMIN!A:B,2,FALSE)</f>
        <v>HT08</v>
      </c>
      <c r="AE93" s="142" t="str">
        <f>VLOOKUP(V93,NIVEAUXADMIN!E:F,2,FALSE)</f>
        <v>HT08811</v>
      </c>
      <c r="AF93" s="142" t="str">
        <f>VLOOKUP(W93,NIVEAUXADMIN!I:J,2,FALSE)</f>
        <v>HT08811-08</v>
      </c>
      <c r="AG93" s="142">
        <f>IF(SUMPRODUCT(($A$4:$A93=A93)*($V$4:$V93=V93))&gt;1,0,1)</f>
        <v>0</v>
      </c>
    </row>
    <row r="94" spans="1:33" ht="15" customHeight="1">
      <c r="A94" s="142" t="s">
        <v>28</v>
      </c>
      <c r="B94" s="142" t="s">
        <v>28</v>
      </c>
      <c r="C94" s="142" t="s">
        <v>26</v>
      </c>
      <c r="D94" s="72"/>
      <c r="E94" s="72" t="s">
        <v>48</v>
      </c>
      <c r="F94" s="142" t="s">
        <v>16</v>
      </c>
      <c r="G94" s="142" t="str">
        <f t="shared" si="7"/>
        <v>Octobre</v>
      </c>
      <c r="H94" s="158">
        <v>42666</v>
      </c>
      <c r="I94" s="84" t="s">
        <v>1049</v>
      </c>
      <c r="J94" s="142" t="s">
        <v>1053</v>
      </c>
      <c r="K94" s="142" t="s">
        <v>1048</v>
      </c>
      <c r="L94" s="142"/>
      <c r="M94" s="80" t="str">
        <f>IFERROR(VLOOKUP(K94,REFERENCES!R:S,2,FALSE),"")</f>
        <v>Nombre</v>
      </c>
      <c r="N94" s="159">
        <v>918</v>
      </c>
      <c r="O94" s="75"/>
      <c r="P94" s="75"/>
      <c r="Q94" s="75"/>
      <c r="R94" s="79" t="s">
        <v>1885</v>
      </c>
      <c r="S94" s="144">
        <v>993</v>
      </c>
      <c r="T94" s="85"/>
      <c r="U94" s="142" t="s">
        <v>17</v>
      </c>
      <c r="V94" s="142" t="s">
        <v>18</v>
      </c>
      <c r="W94" s="86" t="s">
        <v>1788</v>
      </c>
      <c r="X94" s="142" t="s">
        <v>1842</v>
      </c>
      <c r="Y94" s="142" t="s">
        <v>1037</v>
      </c>
      <c r="Z94" s="142" t="s">
        <v>1070</v>
      </c>
      <c r="AA94" s="142"/>
      <c r="AB94" s="142" t="str">
        <f t="shared" si="5"/>
        <v>ACT20161023GRJE8E</v>
      </c>
      <c r="AC94" s="142">
        <f t="shared" si="6"/>
        <v>2</v>
      </c>
      <c r="AD94" s="142" t="str">
        <f>VLOOKUP(U94,NIVEAUXADMIN!A:B,2,FALSE)</f>
        <v>HT08</v>
      </c>
      <c r="AE94" s="142" t="str">
        <f>VLOOKUP(V94,NIVEAUXADMIN!E:F,2,FALSE)</f>
        <v>HT08811</v>
      </c>
      <c r="AF94" s="142" t="str">
        <f>VLOOKUP(W94,NIVEAUXADMIN!I:J,2,FALSE)</f>
        <v>HT08811-08</v>
      </c>
      <c r="AG94" s="142">
        <f>IF(SUMPRODUCT(($A$4:$A94=A94)*($V$4:$V94=V94))&gt;1,0,1)</f>
        <v>0</v>
      </c>
    </row>
    <row r="95" spans="1:33" ht="15" customHeight="1">
      <c r="A95" s="142" t="s">
        <v>28</v>
      </c>
      <c r="B95" s="142" t="s">
        <v>28</v>
      </c>
      <c r="C95" s="142" t="s">
        <v>26</v>
      </c>
      <c r="D95" s="72"/>
      <c r="E95" s="72" t="s">
        <v>48</v>
      </c>
      <c r="F95" s="142" t="s">
        <v>16</v>
      </c>
      <c r="G95" s="142" t="str">
        <f t="shared" si="7"/>
        <v>Octobre</v>
      </c>
      <c r="H95" s="158">
        <v>42666</v>
      </c>
      <c r="I95" s="84" t="s">
        <v>1051</v>
      </c>
      <c r="J95" s="142" t="s">
        <v>1052</v>
      </c>
      <c r="K95" s="142" t="s">
        <v>1062</v>
      </c>
      <c r="L95" s="142"/>
      <c r="M95" s="80" t="str">
        <f>IFERROR(VLOOKUP(K95,REFERENCES!R:S,2,FALSE),"")</f>
        <v>Nombre</v>
      </c>
      <c r="N95" s="159">
        <v>918</v>
      </c>
      <c r="O95" s="75"/>
      <c r="P95" s="75"/>
      <c r="Q95" s="75"/>
      <c r="R95" s="79" t="s">
        <v>1885</v>
      </c>
      <c r="S95" s="144">
        <v>993</v>
      </c>
      <c r="T95" s="85"/>
      <c r="U95" s="142" t="s">
        <v>17</v>
      </c>
      <c r="V95" s="142" t="s">
        <v>18</v>
      </c>
      <c r="W95" s="86" t="s">
        <v>1788</v>
      </c>
      <c r="X95" s="142" t="s">
        <v>1842</v>
      </c>
      <c r="Y95" s="142" t="s">
        <v>1037</v>
      </c>
      <c r="Z95" s="142" t="s">
        <v>1070</v>
      </c>
      <c r="AA95" s="142"/>
      <c r="AB95" s="142" t="str">
        <f t="shared" si="5"/>
        <v>ACT20161023GRJE8E</v>
      </c>
      <c r="AC95" s="142">
        <f t="shared" si="6"/>
        <v>2</v>
      </c>
      <c r="AD95" s="142" t="str">
        <f>VLOOKUP(U95,NIVEAUXADMIN!A:B,2,FALSE)</f>
        <v>HT08</v>
      </c>
      <c r="AE95" s="142" t="str">
        <f>VLOOKUP(V95,NIVEAUXADMIN!E:F,2,FALSE)</f>
        <v>HT08811</v>
      </c>
      <c r="AF95" s="142" t="str">
        <f>VLOOKUP(W95,NIVEAUXADMIN!I:J,2,FALSE)</f>
        <v>HT08811-08</v>
      </c>
      <c r="AG95" s="142">
        <f>IF(SUMPRODUCT(($A$4:$A95=A95)*($V$4:$V95=V95))&gt;1,0,1)</f>
        <v>0</v>
      </c>
    </row>
    <row r="96" spans="1:33" ht="15" customHeight="1">
      <c r="A96" s="142" t="s">
        <v>28</v>
      </c>
      <c r="B96" s="142" t="s">
        <v>28</v>
      </c>
      <c r="C96" s="142" t="s">
        <v>26</v>
      </c>
      <c r="D96" s="72"/>
      <c r="E96" s="72" t="s">
        <v>48</v>
      </c>
      <c r="F96" s="142" t="s">
        <v>16</v>
      </c>
      <c r="G96" s="142" t="str">
        <f t="shared" si="7"/>
        <v>Octobre</v>
      </c>
      <c r="H96" s="158">
        <v>42667</v>
      </c>
      <c r="I96" s="84" t="s">
        <v>1049</v>
      </c>
      <c r="J96" s="142" t="s">
        <v>1053</v>
      </c>
      <c r="K96" s="142" t="s">
        <v>1048</v>
      </c>
      <c r="L96" s="142"/>
      <c r="M96" s="80" t="str">
        <f>IFERROR(VLOOKUP(K96,REFERENCES!R:S,2,FALSE),"")</f>
        <v>Nombre</v>
      </c>
      <c r="N96" s="159">
        <v>1115</v>
      </c>
      <c r="O96" s="75"/>
      <c r="P96" s="75"/>
      <c r="Q96" s="75"/>
      <c r="R96" s="79" t="s">
        <v>1885</v>
      </c>
      <c r="S96" s="144">
        <v>993</v>
      </c>
      <c r="T96" s="85"/>
      <c r="U96" s="142" t="s">
        <v>17</v>
      </c>
      <c r="V96" s="142" t="s">
        <v>18</v>
      </c>
      <c r="W96" s="86" t="s">
        <v>1788</v>
      </c>
      <c r="X96" s="142" t="s">
        <v>1842</v>
      </c>
      <c r="Y96" s="142" t="s">
        <v>1037</v>
      </c>
      <c r="Z96" s="142" t="s">
        <v>1070</v>
      </c>
      <c r="AA96" s="142"/>
      <c r="AB96" s="142" t="str">
        <f t="shared" si="5"/>
        <v>ACT20161024GRJE8E</v>
      </c>
      <c r="AC96" s="142">
        <f t="shared" si="6"/>
        <v>2</v>
      </c>
      <c r="AD96" s="142" t="str">
        <f>VLOOKUP(U96,NIVEAUXADMIN!A:B,2,FALSE)</f>
        <v>HT08</v>
      </c>
      <c r="AE96" s="142" t="str">
        <f>VLOOKUP(V96,NIVEAUXADMIN!E:F,2,FALSE)</f>
        <v>HT08811</v>
      </c>
      <c r="AF96" s="142" t="str">
        <f>VLOOKUP(W96,NIVEAUXADMIN!I:J,2,FALSE)</f>
        <v>HT08811-08</v>
      </c>
      <c r="AG96" s="142">
        <f>IF(SUMPRODUCT(($A$4:$A96=A96)*($V$4:$V96=V96))&gt;1,0,1)</f>
        <v>0</v>
      </c>
    </row>
    <row r="97" spans="1:33" ht="15" customHeight="1">
      <c r="A97" s="142" t="s">
        <v>28</v>
      </c>
      <c r="B97" s="142" t="s">
        <v>28</v>
      </c>
      <c r="C97" s="142" t="s">
        <v>26</v>
      </c>
      <c r="D97" s="72"/>
      <c r="E97" s="72" t="s">
        <v>48</v>
      </c>
      <c r="F97" s="142" t="s">
        <v>16</v>
      </c>
      <c r="G97" s="142" t="str">
        <f t="shared" si="7"/>
        <v>Octobre</v>
      </c>
      <c r="H97" s="158">
        <v>42667</v>
      </c>
      <c r="I97" s="84" t="s">
        <v>1051</v>
      </c>
      <c r="J97" s="142" t="s">
        <v>1052</v>
      </c>
      <c r="K97" s="142" t="s">
        <v>1062</v>
      </c>
      <c r="L97" s="142"/>
      <c r="M97" s="80" t="str">
        <f>IFERROR(VLOOKUP(K97,REFERENCES!R:S,2,FALSE),"")</f>
        <v>Nombre</v>
      </c>
      <c r="N97" s="159">
        <v>1115</v>
      </c>
      <c r="O97" s="75"/>
      <c r="P97" s="75"/>
      <c r="Q97" s="75"/>
      <c r="R97" s="79" t="s">
        <v>1885</v>
      </c>
      <c r="S97" s="144">
        <v>993</v>
      </c>
      <c r="T97" s="85"/>
      <c r="U97" s="142" t="s">
        <v>17</v>
      </c>
      <c r="V97" s="142" t="s">
        <v>18</v>
      </c>
      <c r="W97" s="86" t="s">
        <v>1788</v>
      </c>
      <c r="X97" s="142" t="s">
        <v>1842</v>
      </c>
      <c r="Y97" s="142" t="s">
        <v>1037</v>
      </c>
      <c r="Z97" s="142" t="s">
        <v>1070</v>
      </c>
      <c r="AA97" s="142"/>
      <c r="AB97" s="142" t="str">
        <f t="shared" si="5"/>
        <v>ACT20161024GRJE8E</v>
      </c>
      <c r="AC97" s="142">
        <f t="shared" si="6"/>
        <v>2</v>
      </c>
      <c r="AD97" s="142" t="str">
        <f>VLOOKUP(U97,NIVEAUXADMIN!A:B,2,FALSE)</f>
        <v>HT08</v>
      </c>
      <c r="AE97" s="142" t="str">
        <f>VLOOKUP(V97,NIVEAUXADMIN!E:F,2,FALSE)</f>
        <v>HT08811</v>
      </c>
      <c r="AF97" s="142" t="str">
        <f>VLOOKUP(W97,NIVEAUXADMIN!I:J,2,FALSE)</f>
        <v>HT08811-08</v>
      </c>
      <c r="AG97" s="142">
        <f>IF(SUMPRODUCT(($A$4:$A97=A97)*($V$4:$V97=V97))&gt;1,0,1)</f>
        <v>0</v>
      </c>
    </row>
    <row r="98" spans="1:33" ht="15" customHeight="1">
      <c r="A98" s="142" t="s">
        <v>28</v>
      </c>
      <c r="B98" s="142" t="s">
        <v>28</v>
      </c>
      <c r="C98" s="142" t="s">
        <v>26</v>
      </c>
      <c r="D98" s="72"/>
      <c r="E98" s="72" t="s">
        <v>48</v>
      </c>
      <c r="F98" s="142" t="s">
        <v>16</v>
      </c>
      <c r="G98" s="142" t="str">
        <f t="shared" si="7"/>
        <v>Octobre</v>
      </c>
      <c r="H98" s="158">
        <v>42669</v>
      </c>
      <c r="I98" s="84" t="s">
        <v>1049</v>
      </c>
      <c r="J98" s="142" t="s">
        <v>1053</v>
      </c>
      <c r="K98" s="142" t="s">
        <v>1048</v>
      </c>
      <c r="L98" s="142"/>
      <c r="M98" s="80" t="str">
        <f>IFERROR(VLOOKUP(K98,REFERENCES!R:S,2,FALSE),"")</f>
        <v>Nombre</v>
      </c>
      <c r="N98" s="159">
        <v>1119</v>
      </c>
      <c r="O98" s="75"/>
      <c r="P98" s="75"/>
      <c r="Q98" s="75"/>
      <c r="R98" s="79" t="s">
        <v>1885</v>
      </c>
      <c r="S98" s="144">
        <v>993</v>
      </c>
      <c r="T98" s="85"/>
      <c r="U98" s="142" t="s">
        <v>17</v>
      </c>
      <c r="V98" s="142" t="s">
        <v>18</v>
      </c>
      <c r="W98" s="86" t="s">
        <v>1805</v>
      </c>
      <c r="X98" s="142" t="s">
        <v>1843</v>
      </c>
      <c r="Y98" s="142" t="s">
        <v>1037</v>
      </c>
      <c r="Z98" s="142" t="s">
        <v>1070</v>
      </c>
      <c r="AA98" s="142"/>
      <c r="AB98" s="142" t="str">
        <f t="shared" si="5"/>
        <v>ACT20161026GRJE9E</v>
      </c>
      <c r="AC98" s="142">
        <f t="shared" si="6"/>
        <v>2</v>
      </c>
      <c r="AD98" s="142" t="str">
        <f>VLOOKUP(U98,NIVEAUXADMIN!A:B,2,FALSE)</f>
        <v>HT08</v>
      </c>
      <c r="AE98" s="142" t="str">
        <f>VLOOKUP(V98,NIVEAUXADMIN!E:F,2,FALSE)</f>
        <v>HT08811</v>
      </c>
      <c r="AF98" s="142" t="str">
        <f>VLOOKUP(W98,NIVEAUXADMIN!I:J,2,FALSE)</f>
        <v>HT08811-09</v>
      </c>
      <c r="AG98" s="142">
        <f>IF(SUMPRODUCT(($A$4:$A98=A98)*($V$4:$V98=V98))&gt;1,0,1)</f>
        <v>0</v>
      </c>
    </row>
    <row r="99" spans="1:33" ht="15" customHeight="1">
      <c r="A99" s="142" t="s">
        <v>28</v>
      </c>
      <c r="B99" s="142" t="s">
        <v>28</v>
      </c>
      <c r="C99" s="142" t="s">
        <v>26</v>
      </c>
      <c r="D99" s="72"/>
      <c r="E99" s="72" t="s">
        <v>48</v>
      </c>
      <c r="F99" s="142" t="s">
        <v>16</v>
      </c>
      <c r="G99" s="142" t="str">
        <f t="shared" si="7"/>
        <v>Octobre</v>
      </c>
      <c r="H99" s="158">
        <v>42669</v>
      </c>
      <c r="I99" s="84" t="s">
        <v>1051</v>
      </c>
      <c r="J99" s="142" t="s">
        <v>1052</v>
      </c>
      <c r="K99" s="142" t="s">
        <v>1062</v>
      </c>
      <c r="L99" s="142"/>
      <c r="M99" s="80" t="str">
        <f>IFERROR(VLOOKUP(K99,REFERENCES!R:S,2,FALSE),"")</f>
        <v>Nombre</v>
      </c>
      <c r="N99" s="159">
        <v>1119</v>
      </c>
      <c r="O99" s="75"/>
      <c r="P99" s="75"/>
      <c r="Q99" s="75"/>
      <c r="R99" s="79" t="s">
        <v>1885</v>
      </c>
      <c r="S99" s="144">
        <v>993</v>
      </c>
      <c r="T99" s="85"/>
      <c r="U99" s="142" t="s">
        <v>17</v>
      </c>
      <c r="V99" s="142" t="s">
        <v>18</v>
      </c>
      <c r="W99" s="86" t="s">
        <v>1805</v>
      </c>
      <c r="X99" s="142" t="s">
        <v>1843</v>
      </c>
      <c r="Y99" s="142" t="s">
        <v>1037</v>
      </c>
      <c r="Z99" s="142" t="s">
        <v>1070</v>
      </c>
      <c r="AA99" s="142"/>
      <c r="AB99" s="142" t="str">
        <f t="shared" si="5"/>
        <v>ACT20161026GRJE9E</v>
      </c>
      <c r="AC99" s="142">
        <f t="shared" si="6"/>
        <v>2</v>
      </c>
      <c r="AD99" s="142" t="str">
        <f>VLOOKUP(U99,NIVEAUXADMIN!A:B,2,FALSE)</f>
        <v>HT08</v>
      </c>
      <c r="AE99" s="142" t="str">
        <f>VLOOKUP(V99,NIVEAUXADMIN!E:F,2,FALSE)</f>
        <v>HT08811</v>
      </c>
      <c r="AF99" s="142" t="str">
        <f>VLOOKUP(W99,NIVEAUXADMIN!I:J,2,FALSE)</f>
        <v>HT08811-09</v>
      </c>
      <c r="AG99" s="142">
        <f>IF(SUMPRODUCT(($A$4:$A99=A99)*($V$4:$V99=V99))&gt;1,0,1)</f>
        <v>0</v>
      </c>
    </row>
    <row r="100" spans="1:33" ht="15" customHeight="1">
      <c r="A100" s="142" t="s">
        <v>28</v>
      </c>
      <c r="B100" s="142" t="s">
        <v>28</v>
      </c>
      <c r="C100" s="142" t="s">
        <v>26</v>
      </c>
      <c r="D100" s="72"/>
      <c r="E100" s="72" t="s">
        <v>48</v>
      </c>
      <c r="F100" s="142" t="s">
        <v>16</v>
      </c>
      <c r="G100" s="142" t="str">
        <f t="shared" si="7"/>
        <v>Novembre</v>
      </c>
      <c r="H100" s="158">
        <v>42685</v>
      </c>
      <c r="I100" s="84" t="s">
        <v>1049</v>
      </c>
      <c r="J100" s="142" t="s">
        <v>1053</v>
      </c>
      <c r="K100" s="142" t="s">
        <v>1048</v>
      </c>
      <c r="L100" s="142"/>
      <c r="M100" s="80" t="str">
        <f>IFERROR(VLOOKUP(K100,REFERENCES!R:S,2,FALSE),"")</f>
        <v>Nombre</v>
      </c>
      <c r="N100" s="159">
        <v>1305</v>
      </c>
      <c r="O100" s="75"/>
      <c r="P100" s="75"/>
      <c r="Q100" s="75"/>
      <c r="R100" s="79" t="s">
        <v>1885</v>
      </c>
      <c r="S100" s="144">
        <v>993</v>
      </c>
      <c r="T100" s="85"/>
      <c r="U100" s="142" t="s">
        <v>17</v>
      </c>
      <c r="V100" s="142" t="s">
        <v>18</v>
      </c>
      <c r="W100" s="86" t="s">
        <v>1805</v>
      </c>
      <c r="X100" s="142" t="s">
        <v>1848</v>
      </c>
      <c r="Y100" s="142" t="s">
        <v>1037</v>
      </c>
      <c r="Z100" s="142" t="s">
        <v>1070</v>
      </c>
      <c r="AA100" s="142"/>
      <c r="AB100" s="142" t="str">
        <f t="shared" si="5"/>
        <v>ACT20161111GRJE9E</v>
      </c>
      <c r="AC100" s="142">
        <f t="shared" si="6"/>
        <v>1</v>
      </c>
      <c r="AD100" s="142" t="str">
        <f>VLOOKUP(U100,NIVEAUXADMIN!A:B,2,FALSE)</f>
        <v>HT08</v>
      </c>
      <c r="AE100" s="142" t="str">
        <f>VLOOKUP(V100,NIVEAUXADMIN!E:F,2,FALSE)</f>
        <v>HT08811</v>
      </c>
      <c r="AF100" s="142" t="str">
        <f>VLOOKUP(W100,NIVEAUXADMIN!I:J,2,FALSE)</f>
        <v>HT08811-09</v>
      </c>
      <c r="AG100" s="142">
        <f>IF(SUMPRODUCT(($A$4:$A100=A100)*($V$4:$V100=V100))&gt;1,0,1)</f>
        <v>0</v>
      </c>
    </row>
    <row r="101" spans="1:33" ht="15" customHeight="1">
      <c r="A101" s="157" t="s">
        <v>28</v>
      </c>
      <c r="B101" s="157" t="s">
        <v>28</v>
      </c>
      <c r="C101" s="157" t="s">
        <v>26</v>
      </c>
      <c r="D101" s="72"/>
      <c r="E101" s="72" t="s">
        <v>48</v>
      </c>
      <c r="F101" s="142" t="s">
        <v>16</v>
      </c>
      <c r="G101" s="142" t="str">
        <f t="shared" si="7"/>
        <v>Novembre</v>
      </c>
      <c r="H101" s="158">
        <v>42704</v>
      </c>
      <c r="I101" s="84" t="s">
        <v>1049</v>
      </c>
      <c r="J101" s="142" t="s">
        <v>1053</v>
      </c>
      <c r="K101" s="142" t="s">
        <v>1048</v>
      </c>
      <c r="L101" s="142"/>
      <c r="M101" s="80" t="str">
        <f>IFERROR(VLOOKUP(K101,REFERENCES!R:S,2,FALSE),"")</f>
        <v>Nombre</v>
      </c>
      <c r="N101" s="159">
        <v>453</v>
      </c>
      <c r="O101" s="75"/>
      <c r="P101" s="75"/>
      <c r="Q101" s="75"/>
      <c r="R101" s="79" t="s">
        <v>1885</v>
      </c>
      <c r="S101" s="144"/>
      <c r="T101" s="85"/>
      <c r="U101" s="142" t="s">
        <v>17</v>
      </c>
      <c r="V101" s="142" t="s">
        <v>18</v>
      </c>
      <c r="W101" s="86" t="s">
        <v>1805</v>
      </c>
      <c r="X101" s="142" t="s">
        <v>1850</v>
      </c>
      <c r="Y101" s="142" t="s">
        <v>1037</v>
      </c>
      <c r="Z101" s="142" t="s">
        <v>1071</v>
      </c>
      <c r="AA101" s="142"/>
      <c r="AB101" s="142" t="str">
        <f t="shared" si="5"/>
        <v>ACT20161130GRJE9E</v>
      </c>
      <c r="AC101" s="142">
        <f t="shared" si="6"/>
        <v>3</v>
      </c>
      <c r="AD101" s="142" t="str">
        <f>VLOOKUP(U101,NIVEAUXADMIN!A:B,2,FALSE)</f>
        <v>HT08</v>
      </c>
      <c r="AE101" s="142" t="str">
        <f>VLOOKUP(V101,NIVEAUXADMIN!E:F,2,FALSE)</f>
        <v>HT08811</v>
      </c>
      <c r="AF101" s="142" t="str">
        <f>VLOOKUP(W101,NIVEAUXADMIN!I:J,2,FALSE)</f>
        <v>HT08811-09</v>
      </c>
      <c r="AG101" s="142">
        <f>IF(SUMPRODUCT(($A$4:$A101=A101)*($V$4:$V101=V101))&gt;1,0,1)</f>
        <v>0</v>
      </c>
    </row>
    <row r="102" spans="1:33" ht="15" customHeight="1">
      <c r="A102" s="157" t="s">
        <v>28</v>
      </c>
      <c r="B102" s="157" t="s">
        <v>28</v>
      </c>
      <c r="C102" s="157" t="s">
        <v>26</v>
      </c>
      <c r="D102" s="72"/>
      <c r="E102" s="72" t="s">
        <v>48</v>
      </c>
      <c r="F102" s="142" t="s">
        <v>16</v>
      </c>
      <c r="G102" s="142" t="str">
        <f t="shared" si="7"/>
        <v>Novembre</v>
      </c>
      <c r="H102" s="158">
        <v>42704</v>
      </c>
      <c r="I102" s="84" t="s">
        <v>1051</v>
      </c>
      <c r="J102" s="142" t="s">
        <v>1052</v>
      </c>
      <c r="K102" s="142" t="s">
        <v>1063</v>
      </c>
      <c r="L102" s="142"/>
      <c r="M102" s="80" t="str">
        <f>IFERROR(VLOOKUP(K102,REFERENCES!R:S,2,FALSE),"")</f>
        <v>Nombre</v>
      </c>
      <c r="N102" s="159">
        <v>453</v>
      </c>
      <c r="O102" s="75"/>
      <c r="P102" s="75"/>
      <c r="Q102" s="75"/>
      <c r="R102" s="79" t="s">
        <v>1885</v>
      </c>
      <c r="S102" s="144"/>
      <c r="T102" s="85"/>
      <c r="U102" s="142" t="s">
        <v>17</v>
      </c>
      <c r="V102" s="142" t="s">
        <v>18</v>
      </c>
      <c r="W102" s="86" t="s">
        <v>1805</v>
      </c>
      <c r="X102" s="142" t="s">
        <v>1850</v>
      </c>
      <c r="Y102" s="142" t="s">
        <v>1037</v>
      </c>
      <c r="Z102" s="142" t="s">
        <v>1071</v>
      </c>
      <c r="AA102" s="142"/>
      <c r="AB102" s="142" t="str">
        <f t="shared" si="5"/>
        <v>ACT20161130GRJE9E</v>
      </c>
      <c r="AC102" s="142">
        <f t="shared" si="6"/>
        <v>3</v>
      </c>
      <c r="AD102" s="142" t="str">
        <f>VLOOKUP(U102,NIVEAUXADMIN!A:B,2,FALSE)</f>
        <v>HT08</v>
      </c>
      <c r="AE102" s="142" t="str">
        <f>VLOOKUP(V102,NIVEAUXADMIN!E:F,2,FALSE)</f>
        <v>HT08811</v>
      </c>
      <c r="AF102" s="142" t="str">
        <f>VLOOKUP(W102,NIVEAUXADMIN!I:J,2,FALSE)</f>
        <v>HT08811-09</v>
      </c>
      <c r="AG102" s="142">
        <f>IF(SUMPRODUCT(($A$4:$A102=A102)*($V$4:$V102=V102))&gt;1,0,1)</f>
        <v>0</v>
      </c>
    </row>
    <row r="103" spans="1:33" ht="15" customHeight="1">
      <c r="A103" s="157" t="s">
        <v>28</v>
      </c>
      <c r="B103" s="157" t="s">
        <v>28</v>
      </c>
      <c r="C103" s="157" t="s">
        <v>26</v>
      </c>
      <c r="D103" s="72"/>
      <c r="E103" s="72" t="s">
        <v>48</v>
      </c>
      <c r="F103" s="142" t="s">
        <v>16</v>
      </c>
      <c r="G103" s="142" t="str">
        <f t="shared" si="7"/>
        <v>Novembre</v>
      </c>
      <c r="H103" s="158">
        <v>42704</v>
      </c>
      <c r="I103" s="84" t="s">
        <v>1051</v>
      </c>
      <c r="J103" s="142" t="s">
        <v>1052</v>
      </c>
      <c r="K103" s="142" t="s">
        <v>1062</v>
      </c>
      <c r="L103" s="142"/>
      <c r="M103" s="80" t="str">
        <f>IFERROR(VLOOKUP(K103,REFERENCES!R:S,2,FALSE),"")</f>
        <v>Nombre</v>
      </c>
      <c r="N103" s="159">
        <v>453</v>
      </c>
      <c r="O103" s="75"/>
      <c r="P103" s="75"/>
      <c r="Q103" s="75"/>
      <c r="R103" s="79" t="s">
        <v>1885</v>
      </c>
      <c r="S103" s="144"/>
      <c r="T103" s="85"/>
      <c r="U103" s="142" t="s">
        <v>17</v>
      </c>
      <c r="V103" s="142" t="s">
        <v>18</v>
      </c>
      <c r="W103" s="86" t="s">
        <v>1805</v>
      </c>
      <c r="X103" s="142" t="s">
        <v>1850</v>
      </c>
      <c r="Y103" s="142" t="s">
        <v>1037</v>
      </c>
      <c r="Z103" s="142" t="s">
        <v>1071</v>
      </c>
      <c r="AA103" s="142"/>
      <c r="AB103" s="142" t="str">
        <f t="shared" si="5"/>
        <v>ACT20161130GRJE9E</v>
      </c>
      <c r="AC103" s="142">
        <f t="shared" si="6"/>
        <v>3</v>
      </c>
      <c r="AD103" s="142" t="str">
        <f>VLOOKUP(U103,NIVEAUXADMIN!A:B,2,FALSE)</f>
        <v>HT08</v>
      </c>
      <c r="AE103" s="142" t="str">
        <f>VLOOKUP(V103,NIVEAUXADMIN!E:F,2,FALSE)</f>
        <v>HT08811</v>
      </c>
      <c r="AF103" s="142" t="str">
        <f>VLOOKUP(W103,NIVEAUXADMIN!I:J,2,FALSE)</f>
        <v>HT08811-09</v>
      </c>
      <c r="AG103" s="142">
        <f>IF(SUMPRODUCT(($A$4:$A103=A103)*($V$4:$V103=V103))&gt;1,0,1)</f>
        <v>0</v>
      </c>
    </row>
    <row r="104" spans="1:33" ht="15" customHeight="1">
      <c r="A104" s="157" t="s">
        <v>28</v>
      </c>
      <c r="B104" s="157" t="s">
        <v>28</v>
      </c>
      <c r="C104" s="157" t="s">
        <v>26</v>
      </c>
      <c r="D104" s="72"/>
      <c r="E104" s="72" t="s">
        <v>48</v>
      </c>
      <c r="F104" s="142" t="s">
        <v>16</v>
      </c>
      <c r="G104" s="142" t="str">
        <f t="shared" si="7"/>
        <v>Decembre</v>
      </c>
      <c r="H104" s="158">
        <v>42708</v>
      </c>
      <c r="I104" s="84" t="s">
        <v>1049</v>
      </c>
      <c r="J104" s="142" t="s">
        <v>1053</v>
      </c>
      <c r="K104" s="142" t="s">
        <v>1048</v>
      </c>
      <c r="L104" s="142"/>
      <c r="M104" s="80" t="str">
        <f>IFERROR(VLOOKUP(K104,REFERENCES!R:S,2,FALSE),"")</f>
        <v>Nombre</v>
      </c>
      <c r="N104" s="144">
        <v>182</v>
      </c>
      <c r="O104" s="75"/>
      <c r="P104" s="75"/>
      <c r="Q104" s="75"/>
      <c r="R104" s="79" t="s">
        <v>1885</v>
      </c>
      <c r="S104" s="144"/>
      <c r="T104" s="85"/>
      <c r="U104" s="142" t="s">
        <v>17</v>
      </c>
      <c r="V104" s="142" t="s">
        <v>18</v>
      </c>
      <c r="W104" s="86" t="s">
        <v>1805</v>
      </c>
      <c r="X104" s="142" t="s">
        <v>1851</v>
      </c>
      <c r="Y104" s="142" t="s">
        <v>1037</v>
      </c>
      <c r="Z104" s="142" t="s">
        <v>1071</v>
      </c>
      <c r="AA104" s="142"/>
      <c r="AB104" s="142" t="str">
        <f t="shared" si="5"/>
        <v>ACT2016124GRJE9E</v>
      </c>
      <c r="AC104" s="142">
        <f t="shared" si="6"/>
        <v>3</v>
      </c>
      <c r="AD104" s="142" t="str">
        <f>VLOOKUP(U104,NIVEAUXADMIN!A:B,2,FALSE)</f>
        <v>HT08</v>
      </c>
      <c r="AE104" s="142" t="str">
        <f>VLOOKUP(V104,NIVEAUXADMIN!E:F,2,FALSE)</f>
        <v>HT08811</v>
      </c>
      <c r="AF104" s="142" t="str">
        <f>VLOOKUP(W104,NIVEAUXADMIN!I:J,2,FALSE)</f>
        <v>HT08811-09</v>
      </c>
      <c r="AG104" s="142">
        <f>IF(SUMPRODUCT(($A$4:$A104=A104)*($V$4:$V104=V104))&gt;1,0,1)</f>
        <v>0</v>
      </c>
    </row>
    <row r="105" spans="1:33" ht="15" customHeight="1">
      <c r="A105" s="157" t="s">
        <v>28</v>
      </c>
      <c r="B105" s="157" t="s">
        <v>28</v>
      </c>
      <c r="C105" s="157" t="s">
        <v>26</v>
      </c>
      <c r="D105" s="72"/>
      <c r="E105" s="72" t="s">
        <v>48</v>
      </c>
      <c r="F105" s="142" t="s">
        <v>16</v>
      </c>
      <c r="G105" s="142" t="str">
        <f t="shared" si="7"/>
        <v>Decembre</v>
      </c>
      <c r="H105" s="158">
        <v>42708</v>
      </c>
      <c r="I105" s="84" t="s">
        <v>1051</v>
      </c>
      <c r="J105" s="142" t="s">
        <v>1052</v>
      </c>
      <c r="K105" s="142" t="s">
        <v>1063</v>
      </c>
      <c r="L105" s="142"/>
      <c r="M105" s="80" t="str">
        <f>IFERROR(VLOOKUP(K105,REFERENCES!R:S,2,FALSE),"")</f>
        <v>Nombre</v>
      </c>
      <c r="N105" s="144">
        <v>182</v>
      </c>
      <c r="O105" s="75"/>
      <c r="P105" s="75"/>
      <c r="Q105" s="75"/>
      <c r="R105" s="79" t="s">
        <v>1885</v>
      </c>
      <c r="S105" s="144"/>
      <c r="T105" s="85"/>
      <c r="U105" s="142" t="s">
        <v>17</v>
      </c>
      <c r="V105" s="142" t="s">
        <v>18</v>
      </c>
      <c r="W105" s="86" t="s">
        <v>1805</v>
      </c>
      <c r="X105" s="142" t="s">
        <v>1851</v>
      </c>
      <c r="Y105" s="142" t="s">
        <v>1037</v>
      </c>
      <c r="Z105" s="142" t="s">
        <v>1071</v>
      </c>
      <c r="AA105" s="142"/>
      <c r="AB105" s="142" t="str">
        <f t="shared" si="5"/>
        <v>ACT2016124GRJE9E</v>
      </c>
      <c r="AC105" s="142">
        <f t="shared" si="6"/>
        <v>3</v>
      </c>
      <c r="AD105" s="142" t="str">
        <f>VLOOKUP(U105,NIVEAUXADMIN!A:B,2,FALSE)</f>
        <v>HT08</v>
      </c>
      <c r="AE105" s="142" t="str">
        <f>VLOOKUP(V105,NIVEAUXADMIN!E:F,2,FALSE)</f>
        <v>HT08811</v>
      </c>
      <c r="AF105" s="142" t="str">
        <f>VLOOKUP(W105,NIVEAUXADMIN!I:J,2,FALSE)</f>
        <v>HT08811-09</v>
      </c>
      <c r="AG105" s="142">
        <f>IF(SUMPRODUCT(($A$4:$A105=A105)*($V$4:$V105=V105))&gt;1,0,1)</f>
        <v>0</v>
      </c>
    </row>
    <row r="106" spans="1:33" ht="15" customHeight="1">
      <c r="A106" s="157" t="s">
        <v>28</v>
      </c>
      <c r="B106" s="157" t="s">
        <v>28</v>
      </c>
      <c r="C106" s="157" t="s">
        <v>26</v>
      </c>
      <c r="D106" s="72"/>
      <c r="E106" s="72" t="s">
        <v>48</v>
      </c>
      <c r="F106" s="142" t="s">
        <v>16</v>
      </c>
      <c r="G106" s="142" t="str">
        <f t="shared" si="7"/>
        <v>Decembre</v>
      </c>
      <c r="H106" s="158">
        <v>42708</v>
      </c>
      <c r="I106" s="84" t="s">
        <v>1051</v>
      </c>
      <c r="J106" s="142" t="s">
        <v>1052</v>
      </c>
      <c r="K106" s="142" t="s">
        <v>1062</v>
      </c>
      <c r="L106" s="142"/>
      <c r="M106" s="80" t="str">
        <f>IFERROR(VLOOKUP(K106,REFERENCES!R:S,2,FALSE),"")</f>
        <v>Nombre</v>
      </c>
      <c r="N106" s="144">
        <v>182</v>
      </c>
      <c r="O106" s="75"/>
      <c r="P106" s="75"/>
      <c r="Q106" s="75"/>
      <c r="R106" s="79" t="s">
        <v>1885</v>
      </c>
      <c r="S106" s="144"/>
      <c r="T106" s="85"/>
      <c r="U106" s="142" t="s">
        <v>17</v>
      </c>
      <c r="V106" s="142" t="s">
        <v>18</v>
      </c>
      <c r="W106" s="86" t="s">
        <v>1805</v>
      </c>
      <c r="X106" s="142" t="s">
        <v>1851</v>
      </c>
      <c r="Y106" s="142" t="s">
        <v>1037</v>
      </c>
      <c r="Z106" s="142" t="s">
        <v>1071</v>
      </c>
      <c r="AA106" s="142"/>
      <c r="AB106" s="142" t="str">
        <f t="shared" si="5"/>
        <v>ACT2016124GRJE9E</v>
      </c>
      <c r="AC106" s="142">
        <f t="shared" si="6"/>
        <v>3</v>
      </c>
      <c r="AD106" s="142" t="str">
        <f>VLOOKUP(U106,NIVEAUXADMIN!A:B,2,FALSE)</f>
        <v>HT08</v>
      </c>
      <c r="AE106" s="142" t="str">
        <f>VLOOKUP(V106,NIVEAUXADMIN!E:F,2,FALSE)</f>
        <v>HT08811</v>
      </c>
      <c r="AF106" s="142" t="str">
        <f>VLOOKUP(W106,NIVEAUXADMIN!I:J,2,FALSE)</f>
        <v>HT08811-09</v>
      </c>
      <c r="AG106" s="142">
        <f>IF(SUMPRODUCT(($A$4:$A106=A106)*($V$4:$V106=V106))&gt;1,0,1)</f>
        <v>0</v>
      </c>
    </row>
    <row r="107" spans="1:33" ht="15" customHeight="1">
      <c r="A107" s="157" t="s">
        <v>28</v>
      </c>
      <c r="B107" s="157" t="s">
        <v>28</v>
      </c>
      <c r="C107" s="157" t="s">
        <v>26</v>
      </c>
      <c r="D107" s="72"/>
      <c r="E107" s="72" t="s">
        <v>48</v>
      </c>
      <c r="F107" s="142" t="s">
        <v>16</v>
      </c>
      <c r="G107" s="142" t="str">
        <f t="shared" si="7"/>
        <v>Decembre</v>
      </c>
      <c r="H107" s="158">
        <v>42709</v>
      </c>
      <c r="I107" s="84" t="s">
        <v>1049</v>
      </c>
      <c r="J107" s="142" t="s">
        <v>1053</v>
      </c>
      <c r="K107" s="142" t="s">
        <v>1048</v>
      </c>
      <c r="L107" s="142"/>
      <c r="M107" s="80" t="str">
        <f>IFERROR(VLOOKUP(K107,REFERENCES!R:S,2,FALSE),"")</f>
        <v>Nombre</v>
      </c>
      <c r="N107" s="144">
        <v>221</v>
      </c>
      <c r="O107" s="75"/>
      <c r="P107" s="75"/>
      <c r="Q107" s="75"/>
      <c r="R107" s="79" t="s">
        <v>1885</v>
      </c>
      <c r="S107" s="144"/>
      <c r="T107" s="85"/>
      <c r="U107" s="142" t="s">
        <v>17</v>
      </c>
      <c r="V107" s="142" t="s">
        <v>18</v>
      </c>
      <c r="W107" s="86" t="s">
        <v>1805</v>
      </c>
      <c r="X107" s="142" t="s">
        <v>1852</v>
      </c>
      <c r="Y107" s="142" t="s">
        <v>1037</v>
      </c>
      <c r="Z107" s="142" t="s">
        <v>1071</v>
      </c>
      <c r="AA107" s="142"/>
      <c r="AB107" s="142" t="str">
        <f t="shared" si="5"/>
        <v>ACT2016125GRJE9E</v>
      </c>
      <c r="AC107" s="142">
        <f t="shared" si="6"/>
        <v>3</v>
      </c>
      <c r="AD107" s="142" t="str">
        <f>VLOOKUP(U107,NIVEAUXADMIN!A:B,2,FALSE)</f>
        <v>HT08</v>
      </c>
      <c r="AE107" s="142" t="str">
        <f>VLOOKUP(V107,NIVEAUXADMIN!E:F,2,FALSE)</f>
        <v>HT08811</v>
      </c>
      <c r="AF107" s="142" t="str">
        <f>VLOOKUP(W107,NIVEAUXADMIN!I:J,2,FALSE)</f>
        <v>HT08811-09</v>
      </c>
      <c r="AG107" s="142">
        <f>IF(SUMPRODUCT(($A$4:$A107=A107)*($V$4:$V107=V107))&gt;1,0,1)</f>
        <v>0</v>
      </c>
    </row>
    <row r="108" spans="1:33" ht="15" customHeight="1">
      <c r="A108" s="157" t="s">
        <v>28</v>
      </c>
      <c r="B108" s="157" t="s">
        <v>28</v>
      </c>
      <c r="C108" s="157" t="s">
        <v>26</v>
      </c>
      <c r="D108" s="72"/>
      <c r="E108" s="72" t="s">
        <v>48</v>
      </c>
      <c r="F108" s="142" t="s">
        <v>16</v>
      </c>
      <c r="G108" s="142" t="str">
        <f t="shared" si="7"/>
        <v>Decembre</v>
      </c>
      <c r="H108" s="158">
        <v>42709</v>
      </c>
      <c r="I108" s="84" t="s">
        <v>1051</v>
      </c>
      <c r="J108" s="142" t="s">
        <v>1052</v>
      </c>
      <c r="K108" s="142" t="s">
        <v>1063</v>
      </c>
      <c r="L108" s="142"/>
      <c r="M108" s="80" t="str">
        <f>IFERROR(VLOOKUP(K108,REFERENCES!R:S,2,FALSE),"")</f>
        <v>Nombre</v>
      </c>
      <c r="N108" s="144">
        <v>221</v>
      </c>
      <c r="O108" s="75"/>
      <c r="P108" s="75"/>
      <c r="Q108" s="75"/>
      <c r="R108" s="79" t="s">
        <v>1885</v>
      </c>
      <c r="S108" s="144"/>
      <c r="T108" s="85"/>
      <c r="U108" s="142" t="s">
        <v>17</v>
      </c>
      <c r="V108" s="142" t="s">
        <v>18</v>
      </c>
      <c r="W108" s="86" t="s">
        <v>1805</v>
      </c>
      <c r="X108" s="142" t="s">
        <v>1852</v>
      </c>
      <c r="Y108" s="142" t="s">
        <v>1037</v>
      </c>
      <c r="Z108" s="142" t="s">
        <v>1071</v>
      </c>
      <c r="AA108" s="142"/>
      <c r="AB108" s="142" t="str">
        <f t="shared" si="5"/>
        <v>ACT2016125GRJE9E</v>
      </c>
      <c r="AC108" s="142">
        <f t="shared" si="6"/>
        <v>3</v>
      </c>
      <c r="AD108" s="142" t="str">
        <f>VLOOKUP(U108,NIVEAUXADMIN!A:B,2,FALSE)</f>
        <v>HT08</v>
      </c>
      <c r="AE108" s="142" t="str">
        <f>VLOOKUP(V108,NIVEAUXADMIN!E:F,2,FALSE)</f>
        <v>HT08811</v>
      </c>
      <c r="AF108" s="142" t="str">
        <f>VLOOKUP(W108,NIVEAUXADMIN!I:J,2,FALSE)</f>
        <v>HT08811-09</v>
      </c>
      <c r="AG108" s="142">
        <f>IF(SUMPRODUCT(($A$4:$A108=A108)*($V$4:$V108=V108))&gt;1,0,1)</f>
        <v>0</v>
      </c>
    </row>
    <row r="109" spans="1:33" ht="15" customHeight="1">
      <c r="A109" s="157" t="s">
        <v>28</v>
      </c>
      <c r="B109" s="157" t="s">
        <v>28</v>
      </c>
      <c r="C109" s="157" t="s">
        <v>26</v>
      </c>
      <c r="D109" s="72"/>
      <c r="E109" s="72" t="s">
        <v>48</v>
      </c>
      <c r="F109" s="142" t="s">
        <v>16</v>
      </c>
      <c r="G109" s="142" t="str">
        <f t="shared" si="7"/>
        <v>Decembre</v>
      </c>
      <c r="H109" s="158">
        <v>42709</v>
      </c>
      <c r="I109" s="84" t="s">
        <v>1051</v>
      </c>
      <c r="J109" s="142" t="s">
        <v>1052</v>
      </c>
      <c r="K109" s="142" t="s">
        <v>1062</v>
      </c>
      <c r="L109" s="142"/>
      <c r="M109" s="80" t="str">
        <f>IFERROR(VLOOKUP(K109,REFERENCES!R:S,2,FALSE),"")</f>
        <v>Nombre</v>
      </c>
      <c r="N109" s="144">
        <v>221</v>
      </c>
      <c r="O109" s="75"/>
      <c r="P109" s="75"/>
      <c r="Q109" s="75"/>
      <c r="R109" s="79" t="s">
        <v>1885</v>
      </c>
      <c r="S109" s="144"/>
      <c r="T109" s="85"/>
      <c r="U109" s="142" t="s">
        <v>17</v>
      </c>
      <c r="V109" s="142" t="s">
        <v>18</v>
      </c>
      <c r="W109" s="86" t="s">
        <v>1805</v>
      </c>
      <c r="X109" s="142" t="s">
        <v>1852</v>
      </c>
      <c r="Y109" s="142" t="s">
        <v>1037</v>
      </c>
      <c r="Z109" s="142" t="s">
        <v>1071</v>
      </c>
      <c r="AA109" s="142"/>
      <c r="AB109" s="142" t="str">
        <f t="shared" si="5"/>
        <v>ACT2016125GRJE9E</v>
      </c>
      <c r="AC109" s="142">
        <f t="shared" si="6"/>
        <v>3</v>
      </c>
      <c r="AD109" s="142" t="str">
        <f>VLOOKUP(U109,NIVEAUXADMIN!A:B,2,FALSE)</f>
        <v>HT08</v>
      </c>
      <c r="AE109" s="142" t="str">
        <f>VLOOKUP(V109,NIVEAUXADMIN!E:F,2,FALSE)</f>
        <v>HT08811</v>
      </c>
      <c r="AF109" s="142" t="str">
        <f>VLOOKUP(W109,NIVEAUXADMIN!I:J,2,FALSE)</f>
        <v>HT08811-09</v>
      </c>
      <c r="AG109" s="142">
        <f>IF(SUMPRODUCT(($A$4:$A109=A109)*($V$4:$V109=V109))&gt;1,0,1)</f>
        <v>0</v>
      </c>
    </row>
    <row r="110" spans="1:33" ht="15" customHeight="1">
      <c r="A110" s="157" t="s">
        <v>28</v>
      </c>
      <c r="B110" s="157" t="s">
        <v>28</v>
      </c>
      <c r="C110" s="157" t="s">
        <v>26</v>
      </c>
      <c r="D110" s="72"/>
      <c r="E110" s="72" t="s">
        <v>48</v>
      </c>
      <c r="F110" s="142" t="s">
        <v>16</v>
      </c>
      <c r="G110" s="142" t="str">
        <f t="shared" si="7"/>
        <v>Decembre</v>
      </c>
      <c r="H110" s="158">
        <v>42710</v>
      </c>
      <c r="I110" s="84" t="s">
        <v>1049</v>
      </c>
      <c r="J110" s="142" t="s">
        <v>1053</v>
      </c>
      <c r="K110" s="142" t="s">
        <v>1048</v>
      </c>
      <c r="L110" s="142"/>
      <c r="M110" s="80" t="str">
        <f>IFERROR(VLOOKUP(K110,REFERENCES!R:S,2,FALSE),"")</f>
        <v>Nombre</v>
      </c>
      <c r="N110" s="144">
        <v>88</v>
      </c>
      <c r="O110" s="75"/>
      <c r="P110" s="75"/>
      <c r="Q110" s="75"/>
      <c r="R110" s="79" t="s">
        <v>1885</v>
      </c>
      <c r="S110" s="144"/>
      <c r="T110" s="85"/>
      <c r="U110" s="142" t="s">
        <v>17</v>
      </c>
      <c r="V110" s="142" t="s">
        <v>18</v>
      </c>
      <c r="W110" s="86" t="s">
        <v>1805</v>
      </c>
      <c r="X110" s="142" t="s">
        <v>1851</v>
      </c>
      <c r="Y110" s="142" t="s">
        <v>1037</v>
      </c>
      <c r="Z110" s="142" t="s">
        <v>1071</v>
      </c>
      <c r="AA110" s="142"/>
      <c r="AB110" s="142" t="str">
        <f t="shared" si="5"/>
        <v>ACT2016126GRJE9E</v>
      </c>
      <c r="AC110" s="142">
        <f t="shared" si="6"/>
        <v>3</v>
      </c>
      <c r="AD110" s="142" t="str">
        <f>VLOOKUP(U110,NIVEAUXADMIN!A:B,2,FALSE)</f>
        <v>HT08</v>
      </c>
      <c r="AE110" s="142" t="str">
        <f>VLOOKUP(V110,NIVEAUXADMIN!E:F,2,FALSE)</f>
        <v>HT08811</v>
      </c>
      <c r="AF110" s="142" t="str">
        <f>VLOOKUP(W110,NIVEAUXADMIN!I:J,2,FALSE)</f>
        <v>HT08811-09</v>
      </c>
      <c r="AG110" s="142">
        <f>IF(SUMPRODUCT(($A$4:$A110=A110)*($V$4:$V110=V110))&gt;1,0,1)</f>
        <v>0</v>
      </c>
    </row>
    <row r="111" spans="1:33" ht="15" customHeight="1">
      <c r="A111" s="157" t="s">
        <v>28</v>
      </c>
      <c r="B111" s="157" t="s">
        <v>28</v>
      </c>
      <c r="C111" s="157" t="s">
        <v>26</v>
      </c>
      <c r="D111" s="72"/>
      <c r="E111" s="72" t="s">
        <v>48</v>
      </c>
      <c r="F111" s="142" t="s">
        <v>16</v>
      </c>
      <c r="G111" s="142" t="str">
        <f t="shared" si="7"/>
        <v>Decembre</v>
      </c>
      <c r="H111" s="158">
        <v>42710</v>
      </c>
      <c r="I111" s="84" t="s">
        <v>1051</v>
      </c>
      <c r="J111" s="142" t="s">
        <v>1052</v>
      </c>
      <c r="K111" s="142" t="s">
        <v>1063</v>
      </c>
      <c r="L111" s="142"/>
      <c r="M111" s="80" t="str">
        <f>IFERROR(VLOOKUP(K111,REFERENCES!R:S,2,FALSE),"")</f>
        <v>Nombre</v>
      </c>
      <c r="N111" s="144">
        <v>88</v>
      </c>
      <c r="O111" s="75"/>
      <c r="P111" s="75"/>
      <c r="Q111" s="75"/>
      <c r="R111" s="79" t="s">
        <v>1885</v>
      </c>
      <c r="S111" s="144"/>
      <c r="T111" s="85"/>
      <c r="U111" s="142" t="s">
        <v>17</v>
      </c>
      <c r="V111" s="142" t="s">
        <v>18</v>
      </c>
      <c r="W111" s="86" t="s">
        <v>1805</v>
      </c>
      <c r="X111" s="142" t="s">
        <v>1851</v>
      </c>
      <c r="Y111" s="142" t="s">
        <v>1037</v>
      </c>
      <c r="Z111" s="142" t="s">
        <v>1071</v>
      </c>
      <c r="AA111" s="142"/>
      <c r="AB111" s="142" t="str">
        <f t="shared" si="5"/>
        <v>ACT2016126GRJE9E</v>
      </c>
      <c r="AC111" s="142">
        <f t="shared" si="6"/>
        <v>3</v>
      </c>
      <c r="AD111" s="142" t="str">
        <f>VLOOKUP(U111,NIVEAUXADMIN!A:B,2,FALSE)</f>
        <v>HT08</v>
      </c>
      <c r="AE111" s="142" t="str">
        <f>VLOOKUP(V111,NIVEAUXADMIN!E:F,2,FALSE)</f>
        <v>HT08811</v>
      </c>
      <c r="AF111" s="142" t="str">
        <f>VLOOKUP(W111,NIVEAUXADMIN!I:J,2,FALSE)</f>
        <v>HT08811-09</v>
      </c>
      <c r="AG111" s="142">
        <f>IF(SUMPRODUCT(($A$4:$A111=A111)*($V$4:$V111=V111))&gt;1,0,1)</f>
        <v>0</v>
      </c>
    </row>
    <row r="112" spans="1:33" ht="15" customHeight="1">
      <c r="A112" s="157" t="s">
        <v>28</v>
      </c>
      <c r="B112" s="157" t="s">
        <v>28</v>
      </c>
      <c r="C112" s="157" t="s">
        <v>26</v>
      </c>
      <c r="D112" s="72"/>
      <c r="E112" s="72" t="s">
        <v>48</v>
      </c>
      <c r="F112" s="142" t="s">
        <v>16</v>
      </c>
      <c r="G112" s="142" t="str">
        <f t="shared" si="7"/>
        <v>Decembre</v>
      </c>
      <c r="H112" s="158">
        <v>42710</v>
      </c>
      <c r="I112" s="84" t="s">
        <v>1051</v>
      </c>
      <c r="J112" s="142" t="s">
        <v>1052</v>
      </c>
      <c r="K112" s="142" t="s">
        <v>1062</v>
      </c>
      <c r="L112" s="142"/>
      <c r="M112" s="80" t="str">
        <f>IFERROR(VLOOKUP(K112,REFERENCES!R:S,2,FALSE),"")</f>
        <v>Nombre</v>
      </c>
      <c r="N112" s="144">
        <v>88</v>
      </c>
      <c r="O112" s="75"/>
      <c r="P112" s="75"/>
      <c r="Q112" s="75"/>
      <c r="R112" s="79" t="s">
        <v>1885</v>
      </c>
      <c r="S112" s="144"/>
      <c r="T112" s="85"/>
      <c r="U112" s="142" t="s">
        <v>17</v>
      </c>
      <c r="V112" s="142" t="s">
        <v>18</v>
      </c>
      <c r="W112" s="86" t="s">
        <v>1805</v>
      </c>
      <c r="X112" s="142" t="s">
        <v>1851</v>
      </c>
      <c r="Y112" s="142" t="s">
        <v>1037</v>
      </c>
      <c r="Z112" s="142" t="s">
        <v>1071</v>
      </c>
      <c r="AA112" s="142"/>
      <c r="AB112" s="142" t="str">
        <f t="shared" si="5"/>
        <v>ACT2016126GRJE9E</v>
      </c>
      <c r="AC112" s="142">
        <f t="shared" si="6"/>
        <v>3</v>
      </c>
      <c r="AD112" s="142" t="str">
        <f>VLOOKUP(U112,NIVEAUXADMIN!A:B,2,FALSE)</f>
        <v>HT08</v>
      </c>
      <c r="AE112" s="142" t="str">
        <f>VLOOKUP(V112,NIVEAUXADMIN!E:F,2,FALSE)</f>
        <v>HT08811</v>
      </c>
      <c r="AF112" s="142" t="str">
        <f>VLOOKUP(W112,NIVEAUXADMIN!I:J,2,FALSE)</f>
        <v>HT08811-09</v>
      </c>
      <c r="AG112" s="142">
        <f>IF(SUMPRODUCT(($A$4:$A112=A112)*($V$4:$V112=V112))&gt;1,0,1)</f>
        <v>0</v>
      </c>
    </row>
    <row r="113" spans="1:33" ht="15" customHeight="1">
      <c r="A113" s="157" t="s">
        <v>28</v>
      </c>
      <c r="B113" s="157" t="s">
        <v>28</v>
      </c>
      <c r="C113" s="157" t="s">
        <v>26</v>
      </c>
      <c r="D113" s="72"/>
      <c r="E113" s="72" t="s">
        <v>48</v>
      </c>
      <c r="F113" s="142" t="s">
        <v>19</v>
      </c>
      <c r="G113" s="142" t="e">
        <f t="shared" si="7"/>
        <v>#VALUE!</v>
      </c>
      <c r="H113" s="158" t="s">
        <v>1961</v>
      </c>
      <c r="I113" s="84" t="s">
        <v>1050</v>
      </c>
      <c r="J113" s="142" t="s">
        <v>1028</v>
      </c>
      <c r="K113" s="142" t="s">
        <v>1028</v>
      </c>
      <c r="L113" s="142"/>
      <c r="M113" s="80" t="str">
        <f>IFERROR(VLOOKUP(K113,REFERENCES!R:S,2,FALSE),"")</f>
        <v>N/A</v>
      </c>
      <c r="N113" s="75"/>
      <c r="O113" s="75"/>
      <c r="P113" s="75"/>
      <c r="Q113" s="75"/>
      <c r="R113" s="79" t="s">
        <v>1885</v>
      </c>
      <c r="S113" s="144"/>
      <c r="T113" s="85"/>
      <c r="U113" s="142" t="s">
        <v>17</v>
      </c>
      <c r="V113" s="142" t="s">
        <v>2503</v>
      </c>
      <c r="W113" s="86"/>
      <c r="X113" s="142"/>
      <c r="Y113" s="142"/>
      <c r="Z113" s="142"/>
      <c r="AA113" s="142"/>
      <c r="AB113" s="142" t="e">
        <f t="shared" si="5"/>
        <v>#VALUE!</v>
      </c>
      <c r="AC113" s="142">
        <f t="shared" si="6"/>
        <v>162</v>
      </c>
      <c r="AD113" s="142" t="str">
        <f>VLOOKUP(U113,NIVEAUXADMIN!A:B,2,FALSE)</f>
        <v>HT08</v>
      </c>
      <c r="AE113" s="142" t="str">
        <f>VLOOKUP(V113,NIVEAUXADMIN!E:F,2,FALSE)</f>
        <v>HT08823</v>
      </c>
      <c r="AF113" s="142" t="e">
        <f>VLOOKUP(W113,NIVEAUXADMIN!I:J,2,FALSE)</f>
        <v>#N/A</v>
      </c>
      <c r="AG113" s="142">
        <f>IF(SUMPRODUCT(($A$4:$A113=A113)*($V$4:$V113=V113))&gt;1,0,1)</f>
        <v>1</v>
      </c>
    </row>
    <row r="114" spans="1:33" ht="15" customHeight="1">
      <c r="A114" s="157" t="s">
        <v>28</v>
      </c>
      <c r="B114" s="157" t="s">
        <v>28</v>
      </c>
      <c r="C114" s="157" t="s">
        <v>26</v>
      </c>
      <c r="D114" s="72"/>
      <c r="E114" s="72" t="s">
        <v>48</v>
      </c>
      <c r="F114" s="142" t="s">
        <v>19</v>
      </c>
      <c r="G114" s="142" t="e">
        <f t="shared" si="7"/>
        <v>#VALUE!</v>
      </c>
      <c r="H114" s="158" t="s">
        <v>1961</v>
      </c>
      <c r="I114" s="84" t="s">
        <v>1050</v>
      </c>
      <c r="J114" s="142" t="s">
        <v>1027</v>
      </c>
      <c r="K114" s="142" t="s">
        <v>1027</v>
      </c>
      <c r="L114" s="142"/>
      <c r="M114" s="80" t="str">
        <f>IFERROR(VLOOKUP(K114,REFERENCES!R:S,2,FALSE),"")</f>
        <v>N/A</v>
      </c>
      <c r="N114" s="75"/>
      <c r="O114" s="75"/>
      <c r="P114" s="75"/>
      <c r="Q114" s="75"/>
      <c r="R114" s="79" t="s">
        <v>1885</v>
      </c>
      <c r="S114" s="144"/>
      <c r="T114" s="85"/>
      <c r="U114" s="142" t="s">
        <v>17</v>
      </c>
      <c r="V114" s="142" t="s">
        <v>2503</v>
      </c>
      <c r="W114" s="86"/>
      <c r="X114" s="142"/>
      <c r="Y114" s="142"/>
      <c r="Z114" s="142"/>
      <c r="AA114" s="142"/>
      <c r="AB114" s="142" t="e">
        <f t="shared" si="5"/>
        <v>#VALUE!</v>
      </c>
      <c r="AC114" s="142">
        <f t="shared" si="6"/>
        <v>162</v>
      </c>
      <c r="AD114" s="142" t="str">
        <f>VLOOKUP(U114,NIVEAUXADMIN!A:B,2,FALSE)</f>
        <v>HT08</v>
      </c>
      <c r="AE114" s="142" t="str">
        <f>VLOOKUP(V114,NIVEAUXADMIN!E:F,2,FALSE)</f>
        <v>HT08823</v>
      </c>
      <c r="AF114" s="142" t="e">
        <f>VLOOKUP(W114,NIVEAUXADMIN!I:J,2,FALSE)</f>
        <v>#N/A</v>
      </c>
      <c r="AG114" s="142">
        <f>IF(SUMPRODUCT(($A$4:$A114=A114)*($V$4:$V114=V114))&gt;1,0,1)</f>
        <v>0</v>
      </c>
    </row>
    <row r="115" spans="1:33" ht="15" customHeight="1">
      <c r="A115" s="157" t="s">
        <v>28</v>
      </c>
      <c r="B115" s="157" t="s">
        <v>28</v>
      </c>
      <c r="C115" s="157" t="s">
        <v>26</v>
      </c>
      <c r="D115" s="72"/>
      <c r="E115" s="72" t="s">
        <v>48</v>
      </c>
      <c r="F115" s="142" t="s">
        <v>19</v>
      </c>
      <c r="G115" s="142" t="e">
        <f t="shared" si="7"/>
        <v>#VALUE!</v>
      </c>
      <c r="H115" s="158" t="s">
        <v>1961</v>
      </c>
      <c r="I115" s="84" t="s">
        <v>1050</v>
      </c>
      <c r="J115" s="142" t="s">
        <v>1026</v>
      </c>
      <c r="K115" s="142" t="s">
        <v>1026</v>
      </c>
      <c r="L115" s="142"/>
      <c r="M115" s="80" t="str">
        <f>IFERROR(VLOOKUP(K115,REFERENCES!R:S,2,FALSE),"")</f>
        <v>N/A</v>
      </c>
      <c r="N115" s="75"/>
      <c r="O115" s="75"/>
      <c r="P115" s="75"/>
      <c r="Q115" s="75"/>
      <c r="R115" s="79" t="s">
        <v>1885</v>
      </c>
      <c r="S115" s="144"/>
      <c r="T115" s="85"/>
      <c r="U115" s="142" t="s">
        <v>17</v>
      </c>
      <c r="V115" s="142" t="s">
        <v>2503</v>
      </c>
      <c r="W115" s="86"/>
      <c r="X115" s="142"/>
      <c r="Y115" s="142"/>
      <c r="Z115" s="142"/>
      <c r="AA115" s="142"/>
      <c r="AB115" s="142" t="e">
        <f t="shared" si="5"/>
        <v>#VALUE!</v>
      </c>
      <c r="AC115" s="142">
        <f t="shared" si="6"/>
        <v>162</v>
      </c>
      <c r="AD115" s="142" t="str">
        <f>VLOOKUP(U115,NIVEAUXADMIN!A:B,2,FALSE)</f>
        <v>HT08</v>
      </c>
      <c r="AE115" s="142" t="str">
        <f>VLOOKUP(V115,NIVEAUXADMIN!E:F,2,FALSE)</f>
        <v>HT08823</v>
      </c>
      <c r="AF115" s="142" t="e">
        <f>VLOOKUP(W115,NIVEAUXADMIN!I:J,2,FALSE)</f>
        <v>#N/A</v>
      </c>
      <c r="AG115" s="142">
        <f>IF(SUMPRODUCT(($A$4:$A115=A115)*($V$4:$V115=V115))&gt;1,0,1)</f>
        <v>0</v>
      </c>
    </row>
    <row r="116" spans="1:33" ht="15" customHeight="1">
      <c r="A116" s="157" t="s">
        <v>28</v>
      </c>
      <c r="B116" s="157" t="s">
        <v>28</v>
      </c>
      <c r="C116" s="157" t="s">
        <v>26</v>
      </c>
      <c r="D116" s="72"/>
      <c r="E116" s="72" t="s">
        <v>48</v>
      </c>
      <c r="F116" s="142" t="s">
        <v>19</v>
      </c>
      <c r="G116" s="142" t="e">
        <f t="shared" si="7"/>
        <v>#VALUE!</v>
      </c>
      <c r="H116" s="158" t="s">
        <v>1961</v>
      </c>
      <c r="I116" s="84" t="s">
        <v>1051</v>
      </c>
      <c r="J116" s="142" t="s">
        <v>1053</v>
      </c>
      <c r="K116" s="142" t="s">
        <v>1176</v>
      </c>
      <c r="L116" s="142"/>
      <c r="M116" s="80" t="str">
        <f>IFERROR(VLOOKUP(K116,REFERENCES!R:S,2,FALSE),"")</f>
        <v>Nombre</v>
      </c>
      <c r="N116" s="75">
        <v>200</v>
      </c>
      <c r="O116" s="75"/>
      <c r="P116" s="75"/>
      <c r="Q116" s="75"/>
      <c r="R116" s="79" t="s">
        <v>1885</v>
      </c>
      <c r="S116" s="144"/>
      <c r="T116" s="85"/>
      <c r="U116" s="142" t="s">
        <v>17</v>
      </c>
      <c r="V116" s="142" t="s">
        <v>2503</v>
      </c>
      <c r="W116" s="86"/>
      <c r="X116" s="142"/>
      <c r="Y116" s="142"/>
      <c r="Z116" s="142"/>
      <c r="AA116" s="142"/>
      <c r="AB116" s="142" t="e">
        <f t="shared" si="5"/>
        <v>#VALUE!</v>
      </c>
      <c r="AC116" s="142">
        <f t="shared" si="6"/>
        <v>162</v>
      </c>
      <c r="AD116" s="142" t="str">
        <f>VLOOKUP(U116,NIVEAUXADMIN!A:B,2,FALSE)</f>
        <v>HT08</v>
      </c>
      <c r="AE116" s="142" t="str">
        <f>VLOOKUP(V116,NIVEAUXADMIN!E:F,2,FALSE)</f>
        <v>HT08823</v>
      </c>
      <c r="AF116" s="142" t="e">
        <f>VLOOKUP(W116,NIVEAUXADMIN!I:J,2,FALSE)</f>
        <v>#N/A</v>
      </c>
      <c r="AG116" s="142">
        <f>IF(SUMPRODUCT(($A$4:$A116=A116)*($V$4:$V116=V116))&gt;1,0,1)</f>
        <v>0</v>
      </c>
    </row>
    <row r="117" spans="1:33" ht="15" customHeight="1">
      <c r="A117" s="157" t="s">
        <v>28</v>
      </c>
      <c r="B117" s="157" t="s">
        <v>28</v>
      </c>
      <c r="C117" s="157" t="s">
        <v>26</v>
      </c>
      <c r="D117" s="72"/>
      <c r="E117" s="72" t="s">
        <v>48</v>
      </c>
      <c r="F117" s="142" t="s">
        <v>19</v>
      </c>
      <c r="G117" s="142" t="e">
        <f t="shared" si="7"/>
        <v>#VALUE!</v>
      </c>
      <c r="H117" s="158" t="s">
        <v>1961</v>
      </c>
      <c r="I117" s="84" t="s">
        <v>1051</v>
      </c>
      <c r="J117" s="142" t="s">
        <v>1053</v>
      </c>
      <c r="K117" s="142" t="s">
        <v>1186</v>
      </c>
      <c r="L117" s="142"/>
      <c r="M117" s="80" t="str">
        <f>IFERROR(VLOOKUP(K117,REFERENCES!R:S,2,FALSE),"")</f>
        <v>Nombre</v>
      </c>
      <c r="N117" s="75">
        <v>80</v>
      </c>
      <c r="O117" s="75"/>
      <c r="P117" s="75"/>
      <c r="Q117" s="75"/>
      <c r="R117" s="79" t="s">
        <v>1885</v>
      </c>
      <c r="S117" s="144"/>
      <c r="T117" s="85"/>
      <c r="U117" s="142" t="s">
        <v>17</v>
      </c>
      <c r="V117" s="142" t="s">
        <v>2503</v>
      </c>
      <c r="W117" s="86"/>
      <c r="X117" s="142"/>
      <c r="Y117" s="142"/>
      <c r="Z117" s="142"/>
      <c r="AA117" s="142"/>
      <c r="AB117" s="142" t="e">
        <f t="shared" si="5"/>
        <v>#VALUE!</v>
      </c>
      <c r="AC117" s="142">
        <f t="shared" si="6"/>
        <v>162</v>
      </c>
      <c r="AD117" s="142" t="str">
        <f>VLOOKUP(U117,NIVEAUXADMIN!A:B,2,FALSE)</f>
        <v>HT08</v>
      </c>
      <c r="AE117" s="142" t="str">
        <f>VLOOKUP(V117,NIVEAUXADMIN!E:F,2,FALSE)</f>
        <v>HT08823</v>
      </c>
      <c r="AF117" s="142" t="e">
        <f>VLOOKUP(W117,NIVEAUXADMIN!I:J,2,FALSE)</f>
        <v>#N/A</v>
      </c>
      <c r="AG117" s="142">
        <f>IF(SUMPRODUCT(($A$4:$A117=A117)*($V$4:$V117=V117))&gt;1,0,1)</f>
        <v>0</v>
      </c>
    </row>
    <row r="118" spans="1:33" ht="15" customHeight="1">
      <c r="A118" s="157" t="s">
        <v>28</v>
      </c>
      <c r="B118" s="157" t="s">
        <v>28</v>
      </c>
      <c r="C118" s="157" t="s">
        <v>26</v>
      </c>
      <c r="D118" s="72"/>
      <c r="E118" s="72" t="s">
        <v>48</v>
      </c>
      <c r="F118" s="142" t="s">
        <v>19</v>
      </c>
      <c r="G118" s="142" t="e">
        <f t="shared" si="7"/>
        <v>#VALUE!</v>
      </c>
      <c r="H118" s="158" t="s">
        <v>1961</v>
      </c>
      <c r="I118" s="84" t="s">
        <v>1050</v>
      </c>
      <c r="J118" s="142" t="s">
        <v>1030</v>
      </c>
      <c r="K118" s="142" t="s">
        <v>56</v>
      </c>
      <c r="L118" s="142"/>
      <c r="M118" s="80" t="str">
        <f>IFERROR(VLOOKUP(K118,REFERENCES!R:S,2,FALSE),"")</f>
        <v>N/A</v>
      </c>
      <c r="N118" s="75"/>
      <c r="O118" s="75"/>
      <c r="P118" s="75"/>
      <c r="Q118" s="75"/>
      <c r="R118" s="79" t="s">
        <v>1885</v>
      </c>
      <c r="S118" s="144"/>
      <c r="T118" s="85"/>
      <c r="U118" s="142" t="s">
        <v>17</v>
      </c>
      <c r="V118" s="142" t="s">
        <v>2503</v>
      </c>
      <c r="W118" s="86"/>
      <c r="X118" s="142"/>
      <c r="Y118" s="142"/>
      <c r="Z118" s="142"/>
      <c r="AA118" s="142"/>
      <c r="AB118" s="142" t="e">
        <f t="shared" si="5"/>
        <v>#VALUE!</v>
      </c>
      <c r="AC118" s="142">
        <f t="shared" si="6"/>
        <v>162</v>
      </c>
      <c r="AD118" s="142" t="str">
        <f>VLOOKUP(U118,NIVEAUXADMIN!A:B,2,FALSE)</f>
        <v>HT08</v>
      </c>
      <c r="AE118" s="142" t="str">
        <f>VLOOKUP(V118,NIVEAUXADMIN!E:F,2,FALSE)</f>
        <v>HT08823</v>
      </c>
      <c r="AF118" s="142" t="e">
        <f>VLOOKUP(W118,NIVEAUXADMIN!I:J,2,FALSE)</f>
        <v>#N/A</v>
      </c>
      <c r="AG118" s="142">
        <f>IF(SUMPRODUCT(($A$4:$A118=A118)*($V$4:$V118=V118))&gt;1,0,1)</f>
        <v>0</v>
      </c>
    </row>
    <row r="119" spans="1:33" ht="15" customHeight="1">
      <c r="A119" s="157" t="s">
        <v>28</v>
      </c>
      <c r="B119" s="157" t="s">
        <v>28</v>
      </c>
      <c r="C119" s="157" t="s">
        <v>26</v>
      </c>
      <c r="D119" s="72"/>
      <c r="E119" s="72" t="s">
        <v>48</v>
      </c>
      <c r="F119" s="142" t="s">
        <v>19</v>
      </c>
      <c r="G119" s="142" t="e">
        <f t="shared" si="7"/>
        <v>#VALUE!</v>
      </c>
      <c r="H119" s="158" t="s">
        <v>1961</v>
      </c>
      <c r="I119" s="84" t="s">
        <v>1050</v>
      </c>
      <c r="J119" s="142" t="s">
        <v>1029</v>
      </c>
      <c r="K119" s="142" t="s">
        <v>1256</v>
      </c>
      <c r="L119" s="142"/>
      <c r="M119" s="80" t="str">
        <f>IFERROR(VLOOKUP(K119,REFERENCES!R:S,2,FALSE),"")</f>
        <v>Nombre de personnes</v>
      </c>
      <c r="N119" s="75"/>
      <c r="O119" s="75"/>
      <c r="P119" s="75"/>
      <c r="Q119" s="75"/>
      <c r="R119" s="79" t="s">
        <v>1885</v>
      </c>
      <c r="S119" s="144"/>
      <c r="T119" s="85"/>
      <c r="U119" s="142" t="s">
        <v>17</v>
      </c>
      <c r="V119" s="142" t="s">
        <v>2503</v>
      </c>
      <c r="W119" s="86"/>
      <c r="X119" s="142"/>
      <c r="Y119" s="142"/>
      <c r="Z119" s="142"/>
      <c r="AA119" s="142"/>
      <c r="AB119" s="142" t="e">
        <f t="shared" si="5"/>
        <v>#VALUE!</v>
      </c>
      <c r="AC119" s="142">
        <f t="shared" si="6"/>
        <v>162</v>
      </c>
      <c r="AD119" s="142" t="str">
        <f>VLOOKUP(U119,NIVEAUXADMIN!A:B,2,FALSE)</f>
        <v>HT08</v>
      </c>
      <c r="AE119" s="142" t="str">
        <f>VLOOKUP(V119,NIVEAUXADMIN!E:F,2,FALSE)</f>
        <v>HT08823</v>
      </c>
      <c r="AF119" s="142" t="e">
        <f>VLOOKUP(W119,NIVEAUXADMIN!I:J,2,FALSE)</f>
        <v>#N/A</v>
      </c>
      <c r="AG119" s="142">
        <f>IF(SUMPRODUCT(($A$4:$A119=A119)*($V$4:$V119=V119))&gt;1,0,1)</f>
        <v>0</v>
      </c>
    </row>
    <row r="120" spans="1:33" ht="15" customHeight="1">
      <c r="A120" s="86" t="s">
        <v>33</v>
      </c>
      <c r="B120" s="86" t="s">
        <v>2568</v>
      </c>
      <c r="C120" s="86" t="s">
        <v>34</v>
      </c>
      <c r="D120" s="142" t="s">
        <v>68</v>
      </c>
      <c r="E120" s="142" t="s">
        <v>48</v>
      </c>
      <c r="F120" s="142" t="s">
        <v>16</v>
      </c>
      <c r="G120" s="142" t="str">
        <f t="shared" si="7"/>
        <v>Octobre</v>
      </c>
      <c r="H120" s="158">
        <v>42668</v>
      </c>
      <c r="I120" s="84" t="s">
        <v>1049</v>
      </c>
      <c r="J120" s="142" t="s">
        <v>1053</v>
      </c>
      <c r="K120" s="142" t="s">
        <v>1048</v>
      </c>
      <c r="L120" s="142" t="s">
        <v>2505</v>
      </c>
      <c r="M120" s="80" t="str">
        <f>IFERROR(VLOOKUP(K120,REFERENCES!R:S,2,FALSE),"")</f>
        <v>Nombre</v>
      </c>
      <c r="N120" s="75">
        <v>150</v>
      </c>
      <c r="O120" s="75"/>
      <c r="P120" s="75"/>
      <c r="Q120" s="75"/>
      <c r="R120" s="79"/>
      <c r="S120" s="144"/>
      <c r="T120" s="85"/>
      <c r="U120" s="142" t="s">
        <v>17</v>
      </c>
      <c r="V120" s="142" t="s">
        <v>261</v>
      </c>
      <c r="W120" s="86" t="s">
        <v>1302</v>
      </c>
      <c r="X120" s="142"/>
      <c r="Y120" s="142"/>
      <c r="Z120" s="142"/>
      <c r="AA120" s="142"/>
      <c r="AB120" s="142" t="str">
        <f t="shared" si="5"/>
        <v>ACT20161025GRDA1E</v>
      </c>
      <c r="AC120" s="142">
        <f t="shared" si="6"/>
        <v>3</v>
      </c>
      <c r="AD120" s="142" t="str">
        <f>VLOOKUP(U120,NIVEAUXADMIN!A:B,2,FALSE)</f>
        <v>HT08</v>
      </c>
      <c r="AE120" s="142" t="str">
        <f>VLOOKUP(V120,NIVEAUXADMIN!E:F,2,FALSE)</f>
        <v>HT08822</v>
      </c>
      <c r="AF120" s="142" t="str">
        <f>VLOOKUP(W120,NIVEAUXADMIN!I:J,2,FALSE)</f>
        <v>HT08822-01</v>
      </c>
      <c r="AG120" s="142">
        <f>IF(SUMPRODUCT(($A$4:$A120=A120)*($V$4:$V120=V120))&gt;1,0,1)</f>
        <v>1</v>
      </c>
    </row>
    <row r="121" spans="1:33" ht="15" customHeight="1">
      <c r="A121" s="86" t="s">
        <v>33</v>
      </c>
      <c r="B121" s="86" t="s">
        <v>2568</v>
      </c>
      <c r="C121" s="86" t="s">
        <v>34</v>
      </c>
      <c r="D121" s="142" t="s">
        <v>68</v>
      </c>
      <c r="E121" s="142" t="s">
        <v>48</v>
      </c>
      <c r="F121" s="142" t="s">
        <v>16</v>
      </c>
      <c r="G121" s="142" t="str">
        <f t="shared" si="7"/>
        <v>Octobre</v>
      </c>
      <c r="H121" s="158">
        <v>42668</v>
      </c>
      <c r="I121" s="84" t="s">
        <v>1051</v>
      </c>
      <c r="J121" s="142" t="s">
        <v>1052</v>
      </c>
      <c r="K121" s="142" t="s">
        <v>1054</v>
      </c>
      <c r="L121" s="142" t="s">
        <v>2505</v>
      </c>
      <c r="M121" s="80" t="str">
        <f>IFERROR(VLOOKUP(K121,REFERENCES!R:S,2,FALSE),"")</f>
        <v>Nombre</v>
      </c>
      <c r="N121" s="75">
        <v>150</v>
      </c>
      <c r="O121" s="75"/>
      <c r="P121" s="75"/>
      <c r="Q121" s="75"/>
      <c r="R121" s="79"/>
      <c r="S121" s="144"/>
      <c r="T121" s="85"/>
      <c r="U121" s="142" t="s">
        <v>17</v>
      </c>
      <c r="V121" s="142" t="s">
        <v>261</v>
      </c>
      <c r="W121" s="86" t="s">
        <v>1302</v>
      </c>
      <c r="X121" s="142"/>
      <c r="Y121" s="142"/>
      <c r="Z121" s="142"/>
      <c r="AA121" s="142"/>
      <c r="AB121" s="142" t="str">
        <f t="shared" si="5"/>
        <v>ACT20161025GRDA1E</v>
      </c>
      <c r="AC121" s="142">
        <f t="shared" si="6"/>
        <v>3</v>
      </c>
      <c r="AD121" s="142" t="str">
        <f>VLOOKUP(U121,NIVEAUXADMIN!A:B,2,FALSE)</f>
        <v>HT08</v>
      </c>
      <c r="AE121" s="142" t="str">
        <f>VLOOKUP(V121,NIVEAUXADMIN!E:F,2,FALSE)</f>
        <v>HT08822</v>
      </c>
      <c r="AF121" s="142" t="str">
        <f>VLOOKUP(W121,NIVEAUXADMIN!I:J,2,FALSE)</f>
        <v>HT08822-01</v>
      </c>
      <c r="AG121" s="142">
        <f>IF(SUMPRODUCT(($A$4:$A121=A121)*($V$4:$V121=V121))&gt;1,0,1)</f>
        <v>0</v>
      </c>
    </row>
    <row r="122" spans="1:33" ht="15" customHeight="1">
      <c r="A122" s="86" t="s">
        <v>33</v>
      </c>
      <c r="B122" s="86" t="s">
        <v>2568</v>
      </c>
      <c r="C122" s="86" t="s">
        <v>34</v>
      </c>
      <c r="D122" s="142" t="s">
        <v>68</v>
      </c>
      <c r="E122" s="142" t="s">
        <v>48</v>
      </c>
      <c r="F122" s="142" t="s">
        <v>16</v>
      </c>
      <c r="G122" s="142" t="str">
        <f t="shared" si="7"/>
        <v>Octobre</v>
      </c>
      <c r="H122" s="158">
        <v>42668</v>
      </c>
      <c r="I122" s="84" t="s">
        <v>1051</v>
      </c>
      <c r="J122" s="142" t="s">
        <v>1052</v>
      </c>
      <c r="K122" s="142" t="s">
        <v>1062</v>
      </c>
      <c r="L122" s="142" t="s">
        <v>2506</v>
      </c>
      <c r="M122" s="80" t="str">
        <f>IFERROR(VLOOKUP(K122,REFERENCES!R:S,2,FALSE),"")</f>
        <v>Nombre</v>
      </c>
      <c r="N122" s="75">
        <v>150</v>
      </c>
      <c r="O122" s="75"/>
      <c r="P122" s="75"/>
      <c r="Q122" s="75"/>
      <c r="R122" s="79"/>
      <c r="S122" s="144"/>
      <c r="T122" s="85"/>
      <c r="U122" s="142" t="s">
        <v>17</v>
      </c>
      <c r="V122" s="142" t="s">
        <v>261</v>
      </c>
      <c r="W122" s="86" t="s">
        <v>1302</v>
      </c>
      <c r="X122" s="142"/>
      <c r="Y122" s="142"/>
      <c r="Z122" s="142"/>
      <c r="AA122" s="142"/>
      <c r="AB122" s="142" t="str">
        <f t="shared" si="5"/>
        <v>ACT20161025GRDA1E</v>
      </c>
      <c r="AC122" s="142">
        <f t="shared" si="6"/>
        <v>3</v>
      </c>
      <c r="AD122" s="142" t="str">
        <f>VLOOKUP(U122,NIVEAUXADMIN!A:B,2,FALSE)</f>
        <v>HT08</v>
      </c>
      <c r="AE122" s="142" t="str">
        <f>VLOOKUP(V122,NIVEAUXADMIN!E:F,2,FALSE)</f>
        <v>HT08822</v>
      </c>
      <c r="AF122" s="142" t="str">
        <f>VLOOKUP(W122,NIVEAUXADMIN!I:J,2,FALSE)</f>
        <v>HT08822-01</v>
      </c>
      <c r="AG122" s="142">
        <f>IF(SUMPRODUCT(($A$4:$A122=A122)*($V$4:$V122=V122))&gt;1,0,1)</f>
        <v>0</v>
      </c>
    </row>
    <row r="123" spans="1:33" ht="15" customHeight="1">
      <c r="A123" s="86" t="s">
        <v>33</v>
      </c>
      <c r="B123" s="86" t="s">
        <v>2568</v>
      </c>
      <c r="C123" s="86" t="s">
        <v>34</v>
      </c>
      <c r="D123" s="160" t="s">
        <v>2568</v>
      </c>
      <c r="E123" s="142"/>
      <c r="F123" s="142" t="s">
        <v>16</v>
      </c>
      <c r="G123" s="142" t="str">
        <f t="shared" si="7"/>
        <v>Janvier</v>
      </c>
      <c r="H123" s="158">
        <v>42750</v>
      </c>
      <c r="I123" s="84" t="s">
        <v>1051</v>
      </c>
      <c r="J123" s="142" t="s">
        <v>1052</v>
      </c>
      <c r="K123" s="142" t="s">
        <v>1062</v>
      </c>
      <c r="L123" s="142" t="s">
        <v>2572</v>
      </c>
      <c r="M123" s="80" t="str">
        <f>IFERROR(VLOOKUP(K123,REFERENCES!R:S,2,FALSE),"")</f>
        <v>Nombre</v>
      </c>
      <c r="N123" s="75">
        <v>100</v>
      </c>
      <c r="O123" s="75"/>
      <c r="P123" s="75"/>
      <c r="Q123" s="75"/>
      <c r="R123" s="79"/>
      <c r="S123" s="144"/>
      <c r="T123" s="85"/>
      <c r="U123" s="142" t="s">
        <v>20</v>
      </c>
      <c r="V123" s="142" t="s">
        <v>22</v>
      </c>
      <c r="W123" s="86" t="s">
        <v>1262</v>
      </c>
      <c r="X123" s="142"/>
      <c r="Y123" s="142" t="s">
        <v>2569</v>
      </c>
      <c r="Z123" s="142" t="s">
        <v>2570</v>
      </c>
      <c r="AA123" s="142"/>
      <c r="AB123" s="142" t="str">
        <f t="shared" si="5"/>
        <v>ACT2017115SUMA10</v>
      </c>
      <c r="AC123" s="142">
        <f t="shared" si="6"/>
        <v>1</v>
      </c>
      <c r="AD123" s="142" t="str">
        <f>VLOOKUP(U123,NIVEAUXADMIN!A:B,2,FALSE)</f>
        <v>HT07</v>
      </c>
      <c r="AE123" s="142" t="str">
        <f>VLOOKUP(V123,NIVEAUXADMIN!E:F,2,FALSE)</f>
        <v>HT07715</v>
      </c>
      <c r="AF123" s="142" t="str">
        <f>VLOOKUP(W123,NIVEAUXADMIN!I:J,2,FALSE)</f>
        <v>HT07715-02</v>
      </c>
      <c r="AG123" s="142">
        <f>IF(SUMPRODUCT(($A$4:$A123=A123)*($V$4:$V123=V123))&gt;1,0,1)</f>
        <v>1</v>
      </c>
    </row>
    <row r="124" spans="1:33" ht="15" customHeight="1">
      <c r="A124" s="86" t="s">
        <v>33</v>
      </c>
      <c r="B124" s="86" t="s">
        <v>2568</v>
      </c>
      <c r="C124" s="86" t="s">
        <v>34</v>
      </c>
      <c r="D124" s="142"/>
      <c r="E124" s="142"/>
      <c r="F124" s="142" t="s">
        <v>16</v>
      </c>
      <c r="G124" s="142" t="str">
        <f t="shared" ref="G124:G155" si="8">CHOOSE(MONTH(H124), "Janvier", "Fevrier", "Mars", "Avril", "Mai", "Juin", "Juillet", "Aout", "Septembre", "Octobre", "Novembre", "Decembre")</f>
        <v>Janvier</v>
      </c>
      <c r="H124" s="158">
        <v>42751</v>
      </c>
      <c r="I124" s="84" t="s">
        <v>1050</v>
      </c>
      <c r="J124" s="142" t="s">
        <v>1053</v>
      </c>
      <c r="K124" s="142" t="s">
        <v>1048</v>
      </c>
      <c r="L124" s="142"/>
      <c r="M124" s="80" t="str">
        <f>IFERROR(VLOOKUP(K124,REFERENCES!R:S,2,FALSE),"")</f>
        <v>Nombre</v>
      </c>
      <c r="N124" s="75">
        <v>250</v>
      </c>
      <c r="O124" s="75"/>
      <c r="P124" s="75">
        <v>716</v>
      </c>
      <c r="Q124" s="75">
        <v>534</v>
      </c>
      <c r="R124" s="79">
        <v>1250</v>
      </c>
      <c r="S124" s="144">
        <v>250</v>
      </c>
      <c r="T124" s="85"/>
      <c r="U124" s="142" t="s">
        <v>20</v>
      </c>
      <c r="V124" s="142" t="s">
        <v>22</v>
      </c>
      <c r="W124" s="86" t="s">
        <v>1271</v>
      </c>
      <c r="X124" s="142"/>
      <c r="Y124" s="142"/>
      <c r="Z124" s="142"/>
      <c r="AA124" s="142"/>
      <c r="AB124" s="142" t="str">
        <f t="shared" si="5"/>
        <v>ACT2017116SUMA11</v>
      </c>
      <c r="AC124" s="142">
        <f t="shared" si="6"/>
        <v>1</v>
      </c>
      <c r="AD124" s="142" t="str">
        <f>VLOOKUP(U124,NIVEAUXADMIN!A:B,2,FALSE)</f>
        <v>HT07</v>
      </c>
      <c r="AE124" s="142" t="str">
        <f>VLOOKUP(V124,NIVEAUXADMIN!E:F,2,FALSE)</f>
        <v>HT07715</v>
      </c>
      <c r="AF124" s="142" t="str">
        <f>VLOOKUP(W124,NIVEAUXADMIN!I:J,2,FALSE)</f>
        <v>HT07715-03</v>
      </c>
      <c r="AG124" s="142">
        <f>IF(SUMPRODUCT(($A$4:$A124=A124)*($V$4:$V124=V124))&gt;1,0,1)</f>
        <v>0</v>
      </c>
    </row>
    <row r="125" spans="1:33" ht="15" customHeight="1">
      <c r="A125" s="86" t="s">
        <v>33</v>
      </c>
      <c r="B125" s="86" t="s">
        <v>2568</v>
      </c>
      <c r="C125" s="86" t="s">
        <v>34</v>
      </c>
      <c r="D125" s="160" t="s">
        <v>68</v>
      </c>
      <c r="E125" s="160" t="s">
        <v>48</v>
      </c>
      <c r="F125" s="142" t="s">
        <v>16</v>
      </c>
      <c r="G125" s="142" t="str">
        <f t="shared" si="8"/>
        <v>Janvier</v>
      </c>
      <c r="H125" s="158">
        <v>42744</v>
      </c>
      <c r="I125" s="84" t="s">
        <v>1049</v>
      </c>
      <c r="J125" s="142" t="s">
        <v>1053</v>
      </c>
      <c r="K125" s="142" t="s">
        <v>1048</v>
      </c>
      <c r="L125" s="142" t="s">
        <v>2505</v>
      </c>
      <c r="M125" s="80" t="str">
        <f>IFERROR(VLOOKUP(K125,REFERENCES!R:S,2,FALSE),"")</f>
        <v>Nombre</v>
      </c>
      <c r="N125" s="75">
        <v>250</v>
      </c>
      <c r="O125" s="75"/>
      <c r="P125" s="75"/>
      <c r="Q125" s="75"/>
      <c r="R125" s="79"/>
      <c r="S125" s="144"/>
      <c r="T125" s="85"/>
      <c r="U125" s="142" t="s">
        <v>20</v>
      </c>
      <c r="V125" s="142" t="s">
        <v>22</v>
      </c>
      <c r="W125" s="86" t="s">
        <v>1271</v>
      </c>
      <c r="X125" s="142"/>
      <c r="Y125" s="142" t="s">
        <v>2569</v>
      </c>
      <c r="Z125" s="142" t="s">
        <v>2570</v>
      </c>
      <c r="AA125" s="142" t="s">
        <v>2571</v>
      </c>
      <c r="AB125" s="142" t="str">
        <f t="shared" si="5"/>
        <v>ACT201719SUMA11</v>
      </c>
      <c r="AC125" s="142">
        <f t="shared" si="6"/>
        <v>1</v>
      </c>
      <c r="AD125" s="142" t="str">
        <f>VLOOKUP(U125,NIVEAUXADMIN!A:B,2,FALSE)</f>
        <v>HT07</v>
      </c>
      <c r="AE125" s="142" t="str">
        <f>VLOOKUP(V125,NIVEAUXADMIN!E:F,2,FALSE)</f>
        <v>HT07715</v>
      </c>
      <c r="AF125" s="142" t="str">
        <f>VLOOKUP(W125,NIVEAUXADMIN!I:J,2,FALSE)</f>
        <v>HT07715-03</v>
      </c>
      <c r="AG125" s="142">
        <f>IF(SUMPRODUCT(($A$4:$A125=A125)*($V$4:$V125=V125))&gt;1,0,1)</f>
        <v>0</v>
      </c>
    </row>
    <row r="126" spans="1:33" ht="15" customHeight="1">
      <c r="A126" s="86" t="s">
        <v>2517</v>
      </c>
      <c r="B126" s="86" t="s">
        <v>2753</v>
      </c>
      <c r="C126" s="86" t="s">
        <v>26</v>
      </c>
      <c r="D126" s="142" t="s">
        <v>68</v>
      </c>
      <c r="E126" s="142" t="s">
        <v>48</v>
      </c>
      <c r="F126" s="142" t="s">
        <v>16</v>
      </c>
      <c r="G126" s="142" t="str">
        <f t="shared" si="8"/>
        <v>Octobre</v>
      </c>
      <c r="H126" s="158">
        <v>42670</v>
      </c>
      <c r="I126" s="84" t="s">
        <v>1049</v>
      </c>
      <c r="J126" s="142" t="s">
        <v>1053</v>
      </c>
      <c r="K126" s="142" t="s">
        <v>1048</v>
      </c>
      <c r="L126" s="142" t="s">
        <v>2505</v>
      </c>
      <c r="M126" s="80" t="str">
        <f>IFERROR(VLOOKUP(K126,REFERENCES!R:S,2,FALSE),"")</f>
        <v>Nombre</v>
      </c>
      <c r="N126" s="75">
        <v>900</v>
      </c>
      <c r="O126" s="75"/>
      <c r="P126" s="75"/>
      <c r="Q126" s="75"/>
      <c r="R126" s="79"/>
      <c r="S126" s="144"/>
      <c r="T126" s="85"/>
      <c r="U126" s="142" t="s">
        <v>17</v>
      </c>
      <c r="V126" s="142" t="s">
        <v>142</v>
      </c>
      <c r="W126" s="86" t="s">
        <v>1530</v>
      </c>
      <c r="X126" s="142"/>
      <c r="Y126" s="142"/>
      <c r="Z126" s="142"/>
      <c r="AA126" s="142" t="s">
        <v>2511</v>
      </c>
      <c r="AB126" s="142" t="str">
        <f t="shared" si="5"/>
        <v>ACT20161027GRAB3E</v>
      </c>
      <c r="AC126" s="142">
        <f t="shared" si="6"/>
        <v>2</v>
      </c>
      <c r="AD126" s="142" t="str">
        <f>VLOOKUP(U126,NIVEAUXADMIN!A:B,2,FALSE)</f>
        <v>HT08</v>
      </c>
      <c r="AE126" s="142" t="str">
        <f>VLOOKUP(V126,NIVEAUXADMIN!E:F,2,FALSE)</f>
        <v>HT08812</v>
      </c>
      <c r="AF126" s="142" t="str">
        <f>VLOOKUP(W126,NIVEAUXADMIN!I:J,2,FALSE)</f>
        <v>HT08812-03</v>
      </c>
      <c r="AG126" s="142">
        <f>IF(SUMPRODUCT(($A$4:$A126=A126)*($V$4:$V126=V126))&gt;1,0,1)</f>
        <v>1</v>
      </c>
    </row>
    <row r="127" spans="1:33" ht="15" customHeight="1">
      <c r="A127" s="86" t="s">
        <v>2517</v>
      </c>
      <c r="B127" s="86" t="s">
        <v>2753</v>
      </c>
      <c r="C127" s="86" t="s">
        <v>26</v>
      </c>
      <c r="D127" s="142" t="s">
        <v>68</v>
      </c>
      <c r="E127" s="142" t="s">
        <v>48</v>
      </c>
      <c r="F127" s="142" t="s">
        <v>16</v>
      </c>
      <c r="G127" s="142" t="str">
        <f t="shared" si="8"/>
        <v>Octobre</v>
      </c>
      <c r="H127" s="158">
        <v>42670</v>
      </c>
      <c r="I127" s="84" t="s">
        <v>1051</v>
      </c>
      <c r="J127" s="142" t="s">
        <v>1052</v>
      </c>
      <c r="K127" s="142" t="s">
        <v>1054</v>
      </c>
      <c r="L127" s="142" t="s">
        <v>2505</v>
      </c>
      <c r="M127" s="80" t="str">
        <f>IFERROR(VLOOKUP(K127,REFERENCES!R:S,2,FALSE),"")</f>
        <v>Nombre</v>
      </c>
      <c r="N127" s="75">
        <v>900</v>
      </c>
      <c r="O127" s="75"/>
      <c r="P127" s="75"/>
      <c r="Q127" s="75"/>
      <c r="R127" s="79"/>
      <c r="S127" s="144"/>
      <c r="T127" s="85"/>
      <c r="U127" s="142" t="s">
        <v>17</v>
      </c>
      <c r="V127" s="142" t="s">
        <v>142</v>
      </c>
      <c r="W127" s="86" t="s">
        <v>1530</v>
      </c>
      <c r="X127" s="142" t="s">
        <v>2518</v>
      </c>
      <c r="Y127" s="142"/>
      <c r="Z127" s="142"/>
      <c r="AA127" s="142"/>
      <c r="AB127" s="142" t="str">
        <f t="shared" si="5"/>
        <v>ACT20161027GRAB3E</v>
      </c>
      <c r="AC127" s="142">
        <f t="shared" si="6"/>
        <v>2</v>
      </c>
      <c r="AD127" s="142" t="str">
        <f>VLOOKUP(U127,NIVEAUXADMIN!A:B,2,FALSE)</f>
        <v>HT08</v>
      </c>
      <c r="AE127" s="142" t="str">
        <f>VLOOKUP(V127,NIVEAUXADMIN!E:F,2,FALSE)</f>
        <v>HT08812</v>
      </c>
      <c r="AF127" s="142" t="str">
        <f>VLOOKUP(W127,NIVEAUXADMIN!I:J,2,FALSE)</f>
        <v>HT08812-03</v>
      </c>
      <c r="AG127" s="142">
        <f>IF(SUMPRODUCT(($A$4:$A127=A127)*($V$4:$V127=V127))&gt;1,0,1)</f>
        <v>0</v>
      </c>
    </row>
    <row r="128" spans="1:33" ht="15" customHeight="1">
      <c r="A128" s="86" t="s">
        <v>2517</v>
      </c>
      <c r="B128" s="86" t="s">
        <v>2753</v>
      </c>
      <c r="C128" s="86" t="s">
        <v>26</v>
      </c>
      <c r="D128" s="142" t="s">
        <v>68</v>
      </c>
      <c r="E128" s="142" t="s">
        <v>48</v>
      </c>
      <c r="F128" s="142" t="s">
        <v>16</v>
      </c>
      <c r="G128" s="142" t="str">
        <f t="shared" si="8"/>
        <v>Octobre</v>
      </c>
      <c r="H128" s="158">
        <v>42670</v>
      </c>
      <c r="I128" s="84" t="s">
        <v>1051</v>
      </c>
      <c r="J128" s="142" t="s">
        <v>1052</v>
      </c>
      <c r="K128" s="142" t="s">
        <v>1062</v>
      </c>
      <c r="L128" s="142" t="s">
        <v>2506</v>
      </c>
      <c r="M128" s="80" t="str">
        <f>IFERROR(VLOOKUP(K128,REFERENCES!R:S,2,FALSE),"")</f>
        <v>Nombre</v>
      </c>
      <c r="N128" s="75">
        <v>900</v>
      </c>
      <c r="O128" s="75"/>
      <c r="P128" s="75"/>
      <c r="Q128" s="75"/>
      <c r="R128" s="79"/>
      <c r="S128" s="144"/>
      <c r="T128" s="85"/>
      <c r="U128" s="142" t="s">
        <v>17</v>
      </c>
      <c r="V128" s="142" t="s">
        <v>142</v>
      </c>
      <c r="W128" s="86" t="s">
        <v>1624</v>
      </c>
      <c r="X128" s="142" t="s">
        <v>2519</v>
      </c>
      <c r="Y128" s="142"/>
      <c r="Z128" s="142"/>
      <c r="AA128" s="142"/>
      <c r="AB128" s="142" t="str">
        <f t="shared" si="5"/>
        <v>ACT20161027GRAB4E</v>
      </c>
      <c r="AC128" s="142">
        <f t="shared" si="6"/>
        <v>1</v>
      </c>
      <c r="AD128" s="142" t="str">
        <f>VLOOKUP(U128,NIVEAUXADMIN!A:B,2,FALSE)</f>
        <v>HT08</v>
      </c>
      <c r="AE128" s="142" t="str">
        <f>VLOOKUP(V128,NIVEAUXADMIN!E:F,2,FALSE)</f>
        <v>HT08812</v>
      </c>
      <c r="AF128" s="142" t="str">
        <f>VLOOKUP(W128,NIVEAUXADMIN!I:J,2,FALSE)</f>
        <v>HT08812-04</v>
      </c>
      <c r="AG128" s="142">
        <f>IF(SUMPRODUCT(($A$4:$A128=A128)*($V$4:$V128=V128))&gt;1,0,1)</f>
        <v>0</v>
      </c>
    </row>
    <row r="129" spans="1:33" s="142" customFormat="1" ht="15" customHeight="1">
      <c r="A129" s="86" t="s">
        <v>2593</v>
      </c>
      <c r="B129" s="86" t="s">
        <v>2593</v>
      </c>
      <c r="C129" s="86" t="s">
        <v>26</v>
      </c>
      <c r="D129" s="142" t="s">
        <v>2594</v>
      </c>
      <c r="F129" s="142" t="s">
        <v>16</v>
      </c>
      <c r="G129" s="142" t="s">
        <v>1948</v>
      </c>
      <c r="H129" s="158" t="s">
        <v>2595</v>
      </c>
      <c r="I129" s="84" t="s">
        <v>1049</v>
      </c>
      <c r="J129" s="142" t="s">
        <v>1083</v>
      </c>
      <c r="K129" s="142" t="s">
        <v>1024</v>
      </c>
      <c r="L129" s="142" t="s">
        <v>2596</v>
      </c>
      <c r="M129" s="80" t="str">
        <f>IFERROR(VLOOKUP(K129,REFERENCES!R:S,2,FALSE),"")</f>
        <v>Valeur en HTG</v>
      </c>
      <c r="N129" s="75"/>
      <c r="O129" s="75"/>
      <c r="P129" s="75"/>
      <c r="Q129" s="75"/>
      <c r="R129" s="79"/>
      <c r="S129" s="144"/>
      <c r="T129" s="85"/>
      <c r="U129" s="142" t="s">
        <v>17</v>
      </c>
      <c r="V129" s="142" t="s">
        <v>142</v>
      </c>
      <c r="W129" s="86" t="s">
        <v>1293</v>
      </c>
      <c r="AA129" s="142" t="s">
        <v>2597</v>
      </c>
      <c r="AB129" s="142" t="e">
        <f t="shared" si="5"/>
        <v>#VALUE!</v>
      </c>
      <c r="AC129" s="142">
        <f t="shared" si="6"/>
        <v>162</v>
      </c>
      <c r="AD129" s="142" t="str">
        <f>VLOOKUP(U129,NIVEAUXADMIN!A:B,2,FALSE)</f>
        <v>HT08</v>
      </c>
      <c r="AE129" s="142" t="str">
        <f>VLOOKUP(V129,NIVEAUXADMIN!E:F,2,FALSE)</f>
        <v>HT08812</v>
      </c>
      <c r="AF129" s="142" t="str">
        <f>VLOOKUP(W129,NIVEAUXADMIN!I:J,2,FALSE)</f>
        <v>HT08812-01</v>
      </c>
      <c r="AG129" s="142">
        <f>IF(SUMPRODUCT(($A$4:$A129=A129)*($V$4:$V129=V129))&gt;1,0,1)</f>
        <v>1</v>
      </c>
    </row>
    <row r="130" spans="1:33" ht="15" customHeight="1">
      <c r="A130" s="86" t="s">
        <v>2593</v>
      </c>
      <c r="B130" s="86" t="s">
        <v>2593</v>
      </c>
      <c r="C130" s="86" t="s">
        <v>26</v>
      </c>
      <c r="D130" s="142" t="s">
        <v>2594</v>
      </c>
      <c r="E130" s="142"/>
      <c r="F130" s="142" t="s">
        <v>16</v>
      </c>
      <c r="G130" s="142" t="s">
        <v>1948</v>
      </c>
      <c r="H130" s="158" t="s">
        <v>2595</v>
      </c>
      <c r="I130" s="84" t="s">
        <v>1049</v>
      </c>
      <c r="J130" s="142" t="s">
        <v>1083</v>
      </c>
      <c r="K130" s="142" t="s">
        <v>1024</v>
      </c>
      <c r="L130" s="142" t="s">
        <v>2596</v>
      </c>
      <c r="M130" s="80" t="str">
        <f>IFERROR(VLOOKUP(K130,REFERENCES!R:S,2,FALSE),"")</f>
        <v>Valeur en HTG</v>
      </c>
      <c r="N130" s="75"/>
      <c r="O130" s="75"/>
      <c r="P130" s="75"/>
      <c r="Q130" s="75"/>
      <c r="R130" s="79"/>
      <c r="S130" s="144"/>
      <c r="T130" s="85"/>
      <c r="U130" s="142" t="s">
        <v>17</v>
      </c>
      <c r="V130" s="142" t="s">
        <v>142</v>
      </c>
      <c r="W130" s="86" t="s">
        <v>1416</v>
      </c>
      <c r="X130" s="142"/>
      <c r="Y130" s="142"/>
      <c r="Z130" s="142"/>
      <c r="AA130" s="142" t="s">
        <v>2597</v>
      </c>
      <c r="AB130" s="142" t="e">
        <f t="shared" si="5"/>
        <v>#VALUE!</v>
      </c>
      <c r="AC130" s="142">
        <f t="shared" si="6"/>
        <v>162</v>
      </c>
      <c r="AD130" s="142" t="str">
        <f>VLOOKUP(U130,NIVEAUXADMIN!A:B,2,FALSE)</f>
        <v>HT08</v>
      </c>
      <c r="AE130" s="142" t="str">
        <f>VLOOKUP(V130,NIVEAUXADMIN!E:F,2,FALSE)</f>
        <v>HT08812</v>
      </c>
      <c r="AF130" s="142" t="str">
        <f>VLOOKUP(W130,NIVEAUXADMIN!I:J,2,FALSE)</f>
        <v>HT08812-02</v>
      </c>
      <c r="AG130" s="142">
        <f>IF(SUMPRODUCT(($A$4:$A130=A130)*($V$4:$V130=V130))&gt;1,0,1)</f>
        <v>0</v>
      </c>
    </row>
    <row r="131" spans="1:33" ht="15" customHeight="1">
      <c r="A131" s="86" t="s">
        <v>2593</v>
      </c>
      <c r="B131" s="86" t="s">
        <v>2593</v>
      </c>
      <c r="C131" s="86" t="s">
        <v>26</v>
      </c>
      <c r="D131" s="142" t="s">
        <v>2594</v>
      </c>
      <c r="E131" s="142"/>
      <c r="F131" s="142" t="s">
        <v>16</v>
      </c>
      <c r="G131" s="142" t="s">
        <v>1948</v>
      </c>
      <c r="H131" s="158" t="s">
        <v>2595</v>
      </c>
      <c r="I131" s="84" t="s">
        <v>1049</v>
      </c>
      <c r="J131" s="142" t="s">
        <v>1083</v>
      </c>
      <c r="K131" s="142" t="s">
        <v>1024</v>
      </c>
      <c r="L131" s="142" t="s">
        <v>2596</v>
      </c>
      <c r="M131" s="80" t="str">
        <f>IFERROR(VLOOKUP(K131,REFERENCES!R:S,2,FALSE),"")</f>
        <v>Valeur en HTG</v>
      </c>
      <c r="N131" s="75"/>
      <c r="O131" s="75"/>
      <c r="P131" s="75"/>
      <c r="Q131" s="75"/>
      <c r="R131" s="79"/>
      <c r="S131" s="144"/>
      <c r="T131" s="85"/>
      <c r="U131" s="142" t="s">
        <v>17</v>
      </c>
      <c r="V131" s="142" t="s">
        <v>142</v>
      </c>
      <c r="W131" s="86" t="s">
        <v>1530</v>
      </c>
      <c r="X131" s="142"/>
      <c r="Y131" s="142"/>
      <c r="Z131" s="142"/>
      <c r="AA131" s="142" t="s">
        <v>2597</v>
      </c>
      <c r="AB131" s="142" t="e">
        <f t="shared" si="5"/>
        <v>#VALUE!</v>
      </c>
      <c r="AC131" s="142">
        <f t="shared" si="6"/>
        <v>162</v>
      </c>
      <c r="AD131" s="142" t="str">
        <f>VLOOKUP(U131,NIVEAUXADMIN!A:B,2,FALSE)</f>
        <v>HT08</v>
      </c>
      <c r="AE131" s="142" t="str">
        <f>VLOOKUP(V131,NIVEAUXADMIN!E:F,2,FALSE)</f>
        <v>HT08812</v>
      </c>
      <c r="AF131" s="142" t="str">
        <f>VLOOKUP(W131,NIVEAUXADMIN!I:J,2,FALSE)</f>
        <v>HT08812-03</v>
      </c>
      <c r="AG131" s="142">
        <f>IF(SUMPRODUCT(($A$4:$A131=A131)*($V$4:$V131=V131))&gt;1,0,1)</f>
        <v>0</v>
      </c>
    </row>
    <row r="132" spans="1:33" s="142" customFormat="1" ht="15" customHeight="1">
      <c r="A132" s="86" t="s">
        <v>2593</v>
      </c>
      <c r="B132" s="86" t="s">
        <v>2593</v>
      </c>
      <c r="C132" s="86" t="s">
        <v>26</v>
      </c>
      <c r="D132" s="142" t="s">
        <v>2594</v>
      </c>
      <c r="F132" s="142" t="s">
        <v>16</v>
      </c>
      <c r="G132" s="142" t="s">
        <v>1948</v>
      </c>
      <c r="H132" s="158" t="s">
        <v>2595</v>
      </c>
      <c r="I132" s="84" t="s">
        <v>1049</v>
      </c>
      <c r="J132" s="142" t="s">
        <v>1083</v>
      </c>
      <c r="K132" s="142" t="s">
        <v>1024</v>
      </c>
      <c r="L132" s="142" t="s">
        <v>2596</v>
      </c>
      <c r="M132" s="80" t="str">
        <f>IFERROR(VLOOKUP(K132,REFERENCES!R:S,2,FALSE),"")</f>
        <v>Valeur en HTG</v>
      </c>
      <c r="N132" s="75"/>
      <c r="O132" s="75"/>
      <c r="P132" s="75"/>
      <c r="Q132" s="75"/>
      <c r="R132" s="79"/>
      <c r="S132" s="144"/>
      <c r="T132" s="85"/>
      <c r="U132" s="142" t="s">
        <v>17</v>
      </c>
      <c r="V132" s="142" t="s">
        <v>142</v>
      </c>
      <c r="W132" s="86" t="s">
        <v>1624</v>
      </c>
      <c r="AA132" s="142" t="s">
        <v>2597</v>
      </c>
      <c r="AB132" s="142" t="e">
        <f t="shared" ref="AB132:AB195" si="9">UPPER(LEFT(A132,3)&amp;YEAR(H132)&amp;MONTH(H132)&amp;DAY((H132))&amp;LEFT(U132,2)&amp;LEFT(V132,2)&amp;LEFT(W132,2))</f>
        <v>#VALUE!</v>
      </c>
      <c r="AC132" s="142">
        <f t="shared" ref="AC132:AC195" si="10">COUNTIF($AB$4:$AB$1178,AB132)</f>
        <v>162</v>
      </c>
      <c r="AD132" s="142" t="str">
        <f>VLOOKUP(U132,NIVEAUXADMIN!A:B,2,FALSE)</f>
        <v>HT08</v>
      </c>
      <c r="AE132" s="142" t="str">
        <f>VLOOKUP(V132,NIVEAUXADMIN!E:F,2,FALSE)</f>
        <v>HT08812</v>
      </c>
      <c r="AF132" s="142" t="str">
        <f>VLOOKUP(W132,NIVEAUXADMIN!I:J,2,FALSE)</f>
        <v>HT08812-04</v>
      </c>
      <c r="AG132" s="142">
        <f>IF(SUMPRODUCT(($A$4:$A132=A132)*($V$4:$V132=V132))&gt;1,0,1)</f>
        <v>0</v>
      </c>
    </row>
    <row r="133" spans="1:33" ht="15" customHeight="1">
      <c r="A133" s="86" t="s">
        <v>2593</v>
      </c>
      <c r="B133" s="86" t="s">
        <v>2593</v>
      </c>
      <c r="C133" s="86" t="s">
        <v>26</v>
      </c>
      <c r="D133" s="142" t="s">
        <v>2594</v>
      </c>
      <c r="E133" s="142"/>
      <c r="F133" s="142" t="s">
        <v>16</v>
      </c>
      <c r="G133" s="142" t="str">
        <f>CHOOSE(MONTH(H133), "Janvier", "Fevrier", "Mars", "Avril", "Mai", "Juin", "Juillet", "Aout", "Septembre", "Octobre", "Novembre", "Decembre")</f>
        <v>Novembre</v>
      </c>
      <c r="H133" s="158">
        <v>42675</v>
      </c>
      <c r="I133" s="84" t="s">
        <v>1050</v>
      </c>
      <c r="J133" s="142" t="s">
        <v>1033</v>
      </c>
      <c r="K133" s="142" t="s">
        <v>1033</v>
      </c>
      <c r="L133" s="142"/>
      <c r="M133" s="80" t="str">
        <f>IFERROR(VLOOKUP(K133,REFERENCES!R:S,2,FALSE),"")</f>
        <v>N/A</v>
      </c>
      <c r="N133" s="75"/>
      <c r="O133" s="75"/>
      <c r="P133" s="75"/>
      <c r="Q133" s="75"/>
      <c r="R133" s="79"/>
      <c r="S133" s="144"/>
      <c r="T133" s="85"/>
      <c r="U133" s="142" t="s">
        <v>17</v>
      </c>
      <c r="V133" s="142" t="s">
        <v>142</v>
      </c>
      <c r="W133" s="86"/>
      <c r="X133" s="142"/>
      <c r="Y133" s="142"/>
      <c r="Z133" s="142"/>
      <c r="AA133" s="142" t="s">
        <v>2598</v>
      </c>
      <c r="AB133" s="142" t="str">
        <f t="shared" si="9"/>
        <v>ACT2016111GRAB</v>
      </c>
      <c r="AC133" s="142">
        <f t="shared" si="10"/>
        <v>1</v>
      </c>
      <c r="AD133" s="142" t="str">
        <f>VLOOKUP(U133,NIVEAUXADMIN!A:B,2,FALSE)</f>
        <v>HT08</v>
      </c>
      <c r="AE133" s="142" t="str">
        <f>VLOOKUP(V133,NIVEAUXADMIN!E:F,2,FALSE)</f>
        <v>HT08812</v>
      </c>
      <c r="AF133" s="142" t="e">
        <f>VLOOKUP(W133,NIVEAUXADMIN!I:J,2,FALSE)</f>
        <v>#N/A</v>
      </c>
      <c r="AG133" s="142">
        <f>IF(SUMPRODUCT(($A$4:$A133=A133)*($V$4:$V133=V133))&gt;1,0,1)</f>
        <v>0</v>
      </c>
    </row>
    <row r="134" spans="1:33" ht="15" customHeight="1">
      <c r="A134" s="86" t="s">
        <v>2593</v>
      </c>
      <c r="B134" s="86" t="s">
        <v>2593</v>
      </c>
      <c r="C134" s="86" t="s">
        <v>26</v>
      </c>
      <c r="D134" s="142" t="s">
        <v>2594</v>
      </c>
      <c r="E134" s="142"/>
      <c r="F134" s="142" t="s">
        <v>16</v>
      </c>
      <c r="G134" s="142" t="s">
        <v>1948</v>
      </c>
      <c r="H134" s="158" t="s">
        <v>2595</v>
      </c>
      <c r="I134" s="84" t="s">
        <v>1049</v>
      </c>
      <c r="J134" s="142" t="s">
        <v>1083</v>
      </c>
      <c r="K134" s="142" t="s">
        <v>1024</v>
      </c>
      <c r="L134" s="142" t="s">
        <v>2596</v>
      </c>
      <c r="M134" s="80" t="str">
        <f>IFERROR(VLOOKUP(K134,REFERENCES!R:S,2,FALSE),"")</f>
        <v>Valeur en HTG</v>
      </c>
      <c r="N134" s="75"/>
      <c r="O134" s="75"/>
      <c r="P134" s="75"/>
      <c r="Q134" s="75"/>
      <c r="R134" s="79"/>
      <c r="S134" s="144"/>
      <c r="T134" s="85"/>
      <c r="U134" s="142" t="s">
        <v>17</v>
      </c>
      <c r="V134" s="142" t="s">
        <v>18</v>
      </c>
      <c r="W134" s="86" t="s">
        <v>1805</v>
      </c>
      <c r="X134" s="142"/>
      <c r="Y134" s="142"/>
      <c r="Z134" s="142"/>
      <c r="AA134" s="142" t="s">
        <v>2597</v>
      </c>
      <c r="AB134" s="142" t="e">
        <f t="shared" si="9"/>
        <v>#VALUE!</v>
      </c>
      <c r="AC134" s="142">
        <f t="shared" si="10"/>
        <v>162</v>
      </c>
      <c r="AD134" s="142" t="str">
        <f>VLOOKUP(U134,NIVEAUXADMIN!A:B,2,FALSE)</f>
        <v>HT08</v>
      </c>
      <c r="AE134" s="142" t="str">
        <f>VLOOKUP(V134,NIVEAUXADMIN!E:F,2,FALSE)</f>
        <v>HT08811</v>
      </c>
      <c r="AF134" s="142" t="str">
        <f>VLOOKUP(W134,NIVEAUXADMIN!I:J,2,FALSE)</f>
        <v>HT08811-09</v>
      </c>
      <c r="AG134" s="142">
        <f>IF(SUMPRODUCT(($A$4:$A134=A134)*($V$4:$V134=V134))&gt;1,0,1)</f>
        <v>1</v>
      </c>
    </row>
    <row r="135" spans="1:33" ht="15" customHeight="1">
      <c r="A135" s="86" t="s">
        <v>2593</v>
      </c>
      <c r="B135" s="86" t="s">
        <v>2593</v>
      </c>
      <c r="C135" s="86" t="s">
        <v>26</v>
      </c>
      <c r="D135" s="142" t="s">
        <v>2594</v>
      </c>
      <c r="E135" s="142"/>
      <c r="F135" s="142" t="s">
        <v>16</v>
      </c>
      <c r="G135" s="142" t="str">
        <f>CHOOSE(MONTH(H135), "Janvier", "Fevrier", "Mars", "Avril", "Mai", "Juin", "Juillet", "Aout", "Septembre", "Octobre", "Novembre", "Decembre")</f>
        <v>Novembre</v>
      </c>
      <c r="H135" s="158">
        <v>42675</v>
      </c>
      <c r="I135" s="84" t="s">
        <v>1050</v>
      </c>
      <c r="J135" s="142" t="s">
        <v>1033</v>
      </c>
      <c r="K135" s="142" t="s">
        <v>1033</v>
      </c>
      <c r="L135" s="142"/>
      <c r="M135" s="80" t="str">
        <f>IFERROR(VLOOKUP(K135,REFERENCES!R:S,2,FALSE),"")</f>
        <v>N/A</v>
      </c>
      <c r="N135" s="75"/>
      <c r="O135" s="75"/>
      <c r="P135" s="75"/>
      <c r="Q135" s="75"/>
      <c r="R135" s="79"/>
      <c r="S135" s="144"/>
      <c r="T135" s="85"/>
      <c r="U135" s="142" t="s">
        <v>17</v>
      </c>
      <c r="V135" s="142" t="s">
        <v>18</v>
      </c>
      <c r="W135" s="86"/>
      <c r="X135" s="142"/>
      <c r="Y135" s="142"/>
      <c r="Z135" s="142"/>
      <c r="AA135" s="142" t="s">
        <v>2598</v>
      </c>
      <c r="AB135" s="142" t="str">
        <f t="shared" si="9"/>
        <v>ACT2016111GRJE</v>
      </c>
      <c r="AC135" s="142">
        <f t="shared" si="10"/>
        <v>1</v>
      </c>
      <c r="AD135" s="142" t="str">
        <f>VLOOKUP(U135,NIVEAUXADMIN!A:B,2,FALSE)</f>
        <v>HT08</v>
      </c>
      <c r="AE135" s="142" t="str">
        <f>VLOOKUP(V135,NIVEAUXADMIN!E:F,2,FALSE)</f>
        <v>HT08811</v>
      </c>
      <c r="AF135" s="142" t="e">
        <f>VLOOKUP(W135,NIVEAUXADMIN!I:J,2,FALSE)</f>
        <v>#N/A</v>
      </c>
      <c r="AG135" s="142">
        <f>IF(SUMPRODUCT(($A$4:$A135=A135)*($V$4:$V135=V135))&gt;1,0,1)</f>
        <v>0</v>
      </c>
    </row>
    <row r="136" spans="1:33" ht="15" customHeight="1">
      <c r="A136" s="86" t="s">
        <v>2593</v>
      </c>
      <c r="B136" s="86" t="s">
        <v>2593</v>
      </c>
      <c r="C136" s="86" t="s">
        <v>26</v>
      </c>
      <c r="D136" s="142" t="s">
        <v>2599</v>
      </c>
      <c r="E136" s="142"/>
      <c r="F136" s="142" t="s">
        <v>16</v>
      </c>
      <c r="G136" s="142" t="s">
        <v>1957</v>
      </c>
      <c r="H136" s="158" t="s">
        <v>2600</v>
      </c>
      <c r="I136" s="84" t="s">
        <v>1050</v>
      </c>
      <c r="J136" s="142" t="s">
        <v>1029</v>
      </c>
      <c r="K136" s="142" t="s">
        <v>1257</v>
      </c>
      <c r="L136" s="142"/>
      <c r="M136" s="80" t="str">
        <f>IFERROR(VLOOKUP(K136,REFERENCES!R:S,2,FALSE),"")</f>
        <v>Nombre de personnes</v>
      </c>
      <c r="N136" s="73">
        <v>50</v>
      </c>
      <c r="O136" s="75"/>
      <c r="P136" s="75"/>
      <c r="Q136" s="75"/>
      <c r="R136" s="79"/>
      <c r="S136" s="144"/>
      <c r="T136" s="85"/>
      <c r="U136" s="142" t="s">
        <v>17</v>
      </c>
      <c r="V136" s="142" t="s">
        <v>18</v>
      </c>
      <c r="W136" s="86"/>
      <c r="X136" s="142" t="s">
        <v>2601</v>
      </c>
      <c r="Y136" s="142"/>
      <c r="Z136" s="142"/>
      <c r="AA136" s="142" t="s">
        <v>2602</v>
      </c>
      <c r="AB136" s="142" t="e">
        <f t="shared" si="9"/>
        <v>#VALUE!</v>
      </c>
      <c r="AC136" s="142">
        <f t="shared" si="10"/>
        <v>162</v>
      </c>
      <c r="AD136" s="142" t="str">
        <f>VLOOKUP(U136,NIVEAUXADMIN!A:B,2,FALSE)</f>
        <v>HT08</v>
      </c>
      <c r="AE136" s="142" t="str">
        <f>VLOOKUP(V136,NIVEAUXADMIN!E:F,2,FALSE)</f>
        <v>HT08811</v>
      </c>
      <c r="AF136" s="142" t="e">
        <f>VLOOKUP(W136,NIVEAUXADMIN!I:J,2,FALSE)</f>
        <v>#N/A</v>
      </c>
      <c r="AG136" s="142">
        <f>IF(SUMPRODUCT(($A$4:$A136=A136)*($V$4:$V136=V136))&gt;1,0,1)</f>
        <v>0</v>
      </c>
    </row>
    <row r="137" spans="1:33" ht="15" customHeight="1">
      <c r="A137" s="86" t="s">
        <v>2593</v>
      </c>
      <c r="B137" s="86" t="s">
        <v>2593</v>
      </c>
      <c r="C137" s="86" t="s">
        <v>26</v>
      </c>
      <c r="D137" s="142" t="s">
        <v>2599</v>
      </c>
      <c r="E137" s="142"/>
      <c r="F137" s="142" t="s">
        <v>16</v>
      </c>
      <c r="G137" s="142" t="s">
        <v>1948</v>
      </c>
      <c r="H137" s="158" t="s">
        <v>2603</v>
      </c>
      <c r="I137" s="84" t="s">
        <v>1050</v>
      </c>
      <c r="J137" s="142" t="s">
        <v>1029</v>
      </c>
      <c r="K137" s="142" t="s">
        <v>1257</v>
      </c>
      <c r="L137" s="142"/>
      <c r="M137" s="80" t="str">
        <f>IFERROR(VLOOKUP(K137,REFERENCES!R:S,2,FALSE),"")</f>
        <v>Nombre de personnes</v>
      </c>
      <c r="N137" s="73">
        <v>20</v>
      </c>
      <c r="O137" s="75"/>
      <c r="P137" s="75"/>
      <c r="Q137" s="75"/>
      <c r="R137" s="79"/>
      <c r="S137" s="144"/>
      <c r="T137" s="85"/>
      <c r="U137" s="142" t="s">
        <v>17</v>
      </c>
      <c r="V137" s="142" t="s">
        <v>18</v>
      </c>
      <c r="W137" s="86"/>
      <c r="X137" s="142" t="s">
        <v>2601</v>
      </c>
      <c r="Y137" s="142"/>
      <c r="Z137" s="142"/>
      <c r="AA137" s="142" t="s">
        <v>2602</v>
      </c>
      <c r="AB137" s="142" t="e">
        <f t="shared" si="9"/>
        <v>#VALUE!</v>
      </c>
      <c r="AC137" s="142">
        <f t="shared" si="10"/>
        <v>162</v>
      </c>
      <c r="AD137" s="142" t="str">
        <f>VLOOKUP(U137,NIVEAUXADMIN!A:B,2,FALSE)</f>
        <v>HT08</v>
      </c>
      <c r="AE137" s="142" t="str">
        <f>VLOOKUP(V137,NIVEAUXADMIN!E:F,2,FALSE)</f>
        <v>HT08811</v>
      </c>
      <c r="AF137" s="142" t="e">
        <f>VLOOKUP(W137,NIVEAUXADMIN!I:J,2,FALSE)</f>
        <v>#N/A</v>
      </c>
      <c r="AG137" s="142">
        <f>IF(SUMPRODUCT(($A$4:$A137=A137)*($V$4:$V137=V137))&gt;1,0,1)</f>
        <v>0</v>
      </c>
    </row>
    <row r="138" spans="1:33" ht="15" customHeight="1">
      <c r="A138" s="86" t="s">
        <v>2593</v>
      </c>
      <c r="B138" s="86" t="s">
        <v>2593</v>
      </c>
      <c r="C138" s="86" t="s">
        <v>26</v>
      </c>
      <c r="D138" s="142" t="s">
        <v>2594</v>
      </c>
      <c r="E138" s="142"/>
      <c r="F138" s="142" t="s">
        <v>16</v>
      </c>
      <c r="G138" s="142" t="s">
        <v>1948</v>
      </c>
      <c r="H138" s="158" t="s">
        <v>2595</v>
      </c>
      <c r="I138" s="84" t="s">
        <v>1049</v>
      </c>
      <c r="J138" s="142" t="s">
        <v>1083</v>
      </c>
      <c r="K138" s="142" t="s">
        <v>1024</v>
      </c>
      <c r="L138" s="142" t="s">
        <v>2596</v>
      </c>
      <c r="M138" s="80" t="str">
        <f>IFERROR(VLOOKUP(K138,REFERENCES!R:S,2,FALSE),"")</f>
        <v>Valeur en HTG</v>
      </c>
      <c r="N138" s="75"/>
      <c r="O138" s="75"/>
      <c r="P138" s="75"/>
      <c r="Q138" s="75"/>
      <c r="R138" s="79"/>
      <c r="S138" s="144"/>
      <c r="T138" s="85"/>
      <c r="U138" s="142" t="s">
        <v>17</v>
      </c>
      <c r="V138" s="142" t="s">
        <v>275</v>
      </c>
      <c r="W138" s="86" t="s">
        <v>1328</v>
      </c>
      <c r="X138" s="142"/>
      <c r="Y138" s="142"/>
      <c r="Z138" s="142"/>
      <c r="AA138" s="142" t="s">
        <v>2597</v>
      </c>
      <c r="AB138" s="142" t="e">
        <f t="shared" si="9"/>
        <v>#VALUE!</v>
      </c>
      <c r="AC138" s="142">
        <f t="shared" si="10"/>
        <v>162</v>
      </c>
      <c r="AD138" s="142" t="str">
        <f>VLOOKUP(U138,NIVEAUXADMIN!A:B,2,FALSE)</f>
        <v>HT08</v>
      </c>
      <c r="AE138" s="142" t="str">
        <f>VLOOKUP(V138,NIVEAUXADMIN!E:F,2,FALSE)</f>
        <v>HT08832</v>
      </c>
      <c r="AF138" s="142" t="str">
        <f>VLOOKUP(W138,NIVEAUXADMIN!I:J,2,FALSE)</f>
        <v>HT08832-01</v>
      </c>
      <c r="AG138" s="142">
        <f>IF(SUMPRODUCT(($A$4:$A138=A138)*($V$4:$V138=V138))&gt;1,0,1)</f>
        <v>1</v>
      </c>
    </row>
    <row r="139" spans="1:33" s="142" customFormat="1" ht="15" customHeight="1">
      <c r="A139" s="86" t="s">
        <v>2593</v>
      </c>
      <c r="B139" s="86" t="s">
        <v>2593</v>
      </c>
      <c r="C139" s="86" t="s">
        <v>26</v>
      </c>
      <c r="D139" s="142" t="s">
        <v>2594</v>
      </c>
      <c r="F139" s="142" t="s">
        <v>16</v>
      </c>
      <c r="G139" s="142" t="s">
        <v>1948</v>
      </c>
      <c r="H139" s="158" t="s">
        <v>2595</v>
      </c>
      <c r="I139" s="84" t="s">
        <v>1049</v>
      </c>
      <c r="J139" s="142" t="s">
        <v>1083</v>
      </c>
      <c r="K139" s="142" t="s">
        <v>1024</v>
      </c>
      <c r="L139" s="142" t="s">
        <v>2596</v>
      </c>
      <c r="M139" s="80" t="str">
        <f>IFERROR(VLOOKUP(K139,REFERENCES!R:S,2,FALSE),"")</f>
        <v>Valeur en HTG</v>
      </c>
      <c r="N139" s="75"/>
      <c r="O139" s="75"/>
      <c r="P139" s="75"/>
      <c r="Q139" s="75"/>
      <c r="R139" s="79"/>
      <c r="S139" s="144"/>
      <c r="T139" s="85"/>
      <c r="U139" s="142" t="s">
        <v>17</v>
      </c>
      <c r="V139" s="142" t="s">
        <v>275</v>
      </c>
      <c r="W139" s="86" t="s">
        <v>1419</v>
      </c>
      <c r="AA139" s="142" t="s">
        <v>2597</v>
      </c>
      <c r="AB139" s="142" t="e">
        <f t="shared" si="9"/>
        <v>#VALUE!</v>
      </c>
      <c r="AC139" s="142">
        <f t="shared" si="10"/>
        <v>162</v>
      </c>
      <c r="AD139" s="142" t="str">
        <f>VLOOKUP(U139,NIVEAUXADMIN!A:B,2,FALSE)</f>
        <v>HT08</v>
      </c>
      <c r="AE139" s="142" t="str">
        <f>VLOOKUP(V139,NIVEAUXADMIN!E:F,2,FALSE)</f>
        <v>HT08832</v>
      </c>
      <c r="AF139" s="142" t="str">
        <f>VLOOKUP(W139,NIVEAUXADMIN!I:J,2,FALSE)</f>
        <v>HT08832-02</v>
      </c>
      <c r="AG139" s="142">
        <f>IF(SUMPRODUCT(($A$4:$A139=A139)*($V$4:$V139=V139))&gt;1,0,1)</f>
        <v>0</v>
      </c>
    </row>
    <row r="140" spans="1:33" ht="15" customHeight="1">
      <c r="A140" s="86" t="s">
        <v>2593</v>
      </c>
      <c r="B140" s="86" t="s">
        <v>2593</v>
      </c>
      <c r="C140" s="86" t="s">
        <v>26</v>
      </c>
      <c r="D140" s="142" t="s">
        <v>2594</v>
      </c>
      <c r="E140" s="142"/>
      <c r="F140" s="142" t="s">
        <v>16</v>
      </c>
      <c r="G140" s="142" t="s">
        <v>1948</v>
      </c>
      <c r="H140" s="158" t="s">
        <v>2595</v>
      </c>
      <c r="I140" s="84" t="s">
        <v>1049</v>
      </c>
      <c r="J140" s="142" t="s">
        <v>1083</v>
      </c>
      <c r="K140" s="142" t="s">
        <v>1024</v>
      </c>
      <c r="L140" s="142" t="s">
        <v>2596</v>
      </c>
      <c r="M140" s="80" t="str">
        <f>IFERROR(VLOOKUP(K140,REFERENCES!R:S,2,FALSE),"")</f>
        <v>Valeur en HTG</v>
      </c>
      <c r="N140" s="75"/>
      <c r="O140" s="75"/>
      <c r="P140" s="75"/>
      <c r="Q140" s="75"/>
      <c r="R140" s="79"/>
      <c r="S140" s="144"/>
      <c r="T140" s="85"/>
      <c r="U140" s="142" t="s">
        <v>17</v>
      </c>
      <c r="V140" s="142" t="s">
        <v>275</v>
      </c>
      <c r="W140" s="86" t="s">
        <v>1532</v>
      </c>
      <c r="X140" s="142"/>
      <c r="Y140" s="142"/>
      <c r="Z140" s="142"/>
      <c r="AA140" s="142" t="s">
        <v>2597</v>
      </c>
      <c r="AB140" s="142" t="e">
        <f t="shared" si="9"/>
        <v>#VALUE!</v>
      </c>
      <c r="AC140" s="142">
        <f t="shared" si="10"/>
        <v>162</v>
      </c>
      <c r="AD140" s="142" t="str">
        <f>VLOOKUP(U140,NIVEAUXADMIN!A:B,2,FALSE)</f>
        <v>HT08</v>
      </c>
      <c r="AE140" s="142" t="str">
        <f>VLOOKUP(V140,NIVEAUXADMIN!E:F,2,FALSE)</f>
        <v>HT08832</v>
      </c>
      <c r="AF140" s="142" t="str">
        <f>VLOOKUP(W140,NIVEAUXADMIN!I:J,2,FALSE)</f>
        <v>HT08832-03</v>
      </c>
      <c r="AG140" s="142">
        <f>IF(SUMPRODUCT(($A$4:$A140=A140)*($V$4:$V140=V140))&gt;1,0,1)</f>
        <v>0</v>
      </c>
    </row>
    <row r="141" spans="1:33" ht="15" customHeight="1">
      <c r="A141" s="86" t="s">
        <v>2593</v>
      </c>
      <c r="B141" s="86" t="s">
        <v>2593</v>
      </c>
      <c r="C141" s="86" t="s">
        <v>26</v>
      </c>
      <c r="D141" s="142" t="s">
        <v>2594</v>
      </c>
      <c r="E141" s="142"/>
      <c r="F141" s="142" t="s">
        <v>16</v>
      </c>
      <c r="G141" s="142" t="s">
        <v>1948</v>
      </c>
      <c r="H141" s="158" t="s">
        <v>2595</v>
      </c>
      <c r="I141" s="84" t="s">
        <v>1049</v>
      </c>
      <c r="J141" s="142" t="s">
        <v>1083</v>
      </c>
      <c r="K141" s="142" t="s">
        <v>1024</v>
      </c>
      <c r="L141" s="142" t="s">
        <v>2596</v>
      </c>
      <c r="M141" s="80" t="str">
        <f>IFERROR(VLOOKUP(K141,REFERENCES!R:S,2,FALSE),"")</f>
        <v>Valeur en HTG</v>
      </c>
      <c r="N141" s="75"/>
      <c r="O141" s="75"/>
      <c r="P141" s="75"/>
      <c r="Q141" s="75"/>
      <c r="R141" s="79"/>
      <c r="S141" s="144"/>
      <c r="T141" s="85"/>
      <c r="U141" s="142" t="s">
        <v>17</v>
      </c>
      <c r="V141" s="142" t="s">
        <v>275</v>
      </c>
      <c r="W141" s="86" t="s">
        <v>1625</v>
      </c>
      <c r="X141" s="142"/>
      <c r="Y141" s="142"/>
      <c r="Z141" s="142"/>
      <c r="AA141" s="142" t="s">
        <v>2597</v>
      </c>
      <c r="AB141" s="142" t="e">
        <f t="shared" si="9"/>
        <v>#VALUE!</v>
      </c>
      <c r="AC141" s="142">
        <f t="shared" si="10"/>
        <v>162</v>
      </c>
      <c r="AD141" s="142" t="str">
        <f>VLOOKUP(U141,NIVEAUXADMIN!A:B,2,FALSE)</f>
        <v>HT08</v>
      </c>
      <c r="AE141" s="142" t="str">
        <f>VLOOKUP(V141,NIVEAUXADMIN!E:F,2,FALSE)</f>
        <v>HT08832</v>
      </c>
      <c r="AF141" s="142" t="str">
        <f>VLOOKUP(W141,NIVEAUXADMIN!I:J,2,FALSE)</f>
        <v>HT08832-04</v>
      </c>
      <c r="AG141" s="142">
        <f>IF(SUMPRODUCT(($A$4:$A141=A141)*($V$4:$V141=V141))&gt;1,0,1)</f>
        <v>0</v>
      </c>
    </row>
    <row r="142" spans="1:33" ht="15" customHeight="1">
      <c r="A142" s="86" t="s">
        <v>2593</v>
      </c>
      <c r="B142" s="86" t="s">
        <v>2593</v>
      </c>
      <c r="C142" s="86" t="s">
        <v>26</v>
      </c>
      <c r="D142" s="142" t="s">
        <v>2594</v>
      </c>
      <c r="E142" s="142"/>
      <c r="F142" s="142" t="s">
        <v>16</v>
      </c>
      <c r="G142" s="142" t="str">
        <f>CHOOSE(MONTH(H142), "Janvier", "Fevrier", "Mars", "Avril", "Mai", "Juin", "Juillet", "Aout", "Septembre", "Octobre", "Novembre", "Decembre")</f>
        <v>Novembre</v>
      </c>
      <c r="H142" s="158">
        <v>42675</v>
      </c>
      <c r="I142" s="84" t="s">
        <v>1050</v>
      </c>
      <c r="J142" s="142" t="s">
        <v>1033</v>
      </c>
      <c r="K142" s="142" t="s">
        <v>1033</v>
      </c>
      <c r="L142" s="142"/>
      <c r="M142" s="80" t="str">
        <f>IFERROR(VLOOKUP(K142,REFERENCES!R:S,2,FALSE),"")</f>
        <v>N/A</v>
      </c>
      <c r="N142" s="75"/>
      <c r="O142" s="75"/>
      <c r="P142" s="75"/>
      <c r="Q142" s="75"/>
      <c r="R142" s="79"/>
      <c r="S142" s="144"/>
      <c r="T142" s="85"/>
      <c r="U142" s="142" t="s">
        <v>17</v>
      </c>
      <c r="V142" s="142" t="s">
        <v>248</v>
      </c>
      <c r="W142" s="86"/>
      <c r="X142" s="142"/>
      <c r="Y142" s="142"/>
      <c r="Z142" s="142"/>
      <c r="AA142" s="142" t="s">
        <v>2598</v>
      </c>
      <c r="AB142" s="142" t="str">
        <f t="shared" si="9"/>
        <v>ACT2016111GRBE</v>
      </c>
      <c r="AC142" s="142">
        <f t="shared" si="10"/>
        <v>1</v>
      </c>
      <c r="AD142" s="142" t="str">
        <f>VLOOKUP(U142,NIVEAUXADMIN!A:B,2,FALSE)</f>
        <v>HT08</v>
      </c>
      <c r="AE142" s="142" t="str">
        <f>VLOOKUP(V142,NIVEAUXADMIN!E:F,2,FALSE)</f>
        <v>HT08833</v>
      </c>
      <c r="AF142" s="142" t="e">
        <f>VLOOKUP(W142,NIVEAUXADMIN!I:J,2,FALSE)</f>
        <v>#N/A</v>
      </c>
      <c r="AG142" s="142">
        <f>IF(SUMPRODUCT(($A$4:$A142=A142)*($V$4:$V142=V142))&gt;1,0,1)</f>
        <v>1</v>
      </c>
    </row>
    <row r="143" spans="1:33" ht="15" customHeight="1">
      <c r="A143" s="86" t="s">
        <v>2593</v>
      </c>
      <c r="B143" s="86" t="s">
        <v>2593</v>
      </c>
      <c r="C143" s="86" t="s">
        <v>26</v>
      </c>
      <c r="D143" s="142" t="s">
        <v>2594</v>
      </c>
      <c r="E143" s="142"/>
      <c r="F143" s="142" t="s">
        <v>16</v>
      </c>
      <c r="G143" s="142" t="s">
        <v>1948</v>
      </c>
      <c r="H143" s="158" t="s">
        <v>2595</v>
      </c>
      <c r="I143" s="84" t="s">
        <v>1049</v>
      </c>
      <c r="J143" s="142" t="s">
        <v>1083</v>
      </c>
      <c r="K143" s="142" t="s">
        <v>1024</v>
      </c>
      <c r="L143" s="142" t="s">
        <v>2596</v>
      </c>
      <c r="M143" s="80" t="str">
        <f>IFERROR(VLOOKUP(K143,REFERENCES!R:S,2,FALSE),"")</f>
        <v>Valeur en HTG</v>
      </c>
      <c r="N143" s="75"/>
      <c r="O143" s="75"/>
      <c r="P143" s="75"/>
      <c r="Q143" s="75"/>
      <c r="R143" s="79"/>
      <c r="S143" s="144"/>
      <c r="T143" s="85"/>
      <c r="U143" s="142" t="s">
        <v>17</v>
      </c>
      <c r="V143" s="142" t="s">
        <v>248</v>
      </c>
      <c r="W143" s="86" t="s">
        <v>1503</v>
      </c>
      <c r="X143" s="142"/>
      <c r="Y143" s="142"/>
      <c r="Z143" s="142"/>
      <c r="AA143" s="142" t="s">
        <v>2597</v>
      </c>
      <c r="AB143" s="142" t="e">
        <f t="shared" si="9"/>
        <v>#VALUE!</v>
      </c>
      <c r="AC143" s="142">
        <f t="shared" si="10"/>
        <v>162</v>
      </c>
      <c r="AD143" s="142" t="str">
        <f>VLOOKUP(U143,NIVEAUXADMIN!A:B,2,FALSE)</f>
        <v>HT08</v>
      </c>
      <c r="AE143" s="142" t="str">
        <f>VLOOKUP(V143,NIVEAUXADMIN!E:F,2,FALSE)</f>
        <v>HT08833</v>
      </c>
      <c r="AF143" s="142" t="str">
        <f>VLOOKUP(W143,NIVEAUXADMIN!I:J,2,FALSE)</f>
        <v>HT08833-03</v>
      </c>
      <c r="AG143" s="142">
        <f>IF(SUMPRODUCT(($A$4:$A143=A143)*($V$4:$V143=V143))&gt;1,0,1)</f>
        <v>0</v>
      </c>
    </row>
    <row r="144" spans="1:33" ht="15" customHeight="1">
      <c r="A144" s="86" t="s">
        <v>2593</v>
      </c>
      <c r="B144" s="86" t="s">
        <v>2593</v>
      </c>
      <c r="C144" s="86" t="s">
        <v>26</v>
      </c>
      <c r="D144" s="142" t="s">
        <v>2594</v>
      </c>
      <c r="E144" s="142"/>
      <c r="F144" s="142" t="s">
        <v>16</v>
      </c>
      <c r="G144" s="142" t="s">
        <v>1948</v>
      </c>
      <c r="H144" s="158" t="s">
        <v>2595</v>
      </c>
      <c r="I144" s="84" t="s">
        <v>1049</v>
      </c>
      <c r="J144" s="142" t="s">
        <v>1083</v>
      </c>
      <c r="K144" s="142" t="s">
        <v>1024</v>
      </c>
      <c r="L144" s="142" t="s">
        <v>2596</v>
      </c>
      <c r="M144" s="80" t="str">
        <f>IFERROR(VLOOKUP(K144,REFERENCES!R:S,2,FALSE),"")</f>
        <v>Valeur en HTG</v>
      </c>
      <c r="N144" s="75"/>
      <c r="O144" s="75"/>
      <c r="P144" s="75"/>
      <c r="Q144" s="75"/>
      <c r="R144" s="79"/>
      <c r="S144" s="144"/>
      <c r="T144" s="85"/>
      <c r="U144" s="142" t="s">
        <v>17</v>
      </c>
      <c r="V144" s="142" t="s">
        <v>248</v>
      </c>
      <c r="W144" s="86" t="s">
        <v>1555</v>
      </c>
      <c r="X144" s="142"/>
      <c r="Y144" s="142"/>
      <c r="Z144" s="142"/>
      <c r="AA144" s="142" t="s">
        <v>2597</v>
      </c>
      <c r="AB144" s="142" t="e">
        <f t="shared" si="9"/>
        <v>#VALUE!</v>
      </c>
      <c r="AC144" s="142">
        <f t="shared" si="10"/>
        <v>162</v>
      </c>
      <c r="AD144" s="142" t="str">
        <f>VLOOKUP(U144,NIVEAUXADMIN!A:B,2,FALSE)</f>
        <v>HT08</v>
      </c>
      <c r="AE144" s="142" t="str">
        <f>VLOOKUP(V144,NIVEAUXADMIN!E:F,2,FALSE)</f>
        <v>HT08833</v>
      </c>
      <c r="AF144" s="142" t="str">
        <f>VLOOKUP(W144,NIVEAUXADMIN!I:J,2,FALSE)</f>
        <v>HT08833-02</v>
      </c>
      <c r="AG144" s="142">
        <f>IF(SUMPRODUCT(($A$4:$A144=A144)*($V$4:$V144=V144))&gt;1,0,1)</f>
        <v>0</v>
      </c>
    </row>
    <row r="145" spans="1:33" ht="15" customHeight="1">
      <c r="A145" s="86" t="s">
        <v>2593</v>
      </c>
      <c r="B145" s="86" t="s">
        <v>2593</v>
      </c>
      <c r="C145" s="86" t="s">
        <v>26</v>
      </c>
      <c r="D145" s="142" t="s">
        <v>2594</v>
      </c>
      <c r="E145" s="142"/>
      <c r="F145" s="142" t="s">
        <v>16</v>
      </c>
      <c r="G145" s="142" t="s">
        <v>1948</v>
      </c>
      <c r="H145" s="158" t="s">
        <v>2595</v>
      </c>
      <c r="I145" s="84" t="s">
        <v>1049</v>
      </c>
      <c r="J145" s="142" t="s">
        <v>1083</v>
      </c>
      <c r="K145" s="142" t="s">
        <v>1024</v>
      </c>
      <c r="L145" s="142" t="s">
        <v>2596</v>
      </c>
      <c r="M145" s="80" t="str">
        <f>IFERROR(VLOOKUP(K145,REFERENCES!R:S,2,FALSE),"")</f>
        <v>Valeur en HTG</v>
      </c>
      <c r="N145" s="75"/>
      <c r="O145" s="75"/>
      <c r="P145" s="75"/>
      <c r="Q145" s="75"/>
      <c r="R145" s="79"/>
      <c r="S145" s="144"/>
      <c r="T145" s="85"/>
      <c r="U145" s="142" t="s">
        <v>17</v>
      </c>
      <c r="V145" s="142" t="s">
        <v>248</v>
      </c>
      <c r="W145" s="86" t="s">
        <v>1632</v>
      </c>
      <c r="X145" s="142"/>
      <c r="Y145" s="142"/>
      <c r="Z145" s="142"/>
      <c r="AA145" s="142" t="s">
        <v>2597</v>
      </c>
      <c r="AB145" s="142" t="e">
        <f t="shared" si="9"/>
        <v>#VALUE!</v>
      </c>
      <c r="AC145" s="142">
        <f t="shared" si="10"/>
        <v>162</v>
      </c>
      <c r="AD145" s="142" t="str">
        <f>VLOOKUP(U145,NIVEAUXADMIN!A:B,2,FALSE)</f>
        <v>HT08</v>
      </c>
      <c r="AE145" s="142" t="str">
        <f>VLOOKUP(V145,NIVEAUXADMIN!E:F,2,FALSE)</f>
        <v>HT08833</v>
      </c>
      <c r="AF145" s="142" t="str">
        <f>VLOOKUP(W145,NIVEAUXADMIN!I:J,2,FALSE)</f>
        <v>HT08833-01</v>
      </c>
      <c r="AG145" s="142">
        <f>IF(SUMPRODUCT(($A$4:$A145=A145)*($V$4:$V145=V145))&gt;1,0,1)</f>
        <v>0</v>
      </c>
    </row>
    <row r="146" spans="1:33" ht="15" customHeight="1">
      <c r="A146" s="142" t="s">
        <v>1092</v>
      </c>
      <c r="B146" s="142" t="s">
        <v>1092</v>
      </c>
      <c r="C146" s="142" t="s">
        <v>26</v>
      </c>
      <c r="D146" s="72"/>
      <c r="E146" s="72"/>
      <c r="F146" s="142" t="s">
        <v>16</v>
      </c>
      <c r="G146" s="142" t="str">
        <f t="shared" ref="G146:G177" si="11">CHOOSE(MONTH(H146), "Janvier", "Fevrier", "Mars", "Avril", "Mai", "Juin", "Juillet", "Aout", "Septembre", "Octobre", "Novembre", "Decembre")</f>
        <v>Novembre</v>
      </c>
      <c r="H146" s="158">
        <v>42688</v>
      </c>
      <c r="I146" s="84" t="s">
        <v>1049</v>
      </c>
      <c r="J146" s="142" t="s">
        <v>1053</v>
      </c>
      <c r="K146" s="142" t="s">
        <v>1048</v>
      </c>
      <c r="L146" s="142"/>
      <c r="M146" s="80" t="str">
        <f>IFERROR(VLOOKUP(K146,REFERENCES!R:S,2,FALSE),"")</f>
        <v>Nombre</v>
      </c>
      <c r="N146" s="159">
        <v>114</v>
      </c>
      <c r="O146" s="75"/>
      <c r="P146" s="75"/>
      <c r="Q146" s="75"/>
      <c r="R146" s="79" t="s">
        <v>1885</v>
      </c>
      <c r="S146" s="144">
        <v>115</v>
      </c>
      <c r="T146" s="85"/>
      <c r="U146" s="142" t="s">
        <v>20</v>
      </c>
      <c r="V146" s="142" t="s">
        <v>310</v>
      </c>
      <c r="W146" s="86" t="s">
        <v>1368</v>
      </c>
      <c r="X146" s="142"/>
      <c r="Y146" s="142"/>
      <c r="Z146" s="142"/>
      <c r="AA146" s="142" t="s">
        <v>1123</v>
      </c>
      <c r="AB146" s="142" t="str">
        <f t="shared" si="9"/>
        <v>ADR20161114SUAR1È</v>
      </c>
      <c r="AC146" s="142">
        <f t="shared" si="10"/>
        <v>2</v>
      </c>
      <c r="AD146" s="142" t="str">
        <f>VLOOKUP(U146,NIVEAUXADMIN!A:B,2,FALSE)</f>
        <v>HT07</v>
      </c>
      <c r="AE146" s="142" t="str">
        <f>VLOOKUP(V146,NIVEAUXADMIN!E:F,2,FALSE)</f>
        <v>HT07723</v>
      </c>
      <c r="AF146" s="142" t="str">
        <f>VLOOKUP(W146,NIVEAUXADMIN!I:J,2,FALSE)</f>
        <v>HT07723-01</v>
      </c>
      <c r="AG146" s="142">
        <f>IF(SUMPRODUCT(($A$4:$A146=A146)*($V$4:$V146=V146))&gt;1,0,1)</f>
        <v>1</v>
      </c>
    </row>
    <row r="147" spans="1:33" ht="15" customHeight="1">
      <c r="A147" s="169" t="s">
        <v>1092</v>
      </c>
      <c r="B147" s="169" t="s">
        <v>1092</v>
      </c>
      <c r="C147" s="169" t="s">
        <v>26</v>
      </c>
      <c r="D147" s="72"/>
      <c r="E147" s="72"/>
      <c r="F147" s="142" t="s">
        <v>16</v>
      </c>
      <c r="G147" s="142" t="str">
        <f t="shared" si="11"/>
        <v>Novembre</v>
      </c>
      <c r="H147" s="158">
        <v>42688</v>
      </c>
      <c r="I147" s="84" t="s">
        <v>1049</v>
      </c>
      <c r="J147" s="142" t="s">
        <v>1053</v>
      </c>
      <c r="K147" s="142" t="s">
        <v>1186</v>
      </c>
      <c r="L147" s="142" t="s">
        <v>1169</v>
      </c>
      <c r="M147" s="80" t="str">
        <f>IFERROR(VLOOKUP(K147,REFERENCES!R:S,2,FALSE),"")</f>
        <v>Nombre</v>
      </c>
      <c r="N147" s="159">
        <v>114</v>
      </c>
      <c r="O147" s="75"/>
      <c r="P147" s="75"/>
      <c r="Q147" s="75"/>
      <c r="R147" s="79" t="s">
        <v>1885</v>
      </c>
      <c r="S147" s="144">
        <v>115</v>
      </c>
      <c r="T147" s="85" t="s">
        <v>1040</v>
      </c>
      <c r="U147" s="142" t="s">
        <v>20</v>
      </c>
      <c r="V147" s="142" t="s">
        <v>310</v>
      </c>
      <c r="W147" s="86" t="s">
        <v>1368</v>
      </c>
      <c r="X147" s="142"/>
      <c r="Y147" s="142"/>
      <c r="Z147" s="142"/>
      <c r="AA147" s="142" t="s">
        <v>2739</v>
      </c>
      <c r="AB147" s="142" t="str">
        <f t="shared" si="9"/>
        <v>ADR20161114SUAR1È</v>
      </c>
      <c r="AC147" s="142">
        <f t="shared" si="10"/>
        <v>2</v>
      </c>
      <c r="AD147" s="142" t="str">
        <f>VLOOKUP(U147,NIVEAUXADMIN!A:B,2,FALSE)</f>
        <v>HT07</v>
      </c>
      <c r="AE147" s="142" t="str">
        <f>VLOOKUP(V147,NIVEAUXADMIN!E:F,2,FALSE)</f>
        <v>HT07723</v>
      </c>
      <c r="AF147" s="142" t="str">
        <f>VLOOKUP(W147,NIVEAUXADMIN!I:J,2,FALSE)</f>
        <v>HT07723-01</v>
      </c>
      <c r="AG147" s="142">
        <f>IF(SUMPRODUCT(($A$4:$A147=A147)*($V$4:$V147=V147))&gt;1,0,1)</f>
        <v>0</v>
      </c>
    </row>
    <row r="148" spans="1:33" ht="15" customHeight="1">
      <c r="A148" s="169" t="s">
        <v>1092</v>
      </c>
      <c r="B148" s="169" t="s">
        <v>1092</v>
      </c>
      <c r="C148" s="169" t="s">
        <v>26</v>
      </c>
      <c r="D148" s="72"/>
      <c r="E148" s="72"/>
      <c r="F148" s="142" t="s">
        <v>19</v>
      </c>
      <c r="G148" s="142" t="e">
        <f t="shared" si="11"/>
        <v>#VALUE!</v>
      </c>
      <c r="H148" s="158" t="s">
        <v>1961</v>
      </c>
      <c r="I148" s="84" t="s">
        <v>1049</v>
      </c>
      <c r="J148" s="142" t="s">
        <v>1053</v>
      </c>
      <c r="K148" s="142" t="s">
        <v>1064</v>
      </c>
      <c r="L148" s="142"/>
      <c r="M148" s="80" t="str">
        <f>IFERROR(VLOOKUP(K148,REFERENCES!R:S,2,FALSE),"")</f>
        <v>Nombre</v>
      </c>
      <c r="N148" s="159">
        <v>120</v>
      </c>
      <c r="O148" s="75"/>
      <c r="P148" s="75"/>
      <c r="Q148" s="75"/>
      <c r="R148" s="79" t="s">
        <v>1885</v>
      </c>
      <c r="S148" s="144"/>
      <c r="T148" s="85" t="s">
        <v>1040</v>
      </c>
      <c r="U148" s="142" t="s">
        <v>20</v>
      </c>
      <c r="V148" s="142" t="s">
        <v>310</v>
      </c>
      <c r="W148" s="86"/>
      <c r="X148" s="142"/>
      <c r="Y148" s="142"/>
      <c r="Z148" s="142"/>
      <c r="AA148" s="142"/>
      <c r="AB148" s="142" t="e">
        <f t="shared" si="9"/>
        <v>#VALUE!</v>
      </c>
      <c r="AC148" s="142">
        <f t="shared" si="10"/>
        <v>162</v>
      </c>
      <c r="AD148" s="142" t="str">
        <f>VLOOKUP(U148,NIVEAUXADMIN!A:B,2,FALSE)</f>
        <v>HT07</v>
      </c>
      <c r="AE148" s="142" t="str">
        <f>VLOOKUP(V148,NIVEAUXADMIN!E:F,2,FALSE)</f>
        <v>HT07723</v>
      </c>
      <c r="AF148" s="142" t="e">
        <f>VLOOKUP(W148,NIVEAUXADMIN!I:J,2,FALSE)</f>
        <v>#N/A</v>
      </c>
      <c r="AG148" s="142">
        <f>IF(SUMPRODUCT(($A$4:$A148=A148)*($V$4:$V148=V148))&gt;1,0,1)</f>
        <v>0</v>
      </c>
    </row>
    <row r="149" spans="1:33" ht="15" customHeight="1">
      <c r="A149" s="142" t="s">
        <v>1092</v>
      </c>
      <c r="B149" s="142" t="s">
        <v>1092</v>
      </c>
      <c r="C149" s="142" t="s">
        <v>26</v>
      </c>
      <c r="D149" s="72"/>
      <c r="E149" s="72"/>
      <c r="F149" s="142" t="s">
        <v>16</v>
      </c>
      <c r="G149" s="142" t="str">
        <f t="shared" si="11"/>
        <v>Novembre</v>
      </c>
      <c r="H149" s="158">
        <v>42678</v>
      </c>
      <c r="I149" s="84" t="s">
        <v>1049</v>
      </c>
      <c r="J149" s="142" t="s">
        <v>1053</v>
      </c>
      <c r="K149" s="142" t="s">
        <v>1048</v>
      </c>
      <c r="L149" s="142"/>
      <c r="M149" s="80" t="str">
        <f>IFERROR(VLOOKUP(K149,REFERENCES!R:S,2,FALSE),"")</f>
        <v>Nombre</v>
      </c>
      <c r="N149" s="159">
        <v>42</v>
      </c>
      <c r="O149" s="75"/>
      <c r="P149" s="75"/>
      <c r="Q149" s="75"/>
      <c r="R149" s="79" t="s">
        <v>1885</v>
      </c>
      <c r="S149" s="144">
        <v>21</v>
      </c>
      <c r="T149" s="85"/>
      <c r="U149" s="142" t="s">
        <v>20</v>
      </c>
      <c r="V149" s="142" t="s">
        <v>21</v>
      </c>
      <c r="W149" s="86" t="s">
        <v>1777</v>
      </c>
      <c r="X149" s="142"/>
      <c r="Y149" s="142"/>
      <c r="Z149" s="142"/>
      <c r="AA149" s="142"/>
      <c r="AB149" s="142" t="str">
        <f t="shared" si="9"/>
        <v>ADR2016114SULE7È</v>
      </c>
      <c r="AC149" s="142">
        <f t="shared" si="10"/>
        <v>2</v>
      </c>
      <c r="AD149" s="142" t="str">
        <f>VLOOKUP(U149,NIVEAUXADMIN!A:B,2,FALSE)</f>
        <v>HT07</v>
      </c>
      <c r="AE149" s="142" t="str">
        <f>VLOOKUP(V149,NIVEAUXADMIN!E:F,2,FALSE)</f>
        <v>HT07711</v>
      </c>
      <c r="AF149" s="142" t="str">
        <f>VLOOKUP(W149,NIVEAUXADMIN!I:J,2,FALSE)</f>
        <v>HT07711-04</v>
      </c>
      <c r="AG149" s="142">
        <f>IF(SUMPRODUCT(($A$4:$A149=A149)*($V$4:$V149=V149))&gt;1,0,1)</f>
        <v>1</v>
      </c>
    </row>
    <row r="150" spans="1:33" ht="15" customHeight="1">
      <c r="A150" s="169" t="s">
        <v>1092</v>
      </c>
      <c r="B150" s="169" t="s">
        <v>1092</v>
      </c>
      <c r="C150" s="169" t="s">
        <v>26</v>
      </c>
      <c r="D150" s="72"/>
      <c r="E150" s="72"/>
      <c r="F150" s="142" t="s">
        <v>16</v>
      </c>
      <c r="G150" s="142" t="str">
        <f t="shared" si="11"/>
        <v>Novembre</v>
      </c>
      <c r="H150" s="158">
        <v>42678</v>
      </c>
      <c r="I150" s="84" t="s">
        <v>1049</v>
      </c>
      <c r="J150" s="142" t="s">
        <v>1053</v>
      </c>
      <c r="K150" s="142" t="s">
        <v>1186</v>
      </c>
      <c r="L150" s="142" t="s">
        <v>1170</v>
      </c>
      <c r="M150" s="80" t="str">
        <f>IFERROR(VLOOKUP(K150,REFERENCES!R:S,2,FALSE),"")</f>
        <v>Nombre</v>
      </c>
      <c r="N150" s="159">
        <v>21</v>
      </c>
      <c r="O150" s="75"/>
      <c r="P150" s="75"/>
      <c r="Q150" s="75"/>
      <c r="R150" s="79" t="s">
        <v>1885</v>
      </c>
      <c r="S150" s="144">
        <v>21</v>
      </c>
      <c r="T150" s="85" t="s">
        <v>1040</v>
      </c>
      <c r="U150" s="142" t="s">
        <v>20</v>
      </c>
      <c r="V150" s="142" t="s">
        <v>21</v>
      </c>
      <c r="W150" s="86" t="s">
        <v>1777</v>
      </c>
      <c r="X150" s="142"/>
      <c r="Y150" s="142"/>
      <c r="Z150" s="142"/>
      <c r="AA150" s="142" t="s">
        <v>2740</v>
      </c>
      <c r="AB150" s="142" t="str">
        <f t="shared" si="9"/>
        <v>ADR2016114SULE7È</v>
      </c>
      <c r="AC150" s="142">
        <f t="shared" si="10"/>
        <v>2</v>
      </c>
      <c r="AD150" s="142" t="str">
        <f>VLOOKUP(U150,NIVEAUXADMIN!A:B,2,FALSE)</f>
        <v>HT07</v>
      </c>
      <c r="AE150" s="142" t="str">
        <f>VLOOKUP(V150,NIVEAUXADMIN!E:F,2,FALSE)</f>
        <v>HT07711</v>
      </c>
      <c r="AF150" s="142" t="str">
        <f>VLOOKUP(W150,NIVEAUXADMIN!I:J,2,FALSE)</f>
        <v>HT07711-04</v>
      </c>
      <c r="AG150" s="142">
        <f>IF(SUMPRODUCT(($A$4:$A150=A150)*($V$4:$V150=V150))&gt;1,0,1)</f>
        <v>0</v>
      </c>
    </row>
    <row r="151" spans="1:33" ht="15" customHeight="1">
      <c r="A151" s="169" t="s">
        <v>1092</v>
      </c>
      <c r="B151" s="169" t="s">
        <v>1092</v>
      </c>
      <c r="C151" s="169" t="s">
        <v>26</v>
      </c>
      <c r="D151" s="72"/>
      <c r="E151" s="72"/>
      <c r="F151" s="142" t="s">
        <v>19</v>
      </c>
      <c r="G151" s="142" t="e">
        <f t="shared" si="11"/>
        <v>#VALUE!</v>
      </c>
      <c r="H151" s="158" t="s">
        <v>1961</v>
      </c>
      <c r="I151" s="84" t="s">
        <v>1049</v>
      </c>
      <c r="J151" s="142" t="s">
        <v>1053</v>
      </c>
      <c r="K151" s="142" t="s">
        <v>1064</v>
      </c>
      <c r="L151" s="142"/>
      <c r="M151" s="80" t="str">
        <f>IFERROR(VLOOKUP(K151,REFERENCES!R:S,2,FALSE),"")</f>
        <v>Nombre</v>
      </c>
      <c r="N151" s="159">
        <v>31</v>
      </c>
      <c r="O151" s="75"/>
      <c r="P151" s="75"/>
      <c r="Q151" s="75"/>
      <c r="R151" s="79" t="s">
        <v>1885</v>
      </c>
      <c r="S151" s="144"/>
      <c r="T151" s="85" t="s">
        <v>1040</v>
      </c>
      <c r="U151" s="142" t="s">
        <v>20</v>
      </c>
      <c r="V151" s="142" t="s">
        <v>21</v>
      </c>
      <c r="W151" s="86"/>
      <c r="X151" s="142"/>
      <c r="Y151" s="142"/>
      <c r="Z151" s="142"/>
      <c r="AA151" s="142"/>
      <c r="AB151" s="142" t="e">
        <f t="shared" si="9"/>
        <v>#VALUE!</v>
      </c>
      <c r="AC151" s="142">
        <f t="shared" si="10"/>
        <v>162</v>
      </c>
      <c r="AD151" s="142" t="str">
        <f>VLOOKUP(U151,NIVEAUXADMIN!A:B,2,FALSE)</f>
        <v>HT07</v>
      </c>
      <c r="AE151" s="142" t="str">
        <f>VLOOKUP(V151,NIVEAUXADMIN!E:F,2,FALSE)</f>
        <v>HT07711</v>
      </c>
      <c r="AF151" s="142" t="e">
        <f>VLOOKUP(W151,NIVEAUXADMIN!I:J,2,FALSE)</f>
        <v>#N/A</v>
      </c>
      <c r="AG151" s="142">
        <f>IF(SUMPRODUCT(($A$4:$A151=A151)*($V$4:$V151=V151))&gt;1,0,1)</f>
        <v>0</v>
      </c>
    </row>
    <row r="152" spans="1:33" ht="15" customHeight="1">
      <c r="A152" s="142" t="s">
        <v>1092</v>
      </c>
      <c r="B152" s="142" t="s">
        <v>1092</v>
      </c>
      <c r="C152" s="142" t="s">
        <v>26</v>
      </c>
      <c r="D152" s="72"/>
      <c r="E152" s="72"/>
      <c r="F152" s="142" t="s">
        <v>16</v>
      </c>
      <c r="G152" s="142" t="str">
        <f t="shared" si="11"/>
        <v>Novembre</v>
      </c>
      <c r="H152" s="158">
        <v>42682</v>
      </c>
      <c r="I152" s="84" t="s">
        <v>1049</v>
      </c>
      <c r="J152" s="142" t="s">
        <v>1053</v>
      </c>
      <c r="K152" s="142" t="s">
        <v>1048</v>
      </c>
      <c r="L152" s="142"/>
      <c r="M152" s="80" t="str">
        <f>IFERROR(VLOOKUP(K152,REFERENCES!R:S,2,FALSE),"")</f>
        <v>Nombre</v>
      </c>
      <c r="N152" s="159">
        <v>116</v>
      </c>
      <c r="O152" s="75"/>
      <c r="P152" s="75"/>
      <c r="Q152" s="75"/>
      <c r="R152" s="79" t="s">
        <v>1885</v>
      </c>
      <c r="S152" s="144">
        <v>58</v>
      </c>
      <c r="T152" s="85"/>
      <c r="U152" s="142" t="s">
        <v>20</v>
      </c>
      <c r="V152" s="142" t="s">
        <v>22</v>
      </c>
      <c r="W152" s="86" t="s">
        <v>1262</v>
      </c>
      <c r="X152" s="142"/>
      <c r="Y152" s="142"/>
      <c r="Z152" s="142"/>
      <c r="AA152" s="142" t="s">
        <v>1121</v>
      </c>
      <c r="AB152" s="142" t="str">
        <f t="shared" si="9"/>
        <v>ADR2016118SUMA10</v>
      </c>
      <c r="AC152" s="142">
        <f t="shared" si="10"/>
        <v>2</v>
      </c>
      <c r="AD152" s="142" t="str">
        <f>VLOOKUP(U152,NIVEAUXADMIN!A:B,2,FALSE)</f>
        <v>HT07</v>
      </c>
      <c r="AE152" s="142" t="str">
        <f>VLOOKUP(V152,NIVEAUXADMIN!E:F,2,FALSE)</f>
        <v>HT07715</v>
      </c>
      <c r="AF152" s="142" t="str">
        <f>VLOOKUP(W152,NIVEAUXADMIN!I:J,2,FALSE)</f>
        <v>HT07715-02</v>
      </c>
      <c r="AG152" s="142">
        <f>IF(SUMPRODUCT(($A$4:$A152=A152)*($V$4:$V152=V152))&gt;1,0,1)</f>
        <v>1</v>
      </c>
    </row>
    <row r="153" spans="1:33" ht="15" customHeight="1">
      <c r="A153" s="169" t="s">
        <v>1092</v>
      </c>
      <c r="B153" s="169" t="s">
        <v>1092</v>
      </c>
      <c r="C153" s="169" t="s">
        <v>26</v>
      </c>
      <c r="D153" s="72"/>
      <c r="E153" s="72"/>
      <c r="F153" s="142" t="s">
        <v>16</v>
      </c>
      <c r="G153" s="142" t="str">
        <f t="shared" si="11"/>
        <v>Novembre</v>
      </c>
      <c r="H153" s="158">
        <v>42682</v>
      </c>
      <c r="I153" s="84" t="s">
        <v>1049</v>
      </c>
      <c r="J153" s="142" t="s">
        <v>1053</v>
      </c>
      <c r="K153" s="142" t="s">
        <v>1186</v>
      </c>
      <c r="L153" s="142" t="s">
        <v>1169</v>
      </c>
      <c r="M153" s="80" t="str">
        <f>IFERROR(VLOOKUP(K153,REFERENCES!R:S,2,FALSE),"")</f>
        <v>Nombre</v>
      </c>
      <c r="N153" s="159">
        <v>58</v>
      </c>
      <c r="O153" s="75"/>
      <c r="P153" s="75"/>
      <c r="Q153" s="75"/>
      <c r="R153" s="79" t="s">
        <v>1885</v>
      </c>
      <c r="S153" s="144">
        <v>58</v>
      </c>
      <c r="T153" s="85" t="s">
        <v>1040</v>
      </c>
      <c r="U153" s="142" t="s">
        <v>20</v>
      </c>
      <c r="V153" s="142" t="s">
        <v>22</v>
      </c>
      <c r="W153" s="86" t="s">
        <v>1262</v>
      </c>
      <c r="X153" s="142"/>
      <c r="Y153" s="142"/>
      <c r="Z153" s="142"/>
      <c r="AA153" s="142" t="s">
        <v>2741</v>
      </c>
      <c r="AB153" s="142" t="str">
        <f t="shared" si="9"/>
        <v>ADR2016118SUMA10</v>
      </c>
      <c r="AC153" s="142">
        <f t="shared" si="10"/>
        <v>2</v>
      </c>
      <c r="AD153" s="142" t="str">
        <f>VLOOKUP(U153,NIVEAUXADMIN!A:B,2,FALSE)</f>
        <v>HT07</v>
      </c>
      <c r="AE153" s="142" t="str">
        <f>VLOOKUP(V153,NIVEAUXADMIN!E:F,2,FALSE)</f>
        <v>HT07715</v>
      </c>
      <c r="AF153" s="142" t="str">
        <f>VLOOKUP(W153,NIVEAUXADMIN!I:J,2,FALSE)</f>
        <v>HT07715-02</v>
      </c>
      <c r="AG153" s="142">
        <f>IF(SUMPRODUCT(($A$4:$A153=A153)*($V$4:$V153=V153))&gt;1,0,1)</f>
        <v>0</v>
      </c>
    </row>
    <row r="154" spans="1:33" ht="15" customHeight="1">
      <c r="A154" s="142" t="s">
        <v>1092</v>
      </c>
      <c r="B154" s="142" t="s">
        <v>1092</v>
      </c>
      <c r="C154" s="142" t="s">
        <v>26</v>
      </c>
      <c r="D154" s="72"/>
      <c r="E154" s="72"/>
      <c r="F154" s="142"/>
      <c r="G154" s="142" t="str">
        <f t="shared" si="11"/>
        <v>Novembre</v>
      </c>
      <c r="H154" s="158">
        <v>42682</v>
      </c>
      <c r="I154" s="84" t="s">
        <v>1049</v>
      </c>
      <c r="J154" s="142" t="s">
        <v>1053</v>
      </c>
      <c r="K154" s="142" t="s">
        <v>1048</v>
      </c>
      <c r="L154" s="142"/>
      <c r="M154" s="80" t="str">
        <f>IFERROR(VLOOKUP(K154,REFERENCES!R:S,2,FALSE),"")</f>
        <v>Nombre</v>
      </c>
      <c r="N154" s="159">
        <v>118</v>
      </c>
      <c r="O154" s="75"/>
      <c r="P154" s="75"/>
      <c r="Q154" s="75"/>
      <c r="R154" s="79" t="s">
        <v>1885</v>
      </c>
      <c r="S154" s="144">
        <v>59</v>
      </c>
      <c r="T154" s="85"/>
      <c r="U154" s="142" t="s">
        <v>20</v>
      </c>
      <c r="V154" s="142" t="s">
        <v>22</v>
      </c>
      <c r="W154" s="86" t="s">
        <v>1373</v>
      </c>
      <c r="X154" s="142" t="s">
        <v>1102</v>
      </c>
      <c r="Y154" s="142"/>
      <c r="Z154" s="142"/>
      <c r="AA154" s="142" t="s">
        <v>1122</v>
      </c>
      <c r="AB154" s="142" t="str">
        <f t="shared" si="9"/>
        <v>ADR2016118SUMA1È</v>
      </c>
      <c r="AC154" s="142">
        <f t="shared" si="10"/>
        <v>2</v>
      </c>
      <c r="AD154" s="142" t="str">
        <f>VLOOKUP(U154,NIVEAUXADMIN!A:B,2,FALSE)</f>
        <v>HT07</v>
      </c>
      <c r="AE154" s="142" t="str">
        <f>VLOOKUP(V154,NIVEAUXADMIN!E:F,2,FALSE)</f>
        <v>HT07715</v>
      </c>
      <c r="AF154" s="142" t="str">
        <f>VLOOKUP(W154,NIVEAUXADMIN!I:J,2,FALSE)</f>
        <v>HT07715-01</v>
      </c>
      <c r="AG154" s="142">
        <f>IF(SUMPRODUCT(($A$4:$A154=A154)*($V$4:$V154=V154))&gt;1,0,1)</f>
        <v>0</v>
      </c>
    </row>
    <row r="155" spans="1:33" ht="15" customHeight="1">
      <c r="A155" s="169" t="s">
        <v>1092</v>
      </c>
      <c r="B155" s="169" t="s">
        <v>1092</v>
      </c>
      <c r="C155" s="169" t="s">
        <v>26</v>
      </c>
      <c r="D155" s="72"/>
      <c r="E155" s="72"/>
      <c r="F155" s="142"/>
      <c r="G155" s="142" t="str">
        <f t="shared" si="11"/>
        <v>Novembre</v>
      </c>
      <c r="H155" s="158">
        <v>42682</v>
      </c>
      <c r="I155" s="84" t="s">
        <v>1049</v>
      </c>
      <c r="J155" s="142" t="s">
        <v>1053</v>
      </c>
      <c r="K155" s="142" t="s">
        <v>1186</v>
      </c>
      <c r="L155" s="142" t="s">
        <v>1169</v>
      </c>
      <c r="M155" s="80" t="str">
        <f>IFERROR(VLOOKUP(K155,REFERENCES!R:S,2,FALSE),"")</f>
        <v>Nombre</v>
      </c>
      <c r="N155" s="159">
        <v>59</v>
      </c>
      <c r="O155" s="75"/>
      <c r="P155" s="75"/>
      <c r="Q155" s="75"/>
      <c r="R155" s="79" t="s">
        <v>1885</v>
      </c>
      <c r="S155" s="144">
        <v>59</v>
      </c>
      <c r="T155" s="85" t="s">
        <v>1040</v>
      </c>
      <c r="U155" s="142" t="s">
        <v>20</v>
      </c>
      <c r="V155" s="142" t="s">
        <v>22</v>
      </c>
      <c r="W155" s="86" t="s">
        <v>1373</v>
      </c>
      <c r="X155" s="142" t="s">
        <v>1102</v>
      </c>
      <c r="Y155" s="142"/>
      <c r="Z155" s="142"/>
      <c r="AA155" s="142" t="s">
        <v>2742</v>
      </c>
      <c r="AB155" s="142" t="str">
        <f t="shared" si="9"/>
        <v>ADR2016118SUMA1È</v>
      </c>
      <c r="AC155" s="142">
        <f t="shared" si="10"/>
        <v>2</v>
      </c>
      <c r="AD155" s="142" t="str">
        <f>VLOOKUP(U155,NIVEAUXADMIN!A:B,2,FALSE)</f>
        <v>HT07</v>
      </c>
      <c r="AE155" s="142" t="str">
        <f>VLOOKUP(V155,NIVEAUXADMIN!E:F,2,FALSE)</f>
        <v>HT07715</v>
      </c>
      <c r="AF155" s="142" t="str">
        <f>VLOOKUP(W155,NIVEAUXADMIN!I:J,2,FALSE)</f>
        <v>HT07715-01</v>
      </c>
      <c r="AG155" s="142">
        <f>IF(SUMPRODUCT(($A$4:$A155=A155)*($V$4:$V155=V155))&gt;1,0,1)</f>
        <v>0</v>
      </c>
    </row>
    <row r="156" spans="1:33" ht="15" customHeight="1">
      <c r="A156" s="169" t="s">
        <v>1092</v>
      </c>
      <c r="B156" s="169" t="s">
        <v>1092</v>
      </c>
      <c r="C156" s="169" t="s">
        <v>26</v>
      </c>
      <c r="D156" s="72"/>
      <c r="E156" s="72"/>
      <c r="F156" s="142" t="s">
        <v>19</v>
      </c>
      <c r="G156" s="142" t="e">
        <f t="shared" si="11"/>
        <v>#VALUE!</v>
      </c>
      <c r="H156" s="158" t="s">
        <v>1961</v>
      </c>
      <c r="I156" s="84" t="s">
        <v>1049</v>
      </c>
      <c r="J156" s="142" t="s">
        <v>1053</v>
      </c>
      <c r="K156" s="142" t="s">
        <v>1064</v>
      </c>
      <c r="L156" s="142"/>
      <c r="M156" s="80" t="str">
        <f>IFERROR(VLOOKUP(K156,REFERENCES!R:S,2,FALSE),"")</f>
        <v>Nombre</v>
      </c>
      <c r="N156" s="159">
        <v>120</v>
      </c>
      <c r="O156" s="75"/>
      <c r="P156" s="75"/>
      <c r="Q156" s="75"/>
      <c r="R156" s="79" t="s">
        <v>1885</v>
      </c>
      <c r="S156" s="144"/>
      <c r="T156" s="85" t="s">
        <v>1040</v>
      </c>
      <c r="U156" s="142" t="s">
        <v>20</v>
      </c>
      <c r="V156" s="142" t="s">
        <v>22</v>
      </c>
      <c r="W156" s="86"/>
      <c r="X156" s="142"/>
      <c r="Y156" s="142"/>
      <c r="Z156" s="142"/>
      <c r="AA156" s="142"/>
      <c r="AB156" s="142" t="e">
        <f t="shared" si="9"/>
        <v>#VALUE!</v>
      </c>
      <c r="AC156" s="142">
        <f t="shared" si="10"/>
        <v>162</v>
      </c>
      <c r="AD156" s="142" t="str">
        <f>VLOOKUP(U156,NIVEAUXADMIN!A:B,2,FALSE)</f>
        <v>HT07</v>
      </c>
      <c r="AE156" s="142" t="str">
        <f>VLOOKUP(V156,NIVEAUXADMIN!E:F,2,FALSE)</f>
        <v>HT07715</v>
      </c>
      <c r="AF156" s="142" t="e">
        <f>VLOOKUP(W156,NIVEAUXADMIN!I:J,2,FALSE)</f>
        <v>#N/A</v>
      </c>
      <c r="AG156" s="142">
        <f>IF(SUMPRODUCT(($A$4:$A156=A156)*($V$4:$V156=V156))&gt;1,0,1)</f>
        <v>0</v>
      </c>
    </row>
    <row r="157" spans="1:33" ht="15" customHeight="1">
      <c r="A157" s="142" t="s">
        <v>1092</v>
      </c>
      <c r="B157" s="142" t="s">
        <v>1092</v>
      </c>
      <c r="C157" s="142" t="s">
        <v>26</v>
      </c>
      <c r="D157" s="72"/>
      <c r="E157" s="72"/>
      <c r="F157" s="142" t="s">
        <v>16</v>
      </c>
      <c r="G157" s="142" t="str">
        <f t="shared" si="11"/>
        <v>Novembre</v>
      </c>
      <c r="H157" s="158">
        <v>42677</v>
      </c>
      <c r="I157" s="84" t="s">
        <v>1049</v>
      </c>
      <c r="J157" s="142" t="s">
        <v>1053</v>
      </c>
      <c r="K157" s="142" t="s">
        <v>1048</v>
      </c>
      <c r="L157" s="142"/>
      <c r="M157" s="80" t="str">
        <f>IFERROR(VLOOKUP(K157,REFERENCES!R:S,2,FALSE),"")</f>
        <v>Nombre</v>
      </c>
      <c r="N157" s="159">
        <v>80</v>
      </c>
      <c r="O157" s="75"/>
      <c r="P157" s="75"/>
      <c r="Q157" s="75"/>
      <c r="R157" s="79" t="s">
        <v>1885</v>
      </c>
      <c r="S157" s="144">
        <v>40</v>
      </c>
      <c r="T157" s="85"/>
      <c r="U157" s="142" t="s">
        <v>20</v>
      </c>
      <c r="V157" s="142" t="s">
        <v>542</v>
      </c>
      <c r="W157" s="86" t="s">
        <v>1309</v>
      </c>
      <c r="X157" s="142"/>
      <c r="Y157" s="142"/>
      <c r="Z157" s="142"/>
      <c r="AA157" s="142" t="s">
        <v>1119</v>
      </c>
      <c r="AB157" s="142" t="str">
        <f t="shared" si="9"/>
        <v>ADR2016113SURO1È</v>
      </c>
      <c r="AC157" s="142">
        <f t="shared" si="10"/>
        <v>2</v>
      </c>
      <c r="AD157" s="142" t="str">
        <f>VLOOKUP(U157,NIVEAUXADMIN!A:B,2,FALSE)</f>
        <v>HT07</v>
      </c>
      <c r="AE157" s="142" t="str">
        <f>VLOOKUP(V157,NIVEAUXADMIN!E:F,2,FALSE)</f>
        <v>HT07743</v>
      </c>
      <c r="AF157" s="142" t="str">
        <f>VLOOKUP(W157,NIVEAUXADMIN!I:J,2,FALSE)</f>
        <v>HT07743-01</v>
      </c>
      <c r="AG157" s="142">
        <f>IF(SUMPRODUCT(($A$4:$A157=A157)*($V$4:$V157=V157))&gt;1,0,1)</f>
        <v>1</v>
      </c>
    </row>
    <row r="158" spans="1:33" ht="15" customHeight="1">
      <c r="A158" s="169" t="s">
        <v>1092</v>
      </c>
      <c r="B158" s="169" t="s">
        <v>1092</v>
      </c>
      <c r="C158" s="169" t="s">
        <v>26</v>
      </c>
      <c r="D158" s="72"/>
      <c r="E158" s="72"/>
      <c r="F158" s="142" t="s">
        <v>16</v>
      </c>
      <c r="G158" s="142" t="str">
        <f t="shared" si="11"/>
        <v>Novembre</v>
      </c>
      <c r="H158" s="158">
        <v>42677</v>
      </c>
      <c r="I158" s="84" t="s">
        <v>1049</v>
      </c>
      <c r="J158" s="142" t="s">
        <v>1053</v>
      </c>
      <c r="K158" s="142" t="s">
        <v>1186</v>
      </c>
      <c r="L158" s="142" t="s">
        <v>1169</v>
      </c>
      <c r="M158" s="80" t="str">
        <f>IFERROR(VLOOKUP(K158,REFERENCES!R:S,2,FALSE),"")</f>
        <v>Nombre</v>
      </c>
      <c r="N158" s="159">
        <v>40</v>
      </c>
      <c r="O158" s="75"/>
      <c r="P158" s="75"/>
      <c r="Q158" s="75"/>
      <c r="R158" s="79" t="s">
        <v>1885</v>
      </c>
      <c r="S158" s="144">
        <v>40</v>
      </c>
      <c r="T158" s="85" t="s">
        <v>1040</v>
      </c>
      <c r="U158" s="142" t="s">
        <v>20</v>
      </c>
      <c r="V158" s="142" t="s">
        <v>542</v>
      </c>
      <c r="W158" s="86" t="s">
        <v>1309</v>
      </c>
      <c r="X158" s="142"/>
      <c r="Y158" s="142"/>
      <c r="Z158" s="142"/>
      <c r="AA158" s="142" t="s">
        <v>2743</v>
      </c>
      <c r="AB158" s="142" t="str">
        <f t="shared" si="9"/>
        <v>ADR2016113SURO1È</v>
      </c>
      <c r="AC158" s="142">
        <f t="shared" si="10"/>
        <v>2</v>
      </c>
      <c r="AD158" s="142" t="str">
        <f>VLOOKUP(U158,NIVEAUXADMIN!A:B,2,FALSE)</f>
        <v>HT07</v>
      </c>
      <c r="AE158" s="142" t="str">
        <f>VLOOKUP(V158,NIVEAUXADMIN!E:F,2,FALSE)</f>
        <v>HT07743</v>
      </c>
      <c r="AF158" s="142" t="str">
        <f>VLOOKUP(W158,NIVEAUXADMIN!I:J,2,FALSE)</f>
        <v>HT07743-01</v>
      </c>
      <c r="AG158" s="142">
        <f>IF(SUMPRODUCT(($A$4:$A158=A158)*($V$4:$V158=V158))&gt;1,0,1)</f>
        <v>0</v>
      </c>
    </row>
    <row r="159" spans="1:33" ht="15" customHeight="1">
      <c r="A159" s="142" t="s">
        <v>1092</v>
      </c>
      <c r="B159" s="142" t="s">
        <v>1092</v>
      </c>
      <c r="C159" s="142" t="s">
        <v>26</v>
      </c>
      <c r="D159" s="72"/>
      <c r="E159" s="72"/>
      <c r="F159" s="142" t="s">
        <v>16</v>
      </c>
      <c r="G159" s="142" t="str">
        <f t="shared" si="11"/>
        <v>Novembre</v>
      </c>
      <c r="H159" s="158">
        <v>42677</v>
      </c>
      <c r="I159" s="84" t="s">
        <v>1049</v>
      </c>
      <c r="J159" s="142" t="s">
        <v>1053</v>
      </c>
      <c r="K159" s="142" t="s">
        <v>1048</v>
      </c>
      <c r="L159" s="142"/>
      <c r="M159" s="80" t="str">
        <f>IFERROR(VLOOKUP(K159,REFERENCES!R:S,2,FALSE),"")</f>
        <v>Nombre</v>
      </c>
      <c r="N159" s="159">
        <v>90</v>
      </c>
      <c r="O159" s="75"/>
      <c r="P159" s="75"/>
      <c r="Q159" s="75"/>
      <c r="R159" s="79" t="s">
        <v>1885</v>
      </c>
      <c r="S159" s="144">
        <v>45</v>
      </c>
      <c r="T159" s="85"/>
      <c r="U159" s="142" t="s">
        <v>20</v>
      </c>
      <c r="V159" s="142" t="s">
        <v>542</v>
      </c>
      <c r="W159" s="86" t="s">
        <v>1515</v>
      </c>
      <c r="X159" s="142"/>
      <c r="Y159" s="142"/>
      <c r="Z159" s="142"/>
      <c r="AA159" s="142" t="s">
        <v>1120</v>
      </c>
      <c r="AB159" s="142" t="str">
        <f t="shared" si="9"/>
        <v>ADR2016113SURO2È</v>
      </c>
      <c r="AC159" s="142">
        <f t="shared" si="10"/>
        <v>2</v>
      </c>
      <c r="AD159" s="142" t="str">
        <f>VLOOKUP(U159,NIVEAUXADMIN!A:B,2,FALSE)</f>
        <v>HT07</v>
      </c>
      <c r="AE159" s="142" t="str">
        <f>VLOOKUP(V159,NIVEAUXADMIN!E:F,2,FALSE)</f>
        <v>HT07743</v>
      </c>
      <c r="AF159" s="142" t="str">
        <f>VLOOKUP(W159,NIVEAUXADMIN!I:J,2,FALSE)</f>
        <v>HT07743-02</v>
      </c>
      <c r="AG159" s="142">
        <f>IF(SUMPRODUCT(($A$4:$A159=A159)*($V$4:$V159=V159))&gt;1,0,1)</f>
        <v>0</v>
      </c>
    </row>
    <row r="160" spans="1:33" ht="15" customHeight="1">
      <c r="A160" s="169" t="s">
        <v>1092</v>
      </c>
      <c r="B160" s="169" t="s">
        <v>1092</v>
      </c>
      <c r="C160" s="169" t="s">
        <v>26</v>
      </c>
      <c r="D160" s="72"/>
      <c r="E160" s="72"/>
      <c r="F160" s="142" t="s">
        <v>16</v>
      </c>
      <c r="G160" s="142" t="str">
        <f t="shared" si="11"/>
        <v>Novembre</v>
      </c>
      <c r="H160" s="158">
        <v>42677</v>
      </c>
      <c r="I160" s="84" t="s">
        <v>1049</v>
      </c>
      <c r="J160" s="142" t="s">
        <v>1053</v>
      </c>
      <c r="K160" s="142" t="s">
        <v>1186</v>
      </c>
      <c r="L160" s="142" t="s">
        <v>1170</v>
      </c>
      <c r="M160" s="80" t="str">
        <f>IFERROR(VLOOKUP(K160,REFERENCES!R:S,2,FALSE),"")</f>
        <v>Nombre</v>
      </c>
      <c r="N160" s="159">
        <v>45</v>
      </c>
      <c r="O160" s="75"/>
      <c r="P160" s="75"/>
      <c r="Q160" s="75"/>
      <c r="R160" s="79" t="s">
        <v>1885</v>
      </c>
      <c r="S160" s="144">
        <v>45</v>
      </c>
      <c r="T160" s="85" t="s">
        <v>1040</v>
      </c>
      <c r="U160" s="142" t="s">
        <v>20</v>
      </c>
      <c r="V160" s="142" t="s">
        <v>542</v>
      </c>
      <c r="W160" s="86" t="s">
        <v>1515</v>
      </c>
      <c r="X160" s="142"/>
      <c r="Y160" s="142"/>
      <c r="Z160" s="142"/>
      <c r="AA160" s="142" t="s">
        <v>2744</v>
      </c>
      <c r="AB160" s="142" t="str">
        <f t="shared" si="9"/>
        <v>ADR2016113SURO2È</v>
      </c>
      <c r="AC160" s="142">
        <f t="shared" si="10"/>
        <v>2</v>
      </c>
      <c r="AD160" s="142" t="str">
        <f>VLOOKUP(U160,NIVEAUXADMIN!A:B,2,FALSE)</f>
        <v>HT07</v>
      </c>
      <c r="AE160" s="142" t="str">
        <f>VLOOKUP(V160,NIVEAUXADMIN!E:F,2,FALSE)</f>
        <v>HT07743</v>
      </c>
      <c r="AF160" s="142" t="str">
        <f>VLOOKUP(W160,NIVEAUXADMIN!I:J,2,FALSE)</f>
        <v>HT07743-02</v>
      </c>
      <c r="AG160" s="142">
        <f>IF(SUMPRODUCT(($A$4:$A160=A160)*($V$4:$V160=V160))&gt;1,0,1)</f>
        <v>0</v>
      </c>
    </row>
    <row r="161" spans="1:33" ht="15" customHeight="1">
      <c r="A161" s="142" t="s">
        <v>1092</v>
      </c>
      <c r="B161" s="142" t="s">
        <v>1092</v>
      </c>
      <c r="C161" s="142" t="s">
        <v>26</v>
      </c>
      <c r="D161" s="72"/>
      <c r="E161" s="72"/>
      <c r="F161" s="142" t="s">
        <v>16</v>
      </c>
      <c r="G161" s="142" t="str">
        <f t="shared" si="11"/>
        <v>Novembre</v>
      </c>
      <c r="H161" s="158">
        <v>42677</v>
      </c>
      <c r="I161" s="84" t="s">
        <v>1049</v>
      </c>
      <c r="J161" s="142" t="s">
        <v>1053</v>
      </c>
      <c r="K161" s="142" t="s">
        <v>1048</v>
      </c>
      <c r="L161" s="142"/>
      <c r="M161" s="80" t="str">
        <f>IFERROR(VLOOKUP(K161,REFERENCES!R:S,2,FALSE),"")</f>
        <v>Nombre</v>
      </c>
      <c r="N161" s="159">
        <v>80</v>
      </c>
      <c r="O161" s="75"/>
      <c r="P161" s="75"/>
      <c r="Q161" s="75"/>
      <c r="R161" s="79" t="s">
        <v>1885</v>
      </c>
      <c r="S161" s="144">
        <v>40</v>
      </c>
      <c r="T161" s="85"/>
      <c r="U161" s="142" t="s">
        <v>20</v>
      </c>
      <c r="V161" s="142" t="s">
        <v>542</v>
      </c>
      <c r="W161" s="86" t="s">
        <v>1545</v>
      </c>
      <c r="X161" s="142"/>
      <c r="Y161" s="142"/>
      <c r="Z161" s="142"/>
      <c r="AA161" s="142" t="s">
        <v>1118</v>
      </c>
      <c r="AB161" s="142" t="str">
        <f t="shared" si="9"/>
        <v>ADR2016113SURO3È</v>
      </c>
      <c r="AC161" s="142">
        <f t="shared" si="10"/>
        <v>2</v>
      </c>
      <c r="AD161" s="142" t="str">
        <f>VLOOKUP(U161,NIVEAUXADMIN!A:B,2,FALSE)</f>
        <v>HT07</v>
      </c>
      <c r="AE161" s="142" t="str">
        <f>VLOOKUP(V161,NIVEAUXADMIN!E:F,2,FALSE)</f>
        <v>HT07743</v>
      </c>
      <c r="AF161" s="142" t="str">
        <f>VLOOKUP(W161,NIVEAUXADMIN!I:J,2,FALSE)</f>
        <v>HT07743-03</v>
      </c>
      <c r="AG161" s="142">
        <f>IF(SUMPRODUCT(($A$4:$A161=A161)*($V$4:$V161=V161))&gt;1,0,1)</f>
        <v>0</v>
      </c>
    </row>
    <row r="162" spans="1:33" ht="15" customHeight="1">
      <c r="A162" s="169" t="s">
        <v>1092</v>
      </c>
      <c r="B162" s="169" t="s">
        <v>1092</v>
      </c>
      <c r="C162" s="169" t="s">
        <v>26</v>
      </c>
      <c r="D162" s="72"/>
      <c r="E162" s="72"/>
      <c r="F162" s="142" t="s">
        <v>16</v>
      </c>
      <c r="G162" s="142" t="str">
        <f t="shared" si="11"/>
        <v>Novembre</v>
      </c>
      <c r="H162" s="158">
        <v>42677</v>
      </c>
      <c r="I162" s="84" t="s">
        <v>1049</v>
      </c>
      <c r="J162" s="142" t="s">
        <v>1053</v>
      </c>
      <c r="K162" s="142" t="s">
        <v>1186</v>
      </c>
      <c r="L162" s="142" t="s">
        <v>1169</v>
      </c>
      <c r="M162" s="80" t="str">
        <f>IFERROR(VLOOKUP(K162,REFERENCES!R:S,2,FALSE),"")</f>
        <v>Nombre</v>
      </c>
      <c r="N162" s="159">
        <v>40</v>
      </c>
      <c r="O162" s="75"/>
      <c r="P162" s="75"/>
      <c r="Q162" s="75"/>
      <c r="R162" s="79" t="s">
        <v>1885</v>
      </c>
      <c r="S162" s="144">
        <v>40</v>
      </c>
      <c r="T162" s="85" t="s">
        <v>1040</v>
      </c>
      <c r="U162" s="142" t="s">
        <v>20</v>
      </c>
      <c r="V162" s="142" t="s">
        <v>542</v>
      </c>
      <c r="W162" s="86" t="s">
        <v>1545</v>
      </c>
      <c r="X162" s="142"/>
      <c r="Y162" s="142"/>
      <c r="Z162" s="142"/>
      <c r="AA162" s="142" t="s">
        <v>2745</v>
      </c>
      <c r="AB162" s="142" t="str">
        <f t="shared" si="9"/>
        <v>ADR2016113SURO3È</v>
      </c>
      <c r="AC162" s="142">
        <f t="shared" si="10"/>
        <v>2</v>
      </c>
      <c r="AD162" s="142" t="str">
        <f>VLOOKUP(U162,NIVEAUXADMIN!A:B,2,FALSE)</f>
        <v>HT07</v>
      </c>
      <c r="AE162" s="142" t="str">
        <f>VLOOKUP(V162,NIVEAUXADMIN!E:F,2,FALSE)</f>
        <v>HT07743</v>
      </c>
      <c r="AF162" s="142" t="str">
        <f>VLOOKUP(W162,NIVEAUXADMIN!I:J,2,FALSE)</f>
        <v>HT07743-03</v>
      </c>
      <c r="AG162" s="142">
        <f>IF(SUMPRODUCT(($A$4:$A162=A162)*($V$4:$V162=V162))&gt;1,0,1)</f>
        <v>0</v>
      </c>
    </row>
    <row r="163" spans="1:33" ht="15" customHeight="1">
      <c r="A163" s="169" t="s">
        <v>1092</v>
      </c>
      <c r="B163" s="169" t="s">
        <v>1092</v>
      </c>
      <c r="C163" s="169" t="s">
        <v>26</v>
      </c>
      <c r="D163" s="72"/>
      <c r="E163" s="72"/>
      <c r="F163" s="142" t="s">
        <v>19</v>
      </c>
      <c r="G163" s="142" t="e">
        <f t="shared" si="11"/>
        <v>#VALUE!</v>
      </c>
      <c r="H163" s="158" t="s">
        <v>1961</v>
      </c>
      <c r="I163" s="84" t="s">
        <v>1049</v>
      </c>
      <c r="J163" s="142" t="s">
        <v>1053</v>
      </c>
      <c r="K163" s="142" t="s">
        <v>1064</v>
      </c>
      <c r="L163" s="142"/>
      <c r="M163" s="80" t="str">
        <f>IFERROR(VLOOKUP(K163,REFERENCES!R:S,2,FALSE),"")</f>
        <v>Nombre</v>
      </c>
      <c r="N163" s="159">
        <v>209</v>
      </c>
      <c r="O163" s="75"/>
      <c r="P163" s="75"/>
      <c r="Q163" s="75"/>
      <c r="R163" s="79" t="s">
        <v>1885</v>
      </c>
      <c r="S163" s="144"/>
      <c r="T163" s="85" t="s">
        <v>1040</v>
      </c>
      <c r="U163" s="142" t="s">
        <v>20</v>
      </c>
      <c r="V163" s="142" t="s">
        <v>542</v>
      </c>
      <c r="W163" s="86"/>
      <c r="X163" s="142"/>
      <c r="Y163" s="142"/>
      <c r="Z163" s="142"/>
      <c r="AA163" s="142"/>
      <c r="AB163" s="142" t="e">
        <f t="shared" si="9"/>
        <v>#VALUE!</v>
      </c>
      <c r="AC163" s="142">
        <f t="shared" si="10"/>
        <v>162</v>
      </c>
      <c r="AD163" s="142" t="str">
        <f>VLOOKUP(U163,NIVEAUXADMIN!A:B,2,FALSE)</f>
        <v>HT07</v>
      </c>
      <c r="AE163" s="142" t="str">
        <f>VLOOKUP(V163,NIVEAUXADMIN!E:F,2,FALSE)</f>
        <v>HT07743</v>
      </c>
      <c r="AF163" s="142" t="e">
        <f>VLOOKUP(W163,NIVEAUXADMIN!I:J,2,FALSE)</f>
        <v>#N/A</v>
      </c>
      <c r="AG163" s="142">
        <f>IF(SUMPRODUCT(($A$4:$A163=A163)*($V$4:$V163=V163))&gt;1,0,1)</f>
        <v>0</v>
      </c>
    </row>
    <row r="164" spans="1:33" ht="15" customHeight="1">
      <c r="A164" s="142" t="s">
        <v>1092</v>
      </c>
      <c r="B164" s="142" t="s">
        <v>1092</v>
      </c>
      <c r="C164" s="142" t="s">
        <v>26</v>
      </c>
      <c r="D164" s="72"/>
      <c r="E164" s="72"/>
      <c r="F164" s="88" t="s">
        <v>19</v>
      </c>
      <c r="G164" s="88" t="str">
        <f t="shared" si="11"/>
        <v>Novembre</v>
      </c>
      <c r="H164" s="101">
        <v>42690</v>
      </c>
      <c r="I164" s="84" t="s">
        <v>1049</v>
      </c>
      <c r="J164" s="142" t="s">
        <v>1053</v>
      </c>
      <c r="K164" s="142" t="s">
        <v>1048</v>
      </c>
      <c r="L164" s="142"/>
      <c r="M164" s="80" t="str">
        <f>IFERROR(VLOOKUP(K164,REFERENCES!R:S,2,FALSE),"")</f>
        <v>Nombre</v>
      </c>
      <c r="N164" s="159">
        <v>114</v>
      </c>
      <c r="O164" s="75"/>
      <c r="P164" s="75"/>
      <c r="Q164" s="75"/>
      <c r="R164" s="79" t="s">
        <v>1885</v>
      </c>
      <c r="S164" s="144">
        <v>123</v>
      </c>
      <c r="T164" s="85"/>
      <c r="U164" s="142" t="s">
        <v>20</v>
      </c>
      <c r="V164" s="142" t="s">
        <v>554</v>
      </c>
      <c r="W164" s="86" t="s">
        <v>1442</v>
      </c>
      <c r="X164" s="142"/>
      <c r="Y164" s="142"/>
      <c r="Z164" s="142"/>
      <c r="AA164" s="142" t="s">
        <v>1124</v>
      </c>
      <c r="AB164" s="142" t="str">
        <f t="shared" si="9"/>
        <v>ADR20161116SUTO2È</v>
      </c>
      <c r="AC164" s="142">
        <f t="shared" si="10"/>
        <v>2</v>
      </c>
      <c r="AD164" s="142" t="str">
        <f>VLOOKUP(U164,NIVEAUXADMIN!A:B,2,FALSE)</f>
        <v>HT07</v>
      </c>
      <c r="AE164" s="142" t="str">
        <f>VLOOKUP(V164,NIVEAUXADMIN!E:F,2,FALSE)</f>
        <v>HT07712</v>
      </c>
      <c r="AF164" s="142" t="str">
        <f>VLOOKUP(W164,NIVEAUXADMIN!I:J,2,FALSE)</f>
        <v>HT07712-02</v>
      </c>
      <c r="AG164" s="142">
        <f>IF(SUMPRODUCT(($A$4:$A164=A164)*($V$4:$V164=V164))&gt;1,0,1)</f>
        <v>1</v>
      </c>
    </row>
    <row r="165" spans="1:33" ht="15" customHeight="1">
      <c r="A165" s="169" t="s">
        <v>1092</v>
      </c>
      <c r="B165" s="169" t="s">
        <v>1092</v>
      </c>
      <c r="C165" s="169" t="s">
        <v>26</v>
      </c>
      <c r="D165" s="72"/>
      <c r="E165" s="72"/>
      <c r="F165" s="88" t="s">
        <v>19</v>
      </c>
      <c r="G165" s="88" t="str">
        <f t="shared" si="11"/>
        <v>Novembre</v>
      </c>
      <c r="H165" s="101">
        <v>42690</v>
      </c>
      <c r="I165" s="84" t="s">
        <v>1049</v>
      </c>
      <c r="J165" s="142" t="s">
        <v>1053</v>
      </c>
      <c r="K165" s="142" t="s">
        <v>1186</v>
      </c>
      <c r="L165" s="142" t="s">
        <v>1169</v>
      </c>
      <c r="M165" s="80" t="str">
        <f>IFERROR(VLOOKUP(K165,REFERENCES!R:S,2,FALSE),"")</f>
        <v>Nombre</v>
      </c>
      <c r="N165" s="159">
        <v>114</v>
      </c>
      <c r="O165" s="75"/>
      <c r="P165" s="75"/>
      <c r="Q165" s="75"/>
      <c r="R165" s="79" t="s">
        <v>1885</v>
      </c>
      <c r="S165" s="144">
        <v>123</v>
      </c>
      <c r="T165" s="85" t="s">
        <v>1040</v>
      </c>
      <c r="U165" s="142" t="s">
        <v>20</v>
      </c>
      <c r="V165" s="142" t="s">
        <v>554</v>
      </c>
      <c r="W165" s="86" t="s">
        <v>1442</v>
      </c>
      <c r="X165" s="142"/>
      <c r="Y165" s="142"/>
      <c r="Z165" s="142"/>
      <c r="AA165" s="142" t="s">
        <v>2746</v>
      </c>
      <c r="AB165" s="142" t="str">
        <f t="shared" si="9"/>
        <v>ADR20161116SUTO2È</v>
      </c>
      <c r="AC165" s="142">
        <f t="shared" si="10"/>
        <v>2</v>
      </c>
      <c r="AD165" s="142" t="str">
        <f>VLOOKUP(U165,NIVEAUXADMIN!A:B,2,FALSE)</f>
        <v>HT07</v>
      </c>
      <c r="AE165" s="142" t="str">
        <f>VLOOKUP(V165,NIVEAUXADMIN!E:F,2,FALSE)</f>
        <v>HT07712</v>
      </c>
      <c r="AF165" s="142" t="str">
        <f>VLOOKUP(W165,NIVEAUXADMIN!I:J,2,FALSE)</f>
        <v>HT07712-02</v>
      </c>
      <c r="AG165" s="142">
        <f>IF(SUMPRODUCT(($A$4:$A165=A165)*($V$4:$V165=V165))&gt;1,0,1)</f>
        <v>0</v>
      </c>
    </row>
    <row r="166" spans="1:33" ht="15" customHeight="1">
      <c r="A166" s="169" t="s">
        <v>1092</v>
      </c>
      <c r="B166" s="169" t="s">
        <v>1092</v>
      </c>
      <c r="C166" s="169" t="s">
        <v>26</v>
      </c>
      <c r="D166" s="72"/>
      <c r="E166" s="72"/>
      <c r="F166" s="142" t="s">
        <v>19</v>
      </c>
      <c r="G166" s="142" t="e">
        <f t="shared" si="11"/>
        <v>#VALUE!</v>
      </c>
      <c r="H166" s="158" t="s">
        <v>1961</v>
      </c>
      <c r="I166" s="84" t="s">
        <v>1049</v>
      </c>
      <c r="J166" s="142" t="s">
        <v>1053</v>
      </c>
      <c r="K166" s="142" t="s">
        <v>1064</v>
      </c>
      <c r="L166" s="142"/>
      <c r="M166" s="80" t="str">
        <f>IFERROR(VLOOKUP(K166,REFERENCES!R:S,2,FALSE),"")</f>
        <v>Nombre</v>
      </c>
      <c r="N166" s="159">
        <v>120</v>
      </c>
      <c r="O166" s="75"/>
      <c r="P166" s="75"/>
      <c r="Q166" s="75"/>
      <c r="R166" s="79" t="s">
        <v>1885</v>
      </c>
      <c r="S166" s="144"/>
      <c r="T166" s="85" t="s">
        <v>1040</v>
      </c>
      <c r="U166" s="142" t="s">
        <v>20</v>
      </c>
      <c r="V166" s="142" t="s">
        <v>554</v>
      </c>
      <c r="W166" s="86"/>
      <c r="X166" s="142"/>
      <c r="Y166" s="142"/>
      <c r="Z166" s="142"/>
      <c r="AA166" s="142"/>
      <c r="AB166" s="142" t="e">
        <f t="shared" si="9"/>
        <v>#VALUE!</v>
      </c>
      <c r="AC166" s="142">
        <f t="shared" si="10"/>
        <v>162</v>
      </c>
      <c r="AD166" s="142" t="str">
        <f>VLOOKUP(U166,NIVEAUXADMIN!A:B,2,FALSE)</f>
        <v>HT07</v>
      </c>
      <c r="AE166" s="142" t="str">
        <f>VLOOKUP(V166,NIVEAUXADMIN!E:F,2,FALSE)</f>
        <v>HT07712</v>
      </c>
      <c r="AF166" s="142" t="e">
        <f>VLOOKUP(W166,NIVEAUXADMIN!I:J,2,FALSE)</f>
        <v>#N/A</v>
      </c>
      <c r="AG166" s="142">
        <f>IF(SUMPRODUCT(($A$4:$A166=A166)*($V$4:$V166=V166))&gt;1,0,1)</f>
        <v>0</v>
      </c>
    </row>
    <row r="167" spans="1:33" ht="15" customHeight="1">
      <c r="A167" s="86" t="s">
        <v>2520</v>
      </c>
      <c r="B167" s="86" t="s">
        <v>2520</v>
      </c>
      <c r="C167" s="86" t="s">
        <v>34</v>
      </c>
      <c r="D167" s="142" t="s">
        <v>68</v>
      </c>
      <c r="E167" s="142" t="s">
        <v>48</v>
      </c>
      <c r="F167" s="142" t="s">
        <v>16</v>
      </c>
      <c r="G167" s="142" t="str">
        <f t="shared" si="11"/>
        <v>Decembre</v>
      </c>
      <c r="H167" s="158">
        <v>42725</v>
      </c>
      <c r="I167" s="84" t="s">
        <v>1051</v>
      </c>
      <c r="J167" s="142" t="s">
        <v>1052</v>
      </c>
      <c r="K167" s="142" t="s">
        <v>1054</v>
      </c>
      <c r="L167" s="142" t="s">
        <v>2505</v>
      </c>
      <c r="M167" s="80" t="str">
        <f>IFERROR(VLOOKUP(K167,REFERENCES!R:S,2,FALSE),"")</f>
        <v>Nombre</v>
      </c>
      <c r="N167" s="75">
        <v>267</v>
      </c>
      <c r="O167" s="75"/>
      <c r="P167" s="75"/>
      <c r="Q167" s="75"/>
      <c r="R167" s="79"/>
      <c r="S167" s="144"/>
      <c r="T167" s="85"/>
      <c r="U167" s="142" t="s">
        <v>20</v>
      </c>
      <c r="V167" s="142" t="s">
        <v>514</v>
      </c>
      <c r="W167" s="86" t="s">
        <v>1665</v>
      </c>
      <c r="X167" s="142" t="s">
        <v>2521</v>
      </c>
      <c r="Y167" s="142"/>
      <c r="Z167" s="142"/>
      <c r="AA167" s="142"/>
      <c r="AB167" s="142" t="str">
        <f t="shared" si="9"/>
        <v>APR20161221SUCA4È</v>
      </c>
      <c r="AC167" s="142">
        <f t="shared" si="10"/>
        <v>2</v>
      </c>
      <c r="AD167" s="142" t="str">
        <f>VLOOKUP(U167,NIVEAUXADMIN!A:B,2,FALSE)</f>
        <v>HT07</v>
      </c>
      <c r="AE167" s="142" t="str">
        <f>VLOOKUP(V167,NIVEAUXADMIN!E:F,2,FALSE)</f>
        <v>HT07733</v>
      </c>
      <c r="AF167" s="142" t="str">
        <f>VLOOKUP(W167,NIVEAUXADMIN!I:J,2,FALSE)</f>
        <v>HT07733-04</v>
      </c>
      <c r="AG167" s="142">
        <f>IF(SUMPRODUCT(($A$4:$A167=A167)*($V$4:$V167=V167))&gt;1,0,1)</f>
        <v>1</v>
      </c>
    </row>
    <row r="168" spans="1:33" ht="15" customHeight="1">
      <c r="A168" s="86" t="s">
        <v>2520</v>
      </c>
      <c r="B168" s="86" t="s">
        <v>2520</v>
      </c>
      <c r="C168" s="86" t="s">
        <v>34</v>
      </c>
      <c r="D168" s="142" t="s">
        <v>68</v>
      </c>
      <c r="E168" s="142" t="s">
        <v>2523</v>
      </c>
      <c r="F168" s="142" t="s">
        <v>16</v>
      </c>
      <c r="G168" s="142" t="str">
        <f t="shared" si="11"/>
        <v>Decembre</v>
      </c>
      <c r="H168" s="158">
        <v>42725</v>
      </c>
      <c r="I168" s="84" t="s">
        <v>1051</v>
      </c>
      <c r="J168" s="142" t="s">
        <v>1052</v>
      </c>
      <c r="K168" s="142" t="s">
        <v>1062</v>
      </c>
      <c r="L168" s="142" t="s">
        <v>2524</v>
      </c>
      <c r="M168" s="80" t="str">
        <f>IFERROR(VLOOKUP(K168,REFERENCES!R:S,2,FALSE),"")</f>
        <v>Nombre</v>
      </c>
      <c r="N168" s="75">
        <v>267</v>
      </c>
      <c r="O168" s="75"/>
      <c r="P168" s="75"/>
      <c r="Q168" s="75"/>
      <c r="R168" s="79"/>
      <c r="S168" s="144"/>
      <c r="T168" s="85"/>
      <c r="U168" s="142" t="s">
        <v>20</v>
      </c>
      <c r="V168" s="142" t="s">
        <v>514</v>
      </c>
      <c r="W168" s="86" t="s">
        <v>1665</v>
      </c>
      <c r="X168" s="142" t="s">
        <v>2521</v>
      </c>
      <c r="Y168" s="142"/>
      <c r="Z168" s="142"/>
      <c r="AA168" s="142"/>
      <c r="AB168" s="142" t="str">
        <f t="shared" si="9"/>
        <v>APR20161221SUCA4È</v>
      </c>
      <c r="AC168" s="142">
        <f t="shared" si="10"/>
        <v>2</v>
      </c>
      <c r="AD168" s="142" t="str">
        <f>VLOOKUP(U168,NIVEAUXADMIN!A:B,2,FALSE)</f>
        <v>HT07</v>
      </c>
      <c r="AE168" s="142" t="str">
        <f>VLOOKUP(V168,NIVEAUXADMIN!E:F,2,FALSE)</f>
        <v>HT07733</v>
      </c>
      <c r="AF168" s="142" t="str">
        <f>VLOOKUP(W168,NIVEAUXADMIN!I:J,2,FALSE)</f>
        <v>HT07733-04</v>
      </c>
      <c r="AG168" s="142">
        <f>IF(SUMPRODUCT(($A$4:$A168=A168)*($V$4:$V168=V168))&gt;1,0,1)</f>
        <v>0</v>
      </c>
    </row>
    <row r="169" spans="1:33" ht="15" customHeight="1">
      <c r="A169" s="86" t="s">
        <v>2520</v>
      </c>
      <c r="B169" s="86" t="s">
        <v>2520</v>
      </c>
      <c r="C169" s="86" t="s">
        <v>34</v>
      </c>
      <c r="D169" s="142" t="s">
        <v>68</v>
      </c>
      <c r="E169" s="142" t="s">
        <v>2523</v>
      </c>
      <c r="F169" s="142" t="s">
        <v>16</v>
      </c>
      <c r="G169" s="142" t="str">
        <f t="shared" si="11"/>
        <v>Decembre</v>
      </c>
      <c r="H169" s="158">
        <v>42725</v>
      </c>
      <c r="I169" s="84" t="s">
        <v>1049</v>
      </c>
      <c r="J169" s="142" t="s">
        <v>1053</v>
      </c>
      <c r="K169" s="142" t="s">
        <v>1048</v>
      </c>
      <c r="L169" s="142" t="s">
        <v>2505</v>
      </c>
      <c r="M169" s="80" t="str">
        <f>IFERROR(VLOOKUP(K169,REFERENCES!R:S,2,FALSE),"")</f>
        <v>Nombre</v>
      </c>
      <c r="N169" s="75">
        <v>267</v>
      </c>
      <c r="O169" s="75"/>
      <c r="P169" s="75"/>
      <c r="Q169" s="75"/>
      <c r="R169" s="79"/>
      <c r="S169" s="144"/>
      <c r="T169" s="85"/>
      <c r="U169" s="142" t="s">
        <v>20</v>
      </c>
      <c r="V169" s="142" t="s">
        <v>517</v>
      </c>
      <c r="W169" s="86" t="s">
        <v>1502</v>
      </c>
      <c r="X169" s="142" t="s">
        <v>2522</v>
      </c>
      <c r="Y169" s="142"/>
      <c r="Z169" s="142"/>
      <c r="AA169" s="142"/>
      <c r="AB169" s="142" t="str">
        <f t="shared" si="9"/>
        <v>APR20161221SUCH2È</v>
      </c>
      <c r="AC169" s="142">
        <f t="shared" si="10"/>
        <v>2</v>
      </c>
      <c r="AD169" s="142" t="str">
        <f>VLOOKUP(U169,NIVEAUXADMIN!A:B,2,FALSE)</f>
        <v>HT07</v>
      </c>
      <c r="AE169" s="142" t="str">
        <f>VLOOKUP(V169,NIVEAUXADMIN!E:F,2,FALSE)</f>
        <v>HT07713</v>
      </c>
      <c r="AF169" s="142" t="str">
        <f>VLOOKUP(W169,NIVEAUXADMIN!I:J,2,FALSE)</f>
        <v>HT07713-02</v>
      </c>
      <c r="AG169" s="142">
        <f>IF(SUMPRODUCT(($A$4:$A169=A169)*($V$4:$V169=V169))&gt;1,0,1)</f>
        <v>1</v>
      </c>
    </row>
    <row r="170" spans="1:33" s="142" customFormat="1" ht="15" customHeight="1">
      <c r="A170" s="86" t="s">
        <v>2520</v>
      </c>
      <c r="B170" s="86" t="s">
        <v>2520</v>
      </c>
      <c r="C170" s="86" t="s">
        <v>34</v>
      </c>
      <c r="D170" s="142" t="s">
        <v>68</v>
      </c>
      <c r="E170" s="142" t="s">
        <v>48</v>
      </c>
      <c r="F170" s="142" t="s">
        <v>16</v>
      </c>
      <c r="G170" s="142" t="str">
        <f t="shared" si="11"/>
        <v>Decembre</v>
      </c>
      <c r="H170" s="158">
        <v>42725</v>
      </c>
      <c r="I170" s="84" t="s">
        <v>1051</v>
      </c>
      <c r="J170" s="142" t="s">
        <v>1052</v>
      </c>
      <c r="K170" s="142" t="s">
        <v>1057</v>
      </c>
      <c r="L170" s="142" t="s">
        <v>2505</v>
      </c>
      <c r="M170" s="80" t="str">
        <f>IFERROR(VLOOKUP(K170,REFERENCES!R:S,2,FALSE),"")</f>
        <v>Nombre</v>
      </c>
      <c r="N170" s="75">
        <v>267</v>
      </c>
      <c r="O170" s="75"/>
      <c r="P170" s="75"/>
      <c r="Q170" s="75"/>
      <c r="R170" s="79"/>
      <c r="S170" s="144"/>
      <c r="T170" s="85"/>
      <c r="U170" s="142" t="s">
        <v>20</v>
      </c>
      <c r="V170" s="142" t="s">
        <v>517</v>
      </c>
      <c r="W170" s="86" t="s">
        <v>1502</v>
      </c>
      <c r="X170" s="142" t="s">
        <v>2522</v>
      </c>
      <c r="AB170" s="142" t="str">
        <f t="shared" si="9"/>
        <v>APR20161221SUCH2È</v>
      </c>
      <c r="AC170" s="142">
        <f t="shared" si="10"/>
        <v>2</v>
      </c>
      <c r="AD170" s="142" t="str">
        <f>VLOOKUP(U170,NIVEAUXADMIN!A:B,2,FALSE)</f>
        <v>HT07</v>
      </c>
      <c r="AE170" s="142" t="str">
        <f>VLOOKUP(V170,NIVEAUXADMIN!E:F,2,FALSE)</f>
        <v>HT07713</v>
      </c>
      <c r="AF170" s="142" t="str">
        <f>VLOOKUP(W170,NIVEAUXADMIN!I:J,2,FALSE)</f>
        <v>HT07713-02</v>
      </c>
      <c r="AG170" s="142">
        <f>IF(SUMPRODUCT(($A$4:$A170=A170)*($V$4:$V170=V170))&gt;1,0,1)</f>
        <v>0</v>
      </c>
    </row>
    <row r="171" spans="1:33" ht="15" customHeight="1">
      <c r="A171" s="86" t="s">
        <v>2520</v>
      </c>
      <c r="B171" s="86" t="s">
        <v>2520</v>
      </c>
      <c r="C171" s="86" t="s">
        <v>34</v>
      </c>
      <c r="D171" s="142" t="s">
        <v>68</v>
      </c>
      <c r="E171" s="142" t="s">
        <v>2523</v>
      </c>
      <c r="F171" s="142" t="s">
        <v>16</v>
      </c>
      <c r="G171" s="142" t="str">
        <f t="shared" si="11"/>
        <v>Decembre</v>
      </c>
      <c r="H171" s="158">
        <v>42723</v>
      </c>
      <c r="I171" s="84" t="s">
        <v>1049</v>
      </c>
      <c r="J171" s="142" t="s">
        <v>1053</v>
      </c>
      <c r="K171" s="142" t="s">
        <v>1048</v>
      </c>
      <c r="L171" s="142" t="s">
        <v>2505</v>
      </c>
      <c r="M171" s="80" t="str">
        <f>IFERROR(VLOOKUP(K171,REFERENCES!R:S,2,FALSE),"")</f>
        <v>Nombre</v>
      </c>
      <c r="N171" s="75">
        <v>356</v>
      </c>
      <c r="O171" s="75"/>
      <c r="P171" s="75"/>
      <c r="Q171" s="75"/>
      <c r="R171" s="79"/>
      <c r="S171" s="144"/>
      <c r="T171" s="85"/>
      <c r="U171" s="142" t="s">
        <v>17</v>
      </c>
      <c r="V171" s="142" t="s">
        <v>261</v>
      </c>
      <c r="W171" s="86" t="s">
        <v>1681</v>
      </c>
      <c r="X171" s="142" t="s">
        <v>2533</v>
      </c>
      <c r="Y171" s="142"/>
      <c r="Z171" s="142"/>
      <c r="AA171" s="142"/>
      <c r="AB171" s="142" t="str">
        <f t="shared" si="9"/>
        <v>APR20161219GRDA5E</v>
      </c>
      <c r="AC171" s="142">
        <f t="shared" si="10"/>
        <v>3</v>
      </c>
      <c r="AD171" s="142" t="str">
        <f>VLOOKUP(U171,NIVEAUXADMIN!A:B,2,FALSE)</f>
        <v>HT08</v>
      </c>
      <c r="AE171" s="142" t="str">
        <f>VLOOKUP(V171,NIVEAUXADMIN!E:F,2,FALSE)</f>
        <v>HT08822</v>
      </c>
      <c r="AF171" s="142" t="str">
        <f>VLOOKUP(W171,NIVEAUXADMIN!I:J,2,FALSE)</f>
        <v>HT08822-05</v>
      </c>
      <c r="AG171" s="142">
        <f>IF(SUMPRODUCT(($A$4:$A171=A171)*($V$4:$V171=V171))&gt;1,0,1)</f>
        <v>1</v>
      </c>
    </row>
    <row r="172" spans="1:33" s="142" customFormat="1" ht="15" customHeight="1">
      <c r="A172" s="86" t="s">
        <v>2520</v>
      </c>
      <c r="B172" s="86" t="s">
        <v>2520</v>
      </c>
      <c r="C172" s="86" t="s">
        <v>34</v>
      </c>
      <c r="D172" s="142" t="s">
        <v>68</v>
      </c>
      <c r="E172" s="142" t="s">
        <v>2523</v>
      </c>
      <c r="F172" s="142" t="s">
        <v>16</v>
      </c>
      <c r="G172" s="142" t="str">
        <f t="shared" si="11"/>
        <v>Decembre</v>
      </c>
      <c r="H172" s="158">
        <v>42723</v>
      </c>
      <c r="I172" s="84" t="s">
        <v>1051</v>
      </c>
      <c r="J172" s="142" t="s">
        <v>1052</v>
      </c>
      <c r="K172" s="142" t="s">
        <v>1062</v>
      </c>
      <c r="L172" s="142" t="s">
        <v>2524</v>
      </c>
      <c r="M172" s="80" t="str">
        <f>IFERROR(VLOOKUP(K172,REFERENCES!R:S,2,FALSE),"")</f>
        <v>Nombre</v>
      </c>
      <c r="N172" s="75">
        <v>356</v>
      </c>
      <c r="O172" s="75"/>
      <c r="P172" s="75"/>
      <c r="Q172" s="75"/>
      <c r="R172" s="79"/>
      <c r="S172" s="144"/>
      <c r="T172" s="85"/>
      <c r="U172" s="142" t="s">
        <v>17</v>
      </c>
      <c r="V172" s="142" t="s">
        <v>261</v>
      </c>
      <c r="W172" s="86" t="s">
        <v>1681</v>
      </c>
      <c r="X172" s="142" t="s">
        <v>2533</v>
      </c>
      <c r="AB172" s="142" t="str">
        <f t="shared" si="9"/>
        <v>APR20161219GRDA5E</v>
      </c>
      <c r="AC172" s="142">
        <f t="shared" si="10"/>
        <v>3</v>
      </c>
      <c r="AD172" s="142" t="str">
        <f>VLOOKUP(U172,NIVEAUXADMIN!A:B,2,FALSE)</f>
        <v>HT08</v>
      </c>
      <c r="AE172" s="142" t="str">
        <f>VLOOKUP(V172,NIVEAUXADMIN!E:F,2,FALSE)</f>
        <v>HT08822</v>
      </c>
      <c r="AF172" s="142" t="str">
        <f>VLOOKUP(W172,NIVEAUXADMIN!I:J,2,FALSE)</f>
        <v>HT08822-05</v>
      </c>
      <c r="AG172" s="142">
        <f>IF(SUMPRODUCT(($A$4:$A172=A172)*($V$4:$V172=V172))&gt;1,0,1)</f>
        <v>0</v>
      </c>
    </row>
    <row r="173" spans="1:33" ht="15" customHeight="1">
      <c r="A173" s="86" t="s">
        <v>2520</v>
      </c>
      <c r="B173" s="86" t="s">
        <v>2520</v>
      </c>
      <c r="C173" s="86" t="s">
        <v>34</v>
      </c>
      <c r="D173" s="142" t="s">
        <v>68</v>
      </c>
      <c r="E173" s="142" t="s">
        <v>2523</v>
      </c>
      <c r="F173" s="142" t="s">
        <v>16</v>
      </c>
      <c r="G173" s="142" t="str">
        <f t="shared" si="11"/>
        <v>Decembre</v>
      </c>
      <c r="H173" s="158">
        <v>42723</v>
      </c>
      <c r="I173" s="84" t="s">
        <v>1051</v>
      </c>
      <c r="J173" s="142" t="s">
        <v>1052</v>
      </c>
      <c r="K173" s="142" t="s">
        <v>1057</v>
      </c>
      <c r="L173" s="142" t="s">
        <v>2505</v>
      </c>
      <c r="M173" s="80" t="str">
        <f>IFERROR(VLOOKUP(K173,REFERENCES!R:S,2,FALSE),"")</f>
        <v>Nombre</v>
      </c>
      <c r="N173" s="75">
        <v>356</v>
      </c>
      <c r="O173" s="75"/>
      <c r="P173" s="75"/>
      <c r="Q173" s="75"/>
      <c r="R173" s="79"/>
      <c r="S173" s="144"/>
      <c r="T173" s="85"/>
      <c r="U173" s="142" t="s">
        <v>17</v>
      </c>
      <c r="V173" s="142" t="s">
        <v>261</v>
      </c>
      <c r="W173" s="86" t="s">
        <v>1681</v>
      </c>
      <c r="X173" s="142" t="s">
        <v>2533</v>
      </c>
      <c r="Y173" s="142"/>
      <c r="Z173" s="142"/>
      <c r="AA173" s="142"/>
      <c r="AB173" s="142" t="str">
        <f t="shared" si="9"/>
        <v>APR20161219GRDA5E</v>
      </c>
      <c r="AC173" s="142">
        <f t="shared" si="10"/>
        <v>3</v>
      </c>
      <c r="AD173" s="142" t="str">
        <f>VLOOKUP(U173,NIVEAUXADMIN!A:B,2,FALSE)</f>
        <v>HT08</v>
      </c>
      <c r="AE173" s="142" t="str">
        <f>VLOOKUP(V173,NIVEAUXADMIN!E:F,2,FALSE)</f>
        <v>HT08822</v>
      </c>
      <c r="AF173" s="142" t="str">
        <f>VLOOKUP(W173,NIVEAUXADMIN!I:J,2,FALSE)</f>
        <v>HT08822-05</v>
      </c>
      <c r="AG173" s="142">
        <f>IF(SUMPRODUCT(($A$4:$A173=A173)*($V$4:$V173=V173))&gt;1,0,1)</f>
        <v>0</v>
      </c>
    </row>
    <row r="174" spans="1:33" ht="15" customHeight="1">
      <c r="A174" s="86" t="s">
        <v>2520</v>
      </c>
      <c r="B174" s="86" t="s">
        <v>2520</v>
      </c>
      <c r="C174" s="86" t="s">
        <v>34</v>
      </c>
      <c r="D174" s="142" t="s">
        <v>68</v>
      </c>
      <c r="E174" s="142" t="s">
        <v>2523</v>
      </c>
      <c r="F174" s="142" t="s">
        <v>16</v>
      </c>
      <c r="G174" s="142" t="str">
        <f t="shared" si="11"/>
        <v>Decembre</v>
      </c>
      <c r="H174" s="158">
        <v>42723</v>
      </c>
      <c r="I174" s="84" t="s">
        <v>1049</v>
      </c>
      <c r="J174" s="142" t="s">
        <v>1053</v>
      </c>
      <c r="K174" s="142" t="s">
        <v>1048</v>
      </c>
      <c r="L174" s="142" t="s">
        <v>2505</v>
      </c>
      <c r="M174" s="80" t="str">
        <f>IFERROR(VLOOKUP(K174,REFERENCES!R:S,2,FALSE),"")</f>
        <v>Nombre</v>
      </c>
      <c r="N174" s="75">
        <v>123</v>
      </c>
      <c r="O174" s="75"/>
      <c r="P174" s="75"/>
      <c r="Q174" s="75"/>
      <c r="R174" s="79"/>
      <c r="S174" s="144"/>
      <c r="T174" s="85"/>
      <c r="U174" s="142" t="s">
        <v>17</v>
      </c>
      <c r="V174" s="142" t="s">
        <v>18</v>
      </c>
      <c r="W174" s="86" t="s">
        <v>1764</v>
      </c>
      <c r="X174" s="142" t="s">
        <v>2530</v>
      </c>
      <c r="Y174" s="142"/>
      <c r="Z174" s="142"/>
      <c r="AA174" s="142"/>
      <c r="AB174" s="142" t="str">
        <f t="shared" si="9"/>
        <v>APR20161219GRJE7E</v>
      </c>
      <c r="AC174" s="142">
        <f t="shared" si="10"/>
        <v>3</v>
      </c>
      <c r="AD174" s="142" t="str">
        <f>VLOOKUP(U174,NIVEAUXADMIN!A:B,2,FALSE)</f>
        <v>HT08</v>
      </c>
      <c r="AE174" s="142" t="str">
        <f>VLOOKUP(V174,NIVEAUXADMIN!E:F,2,FALSE)</f>
        <v>HT08811</v>
      </c>
      <c r="AF174" s="142" t="str">
        <f>VLOOKUP(W174,NIVEAUXADMIN!I:J,2,FALSE)</f>
        <v>HT08811-07</v>
      </c>
      <c r="AG174" s="142">
        <f>IF(SUMPRODUCT(($A$4:$A174=A174)*($V$4:$V174=V174))&gt;1,0,1)</f>
        <v>1</v>
      </c>
    </row>
    <row r="175" spans="1:33" s="142" customFormat="1" ht="15" customHeight="1">
      <c r="A175" s="86" t="s">
        <v>2520</v>
      </c>
      <c r="B175" s="86" t="s">
        <v>2520</v>
      </c>
      <c r="C175" s="86" t="s">
        <v>34</v>
      </c>
      <c r="D175" s="142" t="s">
        <v>68</v>
      </c>
      <c r="E175" s="142" t="s">
        <v>2523</v>
      </c>
      <c r="F175" s="142" t="s">
        <v>16</v>
      </c>
      <c r="G175" s="142" t="str">
        <f t="shared" si="11"/>
        <v>Decembre</v>
      </c>
      <c r="H175" s="158">
        <v>42723</v>
      </c>
      <c r="I175" s="84" t="s">
        <v>1051</v>
      </c>
      <c r="J175" s="142" t="s">
        <v>1052</v>
      </c>
      <c r="K175" s="142" t="s">
        <v>1062</v>
      </c>
      <c r="L175" s="142" t="s">
        <v>2524</v>
      </c>
      <c r="M175" s="80" t="str">
        <f>IFERROR(VLOOKUP(K175,REFERENCES!R:S,2,FALSE),"")</f>
        <v>Nombre</v>
      </c>
      <c r="N175" s="75">
        <v>123</v>
      </c>
      <c r="O175" s="75"/>
      <c r="P175" s="75"/>
      <c r="Q175" s="75"/>
      <c r="R175" s="79"/>
      <c r="S175" s="144"/>
      <c r="T175" s="85"/>
      <c r="U175" s="142" t="s">
        <v>17</v>
      </c>
      <c r="V175" s="142" t="s">
        <v>18</v>
      </c>
      <c r="W175" s="86" t="s">
        <v>1764</v>
      </c>
      <c r="X175" s="142" t="s">
        <v>2530</v>
      </c>
      <c r="AB175" s="142" t="str">
        <f t="shared" si="9"/>
        <v>APR20161219GRJE7E</v>
      </c>
      <c r="AC175" s="142">
        <f t="shared" si="10"/>
        <v>3</v>
      </c>
      <c r="AD175" s="142" t="str">
        <f>VLOOKUP(U175,NIVEAUXADMIN!A:B,2,FALSE)</f>
        <v>HT08</v>
      </c>
      <c r="AE175" s="142" t="str">
        <f>VLOOKUP(V175,NIVEAUXADMIN!E:F,2,FALSE)</f>
        <v>HT08811</v>
      </c>
      <c r="AF175" s="142" t="str">
        <f>VLOOKUP(W175,NIVEAUXADMIN!I:J,2,FALSE)</f>
        <v>HT08811-07</v>
      </c>
      <c r="AG175" s="142">
        <f>IF(SUMPRODUCT(($A$4:$A175=A175)*($V$4:$V175=V175))&gt;1,0,1)</f>
        <v>0</v>
      </c>
    </row>
    <row r="176" spans="1:33" ht="15" customHeight="1">
      <c r="A176" s="86" t="s">
        <v>2520</v>
      </c>
      <c r="B176" s="86" t="s">
        <v>2520</v>
      </c>
      <c r="C176" s="86" t="s">
        <v>34</v>
      </c>
      <c r="D176" s="142" t="s">
        <v>68</v>
      </c>
      <c r="E176" s="142" t="s">
        <v>2523</v>
      </c>
      <c r="F176" s="142" t="s">
        <v>16</v>
      </c>
      <c r="G176" s="142" t="str">
        <f t="shared" si="11"/>
        <v>Decembre</v>
      </c>
      <c r="H176" s="158">
        <v>42723</v>
      </c>
      <c r="I176" s="84" t="s">
        <v>1051</v>
      </c>
      <c r="J176" s="142" t="s">
        <v>1052</v>
      </c>
      <c r="K176" s="142" t="s">
        <v>1057</v>
      </c>
      <c r="L176" s="142" t="s">
        <v>2505</v>
      </c>
      <c r="M176" s="80" t="str">
        <f>IFERROR(VLOOKUP(K176,REFERENCES!R:S,2,FALSE),"")</f>
        <v>Nombre</v>
      </c>
      <c r="N176" s="75">
        <v>123</v>
      </c>
      <c r="O176" s="75"/>
      <c r="P176" s="75"/>
      <c r="Q176" s="75"/>
      <c r="R176" s="79"/>
      <c r="S176" s="144"/>
      <c r="T176" s="85"/>
      <c r="U176" s="142" t="s">
        <v>17</v>
      </c>
      <c r="V176" s="142" t="s">
        <v>18</v>
      </c>
      <c r="W176" s="86" t="s">
        <v>1764</v>
      </c>
      <c r="X176" s="142" t="s">
        <v>2530</v>
      </c>
      <c r="Y176" s="142"/>
      <c r="Z176" s="142"/>
      <c r="AA176" s="142"/>
      <c r="AB176" s="142" t="str">
        <f t="shared" si="9"/>
        <v>APR20161219GRJE7E</v>
      </c>
      <c r="AC176" s="142">
        <f t="shared" si="10"/>
        <v>3</v>
      </c>
      <c r="AD176" s="142" t="str">
        <f>VLOOKUP(U176,NIVEAUXADMIN!A:B,2,FALSE)</f>
        <v>HT08</v>
      </c>
      <c r="AE176" s="142" t="str">
        <f>VLOOKUP(V176,NIVEAUXADMIN!E:F,2,FALSE)</f>
        <v>HT08811</v>
      </c>
      <c r="AF176" s="142" t="str">
        <f>VLOOKUP(W176,NIVEAUXADMIN!I:J,2,FALSE)</f>
        <v>HT08811-07</v>
      </c>
      <c r="AG176" s="142">
        <f>IF(SUMPRODUCT(($A$4:$A176=A176)*($V$4:$V176=V176))&gt;1,0,1)</f>
        <v>0</v>
      </c>
    </row>
    <row r="177" spans="1:33" ht="15" customHeight="1">
      <c r="A177" s="86" t="s">
        <v>2520</v>
      </c>
      <c r="B177" s="86" t="s">
        <v>2520</v>
      </c>
      <c r="C177" s="86" t="s">
        <v>34</v>
      </c>
      <c r="D177" s="142" t="s">
        <v>68</v>
      </c>
      <c r="E177" s="142" t="s">
        <v>2523</v>
      </c>
      <c r="F177" s="142" t="s">
        <v>16</v>
      </c>
      <c r="G177" s="142" t="str">
        <f t="shared" si="11"/>
        <v>Decembre</v>
      </c>
      <c r="H177" s="158">
        <v>42723</v>
      </c>
      <c r="I177" s="84" t="s">
        <v>1049</v>
      </c>
      <c r="J177" s="142" t="s">
        <v>1053</v>
      </c>
      <c r="K177" s="142" t="s">
        <v>1048</v>
      </c>
      <c r="L177" s="142" t="s">
        <v>2505</v>
      </c>
      <c r="M177" s="80" t="str">
        <f>IFERROR(VLOOKUP(K177,REFERENCES!R:S,2,FALSE),"")</f>
        <v>Nombre</v>
      </c>
      <c r="N177" s="75">
        <v>212</v>
      </c>
      <c r="O177" s="75"/>
      <c r="P177" s="75"/>
      <c r="Q177" s="75"/>
      <c r="R177" s="79"/>
      <c r="S177" s="144"/>
      <c r="T177" s="85"/>
      <c r="U177" s="142" t="s">
        <v>17</v>
      </c>
      <c r="V177" s="142" t="s">
        <v>272</v>
      </c>
      <c r="W177" s="86" t="s">
        <v>1744</v>
      </c>
      <c r="X177" s="142" t="s">
        <v>2532</v>
      </c>
      <c r="Y177" s="142"/>
      <c r="Z177" s="142"/>
      <c r="AA177" s="142"/>
      <c r="AB177" s="142" t="str">
        <f t="shared" si="9"/>
        <v>APR20161219GRPE6È</v>
      </c>
      <c r="AC177" s="142">
        <f t="shared" si="10"/>
        <v>3</v>
      </c>
      <c r="AD177" s="142" t="str">
        <f>VLOOKUP(U177,NIVEAUXADMIN!A:B,2,FALSE)</f>
        <v>HT08</v>
      </c>
      <c r="AE177" s="142" t="str">
        <f>VLOOKUP(V177,NIVEAUXADMIN!E:F,2,FALSE)</f>
        <v>HT08834</v>
      </c>
      <c r="AF177" s="142" t="str">
        <f>VLOOKUP(W177,NIVEAUXADMIN!I:J,2,FALSE)</f>
        <v>HT08834-06</v>
      </c>
      <c r="AG177" s="142">
        <f>IF(SUMPRODUCT(($A$4:$A177=A177)*($V$4:$V177=V177))&gt;1,0,1)</f>
        <v>1</v>
      </c>
    </row>
    <row r="178" spans="1:33" ht="15" customHeight="1">
      <c r="A178" s="86" t="s">
        <v>2520</v>
      </c>
      <c r="B178" s="86" t="s">
        <v>2520</v>
      </c>
      <c r="C178" s="86" t="s">
        <v>34</v>
      </c>
      <c r="D178" s="142" t="s">
        <v>68</v>
      </c>
      <c r="E178" s="142" t="s">
        <v>2523</v>
      </c>
      <c r="F178" s="142" t="s">
        <v>16</v>
      </c>
      <c r="G178" s="142" t="str">
        <f t="shared" ref="G178:G209" si="12">CHOOSE(MONTH(H178), "Janvier", "Fevrier", "Mars", "Avril", "Mai", "Juin", "Juillet", "Aout", "Septembre", "Octobre", "Novembre", "Decembre")</f>
        <v>Decembre</v>
      </c>
      <c r="H178" s="158">
        <v>42723</v>
      </c>
      <c r="I178" s="84" t="s">
        <v>1051</v>
      </c>
      <c r="J178" s="142" t="s">
        <v>1052</v>
      </c>
      <c r="K178" s="142" t="s">
        <v>1062</v>
      </c>
      <c r="L178" s="142" t="s">
        <v>2524</v>
      </c>
      <c r="M178" s="80" t="str">
        <f>IFERROR(VLOOKUP(K178,REFERENCES!R:S,2,FALSE),"")</f>
        <v>Nombre</v>
      </c>
      <c r="N178" s="75">
        <v>212</v>
      </c>
      <c r="O178" s="75"/>
      <c r="P178" s="75"/>
      <c r="Q178" s="75"/>
      <c r="R178" s="79"/>
      <c r="S178" s="144"/>
      <c r="T178" s="85"/>
      <c r="U178" s="142" t="s">
        <v>17</v>
      </c>
      <c r="V178" s="142" t="s">
        <v>272</v>
      </c>
      <c r="W178" s="86" t="s">
        <v>1744</v>
      </c>
      <c r="X178" s="142" t="s">
        <v>2532</v>
      </c>
      <c r="Y178" s="142"/>
      <c r="Z178" s="142"/>
      <c r="AA178" s="142"/>
      <c r="AB178" s="142" t="str">
        <f t="shared" si="9"/>
        <v>APR20161219GRPE6È</v>
      </c>
      <c r="AC178" s="142">
        <f t="shared" si="10"/>
        <v>3</v>
      </c>
      <c r="AD178" s="142" t="str">
        <f>VLOOKUP(U178,NIVEAUXADMIN!A:B,2,FALSE)</f>
        <v>HT08</v>
      </c>
      <c r="AE178" s="142" t="str">
        <f>VLOOKUP(V178,NIVEAUXADMIN!E:F,2,FALSE)</f>
        <v>HT08834</v>
      </c>
      <c r="AF178" s="142" t="str">
        <f>VLOOKUP(W178,NIVEAUXADMIN!I:J,2,FALSE)</f>
        <v>HT08834-06</v>
      </c>
      <c r="AG178" s="142">
        <f>IF(SUMPRODUCT(($A$4:$A178=A178)*($V$4:$V178=V178))&gt;1,0,1)</f>
        <v>0</v>
      </c>
    </row>
    <row r="179" spans="1:33" ht="15" customHeight="1">
      <c r="A179" s="86" t="s">
        <v>2520</v>
      </c>
      <c r="B179" s="86" t="s">
        <v>2520</v>
      </c>
      <c r="C179" s="86" t="s">
        <v>34</v>
      </c>
      <c r="D179" s="142" t="s">
        <v>68</v>
      </c>
      <c r="E179" s="142" t="s">
        <v>2523</v>
      </c>
      <c r="F179" s="142" t="s">
        <v>16</v>
      </c>
      <c r="G179" s="142" t="str">
        <f t="shared" si="12"/>
        <v>Decembre</v>
      </c>
      <c r="H179" s="158">
        <v>42723</v>
      </c>
      <c r="I179" s="84" t="s">
        <v>1051</v>
      </c>
      <c r="J179" s="142" t="s">
        <v>1052</v>
      </c>
      <c r="K179" s="142" t="s">
        <v>1057</v>
      </c>
      <c r="L179" s="142" t="s">
        <v>2505</v>
      </c>
      <c r="M179" s="80" t="str">
        <f>IFERROR(VLOOKUP(K179,REFERENCES!R:S,2,FALSE),"")</f>
        <v>Nombre</v>
      </c>
      <c r="N179" s="75">
        <v>212</v>
      </c>
      <c r="O179" s="75"/>
      <c r="P179" s="75"/>
      <c r="Q179" s="75"/>
      <c r="R179" s="79"/>
      <c r="S179" s="144"/>
      <c r="T179" s="85"/>
      <c r="U179" s="142" t="s">
        <v>17</v>
      </c>
      <c r="V179" s="142" t="s">
        <v>272</v>
      </c>
      <c r="W179" s="86" t="s">
        <v>1744</v>
      </c>
      <c r="X179" s="142" t="s">
        <v>2532</v>
      </c>
      <c r="Y179" s="142"/>
      <c r="Z179" s="142"/>
      <c r="AA179" s="142"/>
      <c r="AB179" s="142" t="str">
        <f t="shared" si="9"/>
        <v>APR20161219GRPE6È</v>
      </c>
      <c r="AC179" s="142">
        <f t="shared" si="10"/>
        <v>3</v>
      </c>
      <c r="AD179" s="142" t="str">
        <f>VLOOKUP(U179,NIVEAUXADMIN!A:B,2,FALSE)</f>
        <v>HT08</v>
      </c>
      <c r="AE179" s="142" t="str">
        <f>VLOOKUP(V179,NIVEAUXADMIN!E:F,2,FALSE)</f>
        <v>HT08834</v>
      </c>
      <c r="AF179" s="142" t="str">
        <f>VLOOKUP(W179,NIVEAUXADMIN!I:J,2,FALSE)</f>
        <v>HT08834-06</v>
      </c>
      <c r="AG179" s="142">
        <f>IF(SUMPRODUCT(($A$4:$A179=A179)*($V$4:$V179=V179))&gt;1,0,1)</f>
        <v>0</v>
      </c>
    </row>
    <row r="180" spans="1:33" s="142" customFormat="1" ht="15" customHeight="1">
      <c r="A180" s="86" t="s">
        <v>2520</v>
      </c>
      <c r="B180" s="86" t="s">
        <v>2520</v>
      </c>
      <c r="C180" s="86" t="s">
        <v>34</v>
      </c>
      <c r="D180" s="142" t="s">
        <v>68</v>
      </c>
      <c r="E180" s="142" t="s">
        <v>2523</v>
      </c>
      <c r="F180" s="142" t="s">
        <v>16</v>
      </c>
      <c r="G180" s="142" t="str">
        <f t="shared" si="12"/>
        <v>Decembre</v>
      </c>
      <c r="H180" s="158">
        <v>42723</v>
      </c>
      <c r="I180" s="84" t="s">
        <v>1049</v>
      </c>
      <c r="J180" s="142" t="s">
        <v>1053</v>
      </c>
      <c r="K180" s="142" t="s">
        <v>1048</v>
      </c>
      <c r="L180" s="142" t="s">
        <v>2505</v>
      </c>
      <c r="M180" s="80" t="str">
        <f>IFERROR(VLOOKUP(K180,REFERENCES!R:S,2,FALSE),"")</f>
        <v>Nombre</v>
      </c>
      <c r="N180" s="75">
        <v>170</v>
      </c>
      <c r="O180" s="75"/>
      <c r="P180" s="75"/>
      <c r="Q180" s="75"/>
      <c r="R180" s="79"/>
      <c r="S180" s="144"/>
      <c r="T180" s="85"/>
      <c r="U180" s="142" t="s">
        <v>17</v>
      </c>
      <c r="V180" s="142" t="s">
        <v>275</v>
      </c>
      <c r="W180" s="86" t="s">
        <v>1625</v>
      </c>
      <c r="X180" s="142" t="s">
        <v>2531</v>
      </c>
      <c r="AB180" s="142" t="str">
        <f t="shared" si="9"/>
        <v>APR20161219GRRO4E</v>
      </c>
      <c r="AC180" s="142">
        <f t="shared" si="10"/>
        <v>3</v>
      </c>
      <c r="AD180" s="142" t="str">
        <f>VLOOKUP(U180,NIVEAUXADMIN!A:B,2,FALSE)</f>
        <v>HT08</v>
      </c>
      <c r="AE180" s="142" t="str">
        <f>VLOOKUP(V180,NIVEAUXADMIN!E:F,2,FALSE)</f>
        <v>HT08832</v>
      </c>
      <c r="AF180" s="142" t="str">
        <f>VLOOKUP(W180,NIVEAUXADMIN!I:J,2,FALSE)</f>
        <v>HT08832-04</v>
      </c>
      <c r="AG180" s="142">
        <f>IF(SUMPRODUCT(($A$4:$A180=A180)*($V$4:$V180=V180))&gt;1,0,1)</f>
        <v>1</v>
      </c>
    </row>
    <row r="181" spans="1:33" ht="15" customHeight="1">
      <c r="A181" s="86" t="s">
        <v>2520</v>
      </c>
      <c r="B181" s="86" t="s">
        <v>2520</v>
      </c>
      <c r="C181" s="86" t="s">
        <v>34</v>
      </c>
      <c r="D181" s="142" t="s">
        <v>68</v>
      </c>
      <c r="E181" s="142" t="s">
        <v>2523</v>
      </c>
      <c r="F181" s="142" t="s">
        <v>16</v>
      </c>
      <c r="G181" s="142" t="str">
        <f t="shared" si="12"/>
        <v>Decembre</v>
      </c>
      <c r="H181" s="158">
        <v>42723</v>
      </c>
      <c r="I181" s="84" t="s">
        <v>1051</v>
      </c>
      <c r="J181" s="142" t="s">
        <v>1052</v>
      </c>
      <c r="K181" s="142" t="s">
        <v>1062</v>
      </c>
      <c r="L181" s="142" t="s">
        <v>2524</v>
      </c>
      <c r="M181" s="80" t="str">
        <f>IFERROR(VLOOKUP(K181,REFERENCES!R:S,2,FALSE),"")</f>
        <v>Nombre</v>
      </c>
      <c r="N181" s="75">
        <v>170</v>
      </c>
      <c r="O181" s="75"/>
      <c r="P181" s="75"/>
      <c r="Q181" s="75"/>
      <c r="R181" s="79"/>
      <c r="S181" s="144"/>
      <c r="T181" s="85"/>
      <c r="U181" s="142" t="s">
        <v>17</v>
      </c>
      <c r="V181" s="142" t="s">
        <v>275</v>
      </c>
      <c r="W181" s="86" t="s">
        <v>1625</v>
      </c>
      <c r="X181" s="142" t="s">
        <v>2531</v>
      </c>
      <c r="Y181" s="142"/>
      <c r="Z181" s="142"/>
      <c r="AA181" s="142"/>
      <c r="AB181" s="142" t="str">
        <f t="shared" si="9"/>
        <v>APR20161219GRRO4E</v>
      </c>
      <c r="AC181" s="142">
        <f t="shared" si="10"/>
        <v>3</v>
      </c>
      <c r="AD181" s="142" t="str">
        <f>VLOOKUP(U181,NIVEAUXADMIN!A:B,2,FALSE)</f>
        <v>HT08</v>
      </c>
      <c r="AE181" s="142" t="str">
        <f>VLOOKUP(V181,NIVEAUXADMIN!E:F,2,FALSE)</f>
        <v>HT08832</v>
      </c>
      <c r="AF181" s="142" t="str">
        <f>VLOOKUP(W181,NIVEAUXADMIN!I:J,2,FALSE)</f>
        <v>HT08832-04</v>
      </c>
      <c r="AG181" s="142">
        <f>IF(SUMPRODUCT(($A$4:$A181=A181)*($V$4:$V181=V181))&gt;1,0,1)</f>
        <v>0</v>
      </c>
    </row>
    <row r="182" spans="1:33" ht="15" customHeight="1">
      <c r="A182" s="86" t="s">
        <v>2520</v>
      </c>
      <c r="B182" s="86" t="s">
        <v>2520</v>
      </c>
      <c r="C182" s="86" t="s">
        <v>34</v>
      </c>
      <c r="D182" s="142" t="s">
        <v>68</v>
      </c>
      <c r="E182" s="142" t="s">
        <v>2523</v>
      </c>
      <c r="F182" s="142" t="s">
        <v>16</v>
      </c>
      <c r="G182" s="142" t="str">
        <f t="shared" si="12"/>
        <v>Decembre</v>
      </c>
      <c r="H182" s="158">
        <v>42723</v>
      </c>
      <c r="I182" s="84" t="s">
        <v>1051</v>
      </c>
      <c r="J182" s="142" t="s">
        <v>1052</v>
      </c>
      <c r="K182" s="142" t="s">
        <v>1057</v>
      </c>
      <c r="L182" s="142" t="s">
        <v>2505</v>
      </c>
      <c r="M182" s="80" t="str">
        <f>IFERROR(VLOOKUP(K182,REFERENCES!R:S,2,FALSE),"")</f>
        <v>Nombre</v>
      </c>
      <c r="N182" s="75">
        <v>170</v>
      </c>
      <c r="O182" s="75"/>
      <c r="P182" s="75"/>
      <c r="Q182" s="75"/>
      <c r="R182" s="79"/>
      <c r="S182" s="144"/>
      <c r="T182" s="85"/>
      <c r="U182" s="142" t="s">
        <v>17</v>
      </c>
      <c r="V182" s="142" t="s">
        <v>275</v>
      </c>
      <c r="W182" s="86" t="s">
        <v>1625</v>
      </c>
      <c r="X182" s="142" t="s">
        <v>2531</v>
      </c>
      <c r="Y182" s="142"/>
      <c r="Z182" s="142"/>
      <c r="AA182" s="142"/>
      <c r="AB182" s="142" t="str">
        <f t="shared" si="9"/>
        <v>APR20161219GRRO4E</v>
      </c>
      <c r="AC182" s="142">
        <f t="shared" si="10"/>
        <v>3</v>
      </c>
      <c r="AD182" s="142" t="str">
        <f>VLOOKUP(U182,NIVEAUXADMIN!A:B,2,FALSE)</f>
        <v>HT08</v>
      </c>
      <c r="AE182" s="142" t="str">
        <f>VLOOKUP(V182,NIVEAUXADMIN!E:F,2,FALSE)</f>
        <v>HT08832</v>
      </c>
      <c r="AF182" s="142" t="str">
        <f>VLOOKUP(W182,NIVEAUXADMIN!I:J,2,FALSE)</f>
        <v>HT08832-04</v>
      </c>
      <c r="AG182" s="142">
        <f>IF(SUMPRODUCT(($A$4:$A182=A182)*($V$4:$V182=V182))&gt;1,0,1)</f>
        <v>0</v>
      </c>
    </row>
    <row r="183" spans="1:33" ht="15" customHeight="1">
      <c r="A183" s="86" t="s">
        <v>2520</v>
      </c>
      <c r="B183" s="86" t="s">
        <v>2520</v>
      </c>
      <c r="C183" s="86" t="s">
        <v>34</v>
      </c>
      <c r="D183" s="142" t="s">
        <v>68</v>
      </c>
      <c r="E183" s="142" t="s">
        <v>2523</v>
      </c>
      <c r="F183" s="142" t="s">
        <v>16</v>
      </c>
      <c r="G183" s="142" t="str">
        <f t="shared" si="12"/>
        <v>Decembre</v>
      </c>
      <c r="H183" s="158">
        <v>42723</v>
      </c>
      <c r="I183" s="84" t="s">
        <v>1049</v>
      </c>
      <c r="J183" s="142" t="s">
        <v>1053</v>
      </c>
      <c r="K183" s="142" t="s">
        <v>1048</v>
      </c>
      <c r="L183" s="142" t="s">
        <v>2505</v>
      </c>
      <c r="M183" s="80" t="str">
        <f>IFERROR(VLOOKUP(K183,REFERENCES!R:S,2,FALSE),"")</f>
        <v>Nombre</v>
      </c>
      <c r="N183" s="75">
        <v>146</v>
      </c>
      <c r="O183" s="75"/>
      <c r="P183" s="75"/>
      <c r="Q183" s="75"/>
      <c r="R183" s="79"/>
      <c r="S183" s="144"/>
      <c r="T183" s="85"/>
      <c r="U183" s="142" t="s">
        <v>17</v>
      </c>
      <c r="V183" s="142" t="s">
        <v>248</v>
      </c>
      <c r="W183" s="86" t="s">
        <v>1503</v>
      </c>
      <c r="X183" s="142" t="s">
        <v>2534</v>
      </c>
      <c r="Y183" s="142"/>
      <c r="Z183" s="142"/>
      <c r="AA183" s="142"/>
      <c r="AB183" s="142" t="str">
        <f t="shared" si="9"/>
        <v>APR20161219GRBE2È</v>
      </c>
      <c r="AC183" s="142">
        <f t="shared" si="10"/>
        <v>3</v>
      </c>
      <c r="AD183" s="142" t="str">
        <f>VLOOKUP(U183,NIVEAUXADMIN!A:B,2,FALSE)</f>
        <v>HT08</v>
      </c>
      <c r="AE183" s="142" t="str">
        <f>VLOOKUP(V183,NIVEAUXADMIN!E:F,2,FALSE)</f>
        <v>HT08833</v>
      </c>
      <c r="AF183" s="142" t="str">
        <f>VLOOKUP(W183,NIVEAUXADMIN!I:J,2,FALSE)</f>
        <v>HT08833-03</v>
      </c>
      <c r="AG183" s="142">
        <f>IF(SUMPRODUCT(($A$4:$A183=A183)*($V$4:$V183=V183))&gt;1,0,1)</f>
        <v>1</v>
      </c>
    </row>
    <row r="184" spans="1:33" ht="15" customHeight="1">
      <c r="A184" s="86" t="s">
        <v>2520</v>
      </c>
      <c r="B184" s="86" t="s">
        <v>2520</v>
      </c>
      <c r="C184" s="86" t="s">
        <v>34</v>
      </c>
      <c r="D184" s="142" t="s">
        <v>68</v>
      </c>
      <c r="E184" s="142" t="s">
        <v>2523</v>
      </c>
      <c r="F184" s="142" t="s">
        <v>16</v>
      </c>
      <c r="G184" s="142" t="str">
        <f t="shared" si="12"/>
        <v>Decembre</v>
      </c>
      <c r="H184" s="158">
        <v>42723</v>
      </c>
      <c r="I184" s="84" t="s">
        <v>1051</v>
      </c>
      <c r="J184" s="142" t="s">
        <v>1052</v>
      </c>
      <c r="K184" s="142" t="s">
        <v>1062</v>
      </c>
      <c r="L184" s="142" t="s">
        <v>2524</v>
      </c>
      <c r="M184" s="80" t="str">
        <f>IFERROR(VLOOKUP(K184,REFERENCES!R:S,2,FALSE),"")</f>
        <v>Nombre</v>
      </c>
      <c r="N184" s="75">
        <v>146</v>
      </c>
      <c r="O184" s="75"/>
      <c r="P184" s="75"/>
      <c r="Q184" s="75"/>
      <c r="R184" s="79"/>
      <c r="S184" s="144"/>
      <c r="T184" s="85"/>
      <c r="U184" s="142" t="s">
        <v>17</v>
      </c>
      <c r="V184" s="142" t="s">
        <v>248</v>
      </c>
      <c r="W184" s="86" t="s">
        <v>1503</v>
      </c>
      <c r="X184" s="142" t="s">
        <v>2534</v>
      </c>
      <c r="Y184" s="142"/>
      <c r="Z184" s="142"/>
      <c r="AA184" s="142"/>
      <c r="AB184" s="142" t="str">
        <f t="shared" si="9"/>
        <v>APR20161219GRBE2È</v>
      </c>
      <c r="AC184" s="142">
        <f t="shared" si="10"/>
        <v>3</v>
      </c>
      <c r="AD184" s="142" t="str">
        <f>VLOOKUP(U184,NIVEAUXADMIN!A:B,2,FALSE)</f>
        <v>HT08</v>
      </c>
      <c r="AE184" s="142" t="str">
        <f>VLOOKUP(V184,NIVEAUXADMIN!E:F,2,FALSE)</f>
        <v>HT08833</v>
      </c>
      <c r="AF184" s="142" t="str">
        <f>VLOOKUP(W184,NIVEAUXADMIN!I:J,2,FALSE)</f>
        <v>HT08833-03</v>
      </c>
      <c r="AG184" s="142">
        <f>IF(SUMPRODUCT(($A$4:$A184=A184)*($V$4:$V184=V184))&gt;1,0,1)</f>
        <v>0</v>
      </c>
    </row>
    <row r="185" spans="1:33" ht="15" customHeight="1">
      <c r="A185" s="86" t="s">
        <v>2520</v>
      </c>
      <c r="B185" s="86" t="s">
        <v>2520</v>
      </c>
      <c r="C185" s="86" t="s">
        <v>34</v>
      </c>
      <c r="D185" s="142" t="s">
        <v>68</v>
      </c>
      <c r="E185" s="142" t="s">
        <v>2523</v>
      </c>
      <c r="F185" s="142" t="s">
        <v>16</v>
      </c>
      <c r="G185" s="142" t="str">
        <f t="shared" si="12"/>
        <v>Decembre</v>
      </c>
      <c r="H185" s="158">
        <v>42723</v>
      </c>
      <c r="I185" s="84" t="s">
        <v>1051</v>
      </c>
      <c r="J185" s="142" t="s">
        <v>1052</v>
      </c>
      <c r="K185" s="142" t="s">
        <v>1057</v>
      </c>
      <c r="L185" s="142" t="s">
        <v>2505</v>
      </c>
      <c r="M185" s="80" t="str">
        <f>IFERROR(VLOOKUP(K185,REFERENCES!R:S,2,FALSE),"")</f>
        <v>Nombre</v>
      </c>
      <c r="N185" s="75">
        <v>146</v>
      </c>
      <c r="O185" s="75"/>
      <c r="P185" s="75"/>
      <c r="Q185" s="75"/>
      <c r="R185" s="79"/>
      <c r="S185" s="144"/>
      <c r="T185" s="85"/>
      <c r="U185" s="142" t="s">
        <v>17</v>
      </c>
      <c r="V185" s="142" t="s">
        <v>248</v>
      </c>
      <c r="W185" s="86" t="s">
        <v>1503</v>
      </c>
      <c r="X185" s="142" t="s">
        <v>2534</v>
      </c>
      <c r="Y185" s="142"/>
      <c r="Z185" s="142"/>
      <c r="AA185" s="142"/>
      <c r="AB185" s="142" t="str">
        <f t="shared" si="9"/>
        <v>APR20161219GRBE2È</v>
      </c>
      <c r="AC185" s="142">
        <f t="shared" si="10"/>
        <v>3</v>
      </c>
      <c r="AD185" s="142" t="str">
        <f>VLOOKUP(U185,NIVEAUXADMIN!A:B,2,FALSE)</f>
        <v>HT08</v>
      </c>
      <c r="AE185" s="142" t="str">
        <f>VLOOKUP(V185,NIVEAUXADMIN!E:F,2,FALSE)</f>
        <v>HT08833</v>
      </c>
      <c r="AF185" s="142" t="str">
        <f>VLOOKUP(W185,NIVEAUXADMIN!I:J,2,FALSE)</f>
        <v>HT08833-03</v>
      </c>
      <c r="AG185" s="142">
        <f>IF(SUMPRODUCT(($A$4:$A185=A185)*($V$4:$V185=V185))&gt;1,0,1)</f>
        <v>0</v>
      </c>
    </row>
    <row r="186" spans="1:33" ht="15" customHeight="1">
      <c r="A186" s="142" t="s">
        <v>2608</v>
      </c>
      <c r="B186" s="142" t="s">
        <v>2608</v>
      </c>
      <c r="C186" s="86" t="s">
        <v>34</v>
      </c>
      <c r="D186" s="142"/>
      <c r="E186" s="142"/>
      <c r="F186" s="142" t="s">
        <v>16</v>
      </c>
      <c r="G186" s="142" t="str">
        <f t="shared" si="12"/>
        <v>Octobre</v>
      </c>
      <c r="H186" s="158">
        <v>42671</v>
      </c>
      <c r="I186" s="84" t="s">
        <v>1049</v>
      </c>
      <c r="J186" s="142" t="s">
        <v>1053</v>
      </c>
      <c r="K186" s="142" t="s">
        <v>1048</v>
      </c>
      <c r="L186" s="142"/>
      <c r="M186" s="80" t="str">
        <f>IFERROR(VLOOKUP(K186,REFERENCES!R:S,2,FALSE),"")</f>
        <v>Nombre</v>
      </c>
      <c r="N186" s="75">
        <v>397</v>
      </c>
      <c r="O186" s="75"/>
      <c r="P186" s="75"/>
      <c r="Q186" s="75"/>
      <c r="R186" s="79"/>
      <c r="S186" s="144">
        <v>397</v>
      </c>
      <c r="T186" s="85"/>
      <c r="U186" s="142" t="s">
        <v>20</v>
      </c>
      <c r="V186" s="142" t="s">
        <v>499</v>
      </c>
      <c r="W186" s="86"/>
      <c r="X186" s="142" t="s">
        <v>2609</v>
      </c>
      <c r="Y186" s="142"/>
      <c r="Z186" s="142"/>
      <c r="AA186" s="142"/>
      <c r="AB186" s="142" t="str">
        <f t="shared" si="9"/>
        <v>AYI20161028SUCA</v>
      </c>
      <c r="AC186" s="142">
        <f t="shared" si="10"/>
        <v>3</v>
      </c>
      <c r="AD186" s="142" t="str">
        <f>VLOOKUP(U186,NIVEAUXADMIN!A:B,2,FALSE)</f>
        <v>HT07</v>
      </c>
      <c r="AE186" s="142" t="str">
        <f>VLOOKUP(V186,NIVEAUXADMIN!E:F,2,FALSE)</f>
        <v>HT07714</v>
      </c>
      <c r="AF186" s="142" t="e">
        <f>VLOOKUP(W186,NIVEAUXADMIN!I:J,2,FALSE)</f>
        <v>#N/A</v>
      </c>
      <c r="AG186" s="142">
        <f>IF(SUMPRODUCT(($A$4:$A186=A186)*($V$4:$V186=V186))&gt;1,0,1)</f>
        <v>1</v>
      </c>
    </row>
    <row r="187" spans="1:33" ht="15" customHeight="1">
      <c r="A187" s="142" t="s">
        <v>2608</v>
      </c>
      <c r="B187" s="142" t="s">
        <v>2608</v>
      </c>
      <c r="C187" s="86" t="s">
        <v>34</v>
      </c>
      <c r="D187" s="142"/>
      <c r="E187" s="142"/>
      <c r="F187" s="142" t="s">
        <v>16</v>
      </c>
      <c r="G187" s="142" t="str">
        <f t="shared" si="12"/>
        <v>Octobre</v>
      </c>
      <c r="H187" s="158">
        <v>42671</v>
      </c>
      <c r="I187" s="84" t="s">
        <v>1051</v>
      </c>
      <c r="J187" s="142" t="s">
        <v>1052</v>
      </c>
      <c r="K187" s="142" t="s">
        <v>1054</v>
      </c>
      <c r="L187" s="142"/>
      <c r="M187" s="80" t="str">
        <f>IFERROR(VLOOKUP(K187,REFERENCES!R:S,2,FALSE),"")</f>
        <v>Nombre</v>
      </c>
      <c r="N187" s="75">
        <v>397</v>
      </c>
      <c r="O187" s="75"/>
      <c r="P187" s="75"/>
      <c r="Q187" s="75"/>
      <c r="R187" s="79"/>
      <c r="S187" s="144">
        <v>397</v>
      </c>
      <c r="T187" s="85"/>
      <c r="U187" s="142" t="s">
        <v>20</v>
      </c>
      <c r="V187" s="142" t="s">
        <v>499</v>
      </c>
      <c r="W187" s="86"/>
      <c r="X187" s="142" t="s">
        <v>2609</v>
      </c>
      <c r="Y187" s="142"/>
      <c r="Z187" s="142"/>
      <c r="AA187" s="142"/>
      <c r="AB187" s="142" t="str">
        <f t="shared" si="9"/>
        <v>AYI20161028SUCA</v>
      </c>
      <c r="AC187" s="142">
        <f t="shared" si="10"/>
        <v>3</v>
      </c>
      <c r="AD187" s="142" t="str">
        <f>VLOOKUP(U187,NIVEAUXADMIN!A:B,2,FALSE)</f>
        <v>HT07</v>
      </c>
      <c r="AE187" s="142" t="str">
        <f>VLOOKUP(V187,NIVEAUXADMIN!E:F,2,FALSE)</f>
        <v>HT07714</v>
      </c>
      <c r="AF187" s="142" t="e">
        <f>VLOOKUP(W187,NIVEAUXADMIN!I:J,2,FALSE)</f>
        <v>#N/A</v>
      </c>
      <c r="AG187" s="142">
        <f>IF(SUMPRODUCT(($A$4:$A187=A187)*($V$4:$V187=V187))&gt;1,0,1)</f>
        <v>0</v>
      </c>
    </row>
    <row r="188" spans="1:33" ht="15" customHeight="1">
      <c r="A188" s="142" t="s">
        <v>2608</v>
      </c>
      <c r="B188" s="142" t="s">
        <v>2608</v>
      </c>
      <c r="C188" s="86" t="s">
        <v>34</v>
      </c>
      <c r="D188" s="142"/>
      <c r="E188" s="142"/>
      <c r="F188" s="142" t="s">
        <v>16</v>
      </c>
      <c r="G188" s="142" t="str">
        <f t="shared" si="12"/>
        <v>Octobre</v>
      </c>
      <c r="H188" s="158">
        <v>42671</v>
      </c>
      <c r="I188" s="84" t="s">
        <v>1051</v>
      </c>
      <c r="J188" s="142" t="s">
        <v>1052</v>
      </c>
      <c r="K188" s="142" t="s">
        <v>1062</v>
      </c>
      <c r="L188" s="142"/>
      <c r="M188" s="80" t="str">
        <f>IFERROR(VLOOKUP(K188,REFERENCES!R:S,2,FALSE),"")</f>
        <v>Nombre</v>
      </c>
      <c r="N188" s="75">
        <v>397</v>
      </c>
      <c r="O188" s="75"/>
      <c r="P188" s="75"/>
      <c r="Q188" s="75"/>
      <c r="R188" s="79"/>
      <c r="S188" s="144">
        <v>397</v>
      </c>
      <c r="T188" s="85"/>
      <c r="U188" s="142" t="s">
        <v>20</v>
      </c>
      <c r="V188" s="142" t="s">
        <v>499</v>
      </c>
      <c r="W188" s="86"/>
      <c r="X188" s="142" t="s">
        <v>2609</v>
      </c>
      <c r="Y188" s="142"/>
      <c r="Z188" s="142"/>
      <c r="AA188" s="142"/>
      <c r="AB188" s="142" t="str">
        <f t="shared" si="9"/>
        <v>AYI20161028SUCA</v>
      </c>
      <c r="AC188" s="142">
        <f t="shared" si="10"/>
        <v>3</v>
      </c>
      <c r="AD188" s="142" t="str">
        <f>VLOOKUP(U188,NIVEAUXADMIN!A:B,2,FALSE)</f>
        <v>HT07</v>
      </c>
      <c r="AE188" s="142" t="str">
        <f>VLOOKUP(V188,NIVEAUXADMIN!E:F,2,FALSE)</f>
        <v>HT07714</v>
      </c>
      <c r="AF188" s="142" t="e">
        <f>VLOOKUP(W188,NIVEAUXADMIN!I:J,2,FALSE)</f>
        <v>#N/A</v>
      </c>
      <c r="AG188" s="142">
        <f>IF(SUMPRODUCT(($A$4:$A188=A188)*($V$4:$V188=V188))&gt;1,0,1)</f>
        <v>0</v>
      </c>
    </row>
    <row r="189" spans="1:33" ht="15" customHeight="1">
      <c r="A189" s="142" t="s">
        <v>2756</v>
      </c>
      <c r="B189" s="142" t="s">
        <v>2755</v>
      </c>
      <c r="C189" s="142" t="s">
        <v>2786</v>
      </c>
      <c r="D189" s="142"/>
      <c r="E189" s="142"/>
      <c r="F189" s="142" t="s">
        <v>19</v>
      </c>
      <c r="G189" s="142" t="e">
        <f t="shared" si="12"/>
        <v>#VALUE!</v>
      </c>
      <c r="H189" s="158" t="s">
        <v>1961</v>
      </c>
      <c r="I189" s="84" t="s">
        <v>1051</v>
      </c>
      <c r="J189" s="142" t="s">
        <v>1052</v>
      </c>
      <c r="K189" s="142" t="s">
        <v>1054</v>
      </c>
      <c r="L189" s="142"/>
      <c r="M189" s="80" t="str">
        <f>IFERROR(VLOOKUP(K189,REFERENCES!R:S,2,FALSE),"")</f>
        <v>Nombre</v>
      </c>
      <c r="N189" s="75">
        <v>107</v>
      </c>
      <c r="O189" s="75"/>
      <c r="P189" s="75"/>
      <c r="Q189" s="75"/>
      <c r="R189" s="79"/>
      <c r="S189" s="144">
        <v>107</v>
      </c>
      <c r="T189" s="85"/>
      <c r="U189" s="142" t="s">
        <v>17</v>
      </c>
      <c r="V189" s="142" t="s">
        <v>18</v>
      </c>
      <c r="W189" s="86"/>
      <c r="X189" s="142"/>
      <c r="Y189" s="142"/>
      <c r="Z189" s="142"/>
      <c r="AA189" s="142"/>
      <c r="AB189" s="142" t="e">
        <f t="shared" si="9"/>
        <v>#VALUE!</v>
      </c>
      <c r="AC189" s="142">
        <f t="shared" si="10"/>
        <v>162</v>
      </c>
      <c r="AD189" s="142" t="str">
        <f>VLOOKUP(U189,NIVEAUXADMIN!A:B,2,FALSE)</f>
        <v>HT08</v>
      </c>
      <c r="AE189" s="142" t="str">
        <f>VLOOKUP(V189,NIVEAUXADMIN!E:F,2,FALSE)</f>
        <v>HT08811</v>
      </c>
      <c r="AF189" s="142" t="e">
        <f>VLOOKUP(W189,NIVEAUXADMIN!I:J,2,FALSE)</f>
        <v>#N/A</v>
      </c>
      <c r="AG189" s="142">
        <f>IF(SUMPRODUCT(($A$4:$A189=A189)*($V$4:$V189=V189))&gt;1,0,1)</f>
        <v>1</v>
      </c>
    </row>
    <row r="190" spans="1:33" ht="15" customHeight="1">
      <c r="A190" s="142" t="s">
        <v>2756</v>
      </c>
      <c r="B190" s="142" t="s">
        <v>2755</v>
      </c>
      <c r="C190" s="142" t="s">
        <v>2786</v>
      </c>
      <c r="D190" s="142"/>
      <c r="E190" s="142"/>
      <c r="F190" s="142" t="s">
        <v>19</v>
      </c>
      <c r="G190" s="142" t="e">
        <f t="shared" si="12"/>
        <v>#VALUE!</v>
      </c>
      <c r="H190" s="158" t="s">
        <v>1961</v>
      </c>
      <c r="I190" s="84" t="s">
        <v>1051</v>
      </c>
      <c r="J190" s="142" t="s">
        <v>1052</v>
      </c>
      <c r="K190" s="142" t="s">
        <v>1056</v>
      </c>
      <c r="L190" s="142"/>
      <c r="M190" s="80" t="str">
        <f>IFERROR(VLOOKUP(K190,REFERENCES!R:S,2,FALSE),"")</f>
        <v>Nombre</v>
      </c>
      <c r="N190" s="75">
        <v>107</v>
      </c>
      <c r="O190" s="75"/>
      <c r="P190" s="75"/>
      <c r="Q190" s="75"/>
      <c r="R190" s="79"/>
      <c r="S190" s="144">
        <v>107</v>
      </c>
      <c r="T190" s="85"/>
      <c r="U190" s="142" t="s">
        <v>17</v>
      </c>
      <c r="V190" s="142" t="s">
        <v>18</v>
      </c>
      <c r="W190" s="86"/>
      <c r="X190" s="142"/>
      <c r="Y190" s="142"/>
      <c r="Z190" s="142"/>
      <c r="AA190" s="142"/>
      <c r="AB190" s="142" t="e">
        <f t="shared" si="9"/>
        <v>#VALUE!</v>
      </c>
      <c r="AC190" s="142">
        <f t="shared" si="10"/>
        <v>162</v>
      </c>
      <c r="AD190" s="142" t="str">
        <f>VLOOKUP(U190,NIVEAUXADMIN!A:B,2,FALSE)</f>
        <v>HT08</v>
      </c>
      <c r="AE190" s="142" t="str">
        <f>VLOOKUP(V190,NIVEAUXADMIN!E:F,2,FALSE)</f>
        <v>HT08811</v>
      </c>
      <c r="AF190" s="142" t="e">
        <f>VLOOKUP(W190,NIVEAUXADMIN!I:J,2,FALSE)</f>
        <v>#N/A</v>
      </c>
      <c r="AG190" s="142">
        <f>IF(SUMPRODUCT(($A$4:$A190=A190)*($V$4:$V190=V190))&gt;1,0,1)</f>
        <v>0</v>
      </c>
    </row>
    <row r="191" spans="1:33" ht="15" customHeight="1">
      <c r="A191" s="142" t="s">
        <v>2756</v>
      </c>
      <c r="B191" s="142" t="s">
        <v>2755</v>
      </c>
      <c r="C191" s="142" t="s">
        <v>2786</v>
      </c>
      <c r="D191" s="142"/>
      <c r="E191" s="142"/>
      <c r="F191" s="142" t="s">
        <v>19</v>
      </c>
      <c r="G191" s="142" t="e">
        <f t="shared" si="12"/>
        <v>#VALUE!</v>
      </c>
      <c r="H191" s="158" t="s">
        <v>1961</v>
      </c>
      <c r="I191" s="84" t="s">
        <v>1051</v>
      </c>
      <c r="J191" s="142" t="s">
        <v>1052</v>
      </c>
      <c r="K191" s="142" t="s">
        <v>1063</v>
      </c>
      <c r="L191" s="142"/>
      <c r="M191" s="80" t="str">
        <f>IFERROR(VLOOKUP(K191,REFERENCES!R:S,2,FALSE),"")</f>
        <v>Nombre</v>
      </c>
      <c r="N191" s="75">
        <v>107</v>
      </c>
      <c r="O191" s="75"/>
      <c r="P191" s="75"/>
      <c r="Q191" s="75"/>
      <c r="R191" s="79"/>
      <c r="S191" s="144">
        <v>107</v>
      </c>
      <c r="T191" s="85"/>
      <c r="U191" s="142" t="s">
        <v>17</v>
      </c>
      <c r="V191" s="142" t="s">
        <v>18</v>
      </c>
      <c r="W191" s="86"/>
      <c r="X191" s="142"/>
      <c r="Y191" s="142"/>
      <c r="Z191" s="142"/>
      <c r="AA191" s="142"/>
      <c r="AB191" s="142" t="e">
        <f t="shared" si="9"/>
        <v>#VALUE!</v>
      </c>
      <c r="AC191" s="142">
        <f t="shared" si="10"/>
        <v>162</v>
      </c>
      <c r="AD191" s="142" t="str">
        <f>VLOOKUP(U191,NIVEAUXADMIN!A:B,2,FALSE)</f>
        <v>HT08</v>
      </c>
      <c r="AE191" s="142" t="str">
        <f>VLOOKUP(V191,NIVEAUXADMIN!E:F,2,FALSE)</f>
        <v>HT08811</v>
      </c>
      <c r="AF191" s="142" t="e">
        <f>VLOOKUP(W191,NIVEAUXADMIN!I:J,2,FALSE)</f>
        <v>#N/A</v>
      </c>
      <c r="AG191" s="142">
        <f>IF(SUMPRODUCT(($A$4:$A191=A191)*($V$4:$V191=V191))&gt;1,0,1)</f>
        <v>0</v>
      </c>
    </row>
    <row r="192" spans="1:33" ht="15" customHeight="1">
      <c r="A192" s="142" t="s">
        <v>2756</v>
      </c>
      <c r="B192" s="142" t="s">
        <v>2755</v>
      </c>
      <c r="C192" s="142" t="s">
        <v>2786</v>
      </c>
      <c r="D192" s="142"/>
      <c r="E192" s="142"/>
      <c r="F192" s="142" t="s">
        <v>19</v>
      </c>
      <c r="G192" s="142" t="e">
        <f t="shared" si="12"/>
        <v>#VALUE!</v>
      </c>
      <c r="H192" s="158" t="s">
        <v>1961</v>
      </c>
      <c r="I192" s="84" t="s">
        <v>1049</v>
      </c>
      <c r="J192" s="142" t="s">
        <v>1053</v>
      </c>
      <c r="K192" s="142" t="s">
        <v>1048</v>
      </c>
      <c r="L192" s="142"/>
      <c r="M192" s="80" t="str">
        <f>IFERROR(VLOOKUP(K192,REFERENCES!R:S,2,FALSE),"")</f>
        <v>Nombre</v>
      </c>
      <c r="N192" s="75">
        <v>107</v>
      </c>
      <c r="O192" s="75"/>
      <c r="P192" s="75"/>
      <c r="Q192" s="75"/>
      <c r="R192" s="79"/>
      <c r="S192" s="144">
        <v>107</v>
      </c>
      <c r="T192" s="85"/>
      <c r="U192" s="142" t="s">
        <v>17</v>
      </c>
      <c r="V192" s="142" t="s">
        <v>18</v>
      </c>
      <c r="W192" s="86"/>
      <c r="X192" s="142"/>
      <c r="Y192" s="142"/>
      <c r="Z192" s="142"/>
      <c r="AA192" s="142"/>
      <c r="AB192" s="142" t="e">
        <f t="shared" si="9"/>
        <v>#VALUE!</v>
      </c>
      <c r="AC192" s="142">
        <f t="shared" si="10"/>
        <v>162</v>
      </c>
      <c r="AD192" s="142" t="str">
        <f>VLOOKUP(U192,NIVEAUXADMIN!A:B,2,FALSE)</f>
        <v>HT08</v>
      </c>
      <c r="AE192" s="142" t="str">
        <f>VLOOKUP(V192,NIVEAUXADMIN!E:F,2,FALSE)</f>
        <v>HT08811</v>
      </c>
      <c r="AF192" s="142" t="e">
        <f>VLOOKUP(W192,NIVEAUXADMIN!I:J,2,FALSE)</f>
        <v>#N/A</v>
      </c>
      <c r="AG192" s="142">
        <f>IF(SUMPRODUCT(($A$4:$A192=A192)*($V$4:$V192=V192))&gt;1,0,1)</f>
        <v>0</v>
      </c>
    </row>
    <row r="193" spans="1:33" ht="15" customHeight="1">
      <c r="A193" s="72" t="s">
        <v>49</v>
      </c>
      <c r="B193" s="72" t="s">
        <v>49</v>
      </c>
      <c r="C193" s="72" t="s">
        <v>26</v>
      </c>
      <c r="D193" s="72"/>
      <c r="E193" s="72"/>
      <c r="F193" s="142" t="s">
        <v>16</v>
      </c>
      <c r="G193" s="142" t="str">
        <f t="shared" si="12"/>
        <v>Octobre</v>
      </c>
      <c r="H193" s="158">
        <v>42653</v>
      </c>
      <c r="I193" s="84" t="s">
        <v>1049</v>
      </c>
      <c r="J193" s="142" t="s">
        <v>1053</v>
      </c>
      <c r="K193" s="142" t="s">
        <v>1048</v>
      </c>
      <c r="L193" s="142"/>
      <c r="M193" s="80" t="str">
        <f>IFERROR(VLOOKUP(K193,REFERENCES!R:S,2,FALSE),"")</f>
        <v>Nombre</v>
      </c>
      <c r="N193" s="159">
        <v>400</v>
      </c>
      <c r="O193" s="75"/>
      <c r="P193" s="75"/>
      <c r="Q193" s="75"/>
      <c r="R193" s="79" t="s">
        <v>1885</v>
      </c>
      <c r="S193" s="144">
        <v>200</v>
      </c>
      <c r="T193" s="85" t="s">
        <v>1040</v>
      </c>
      <c r="U193" s="142" t="s">
        <v>17</v>
      </c>
      <c r="V193" s="142" t="s">
        <v>248</v>
      </c>
      <c r="W193" s="86"/>
      <c r="X193" s="142"/>
      <c r="Y193" s="142"/>
      <c r="Z193" s="142"/>
      <c r="AA193" s="142"/>
      <c r="AB193" s="142" t="str">
        <f t="shared" si="9"/>
        <v>CAR20161010GRBE</v>
      </c>
      <c r="AC193" s="142">
        <f t="shared" si="10"/>
        <v>2</v>
      </c>
      <c r="AD193" s="142" t="str">
        <f>VLOOKUP(U193,NIVEAUXADMIN!A:B,2,FALSE)</f>
        <v>HT08</v>
      </c>
      <c r="AE193" s="142" t="str">
        <f>VLOOKUP(V193,NIVEAUXADMIN!E:F,2,FALSE)</f>
        <v>HT08833</v>
      </c>
      <c r="AF193" s="142" t="e">
        <f>VLOOKUP(W193,NIVEAUXADMIN!I:J,2,FALSE)</f>
        <v>#N/A</v>
      </c>
      <c r="AG193" s="142">
        <f>IF(SUMPRODUCT(($A$4:$A193=A193)*($V$4:$V193=V193))&gt;1,0,1)</f>
        <v>1</v>
      </c>
    </row>
    <row r="194" spans="1:33" ht="15" customHeight="1">
      <c r="A194" s="72" t="s">
        <v>49</v>
      </c>
      <c r="B194" s="72" t="s">
        <v>49</v>
      </c>
      <c r="C194" s="72" t="s">
        <v>26</v>
      </c>
      <c r="D194" s="72"/>
      <c r="E194" s="72"/>
      <c r="F194" s="142" t="s">
        <v>16</v>
      </c>
      <c r="G194" s="142" t="str">
        <f t="shared" si="12"/>
        <v>Octobre</v>
      </c>
      <c r="H194" s="158">
        <v>42653</v>
      </c>
      <c r="I194" s="84" t="s">
        <v>1051</v>
      </c>
      <c r="J194" s="142" t="s">
        <v>1052</v>
      </c>
      <c r="K194" s="142" t="s">
        <v>1062</v>
      </c>
      <c r="L194" s="142" t="s">
        <v>1212</v>
      </c>
      <c r="M194" s="80" t="str">
        <f>IFERROR(VLOOKUP(K194,REFERENCES!R:S,2,FALSE),"")</f>
        <v>Nombre</v>
      </c>
      <c r="N194" s="159">
        <v>200</v>
      </c>
      <c r="O194" s="75"/>
      <c r="P194" s="75"/>
      <c r="Q194" s="75"/>
      <c r="R194" s="79" t="s">
        <v>1885</v>
      </c>
      <c r="S194" s="144">
        <v>200</v>
      </c>
      <c r="T194" s="85"/>
      <c r="U194" s="142" t="s">
        <v>17</v>
      </c>
      <c r="V194" s="142" t="s">
        <v>248</v>
      </c>
      <c r="W194" s="86"/>
      <c r="X194" s="142"/>
      <c r="Y194" s="142"/>
      <c r="Z194" s="142" t="s">
        <v>1069</v>
      </c>
      <c r="AA194" s="142"/>
      <c r="AB194" s="142" t="str">
        <f t="shared" si="9"/>
        <v>CAR20161010GRBE</v>
      </c>
      <c r="AC194" s="142">
        <f t="shared" si="10"/>
        <v>2</v>
      </c>
      <c r="AD194" s="142" t="str">
        <f>VLOOKUP(U194,NIVEAUXADMIN!A:B,2,FALSE)</f>
        <v>HT08</v>
      </c>
      <c r="AE194" s="142" t="str">
        <f>VLOOKUP(V194,NIVEAUXADMIN!E:F,2,FALSE)</f>
        <v>HT08833</v>
      </c>
      <c r="AF194" s="142" t="e">
        <f>VLOOKUP(W194,NIVEAUXADMIN!I:J,2,FALSE)</f>
        <v>#N/A</v>
      </c>
      <c r="AG194" s="142">
        <f>IF(SUMPRODUCT(($A$4:$A194=A194)*($V$4:$V194=V194))&gt;1,0,1)</f>
        <v>0</v>
      </c>
    </row>
    <row r="195" spans="1:33" ht="15" customHeight="1">
      <c r="A195" s="72" t="s">
        <v>49</v>
      </c>
      <c r="B195" s="72" t="s">
        <v>49</v>
      </c>
      <c r="C195" s="72" t="s">
        <v>26</v>
      </c>
      <c r="D195" s="72"/>
      <c r="E195" s="72"/>
      <c r="F195" s="142" t="s">
        <v>16</v>
      </c>
      <c r="G195" s="142" t="str">
        <f t="shared" si="12"/>
        <v>Octobre</v>
      </c>
      <c r="H195" s="158">
        <v>42645</v>
      </c>
      <c r="I195" s="84" t="s">
        <v>1049</v>
      </c>
      <c r="J195" s="142" t="s">
        <v>1053</v>
      </c>
      <c r="K195" s="142" t="s">
        <v>1048</v>
      </c>
      <c r="L195" s="142"/>
      <c r="M195" s="80" t="str">
        <f>IFERROR(VLOOKUP(K195,REFERENCES!R:S,2,FALSE),"")</f>
        <v>Nombre</v>
      </c>
      <c r="N195" s="159">
        <v>125</v>
      </c>
      <c r="O195" s="75"/>
      <c r="P195" s="75"/>
      <c r="Q195" s="75"/>
      <c r="R195" s="79" t="s">
        <v>1885</v>
      </c>
      <c r="S195" s="144">
        <v>125</v>
      </c>
      <c r="T195" s="85" t="s">
        <v>1040</v>
      </c>
      <c r="U195" s="142" t="s">
        <v>17</v>
      </c>
      <c r="V195" s="142" t="s">
        <v>142</v>
      </c>
      <c r="W195" s="86"/>
      <c r="X195" s="142"/>
      <c r="Y195" s="142"/>
      <c r="Z195" s="142" t="s">
        <v>1069</v>
      </c>
      <c r="AA195" s="142"/>
      <c r="AB195" s="142" t="str">
        <f t="shared" si="9"/>
        <v>CAR2016102GRAB</v>
      </c>
      <c r="AC195" s="142">
        <f t="shared" si="10"/>
        <v>2</v>
      </c>
      <c r="AD195" s="142" t="str">
        <f>VLOOKUP(U195,NIVEAUXADMIN!A:B,2,FALSE)</f>
        <v>HT08</v>
      </c>
      <c r="AE195" s="142" t="str">
        <f>VLOOKUP(V195,NIVEAUXADMIN!E:F,2,FALSE)</f>
        <v>HT08812</v>
      </c>
      <c r="AF195" s="142" t="e">
        <f>VLOOKUP(W195,NIVEAUXADMIN!I:J,2,FALSE)</f>
        <v>#N/A</v>
      </c>
      <c r="AG195" s="142">
        <f>IF(SUMPRODUCT(($A$4:$A195=A195)*($V$4:$V195=V195))&gt;1,0,1)</f>
        <v>1</v>
      </c>
    </row>
    <row r="196" spans="1:33" s="142" customFormat="1" ht="15" customHeight="1">
      <c r="A196" s="72" t="s">
        <v>49</v>
      </c>
      <c r="B196" s="72" t="s">
        <v>49</v>
      </c>
      <c r="C196" s="72" t="s">
        <v>26</v>
      </c>
      <c r="D196" s="72"/>
      <c r="E196" s="72"/>
      <c r="F196" s="142" t="s">
        <v>16</v>
      </c>
      <c r="G196" s="142" t="str">
        <f t="shared" si="12"/>
        <v>Octobre</v>
      </c>
      <c r="H196" s="158">
        <v>42645</v>
      </c>
      <c r="I196" s="84" t="s">
        <v>1051</v>
      </c>
      <c r="J196" s="142" t="s">
        <v>1052</v>
      </c>
      <c r="K196" s="142" t="s">
        <v>1054</v>
      </c>
      <c r="M196" s="80" t="str">
        <f>IFERROR(VLOOKUP(K196,REFERENCES!R:S,2,FALSE),"")</f>
        <v>Nombre</v>
      </c>
      <c r="N196" s="159">
        <v>180</v>
      </c>
      <c r="O196" s="75"/>
      <c r="P196" s="75"/>
      <c r="Q196" s="75"/>
      <c r="R196" s="79" t="s">
        <v>1885</v>
      </c>
      <c r="S196" s="144">
        <v>180</v>
      </c>
      <c r="T196" s="85" t="s">
        <v>1040</v>
      </c>
      <c r="U196" s="142" t="s">
        <v>17</v>
      </c>
      <c r="V196" s="142" t="s">
        <v>142</v>
      </c>
      <c r="W196" s="86"/>
      <c r="Z196" s="142" t="s">
        <v>1069</v>
      </c>
      <c r="AB196" s="142" t="str">
        <f t="shared" ref="AB196:AB259" si="13">UPPER(LEFT(A196,3)&amp;YEAR(H196)&amp;MONTH(H196)&amp;DAY((H196))&amp;LEFT(U196,2)&amp;LEFT(V196,2)&amp;LEFT(W196,2))</f>
        <v>CAR2016102GRAB</v>
      </c>
      <c r="AC196" s="142">
        <f t="shared" ref="AC196:AC259" si="14">COUNTIF($AB$4:$AB$1178,AB196)</f>
        <v>2</v>
      </c>
      <c r="AD196" s="142" t="str">
        <f>VLOOKUP(U196,NIVEAUXADMIN!A:B,2,FALSE)</f>
        <v>HT08</v>
      </c>
      <c r="AE196" s="142" t="str">
        <f>VLOOKUP(V196,NIVEAUXADMIN!E:F,2,FALSE)</f>
        <v>HT08812</v>
      </c>
      <c r="AF196" s="142" t="e">
        <f>VLOOKUP(W196,NIVEAUXADMIN!I:J,2,FALSE)</f>
        <v>#N/A</v>
      </c>
      <c r="AG196" s="142">
        <f>IF(SUMPRODUCT(($A$4:$A196=A196)*($V$4:$V196=V196))&gt;1,0,1)</f>
        <v>0</v>
      </c>
    </row>
    <row r="197" spans="1:33" ht="15" customHeight="1">
      <c r="A197" s="142" t="s">
        <v>49</v>
      </c>
      <c r="B197" s="142" t="s">
        <v>49</v>
      </c>
      <c r="C197" s="142" t="s">
        <v>26</v>
      </c>
      <c r="D197" s="142"/>
      <c r="E197" s="72"/>
      <c r="F197" s="142" t="s">
        <v>16</v>
      </c>
      <c r="G197" s="142" t="str">
        <f t="shared" si="12"/>
        <v>Decembre</v>
      </c>
      <c r="H197" s="158">
        <v>42724</v>
      </c>
      <c r="I197" s="84" t="s">
        <v>1051</v>
      </c>
      <c r="J197" s="142" t="s">
        <v>1052</v>
      </c>
      <c r="K197" s="142" t="s">
        <v>1065</v>
      </c>
      <c r="L197" s="142"/>
      <c r="M197" s="80" t="str">
        <f>IFERROR(VLOOKUP(K197,REFERENCES!R:S,2,FALSE),"")</f>
        <v>N/A</v>
      </c>
      <c r="N197" s="159">
        <v>3180</v>
      </c>
      <c r="O197" s="75"/>
      <c r="P197" s="75"/>
      <c r="Q197" s="75"/>
      <c r="R197" s="79" t="s">
        <v>1885</v>
      </c>
      <c r="S197" s="144"/>
      <c r="T197" s="85"/>
      <c r="U197" s="142" t="s">
        <v>17</v>
      </c>
      <c r="V197" s="142" t="s">
        <v>142</v>
      </c>
      <c r="W197" s="86"/>
      <c r="X197" s="142"/>
      <c r="Y197" s="142"/>
      <c r="Z197" s="142"/>
      <c r="AA197" s="142" t="s">
        <v>1899</v>
      </c>
      <c r="AB197" s="142" t="str">
        <f t="shared" si="13"/>
        <v>CAR20161220GRAB</v>
      </c>
      <c r="AC197" s="142">
        <f t="shared" si="14"/>
        <v>2</v>
      </c>
      <c r="AD197" s="142" t="str">
        <f>VLOOKUP(U197,NIVEAUXADMIN!A:B,2,FALSE)</f>
        <v>HT08</v>
      </c>
      <c r="AE197" s="142" t="str">
        <f>VLOOKUP(V197,NIVEAUXADMIN!E:F,2,FALSE)</f>
        <v>HT08812</v>
      </c>
      <c r="AF197" s="142" t="e">
        <f>VLOOKUP(W197,NIVEAUXADMIN!I:J,2,FALSE)</f>
        <v>#N/A</v>
      </c>
      <c r="AG197" s="142">
        <f>IF(SUMPRODUCT(($A$4:$A197=A197)*($V$4:$V197=V197))&gt;1,0,1)</f>
        <v>0</v>
      </c>
    </row>
    <row r="198" spans="1:33" ht="15" customHeight="1">
      <c r="A198" s="142" t="s">
        <v>49</v>
      </c>
      <c r="B198" s="142" t="s">
        <v>49</v>
      </c>
      <c r="C198" s="142" t="s">
        <v>26</v>
      </c>
      <c r="D198" s="142"/>
      <c r="E198" s="72"/>
      <c r="F198" s="142" t="s">
        <v>16</v>
      </c>
      <c r="G198" s="142" t="str">
        <f t="shared" si="12"/>
        <v>Decembre</v>
      </c>
      <c r="H198" s="158">
        <v>42724</v>
      </c>
      <c r="I198" s="84" t="s">
        <v>1051</v>
      </c>
      <c r="J198" s="142" t="s">
        <v>1052</v>
      </c>
      <c r="K198" s="142" t="s">
        <v>1061</v>
      </c>
      <c r="L198" s="142"/>
      <c r="M198" s="80" t="str">
        <f>IFERROR(VLOOKUP(K198,REFERENCES!R:S,2,FALSE),"")</f>
        <v>Nombre</v>
      </c>
      <c r="N198" s="159">
        <v>315</v>
      </c>
      <c r="O198" s="75"/>
      <c r="P198" s="75"/>
      <c r="Q198" s="75"/>
      <c r="R198" s="79" t="s">
        <v>1885</v>
      </c>
      <c r="S198" s="144"/>
      <c r="T198" s="85"/>
      <c r="U198" s="142" t="s">
        <v>17</v>
      </c>
      <c r="V198" s="142" t="s">
        <v>142</v>
      </c>
      <c r="W198" s="86"/>
      <c r="X198" s="142"/>
      <c r="Y198" s="142"/>
      <c r="Z198" s="142"/>
      <c r="AA198" s="142"/>
      <c r="AB198" s="142" t="str">
        <f t="shared" si="13"/>
        <v>CAR20161220GRAB</v>
      </c>
      <c r="AC198" s="142">
        <f t="shared" si="14"/>
        <v>2</v>
      </c>
      <c r="AD198" s="142" t="str">
        <f>VLOOKUP(U198,NIVEAUXADMIN!A:B,2,FALSE)</f>
        <v>HT08</v>
      </c>
      <c r="AE198" s="142" t="str">
        <f>VLOOKUP(V198,NIVEAUXADMIN!E:F,2,FALSE)</f>
        <v>HT08812</v>
      </c>
      <c r="AF198" s="142" t="e">
        <f>VLOOKUP(W198,NIVEAUXADMIN!I:J,2,FALSE)</f>
        <v>#N/A</v>
      </c>
      <c r="AG198" s="142">
        <f>IF(SUMPRODUCT(($A$4:$A198=A198)*($V$4:$V198=V198))&gt;1,0,1)</f>
        <v>0</v>
      </c>
    </row>
    <row r="199" spans="1:33" ht="15" customHeight="1">
      <c r="A199" s="142" t="s">
        <v>49</v>
      </c>
      <c r="B199" s="142" t="s">
        <v>49</v>
      </c>
      <c r="C199" s="142" t="s">
        <v>26</v>
      </c>
      <c r="D199" s="142"/>
      <c r="E199" s="142"/>
      <c r="F199" s="142" t="s">
        <v>16</v>
      </c>
      <c r="G199" s="142" t="str">
        <f t="shared" si="12"/>
        <v>Janvier</v>
      </c>
      <c r="H199" s="158">
        <v>42754</v>
      </c>
      <c r="I199" s="84" t="s">
        <v>1051</v>
      </c>
      <c r="J199" s="142" t="s">
        <v>1052</v>
      </c>
      <c r="K199" s="142" t="s">
        <v>1061</v>
      </c>
      <c r="L199" s="142"/>
      <c r="M199" s="80" t="str">
        <f>IFERROR(VLOOKUP(K199,REFERENCES!R:S,2,FALSE),"")</f>
        <v>Nombre</v>
      </c>
      <c r="N199" s="75">
        <v>40</v>
      </c>
      <c r="O199" s="75"/>
      <c r="P199" s="75"/>
      <c r="Q199" s="75"/>
      <c r="R199" s="79"/>
      <c r="S199" s="144"/>
      <c r="T199" s="85"/>
      <c r="U199" s="142" t="s">
        <v>17</v>
      </c>
      <c r="V199" s="142" t="s">
        <v>142</v>
      </c>
      <c r="W199" s="86"/>
      <c r="X199" s="142"/>
      <c r="Y199" s="142"/>
      <c r="Z199" s="142"/>
      <c r="AA199" s="142"/>
      <c r="AB199" s="142" t="str">
        <f t="shared" si="13"/>
        <v>CAR2017119GRAB</v>
      </c>
      <c r="AC199" s="142">
        <f t="shared" si="14"/>
        <v>1</v>
      </c>
      <c r="AD199" s="142" t="str">
        <f>VLOOKUP(U199,NIVEAUXADMIN!A:B,2,FALSE)</f>
        <v>HT08</v>
      </c>
      <c r="AE199" s="142" t="str">
        <f>VLOOKUP(V199,NIVEAUXADMIN!E:F,2,FALSE)</f>
        <v>HT08812</v>
      </c>
      <c r="AF199" s="142" t="e">
        <f>VLOOKUP(W199,NIVEAUXADMIN!I:J,2,FALSE)</f>
        <v>#N/A</v>
      </c>
      <c r="AG199" s="142">
        <f>IF(SUMPRODUCT(($A$4:$A199=A199)*($V$4:$V199=V199))&gt;1,0,1)</f>
        <v>0</v>
      </c>
    </row>
    <row r="200" spans="1:33" s="142" customFormat="1" ht="15" customHeight="1">
      <c r="A200" s="72" t="s">
        <v>49</v>
      </c>
      <c r="B200" s="72" t="s">
        <v>49</v>
      </c>
      <c r="C200" s="72" t="s">
        <v>26</v>
      </c>
      <c r="D200" s="72"/>
      <c r="E200" s="72"/>
      <c r="F200" s="142" t="s">
        <v>19</v>
      </c>
      <c r="G200" s="142" t="e">
        <f t="shared" si="12"/>
        <v>#VALUE!</v>
      </c>
      <c r="H200" s="158" t="s">
        <v>1961</v>
      </c>
      <c r="I200" s="84" t="s">
        <v>1049</v>
      </c>
      <c r="J200" s="142" t="s">
        <v>1053</v>
      </c>
      <c r="K200" s="142" t="s">
        <v>1048</v>
      </c>
      <c r="M200" s="80" t="str">
        <f>IFERROR(VLOOKUP(K200,REFERENCES!R:S,2,FALSE),"")</f>
        <v>Nombre</v>
      </c>
      <c r="N200" s="159">
        <v>100</v>
      </c>
      <c r="O200" s="75"/>
      <c r="P200" s="75"/>
      <c r="Q200" s="75"/>
      <c r="R200" s="79" t="s">
        <v>1885</v>
      </c>
      <c r="S200" s="144"/>
      <c r="T200" s="85"/>
      <c r="U200" s="142" t="s">
        <v>174</v>
      </c>
      <c r="V200" s="142" t="s">
        <v>200</v>
      </c>
      <c r="W200" s="86"/>
      <c r="AB200" s="142" t="e">
        <f t="shared" si="13"/>
        <v>#VALUE!</v>
      </c>
      <c r="AC200" s="142">
        <f t="shared" si="14"/>
        <v>162</v>
      </c>
      <c r="AD200" s="142" t="str">
        <f>VLOOKUP(U200,NIVEAUXADMIN!A:B,2,FALSE)</f>
        <v>HT01</v>
      </c>
      <c r="AE200" s="142" t="str">
        <f>VLOOKUP(V200,NIVEAUXADMIN!E:F,2,FALSE)</f>
        <v>HT01151</v>
      </c>
      <c r="AF200" s="142" t="e">
        <f>VLOOKUP(W200,NIVEAUXADMIN!I:J,2,FALSE)</f>
        <v>#N/A</v>
      </c>
      <c r="AG200" s="142">
        <f>IF(SUMPRODUCT(($A$4:$A200=A200)*($V$4:$V200=V200))&gt;1,0,1)</f>
        <v>1</v>
      </c>
    </row>
    <row r="201" spans="1:33" ht="15" customHeight="1">
      <c r="A201" s="72" t="s">
        <v>49</v>
      </c>
      <c r="B201" s="72" t="s">
        <v>49</v>
      </c>
      <c r="C201" s="72" t="s">
        <v>26</v>
      </c>
      <c r="D201" s="72"/>
      <c r="E201" s="72"/>
      <c r="F201" s="142" t="s">
        <v>16</v>
      </c>
      <c r="G201" s="142" t="str">
        <f t="shared" si="12"/>
        <v>Octobre</v>
      </c>
      <c r="H201" s="158">
        <v>42672</v>
      </c>
      <c r="I201" s="84" t="s">
        <v>1051</v>
      </c>
      <c r="J201" s="142" t="s">
        <v>1052</v>
      </c>
      <c r="K201" s="142" t="s">
        <v>1059</v>
      </c>
      <c r="L201" s="142"/>
      <c r="M201" s="80" t="str">
        <f>IFERROR(VLOOKUP(K201,REFERENCES!R:S,2,FALSE),"")</f>
        <v>Nombre</v>
      </c>
      <c r="N201" s="159">
        <v>4400</v>
      </c>
      <c r="O201" s="75"/>
      <c r="P201" s="75"/>
      <c r="Q201" s="75"/>
      <c r="R201" s="79" t="s">
        <v>1885</v>
      </c>
      <c r="S201" s="144">
        <v>200</v>
      </c>
      <c r="T201" s="85"/>
      <c r="U201" s="142" t="s">
        <v>183</v>
      </c>
      <c r="V201" s="142" t="s">
        <v>219</v>
      </c>
      <c r="W201" s="86"/>
      <c r="X201" s="142"/>
      <c r="Y201" s="142"/>
      <c r="Z201" s="142" t="s">
        <v>1069</v>
      </c>
      <c r="AA201" s="142"/>
      <c r="AB201" s="142" t="str">
        <f t="shared" si="13"/>
        <v>CAR20161029SUAN</v>
      </c>
      <c r="AC201" s="142">
        <f t="shared" si="14"/>
        <v>2</v>
      </c>
      <c r="AD201" s="142" t="str">
        <f>VLOOKUP(U201,NIVEAUXADMIN!A:B,2,FALSE)</f>
        <v>HT02</v>
      </c>
      <c r="AE201" s="142" t="str">
        <f>VLOOKUP(V201,NIVEAUXADMIN!E:F,2,FALSE)</f>
        <v>HT02234</v>
      </c>
      <c r="AF201" s="142" t="e">
        <f>VLOOKUP(W201,NIVEAUXADMIN!I:J,2,FALSE)</f>
        <v>#N/A</v>
      </c>
      <c r="AG201" s="142">
        <f>IF(SUMPRODUCT(($A$4:$A201=A201)*($V$4:$V201=V201))&gt;1,0,1)</f>
        <v>1</v>
      </c>
    </row>
    <row r="202" spans="1:33" ht="15" customHeight="1">
      <c r="A202" s="72" t="s">
        <v>49</v>
      </c>
      <c r="B202" s="72" t="s">
        <v>49</v>
      </c>
      <c r="C202" s="72" t="s">
        <v>26</v>
      </c>
      <c r="D202" s="72"/>
      <c r="E202" s="72"/>
      <c r="F202" s="142" t="s">
        <v>16</v>
      </c>
      <c r="G202" s="142" t="str">
        <f t="shared" si="12"/>
        <v>Octobre</v>
      </c>
      <c r="H202" s="158">
        <v>42672</v>
      </c>
      <c r="I202" s="84" t="s">
        <v>1051</v>
      </c>
      <c r="J202" s="142" t="s">
        <v>1052</v>
      </c>
      <c r="K202" s="142" t="s">
        <v>1062</v>
      </c>
      <c r="L202" s="142" t="s">
        <v>1212</v>
      </c>
      <c r="M202" s="80" t="str">
        <f>IFERROR(VLOOKUP(K202,REFERENCES!R:S,2,FALSE),"")</f>
        <v>Nombre</v>
      </c>
      <c r="N202" s="159">
        <v>200</v>
      </c>
      <c r="O202" s="75"/>
      <c r="P202" s="75"/>
      <c r="Q202" s="75"/>
      <c r="R202" s="79" t="s">
        <v>1885</v>
      </c>
      <c r="S202" s="144">
        <v>200</v>
      </c>
      <c r="T202" s="85"/>
      <c r="U202" s="142" t="s">
        <v>183</v>
      </c>
      <c r="V202" s="142" t="s">
        <v>219</v>
      </c>
      <c r="W202" s="86"/>
      <c r="X202" s="142"/>
      <c r="Y202" s="142"/>
      <c r="Z202" s="142" t="s">
        <v>1069</v>
      </c>
      <c r="AA202" s="142"/>
      <c r="AB202" s="142" t="str">
        <f t="shared" si="13"/>
        <v>CAR20161029SUAN</v>
      </c>
      <c r="AC202" s="142">
        <f t="shared" si="14"/>
        <v>2</v>
      </c>
      <c r="AD202" s="142" t="str">
        <f>VLOOKUP(U202,NIVEAUXADMIN!A:B,2,FALSE)</f>
        <v>HT02</v>
      </c>
      <c r="AE202" s="142" t="str">
        <f>VLOOKUP(V202,NIVEAUXADMIN!E:F,2,FALSE)</f>
        <v>HT02234</v>
      </c>
      <c r="AF202" s="142" t="e">
        <f>VLOOKUP(W202,NIVEAUXADMIN!I:J,2,FALSE)</f>
        <v>#N/A</v>
      </c>
      <c r="AG202" s="142">
        <f>IF(SUMPRODUCT(($A$4:$A202=A202)*($V$4:$V202=V202))&gt;1,0,1)</f>
        <v>0</v>
      </c>
    </row>
    <row r="203" spans="1:33" ht="15" customHeight="1">
      <c r="A203" s="72" t="s">
        <v>49</v>
      </c>
      <c r="B203" s="72" t="s">
        <v>49</v>
      </c>
      <c r="C203" s="72" t="s">
        <v>26</v>
      </c>
      <c r="D203" s="72"/>
      <c r="E203" s="72"/>
      <c r="F203" s="142" t="s">
        <v>16</v>
      </c>
      <c r="G203" s="142" t="str">
        <f t="shared" si="12"/>
        <v>Octobre</v>
      </c>
      <c r="H203" s="158">
        <v>42671</v>
      </c>
      <c r="I203" s="84" t="s">
        <v>1051</v>
      </c>
      <c r="J203" s="142" t="s">
        <v>1052</v>
      </c>
      <c r="K203" s="142" t="s">
        <v>1059</v>
      </c>
      <c r="L203" s="142"/>
      <c r="M203" s="80" t="str">
        <f>IFERROR(VLOOKUP(K203,REFERENCES!R:S,2,FALSE),"")</f>
        <v>Nombre</v>
      </c>
      <c r="N203" s="159">
        <v>900</v>
      </c>
      <c r="O203" s="75"/>
      <c r="P203" s="75"/>
      <c r="Q203" s="75"/>
      <c r="R203" s="79" t="s">
        <v>1885</v>
      </c>
      <c r="S203" s="144">
        <v>300</v>
      </c>
      <c r="T203" s="85"/>
      <c r="U203" s="142" t="s">
        <v>183</v>
      </c>
      <c r="V203" s="142" t="s">
        <v>341</v>
      </c>
      <c r="W203" s="86"/>
      <c r="X203" s="142"/>
      <c r="Y203" s="142"/>
      <c r="Z203" s="142" t="s">
        <v>1069</v>
      </c>
      <c r="AA203" s="142"/>
      <c r="AB203" s="142" t="str">
        <f t="shared" si="13"/>
        <v>CAR20161028SUBA</v>
      </c>
      <c r="AC203" s="142">
        <f t="shared" si="14"/>
        <v>2</v>
      </c>
      <c r="AD203" s="142" t="str">
        <f>VLOOKUP(U203,NIVEAUXADMIN!A:B,2,FALSE)</f>
        <v>HT02</v>
      </c>
      <c r="AE203" s="142" t="str">
        <f>VLOOKUP(V203,NIVEAUXADMIN!E:F,2,FALSE)</f>
        <v>HT02221</v>
      </c>
      <c r="AF203" s="142" t="e">
        <f>VLOOKUP(W203,NIVEAUXADMIN!I:J,2,FALSE)</f>
        <v>#N/A</v>
      </c>
      <c r="AG203" s="142">
        <f>IF(SUMPRODUCT(($A$4:$A203=A203)*($V$4:$V203=V203))&gt;1,0,1)</f>
        <v>1</v>
      </c>
    </row>
    <row r="204" spans="1:33" ht="15" customHeight="1">
      <c r="A204" s="72" t="s">
        <v>49</v>
      </c>
      <c r="B204" s="72" t="s">
        <v>49</v>
      </c>
      <c r="C204" s="72" t="s">
        <v>26</v>
      </c>
      <c r="D204" s="72"/>
      <c r="E204" s="72"/>
      <c r="F204" s="142" t="s">
        <v>16</v>
      </c>
      <c r="G204" s="142" t="str">
        <f t="shared" si="12"/>
        <v>Octobre</v>
      </c>
      <c r="H204" s="158">
        <v>42671</v>
      </c>
      <c r="I204" s="84" t="s">
        <v>1051</v>
      </c>
      <c r="J204" s="142" t="s">
        <v>1052</v>
      </c>
      <c r="K204" s="142" t="s">
        <v>1062</v>
      </c>
      <c r="L204" s="142" t="s">
        <v>1212</v>
      </c>
      <c r="M204" s="80" t="str">
        <f>IFERROR(VLOOKUP(K204,REFERENCES!R:S,2,FALSE),"")</f>
        <v>Nombre</v>
      </c>
      <c r="N204" s="159">
        <v>300</v>
      </c>
      <c r="O204" s="75"/>
      <c r="P204" s="75"/>
      <c r="Q204" s="75"/>
      <c r="R204" s="79" t="s">
        <v>1885</v>
      </c>
      <c r="S204" s="144">
        <v>350</v>
      </c>
      <c r="T204" s="85"/>
      <c r="U204" s="142" t="s">
        <v>183</v>
      </c>
      <c r="V204" s="142" t="s">
        <v>341</v>
      </c>
      <c r="W204" s="86"/>
      <c r="X204" s="142"/>
      <c r="Y204" s="142"/>
      <c r="Z204" s="142" t="s">
        <v>1069</v>
      </c>
      <c r="AA204" s="142"/>
      <c r="AB204" s="142" t="str">
        <f t="shared" si="13"/>
        <v>CAR20161028SUBA</v>
      </c>
      <c r="AC204" s="142">
        <f t="shared" si="14"/>
        <v>2</v>
      </c>
      <c r="AD204" s="142" t="str">
        <f>VLOOKUP(U204,NIVEAUXADMIN!A:B,2,FALSE)</f>
        <v>HT02</v>
      </c>
      <c r="AE204" s="142" t="str">
        <f>VLOOKUP(V204,NIVEAUXADMIN!E:F,2,FALSE)</f>
        <v>HT02221</v>
      </c>
      <c r="AF204" s="142" t="e">
        <f>VLOOKUP(W204,NIVEAUXADMIN!I:J,2,FALSE)</f>
        <v>#N/A</v>
      </c>
      <c r="AG204" s="142">
        <f>IF(SUMPRODUCT(($A$4:$A204=A204)*($V$4:$V204=V204))&gt;1,0,1)</f>
        <v>0</v>
      </c>
    </row>
    <row r="205" spans="1:33" ht="15" customHeight="1">
      <c r="A205" s="72" t="s">
        <v>49</v>
      </c>
      <c r="B205" s="72" t="s">
        <v>49</v>
      </c>
      <c r="C205" s="72" t="s">
        <v>26</v>
      </c>
      <c r="D205" s="72"/>
      <c r="E205" s="72"/>
      <c r="F205" s="142" t="s">
        <v>16</v>
      </c>
      <c r="G205" s="142" t="str">
        <f t="shared" si="12"/>
        <v>Novembre</v>
      </c>
      <c r="H205" s="158">
        <v>42688</v>
      </c>
      <c r="I205" s="84" t="s">
        <v>1051</v>
      </c>
      <c r="J205" s="142" t="s">
        <v>1052</v>
      </c>
      <c r="K205" s="142" t="s">
        <v>1059</v>
      </c>
      <c r="L205" s="142"/>
      <c r="M205" s="80" t="str">
        <f>IFERROR(VLOOKUP(K205,REFERENCES!R:S,2,FALSE),"")</f>
        <v>Nombre</v>
      </c>
      <c r="N205" s="159">
        <v>3339</v>
      </c>
      <c r="O205" s="75"/>
      <c r="P205" s="75"/>
      <c r="Q205" s="75"/>
      <c r="R205" s="79" t="s">
        <v>1885</v>
      </c>
      <c r="S205" s="144">
        <v>477</v>
      </c>
      <c r="T205" s="85" t="s">
        <v>1040</v>
      </c>
      <c r="U205" s="142" t="s">
        <v>183</v>
      </c>
      <c r="V205" s="142" t="s">
        <v>425</v>
      </c>
      <c r="W205" s="86"/>
      <c r="X205" s="142"/>
      <c r="Y205" s="142"/>
      <c r="Z205" s="142" t="s">
        <v>1069</v>
      </c>
      <c r="AA205" s="142"/>
      <c r="AB205" s="142" t="str">
        <f t="shared" si="13"/>
        <v>CAR20161114SUBE</v>
      </c>
      <c r="AC205" s="142">
        <f t="shared" si="14"/>
        <v>2</v>
      </c>
      <c r="AD205" s="142" t="str">
        <f>VLOOKUP(U205,NIVEAUXADMIN!A:B,2,FALSE)</f>
        <v>HT02</v>
      </c>
      <c r="AE205" s="142" t="str">
        <f>VLOOKUP(V205,NIVEAUXADMIN!E:F,2,FALSE)</f>
        <v>HT02231</v>
      </c>
      <c r="AF205" s="142" t="e">
        <f>VLOOKUP(W205,NIVEAUXADMIN!I:J,2,FALSE)</f>
        <v>#N/A</v>
      </c>
      <c r="AG205" s="142">
        <f>IF(SUMPRODUCT(($A$4:$A205=A205)*($V$4:$V205=V205))&gt;1,0,1)</f>
        <v>1</v>
      </c>
    </row>
    <row r="206" spans="1:33" ht="15" customHeight="1">
      <c r="A206" s="72" t="s">
        <v>49</v>
      </c>
      <c r="B206" s="72" t="s">
        <v>49</v>
      </c>
      <c r="C206" s="72" t="s">
        <v>26</v>
      </c>
      <c r="D206" s="72"/>
      <c r="E206" s="72"/>
      <c r="F206" s="142" t="s">
        <v>16</v>
      </c>
      <c r="G206" s="142" t="str">
        <f t="shared" si="12"/>
        <v>Novembre</v>
      </c>
      <c r="H206" s="158">
        <v>42688</v>
      </c>
      <c r="I206" s="84" t="s">
        <v>1049</v>
      </c>
      <c r="J206" s="142" t="s">
        <v>1053</v>
      </c>
      <c r="K206" s="142" t="s">
        <v>1048</v>
      </c>
      <c r="L206" s="142"/>
      <c r="M206" s="80" t="str">
        <f>IFERROR(VLOOKUP(K206,REFERENCES!R:S,2,FALSE),"")</f>
        <v>Nombre</v>
      </c>
      <c r="N206" s="159">
        <v>477</v>
      </c>
      <c r="O206" s="75"/>
      <c r="P206" s="75"/>
      <c r="Q206" s="75"/>
      <c r="R206" s="79" t="s">
        <v>1885</v>
      </c>
      <c r="S206" s="144">
        <v>477</v>
      </c>
      <c r="T206" s="85" t="s">
        <v>1040</v>
      </c>
      <c r="U206" s="142" t="s">
        <v>183</v>
      </c>
      <c r="V206" s="142" t="s">
        <v>425</v>
      </c>
      <c r="W206" s="86"/>
      <c r="X206" s="142"/>
      <c r="Y206" s="142"/>
      <c r="Z206" s="142" t="s">
        <v>1069</v>
      </c>
      <c r="AA206" s="142"/>
      <c r="AB206" s="142" t="str">
        <f t="shared" si="13"/>
        <v>CAR20161114SUBE</v>
      </c>
      <c r="AC206" s="142">
        <f t="shared" si="14"/>
        <v>2</v>
      </c>
      <c r="AD206" s="142" t="str">
        <f>VLOOKUP(U206,NIVEAUXADMIN!A:B,2,FALSE)</f>
        <v>HT02</v>
      </c>
      <c r="AE206" s="142" t="str">
        <f>VLOOKUP(V206,NIVEAUXADMIN!E:F,2,FALSE)</f>
        <v>HT02231</v>
      </c>
      <c r="AF206" s="142" t="e">
        <f>VLOOKUP(W206,NIVEAUXADMIN!I:J,2,FALSE)</f>
        <v>#N/A</v>
      </c>
      <c r="AG206" s="142">
        <f>IF(SUMPRODUCT(($A$4:$A206=A206)*($V$4:$V206=V206))&gt;1,0,1)</f>
        <v>0</v>
      </c>
    </row>
    <row r="207" spans="1:33" ht="15" customHeight="1">
      <c r="A207" s="72" t="s">
        <v>49</v>
      </c>
      <c r="B207" s="72" t="s">
        <v>49</v>
      </c>
      <c r="C207" s="72" t="s">
        <v>26</v>
      </c>
      <c r="D207" s="72"/>
      <c r="E207" s="72"/>
      <c r="F207" s="142" t="s">
        <v>16</v>
      </c>
      <c r="G207" s="142" t="str">
        <f t="shared" si="12"/>
        <v>Octobre</v>
      </c>
      <c r="H207" s="158">
        <v>42647</v>
      </c>
      <c r="I207" s="84" t="s">
        <v>1051</v>
      </c>
      <c r="J207" s="142" t="s">
        <v>1052</v>
      </c>
      <c r="K207" s="142" t="s">
        <v>1054</v>
      </c>
      <c r="L207" s="142"/>
      <c r="M207" s="80" t="str">
        <f>IFERROR(VLOOKUP(K207,REFERENCES!R:S,2,FALSE),"")</f>
        <v>Nombre</v>
      </c>
      <c r="N207" s="159">
        <v>80</v>
      </c>
      <c r="O207" s="75"/>
      <c r="P207" s="75"/>
      <c r="Q207" s="75"/>
      <c r="R207" s="79" t="s">
        <v>1885</v>
      </c>
      <c r="S207" s="144">
        <v>80</v>
      </c>
      <c r="T207" s="85" t="s">
        <v>1040</v>
      </c>
      <c r="U207" s="142" t="s">
        <v>174</v>
      </c>
      <c r="V207" s="142" t="s">
        <v>455</v>
      </c>
      <c r="W207" s="86"/>
      <c r="X207" s="142"/>
      <c r="Y207" s="142"/>
      <c r="Z207" s="142" t="s">
        <v>1071</v>
      </c>
      <c r="AA207" s="142"/>
      <c r="AB207" s="142" t="str">
        <f t="shared" si="13"/>
        <v>CAR2016104OUCA</v>
      </c>
      <c r="AC207" s="142">
        <f t="shared" si="14"/>
        <v>1</v>
      </c>
      <c r="AD207" s="142" t="str">
        <f>VLOOKUP(U207,NIVEAUXADMIN!A:B,2,FALSE)</f>
        <v>HT01</v>
      </c>
      <c r="AE207" s="142" t="str">
        <f>VLOOKUP(V207,NIVEAUXADMIN!E:F,2,FALSE)</f>
        <v>HT01113</v>
      </c>
      <c r="AF207" s="142" t="e">
        <f>VLOOKUP(W207,NIVEAUXADMIN!I:J,2,FALSE)</f>
        <v>#N/A</v>
      </c>
      <c r="AG207" s="142">
        <f>IF(SUMPRODUCT(($A$4:$A207=A207)*($V$4:$V207=V207))&gt;1,0,1)</f>
        <v>1</v>
      </c>
    </row>
    <row r="208" spans="1:33" s="142" customFormat="1" ht="15" customHeight="1">
      <c r="A208" s="72" t="s">
        <v>49</v>
      </c>
      <c r="B208" s="72" t="s">
        <v>49</v>
      </c>
      <c r="C208" s="72" t="s">
        <v>26</v>
      </c>
      <c r="D208" s="72"/>
      <c r="E208" s="72"/>
      <c r="F208" s="142" t="s">
        <v>16</v>
      </c>
      <c r="G208" s="142" t="str">
        <f t="shared" si="12"/>
        <v>Octobre</v>
      </c>
      <c r="H208" s="158">
        <v>42648</v>
      </c>
      <c r="I208" s="84" t="s">
        <v>1051</v>
      </c>
      <c r="J208" s="142" t="s">
        <v>1052</v>
      </c>
      <c r="K208" s="142" t="s">
        <v>1062</v>
      </c>
      <c r="L208" s="142" t="s">
        <v>1212</v>
      </c>
      <c r="M208" s="80" t="str">
        <f>IFERROR(VLOOKUP(K208,REFERENCES!R:S,2,FALSE),"")</f>
        <v>Nombre</v>
      </c>
      <c r="N208" s="159">
        <v>50</v>
      </c>
      <c r="O208" s="75"/>
      <c r="P208" s="75"/>
      <c r="Q208" s="75"/>
      <c r="R208" s="79" t="s">
        <v>1885</v>
      </c>
      <c r="S208" s="144">
        <v>50</v>
      </c>
      <c r="T208" s="85"/>
      <c r="U208" s="142" t="s">
        <v>174</v>
      </c>
      <c r="V208" s="142" t="s">
        <v>455</v>
      </c>
      <c r="W208" s="86"/>
      <c r="Z208" s="142" t="s">
        <v>1071</v>
      </c>
      <c r="AB208" s="142" t="str">
        <f t="shared" si="13"/>
        <v>CAR2016105OUCA</v>
      </c>
      <c r="AC208" s="142">
        <f t="shared" si="14"/>
        <v>1</v>
      </c>
      <c r="AD208" s="142" t="str">
        <f>VLOOKUP(U208,NIVEAUXADMIN!A:B,2,FALSE)</f>
        <v>HT01</v>
      </c>
      <c r="AE208" s="142" t="str">
        <f>VLOOKUP(V208,NIVEAUXADMIN!E:F,2,FALSE)</f>
        <v>HT01113</v>
      </c>
      <c r="AF208" s="142" t="e">
        <f>VLOOKUP(W208,NIVEAUXADMIN!I:J,2,FALSE)</f>
        <v>#N/A</v>
      </c>
      <c r="AG208" s="142">
        <f>IF(SUMPRODUCT(($A$4:$A208=A208)*($V$4:$V208=V208))&gt;1,0,1)</f>
        <v>0</v>
      </c>
    </row>
    <row r="209" spans="1:33" ht="15" customHeight="1">
      <c r="A209" s="72" t="s">
        <v>49</v>
      </c>
      <c r="B209" s="72" t="s">
        <v>49</v>
      </c>
      <c r="C209" s="72" t="s">
        <v>26</v>
      </c>
      <c r="D209" s="72"/>
      <c r="E209" s="72"/>
      <c r="F209" s="142" t="s">
        <v>16</v>
      </c>
      <c r="G209" s="142" t="str">
        <f t="shared" si="12"/>
        <v>Octobre</v>
      </c>
      <c r="H209" s="158">
        <v>42645</v>
      </c>
      <c r="I209" s="84" t="s">
        <v>1049</v>
      </c>
      <c r="J209" s="142" t="s">
        <v>1053</v>
      </c>
      <c r="K209" s="142" t="s">
        <v>1048</v>
      </c>
      <c r="L209" s="142"/>
      <c r="M209" s="80" t="str">
        <f>IFERROR(VLOOKUP(K209,REFERENCES!R:S,2,FALSE),"")</f>
        <v>Nombre</v>
      </c>
      <c r="N209" s="159">
        <v>113</v>
      </c>
      <c r="O209" s="75"/>
      <c r="P209" s="75"/>
      <c r="Q209" s="75"/>
      <c r="R209" s="79" t="s">
        <v>1885</v>
      </c>
      <c r="S209" s="144">
        <v>113</v>
      </c>
      <c r="T209" s="85" t="s">
        <v>1040</v>
      </c>
      <c r="U209" s="142" t="s">
        <v>17</v>
      </c>
      <c r="V209" s="142" t="s">
        <v>255</v>
      </c>
      <c r="W209" s="86"/>
      <c r="X209" s="142"/>
      <c r="Y209" s="142"/>
      <c r="Z209" s="142" t="s">
        <v>1069</v>
      </c>
      <c r="AA209" s="142"/>
      <c r="AB209" s="142" t="str">
        <f t="shared" si="13"/>
        <v>CAR2016102GRCH</v>
      </c>
      <c r="AC209" s="142">
        <f t="shared" si="14"/>
        <v>2</v>
      </c>
      <c r="AD209" s="142" t="str">
        <f>VLOOKUP(U209,NIVEAUXADMIN!A:B,2,FALSE)</f>
        <v>HT08</v>
      </c>
      <c r="AE209" s="142" t="str">
        <f>VLOOKUP(V209,NIVEAUXADMIN!E:F,2,FALSE)</f>
        <v>HT08815</v>
      </c>
      <c r="AF209" s="142" t="e">
        <f>VLOOKUP(W209,NIVEAUXADMIN!I:J,2,FALSE)</f>
        <v>#N/A</v>
      </c>
      <c r="AG209" s="142">
        <f>IF(SUMPRODUCT(($A$4:$A209=A209)*($V$4:$V209=V209))&gt;1,0,1)</f>
        <v>1</v>
      </c>
    </row>
    <row r="210" spans="1:33" s="142" customFormat="1" ht="15" customHeight="1">
      <c r="A210" s="72" t="s">
        <v>49</v>
      </c>
      <c r="B210" s="72" t="s">
        <v>49</v>
      </c>
      <c r="C210" s="72" t="s">
        <v>26</v>
      </c>
      <c r="D210" s="72"/>
      <c r="E210" s="72"/>
      <c r="F210" s="142" t="s">
        <v>16</v>
      </c>
      <c r="G210" s="142" t="str">
        <f t="shared" ref="G210:G241" si="15">CHOOSE(MONTH(H210), "Janvier", "Fevrier", "Mars", "Avril", "Mai", "Juin", "Juillet", "Aout", "Septembre", "Octobre", "Novembre", "Decembre")</f>
        <v>Octobre</v>
      </c>
      <c r="H210" s="158">
        <v>42645</v>
      </c>
      <c r="I210" s="84" t="s">
        <v>1051</v>
      </c>
      <c r="J210" s="142" t="s">
        <v>1052</v>
      </c>
      <c r="K210" s="142" t="s">
        <v>1054</v>
      </c>
      <c r="M210" s="80" t="str">
        <f>IFERROR(VLOOKUP(K210,REFERENCES!R:S,2,FALSE),"")</f>
        <v>Nombre</v>
      </c>
      <c r="N210" s="159">
        <v>180</v>
      </c>
      <c r="O210" s="75"/>
      <c r="P210" s="75"/>
      <c r="Q210" s="75"/>
      <c r="R210" s="79" t="s">
        <v>1885</v>
      </c>
      <c r="S210" s="144">
        <v>180</v>
      </c>
      <c r="T210" s="85" t="s">
        <v>1040</v>
      </c>
      <c r="U210" s="142" t="s">
        <v>17</v>
      </c>
      <c r="V210" s="142" t="s">
        <v>255</v>
      </c>
      <c r="W210" s="86"/>
      <c r="Z210" s="142" t="s">
        <v>1069</v>
      </c>
      <c r="AB210" s="142" t="str">
        <f t="shared" si="13"/>
        <v>CAR2016102GRCH</v>
      </c>
      <c r="AC210" s="142">
        <f t="shared" si="14"/>
        <v>2</v>
      </c>
      <c r="AD210" s="142" t="str">
        <f>VLOOKUP(U210,NIVEAUXADMIN!A:B,2,FALSE)</f>
        <v>HT08</v>
      </c>
      <c r="AE210" s="142" t="str">
        <f>VLOOKUP(V210,NIVEAUXADMIN!E:F,2,FALSE)</f>
        <v>HT08815</v>
      </c>
      <c r="AF210" s="142" t="e">
        <f>VLOOKUP(W210,NIVEAUXADMIN!I:J,2,FALSE)</f>
        <v>#N/A</v>
      </c>
      <c r="AG210" s="142">
        <f>IF(SUMPRODUCT(($A$4:$A210=A210)*($V$4:$V210=V210))&gt;1,0,1)</f>
        <v>0</v>
      </c>
    </row>
    <row r="211" spans="1:33" ht="15" customHeight="1">
      <c r="A211" s="72" t="s">
        <v>49</v>
      </c>
      <c r="B211" s="72" t="s">
        <v>49</v>
      </c>
      <c r="C211" s="72" t="s">
        <v>26</v>
      </c>
      <c r="D211" s="72"/>
      <c r="E211" s="72"/>
      <c r="F211" s="142" t="s">
        <v>16</v>
      </c>
      <c r="G211" s="142" t="str">
        <f t="shared" si="15"/>
        <v>Octobre</v>
      </c>
      <c r="H211" s="158">
        <v>42652</v>
      </c>
      <c r="I211" s="84" t="s">
        <v>1051</v>
      </c>
      <c r="J211" s="142" t="s">
        <v>1052</v>
      </c>
      <c r="K211" s="142" t="s">
        <v>1062</v>
      </c>
      <c r="L211" s="142" t="s">
        <v>1212</v>
      </c>
      <c r="M211" s="80" t="str">
        <f>IFERROR(VLOOKUP(K211,REFERENCES!R:S,2,FALSE),"")</f>
        <v>Nombre</v>
      </c>
      <c r="N211" s="159">
        <v>85</v>
      </c>
      <c r="O211" s="75"/>
      <c r="P211" s="75"/>
      <c r="Q211" s="75"/>
      <c r="R211" s="79" t="s">
        <v>1885</v>
      </c>
      <c r="S211" s="144">
        <v>85</v>
      </c>
      <c r="T211" s="85"/>
      <c r="U211" s="142" t="s">
        <v>17</v>
      </c>
      <c r="V211" s="142" t="s">
        <v>255</v>
      </c>
      <c r="W211" s="86"/>
      <c r="X211" s="142"/>
      <c r="Y211" s="142"/>
      <c r="Z211" s="142" t="s">
        <v>1069</v>
      </c>
      <c r="AA211" s="142"/>
      <c r="AB211" s="142" t="str">
        <f t="shared" si="13"/>
        <v>CAR2016109GRCH</v>
      </c>
      <c r="AC211" s="142">
        <f t="shared" si="14"/>
        <v>1</v>
      </c>
      <c r="AD211" s="142" t="str">
        <f>VLOOKUP(U211,NIVEAUXADMIN!A:B,2,FALSE)</f>
        <v>HT08</v>
      </c>
      <c r="AE211" s="142" t="str">
        <f>VLOOKUP(V211,NIVEAUXADMIN!E:F,2,FALSE)</f>
        <v>HT08815</v>
      </c>
      <c r="AF211" s="142" t="e">
        <f>VLOOKUP(W211,NIVEAUXADMIN!I:J,2,FALSE)</f>
        <v>#N/A</v>
      </c>
      <c r="AG211" s="142">
        <f>IF(SUMPRODUCT(($A$4:$A211=A211)*($V$4:$V211=V211))&gt;1,0,1)</f>
        <v>0</v>
      </c>
    </row>
    <row r="212" spans="1:33" ht="15" customHeight="1">
      <c r="A212" s="72" t="s">
        <v>49</v>
      </c>
      <c r="B212" s="72" t="s">
        <v>49</v>
      </c>
      <c r="C212" s="72" t="s">
        <v>26</v>
      </c>
      <c r="D212" s="72"/>
      <c r="E212" s="72"/>
      <c r="F212" s="142" t="s">
        <v>16</v>
      </c>
      <c r="G212" s="142" t="str">
        <f t="shared" si="15"/>
        <v>Octobre</v>
      </c>
      <c r="H212" s="158">
        <v>42663</v>
      </c>
      <c r="I212" s="84" t="s">
        <v>1051</v>
      </c>
      <c r="J212" s="142" t="s">
        <v>1052</v>
      </c>
      <c r="K212" s="142" t="s">
        <v>1059</v>
      </c>
      <c r="L212" s="142"/>
      <c r="M212" s="80" t="str">
        <f>IFERROR(VLOOKUP(K212,REFERENCES!R:S,2,FALSE),"")</f>
        <v>Nombre</v>
      </c>
      <c r="N212" s="159">
        <v>6400</v>
      </c>
      <c r="O212" s="75"/>
      <c r="P212" s="75"/>
      <c r="Q212" s="75"/>
      <c r="R212" s="79" t="s">
        <v>1885</v>
      </c>
      <c r="S212" s="144">
        <v>853</v>
      </c>
      <c r="T212" s="85"/>
      <c r="U212" s="142" t="s">
        <v>17</v>
      </c>
      <c r="V212" s="142" t="s">
        <v>255</v>
      </c>
      <c r="W212" s="86"/>
      <c r="X212" s="142"/>
      <c r="Y212" s="142"/>
      <c r="Z212" s="142" t="s">
        <v>1069</v>
      </c>
      <c r="AA212" s="142"/>
      <c r="AB212" s="142" t="str">
        <f t="shared" si="13"/>
        <v>CAR20161020GRCH</v>
      </c>
      <c r="AC212" s="142">
        <f t="shared" si="14"/>
        <v>1</v>
      </c>
      <c r="AD212" s="142" t="str">
        <f>VLOOKUP(U212,NIVEAUXADMIN!A:B,2,FALSE)</f>
        <v>HT08</v>
      </c>
      <c r="AE212" s="142" t="str">
        <f>VLOOKUP(V212,NIVEAUXADMIN!E:F,2,FALSE)</f>
        <v>HT08815</v>
      </c>
      <c r="AF212" s="142" t="e">
        <f>VLOOKUP(W212,NIVEAUXADMIN!I:J,2,FALSE)</f>
        <v>#N/A</v>
      </c>
      <c r="AG212" s="142">
        <f>IF(SUMPRODUCT(($A$4:$A212=A212)*($V$4:$V212=V212))&gt;1,0,1)</f>
        <v>0</v>
      </c>
    </row>
    <row r="213" spans="1:33" ht="15" customHeight="1">
      <c r="A213" s="72" t="s">
        <v>49</v>
      </c>
      <c r="B213" s="72" t="s">
        <v>49</v>
      </c>
      <c r="C213" s="72" t="s">
        <v>26</v>
      </c>
      <c r="D213" s="72"/>
      <c r="E213" s="72"/>
      <c r="F213" s="142" t="s">
        <v>16</v>
      </c>
      <c r="G213" s="142" t="str">
        <f t="shared" si="15"/>
        <v>Octobre</v>
      </c>
      <c r="H213" s="158">
        <v>42670</v>
      </c>
      <c r="I213" s="84" t="s">
        <v>1051</v>
      </c>
      <c r="J213" s="142" t="s">
        <v>1052</v>
      </c>
      <c r="K213" s="142" t="s">
        <v>1059</v>
      </c>
      <c r="L213" s="142"/>
      <c r="M213" s="80" t="str">
        <f>IFERROR(VLOOKUP(K213,REFERENCES!R:S,2,FALSE),"")</f>
        <v>Nombre</v>
      </c>
      <c r="N213" s="159">
        <v>28800</v>
      </c>
      <c r="O213" s="75"/>
      <c r="P213" s="75"/>
      <c r="Q213" s="75"/>
      <c r="R213" s="79" t="s">
        <v>1885</v>
      </c>
      <c r="S213" s="144">
        <v>3840</v>
      </c>
      <c r="T213" s="85"/>
      <c r="U213" s="142" t="s">
        <v>17</v>
      </c>
      <c r="V213" s="142" t="s">
        <v>255</v>
      </c>
      <c r="W213" s="86"/>
      <c r="X213" s="142"/>
      <c r="Y213" s="142"/>
      <c r="Z213" s="142"/>
      <c r="AA213" s="142"/>
      <c r="AB213" s="142" t="str">
        <f t="shared" si="13"/>
        <v>CAR20161027GRCH</v>
      </c>
      <c r="AC213" s="142">
        <f t="shared" si="14"/>
        <v>1</v>
      </c>
      <c r="AD213" s="142" t="str">
        <f>VLOOKUP(U213,NIVEAUXADMIN!A:B,2,FALSE)</f>
        <v>HT08</v>
      </c>
      <c r="AE213" s="142" t="str">
        <f>VLOOKUP(V213,NIVEAUXADMIN!E:F,2,FALSE)</f>
        <v>HT08815</v>
      </c>
      <c r="AF213" s="142" t="e">
        <f>VLOOKUP(W213,NIVEAUXADMIN!I:J,2,FALSE)</f>
        <v>#N/A</v>
      </c>
      <c r="AG213" s="142">
        <f>IF(SUMPRODUCT(($A$4:$A213=A213)*($V$4:$V213=V213))&gt;1,0,1)</f>
        <v>0</v>
      </c>
    </row>
    <row r="214" spans="1:33" ht="15" customHeight="1">
      <c r="A214" s="142" t="s">
        <v>49</v>
      </c>
      <c r="B214" s="142" t="s">
        <v>49</v>
      </c>
      <c r="C214" s="142" t="s">
        <v>26</v>
      </c>
      <c r="D214" s="142"/>
      <c r="E214" s="72"/>
      <c r="F214" s="142" t="s">
        <v>16</v>
      </c>
      <c r="G214" s="142" t="str">
        <f t="shared" si="15"/>
        <v>Decembre</v>
      </c>
      <c r="H214" s="158">
        <v>42723</v>
      </c>
      <c r="I214" s="84" t="s">
        <v>1051</v>
      </c>
      <c r="J214" s="142" t="s">
        <v>1052</v>
      </c>
      <c r="K214" s="142" t="s">
        <v>1065</v>
      </c>
      <c r="L214" s="142"/>
      <c r="M214" s="80" t="str">
        <f>IFERROR(VLOOKUP(K214,REFERENCES!R:S,2,FALSE),"")</f>
        <v>N/A</v>
      </c>
      <c r="N214" s="159">
        <v>3240</v>
      </c>
      <c r="O214" s="75"/>
      <c r="P214" s="75"/>
      <c r="Q214" s="75"/>
      <c r="R214" s="79" t="s">
        <v>1885</v>
      </c>
      <c r="S214" s="144"/>
      <c r="T214" s="85"/>
      <c r="U214" s="142" t="s">
        <v>17</v>
      </c>
      <c r="V214" s="142" t="s">
        <v>255</v>
      </c>
      <c r="W214" s="86"/>
      <c r="X214" s="142"/>
      <c r="Y214" s="142"/>
      <c r="Z214" s="142"/>
      <c r="AA214" s="142" t="s">
        <v>1899</v>
      </c>
      <c r="AB214" s="142" t="str">
        <f t="shared" si="13"/>
        <v>CAR20161219GRCH</v>
      </c>
      <c r="AC214" s="142">
        <f t="shared" si="14"/>
        <v>2</v>
      </c>
      <c r="AD214" s="142" t="str">
        <f>VLOOKUP(U214,NIVEAUXADMIN!A:B,2,FALSE)</f>
        <v>HT08</v>
      </c>
      <c r="AE214" s="142" t="str">
        <f>VLOOKUP(V214,NIVEAUXADMIN!E:F,2,FALSE)</f>
        <v>HT08815</v>
      </c>
      <c r="AF214" s="142" t="e">
        <f>VLOOKUP(W214,NIVEAUXADMIN!I:J,2,FALSE)</f>
        <v>#N/A</v>
      </c>
      <c r="AG214" s="142">
        <f>IF(SUMPRODUCT(($A$4:$A214=A214)*($V$4:$V214=V214))&gt;1,0,1)</f>
        <v>0</v>
      </c>
    </row>
    <row r="215" spans="1:33" ht="15" customHeight="1">
      <c r="A215" s="142" t="s">
        <v>49</v>
      </c>
      <c r="B215" s="142" t="s">
        <v>49</v>
      </c>
      <c r="C215" s="142" t="s">
        <v>26</v>
      </c>
      <c r="D215" s="142"/>
      <c r="E215" s="72"/>
      <c r="F215" s="142" t="s">
        <v>16</v>
      </c>
      <c r="G215" s="142" t="str">
        <f t="shared" si="15"/>
        <v>Decembre</v>
      </c>
      <c r="H215" s="158">
        <v>42723</v>
      </c>
      <c r="I215" s="84" t="s">
        <v>1051</v>
      </c>
      <c r="J215" s="142" t="s">
        <v>1052</v>
      </c>
      <c r="K215" s="142" t="s">
        <v>1061</v>
      </c>
      <c r="L215" s="142"/>
      <c r="M215" s="80" t="str">
        <f>IFERROR(VLOOKUP(K215,REFERENCES!R:S,2,FALSE),"")</f>
        <v>Nombre</v>
      </c>
      <c r="N215" s="159">
        <v>321</v>
      </c>
      <c r="O215" s="75"/>
      <c r="P215" s="75"/>
      <c r="Q215" s="75"/>
      <c r="R215" s="79" t="s">
        <v>1885</v>
      </c>
      <c r="S215" s="144"/>
      <c r="T215" s="85"/>
      <c r="U215" s="142" t="s">
        <v>17</v>
      </c>
      <c r="V215" s="142" t="s">
        <v>255</v>
      </c>
      <c r="W215" s="86"/>
      <c r="X215" s="142"/>
      <c r="Y215" s="142"/>
      <c r="Z215" s="142"/>
      <c r="AA215" s="142"/>
      <c r="AB215" s="142" t="str">
        <f t="shared" si="13"/>
        <v>CAR20161219GRCH</v>
      </c>
      <c r="AC215" s="142">
        <f t="shared" si="14"/>
        <v>2</v>
      </c>
      <c r="AD215" s="142" t="str">
        <f>VLOOKUP(U215,NIVEAUXADMIN!A:B,2,FALSE)</f>
        <v>HT08</v>
      </c>
      <c r="AE215" s="142" t="str">
        <f>VLOOKUP(V215,NIVEAUXADMIN!E:F,2,FALSE)</f>
        <v>HT08815</v>
      </c>
      <c r="AF215" s="142" t="e">
        <f>VLOOKUP(W215,NIVEAUXADMIN!I:J,2,FALSE)</f>
        <v>#N/A</v>
      </c>
      <c r="AG215" s="142">
        <f>IF(SUMPRODUCT(($A$4:$A215=A215)*($V$4:$V215=V215))&gt;1,0,1)</f>
        <v>0</v>
      </c>
    </row>
    <row r="216" spans="1:33" ht="15" customHeight="1">
      <c r="A216" s="142" t="s">
        <v>49</v>
      </c>
      <c r="B216" s="142" t="s">
        <v>49</v>
      </c>
      <c r="C216" s="142" t="s">
        <v>26</v>
      </c>
      <c r="D216" s="142"/>
      <c r="E216" s="142"/>
      <c r="F216" s="142" t="s">
        <v>16</v>
      </c>
      <c r="G216" s="142" t="str">
        <f t="shared" si="15"/>
        <v>Janvier</v>
      </c>
      <c r="H216" s="158">
        <v>42758</v>
      </c>
      <c r="I216" s="84" t="s">
        <v>1051</v>
      </c>
      <c r="J216" s="142" t="s">
        <v>1052</v>
      </c>
      <c r="K216" s="142" t="s">
        <v>1059</v>
      </c>
      <c r="L216" s="142"/>
      <c r="M216" s="80" t="str">
        <f>IFERROR(VLOOKUP(K216,REFERENCES!R:S,2,FALSE),"")</f>
        <v>Nombre</v>
      </c>
      <c r="N216" s="75">
        <v>16520</v>
      </c>
      <c r="O216" s="75"/>
      <c r="P216" s="75"/>
      <c r="Q216" s="75"/>
      <c r="R216" s="79"/>
      <c r="S216" s="144"/>
      <c r="T216" s="85"/>
      <c r="U216" s="142" t="s">
        <v>17</v>
      </c>
      <c r="V216" s="142" t="s">
        <v>255</v>
      </c>
      <c r="W216" s="86"/>
      <c r="X216" s="142"/>
      <c r="Y216" s="142"/>
      <c r="Z216" s="142"/>
      <c r="AA216" s="142"/>
      <c r="AB216" s="142" t="str">
        <f t="shared" si="13"/>
        <v>CAR2017123GRCH</v>
      </c>
      <c r="AC216" s="142">
        <f t="shared" si="14"/>
        <v>1</v>
      </c>
      <c r="AD216" s="142" t="str">
        <f>VLOOKUP(U216,NIVEAUXADMIN!A:B,2,FALSE)</f>
        <v>HT08</v>
      </c>
      <c r="AE216" s="142" t="str">
        <f>VLOOKUP(V216,NIVEAUXADMIN!E:F,2,FALSE)</f>
        <v>HT08815</v>
      </c>
      <c r="AF216" s="142" t="e">
        <f>VLOOKUP(W216,NIVEAUXADMIN!I:J,2,FALSE)</f>
        <v>#N/A</v>
      </c>
      <c r="AG216" s="142">
        <f>IF(SUMPRODUCT(($A$4:$A216=A216)*($V$4:$V216=V216))&gt;1,0,1)</f>
        <v>0</v>
      </c>
    </row>
    <row r="217" spans="1:33" s="142" customFormat="1" ht="15" customHeight="1">
      <c r="A217" s="142" t="s">
        <v>49</v>
      </c>
      <c r="B217" s="142" t="s">
        <v>49</v>
      </c>
      <c r="C217" s="142" t="s">
        <v>26</v>
      </c>
      <c r="F217" s="142" t="s">
        <v>16</v>
      </c>
      <c r="G217" s="142" t="str">
        <f t="shared" si="15"/>
        <v>Janvier</v>
      </c>
      <c r="H217" s="158">
        <v>42759</v>
      </c>
      <c r="I217" s="84" t="s">
        <v>1051</v>
      </c>
      <c r="J217" s="142" t="s">
        <v>1052</v>
      </c>
      <c r="K217" s="142" t="s">
        <v>1059</v>
      </c>
      <c r="M217" s="80" t="str">
        <f>IFERROR(VLOOKUP(K217,REFERENCES!R:S,2,FALSE),"")</f>
        <v>Nombre</v>
      </c>
      <c r="N217" s="75">
        <v>5250</v>
      </c>
      <c r="O217" s="75"/>
      <c r="P217" s="75"/>
      <c r="Q217" s="75"/>
      <c r="R217" s="79"/>
      <c r="S217" s="144"/>
      <c r="T217" s="85"/>
      <c r="U217" s="142" t="s">
        <v>17</v>
      </c>
      <c r="V217" s="142" t="s">
        <v>255</v>
      </c>
      <c r="W217" s="86"/>
      <c r="AB217" s="142" t="str">
        <f t="shared" si="13"/>
        <v>CAR2017124GRCH</v>
      </c>
      <c r="AC217" s="142">
        <f t="shared" si="14"/>
        <v>1</v>
      </c>
      <c r="AD217" s="142" t="str">
        <f>VLOOKUP(U217,NIVEAUXADMIN!A:B,2,FALSE)</f>
        <v>HT08</v>
      </c>
      <c r="AE217" s="142" t="str">
        <f>VLOOKUP(V217,NIVEAUXADMIN!E:F,2,FALSE)</f>
        <v>HT08815</v>
      </c>
      <c r="AF217" s="142" t="e">
        <f>VLOOKUP(W217,NIVEAUXADMIN!I:J,2,FALSE)</f>
        <v>#N/A</v>
      </c>
      <c r="AG217" s="142">
        <f>IF(SUMPRODUCT(($A$4:$A217=A217)*($V$4:$V217=V217))&gt;1,0,1)</f>
        <v>0</v>
      </c>
    </row>
    <row r="218" spans="1:33" ht="15" customHeight="1">
      <c r="A218" s="142" t="s">
        <v>49</v>
      </c>
      <c r="B218" s="142" t="s">
        <v>49</v>
      </c>
      <c r="C218" s="142" t="s">
        <v>26</v>
      </c>
      <c r="D218" s="142"/>
      <c r="E218" s="142"/>
      <c r="F218" s="142" t="s">
        <v>16</v>
      </c>
      <c r="G218" s="142" t="str">
        <f t="shared" si="15"/>
        <v>Janvier</v>
      </c>
      <c r="H218" s="158">
        <v>42761</v>
      </c>
      <c r="I218" s="84" t="s">
        <v>1051</v>
      </c>
      <c r="J218" s="142" t="s">
        <v>1052</v>
      </c>
      <c r="K218" s="142" t="s">
        <v>1059</v>
      </c>
      <c r="L218" s="142"/>
      <c r="M218" s="80" t="str">
        <f>IFERROR(VLOOKUP(K218,REFERENCES!R:S,2,FALSE),"")</f>
        <v>Nombre</v>
      </c>
      <c r="N218" s="75">
        <v>9520</v>
      </c>
      <c r="O218" s="75"/>
      <c r="P218" s="75"/>
      <c r="Q218" s="75"/>
      <c r="R218" s="79"/>
      <c r="S218" s="144"/>
      <c r="T218" s="85"/>
      <c r="U218" s="142" t="s">
        <v>17</v>
      </c>
      <c r="V218" s="142" t="s">
        <v>255</v>
      </c>
      <c r="W218" s="86"/>
      <c r="X218" s="142"/>
      <c r="Y218" s="142"/>
      <c r="Z218" s="142"/>
      <c r="AA218" s="142"/>
      <c r="AB218" s="142" t="str">
        <f t="shared" si="13"/>
        <v>CAR2017126GRCH</v>
      </c>
      <c r="AC218" s="142">
        <f t="shared" si="14"/>
        <v>1</v>
      </c>
      <c r="AD218" s="142" t="str">
        <f>VLOOKUP(U218,NIVEAUXADMIN!A:B,2,FALSE)</f>
        <v>HT08</v>
      </c>
      <c r="AE218" s="142" t="str">
        <f>VLOOKUP(V218,NIVEAUXADMIN!E:F,2,FALSE)</f>
        <v>HT08815</v>
      </c>
      <c r="AF218" s="142" t="e">
        <f>VLOOKUP(W218,NIVEAUXADMIN!I:J,2,FALSE)</f>
        <v>#N/A</v>
      </c>
      <c r="AG218" s="142">
        <f>IF(SUMPRODUCT(($A$4:$A218=A218)*($V$4:$V218=V218))&gt;1,0,1)</f>
        <v>0</v>
      </c>
    </row>
    <row r="219" spans="1:33" ht="15" customHeight="1">
      <c r="A219" s="142" t="s">
        <v>49</v>
      </c>
      <c r="B219" s="142" t="s">
        <v>49</v>
      </c>
      <c r="C219" s="142" t="s">
        <v>26</v>
      </c>
      <c r="D219" s="142"/>
      <c r="E219" s="72"/>
      <c r="F219" s="142" t="s">
        <v>16</v>
      </c>
      <c r="G219" s="142" t="str">
        <f t="shared" si="15"/>
        <v>Decembre</v>
      </c>
      <c r="H219" s="158">
        <v>42711</v>
      </c>
      <c r="I219" s="84" t="s">
        <v>1049</v>
      </c>
      <c r="J219" s="142" t="s">
        <v>1053</v>
      </c>
      <c r="K219" s="142" t="s">
        <v>1048</v>
      </c>
      <c r="L219" s="142"/>
      <c r="M219" s="80" t="str">
        <f>IFERROR(VLOOKUP(K219,REFERENCES!R:S,2,FALSE),"")</f>
        <v>Nombre</v>
      </c>
      <c r="N219" s="159">
        <v>517</v>
      </c>
      <c r="O219" s="75"/>
      <c r="P219" s="75"/>
      <c r="Q219" s="75"/>
      <c r="R219" s="79" t="s">
        <v>1885</v>
      </c>
      <c r="S219" s="144">
        <v>517</v>
      </c>
      <c r="T219" s="85" t="s">
        <v>1040</v>
      </c>
      <c r="U219" s="142" t="s">
        <v>183</v>
      </c>
      <c r="V219" s="142" t="s">
        <v>566</v>
      </c>
      <c r="W219" s="86"/>
      <c r="X219" s="142"/>
      <c r="Y219" s="142"/>
      <c r="Z219" s="142"/>
      <c r="AA219" s="142"/>
      <c r="AB219" s="142" t="str">
        <f t="shared" si="13"/>
        <v>CAR2016127SUCO</v>
      </c>
      <c r="AC219" s="142">
        <f t="shared" si="14"/>
        <v>2</v>
      </c>
      <c r="AD219" s="142" t="str">
        <f>VLOOKUP(U219,NIVEAUXADMIN!A:B,2,FALSE)</f>
        <v>HT02</v>
      </c>
      <c r="AE219" s="142" t="str">
        <f>VLOOKUP(V219,NIVEAUXADMIN!E:F,2,FALSE)</f>
        <v>HT02222</v>
      </c>
      <c r="AF219" s="142" t="e">
        <f>VLOOKUP(W219,NIVEAUXADMIN!I:J,2,FALSE)</f>
        <v>#N/A</v>
      </c>
      <c r="AG219" s="142">
        <f>IF(SUMPRODUCT(($A$4:$A219=A219)*($V$4:$V219=V219))&gt;1,0,1)</f>
        <v>1</v>
      </c>
    </row>
    <row r="220" spans="1:33" ht="15" customHeight="1">
      <c r="A220" s="142" t="s">
        <v>49</v>
      </c>
      <c r="B220" s="142" t="s">
        <v>49</v>
      </c>
      <c r="C220" s="142" t="s">
        <v>26</v>
      </c>
      <c r="D220" s="142"/>
      <c r="E220" s="72"/>
      <c r="F220" s="142" t="s">
        <v>16</v>
      </c>
      <c r="G220" s="142" t="str">
        <f t="shared" si="15"/>
        <v>Decembre</v>
      </c>
      <c r="H220" s="158">
        <v>42711</v>
      </c>
      <c r="I220" s="84" t="s">
        <v>1051</v>
      </c>
      <c r="J220" s="142" t="s">
        <v>1052</v>
      </c>
      <c r="K220" s="142" t="s">
        <v>1062</v>
      </c>
      <c r="L220" s="142" t="s">
        <v>1212</v>
      </c>
      <c r="M220" s="80" t="str">
        <f>IFERROR(VLOOKUP(K220,REFERENCES!R:S,2,FALSE),"")</f>
        <v>Nombre</v>
      </c>
      <c r="N220" s="159">
        <v>400</v>
      </c>
      <c r="O220" s="75"/>
      <c r="P220" s="75"/>
      <c r="Q220" s="75"/>
      <c r="R220" s="79" t="s">
        <v>1885</v>
      </c>
      <c r="S220" s="144">
        <v>400</v>
      </c>
      <c r="T220" s="85" t="s">
        <v>1040</v>
      </c>
      <c r="U220" s="142" t="s">
        <v>183</v>
      </c>
      <c r="V220" s="142" t="s">
        <v>566</v>
      </c>
      <c r="W220" s="86"/>
      <c r="X220" s="142"/>
      <c r="Y220" s="142"/>
      <c r="Z220" s="142"/>
      <c r="AA220" s="142"/>
      <c r="AB220" s="142" t="str">
        <f t="shared" si="13"/>
        <v>CAR2016127SUCO</v>
      </c>
      <c r="AC220" s="142">
        <f t="shared" si="14"/>
        <v>2</v>
      </c>
      <c r="AD220" s="142" t="str">
        <f>VLOOKUP(U220,NIVEAUXADMIN!A:B,2,FALSE)</f>
        <v>HT02</v>
      </c>
      <c r="AE220" s="142" t="str">
        <f>VLOOKUP(V220,NIVEAUXADMIN!E:F,2,FALSE)</f>
        <v>HT02222</v>
      </c>
      <c r="AF220" s="142" t="e">
        <f>VLOOKUP(W220,NIVEAUXADMIN!I:J,2,FALSE)</f>
        <v>#N/A</v>
      </c>
      <c r="AG220" s="142">
        <f>IF(SUMPRODUCT(($A$4:$A220=A220)*($V$4:$V220=V220))&gt;1,0,1)</f>
        <v>0</v>
      </c>
    </row>
    <row r="221" spans="1:33" ht="15" customHeight="1">
      <c r="A221" s="72" t="s">
        <v>49</v>
      </c>
      <c r="B221" s="72" t="s">
        <v>49</v>
      </c>
      <c r="C221" s="72" t="s">
        <v>26</v>
      </c>
      <c r="D221" s="72"/>
      <c r="E221" s="72"/>
      <c r="F221" s="142" t="s">
        <v>16</v>
      </c>
      <c r="G221" s="142" t="str">
        <f t="shared" si="15"/>
        <v>Octobre</v>
      </c>
      <c r="H221" s="158">
        <v>42645</v>
      </c>
      <c r="I221" s="84" t="s">
        <v>1049</v>
      </c>
      <c r="J221" s="142" t="s">
        <v>1053</v>
      </c>
      <c r="K221" s="142" t="s">
        <v>1048</v>
      </c>
      <c r="L221" s="142"/>
      <c r="M221" s="80" t="str">
        <f>IFERROR(VLOOKUP(K221,REFERENCES!R:S,2,FALSE),"")</f>
        <v>Nombre</v>
      </c>
      <c r="N221" s="159">
        <v>60</v>
      </c>
      <c r="O221" s="75"/>
      <c r="P221" s="75"/>
      <c r="Q221" s="75"/>
      <c r="R221" s="79" t="s">
        <v>1885</v>
      </c>
      <c r="S221" s="144">
        <v>60</v>
      </c>
      <c r="T221" s="85" t="s">
        <v>1040</v>
      </c>
      <c r="U221" s="142" t="s">
        <v>17</v>
      </c>
      <c r="V221" s="142" t="s">
        <v>261</v>
      </c>
      <c r="W221" s="86"/>
      <c r="X221" s="142"/>
      <c r="Y221" s="142"/>
      <c r="Z221" s="142" t="s">
        <v>1069</v>
      </c>
      <c r="AA221" s="142"/>
      <c r="AB221" s="142" t="str">
        <f t="shared" si="13"/>
        <v>CAR2016102GRDA</v>
      </c>
      <c r="AC221" s="142">
        <f t="shared" si="14"/>
        <v>2</v>
      </c>
      <c r="AD221" s="142" t="str">
        <f>VLOOKUP(U221,NIVEAUXADMIN!A:B,2,FALSE)</f>
        <v>HT08</v>
      </c>
      <c r="AE221" s="142" t="str">
        <f>VLOOKUP(V221,NIVEAUXADMIN!E:F,2,FALSE)</f>
        <v>HT08822</v>
      </c>
      <c r="AF221" s="142" t="e">
        <f>VLOOKUP(W221,NIVEAUXADMIN!I:J,2,FALSE)</f>
        <v>#N/A</v>
      </c>
      <c r="AG221" s="142">
        <f>IF(SUMPRODUCT(($A$4:$A221=A221)*($V$4:$V221=V221))&gt;1,0,1)</f>
        <v>1</v>
      </c>
    </row>
    <row r="222" spans="1:33" s="142" customFormat="1" ht="15" customHeight="1">
      <c r="A222" s="72" t="s">
        <v>49</v>
      </c>
      <c r="B222" s="72" t="s">
        <v>49</v>
      </c>
      <c r="C222" s="72" t="s">
        <v>26</v>
      </c>
      <c r="D222" s="72"/>
      <c r="E222" s="72"/>
      <c r="F222" s="142" t="s">
        <v>16</v>
      </c>
      <c r="G222" s="142" t="str">
        <f t="shared" si="15"/>
        <v>Octobre</v>
      </c>
      <c r="H222" s="158">
        <v>42645</v>
      </c>
      <c r="I222" s="84" t="s">
        <v>1051</v>
      </c>
      <c r="J222" s="142" t="s">
        <v>1052</v>
      </c>
      <c r="K222" s="142" t="s">
        <v>1054</v>
      </c>
      <c r="M222" s="80" t="str">
        <f>IFERROR(VLOOKUP(K222,REFERENCES!R:S,2,FALSE),"")</f>
        <v>Nombre</v>
      </c>
      <c r="N222" s="159">
        <v>360</v>
      </c>
      <c r="O222" s="75"/>
      <c r="P222" s="75"/>
      <c r="Q222" s="75"/>
      <c r="R222" s="79" t="s">
        <v>1885</v>
      </c>
      <c r="S222" s="144">
        <v>360</v>
      </c>
      <c r="T222" s="85" t="s">
        <v>1040</v>
      </c>
      <c r="U222" s="142" t="s">
        <v>17</v>
      </c>
      <c r="V222" s="142" t="s">
        <v>261</v>
      </c>
      <c r="W222" s="86"/>
      <c r="Z222" s="142" t="s">
        <v>1069</v>
      </c>
      <c r="AB222" s="142" t="str">
        <f t="shared" si="13"/>
        <v>CAR2016102GRDA</v>
      </c>
      <c r="AC222" s="142">
        <f t="shared" si="14"/>
        <v>2</v>
      </c>
      <c r="AD222" s="142" t="str">
        <f>VLOOKUP(U222,NIVEAUXADMIN!A:B,2,FALSE)</f>
        <v>HT08</v>
      </c>
      <c r="AE222" s="142" t="str">
        <f>VLOOKUP(V222,NIVEAUXADMIN!E:F,2,FALSE)</f>
        <v>HT08822</v>
      </c>
      <c r="AF222" s="142" t="e">
        <f>VLOOKUP(W222,NIVEAUXADMIN!I:J,2,FALSE)</f>
        <v>#N/A</v>
      </c>
      <c r="AG222" s="142">
        <f>IF(SUMPRODUCT(($A$4:$A222=A222)*($V$4:$V222=V222))&gt;1,0,1)</f>
        <v>0</v>
      </c>
    </row>
    <row r="223" spans="1:33" ht="15" customHeight="1">
      <c r="A223" s="72" t="s">
        <v>49</v>
      </c>
      <c r="B223" s="72" t="s">
        <v>49</v>
      </c>
      <c r="C223" s="72" t="s">
        <v>26</v>
      </c>
      <c r="D223" s="72"/>
      <c r="E223" s="72"/>
      <c r="F223" s="142" t="s">
        <v>16</v>
      </c>
      <c r="G223" s="142" t="str">
        <f t="shared" si="15"/>
        <v>Octobre</v>
      </c>
      <c r="H223" s="158">
        <v>42652</v>
      </c>
      <c r="I223" s="84" t="s">
        <v>1051</v>
      </c>
      <c r="J223" s="142" t="s">
        <v>1052</v>
      </c>
      <c r="K223" s="142" t="s">
        <v>1062</v>
      </c>
      <c r="L223" s="142" t="s">
        <v>1212</v>
      </c>
      <c r="M223" s="80" t="str">
        <f>IFERROR(VLOOKUP(K223,REFERENCES!R:S,2,FALSE),"")</f>
        <v>Nombre</v>
      </c>
      <c r="N223" s="159">
        <v>170</v>
      </c>
      <c r="O223" s="75"/>
      <c r="P223" s="75"/>
      <c r="Q223" s="75"/>
      <c r="R223" s="79" t="s">
        <v>1885</v>
      </c>
      <c r="S223" s="144">
        <v>170</v>
      </c>
      <c r="T223" s="85"/>
      <c r="U223" s="142" t="s">
        <v>17</v>
      </c>
      <c r="V223" s="142" t="s">
        <v>261</v>
      </c>
      <c r="W223" s="86"/>
      <c r="X223" s="142"/>
      <c r="Y223" s="142"/>
      <c r="Z223" s="142" t="s">
        <v>1069</v>
      </c>
      <c r="AA223" s="142"/>
      <c r="AB223" s="142" t="str">
        <f t="shared" si="13"/>
        <v>CAR2016109GRDA</v>
      </c>
      <c r="AC223" s="142">
        <f t="shared" si="14"/>
        <v>1</v>
      </c>
      <c r="AD223" s="142" t="str">
        <f>VLOOKUP(U223,NIVEAUXADMIN!A:B,2,FALSE)</f>
        <v>HT08</v>
      </c>
      <c r="AE223" s="142" t="str">
        <f>VLOOKUP(V223,NIVEAUXADMIN!E:F,2,FALSE)</f>
        <v>HT08822</v>
      </c>
      <c r="AF223" s="142" t="e">
        <f>VLOOKUP(W223,NIVEAUXADMIN!I:J,2,FALSE)</f>
        <v>#N/A</v>
      </c>
      <c r="AG223" s="142">
        <f>IF(SUMPRODUCT(($A$4:$A223=A223)*($V$4:$V223=V223))&gt;1,0,1)</f>
        <v>0</v>
      </c>
    </row>
    <row r="224" spans="1:33" ht="15" customHeight="1">
      <c r="A224" s="142" t="s">
        <v>49</v>
      </c>
      <c r="B224" s="142" t="s">
        <v>49</v>
      </c>
      <c r="C224" s="142" t="s">
        <v>26</v>
      </c>
      <c r="D224" s="142"/>
      <c r="E224" s="72"/>
      <c r="F224" s="142" t="s">
        <v>16</v>
      </c>
      <c r="G224" s="142" t="str">
        <f t="shared" si="15"/>
        <v>Decembre</v>
      </c>
      <c r="H224" s="158">
        <v>42725</v>
      </c>
      <c r="I224" s="84" t="s">
        <v>1051</v>
      </c>
      <c r="J224" s="142" t="s">
        <v>1052</v>
      </c>
      <c r="K224" s="142" t="s">
        <v>1065</v>
      </c>
      <c r="L224" s="142"/>
      <c r="M224" s="80" t="str">
        <f>IFERROR(VLOOKUP(K224,REFERENCES!R:S,2,FALSE),"")</f>
        <v>N/A</v>
      </c>
      <c r="N224" s="159">
        <v>2820</v>
      </c>
      <c r="O224" s="75"/>
      <c r="P224" s="75"/>
      <c r="Q224" s="75"/>
      <c r="R224" s="79" t="s">
        <v>1885</v>
      </c>
      <c r="S224" s="144"/>
      <c r="T224" s="85"/>
      <c r="U224" s="142" t="s">
        <v>17</v>
      </c>
      <c r="V224" s="142" t="s">
        <v>261</v>
      </c>
      <c r="W224" s="86"/>
      <c r="X224" s="142"/>
      <c r="Y224" s="142"/>
      <c r="Z224" s="142"/>
      <c r="AA224" s="142" t="s">
        <v>1899</v>
      </c>
      <c r="AB224" s="142" t="str">
        <f t="shared" si="13"/>
        <v>CAR20161221GRDA</v>
      </c>
      <c r="AC224" s="142">
        <f t="shared" si="14"/>
        <v>2</v>
      </c>
      <c r="AD224" s="142" t="str">
        <f>VLOOKUP(U224,NIVEAUXADMIN!A:B,2,FALSE)</f>
        <v>HT08</v>
      </c>
      <c r="AE224" s="142" t="str">
        <f>VLOOKUP(V224,NIVEAUXADMIN!E:F,2,FALSE)</f>
        <v>HT08822</v>
      </c>
      <c r="AF224" s="142" t="e">
        <f>VLOOKUP(W224,NIVEAUXADMIN!I:J,2,FALSE)</f>
        <v>#N/A</v>
      </c>
      <c r="AG224" s="142">
        <f>IF(SUMPRODUCT(($A$4:$A224=A224)*($V$4:$V224=V224))&gt;1,0,1)</f>
        <v>0</v>
      </c>
    </row>
    <row r="225" spans="1:33" ht="15" customHeight="1">
      <c r="A225" s="142" t="s">
        <v>49</v>
      </c>
      <c r="B225" s="142" t="s">
        <v>49</v>
      </c>
      <c r="C225" s="142" t="s">
        <v>26</v>
      </c>
      <c r="D225" s="142"/>
      <c r="E225" s="72"/>
      <c r="F225" s="142" t="s">
        <v>16</v>
      </c>
      <c r="G225" s="142" t="str">
        <f t="shared" si="15"/>
        <v>Decembre</v>
      </c>
      <c r="H225" s="158">
        <v>42725</v>
      </c>
      <c r="I225" s="84" t="s">
        <v>1051</v>
      </c>
      <c r="J225" s="142" t="s">
        <v>1052</v>
      </c>
      <c r="K225" s="142" t="s">
        <v>1061</v>
      </c>
      <c r="L225" s="142"/>
      <c r="M225" s="80" t="str">
        <f>IFERROR(VLOOKUP(K225,REFERENCES!R:S,2,FALSE),"")</f>
        <v>Nombre</v>
      </c>
      <c r="N225" s="159">
        <v>279</v>
      </c>
      <c r="O225" s="75"/>
      <c r="P225" s="75"/>
      <c r="Q225" s="75"/>
      <c r="R225" s="79" t="s">
        <v>1885</v>
      </c>
      <c r="S225" s="144"/>
      <c r="T225" s="85"/>
      <c r="U225" s="142" t="s">
        <v>17</v>
      </c>
      <c r="V225" s="142" t="s">
        <v>261</v>
      </c>
      <c r="W225" s="86"/>
      <c r="X225" s="142"/>
      <c r="Y225" s="142"/>
      <c r="Z225" s="142"/>
      <c r="AA225" s="142"/>
      <c r="AB225" s="142" t="str">
        <f t="shared" si="13"/>
        <v>CAR20161221GRDA</v>
      </c>
      <c r="AC225" s="142">
        <f t="shared" si="14"/>
        <v>2</v>
      </c>
      <c r="AD225" s="142" t="str">
        <f>VLOOKUP(U225,NIVEAUXADMIN!A:B,2,FALSE)</f>
        <v>HT08</v>
      </c>
      <c r="AE225" s="142" t="str">
        <f>VLOOKUP(V225,NIVEAUXADMIN!E:F,2,FALSE)</f>
        <v>HT08822</v>
      </c>
      <c r="AF225" s="142" t="e">
        <f>VLOOKUP(W225,NIVEAUXADMIN!I:J,2,FALSE)</f>
        <v>#N/A</v>
      </c>
      <c r="AG225" s="142">
        <f>IF(SUMPRODUCT(($A$4:$A225=A225)*($V$4:$V225=V225))&gt;1,0,1)</f>
        <v>0</v>
      </c>
    </row>
    <row r="226" spans="1:33" ht="15" customHeight="1">
      <c r="A226" s="142" t="s">
        <v>49</v>
      </c>
      <c r="B226" s="142" t="s">
        <v>49</v>
      </c>
      <c r="C226" s="142" t="s">
        <v>26</v>
      </c>
      <c r="D226" s="142"/>
      <c r="E226" s="142"/>
      <c r="F226" s="142" t="s">
        <v>16</v>
      </c>
      <c r="G226" s="142" t="str">
        <f t="shared" si="15"/>
        <v>Janvier</v>
      </c>
      <c r="H226" s="158">
        <v>42753</v>
      </c>
      <c r="I226" s="84" t="s">
        <v>1051</v>
      </c>
      <c r="J226" s="142" t="s">
        <v>1052</v>
      </c>
      <c r="K226" s="142" t="s">
        <v>1061</v>
      </c>
      <c r="L226" s="142"/>
      <c r="M226" s="80" t="str">
        <f>IFERROR(VLOOKUP(K226,REFERENCES!R:S,2,FALSE),"")</f>
        <v>Nombre</v>
      </c>
      <c r="N226" s="75">
        <v>231</v>
      </c>
      <c r="O226" s="75"/>
      <c r="P226" s="75"/>
      <c r="Q226" s="75"/>
      <c r="R226" s="79"/>
      <c r="S226" s="144"/>
      <c r="T226" s="85"/>
      <c r="U226" s="142" t="s">
        <v>17</v>
      </c>
      <c r="V226" s="142" t="s">
        <v>261</v>
      </c>
      <c r="W226" s="86"/>
      <c r="X226" s="142"/>
      <c r="Y226" s="142"/>
      <c r="Z226" s="142"/>
      <c r="AA226" s="142"/>
      <c r="AB226" s="142" t="str">
        <f t="shared" si="13"/>
        <v>CAR2017118GRDA</v>
      </c>
      <c r="AC226" s="142">
        <f t="shared" si="14"/>
        <v>1</v>
      </c>
      <c r="AD226" s="142" t="str">
        <f>VLOOKUP(U226,NIVEAUXADMIN!A:B,2,FALSE)</f>
        <v>HT08</v>
      </c>
      <c r="AE226" s="142" t="str">
        <f>VLOOKUP(V226,NIVEAUXADMIN!E:F,2,FALSE)</f>
        <v>HT08822</v>
      </c>
      <c r="AF226" s="142" t="e">
        <f>VLOOKUP(W226,NIVEAUXADMIN!I:J,2,FALSE)</f>
        <v>#N/A</v>
      </c>
      <c r="AG226" s="142">
        <f>IF(SUMPRODUCT(($A$4:$A226=A226)*($V$4:$V226=V226))&gt;1,0,1)</f>
        <v>0</v>
      </c>
    </row>
    <row r="227" spans="1:33" ht="15" customHeight="1">
      <c r="A227" s="72" t="s">
        <v>49</v>
      </c>
      <c r="B227" s="72" t="s">
        <v>49</v>
      </c>
      <c r="C227" s="72" t="s">
        <v>26</v>
      </c>
      <c r="D227" s="72"/>
      <c r="E227" s="72"/>
      <c r="F227" s="142" t="s">
        <v>16</v>
      </c>
      <c r="G227" s="142" t="str">
        <f t="shared" si="15"/>
        <v>Octobre</v>
      </c>
      <c r="H227" s="158">
        <v>42672</v>
      </c>
      <c r="I227" s="84" t="s">
        <v>1051</v>
      </c>
      <c r="J227" s="142" t="s">
        <v>1052</v>
      </c>
      <c r="K227" s="142" t="s">
        <v>1059</v>
      </c>
      <c r="L227" s="142"/>
      <c r="M227" s="80" t="str">
        <f>IFERROR(VLOOKUP(K227,REFERENCES!R:S,2,FALSE),"")</f>
        <v>Nombre</v>
      </c>
      <c r="N227" s="159">
        <v>3828</v>
      </c>
      <c r="O227" s="75"/>
      <c r="P227" s="75"/>
      <c r="Q227" s="75"/>
      <c r="R227" s="79" t="s">
        <v>1885</v>
      </c>
      <c r="S227" s="144">
        <v>174</v>
      </c>
      <c r="T227" s="85"/>
      <c r="U227" s="142" t="s">
        <v>183</v>
      </c>
      <c r="V227" s="142" t="s">
        <v>569</v>
      </c>
      <c r="W227" s="86"/>
      <c r="X227" s="142"/>
      <c r="Y227" s="142"/>
      <c r="Z227" s="142" t="s">
        <v>1069</v>
      </c>
      <c r="AA227" s="142"/>
      <c r="AB227" s="142" t="str">
        <f t="shared" si="13"/>
        <v>CAR20161029SUGR</v>
      </c>
      <c r="AC227" s="142">
        <f t="shared" si="14"/>
        <v>2</v>
      </c>
      <c r="AD227" s="142" t="str">
        <f>VLOOKUP(U227,NIVEAUXADMIN!A:B,2,FALSE)</f>
        <v>HT02</v>
      </c>
      <c r="AE227" s="142" t="str">
        <f>VLOOKUP(V227,NIVEAUXADMIN!E:F,2,FALSE)</f>
        <v>HT02232</v>
      </c>
      <c r="AF227" s="142" t="e">
        <f>VLOOKUP(W227,NIVEAUXADMIN!I:J,2,FALSE)</f>
        <v>#N/A</v>
      </c>
      <c r="AG227" s="142">
        <f>IF(SUMPRODUCT(($A$4:$A227=A227)*($V$4:$V227=V227))&gt;1,0,1)</f>
        <v>1</v>
      </c>
    </row>
    <row r="228" spans="1:33" ht="15" customHeight="1">
      <c r="A228" s="72" t="s">
        <v>49</v>
      </c>
      <c r="B228" s="72" t="s">
        <v>49</v>
      </c>
      <c r="C228" s="72" t="s">
        <v>26</v>
      </c>
      <c r="D228" s="72"/>
      <c r="E228" s="72"/>
      <c r="F228" s="142" t="s">
        <v>16</v>
      </c>
      <c r="G228" s="142" t="str">
        <f t="shared" si="15"/>
        <v>Octobre</v>
      </c>
      <c r="H228" s="158">
        <v>42672</v>
      </c>
      <c r="I228" s="84" t="s">
        <v>1051</v>
      </c>
      <c r="J228" s="142" t="s">
        <v>1052</v>
      </c>
      <c r="K228" s="142" t="s">
        <v>1062</v>
      </c>
      <c r="L228" s="142" t="s">
        <v>1212</v>
      </c>
      <c r="M228" s="80" t="str">
        <f>IFERROR(VLOOKUP(K228,REFERENCES!R:S,2,FALSE),"")</f>
        <v>Nombre</v>
      </c>
      <c r="N228" s="159">
        <v>174</v>
      </c>
      <c r="O228" s="75"/>
      <c r="P228" s="75"/>
      <c r="Q228" s="75"/>
      <c r="R228" s="79" t="s">
        <v>1885</v>
      </c>
      <c r="S228" s="144">
        <v>174</v>
      </c>
      <c r="T228" s="85"/>
      <c r="U228" s="142" t="s">
        <v>183</v>
      </c>
      <c r="V228" s="142" t="s">
        <v>569</v>
      </c>
      <c r="W228" s="86"/>
      <c r="X228" s="142"/>
      <c r="Y228" s="142"/>
      <c r="Z228" s="142" t="s">
        <v>1069</v>
      </c>
      <c r="AA228" s="142"/>
      <c r="AB228" s="142" t="str">
        <f t="shared" si="13"/>
        <v>CAR20161029SUGR</v>
      </c>
      <c r="AC228" s="142">
        <f t="shared" si="14"/>
        <v>2</v>
      </c>
      <c r="AD228" s="142" t="str">
        <f>VLOOKUP(U228,NIVEAUXADMIN!A:B,2,FALSE)</f>
        <v>HT02</v>
      </c>
      <c r="AE228" s="142" t="str">
        <f>VLOOKUP(V228,NIVEAUXADMIN!E:F,2,FALSE)</f>
        <v>HT02232</v>
      </c>
      <c r="AF228" s="142" t="e">
        <f>VLOOKUP(W228,NIVEAUXADMIN!I:J,2,FALSE)</f>
        <v>#N/A</v>
      </c>
      <c r="AG228" s="142">
        <f>IF(SUMPRODUCT(($A$4:$A228=A228)*($V$4:$V228=V228))&gt;1,0,1)</f>
        <v>0</v>
      </c>
    </row>
    <row r="229" spans="1:33" ht="15" customHeight="1">
      <c r="A229" s="72" t="s">
        <v>49</v>
      </c>
      <c r="B229" s="72" t="s">
        <v>49</v>
      </c>
      <c r="C229" s="72" t="s">
        <v>26</v>
      </c>
      <c r="D229" s="72"/>
      <c r="E229" s="72"/>
      <c r="F229" s="142" t="s">
        <v>16</v>
      </c>
      <c r="G229" s="142" t="str">
        <f t="shared" si="15"/>
        <v>Octobre</v>
      </c>
      <c r="H229" s="158">
        <v>42672</v>
      </c>
      <c r="I229" s="84" t="s">
        <v>1051</v>
      </c>
      <c r="J229" s="142" t="s">
        <v>1052</v>
      </c>
      <c r="K229" s="142" t="s">
        <v>1059</v>
      </c>
      <c r="L229" s="142"/>
      <c r="M229" s="80" t="str">
        <f>IFERROR(VLOOKUP(K229,REFERENCES!R:S,2,FALSE),"")</f>
        <v>Nombre</v>
      </c>
      <c r="N229" s="159">
        <v>1050</v>
      </c>
      <c r="O229" s="75"/>
      <c r="P229" s="75"/>
      <c r="Q229" s="75"/>
      <c r="R229" s="79" t="s">
        <v>1885</v>
      </c>
      <c r="S229" s="144">
        <v>350</v>
      </c>
      <c r="T229" s="85"/>
      <c r="U229" s="142" t="s">
        <v>183</v>
      </c>
      <c r="V229" s="142" t="s">
        <v>572</v>
      </c>
      <c r="W229" s="86"/>
      <c r="X229" s="142"/>
      <c r="Y229" s="142"/>
      <c r="Z229" s="142" t="s">
        <v>1069</v>
      </c>
      <c r="AA229" s="142"/>
      <c r="AB229" s="142" t="str">
        <f t="shared" si="13"/>
        <v>CAR20161029SUJA</v>
      </c>
      <c r="AC229" s="142">
        <f t="shared" si="14"/>
        <v>2</v>
      </c>
      <c r="AD229" s="142" t="str">
        <f>VLOOKUP(U229,NIVEAUXADMIN!A:B,2,FALSE)</f>
        <v>HT02</v>
      </c>
      <c r="AE229" s="142" t="str">
        <f>VLOOKUP(V229,NIVEAUXADMIN!E:F,2,FALSE)</f>
        <v>HT02211</v>
      </c>
      <c r="AF229" s="142" t="e">
        <f>VLOOKUP(W229,NIVEAUXADMIN!I:J,2,FALSE)</f>
        <v>#N/A</v>
      </c>
      <c r="AG229" s="142">
        <f>IF(SUMPRODUCT(($A$4:$A229=A229)*($V$4:$V229=V229))&gt;1,0,1)</f>
        <v>1</v>
      </c>
    </row>
    <row r="230" spans="1:33" ht="15" customHeight="1">
      <c r="A230" s="72" t="s">
        <v>49</v>
      </c>
      <c r="B230" s="72" t="s">
        <v>49</v>
      </c>
      <c r="C230" s="72" t="s">
        <v>26</v>
      </c>
      <c r="D230" s="72"/>
      <c r="E230" s="72"/>
      <c r="F230" s="142" t="s">
        <v>16</v>
      </c>
      <c r="G230" s="142" t="str">
        <f t="shared" si="15"/>
        <v>Octobre</v>
      </c>
      <c r="H230" s="158">
        <v>42672</v>
      </c>
      <c r="I230" s="84" t="s">
        <v>1051</v>
      </c>
      <c r="J230" s="142" t="s">
        <v>1052</v>
      </c>
      <c r="K230" s="142" t="s">
        <v>1062</v>
      </c>
      <c r="L230" s="142" t="s">
        <v>1212</v>
      </c>
      <c r="M230" s="80" t="str">
        <f>IFERROR(VLOOKUP(K230,REFERENCES!R:S,2,FALSE),"")</f>
        <v>Nombre</v>
      </c>
      <c r="N230" s="159">
        <v>350</v>
      </c>
      <c r="O230" s="75"/>
      <c r="P230" s="75"/>
      <c r="Q230" s="75"/>
      <c r="R230" s="79" t="s">
        <v>1885</v>
      </c>
      <c r="S230" s="144">
        <v>350</v>
      </c>
      <c r="T230" s="85"/>
      <c r="U230" s="142" t="s">
        <v>183</v>
      </c>
      <c r="V230" s="142" t="s">
        <v>572</v>
      </c>
      <c r="W230" s="86"/>
      <c r="X230" s="142"/>
      <c r="Y230" s="142"/>
      <c r="Z230" s="142" t="s">
        <v>1069</v>
      </c>
      <c r="AA230" s="142"/>
      <c r="AB230" s="142" t="str">
        <f t="shared" si="13"/>
        <v>CAR20161029SUJA</v>
      </c>
      <c r="AC230" s="142">
        <f t="shared" si="14"/>
        <v>2</v>
      </c>
      <c r="AD230" s="142" t="str">
        <f>VLOOKUP(U230,NIVEAUXADMIN!A:B,2,FALSE)</f>
        <v>HT02</v>
      </c>
      <c r="AE230" s="142" t="str">
        <f>VLOOKUP(V230,NIVEAUXADMIN!E:F,2,FALSE)</f>
        <v>HT02211</v>
      </c>
      <c r="AF230" s="142" t="e">
        <f>VLOOKUP(W230,NIVEAUXADMIN!I:J,2,FALSE)</f>
        <v>#N/A</v>
      </c>
      <c r="AG230" s="142">
        <f>IF(SUMPRODUCT(($A$4:$A230=A230)*($V$4:$V230=V230))&gt;1,0,1)</f>
        <v>0</v>
      </c>
    </row>
    <row r="231" spans="1:33" ht="15" customHeight="1">
      <c r="A231" s="142" t="s">
        <v>49</v>
      </c>
      <c r="B231" s="142" t="s">
        <v>49</v>
      </c>
      <c r="C231" s="142" t="s">
        <v>26</v>
      </c>
      <c r="D231" s="142"/>
      <c r="E231" s="72"/>
      <c r="F231" s="142" t="s">
        <v>16</v>
      </c>
      <c r="G231" s="142" t="str">
        <f t="shared" si="15"/>
        <v>Decembre</v>
      </c>
      <c r="H231" s="158">
        <v>42717</v>
      </c>
      <c r="I231" s="84" t="s">
        <v>1051</v>
      </c>
      <c r="J231" s="142" t="s">
        <v>1052</v>
      </c>
      <c r="K231" s="142" t="s">
        <v>1062</v>
      </c>
      <c r="L231" s="142" t="s">
        <v>1212</v>
      </c>
      <c r="M231" s="80" t="str">
        <f>IFERROR(VLOOKUP(K231,REFERENCES!R:S,2,FALSE),"")</f>
        <v>Nombre</v>
      </c>
      <c r="N231" s="159">
        <v>186</v>
      </c>
      <c r="O231" s="75"/>
      <c r="P231" s="75"/>
      <c r="Q231" s="75"/>
      <c r="R231" s="79" t="s">
        <v>1885</v>
      </c>
      <c r="S231" s="144"/>
      <c r="T231" s="85"/>
      <c r="U231" s="142" t="s">
        <v>17</v>
      </c>
      <c r="V231" s="142" t="s">
        <v>18</v>
      </c>
      <c r="W231" s="86" t="s">
        <v>1307</v>
      </c>
      <c r="X231" s="142"/>
      <c r="Y231" s="142"/>
      <c r="Z231" s="142"/>
      <c r="AA231" s="142"/>
      <c r="AB231" s="142" t="str">
        <f t="shared" si="13"/>
        <v>CAR20161213GRJE1È</v>
      </c>
      <c r="AC231" s="142">
        <f t="shared" si="14"/>
        <v>1</v>
      </c>
      <c r="AD231" s="142" t="str">
        <f>VLOOKUP(U231,NIVEAUXADMIN!A:B,2,FALSE)</f>
        <v>HT08</v>
      </c>
      <c r="AE231" s="142" t="str">
        <f>VLOOKUP(V231,NIVEAUXADMIN!E:F,2,FALSE)</f>
        <v>HT08811</v>
      </c>
      <c r="AF231" s="142" t="str">
        <f>VLOOKUP(W231,NIVEAUXADMIN!I:J,2,FALSE)</f>
        <v>HT08811-01</v>
      </c>
      <c r="AG231" s="142">
        <f>IF(SUMPRODUCT(($A$4:$A231=A231)*($V$4:$V231=V231))&gt;1,0,1)</f>
        <v>1</v>
      </c>
    </row>
    <row r="232" spans="1:33" ht="15" customHeight="1">
      <c r="A232" s="142" t="s">
        <v>49</v>
      </c>
      <c r="B232" s="142" t="s">
        <v>49</v>
      </c>
      <c r="C232" s="142" t="s">
        <v>26</v>
      </c>
      <c r="D232" s="142"/>
      <c r="E232" s="72"/>
      <c r="F232" s="142" t="s">
        <v>16</v>
      </c>
      <c r="G232" s="142" t="str">
        <f t="shared" si="15"/>
        <v>Decembre</v>
      </c>
      <c r="H232" s="158">
        <v>42718</v>
      </c>
      <c r="I232" s="84" t="s">
        <v>1051</v>
      </c>
      <c r="J232" s="142" t="s">
        <v>1052</v>
      </c>
      <c r="K232" s="142" t="s">
        <v>1062</v>
      </c>
      <c r="L232" s="142" t="s">
        <v>1212</v>
      </c>
      <c r="M232" s="80" t="str">
        <f>IFERROR(VLOOKUP(K232,REFERENCES!R:S,2,FALSE),"")</f>
        <v>Nombre</v>
      </c>
      <c r="N232" s="159">
        <v>85</v>
      </c>
      <c r="O232" s="75"/>
      <c r="P232" s="75"/>
      <c r="Q232" s="75"/>
      <c r="R232" s="79" t="s">
        <v>1885</v>
      </c>
      <c r="S232" s="144"/>
      <c r="T232" s="85"/>
      <c r="U232" s="142" t="s">
        <v>17</v>
      </c>
      <c r="V232" s="142" t="s">
        <v>18</v>
      </c>
      <c r="W232" s="86" t="s">
        <v>1307</v>
      </c>
      <c r="X232" s="142"/>
      <c r="Y232" s="142"/>
      <c r="Z232" s="142"/>
      <c r="AA232" s="142"/>
      <c r="AB232" s="142" t="str">
        <f t="shared" si="13"/>
        <v>CAR20161214GRJE1È</v>
      </c>
      <c r="AC232" s="142">
        <f t="shared" si="14"/>
        <v>1</v>
      </c>
      <c r="AD232" s="142" t="str">
        <f>VLOOKUP(U232,NIVEAUXADMIN!A:B,2,FALSE)</f>
        <v>HT08</v>
      </c>
      <c r="AE232" s="142" t="str">
        <f>VLOOKUP(V232,NIVEAUXADMIN!E:F,2,FALSE)</f>
        <v>HT08811</v>
      </c>
      <c r="AF232" s="142" t="str">
        <f>VLOOKUP(W232,NIVEAUXADMIN!I:J,2,FALSE)</f>
        <v>HT08811-01</v>
      </c>
      <c r="AG232" s="142">
        <f>IF(SUMPRODUCT(($A$4:$A232=A232)*($V$4:$V232=V232))&gt;1,0,1)</f>
        <v>0</v>
      </c>
    </row>
    <row r="233" spans="1:33" ht="15" customHeight="1">
      <c r="A233" s="142" t="s">
        <v>49</v>
      </c>
      <c r="B233" s="142" t="s">
        <v>49</v>
      </c>
      <c r="C233" s="142" t="s">
        <v>26</v>
      </c>
      <c r="D233" s="142"/>
      <c r="E233" s="72"/>
      <c r="F233" s="142" t="s">
        <v>16</v>
      </c>
      <c r="G233" s="142" t="str">
        <f t="shared" si="15"/>
        <v>Decembre</v>
      </c>
      <c r="H233" s="158">
        <v>42721</v>
      </c>
      <c r="I233" s="84" t="s">
        <v>1051</v>
      </c>
      <c r="J233" s="142" t="s">
        <v>1052</v>
      </c>
      <c r="K233" s="142" t="s">
        <v>1062</v>
      </c>
      <c r="L233" s="142" t="s">
        <v>1212</v>
      </c>
      <c r="M233" s="80" t="str">
        <f>IFERROR(VLOOKUP(K233,REFERENCES!R:S,2,FALSE),"")</f>
        <v>Nombre</v>
      </c>
      <c r="N233" s="159">
        <v>928</v>
      </c>
      <c r="O233" s="75"/>
      <c r="P233" s="75"/>
      <c r="Q233" s="75"/>
      <c r="R233" s="79" t="s">
        <v>1885</v>
      </c>
      <c r="S233" s="144"/>
      <c r="T233" s="85"/>
      <c r="U233" s="142" t="s">
        <v>17</v>
      </c>
      <c r="V233" s="142" t="s">
        <v>18</v>
      </c>
      <c r="W233" s="86" t="s">
        <v>1307</v>
      </c>
      <c r="X233" s="142"/>
      <c r="Y233" s="142"/>
      <c r="Z233" s="142"/>
      <c r="AA233" s="142"/>
      <c r="AB233" s="142" t="str">
        <f t="shared" si="13"/>
        <v>CAR20161217GRJE1È</v>
      </c>
      <c r="AC233" s="142">
        <f t="shared" si="14"/>
        <v>1</v>
      </c>
      <c r="AD233" s="142" t="str">
        <f>VLOOKUP(U233,NIVEAUXADMIN!A:B,2,FALSE)</f>
        <v>HT08</v>
      </c>
      <c r="AE233" s="142" t="str">
        <f>VLOOKUP(V233,NIVEAUXADMIN!E:F,2,FALSE)</f>
        <v>HT08811</v>
      </c>
      <c r="AF233" s="142" t="str">
        <f>VLOOKUP(W233,NIVEAUXADMIN!I:J,2,FALSE)</f>
        <v>HT08811-01</v>
      </c>
      <c r="AG233" s="142">
        <f>IF(SUMPRODUCT(($A$4:$A233=A233)*($V$4:$V233=V233))&gt;1,0,1)</f>
        <v>0</v>
      </c>
    </row>
    <row r="234" spans="1:33" ht="15" customHeight="1">
      <c r="A234" s="72" t="s">
        <v>49</v>
      </c>
      <c r="B234" s="72" t="s">
        <v>49</v>
      </c>
      <c r="C234" s="72" t="s">
        <v>26</v>
      </c>
      <c r="D234" s="72"/>
      <c r="E234" s="72"/>
      <c r="F234" s="142" t="s">
        <v>16</v>
      </c>
      <c r="G234" s="142" t="str">
        <f t="shared" si="15"/>
        <v>Octobre</v>
      </c>
      <c r="H234" s="158">
        <v>42645</v>
      </c>
      <c r="I234" s="84" t="s">
        <v>1049</v>
      </c>
      <c r="J234" s="142" t="s">
        <v>1053</v>
      </c>
      <c r="K234" s="142" t="s">
        <v>1048</v>
      </c>
      <c r="L234" s="142"/>
      <c r="M234" s="80" t="str">
        <f>IFERROR(VLOOKUP(K234,REFERENCES!R:S,2,FALSE),"")</f>
        <v>Nombre</v>
      </c>
      <c r="N234" s="159">
        <v>6</v>
      </c>
      <c r="O234" s="75"/>
      <c r="P234" s="75"/>
      <c r="Q234" s="75"/>
      <c r="R234" s="79" t="s">
        <v>1885</v>
      </c>
      <c r="S234" s="144">
        <v>6</v>
      </c>
      <c r="T234" s="85" t="s">
        <v>1040</v>
      </c>
      <c r="U234" s="142" t="s">
        <v>17</v>
      </c>
      <c r="V234" s="142" t="s">
        <v>18</v>
      </c>
      <c r="W234" s="86"/>
      <c r="X234" s="142"/>
      <c r="Y234" s="142"/>
      <c r="Z234" s="142" t="s">
        <v>1069</v>
      </c>
      <c r="AA234" s="142"/>
      <c r="AB234" s="142" t="str">
        <f t="shared" si="13"/>
        <v>CAR2016102GRJE</v>
      </c>
      <c r="AC234" s="142">
        <f t="shared" si="14"/>
        <v>2</v>
      </c>
      <c r="AD234" s="142" t="str">
        <f>VLOOKUP(U234,NIVEAUXADMIN!A:B,2,FALSE)</f>
        <v>HT08</v>
      </c>
      <c r="AE234" s="142" t="str">
        <f>VLOOKUP(V234,NIVEAUXADMIN!E:F,2,FALSE)</f>
        <v>HT08811</v>
      </c>
      <c r="AF234" s="142" t="e">
        <f>VLOOKUP(W234,NIVEAUXADMIN!I:J,2,FALSE)</f>
        <v>#N/A</v>
      </c>
      <c r="AG234" s="142">
        <f>IF(SUMPRODUCT(($A$4:$A234=A234)*($V$4:$V234=V234))&gt;1,0,1)</f>
        <v>0</v>
      </c>
    </row>
    <row r="235" spans="1:33" ht="15" customHeight="1">
      <c r="A235" s="72" t="s">
        <v>49</v>
      </c>
      <c r="B235" s="72" t="s">
        <v>49</v>
      </c>
      <c r="C235" s="72" t="s">
        <v>26</v>
      </c>
      <c r="D235" s="72"/>
      <c r="E235" s="72"/>
      <c r="F235" s="142" t="s">
        <v>16</v>
      </c>
      <c r="G235" s="142" t="str">
        <f t="shared" si="15"/>
        <v>Octobre</v>
      </c>
      <c r="H235" s="158">
        <v>42645</v>
      </c>
      <c r="I235" s="84" t="s">
        <v>1051</v>
      </c>
      <c r="J235" s="142" t="s">
        <v>1052</v>
      </c>
      <c r="K235" s="142" t="s">
        <v>1054</v>
      </c>
      <c r="L235" s="142"/>
      <c r="M235" s="80" t="str">
        <f>IFERROR(VLOOKUP(K235,REFERENCES!R:S,2,FALSE),"")</f>
        <v>Nombre</v>
      </c>
      <c r="N235" s="159">
        <v>180</v>
      </c>
      <c r="O235" s="75"/>
      <c r="P235" s="75"/>
      <c r="Q235" s="75"/>
      <c r="R235" s="79" t="s">
        <v>1885</v>
      </c>
      <c r="S235" s="144">
        <v>180</v>
      </c>
      <c r="T235" s="85" t="s">
        <v>1040</v>
      </c>
      <c r="U235" s="142" t="s">
        <v>17</v>
      </c>
      <c r="V235" s="142" t="s">
        <v>18</v>
      </c>
      <c r="W235" s="86"/>
      <c r="X235" s="142"/>
      <c r="Y235" s="142"/>
      <c r="Z235" s="142" t="s">
        <v>1069</v>
      </c>
      <c r="AA235" s="142"/>
      <c r="AB235" s="142" t="str">
        <f t="shared" si="13"/>
        <v>CAR2016102GRJE</v>
      </c>
      <c r="AC235" s="142">
        <f t="shared" si="14"/>
        <v>2</v>
      </c>
      <c r="AD235" s="142" t="str">
        <f>VLOOKUP(U235,NIVEAUXADMIN!A:B,2,FALSE)</f>
        <v>HT08</v>
      </c>
      <c r="AE235" s="142" t="str">
        <f>VLOOKUP(V235,NIVEAUXADMIN!E:F,2,FALSE)</f>
        <v>HT08811</v>
      </c>
      <c r="AF235" s="142" t="e">
        <f>VLOOKUP(W235,NIVEAUXADMIN!I:J,2,FALSE)</f>
        <v>#N/A</v>
      </c>
      <c r="AG235" s="142">
        <f>IF(SUMPRODUCT(($A$4:$A235=A235)*($V$4:$V235=V235))&gt;1,0,1)</f>
        <v>0</v>
      </c>
    </row>
    <row r="236" spans="1:33" ht="15" customHeight="1">
      <c r="A236" s="72" t="s">
        <v>49</v>
      </c>
      <c r="B236" s="72" t="s">
        <v>49</v>
      </c>
      <c r="C236" s="72" t="s">
        <v>26</v>
      </c>
      <c r="D236" s="72"/>
      <c r="E236" s="72"/>
      <c r="F236" s="142" t="s">
        <v>16</v>
      </c>
      <c r="G236" s="142" t="str">
        <f t="shared" si="15"/>
        <v>Octobre</v>
      </c>
      <c r="H236" s="158">
        <v>42652</v>
      </c>
      <c r="I236" s="84" t="s">
        <v>1051</v>
      </c>
      <c r="J236" s="142" t="s">
        <v>1052</v>
      </c>
      <c r="K236" s="142" t="s">
        <v>1062</v>
      </c>
      <c r="L236" s="142" t="s">
        <v>1212</v>
      </c>
      <c r="M236" s="80" t="str">
        <f>IFERROR(VLOOKUP(K236,REFERENCES!R:S,2,FALSE),"")</f>
        <v>Nombre</v>
      </c>
      <c r="N236" s="159">
        <v>85</v>
      </c>
      <c r="O236" s="75"/>
      <c r="P236" s="75"/>
      <c r="Q236" s="75"/>
      <c r="R236" s="79" t="s">
        <v>1885</v>
      </c>
      <c r="S236" s="144">
        <v>85</v>
      </c>
      <c r="T236" s="85"/>
      <c r="U236" s="142" t="s">
        <v>17</v>
      </c>
      <c r="V236" s="142" t="s">
        <v>18</v>
      </c>
      <c r="W236" s="86"/>
      <c r="X236" s="142"/>
      <c r="Y236" s="142"/>
      <c r="Z236" s="142" t="s">
        <v>1069</v>
      </c>
      <c r="AA236" s="142"/>
      <c r="AB236" s="142" t="str">
        <f t="shared" si="13"/>
        <v>CAR2016109GRJE</v>
      </c>
      <c r="AC236" s="142">
        <f t="shared" si="14"/>
        <v>1</v>
      </c>
      <c r="AD236" s="142" t="str">
        <f>VLOOKUP(U236,NIVEAUXADMIN!A:B,2,FALSE)</f>
        <v>HT08</v>
      </c>
      <c r="AE236" s="142" t="str">
        <f>VLOOKUP(V236,NIVEAUXADMIN!E:F,2,FALSE)</f>
        <v>HT08811</v>
      </c>
      <c r="AF236" s="142" t="e">
        <f>VLOOKUP(W236,NIVEAUXADMIN!I:J,2,FALSE)</f>
        <v>#N/A</v>
      </c>
      <c r="AG236" s="142">
        <f>IF(SUMPRODUCT(($A$4:$A236=A236)*($V$4:$V236=V236))&gt;1,0,1)</f>
        <v>0</v>
      </c>
    </row>
    <row r="237" spans="1:33" ht="15" customHeight="1">
      <c r="A237" s="72" t="s">
        <v>49</v>
      </c>
      <c r="B237" s="72" t="s">
        <v>49</v>
      </c>
      <c r="C237" s="72" t="s">
        <v>26</v>
      </c>
      <c r="D237" s="72"/>
      <c r="E237" s="72"/>
      <c r="F237" s="142" t="s">
        <v>16</v>
      </c>
      <c r="G237" s="142" t="str">
        <f t="shared" si="15"/>
        <v>Octobre</v>
      </c>
      <c r="H237" s="158">
        <v>42661</v>
      </c>
      <c r="I237" s="84" t="s">
        <v>1051</v>
      </c>
      <c r="J237" s="142" t="s">
        <v>1052</v>
      </c>
      <c r="K237" s="142" t="s">
        <v>1059</v>
      </c>
      <c r="L237" s="142"/>
      <c r="M237" s="80" t="str">
        <f>IFERROR(VLOOKUP(K237,REFERENCES!R:S,2,FALSE),"")</f>
        <v>Nombre</v>
      </c>
      <c r="N237" s="159">
        <v>12195</v>
      </c>
      <c r="O237" s="75"/>
      <c r="P237" s="75"/>
      <c r="Q237" s="75"/>
      <c r="R237" s="79" t="s">
        <v>1885</v>
      </c>
      <c r="S237" s="144">
        <v>1626</v>
      </c>
      <c r="T237" s="85"/>
      <c r="U237" s="142" t="s">
        <v>17</v>
      </c>
      <c r="V237" s="142" t="s">
        <v>18</v>
      </c>
      <c r="W237" s="86"/>
      <c r="X237" s="142"/>
      <c r="Y237" s="142"/>
      <c r="Z237" s="142" t="s">
        <v>1071</v>
      </c>
      <c r="AA237" s="142"/>
      <c r="AB237" s="142" t="str">
        <f t="shared" si="13"/>
        <v>CAR20161018GRJE</v>
      </c>
      <c r="AC237" s="142">
        <f t="shared" si="14"/>
        <v>1</v>
      </c>
      <c r="AD237" s="142" t="str">
        <f>VLOOKUP(U237,NIVEAUXADMIN!A:B,2,FALSE)</f>
        <v>HT08</v>
      </c>
      <c r="AE237" s="142" t="str">
        <f>VLOOKUP(V237,NIVEAUXADMIN!E:F,2,FALSE)</f>
        <v>HT08811</v>
      </c>
      <c r="AF237" s="142" t="e">
        <f>VLOOKUP(W237,NIVEAUXADMIN!I:J,2,FALSE)</f>
        <v>#N/A</v>
      </c>
      <c r="AG237" s="142">
        <f>IF(SUMPRODUCT(($A$4:$A237=A237)*($V$4:$V237=V237))&gt;1,0,1)</f>
        <v>0</v>
      </c>
    </row>
    <row r="238" spans="1:33" ht="15" customHeight="1">
      <c r="A238" s="142" t="s">
        <v>49</v>
      </c>
      <c r="B238" s="142" t="s">
        <v>49</v>
      </c>
      <c r="C238" s="142" t="s">
        <v>26</v>
      </c>
      <c r="D238" s="142"/>
      <c r="E238" s="72"/>
      <c r="F238" s="142" t="s">
        <v>16</v>
      </c>
      <c r="G238" s="142" t="str">
        <f t="shared" si="15"/>
        <v>Decembre</v>
      </c>
      <c r="H238" s="158">
        <v>42723</v>
      </c>
      <c r="I238" s="84" t="s">
        <v>1051</v>
      </c>
      <c r="J238" s="142" t="s">
        <v>1052</v>
      </c>
      <c r="K238" s="142" t="s">
        <v>1059</v>
      </c>
      <c r="L238" s="142"/>
      <c r="M238" s="80" t="str">
        <f>IFERROR(VLOOKUP(K238,REFERENCES!R:S,2,FALSE),"")</f>
        <v>Nombre</v>
      </c>
      <c r="N238" s="159">
        <v>2000</v>
      </c>
      <c r="O238" s="75"/>
      <c r="P238" s="75"/>
      <c r="Q238" s="75"/>
      <c r="R238" s="79" t="s">
        <v>1885</v>
      </c>
      <c r="S238" s="144"/>
      <c r="T238" s="85"/>
      <c r="U238" s="142" t="s">
        <v>17</v>
      </c>
      <c r="V238" s="142" t="s">
        <v>18</v>
      </c>
      <c r="W238" s="86"/>
      <c r="X238" s="142"/>
      <c r="Y238" s="142"/>
      <c r="Z238" s="142"/>
      <c r="AA238" s="142"/>
      <c r="AB238" s="142" t="str">
        <f t="shared" si="13"/>
        <v>CAR20161219GRJE</v>
      </c>
      <c r="AC238" s="142">
        <f t="shared" si="14"/>
        <v>2</v>
      </c>
      <c r="AD238" s="142" t="str">
        <f>VLOOKUP(U238,NIVEAUXADMIN!A:B,2,FALSE)</f>
        <v>HT08</v>
      </c>
      <c r="AE238" s="142" t="str">
        <f>VLOOKUP(V238,NIVEAUXADMIN!E:F,2,FALSE)</f>
        <v>HT08811</v>
      </c>
      <c r="AF238" s="142" t="e">
        <f>VLOOKUP(W238,NIVEAUXADMIN!I:J,2,FALSE)</f>
        <v>#N/A</v>
      </c>
      <c r="AG238" s="142">
        <f>IF(SUMPRODUCT(($A$4:$A238=A238)*($V$4:$V238=V238))&gt;1,0,1)</f>
        <v>0</v>
      </c>
    </row>
    <row r="239" spans="1:33" ht="15" customHeight="1">
      <c r="A239" s="142" t="s">
        <v>49</v>
      </c>
      <c r="B239" s="142" t="s">
        <v>49</v>
      </c>
      <c r="C239" s="142" t="s">
        <v>26</v>
      </c>
      <c r="D239" s="142"/>
      <c r="E239" s="72"/>
      <c r="F239" s="142" t="s">
        <v>16</v>
      </c>
      <c r="G239" s="142" t="str">
        <f t="shared" si="15"/>
        <v>Decembre</v>
      </c>
      <c r="H239" s="158">
        <v>42723</v>
      </c>
      <c r="I239" s="84" t="s">
        <v>1051</v>
      </c>
      <c r="J239" s="142" t="s">
        <v>1052</v>
      </c>
      <c r="K239" s="142" t="s">
        <v>1065</v>
      </c>
      <c r="L239" s="142"/>
      <c r="M239" s="80" t="str">
        <f>IFERROR(VLOOKUP(K239,REFERENCES!R:S,2,FALSE),"")</f>
        <v>N/A</v>
      </c>
      <c r="N239" s="159">
        <v>850</v>
      </c>
      <c r="O239" s="75"/>
      <c r="P239" s="75"/>
      <c r="Q239" s="75"/>
      <c r="R239" s="79" t="s">
        <v>1885</v>
      </c>
      <c r="S239" s="144"/>
      <c r="T239" s="85"/>
      <c r="U239" s="142" t="s">
        <v>17</v>
      </c>
      <c r="V239" s="142" t="s">
        <v>18</v>
      </c>
      <c r="W239" s="86"/>
      <c r="X239" s="142"/>
      <c r="Y239" s="142"/>
      <c r="Z239" s="142"/>
      <c r="AA239" s="142" t="s">
        <v>1899</v>
      </c>
      <c r="AB239" s="142" t="str">
        <f t="shared" si="13"/>
        <v>CAR20161219GRJE</v>
      </c>
      <c r="AC239" s="142">
        <f t="shared" si="14"/>
        <v>2</v>
      </c>
      <c r="AD239" s="142" t="str">
        <f>VLOOKUP(U239,NIVEAUXADMIN!A:B,2,FALSE)</f>
        <v>HT08</v>
      </c>
      <c r="AE239" s="142" t="str">
        <f>VLOOKUP(V239,NIVEAUXADMIN!E:F,2,FALSE)</f>
        <v>HT08811</v>
      </c>
      <c r="AF239" s="142" t="e">
        <f>VLOOKUP(W239,NIVEAUXADMIN!I:J,2,FALSE)</f>
        <v>#N/A</v>
      </c>
      <c r="AG239" s="142">
        <f>IF(SUMPRODUCT(($A$4:$A239=A239)*($V$4:$V239=V239))&gt;1,0,1)</f>
        <v>0</v>
      </c>
    </row>
    <row r="240" spans="1:33" ht="15" customHeight="1">
      <c r="A240" s="142" t="s">
        <v>49</v>
      </c>
      <c r="B240" s="142" t="s">
        <v>49</v>
      </c>
      <c r="C240" s="142" t="s">
        <v>26</v>
      </c>
      <c r="D240" s="142"/>
      <c r="E240" s="72"/>
      <c r="F240" s="142" t="s">
        <v>16</v>
      </c>
      <c r="G240" s="142" t="str">
        <f t="shared" si="15"/>
        <v>Decembre</v>
      </c>
      <c r="H240" s="158">
        <v>42724</v>
      </c>
      <c r="I240" s="84" t="s">
        <v>1051</v>
      </c>
      <c r="J240" s="142" t="s">
        <v>1052</v>
      </c>
      <c r="K240" s="142" t="s">
        <v>1059</v>
      </c>
      <c r="L240" s="142"/>
      <c r="M240" s="80" t="str">
        <f>IFERROR(VLOOKUP(K240,REFERENCES!R:S,2,FALSE),"")</f>
        <v>Nombre</v>
      </c>
      <c r="N240" s="159">
        <v>2000</v>
      </c>
      <c r="O240" s="75"/>
      <c r="P240" s="75"/>
      <c r="Q240" s="75"/>
      <c r="R240" s="79" t="s">
        <v>1885</v>
      </c>
      <c r="S240" s="144"/>
      <c r="T240" s="85"/>
      <c r="U240" s="142" t="s">
        <v>17</v>
      </c>
      <c r="V240" s="142" t="s">
        <v>18</v>
      </c>
      <c r="W240" s="86"/>
      <c r="X240" s="142"/>
      <c r="Y240" s="142"/>
      <c r="Z240" s="142"/>
      <c r="AA240" s="142"/>
      <c r="AB240" s="142" t="str">
        <f t="shared" si="13"/>
        <v>CAR20161220GRJE</v>
      </c>
      <c r="AC240" s="142">
        <f t="shared" si="14"/>
        <v>2</v>
      </c>
      <c r="AD240" s="142" t="str">
        <f>VLOOKUP(U240,NIVEAUXADMIN!A:B,2,FALSE)</f>
        <v>HT08</v>
      </c>
      <c r="AE240" s="142" t="str">
        <f>VLOOKUP(V240,NIVEAUXADMIN!E:F,2,FALSE)</f>
        <v>HT08811</v>
      </c>
      <c r="AF240" s="142" t="e">
        <f>VLOOKUP(W240,NIVEAUXADMIN!I:J,2,FALSE)</f>
        <v>#N/A</v>
      </c>
      <c r="AG240" s="142">
        <f>IF(SUMPRODUCT(($A$4:$A240=A240)*($V$4:$V240=V240))&gt;1,0,1)</f>
        <v>0</v>
      </c>
    </row>
    <row r="241" spans="1:33" ht="15" customHeight="1">
      <c r="A241" s="142" t="s">
        <v>49</v>
      </c>
      <c r="B241" s="142" t="s">
        <v>49</v>
      </c>
      <c r="C241" s="142" t="s">
        <v>26</v>
      </c>
      <c r="D241" s="142"/>
      <c r="E241" s="72"/>
      <c r="F241" s="142" t="s">
        <v>16</v>
      </c>
      <c r="G241" s="142" t="str">
        <f t="shared" si="15"/>
        <v>Decembre</v>
      </c>
      <c r="H241" s="158">
        <v>42724</v>
      </c>
      <c r="I241" s="84" t="s">
        <v>1051</v>
      </c>
      <c r="J241" s="142" t="s">
        <v>1052</v>
      </c>
      <c r="K241" s="142" t="s">
        <v>1065</v>
      </c>
      <c r="L241" s="142"/>
      <c r="M241" s="80" t="str">
        <f>IFERROR(VLOOKUP(K241,REFERENCES!R:S,2,FALSE),"")</f>
        <v>N/A</v>
      </c>
      <c r="N241" s="159">
        <v>608</v>
      </c>
      <c r="O241" s="75"/>
      <c r="P241" s="75"/>
      <c r="Q241" s="75"/>
      <c r="R241" s="79" t="s">
        <v>1885</v>
      </c>
      <c r="S241" s="144"/>
      <c r="T241" s="85"/>
      <c r="U241" s="142" t="s">
        <v>17</v>
      </c>
      <c r="V241" s="142" t="s">
        <v>18</v>
      </c>
      <c r="W241" s="86"/>
      <c r="X241" s="142"/>
      <c r="Y241" s="142"/>
      <c r="Z241" s="142"/>
      <c r="AA241" s="142" t="s">
        <v>1899</v>
      </c>
      <c r="AB241" s="142" t="str">
        <f t="shared" si="13"/>
        <v>CAR20161220GRJE</v>
      </c>
      <c r="AC241" s="142">
        <f t="shared" si="14"/>
        <v>2</v>
      </c>
      <c r="AD241" s="142" t="str">
        <f>VLOOKUP(U241,NIVEAUXADMIN!A:B,2,FALSE)</f>
        <v>HT08</v>
      </c>
      <c r="AE241" s="142" t="str">
        <f>VLOOKUP(V241,NIVEAUXADMIN!E:F,2,FALSE)</f>
        <v>HT08811</v>
      </c>
      <c r="AF241" s="142" t="e">
        <f>VLOOKUP(W241,NIVEAUXADMIN!I:J,2,FALSE)</f>
        <v>#N/A</v>
      </c>
      <c r="AG241" s="142">
        <f>IF(SUMPRODUCT(($A$4:$A241=A241)*($V$4:$V241=V241))&gt;1,0,1)</f>
        <v>0</v>
      </c>
    </row>
    <row r="242" spans="1:33" ht="15" customHeight="1">
      <c r="A242" s="142" t="s">
        <v>49</v>
      </c>
      <c r="B242" s="142" t="s">
        <v>49</v>
      </c>
      <c r="C242" s="142" t="s">
        <v>26</v>
      </c>
      <c r="D242" s="142"/>
      <c r="E242" s="142"/>
      <c r="F242" s="142" t="s">
        <v>16</v>
      </c>
      <c r="G242" s="142" t="str">
        <f t="shared" ref="G242:G273" si="16">CHOOSE(MONTH(H242), "Janvier", "Fevrier", "Mars", "Avril", "Mai", "Juin", "Juillet", "Aout", "Septembre", "Octobre", "Novembre", "Decembre")</f>
        <v>Janvier</v>
      </c>
      <c r="H242" s="158">
        <v>42740</v>
      </c>
      <c r="I242" s="84" t="s">
        <v>1051</v>
      </c>
      <c r="J242" s="142" t="s">
        <v>1052</v>
      </c>
      <c r="K242" s="142" t="s">
        <v>1062</v>
      </c>
      <c r="L242" s="142" t="s">
        <v>1212</v>
      </c>
      <c r="M242" s="80" t="str">
        <f>IFERROR(VLOOKUP(K242,REFERENCES!R:S,2,FALSE),"")</f>
        <v>Nombre</v>
      </c>
      <c r="N242" s="75">
        <v>60</v>
      </c>
      <c r="O242" s="75"/>
      <c r="P242" s="75"/>
      <c r="Q242" s="75"/>
      <c r="R242" s="79"/>
      <c r="S242" s="144"/>
      <c r="T242" s="85"/>
      <c r="U242" s="142" t="s">
        <v>17</v>
      </c>
      <c r="V242" s="142" t="s">
        <v>18</v>
      </c>
      <c r="W242" s="86"/>
      <c r="X242" s="142"/>
      <c r="Y242" s="142"/>
      <c r="Z242" s="142"/>
      <c r="AA242" s="142"/>
      <c r="AB242" s="142" t="str">
        <f t="shared" si="13"/>
        <v>CAR201715GRJE</v>
      </c>
      <c r="AC242" s="142">
        <f t="shared" si="14"/>
        <v>1</v>
      </c>
      <c r="AD242" s="142" t="str">
        <f>VLOOKUP(U242,NIVEAUXADMIN!A:B,2,FALSE)</f>
        <v>HT08</v>
      </c>
      <c r="AE242" s="142" t="str">
        <f>VLOOKUP(V242,NIVEAUXADMIN!E:F,2,FALSE)</f>
        <v>HT08811</v>
      </c>
      <c r="AF242" s="142" t="e">
        <f>VLOOKUP(W242,NIVEAUXADMIN!I:J,2,FALSE)</f>
        <v>#N/A</v>
      </c>
      <c r="AG242" s="142">
        <f>IF(SUMPRODUCT(($A$4:$A242=A242)*($V$4:$V242=V242))&gt;1,0,1)</f>
        <v>0</v>
      </c>
    </row>
    <row r="243" spans="1:33" ht="15" customHeight="1">
      <c r="A243" s="142" t="s">
        <v>49</v>
      </c>
      <c r="B243" s="142" t="s">
        <v>49</v>
      </c>
      <c r="C243" s="142" t="s">
        <v>26</v>
      </c>
      <c r="D243" s="142"/>
      <c r="E243" s="142"/>
      <c r="F243" s="142" t="s">
        <v>16</v>
      </c>
      <c r="G243" s="142" t="str">
        <f t="shared" si="16"/>
        <v>Janvier</v>
      </c>
      <c r="H243" s="158">
        <v>42741</v>
      </c>
      <c r="I243" s="84" t="s">
        <v>1051</v>
      </c>
      <c r="J243" s="142" t="s">
        <v>1052</v>
      </c>
      <c r="K243" s="142" t="s">
        <v>1062</v>
      </c>
      <c r="L243" s="142" t="s">
        <v>1212</v>
      </c>
      <c r="M243" s="80" t="str">
        <f>IFERROR(VLOOKUP(K243,REFERENCES!R:S,2,FALSE),"")</f>
        <v>Nombre</v>
      </c>
      <c r="N243" s="75">
        <v>60</v>
      </c>
      <c r="O243" s="75"/>
      <c r="P243" s="75"/>
      <c r="Q243" s="75"/>
      <c r="R243" s="79"/>
      <c r="S243" s="144"/>
      <c r="T243" s="85"/>
      <c r="U243" s="142" t="s">
        <v>17</v>
      </c>
      <c r="V243" s="142" t="s">
        <v>18</v>
      </c>
      <c r="W243" s="86"/>
      <c r="X243" s="142"/>
      <c r="Y243" s="142"/>
      <c r="Z243" s="142"/>
      <c r="AA243" s="142"/>
      <c r="AB243" s="142" t="str">
        <f t="shared" si="13"/>
        <v>CAR201716GRJE</v>
      </c>
      <c r="AC243" s="142">
        <f t="shared" si="14"/>
        <v>1</v>
      </c>
      <c r="AD243" s="142" t="str">
        <f>VLOOKUP(U243,NIVEAUXADMIN!A:B,2,FALSE)</f>
        <v>HT08</v>
      </c>
      <c r="AE243" s="142" t="str">
        <f>VLOOKUP(V243,NIVEAUXADMIN!E:F,2,FALSE)</f>
        <v>HT08811</v>
      </c>
      <c r="AF243" s="142" t="e">
        <f>VLOOKUP(W243,NIVEAUXADMIN!I:J,2,FALSE)</f>
        <v>#N/A</v>
      </c>
      <c r="AG243" s="142">
        <f>IF(SUMPRODUCT(($A$4:$A243=A243)*($V$4:$V243=V243))&gt;1,0,1)</f>
        <v>0</v>
      </c>
    </row>
    <row r="244" spans="1:33" ht="15" customHeight="1">
      <c r="A244" s="142" t="s">
        <v>49</v>
      </c>
      <c r="B244" s="142" t="s">
        <v>49</v>
      </c>
      <c r="C244" s="142" t="s">
        <v>26</v>
      </c>
      <c r="D244" s="142"/>
      <c r="E244" s="142"/>
      <c r="F244" s="142" t="s">
        <v>16</v>
      </c>
      <c r="G244" s="142" t="str">
        <f t="shared" si="16"/>
        <v>Janvier</v>
      </c>
      <c r="H244" s="158">
        <v>42752</v>
      </c>
      <c r="I244" s="84" t="s">
        <v>1051</v>
      </c>
      <c r="J244" s="142" t="s">
        <v>1052</v>
      </c>
      <c r="K244" s="142" t="s">
        <v>1059</v>
      </c>
      <c r="L244" s="142"/>
      <c r="M244" s="80" t="str">
        <f>IFERROR(VLOOKUP(K244,REFERENCES!R:S,2,FALSE),"")</f>
        <v>Nombre</v>
      </c>
      <c r="N244" s="75">
        <v>19390</v>
      </c>
      <c r="O244" s="75"/>
      <c r="P244" s="75"/>
      <c r="Q244" s="75"/>
      <c r="R244" s="79"/>
      <c r="S244" s="144"/>
      <c r="T244" s="85"/>
      <c r="U244" s="142" t="s">
        <v>17</v>
      </c>
      <c r="V244" s="142" t="s">
        <v>18</v>
      </c>
      <c r="W244" s="86"/>
      <c r="X244" s="142"/>
      <c r="Y244" s="142"/>
      <c r="Z244" s="142"/>
      <c r="AA244" s="142"/>
      <c r="AB244" s="142" t="str">
        <f t="shared" si="13"/>
        <v>CAR2017117GRJE</v>
      </c>
      <c r="AC244" s="142">
        <f t="shared" si="14"/>
        <v>1</v>
      </c>
      <c r="AD244" s="142" t="str">
        <f>VLOOKUP(U244,NIVEAUXADMIN!A:B,2,FALSE)</f>
        <v>HT08</v>
      </c>
      <c r="AE244" s="142" t="str">
        <f>VLOOKUP(V244,NIVEAUXADMIN!E:F,2,FALSE)</f>
        <v>HT08811</v>
      </c>
      <c r="AF244" s="142" t="e">
        <f>VLOOKUP(W244,NIVEAUXADMIN!I:J,2,FALSE)</f>
        <v>#N/A</v>
      </c>
      <c r="AG244" s="142">
        <f>IF(SUMPRODUCT(($A$4:$A244=A244)*($V$4:$V244=V244))&gt;1,0,1)</f>
        <v>0</v>
      </c>
    </row>
    <row r="245" spans="1:33" ht="15" customHeight="1">
      <c r="A245" s="142" t="s">
        <v>49</v>
      </c>
      <c r="B245" s="142" t="s">
        <v>49</v>
      </c>
      <c r="C245" s="142" t="s">
        <v>26</v>
      </c>
      <c r="D245" s="142"/>
      <c r="E245" s="142"/>
      <c r="F245" s="142" t="s">
        <v>16</v>
      </c>
      <c r="G245" s="142" t="str">
        <f t="shared" si="16"/>
        <v>Janvier</v>
      </c>
      <c r="H245" s="158">
        <v>42759</v>
      </c>
      <c r="I245" s="84" t="s">
        <v>1051</v>
      </c>
      <c r="J245" s="142" t="s">
        <v>1052</v>
      </c>
      <c r="K245" s="142" t="s">
        <v>1061</v>
      </c>
      <c r="L245" s="142"/>
      <c r="M245" s="80" t="str">
        <f>IFERROR(VLOOKUP(K245,REFERENCES!R:S,2,FALSE),"")</f>
        <v>Nombre</v>
      </c>
      <c r="N245" s="75">
        <v>90</v>
      </c>
      <c r="O245" s="75"/>
      <c r="P245" s="75"/>
      <c r="Q245" s="75"/>
      <c r="R245" s="79"/>
      <c r="S245" s="144"/>
      <c r="T245" s="85"/>
      <c r="U245" s="142" t="s">
        <v>17</v>
      </c>
      <c r="V245" s="142" t="s">
        <v>18</v>
      </c>
      <c r="W245" s="86"/>
      <c r="X245" s="142"/>
      <c r="Y245" s="142"/>
      <c r="Z245" s="142"/>
      <c r="AA245" s="142"/>
      <c r="AB245" s="142" t="str">
        <f t="shared" si="13"/>
        <v>CAR2017124GRJE</v>
      </c>
      <c r="AC245" s="142">
        <f t="shared" si="14"/>
        <v>2</v>
      </c>
      <c r="AD245" s="142" t="str">
        <f>VLOOKUP(U245,NIVEAUXADMIN!A:B,2,FALSE)</f>
        <v>HT08</v>
      </c>
      <c r="AE245" s="142" t="str">
        <f>VLOOKUP(V245,NIVEAUXADMIN!E:F,2,FALSE)</f>
        <v>HT08811</v>
      </c>
      <c r="AF245" s="142" t="e">
        <f>VLOOKUP(W245,NIVEAUXADMIN!I:J,2,FALSE)</f>
        <v>#N/A</v>
      </c>
      <c r="AG245" s="142">
        <f>IF(SUMPRODUCT(($A$4:$A245=A245)*($V$4:$V245=V245))&gt;1,0,1)</f>
        <v>0</v>
      </c>
    </row>
    <row r="246" spans="1:33" ht="15" customHeight="1">
      <c r="A246" s="142" t="s">
        <v>49</v>
      </c>
      <c r="B246" s="142" t="s">
        <v>49</v>
      </c>
      <c r="C246" s="142" t="s">
        <v>26</v>
      </c>
      <c r="D246" s="142"/>
      <c r="E246" s="142"/>
      <c r="F246" s="142" t="s">
        <v>16</v>
      </c>
      <c r="G246" s="142" t="str">
        <f t="shared" si="16"/>
        <v>Janvier</v>
      </c>
      <c r="H246" s="158">
        <v>42759</v>
      </c>
      <c r="I246" s="84" t="s">
        <v>1051</v>
      </c>
      <c r="J246" s="142" t="s">
        <v>1052</v>
      </c>
      <c r="K246" s="142" t="s">
        <v>1059</v>
      </c>
      <c r="L246" s="142"/>
      <c r="M246" s="80" t="str">
        <f>IFERROR(VLOOKUP(K246,REFERENCES!R:S,2,FALSE),"")</f>
        <v>Nombre</v>
      </c>
      <c r="N246" s="75">
        <v>7700</v>
      </c>
      <c r="O246" s="75"/>
      <c r="P246" s="75"/>
      <c r="Q246" s="75"/>
      <c r="R246" s="79"/>
      <c r="S246" s="144"/>
      <c r="T246" s="85"/>
      <c r="U246" s="142" t="s">
        <v>17</v>
      </c>
      <c r="V246" s="142" t="s">
        <v>18</v>
      </c>
      <c r="W246" s="86"/>
      <c r="X246" s="142"/>
      <c r="Y246" s="142"/>
      <c r="Z246" s="142"/>
      <c r="AA246" s="142"/>
      <c r="AB246" s="142" t="str">
        <f t="shared" si="13"/>
        <v>CAR2017124GRJE</v>
      </c>
      <c r="AC246" s="142">
        <f t="shared" si="14"/>
        <v>2</v>
      </c>
      <c r="AD246" s="142" t="str">
        <f>VLOOKUP(U246,NIVEAUXADMIN!A:B,2,FALSE)</f>
        <v>HT08</v>
      </c>
      <c r="AE246" s="142" t="str">
        <f>VLOOKUP(V246,NIVEAUXADMIN!E:F,2,FALSE)</f>
        <v>HT08811</v>
      </c>
      <c r="AF246" s="142" t="e">
        <f>VLOOKUP(W246,NIVEAUXADMIN!I:J,2,FALSE)</f>
        <v>#N/A</v>
      </c>
      <c r="AG246" s="142">
        <f>IF(SUMPRODUCT(($A$4:$A246=A246)*($V$4:$V246=V246))&gt;1,0,1)</f>
        <v>0</v>
      </c>
    </row>
    <row r="247" spans="1:33" ht="15" customHeight="1">
      <c r="A247" s="142" t="s">
        <v>49</v>
      </c>
      <c r="B247" s="142" t="s">
        <v>49</v>
      </c>
      <c r="C247" s="142" t="s">
        <v>26</v>
      </c>
      <c r="D247" s="142"/>
      <c r="E247" s="142"/>
      <c r="F247" s="142" t="s">
        <v>16</v>
      </c>
      <c r="G247" s="142" t="str">
        <f t="shared" si="16"/>
        <v>Janvier</v>
      </c>
      <c r="H247" s="158">
        <v>42760</v>
      </c>
      <c r="I247" s="84" t="s">
        <v>1051</v>
      </c>
      <c r="J247" s="142" t="s">
        <v>1052</v>
      </c>
      <c r="K247" s="142" t="s">
        <v>1059</v>
      </c>
      <c r="L247" s="142"/>
      <c r="M247" s="80" t="str">
        <f>IFERROR(VLOOKUP(K247,REFERENCES!R:S,2,FALSE),"")</f>
        <v>Nombre</v>
      </c>
      <c r="N247" s="75">
        <v>28700</v>
      </c>
      <c r="O247" s="75"/>
      <c r="P247" s="75"/>
      <c r="Q247" s="75"/>
      <c r="R247" s="79"/>
      <c r="S247" s="144"/>
      <c r="T247" s="85"/>
      <c r="U247" s="142" t="s">
        <v>17</v>
      </c>
      <c r="V247" s="142" t="s">
        <v>18</v>
      </c>
      <c r="W247" s="86"/>
      <c r="X247" s="142"/>
      <c r="Y247" s="142"/>
      <c r="Z247" s="142"/>
      <c r="AA247" s="142"/>
      <c r="AB247" s="142" t="str">
        <f t="shared" si="13"/>
        <v>CAR2017125GRJE</v>
      </c>
      <c r="AC247" s="142">
        <f t="shared" si="14"/>
        <v>1</v>
      </c>
      <c r="AD247" s="142" t="str">
        <f>VLOOKUP(U247,NIVEAUXADMIN!A:B,2,FALSE)</f>
        <v>HT08</v>
      </c>
      <c r="AE247" s="142" t="str">
        <f>VLOOKUP(V247,NIVEAUXADMIN!E:F,2,FALSE)</f>
        <v>HT08811</v>
      </c>
      <c r="AF247" s="142" t="e">
        <f>VLOOKUP(W247,NIVEAUXADMIN!I:J,2,FALSE)</f>
        <v>#N/A</v>
      </c>
      <c r="AG247" s="142">
        <f>IF(SUMPRODUCT(($A$4:$A247=A247)*($V$4:$V247=V247))&gt;1,0,1)</f>
        <v>0</v>
      </c>
    </row>
    <row r="248" spans="1:33" ht="15" customHeight="1">
      <c r="A248" s="142" t="s">
        <v>49</v>
      </c>
      <c r="B248" s="142" t="s">
        <v>49</v>
      </c>
      <c r="C248" s="142" t="s">
        <v>26</v>
      </c>
      <c r="D248" s="142"/>
      <c r="E248" s="142"/>
      <c r="F248" s="142" t="s">
        <v>16</v>
      </c>
      <c r="G248" s="142" t="str">
        <f t="shared" si="16"/>
        <v>Janvier</v>
      </c>
      <c r="H248" s="158">
        <v>42761</v>
      </c>
      <c r="I248" s="84" t="s">
        <v>1051</v>
      </c>
      <c r="J248" s="142" t="s">
        <v>1052</v>
      </c>
      <c r="K248" s="142" t="s">
        <v>1059</v>
      </c>
      <c r="L248" s="142"/>
      <c r="M248" s="80" t="str">
        <f>IFERROR(VLOOKUP(K248,REFERENCES!R:S,2,FALSE),"")</f>
        <v>Nombre</v>
      </c>
      <c r="N248" s="75">
        <v>5670</v>
      </c>
      <c r="O248" s="75"/>
      <c r="P248" s="75"/>
      <c r="Q248" s="75"/>
      <c r="R248" s="79"/>
      <c r="S248" s="144"/>
      <c r="T248" s="85"/>
      <c r="U248" s="142" t="s">
        <v>17</v>
      </c>
      <c r="V248" s="142" t="s">
        <v>18</v>
      </c>
      <c r="W248" s="86"/>
      <c r="X248" s="142"/>
      <c r="Y248" s="142"/>
      <c r="Z248" s="142"/>
      <c r="AA248" s="142"/>
      <c r="AB248" s="142" t="str">
        <f t="shared" si="13"/>
        <v>CAR2017126GRJE</v>
      </c>
      <c r="AC248" s="142">
        <f t="shared" si="14"/>
        <v>1</v>
      </c>
      <c r="AD248" s="142" t="str">
        <f>VLOOKUP(U248,NIVEAUXADMIN!A:B,2,FALSE)</f>
        <v>HT08</v>
      </c>
      <c r="AE248" s="142" t="str">
        <f>VLOOKUP(V248,NIVEAUXADMIN!E:F,2,FALSE)</f>
        <v>HT08811</v>
      </c>
      <c r="AF248" s="142" t="e">
        <f>VLOOKUP(W248,NIVEAUXADMIN!I:J,2,FALSE)</f>
        <v>#N/A</v>
      </c>
      <c r="AG248" s="142">
        <f>IF(SUMPRODUCT(($A$4:$A248=A248)*($V$4:$V248=V248))&gt;1,0,1)</f>
        <v>0</v>
      </c>
    </row>
    <row r="249" spans="1:33" ht="15" customHeight="1">
      <c r="A249" s="72" t="s">
        <v>49</v>
      </c>
      <c r="B249" s="72" t="s">
        <v>49</v>
      </c>
      <c r="C249" s="72" t="s">
        <v>26</v>
      </c>
      <c r="D249" s="72"/>
      <c r="E249" s="72"/>
      <c r="F249" s="142" t="s">
        <v>16</v>
      </c>
      <c r="G249" s="142" t="str">
        <f t="shared" si="16"/>
        <v>Octobre</v>
      </c>
      <c r="H249" s="158">
        <v>42657</v>
      </c>
      <c r="I249" s="84" t="s">
        <v>1051</v>
      </c>
      <c r="J249" s="142" t="s">
        <v>1052</v>
      </c>
      <c r="K249" s="142" t="s">
        <v>1059</v>
      </c>
      <c r="L249" s="142"/>
      <c r="M249" s="80" t="str">
        <f>IFERROR(VLOOKUP(K249,REFERENCES!R:S,2,FALSE),"")</f>
        <v>Nombre</v>
      </c>
      <c r="N249" s="159">
        <v>750</v>
      </c>
      <c r="O249" s="75"/>
      <c r="P249" s="75"/>
      <c r="Q249" s="75"/>
      <c r="R249" s="79" t="s">
        <v>1885</v>
      </c>
      <c r="S249" s="144">
        <v>250</v>
      </c>
      <c r="T249" s="85"/>
      <c r="U249" s="142" t="s">
        <v>183</v>
      </c>
      <c r="V249" s="142" t="s">
        <v>366</v>
      </c>
      <c r="W249" s="86"/>
      <c r="X249" s="142"/>
      <c r="Y249" s="142"/>
      <c r="Z249" s="142"/>
      <c r="AA249" s="142"/>
      <c r="AB249" s="142" t="str">
        <f t="shared" si="13"/>
        <v>CAR20161014SULA</v>
      </c>
      <c r="AC249" s="142">
        <f t="shared" si="14"/>
        <v>3</v>
      </c>
      <c r="AD249" s="142" t="str">
        <f>VLOOKUP(U249,NIVEAUXADMIN!A:B,2,FALSE)</f>
        <v>HT02</v>
      </c>
      <c r="AE249" s="142" t="str">
        <f>VLOOKUP(V249,NIVEAUXADMIN!E:F,2,FALSE)</f>
        <v>HT02214</v>
      </c>
      <c r="AF249" s="142" t="e">
        <f>VLOOKUP(W249,NIVEAUXADMIN!I:J,2,FALSE)</f>
        <v>#N/A</v>
      </c>
      <c r="AG249" s="142">
        <f>IF(SUMPRODUCT(($A$4:$A249=A249)*($V$4:$V249=V249))&gt;1,0,1)</f>
        <v>1</v>
      </c>
    </row>
    <row r="250" spans="1:33" ht="15" customHeight="1">
      <c r="A250" s="72" t="s">
        <v>49</v>
      </c>
      <c r="B250" s="72" t="s">
        <v>49</v>
      </c>
      <c r="C250" s="72" t="s">
        <v>26</v>
      </c>
      <c r="D250" s="72"/>
      <c r="E250" s="72"/>
      <c r="F250" s="142" t="s">
        <v>16</v>
      </c>
      <c r="G250" s="142" t="str">
        <f t="shared" si="16"/>
        <v>Octobre</v>
      </c>
      <c r="H250" s="158">
        <v>42657</v>
      </c>
      <c r="I250" s="84" t="s">
        <v>1049</v>
      </c>
      <c r="J250" s="142" t="s">
        <v>1053</v>
      </c>
      <c r="K250" s="142" t="s">
        <v>1048</v>
      </c>
      <c r="L250" s="142"/>
      <c r="M250" s="80" t="str">
        <f>IFERROR(VLOOKUP(K250,REFERENCES!R:S,2,FALSE),"")</f>
        <v>Nombre</v>
      </c>
      <c r="N250" s="159">
        <v>250</v>
      </c>
      <c r="O250" s="75"/>
      <c r="P250" s="75"/>
      <c r="Q250" s="75"/>
      <c r="R250" s="79" t="s">
        <v>1885</v>
      </c>
      <c r="S250" s="144">
        <v>250</v>
      </c>
      <c r="T250" s="85" t="s">
        <v>1040</v>
      </c>
      <c r="U250" s="142" t="s">
        <v>183</v>
      </c>
      <c r="V250" s="142" t="s">
        <v>366</v>
      </c>
      <c r="W250" s="86"/>
      <c r="X250" s="142"/>
      <c r="Y250" s="142"/>
      <c r="Z250" s="142" t="s">
        <v>1069</v>
      </c>
      <c r="AA250" s="142"/>
      <c r="AB250" s="142" t="str">
        <f t="shared" si="13"/>
        <v>CAR20161014SULA</v>
      </c>
      <c r="AC250" s="142">
        <f t="shared" si="14"/>
        <v>3</v>
      </c>
      <c r="AD250" s="142" t="str">
        <f>VLOOKUP(U250,NIVEAUXADMIN!A:B,2,FALSE)</f>
        <v>HT02</v>
      </c>
      <c r="AE250" s="142" t="str">
        <f>VLOOKUP(V250,NIVEAUXADMIN!E:F,2,FALSE)</f>
        <v>HT02214</v>
      </c>
      <c r="AF250" s="142" t="e">
        <f>VLOOKUP(W250,NIVEAUXADMIN!I:J,2,FALSE)</f>
        <v>#N/A</v>
      </c>
      <c r="AG250" s="142">
        <f>IF(SUMPRODUCT(($A$4:$A250=A250)*($V$4:$V250=V250))&gt;1,0,1)</f>
        <v>0</v>
      </c>
    </row>
    <row r="251" spans="1:33" ht="15" customHeight="1">
      <c r="A251" s="72" t="s">
        <v>49</v>
      </c>
      <c r="B251" s="72" t="s">
        <v>49</v>
      </c>
      <c r="C251" s="72" t="s">
        <v>26</v>
      </c>
      <c r="D251" s="72"/>
      <c r="E251" s="72"/>
      <c r="F251" s="142" t="s">
        <v>16</v>
      </c>
      <c r="G251" s="142" t="str">
        <f t="shared" si="16"/>
        <v>Octobre</v>
      </c>
      <c r="H251" s="158">
        <v>42657</v>
      </c>
      <c r="I251" s="84" t="s">
        <v>1051</v>
      </c>
      <c r="J251" s="142" t="s">
        <v>1052</v>
      </c>
      <c r="K251" s="142" t="s">
        <v>1062</v>
      </c>
      <c r="L251" s="142" t="s">
        <v>1212</v>
      </c>
      <c r="M251" s="80" t="str">
        <f>IFERROR(VLOOKUP(K251,REFERENCES!R:S,2,FALSE),"")</f>
        <v>Nombre</v>
      </c>
      <c r="N251" s="159">
        <v>250</v>
      </c>
      <c r="O251" s="75"/>
      <c r="P251" s="75"/>
      <c r="Q251" s="75"/>
      <c r="R251" s="79" t="s">
        <v>1885</v>
      </c>
      <c r="S251" s="144">
        <v>250</v>
      </c>
      <c r="T251" s="85"/>
      <c r="U251" s="142" t="s">
        <v>183</v>
      </c>
      <c r="V251" s="142" t="s">
        <v>366</v>
      </c>
      <c r="W251" s="86"/>
      <c r="X251" s="142"/>
      <c r="Y251" s="142"/>
      <c r="Z251" s="142" t="s">
        <v>1069</v>
      </c>
      <c r="AA251" s="142"/>
      <c r="AB251" s="142" t="str">
        <f t="shared" si="13"/>
        <v>CAR20161014SULA</v>
      </c>
      <c r="AC251" s="142">
        <f t="shared" si="14"/>
        <v>3</v>
      </c>
      <c r="AD251" s="142" t="str">
        <f>VLOOKUP(U251,NIVEAUXADMIN!A:B,2,FALSE)</f>
        <v>HT02</v>
      </c>
      <c r="AE251" s="142" t="str">
        <f>VLOOKUP(V251,NIVEAUXADMIN!E:F,2,FALSE)</f>
        <v>HT02214</v>
      </c>
      <c r="AF251" s="142" t="e">
        <f>VLOOKUP(W251,NIVEAUXADMIN!I:J,2,FALSE)</f>
        <v>#N/A</v>
      </c>
      <c r="AG251" s="142">
        <f>IF(SUMPRODUCT(($A$4:$A251=A251)*($V$4:$V251=V251))&gt;1,0,1)</f>
        <v>0</v>
      </c>
    </row>
    <row r="252" spans="1:33" ht="15" customHeight="1">
      <c r="A252" s="72" t="s">
        <v>49</v>
      </c>
      <c r="B252" s="72" t="s">
        <v>49</v>
      </c>
      <c r="C252" s="72" t="s">
        <v>26</v>
      </c>
      <c r="D252" s="72"/>
      <c r="E252" s="72"/>
      <c r="F252" s="142" t="s">
        <v>16</v>
      </c>
      <c r="G252" s="142" t="str">
        <f t="shared" si="16"/>
        <v>Octobre</v>
      </c>
      <c r="H252" s="158">
        <v>42655</v>
      </c>
      <c r="I252" s="84" t="s">
        <v>1051</v>
      </c>
      <c r="J252" s="142" t="s">
        <v>1052</v>
      </c>
      <c r="K252" s="142" t="s">
        <v>1059</v>
      </c>
      <c r="L252" s="142"/>
      <c r="M252" s="80" t="str">
        <f>IFERROR(VLOOKUP(K252,REFERENCES!R:S,2,FALSE),"")</f>
        <v>Nombre</v>
      </c>
      <c r="N252" s="159">
        <v>750</v>
      </c>
      <c r="O252" s="75"/>
      <c r="P252" s="75"/>
      <c r="Q252" s="75"/>
      <c r="R252" s="79" t="s">
        <v>1885</v>
      </c>
      <c r="S252" s="144">
        <v>250</v>
      </c>
      <c r="T252" s="85"/>
      <c r="U252" s="142" t="s">
        <v>183</v>
      </c>
      <c r="V252" s="142" t="s">
        <v>577</v>
      </c>
      <c r="W252" s="86"/>
      <c r="X252" s="142"/>
      <c r="Y252" s="142"/>
      <c r="Z252" s="142"/>
      <c r="AA252" s="142"/>
      <c r="AB252" s="142" t="str">
        <f t="shared" si="13"/>
        <v>CAR20161012SUMA</v>
      </c>
      <c r="AC252" s="142">
        <f t="shared" si="14"/>
        <v>3</v>
      </c>
      <c r="AD252" s="142" t="str">
        <f>VLOOKUP(U252,NIVEAUXADMIN!A:B,2,FALSE)</f>
        <v>HT02</v>
      </c>
      <c r="AE252" s="142" t="str">
        <f>VLOOKUP(V252,NIVEAUXADMIN!E:F,2,FALSE)</f>
        <v>HT02212</v>
      </c>
      <c r="AF252" s="142" t="e">
        <f>VLOOKUP(W252,NIVEAUXADMIN!I:J,2,FALSE)</f>
        <v>#N/A</v>
      </c>
      <c r="AG252" s="142">
        <f>IF(SUMPRODUCT(($A$4:$A252=A252)*($V$4:$V252=V252))&gt;1,0,1)</f>
        <v>1</v>
      </c>
    </row>
    <row r="253" spans="1:33" ht="15" customHeight="1">
      <c r="A253" s="72" t="s">
        <v>49</v>
      </c>
      <c r="B253" s="72" t="s">
        <v>49</v>
      </c>
      <c r="C253" s="72" t="s">
        <v>26</v>
      </c>
      <c r="D253" s="72"/>
      <c r="E253" s="72"/>
      <c r="F253" s="142" t="s">
        <v>16</v>
      </c>
      <c r="G253" s="142" t="str">
        <f t="shared" si="16"/>
        <v>Octobre</v>
      </c>
      <c r="H253" s="158">
        <v>42655</v>
      </c>
      <c r="I253" s="84" t="s">
        <v>1049</v>
      </c>
      <c r="J253" s="142" t="s">
        <v>1053</v>
      </c>
      <c r="K253" s="142" t="s">
        <v>1048</v>
      </c>
      <c r="L253" s="142"/>
      <c r="M253" s="80" t="str">
        <f>IFERROR(VLOOKUP(K253,REFERENCES!R:S,2,FALSE),"")</f>
        <v>Nombre</v>
      </c>
      <c r="N253" s="159">
        <v>250</v>
      </c>
      <c r="O253" s="75"/>
      <c r="P253" s="75"/>
      <c r="Q253" s="75"/>
      <c r="R253" s="79" t="s">
        <v>1885</v>
      </c>
      <c r="S253" s="144">
        <v>250</v>
      </c>
      <c r="T253" s="85" t="s">
        <v>1040</v>
      </c>
      <c r="U253" s="142" t="s">
        <v>183</v>
      </c>
      <c r="V253" s="142" t="s">
        <v>577</v>
      </c>
      <c r="W253" s="86"/>
      <c r="X253" s="142"/>
      <c r="Y253" s="142"/>
      <c r="Z253" s="142" t="s">
        <v>1069</v>
      </c>
      <c r="AA253" s="142"/>
      <c r="AB253" s="142" t="str">
        <f t="shared" si="13"/>
        <v>CAR20161012SUMA</v>
      </c>
      <c r="AC253" s="142">
        <f t="shared" si="14"/>
        <v>3</v>
      </c>
      <c r="AD253" s="142" t="str">
        <f>VLOOKUP(U253,NIVEAUXADMIN!A:B,2,FALSE)</f>
        <v>HT02</v>
      </c>
      <c r="AE253" s="142" t="str">
        <f>VLOOKUP(V253,NIVEAUXADMIN!E:F,2,FALSE)</f>
        <v>HT02212</v>
      </c>
      <c r="AF253" s="142" t="e">
        <f>VLOOKUP(W253,NIVEAUXADMIN!I:J,2,FALSE)</f>
        <v>#N/A</v>
      </c>
      <c r="AG253" s="142">
        <f>IF(SUMPRODUCT(($A$4:$A253=A253)*($V$4:$V253=V253))&gt;1,0,1)</f>
        <v>0</v>
      </c>
    </row>
    <row r="254" spans="1:33" ht="15" customHeight="1">
      <c r="A254" s="72" t="s">
        <v>49</v>
      </c>
      <c r="B254" s="72" t="s">
        <v>49</v>
      </c>
      <c r="C254" s="72" t="s">
        <v>26</v>
      </c>
      <c r="D254" s="72"/>
      <c r="E254" s="72"/>
      <c r="F254" s="142" t="s">
        <v>16</v>
      </c>
      <c r="G254" s="142" t="str">
        <f t="shared" si="16"/>
        <v>Octobre</v>
      </c>
      <c r="H254" s="158">
        <v>42655</v>
      </c>
      <c r="I254" s="84" t="s">
        <v>1051</v>
      </c>
      <c r="J254" s="142" t="s">
        <v>1052</v>
      </c>
      <c r="K254" s="142" t="s">
        <v>1062</v>
      </c>
      <c r="L254" s="142" t="s">
        <v>1212</v>
      </c>
      <c r="M254" s="80" t="str">
        <f>IFERROR(VLOOKUP(K254,REFERENCES!R:S,2,FALSE),"")</f>
        <v>Nombre</v>
      </c>
      <c r="N254" s="159">
        <v>250</v>
      </c>
      <c r="O254" s="75"/>
      <c r="P254" s="75"/>
      <c r="Q254" s="75"/>
      <c r="R254" s="79" t="s">
        <v>1885</v>
      </c>
      <c r="S254" s="144">
        <v>250</v>
      </c>
      <c r="T254" s="85"/>
      <c r="U254" s="142" t="s">
        <v>183</v>
      </c>
      <c r="V254" s="142" t="s">
        <v>577</v>
      </c>
      <c r="W254" s="86"/>
      <c r="X254" s="142"/>
      <c r="Y254" s="142"/>
      <c r="Z254" s="142" t="s">
        <v>1069</v>
      </c>
      <c r="AA254" s="142"/>
      <c r="AB254" s="142" t="str">
        <f t="shared" si="13"/>
        <v>CAR20161012SUMA</v>
      </c>
      <c r="AC254" s="142">
        <f t="shared" si="14"/>
        <v>3</v>
      </c>
      <c r="AD254" s="142" t="str">
        <f>VLOOKUP(U254,NIVEAUXADMIN!A:B,2,FALSE)</f>
        <v>HT02</v>
      </c>
      <c r="AE254" s="142" t="str">
        <f>VLOOKUP(V254,NIVEAUXADMIN!E:F,2,FALSE)</f>
        <v>HT02212</v>
      </c>
      <c r="AF254" s="142" t="e">
        <f>VLOOKUP(W254,NIVEAUXADMIN!I:J,2,FALSE)</f>
        <v>#N/A</v>
      </c>
      <c r="AG254" s="142">
        <f>IF(SUMPRODUCT(($A$4:$A254=A254)*($V$4:$V254=V254))&gt;1,0,1)</f>
        <v>0</v>
      </c>
    </row>
    <row r="255" spans="1:33" ht="15" customHeight="1">
      <c r="A255" s="72" t="s">
        <v>49</v>
      </c>
      <c r="B255" s="72" t="s">
        <v>49</v>
      </c>
      <c r="C255" s="72" t="s">
        <v>26</v>
      </c>
      <c r="D255" s="72"/>
      <c r="E255" s="72"/>
      <c r="F255" s="142" t="s">
        <v>16</v>
      </c>
      <c r="G255" s="142" t="str">
        <f t="shared" si="16"/>
        <v>Octobre</v>
      </c>
      <c r="H255" s="158">
        <v>42645</v>
      </c>
      <c r="I255" s="84" t="s">
        <v>1049</v>
      </c>
      <c r="J255" s="142" t="s">
        <v>1053</v>
      </c>
      <c r="K255" s="142" t="s">
        <v>1048</v>
      </c>
      <c r="L255" s="142"/>
      <c r="M255" s="80" t="str">
        <f>IFERROR(VLOOKUP(K255,REFERENCES!R:S,2,FALSE),"")</f>
        <v>Nombre</v>
      </c>
      <c r="N255" s="159">
        <v>110</v>
      </c>
      <c r="O255" s="75"/>
      <c r="P255" s="75"/>
      <c r="Q255" s="75"/>
      <c r="R255" s="79" t="s">
        <v>1885</v>
      </c>
      <c r="S255" s="144">
        <v>110</v>
      </c>
      <c r="T255" s="85" t="s">
        <v>1040</v>
      </c>
      <c r="U255" s="142" t="s">
        <v>17</v>
      </c>
      <c r="V255" s="142" t="s">
        <v>269</v>
      </c>
      <c r="W255" s="86"/>
      <c r="X255" s="142"/>
      <c r="Y255" s="142"/>
      <c r="Z255" s="142" t="s">
        <v>1069</v>
      </c>
      <c r="AA255" s="142"/>
      <c r="AB255" s="142" t="str">
        <f t="shared" si="13"/>
        <v>CAR2016102GRMO</v>
      </c>
      <c r="AC255" s="142">
        <f t="shared" si="14"/>
        <v>2</v>
      </c>
      <c r="AD255" s="142" t="str">
        <f>VLOOKUP(U255,NIVEAUXADMIN!A:B,2,FALSE)</f>
        <v>HT08</v>
      </c>
      <c r="AE255" s="142" t="str">
        <f>VLOOKUP(V255,NIVEAUXADMIN!E:F,2,FALSE)</f>
        <v>HT08814</v>
      </c>
      <c r="AF255" s="142" t="e">
        <f>VLOOKUP(W255,NIVEAUXADMIN!I:J,2,FALSE)</f>
        <v>#N/A</v>
      </c>
      <c r="AG255" s="142">
        <f>IF(SUMPRODUCT(($A$4:$A255=A255)*($V$4:$V255=V255))&gt;1,0,1)</f>
        <v>1</v>
      </c>
    </row>
    <row r="256" spans="1:33" ht="15" customHeight="1">
      <c r="A256" s="72" t="s">
        <v>49</v>
      </c>
      <c r="B256" s="72" t="s">
        <v>49</v>
      </c>
      <c r="C256" s="72" t="s">
        <v>26</v>
      </c>
      <c r="D256" s="72"/>
      <c r="E256" s="72"/>
      <c r="F256" s="142" t="s">
        <v>16</v>
      </c>
      <c r="G256" s="142" t="str">
        <f t="shared" si="16"/>
        <v>Octobre</v>
      </c>
      <c r="H256" s="158">
        <v>42645</v>
      </c>
      <c r="I256" s="84" t="s">
        <v>1051</v>
      </c>
      <c r="J256" s="142" t="s">
        <v>1052</v>
      </c>
      <c r="K256" s="142" t="s">
        <v>1054</v>
      </c>
      <c r="L256" s="142"/>
      <c r="M256" s="80" t="str">
        <f>IFERROR(VLOOKUP(K256,REFERENCES!R:S,2,FALSE),"")</f>
        <v>Nombre</v>
      </c>
      <c r="N256" s="159">
        <v>180</v>
      </c>
      <c r="O256" s="75"/>
      <c r="P256" s="75"/>
      <c r="Q256" s="75"/>
      <c r="R256" s="79" t="s">
        <v>1885</v>
      </c>
      <c r="S256" s="144">
        <v>180</v>
      </c>
      <c r="T256" s="85" t="s">
        <v>1040</v>
      </c>
      <c r="U256" s="142" t="s">
        <v>17</v>
      </c>
      <c r="V256" s="142" t="s">
        <v>269</v>
      </c>
      <c r="W256" s="86"/>
      <c r="X256" s="142"/>
      <c r="Y256" s="142"/>
      <c r="Z256" s="142" t="s">
        <v>1069</v>
      </c>
      <c r="AA256" s="142"/>
      <c r="AB256" s="142" t="str">
        <f t="shared" si="13"/>
        <v>CAR2016102GRMO</v>
      </c>
      <c r="AC256" s="142">
        <f t="shared" si="14"/>
        <v>2</v>
      </c>
      <c r="AD256" s="142" t="str">
        <f>VLOOKUP(U256,NIVEAUXADMIN!A:B,2,FALSE)</f>
        <v>HT08</v>
      </c>
      <c r="AE256" s="142" t="str">
        <f>VLOOKUP(V256,NIVEAUXADMIN!E:F,2,FALSE)</f>
        <v>HT08814</v>
      </c>
      <c r="AF256" s="142" t="e">
        <f>VLOOKUP(W256,NIVEAUXADMIN!I:J,2,FALSE)</f>
        <v>#N/A</v>
      </c>
      <c r="AG256" s="142">
        <f>IF(SUMPRODUCT(($A$4:$A256=A256)*($V$4:$V256=V256))&gt;1,0,1)</f>
        <v>0</v>
      </c>
    </row>
    <row r="257" spans="1:33" ht="15" customHeight="1">
      <c r="A257" s="72" t="s">
        <v>49</v>
      </c>
      <c r="B257" s="72" t="s">
        <v>49</v>
      </c>
      <c r="C257" s="72" t="s">
        <v>26</v>
      </c>
      <c r="D257" s="72"/>
      <c r="E257" s="72"/>
      <c r="F257" s="142" t="s">
        <v>16</v>
      </c>
      <c r="G257" s="142" t="str">
        <f t="shared" si="16"/>
        <v>Octobre</v>
      </c>
      <c r="H257" s="158">
        <v>42652</v>
      </c>
      <c r="I257" s="84" t="s">
        <v>1051</v>
      </c>
      <c r="J257" s="142" t="s">
        <v>1052</v>
      </c>
      <c r="K257" s="142" t="s">
        <v>1062</v>
      </c>
      <c r="L257" s="142" t="s">
        <v>1212</v>
      </c>
      <c r="M257" s="80" t="str">
        <f>IFERROR(VLOOKUP(K257,REFERENCES!R:S,2,FALSE),"")</f>
        <v>Nombre</v>
      </c>
      <c r="N257" s="159">
        <v>84</v>
      </c>
      <c r="O257" s="75"/>
      <c r="P257" s="75"/>
      <c r="Q257" s="75"/>
      <c r="R257" s="79" t="s">
        <v>1885</v>
      </c>
      <c r="S257" s="144">
        <v>84</v>
      </c>
      <c r="T257" s="85"/>
      <c r="U257" s="142" t="s">
        <v>17</v>
      </c>
      <c r="V257" s="142" t="s">
        <v>269</v>
      </c>
      <c r="W257" s="86"/>
      <c r="X257" s="142"/>
      <c r="Y257" s="142"/>
      <c r="Z257" s="142" t="s">
        <v>1069</v>
      </c>
      <c r="AA257" s="142"/>
      <c r="AB257" s="142" t="str">
        <f t="shared" si="13"/>
        <v>CAR2016109GRMO</v>
      </c>
      <c r="AC257" s="142">
        <f t="shared" si="14"/>
        <v>1</v>
      </c>
      <c r="AD257" s="142" t="str">
        <f>VLOOKUP(U257,NIVEAUXADMIN!A:B,2,FALSE)</f>
        <v>HT08</v>
      </c>
      <c r="AE257" s="142" t="str">
        <f>VLOOKUP(V257,NIVEAUXADMIN!E:F,2,FALSE)</f>
        <v>HT08814</v>
      </c>
      <c r="AF257" s="142" t="e">
        <f>VLOOKUP(W257,NIVEAUXADMIN!I:J,2,FALSE)</f>
        <v>#N/A</v>
      </c>
      <c r="AG257" s="142">
        <f>IF(SUMPRODUCT(($A$4:$A257=A257)*($V$4:$V257=V257))&gt;1,0,1)</f>
        <v>0</v>
      </c>
    </row>
    <row r="258" spans="1:33" ht="15" customHeight="1">
      <c r="A258" s="72" t="s">
        <v>49</v>
      </c>
      <c r="B258" s="72" t="s">
        <v>49</v>
      </c>
      <c r="C258" s="72" t="s">
        <v>26</v>
      </c>
      <c r="D258" s="72"/>
      <c r="E258" s="72"/>
      <c r="F258" s="142" t="s">
        <v>16</v>
      </c>
      <c r="G258" s="142" t="str">
        <f t="shared" si="16"/>
        <v>Octobre</v>
      </c>
      <c r="H258" s="158">
        <v>42655</v>
      </c>
      <c r="I258" s="84" t="s">
        <v>1049</v>
      </c>
      <c r="J258" s="142" t="s">
        <v>1053</v>
      </c>
      <c r="K258" s="142" t="s">
        <v>1048</v>
      </c>
      <c r="L258" s="142"/>
      <c r="M258" s="80" t="str">
        <f>IFERROR(VLOOKUP(K258,REFERENCES!R:S,2,FALSE),"")</f>
        <v>Nombre</v>
      </c>
      <c r="N258" s="159">
        <v>400</v>
      </c>
      <c r="O258" s="75"/>
      <c r="P258" s="75"/>
      <c r="Q258" s="75"/>
      <c r="R258" s="79" t="s">
        <v>1885</v>
      </c>
      <c r="S258" s="144">
        <v>200</v>
      </c>
      <c r="T258" s="85" t="s">
        <v>1040</v>
      </c>
      <c r="U258" s="142" t="s">
        <v>17</v>
      </c>
      <c r="V258" s="142" t="s">
        <v>269</v>
      </c>
      <c r="W258" s="86"/>
      <c r="X258" s="142"/>
      <c r="Y258" s="142"/>
      <c r="Z258" s="142" t="s">
        <v>1069</v>
      </c>
      <c r="AA258" s="142"/>
      <c r="AB258" s="142" t="str">
        <f t="shared" si="13"/>
        <v>CAR20161012GRMO</v>
      </c>
      <c r="AC258" s="142">
        <f t="shared" si="14"/>
        <v>2</v>
      </c>
      <c r="AD258" s="142" t="str">
        <f>VLOOKUP(U258,NIVEAUXADMIN!A:B,2,FALSE)</f>
        <v>HT08</v>
      </c>
      <c r="AE258" s="142" t="str">
        <f>VLOOKUP(V258,NIVEAUXADMIN!E:F,2,FALSE)</f>
        <v>HT08814</v>
      </c>
      <c r="AF258" s="142" t="e">
        <f>VLOOKUP(W258,NIVEAUXADMIN!I:J,2,FALSE)</f>
        <v>#N/A</v>
      </c>
      <c r="AG258" s="142">
        <f>IF(SUMPRODUCT(($A$4:$A258=A258)*($V$4:$V258=V258))&gt;1,0,1)</f>
        <v>0</v>
      </c>
    </row>
    <row r="259" spans="1:33" ht="15" customHeight="1">
      <c r="A259" s="72" t="s">
        <v>49</v>
      </c>
      <c r="B259" s="72" t="s">
        <v>49</v>
      </c>
      <c r="C259" s="72" t="s">
        <v>26</v>
      </c>
      <c r="D259" s="72"/>
      <c r="E259" s="72"/>
      <c r="F259" s="142" t="s">
        <v>16</v>
      </c>
      <c r="G259" s="142" t="str">
        <f t="shared" si="16"/>
        <v>Octobre</v>
      </c>
      <c r="H259" s="158">
        <v>42655</v>
      </c>
      <c r="I259" s="84" t="s">
        <v>1051</v>
      </c>
      <c r="J259" s="142" t="s">
        <v>1052</v>
      </c>
      <c r="K259" s="142" t="s">
        <v>1062</v>
      </c>
      <c r="L259" s="142" t="s">
        <v>1212</v>
      </c>
      <c r="M259" s="80" t="str">
        <f>IFERROR(VLOOKUP(K259,REFERENCES!R:S,2,FALSE),"")</f>
        <v>Nombre</v>
      </c>
      <c r="N259" s="159">
        <v>200</v>
      </c>
      <c r="O259" s="75"/>
      <c r="P259" s="75"/>
      <c r="Q259" s="75"/>
      <c r="R259" s="79" t="s">
        <v>1885</v>
      </c>
      <c r="S259" s="144">
        <v>200</v>
      </c>
      <c r="T259" s="85"/>
      <c r="U259" s="142" t="s">
        <v>17</v>
      </c>
      <c r="V259" s="142" t="s">
        <v>269</v>
      </c>
      <c r="W259" s="86"/>
      <c r="X259" s="142"/>
      <c r="Y259" s="142"/>
      <c r="Z259" s="142" t="s">
        <v>1069</v>
      </c>
      <c r="AA259" s="142"/>
      <c r="AB259" s="142" t="str">
        <f t="shared" si="13"/>
        <v>CAR20161012GRMO</v>
      </c>
      <c r="AC259" s="142">
        <f t="shared" si="14"/>
        <v>2</v>
      </c>
      <c r="AD259" s="142" t="str">
        <f>VLOOKUP(U259,NIVEAUXADMIN!A:B,2,FALSE)</f>
        <v>HT08</v>
      </c>
      <c r="AE259" s="142" t="str">
        <f>VLOOKUP(V259,NIVEAUXADMIN!E:F,2,FALSE)</f>
        <v>HT08814</v>
      </c>
      <c r="AF259" s="142" t="e">
        <f>VLOOKUP(W259,NIVEAUXADMIN!I:J,2,FALSE)</f>
        <v>#N/A</v>
      </c>
      <c r="AG259" s="142">
        <f>IF(SUMPRODUCT(($A$4:$A259=A259)*($V$4:$V259=V259))&gt;1,0,1)</f>
        <v>0</v>
      </c>
    </row>
    <row r="260" spans="1:33" ht="15" customHeight="1">
      <c r="A260" s="72" t="s">
        <v>49</v>
      </c>
      <c r="B260" s="72" t="s">
        <v>49</v>
      </c>
      <c r="C260" s="72" t="s">
        <v>26</v>
      </c>
      <c r="D260" s="72"/>
      <c r="E260" s="72"/>
      <c r="F260" s="142" t="s">
        <v>16</v>
      </c>
      <c r="G260" s="142" t="str">
        <f t="shared" si="16"/>
        <v>Octobre</v>
      </c>
      <c r="H260" s="158">
        <v>42657</v>
      </c>
      <c r="I260" s="84" t="s">
        <v>1051</v>
      </c>
      <c r="J260" s="142" t="s">
        <v>1052</v>
      </c>
      <c r="K260" s="142" t="s">
        <v>1059</v>
      </c>
      <c r="L260" s="142"/>
      <c r="M260" s="80" t="str">
        <f>IFERROR(VLOOKUP(K260,REFERENCES!R:S,2,FALSE),"")</f>
        <v>Nombre</v>
      </c>
      <c r="N260" s="159">
        <v>46746</v>
      </c>
      <c r="O260" s="75"/>
      <c r="P260" s="75"/>
      <c r="Q260" s="75"/>
      <c r="R260" s="79" t="s">
        <v>1885</v>
      </c>
      <c r="S260" s="144">
        <v>6233</v>
      </c>
      <c r="T260" s="85"/>
      <c r="U260" s="142" t="s">
        <v>17</v>
      </c>
      <c r="V260" s="142" t="s">
        <v>269</v>
      </c>
      <c r="W260" s="86"/>
      <c r="X260" s="142"/>
      <c r="Y260" s="142"/>
      <c r="Z260" s="142" t="s">
        <v>1069</v>
      </c>
      <c r="AA260" s="142"/>
      <c r="AB260" s="142" t="str">
        <f t="shared" ref="AB260:AB323" si="17">UPPER(LEFT(A260,3)&amp;YEAR(H260)&amp;MONTH(H260)&amp;DAY((H260))&amp;LEFT(U260,2)&amp;LEFT(V260,2)&amp;LEFT(W260,2))</f>
        <v>CAR20161014GRMO</v>
      </c>
      <c r="AC260" s="142">
        <f t="shared" ref="AC260:AC323" si="18">COUNTIF($AB$4:$AB$1178,AB260)</f>
        <v>1</v>
      </c>
      <c r="AD260" s="142" t="str">
        <f>VLOOKUP(U260,NIVEAUXADMIN!A:B,2,FALSE)</f>
        <v>HT08</v>
      </c>
      <c r="AE260" s="142" t="str">
        <f>VLOOKUP(V260,NIVEAUXADMIN!E:F,2,FALSE)</f>
        <v>HT08814</v>
      </c>
      <c r="AF260" s="142" t="e">
        <f>VLOOKUP(W260,NIVEAUXADMIN!I:J,2,FALSE)</f>
        <v>#N/A</v>
      </c>
      <c r="AG260" s="142">
        <f>IF(SUMPRODUCT(($A$4:$A260=A260)*($V$4:$V260=V260))&gt;1,0,1)</f>
        <v>0</v>
      </c>
    </row>
    <row r="261" spans="1:33" ht="15" customHeight="1">
      <c r="A261" s="72" t="s">
        <v>49</v>
      </c>
      <c r="B261" s="72" t="s">
        <v>49</v>
      </c>
      <c r="C261" s="72" t="s">
        <v>26</v>
      </c>
      <c r="D261" s="72"/>
      <c r="E261" s="72"/>
      <c r="F261" s="142" t="s">
        <v>16</v>
      </c>
      <c r="G261" s="142" t="str">
        <f t="shared" si="16"/>
        <v>Octobre</v>
      </c>
      <c r="H261" s="158">
        <v>42660</v>
      </c>
      <c r="I261" s="84" t="s">
        <v>1049</v>
      </c>
      <c r="J261" s="142" t="s">
        <v>1053</v>
      </c>
      <c r="K261" s="142" t="s">
        <v>1048</v>
      </c>
      <c r="L261" s="142"/>
      <c r="M261" s="80" t="str">
        <f>IFERROR(VLOOKUP(K261,REFERENCES!R:S,2,FALSE),"")</f>
        <v>Nombre</v>
      </c>
      <c r="N261" s="159">
        <v>576</v>
      </c>
      <c r="O261" s="75"/>
      <c r="P261" s="75"/>
      <c r="Q261" s="75"/>
      <c r="R261" s="79" t="s">
        <v>1885</v>
      </c>
      <c r="S261" s="144">
        <v>564</v>
      </c>
      <c r="T261" s="85" t="s">
        <v>1040</v>
      </c>
      <c r="U261" s="142" t="s">
        <v>17</v>
      </c>
      <c r="V261" s="142" t="s">
        <v>269</v>
      </c>
      <c r="W261" s="86"/>
      <c r="X261" s="142"/>
      <c r="Y261" s="142"/>
      <c r="Z261" s="142" t="s">
        <v>1071</v>
      </c>
      <c r="AA261" s="142"/>
      <c r="AB261" s="142" t="str">
        <f t="shared" si="17"/>
        <v>CAR20161017GRMO</v>
      </c>
      <c r="AC261" s="142">
        <f t="shared" si="18"/>
        <v>1</v>
      </c>
      <c r="AD261" s="142" t="str">
        <f>VLOOKUP(U261,NIVEAUXADMIN!A:B,2,FALSE)</f>
        <v>HT08</v>
      </c>
      <c r="AE261" s="142" t="str">
        <f>VLOOKUP(V261,NIVEAUXADMIN!E:F,2,FALSE)</f>
        <v>HT08814</v>
      </c>
      <c r="AF261" s="142" t="e">
        <f>VLOOKUP(W261,NIVEAUXADMIN!I:J,2,FALSE)</f>
        <v>#N/A</v>
      </c>
      <c r="AG261" s="142">
        <f>IF(SUMPRODUCT(($A$4:$A261=A261)*($V$4:$V261=V261))&gt;1,0,1)</f>
        <v>0</v>
      </c>
    </row>
    <row r="262" spans="1:33" ht="15" customHeight="1">
      <c r="A262" s="72" t="s">
        <v>49</v>
      </c>
      <c r="B262" s="72" t="s">
        <v>49</v>
      </c>
      <c r="C262" s="72" t="s">
        <v>26</v>
      </c>
      <c r="D262" s="72"/>
      <c r="E262" s="72"/>
      <c r="F262" s="142" t="s">
        <v>16</v>
      </c>
      <c r="G262" s="142" t="str">
        <f t="shared" si="16"/>
        <v>Octobre</v>
      </c>
      <c r="H262" s="158">
        <v>42665</v>
      </c>
      <c r="I262" s="84" t="s">
        <v>1049</v>
      </c>
      <c r="J262" s="142" t="s">
        <v>1053</v>
      </c>
      <c r="K262" s="142" t="s">
        <v>1048</v>
      </c>
      <c r="L262" s="142"/>
      <c r="M262" s="80" t="str">
        <f>IFERROR(VLOOKUP(K262,REFERENCES!R:S,2,FALSE),"")</f>
        <v>Nombre</v>
      </c>
      <c r="N262" s="159">
        <v>435</v>
      </c>
      <c r="O262" s="75"/>
      <c r="P262" s="75"/>
      <c r="Q262" s="75"/>
      <c r="R262" s="79" t="s">
        <v>1885</v>
      </c>
      <c r="S262" s="144">
        <v>435</v>
      </c>
      <c r="T262" s="85" t="s">
        <v>1040</v>
      </c>
      <c r="U262" s="142" t="s">
        <v>17</v>
      </c>
      <c r="V262" s="142" t="s">
        <v>269</v>
      </c>
      <c r="W262" s="86"/>
      <c r="X262" s="142"/>
      <c r="Y262" s="142"/>
      <c r="Z262" s="142" t="s">
        <v>1071</v>
      </c>
      <c r="AA262" s="142"/>
      <c r="AB262" s="142" t="str">
        <f t="shared" si="17"/>
        <v>CAR20161022GRMO</v>
      </c>
      <c r="AC262" s="142">
        <f t="shared" si="18"/>
        <v>1</v>
      </c>
      <c r="AD262" s="142" t="str">
        <f>VLOOKUP(U262,NIVEAUXADMIN!A:B,2,FALSE)</f>
        <v>HT08</v>
      </c>
      <c r="AE262" s="142" t="str">
        <f>VLOOKUP(V262,NIVEAUXADMIN!E:F,2,FALSE)</f>
        <v>HT08814</v>
      </c>
      <c r="AF262" s="142" t="e">
        <f>VLOOKUP(W262,NIVEAUXADMIN!I:J,2,FALSE)</f>
        <v>#N/A</v>
      </c>
      <c r="AG262" s="142">
        <f>IF(SUMPRODUCT(($A$4:$A262=A262)*($V$4:$V262=V262))&gt;1,0,1)</f>
        <v>0</v>
      </c>
    </row>
    <row r="263" spans="1:33" ht="15" customHeight="1">
      <c r="A263" s="72" t="s">
        <v>49</v>
      </c>
      <c r="B263" s="72" t="s">
        <v>49</v>
      </c>
      <c r="C263" s="72" t="s">
        <v>26</v>
      </c>
      <c r="D263" s="72"/>
      <c r="E263" s="72"/>
      <c r="F263" s="142" t="s">
        <v>16</v>
      </c>
      <c r="G263" s="142" t="str">
        <f t="shared" si="16"/>
        <v>Octobre</v>
      </c>
      <c r="H263" s="158">
        <v>42666</v>
      </c>
      <c r="I263" s="84" t="s">
        <v>1049</v>
      </c>
      <c r="J263" s="142" t="s">
        <v>1053</v>
      </c>
      <c r="K263" s="142" t="s">
        <v>1048</v>
      </c>
      <c r="L263" s="142"/>
      <c r="M263" s="80" t="str">
        <f>IFERROR(VLOOKUP(K263,REFERENCES!R:S,2,FALSE),"")</f>
        <v>Nombre</v>
      </c>
      <c r="N263" s="159">
        <v>515</v>
      </c>
      <c r="O263" s="75"/>
      <c r="P263" s="75"/>
      <c r="Q263" s="75"/>
      <c r="R263" s="79" t="s">
        <v>1885</v>
      </c>
      <c r="S263" s="144">
        <v>515</v>
      </c>
      <c r="T263" s="85" t="s">
        <v>1040</v>
      </c>
      <c r="U263" s="142" t="s">
        <v>17</v>
      </c>
      <c r="V263" s="142" t="s">
        <v>269</v>
      </c>
      <c r="W263" s="86"/>
      <c r="X263" s="142"/>
      <c r="Y263" s="142"/>
      <c r="Z263" s="142" t="s">
        <v>1071</v>
      </c>
      <c r="AA263" s="142"/>
      <c r="AB263" s="142" t="str">
        <f t="shared" si="17"/>
        <v>CAR20161023GRMO</v>
      </c>
      <c r="AC263" s="142">
        <f t="shared" si="18"/>
        <v>1</v>
      </c>
      <c r="AD263" s="142" t="str">
        <f>VLOOKUP(U263,NIVEAUXADMIN!A:B,2,FALSE)</f>
        <v>HT08</v>
      </c>
      <c r="AE263" s="142" t="str">
        <f>VLOOKUP(V263,NIVEAUXADMIN!E:F,2,FALSE)</f>
        <v>HT08814</v>
      </c>
      <c r="AF263" s="142" t="e">
        <f>VLOOKUP(W263,NIVEAUXADMIN!I:J,2,FALSE)</f>
        <v>#N/A</v>
      </c>
      <c r="AG263" s="142">
        <f>IF(SUMPRODUCT(($A$4:$A263=A263)*($V$4:$V263=V263))&gt;1,0,1)</f>
        <v>0</v>
      </c>
    </row>
    <row r="264" spans="1:33" ht="15" customHeight="1">
      <c r="A264" s="72" t="s">
        <v>49</v>
      </c>
      <c r="B264" s="72" t="s">
        <v>49</v>
      </c>
      <c r="C264" s="72" t="s">
        <v>26</v>
      </c>
      <c r="D264" s="72"/>
      <c r="E264" s="72"/>
      <c r="F264" s="142" t="s">
        <v>16</v>
      </c>
      <c r="G264" s="142" t="str">
        <f t="shared" si="16"/>
        <v>Octobre</v>
      </c>
      <c r="H264" s="158">
        <v>42667</v>
      </c>
      <c r="I264" s="84" t="s">
        <v>1049</v>
      </c>
      <c r="J264" s="142" t="s">
        <v>1053</v>
      </c>
      <c r="K264" s="142" t="s">
        <v>1048</v>
      </c>
      <c r="L264" s="142"/>
      <c r="M264" s="80" t="str">
        <f>IFERROR(VLOOKUP(K264,REFERENCES!R:S,2,FALSE),"")</f>
        <v>Nombre</v>
      </c>
      <c r="N264" s="159">
        <v>966</v>
      </c>
      <c r="O264" s="75"/>
      <c r="P264" s="75"/>
      <c r="Q264" s="75"/>
      <c r="R264" s="79" t="s">
        <v>1885</v>
      </c>
      <c r="S264" s="144">
        <v>966</v>
      </c>
      <c r="T264" s="85" t="s">
        <v>1040</v>
      </c>
      <c r="U264" s="142" t="s">
        <v>17</v>
      </c>
      <c r="V264" s="142" t="s">
        <v>269</v>
      </c>
      <c r="W264" s="86"/>
      <c r="X264" s="142"/>
      <c r="Y264" s="142"/>
      <c r="Z264" s="142" t="s">
        <v>1071</v>
      </c>
      <c r="AA264" s="142"/>
      <c r="AB264" s="142" t="str">
        <f t="shared" si="17"/>
        <v>CAR20161024GRMO</v>
      </c>
      <c r="AC264" s="142">
        <f t="shared" si="18"/>
        <v>1</v>
      </c>
      <c r="AD264" s="142" t="str">
        <f>VLOOKUP(U264,NIVEAUXADMIN!A:B,2,FALSE)</f>
        <v>HT08</v>
      </c>
      <c r="AE264" s="142" t="str">
        <f>VLOOKUP(V264,NIVEAUXADMIN!E:F,2,FALSE)</f>
        <v>HT08814</v>
      </c>
      <c r="AF264" s="142" t="e">
        <f>VLOOKUP(W264,NIVEAUXADMIN!I:J,2,FALSE)</f>
        <v>#N/A</v>
      </c>
      <c r="AG264" s="142">
        <f>IF(SUMPRODUCT(($A$4:$A264=A264)*($V$4:$V264=V264))&gt;1,0,1)</f>
        <v>0</v>
      </c>
    </row>
    <row r="265" spans="1:33" ht="15" customHeight="1">
      <c r="A265" s="72" t="s">
        <v>49</v>
      </c>
      <c r="B265" s="72" t="s">
        <v>49</v>
      </c>
      <c r="C265" s="72" t="s">
        <v>26</v>
      </c>
      <c r="D265" s="72"/>
      <c r="E265" s="72"/>
      <c r="F265" s="142" t="s">
        <v>16</v>
      </c>
      <c r="G265" s="142" t="str">
        <f t="shared" si="16"/>
        <v>Octobre</v>
      </c>
      <c r="H265" s="158">
        <v>42669</v>
      </c>
      <c r="I265" s="84" t="s">
        <v>1049</v>
      </c>
      <c r="J265" s="142" t="s">
        <v>1053</v>
      </c>
      <c r="K265" s="142" t="s">
        <v>1048</v>
      </c>
      <c r="L265" s="142"/>
      <c r="M265" s="80" t="str">
        <f>IFERROR(VLOOKUP(K265,REFERENCES!R:S,2,FALSE),"")</f>
        <v>Nombre</v>
      </c>
      <c r="N265" s="159">
        <v>1076</v>
      </c>
      <c r="O265" s="75"/>
      <c r="P265" s="75"/>
      <c r="Q265" s="75"/>
      <c r="R265" s="79" t="s">
        <v>1885</v>
      </c>
      <c r="S265" s="144">
        <v>1076</v>
      </c>
      <c r="T265" s="85" t="s">
        <v>1040</v>
      </c>
      <c r="U265" s="142" t="s">
        <v>17</v>
      </c>
      <c r="V265" s="142" t="s">
        <v>269</v>
      </c>
      <c r="W265" s="86"/>
      <c r="X265" s="142"/>
      <c r="Y265" s="142"/>
      <c r="Z265" s="142" t="s">
        <v>1071</v>
      </c>
      <c r="AA265" s="142"/>
      <c r="AB265" s="142" t="str">
        <f t="shared" si="17"/>
        <v>CAR20161026GRMO</v>
      </c>
      <c r="AC265" s="142">
        <f t="shared" si="18"/>
        <v>1</v>
      </c>
      <c r="AD265" s="142" t="str">
        <f>VLOOKUP(U265,NIVEAUXADMIN!A:B,2,FALSE)</f>
        <v>HT08</v>
      </c>
      <c r="AE265" s="142" t="str">
        <f>VLOOKUP(V265,NIVEAUXADMIN!E:F,2,FALSE)</f>
        <v>HT08814</v>
      </c>
      <c r="AF265" s="142" t="e">
        <f>VLOOKUP(W265,NIVEAUXADMIN!I:J,2,FALSE)</f>
        <v>#N/A</v>
      </c>
      <c r="AG265" s="142">
        <f>IF(SUMPRODUCT(($A$4:$A265=A265)*($V$4:$V265=V265))&gt;1,0,1)</f>
        <v>0</v>
      </c>
    </row>
    <row r="266" spans="1:33" ht="15" customHeight="1">
      <c r="A266" s="72" t="s">
        <v>49</v>
      </c>
      <c r="B266" s="72" t="s">
        <v>49</v>
      </c>
      <c r="C266" s="72" t="s">
        <v>26</v>
      </c>
      <c r="D266" s="72"/>
      <c r="E266" s="72"/>
      <c r="F266" s="142" t="s">
        <v>16</v>
      </c>
      <c r="G266" s="142" t="str">
        <f t="shared" si="16"/>
        <v>Octobre</v>
      </c>
      <c r="H266" s="158">
        <v>42672</v>
      </c>
      <c r="I266" s="84" t="s">
        <v>1049</v>
      </c>
      <c r="J266" s="142" t="s">
        <v>1053</v>
      </c>
      <c r="K266" s="142" t="s">
        <v>1048</v>
      </c>
      <c r="L266" s="142"/>
      <c r="M266" s="80" t="str">
        <f>IFERROR(VLOOKUP(K266,REFERENCES!R:S,2,FALSE),"")</f>
        <v>Nombre</v>
      </c>
      <c r="N266" s="159">
        <v>354</v>
      </c>
      <c r="O266" s="75"/>
      <c r="P266" s="75"/>
      <c r="Q266" s="75"/>
      <c r="R266" s="79" t="s">
        <v>1885</v>
      </c>
      <c r="S266" s="144">
        <v>354</v>
      </c>
      <c r="T266" s="85" t="s">
        <v>1040</v>
      </c>
      <c r="U266" s="142" t="s">
        <v>17</v>
      </c>
      <c r="V266" s="142" t="s">
        <v>269</v>
      </c>
      <c r="W266" s="86"/>
      <c r="X266" s="142"/>
      <c r="Y266" s="142"/>
      <c r="Z266" s="142" t="s">
        <v>1071</v>
      </c>
      <c r="AA266" s="142"/>
      <c r="AB266" s="142" t="str">
        <f t="shared" si="17"/>
        <v>CAR20161029GRMO</v>
      </c>
      <c r="AC266" s="142">
        <f t="shared" si="18"/>
        <v>1</v>
      </c>
      <c r="AD266" s="142" t="str">
        <f>VLOOKUP(U266,NIVEAUXADMIN!A:B,2,FALSE)</f>
        <v>HT08</v>
      </c>
      <c r="AE266" s="142" t="str">
        <f>VLOOKUP(V266,NIVEAUXADMIN!E:F,2,FALSE)</f>
        <v>HT08814</v>
      </c>
      <c r="AF266" s="142" t="e">
        <f>VLOOKUP(W266,NIVEAUXADMIN!I:J,2,FALSE)</f>
        <v>#N/A</v>
      </c>
      <c r="AG266" s="142">
        <f>IF(SUMPRODUCT(($A$4:$A266=A266)*($V$4:$V266=V266))&gt;1,0,1)</f>
        <v>0</v>
      </c>
    </row>
    <row r="267" spans="1:33" ht="15" customHeight="1">
      <c r="A267" s="72" t="s">
        <v>49</v>
      </c>
      <c r="B267" s="72" t="s">
        <v>49</v>
      </c>
      <c r="C267" s="72" t="s">
        <v>26</v>
      </c>
      <c r="D267" s="72"/>
      <c r="E267" s="72"/>
      <c r="F267" s="142" t="s">
        <v>16</v>
      </c>
      <c r="G267" s="142" t="str">
        <f t="shared" si="16"/>
        <v>Novembre</v>
      </c>
      <c r="H267" s="158">
        <v>42677</v>
      </c>
      <c r="I267" s="84" t="s">
        <v>1051</v>
      </c>
      <c r="J267" s="142" t="s">
        <v>1052</v>
      </c>
      <c r="K267" s="142" t="s">
        <v>1059</v>
      </c>
      <c r="L267" s="142"/>
      <c r="M267" s="80" t="str">
        <f>IFERROR(VLOOKUP(K267,REFERENCES!R:S,2,FALSE),"")</f>
        <v>Nombre</v>
      </c>
      <c r="N267" s="159">
        <v>8000</v>
      </c>
      <c r="O267" s="75"/>
      <c r="P267" s="75"/>
      <c r="Q267" s="75"/>
      <c r="R267" s="79" t="s">
        <v>1885</v>
      </c>
      <c r="S267" s="144">
        <v>1067</v>
      </c>
      <c r="T267" s="85"/>
      <c r="U267" s="142" t="s">
        <v>17</v>
      </c>
      <c r="V267" s="142" t="s">
        <v>269</v>
      </c>
      <c r="W267" s="86"/>
      <c r="X267" s="142"/>
      <c r="Y267" s="142"/>
      <c r="Z267" s="142" t="s">
        <v>1069</v>
      </c>
      <c r="AA267" s="142"/>
      <c r="AB267" s="142" t="str">
        <f t="shared" si="17"/>
        <v>CAR2016113GRMO</v>
      </c>
      <c r="AC267" s="142">
        <f t="shared" si="18"/>
        <v>2</v>
      </c>
      <c r="AD267" s="142" t="str">
        <f>VLOOKUP(U267,NIVEAUXADMIN!A:B,2,FALSE)</f>
        <v>HT08</v>
      </c>
      <c r="AE267" s="142" t="str">
        <f>VLOOKUP(V267,NIVEAUXADMIN!E:F,2,FALSE)</f>
        <v>HT08814</v>
      </c>
      <c r="AF267" s="142" t="e">
        <f>VLOOKUP(W267,NIVEAUXADMIN!I:J,2,FALSE)</f>
        <v>#N/A</v>
      </c>
      <c r="AG267" s="142">
        <f>IF(SUMPRODUCT(($A$4:$A267=A267)*($V$4:$V267=V267))&gt;1,0,1)</f>
        <v>0</v>
      </c>
    </row>
    <row r="268" spans="1:33" ht="15" customHeight="1">
      <c r="A268" s="72" t="s">
        <v>49</v>
      </c>
      <c r="B268" s="72" t="s">
        <v>49</v>
      </c>
      <c r="C268" s="72" t="s">
        <v>26</v>
      </c>
      <c r="D268" s="72"/>
      <c r="E268" s="72"/>
      <c r="F268" s="142" t="s">
        <v>16</v>
      </c>
      <c r="G268" s="142" t="str">
        <f t="shared" si="16"/>
        <v>Novembre</v>
      </c>
      <c r="H268" s="158">
        <v>42677</v>
      </c>
      <c r="I268" s="84" t="s">
        <v>1049</v>
      </c>
      <c r="J268" s="142" t="s">
        <v>1053</v>
      </c>
      <c r="K268" s="142" t="s">
        <v>1048</v>
      </c>
      <c r="L268" s="142"/>
      <c r="M268" s="80" t="str">
        <f>IFERROR(VLOOKUP(K268,REFERENCES!R:S,2,FALSE),"")</f>
        <v>Nombre</v>
      </c>
      <c r="N268" s="159">
        <v>176</v>
      </c>
      <c r="O268" s="75"/>
      <c r="P268" s="75"/>
      <c r="Q268" s="75"/>
      <c r="R268" s="79" t="s">
        <v>1885</v>
      </c>
      <c r="S268" s="144">
        <v>176</v>
      </c>
      <c r="T268" s="85" t="s">
        <v>1040</v>
      </c>
      <c r="U268" s="142" t="s">
        <v>17</v>
      </c>
      <c r="V268" s="142" t="s">
        <v>269</v>
      </c>
      <c r="W268" s="86"/>
      <c r="X268" s="142"/>
      <c r="Y268" s="142"/>
      <c r="Z268" s="142" t="s">
        <v>1071</v>
      </c>
      <c r="AA268" s="142"/>
      <c r="AB268" s="142" t="str">
        <f t="shared" si="17"/>
        <v>CAR2016113GRMO</v>
      </c>
      <c r="AC268" s="142">
        <f t="shared" si="18"/>
        <v>2</v>
      </c>
      <c r="AD268" s="142" t="str">
        <f>VLOOKUP(U268,NIVEAUXADMIN!A:B,2,FALSE)</f>
        <v>HT08</v>
      </c>
      <c r="AE268" s="142" t="str">
        <f>VLOOKUP(V268,NIVEAUXADMIN!E:F,2,FALSE)</f>
        <v>HT08814</v>
      </c>
      <c r="AF268" s="142" t="e">
        <f>VLOOKUP(W268,NIVEAUXADMIN!I:J,2,FALSE)</f>
        <v>#N/A</v>
      </c>
      <c r="AG268" s="142">
        <f>IF(SUMPRODUCT(($A$4:$A268=A268)*($V$4:$V268=V268))&gt;1,0,1)</f>
        <v>0</v>
      </c>
    </row>
    <row r="269" spans="1:33" ht="15" customHeight="1">
      <c r="A269" s="72" t="s">
        <v>49</v>
      </c>
      <c r="B269" s="72" t="s">
        <v>49</v>
      </c>
      <c r="C269" s="72" t="s">
        <v>26</v>
      </c>
      <c r="D269" s="72"/>
      <c r="E269" s="72"/>
      <c r="F269" s="142" t="s">
        <v>16</v>
      </c>
      <c r="G269" s="142" t="str">
        <f t="shared" si="16"/>
        <v>Novembre</v>
      </c>
      <c r="H269" s="158">
        <v>42687</v>
      </c>
      <c r="I269" s="84" t="s">
        <v>1049</v>
      </c>
      <c r="J269" s="142" t="s">
        <v>1053</v>
      </c>
      <c r="K269" s="142" t="s">
        <v>1048</v>
      </c>
      <c r="L269" s="142"/>
      <c r="M269" s="80" t="str">
        <f>IFERROR(VLOOKUP(K269,REFERENCES!R:S,2,FALSE),"")</f>
        <v>Nombre</v>
      </c>
      <c r="N269" s="159">
        <v>38</v>
      </c>
      <c r="O269" s="75"/>
      <c r="P269" s="75"/>
      <c r="Q269" s="75"/>
      <c r="R269" s="79" t="s">
        <v>1885</v>
      </c>
      <c r="S269" s="144">
        <v>38</v>
      </c>
      <c r="T269" s="85" t="s">
        <v>30</v>
      </c>
      <c r="U269" s="142" t="s">
        <v>17</v>
      </c>
      <c r="V269" s="142" t="s">
        <v>269</v>
      </c>
      <c r="W269" s="86"/>
      <c r="X269" s="142"/>
      <c r="Y269" s="142"/>
      <c r="Z269" s="142" t="s">
        <v>1071</v>
      </c>
      <c r="AA269" s="142"/>
      <c r="AB269" s="142" t="str">
        <f t="shared" si="17"/>
        <v>CAR20161113GRMO</v>
      </c>
      <c r="AC269" s="142">
        <f t="shared" si="18"/>
        <v>1</v>
      </c>
      <c r="AD269" s="142" t="str">
        <f>VLOOKUP(U269,NIVEAUXADMIN!A:B,2,FALSE)</f>
        <v>HT08</v>
      </c>
      <c r="AE269" s="142" t="str">
        <f>VLOOKUP(V269,NIVEAUXADMIN!E:F,2,FALSE)</f>
        <v>HT08814</v>
      </c>
      <c r="AF269" s="142" t="e">
        <f>VLOOKUP(W269,NIVEAUXADMIN!I:J,2,FALSE)</f>
        <v>#N/A</v>
      </c>
      <c r="AG269" s="142">
        <f>IF(SUMPRODUCT(($A$4:$A269=A269)*($V$4:$V269=V269))&gt;1,0,1)</f>
        <v>0</v>
      </c>
    </row>
    <row r="270" spans="1:33" ht="15" customHeight="1">
      <c r="A270" s="142" t="s">
        <v>49</v>
      </c>
      <c r="B270" s="142" t="s">
        <v>49</v>
      </c>
      <c r="C270" s="142" t="s">
        <v>26</v>
      </c>
      <c r="D270" s="142"/>
      <c r="E270" s="72"/>
      <c r="F270" s="142" t="s">
        <v>16</v>
      </c>
      <c r="G270" s="142" t="str">
        <f t="shared" si="16"/>
        <v>Decembre</v>
      </c>
      <c r="H270" s="158">
        <v>42723</v>
      </c>
      <c r="I270" s="84" t="s">
        <v>1051</v>
      </c>
      <c r="J270" s="142" t="s">
        <v>1052</v>
      </c>
      <c r="K270" s="142" t="s">
        <v>1061</v>
      </c>
      <c r="L270" s="142"/>
      <c r="M270" s="80" t="str">
        <f>IFERROR(VLOOKUP(K270,REFERENCES!R:S,2,FALSE),"")</f>
        <v>Nombre</v>
      </c>
      <c r="N270" s="159">
        <v>297</v>
      </c>
      <c r="O270" s="75"/>
      <c r="P270" s="75"/>
      <c r="Q270" s="75"/>
      <c r="R270" s="79" t="s">
        <v>1885</v>
      </c>
      <c r="S270" s="144"/>
      <c r="T270" s="85"/>
      <c r="U270" s="142" t="s">
        <v>17</v>
      </c>
      <c r="V270" s="142" t="s">
        <v>269</v>
      </c>
      <c r="W270" s="86"/>
      <c r="X270" s="142"/>
      <c r="Y270" s="142"/>
      <c r="Z270" s="142"/>
      <c r="AA270" s="142"/>
      <c r="AB270" s="142" t="str">
        <f t="shared" si="17"/>
        <v>CAR20161219GRMO</v>
      </c>
      <c r="AC270" s="142">
        <f t="shared" si="18"/>
        <v>1</v>
      </c>
      <c r="AD270" s="142" t="str">
        <f>VLOOKUP(U270,NIVEAUXADMIN!A:B,2,FALSE)</f>
        <v>HT08</v>
      </c>
      <c r="AE270" s="142" t="str">
        <f>VLOOKUP(V270,NIVEAUXADMIN!E:F,2,FALSE)</f>
        <v>HT08814</v>
      </c>
      <c r="AF270" s="142" t="e">
        <f>VLOOKUP(W270,NIVEAUXADMIN!I:J,2,FALSE)</f>
        <v>#N/A</v>
      </c>
      <c r="AG270" s="142">
        <f>IF(SUMPRODUCT(($A$4:$A270=A270)*($V$4:$V270=V270))&gt;1,0,1)</f>
        <v>0</v>
      </c>
    </row>
    <row r="271" spans="1:33" ht="15" customHeight="1">
      <c r="A271" s="142" t="s">
        <v>49</v>
      </c>
      <c r="B271" s="142" t="s">
        <v>49</v>
      </c>
      <c r="C271" s="142" t="s">
        <v>26</v>
      </c>
      <c r="D271" s="142"/>
      <c r="E271" s="142"/>
      <c r="F271" s="142" t="s">
        <v>16</v>
      </c>
      <c r="G271" s="142" t="str">
        <f t="shared" si="16"/>
        <v>Janvier</v>
      </c>
      <c r="H271" s="158">
        <v>42756</v>
      </c>
      <c r="I271" s="84" t="s">
        <v>1051</v>
      </c>
      <c r="J271" s="142" t="s">
        <v>1052</v>
      </c>
      <c r="K271" s="142" t="s">
        <v>1062</v>
      </c>
      <c r="L271" s="142" t="s">
        <v>1212</v>
      </c>
      <c r="M271" s="80" t="str">
        <f>IFERROR(VLOOKUP(K271,REFERENCES!R:S,2,FALSE),"")</f>
        <v>Nombre</v>
      </c>
      <c r="N271" s="75">
        <v>899</v>
      </c>
      <c r="O271" s="75"/>
      <c r="P271" s="75"/>
      <c r="Q271" s="75"/>
      <c r="R271" s="79"/>
      <c r="S271" s="144"/>
      <c r="T271" s="85"/>
      <c r="U271" s="142" t="s">
        <v>17</v>
      </c>
      <c r="V271" s="142" t="s">
        <v>269</v>
      </c>
      <c r="W271" s="86"/>
      <c r="X271" s="142"/>
      <c r="Y271" s="142"/>
      <c r="Z271" s="142"/>
      <c r="AA271" s="142"/>
      <c r="AB271" s="142" t="str">
        <f t="shared" si="17"/>
        <v>CAR2017121GRMO</v>
      </c>
      <c r="AC271" s="142">
        <f t="shared" si="18"/>
        <v>1</v>
      </c>
      <c r="AD271" s="142" t="str">
        <f>VLOOKUP(U271,NIVEAUXADMIN!A:B,2,FALSE)</f>
        <v>HT08</v>
      </c>
      <c r="AE271" s="142" t="str">
        <f>VLOOKUP(V271,NIVEAUXADMIN!E:F,2,FALSE)</f>
        <v>HT08814</v>
      </c>
      <c r="AF271" s="142" t="e">
        <f>VLOOKUP(W271,NIVEAUXADMIN!I:J,2,FALSE)</f>
        <v>#N/A</v>
      </c>
      <c r="AG271" s="142">
        <f>IF(SUMPRODUCT(($A$4:$A271=A271)*($V$4:$V271=V271))&gt;1,0,1)</f>
        <v>0</v>
      </c>
    </row>
    <row r="272" spans="1:33" ht="15" customHeight="1">
      <c r="A272" s="142" t="s">
        <v>49</v>
      </c>
      <c r="B272" s="142" t="s">
        <v>49</v>
      </c>
      <c r="C272" s="142" t="s">
        <v>26</v>
      </c>
      <c r="D272" s="142"/>
      <c r="E272" s="142"/>
      <c r="F272" s="142" t="s">
        <v>16</v>
      </c>
      <c r="G272" s="142" t="str">
        <f t="shared" si="16"/>
        <v>Janvier</v>
      </c>
      <c r="H272" s="158">
        <v>42760</v>
      </c>
      <c r="I272" s="84" t="s">
        <v>1051</v>
      </c>
      <c r="J272" s="142" t="s">
        <v>1052</v>
      </c>
      <c r="K272" s="142" t="s">
        <v>1059</v>
      </c>
      <c r="L272" s="142"/>
      <c r="M272" s="80" t="str">
        <f>IFERROR(VLOOKUP(K272,REFERENCES!R:S,2,FALSE),"")</f>
        <v>Nombre</v>
      </c>
      <c r="N272" s="75">
        <v>13090</v>
      </c>
      <c r="O272" s="75"/>
      <c r="P272" s="75"/>
      <c r="Q272" s="75"/>
      <c r="R272" s="79"/>
      <c r="S272" s="144"/>
      <c r="T272" s="85"/>
      <c r="U272" s="142" t="s">
        <v>17</v>
      </c>
      <c r="V272" s="142" t="s">
        <v>269</v>
      </c>
      <c r="W272" s="86"/>
      <c r="X272" s="142"/>
      <c r="Y272" s="142"/>
      <c r="Z272" s="142"/>
      <c r="AA272" s="142"/>
      <c r="AB272" s="142" t="str">
        <f t="shared" si="17"/>
        <v>CAR2017125GRMO</v>
      </c>
      <c r="AC272" s="142">
        <f t="shared" si="18"/>
        <v>1</v>
      </c>
      <c r="AD272" s="142" t="str">
        <f>VLOOKUP(U272,NIVEAUXADMIN!A:B,2,FALSE)</f>
        <v>HT08</v>
      </c>
      <c r="AE272" s="142" t="str">
        <f>VLOOKUP(V272,NIVEAUXADMIN!E:F,2,FALSE)</f>
        <v>HT08814</v>
      </c>
      <c r="AF272" s="142" t="e">
        <f>VLOOKUP(W272,NIVEAUXADMIN!I:J,2,FALSE)</f>
        <v>#N/A</v>
      </c>
      <c r="AG272" s="142">
        <f>IF(SUMPRODUCT(($A$4:$A272=A272)*($V$4:$V272=V272))&gt;1,0,1)</f>
        <v>0</v>
      </c>
    </row>
    <row r="273" spans="1:33" ht="15" customHeight="1">
      <c r="A273" s="72" t="s">
        <v>49</v>
      </c>
      <c r="B273" s="72" t="s">
        <v>49</v>
      </c>
      <c r="C273" s="72" t="s">
        <v>26</v>
      </c>
      <c r="D273" s="72"/>
      <c r="E273" s="72"/>
      <c r="F273" s="142" t="s">
        <v>16</v>
      </c>
      <c r="G273" s="142" t="str">
        <f t="shared" si="16"/>
        <v>Octobre</v>
      </c>
      <c r="H273" s="158">
        <v>42647</v>
      </c>
      <c r="I273" s="84" t="s">
        <v>1051</v>
      </c>
      <c r="J273" s="142" t="s">
        <v>1052</v>
      </c>
      <c r="K273" s="142" t="s">
        <v>1054</v>
      </c>
      <c r="L273" s="142"/>
      <c r="M273" s="80" t="str">
        <f>IFERROR(VLOOKUP(K273,REFERENCES!R:S,2,FALSE),"")</f>
        <v>Nombre</v>
      </c>
      <c r="N273" s="159">
        <v>80</v>
      </c>
      <c r="O273" s="75"/>
      <c r="P273" s="75"/>
      <c r="Q273" s="75"/>
      <c r="R273" s="79" t="s">
        <v>1885</v>
      </c>
      <c r="S273" s="144">
        <v>80</v>
      </c>
      <c r="T273" s="85" t="s">
        <v>1040</v>
      </c>
      <c r="U273" s="142" t="s">
        <v>174</v>
      </c>
      <c r="V273" s="142" t="s">
        <v>497</v>
      </c>
      <c r="W273" s="86"/>
      <c r="X273" s="142"/>
      <c r="Y273" s="142"/>
      <c r="Z273" s="142" t="s">
        <v>1071</v>
      </c>
      <c r="AA273" s="142"/>
      <c r="AB273" s="142" t="str">
        <f t="shared" si="17"/>
        <v>CAR2016104OUPO</v>
      </c>
      <c r="AC273" s="142">
        <f t="shared" si="18"/>
        <v>1</v>
      </c>
      <c r="AD273" s="142" t="str">
        <f>VLOOKUP(U273,NIVEAUXADMIN!A:B,2,FALSE)</f>
        <v>HT01</v>
      </c>
      <c r="AE273" s="142" t="str">
        <f>VLOOKUP(V273,NIVEAUXADMIN!E:F,2,FALSE)</f>
        <v>HT01111</v>
      </c>
      <c r="AF273" s="142" t="e">
        <f>VLOOKUP(W273,NIVEAUXADMIN!I:J,2,FALSE)</f>
        <v>#N/A</v>
      </c>
      <c r="AG273" s="142">
        <f>IF(SUMPRODUCT(($A$4:$A273=A273)*($V$4:$V273=V273))&gt;1,0,1)</f>
        <v>1</v>
      </c>
    </row>
    <row r="274" spans="1:33" ht="15" customHeight="1">
      <c r="A274" s="72" t="s">
        <v>49</v>
      </c>
      <c r="B274" s="72" t="s">
        <v>49</v>
      </c>
      <c r="C274" s="72" t="s">
        <v>26</v>
      </c>
      <c r="D274" s="72"/>
      <c r="E274" s="72"/>
      <c r="F274" s="142" t="s">
        <v>16</v>
      </c>
      <c r="G274" s="142" t="str">
        <f t="shared" ref="G274:G305" si="19">CHOOSE(MONTH(H274), "Janvier", "Fevrier", "Mars", "Avril", "Mai", "Juin", "Juillet", "Aout", "Septembre", "Octobre", "Novembre", "Decembre")</f>
        <v>Octobre</v>
      </c>
      <c r="H274" s="158">
        <v>42645</v>
      </c>
      <c r="I274" s="84" t="s">
        <v>1049</v>
      </c>
      <c r="J274" s="142" t="s">
        <v>1053</v>
      </c>
      <c r="K274" s="142" t="s">
        <v>1048</v>
      </c>
      <c r="L274" s="142"/>
      <c r="M274" s="80" t="str">
        <f>IFERROR(VLOOKUP(K274,REFERENCES!R:S,2,FALSE),"")</f>
        <v>Nombre</v>
      </c>
      <c r="N274" s="159">
        <v>184</v>
      </c>
      <c r="O274" s="75"/>
      <c r="P274" s="75"/>
      <c r="Q274" s="75"/>
      <c r="R274" s="79" t="s">
        <v>1885</v>
      </c>
      <c r="S274" s="144">
        <v>184</v>
      </c>
      <c r="T274" s="85" t="s">
        <v>1040</v>
      </c>
      <c r="U274" s="142" t="s">
        <v>17</v>
      </c>
      <c r="V274" s="142" t="s">
        <v>275</v>
      </c>
      <c r="W274" s="86"/>
      <c r="X274" s="142"/>
      <c r="Y274" s="142"/>
      <c r="Z274" s="142" t="s">
        <v>1069</v>
      </c>
      <c r="AA274" s="142"/>
      <c r="AB274" s="142" t="str">
        <f t="shared" si="17"/>
        <v>CAR2016102GRRO</v>
      </c>
      <c r="AC274" s="142">
        <f t="shared" si="18"/>
        <v>3</v>
      </c>
      <c r="AD274" s="142" t="str">
        <f>VLOOKUP(U274,NIVEAUXADMIN!A:B,2,FALSE)</f>
        <v>HT08</v>
      </c>
      <c r="AE274" s="142" t="str">
        <f>VLOOKUP(V274,NIVEAUXADMIN!E:F,2,FALSE)</f>
        <v>HT08832</v>
      </c>
      <c r="AF274" s="142" t="e">
        <f>VLOOKUP(W274,NIVEAUXADMIN!I:J,2,FALSE)</f>
        <v>#N/A</v>
      </c>
      <c r="AG274" s="142">
        <f>IF(SUMPRODUCT(($A$4:$A274=A274)*($V$4:$V274=V274))&gt;1,0,1)</f>
        <v>1</v>
      </c>
    </row>
    <row r="275" spans="1:33" ht="15" customHeight="1">
      <c r="A275" s="72" t="s">
        <v>49</v>
      </c>
      <c r="B275" s="72" t="s">
        <v>49</v>
      </c>
      <c r="C275" s="72" t="s">
        <v>26</v>
      </c>
      <c r="D275" s="72"/>
      <c r="E275" s="72"/>
      <c r="F275" s="142" t="s">
        <v>16</v>
      </c>
      <c r="G275" s="142" t="str">
        <f t="shared" si="19"/>
        <v>Octobre</v>
      </c>
      <c r="H275" s="158">
        <v>42645</v>
      </c>
      <c r="I275" s="84" t="s">
        <v>1051</v>
      </c>
      <c r="J275" s="142" t="s">
        <v>1052</v>
      </c>
      <c r="K275" s="142" t="s">
        <v>1054</v>
      </c>
      <c r="L275" s="142"/>
      <c r="M275" s="80" t="str">
        <f>IFERROR(VLOOKUP(K275,REFERENCES!R:S,2,FALSE),"")</f>
        <v>Nombre</v>
      </c>
      <c r="N275" s="159">
        <v>360</v>
      </c>
      <c r="O275" s="75"/>
      <c r="P275" s="75"/>
      <c r="Q275" s="75"/>
      <c r="R275" s="79" t="s">
        <v>1885</v>
      </c>
      <c r="S275" s="144">
        <v>360</v>
      </c>
      <c r="T275" s="85" t="s">
        <v>1040</v>
      </c>
      <c r="U275" s="142" t="s">
        <v>17</v>
      </c>
      <c r="V275" s="142" t="s">
        <v>275</v>
      </c>
      <c r="W275" s="86"/>
      <c r="X275" s="142"/>
      <c r="Y275" s="142"/>
      <c r="Z275" s="142" t="s">
        <v>1069</v>
      </c>
      <c r="AA275" s="142"/>
      <c r="AB275" s="142" t="str">
        <f t="shared" si="17"/>
        <v>CAR2016102GRRO</v>
      </c>
      <c r="AC275" s="142">
        <f t="shared" si="18"/>
        <v>3</v>
      </c>
      <c r="AD275" s="142" t="str">
        <f>VLOOKUP(U275,NIVEAUXADMIN!A:B,2,FALSE)</f>
        <v>HT08</v>
      </c>
      <c r="AE275" s="142" t="str">
        <f>VLOOKUP(V275,NIVEAUXADMIN!E:F,2,FALSE)</f>
        <v>HT08832</v>
      </c>
      <c r="AF275" s="142" t="e">
        <f>VLOOKUP(W275,NIVEAUXADMIN!I:J,2,FALSE)</f>
        <v>#N/A</v>
      </c>
      <c r="AG275" s="142">
        <f>IF(SUMPRODUCT(($A$4:$A275=A275)*($V$4:$V275=V275))&gt;1,0,1)</f>
        <v>0</v>
      </c>
    </row>
    <row r="276" spans="1:33" ht="15" customHeight="1">
      <c r="A276" s="72" t="s">
        <v>49</v>
      </c>
      <c r="B276" s="72" t="s">
        <v>49</v>
      </c>
      <c r="C276" s="72" t="s">
        <v>26</v>
      </c>
      <c r="D276" s="72"/>
      <c r="E276" s="72"/>
      <c r="F276" s="142" t="s">
        <v>16</v>
      </c>
      <c r="G276" s="142" t="str">
        <f t="shared" si="19"/>
        <v>Octobre</v>
      </c>
      <c r="H276" s="158">
        <v>42645</v>
      </c>
      <c r="I276" s="84" t="s">
        <v>1051</v>
      </c>
      <c r="J276" s="142" t="s">
        <v>1052</v>
      </c>
      <c r="K276" s="142" t="s">
        <v>1062</v>
      </c>
      <c r="L276" s="142" t="s">
        <v>1212</v>
      </c>
      <c r="M276" s="80" t="str">
        <f>IFERROR(VLOOKUP(K276,REFERENCES!R:S,2,FALSE),"")</f>
        <v>Nombre</v>
      </c>
      <c r="N276" s="159">
        <v>170</v>
      </c>
      <c r="O276" s="75"/>
      <c r="P276" s="75"/>
      <c r="Q276" s="75"/>
      <c r="R276" s="79" t="s">
        <v>1885</v>
      </c>
      <c r="S276" s="144">
        <v>170</v>
      </c>
      <c r="T276" s="85"/>
      <c r="U276" s="142" t="s">
        <v>17</v>
      </c>
      <c r="V276" s="142" t="s">
        <v>275</v>
      </c>
      <c r="W276" s="86"/>
      <c r="X276" s="142"/>
      <c r="Y276" s="142"/>
      <c r="Z276" s="142" t="s">
        <v>1069</v>
      </c>
      <c r="AA276" s="142"/>
      <c r="AB276" s="142" t="str">
        <f t="shared" si="17"/>
        <v>CAR2016102GRRO</v>
      </c>
      <c r="AC276" s="142">
        <f t="shared" si="18"/>
        <v>3</v>
      </c>
      <c r="AD276" s="142" t="str">
        <f>VLOOKUP(U276,NIVEAUXADMIN!A:B,2,FALSE)</f>
        <v>HT08</v>
      </c>
      <c r="AE276" s="142" t="str">
        <f>VLOOKUP(V276,NIVEAUXADMIN!E:F,2,FALSE)</f>
        <v>HT08832</v>
      </c>
      <c r="AF276" s="142" t="e">
        <f>VLOOKUP(W276,NIVEAUXADMIN!I:J,2,FALSE)</f>
        <v>#N/A</v>
      </c>
      <c r="AG276" s="142">
        <f>IF(SUMPRODUCT(($A$4:$A276=A276)*($V$4:$V276=V276))&gt;1,0,1)</f>
        <v>0</v>
      </c>
    </row>
    <row r="277" spans="1:33" ht="15" customHeight="1">
      <c r="A277" s="72" t="s">
        <v>49</v>
      </c>
      <c r="B277" s="72" t="s">
        <v>49</v>
      </c>
      <c r="C277" s="72" t="s">
        <v>26</v>
      </c>
      <c r="D277" s="72"/>
      <c r="E277" s="72"/>
      <c r="F277" s="142" t="s">
        <v>16</v>
      </c>
      <c r="G277" s="142" t="str">
        <f t="shared" si="19"/>
        <v>Octobre</v>
      </c>
      <c r="H277" s="158">
        <v>42652</v>
      </c>
      <c r="I277" s="84" t="s">
        <v>1049</v>
      </c>
      <c r="J277" s="142" t="s">
        <v>1053</v>
      </c>
      <c r="K277" s="142" t="s">
        <v>1048</v>
      </c>
      <c r="L277" s="142"/>
      <c r="M277" s="80" t="str">
        <f>IFERROR(VLOOKUP(K277,REFERENCES!R:S,2,FALSE),"")</f>
        <v>Nombre</v>
      </c>
      <c r="N277" s="159">
        <v>100</v>
      </c>
      <c r="O277" s="75"/>
      <c r="P277" s="75"/>
      <c r="Q277" s="75"/>
      <c r="R277" s="79" t="s">
        <v>1885</v>
      </c>
      <c r="S277" s="144">
        <v>100</v>
      </c>
      <c r="T277" s="85" t="s">
        <v>1040</v>
      </c>
      <c r="U277" s="142" t="s">
        <v>17</v>
      </c>
      <c r="V277" s="142" t="s">
        <v>275</v>
      </c>
      <c r="W277" s="86"/>
      <c r="X277" s="142"/>
      <c r="Y277" s="142"/>
      <c r="Z277" s="142" t="s">
        <v>1069</v>
      </c>
      <c r="AA277" s="142"/>
      <c r="AB277" s="142" t="str">
        <f t="shared" si="17"/>
        <v>CAR2016109GRRO</v>
      </c>
      <c r="AC277" s="142">
        <f t="shared" si="18"/>
        <v>1</v>
      </c>
      <c r="AD277" s="142" t="str">
        <f>VLOOKUP(U277,NIVEAUXADMIN!A:B,2,FALSE)</f>
        <v>HT08</v>
      </c>
      <c r="AE277" s="142" t="str">
        <f>VLOOKUP(V277,NIVEAUXADMIN!E:F,2,FALSE)</f>
        <v>HT08832</v>
      </c>
      <c r="AF277" s="142" t="e">
        <f>VLOOKUP(W277,NIVEAUXADMIN!I:J,2,FALSE)</f>
        <v>#N/A</v>
      </c>
      <c r="AG277" s="142">
        <f>IF(SUMPRODUCT(($A$4:$A277=A277)*($V$4:$V277=V277))&gt;1,0,1)</f>
        <v>0</v>
      </c>
    </row>
    <row r="278" spans="1:33" ht="15" customHeight="1">
      <c r="A278" s="72" t="s">
        <v>49</v>
      </c>
      <c r="B278" s="72" t="s">
        <v>49</v>
      </c>
      <c r="C278" s="72" t="s">
        <v>26</v>
      </c>
      <c r="D278" s="72"/>
      <c r="E278" s="72"/>
      <c r="F278" s="142" t="s">
        <v>16</v>
      </c>
      <c r="G278" s="142" t="str">
        <f t="shared" si="19"/>
        <v>Octobre</v>
      </c>
      <c r="H278" s="158">
        <v>42653</v>
      </c>
      <c r="I278" s="84" t="s">
        <v>1051</v>
      </c>
      <c r="J278" s="142" t="s">
        <v>1052</v>
      </c>
      <c r="K278" s="142" t="s">
        <v>1062</v>
      </c>
      <c r="L278" s="142" t="s">
        <v>1212</v>
      </c>
      <c r="M278" s="80" t="str">
        <f>IFERROR(VLOOKUP(K278,REFERENCES!R:S,2,FALSE),"")</f>
        <v>Nombre</v>
      </c>
      <c r="N278" s="159">
        <v>100</v>
      </c>
      <c r="O278" s="75"/>
      <c r="P278" s="75"/>
      <c r="Q278" s="75"/>
      <c r="R278" s="79" t="s">
        <v>1885</v>
      </c>
      <c r="S278" s="144">
        <v>100</v>
      </c>
      <c r="T278" s="85"/>
      <c r="U278" s="142" t="s">
        <v>17</v>
      </c>
      <c r="V278" s="142" t="s">
        <v>275</v>
      </c>
      <c r="W278" s="86"/>
      <c r="X278" s="142"/>
      <c r="Y278" s="142"/>
      <c r="Z278" s="142" t="s">
        <v>1069</v>
      </c>
      <c r="AA278" s="142"/>
      <c r="AB278" s="142" t="str">
        <f t="shared" si="17"/>
        <v>CAR20161010GRRO</v>
      </c>
      <c r="AC278" s="142">
        <f t="shared" si="18"/>
        <v>1</v>
      </c>
      <c r="AD278" s="142" t="str">
        <f>VLOOKUP(U278,NIVEAUXADMIN!A:B,2,FALSE)</f>
        <v>HT08</v>
      </c>
      <c r="AE278" s="142" t="str">
        <f>VLOOKUP(V278,NIVEAUXADMIN!E:F,2,FALSE)</f>
        <v>HT08832</v>
      </c>
      <c r="AF278" s="142" t="e">
        <f>VLOOKUP(W278,NIVEAUXADMIN!I:J,2,FALSE)</f>
        <v>#N/A</v>
      </c>
      <c r="AG278" s="142">
        <f>IF(SUMPRODUCT(($A$4:$A278=A278)*($V$4:$V278=V278))&gt;1,0,1)</f>
        <v>0</v>
      </c>
    </row>
    <row r="279" spans="1:33" ht="15" customHeight="1">
      <c r="A279" s="72" t="s">
        <v>49</v>
      </c>
      <c r="B279" s="72" t="s">
        <v>49</v>
      </c>
      <c r="C279" s="72" t="s">
        <v>26</v>
      </c>
      <c r="D279" s="72"/>
      <c r="E279" s="72"/>
      <c r="F279" s="142" t="s">
        <v>16</v>
      </c>
      <c r="G279" s="142" t="str">
        <f t="shared" si="19"/>
        <v>Octobre</v>
      </c>
      <c r="H279" s="158">
        <v>42654</v>
      </c>
      <c r="I279" s="84" t="s">
        <v>1049</v>
      </c>
      <c r="J279" s="142" t="s">
        <v>1053</v>
      </c>
      <c r="K279" s="142" t="s">
        <v>1048</v>
      </c>
      <c r="L279" s="142"/>
      <c r="M279" s="80" t="str">
        <f>IFERROR(VLOOKUP(K279,REFERENCES!R:S,2,FALSE),"")</f>
        <v>Nombre</v>
      </c>
      <c r="N279" s="159">
        <v>400</v>
      </c>
      <c r="O279" s="75"/>
      <c r="P279" s="75"/>
      <c r="Q279" s="75"/>
      <c r="R279" s="79" t="s">
        <v>1885</v>
      </c>
      <c r="S279" s="144">
        <v>200</v>
      </c>
      <c r="T279" s="85" t="s">
        <v>1040</v>
      </c>
      <c r="U279" s="142" t="s">
        <v>17</v>
      </c>
      <c r="V279" s="142" t="s">
        <v>275</v>
      </c>
      <c r="W279" s="86"/>
      <c r="X279" s="142"/>
      <c r="Y279" s="142"/>
      <c r="Z279" s="142" t="s">
        <v>1069</v>
      </c>
      <c r="AA279" s="142"/>
      <c r="AB279" s="142" t="str">
        <f t="shared" si="17"/>
        <v>CAR20161011GRRO</v>
      </c>
      <c r="AC279" s="142">
        <f t="shared" si="18"/>
        <v>2</v>
      </c>
      <c r="AD279" s="142" t="str">
        <f>VLOOKUP(U279,NIVEAUXADMIN!A:B,2,FALSE)</f>
        <v>HT08</v>
      </c>
      <c r="AE279" s="142" t="str">
        <f>VLOOKUP(V279,NIVEAUXADMIN!E:F,2,FALSE)</f>
        <v>HT08832</v>
      </c>
      <c r="AF279" s="142" t="e">
        <f>VLOOKUP(W279,NIVEAUXADMIN!I:J,2,FALSE)</f>
        <v>#N/A</v>
      </c>
      <c r="AG279" s="142">
        <f>IF(SUMPRODUCT(($A$4:$A279=A279)*($V$4:$V279=V279))&gt;1,0,1)</f>
        <v>0</v>
      </c>
    </row>
    <row r="280" spans="1:33" ht="15" customHeight="1">
      <c r="A280" s="72" t="s">
        <v>49</v>
      </c>
      <c r="B280" s="72" t="s">
        <v>49</v>
      </c>
      <c r="C280" s="72" t="s">
        <v>26</v>
      </c>
      <c r="D280" s="72"/>
      <c r="E280" s="72"/>
      <c r="F280" s="142" t="s">
        <v>16</v>
      </c>
      <c r="G280" s="142" t="str">
        <f t="shared" si="19"/>
        <v>Octobre</v>
      </c>
      <c r="H280" s="158">
        <v>42654</v>
      </c>
      <c r="I280" s="84" t="s">
        <v>1051</v>
      </c>
      <c r="J280" s="142" t="s">
        <v>1052</v>
      </c>
      <c r="K280" s="142" t="s">
        <v>1062</v>
      </c>
      <c r="L280" s="142" t="s">
        <v>1212</v>
      </c>
      <c r="M280" s="80" t="str">
        <f>IFERROR(VLOOKUP(K280,REFERENCES!R:S,2,FALSE),"")</f>
        <v>Nombre</v>
      </c>
      <c r="N280" s="159">
        <v>200</v>
      </c>
      <c r="O280" s="75"/>
      <c r="P280" s="75"/>
      <c r="Q280" s="75"/>
      <c r="R280" s="79" t="s">
        <v>1885</v>
      </c>
      <c r="S280" s="144">
        <v>200</v>
      </c>
      <c r="T280" s="85"/>
      <c r="U280" s="142" t="s">
        <v>17</v>
      </c>
      <c r="V280" s="142" t="s">
        <v>275</v>
      </c>
      <c r="W280" s="86"/>
      <c r="X280" s="142"/>
      <c r="Y280" s="142"/>
      <c r="Z280" s="142" t="s">
        <v>1069</v>
      </c>
      <c r="AA280" s="142"/>
      <c r="AB280" s="142" t="str">
        <f t="shared" si="17"/>
        <v>CAR20161011GRRO</v>
      </c>
      <c r="AC280" s="142">
        <f t="shared" si="18"/>
        <v>2</v>
      </c>
      <c r="AD280" s="142" t="str">
        <f>VLOOKUP(U280,NIVEAUXADMIN!A:B,2,FALSE)</f>
        <v>HT08</v>
      </c>
      <c r="AE280" s="142" t="str">
        <f>VLOOKUP(V280,NIVEAUXADMIN!E:F,2,FALSE)</f>
        <v>HT08832</v>
      </c>
      <c r="AF280" s="142" t="e">
        <f>VLOOKUP(W280,NIVEAUXADMIN!I:J,2,FALSE)</f>
        <v>#N/A</v>
      </c>
      <c r="AG280" s="142">
        <f>IF(SUMPRODUCT(($A$4:$A280=A280)*($V$4:$V280=V280))&gt;1,0,1)</f>
        <v>0</v>
      </c>
    </row>
    <row r="281" spans="1:33" ht="15" customHeight="1">
      <c r="A281" s="142" t="s">
        <v>49</v>
      </c>
      <c r="B281" s="142" t="s">
        <v>49</v>
      </c>
      <c r="C281" s="142" t="s">
        <v>26</v>
      </c>
      <c r="D281" s="142"/>
      <c r="E281" s="72"/>
      <c r="F281" s="142" t="s">
        <v>16</v>
      </c>
      <c r="G281" s="142" t="str">
        <f t="shared" si="19"/>
        <v>Decembre</v>
      </c>
      <c r="H281" s="158">
        <v>42706</v>
      </c>
      <c r="I281" s="84" t="s">
        <v>1051</v>
      </c>
      <c r="J281" s="142" t="s">
        <v>1052</v>
      </c>
      <c r="K281" s="142" t="s">
        <v>1062</v>
      </c>
      <c r="L281" s="142" t="s">
        <v>1212</v>
      </c>
      <c r="M281" s="80" t="str">
        <f>IFERROR(VLOOKUP(K281,REFERENCES!R:S,2,FALSE),"")</f>
        <v>Nombre</v>
      </c>
      <c r="N281" s="159">
        <v>1308</v>
      </c>
      <c r="O281" s="75"/>
      <c r="P281" s="75"/>
      <c r="Q281" s="75"/>
      <c r="R281" s="79" t="s">
        <v>1885</v>
      </c>
      <c r="S281" s="144">
        <v>1308</v>
      </c>
      <c r="T281" s="85" t="s">
        <v>1040</v>
      </c>
      <c r="U281" s="142" t="s">
        <v>17</v>
      </c>
      <c r="V281" s="142" t="s">
        <v>275</v>
      </c>
      <c r="W281" s="86"/>
      <c r="X281" s="142"/>
      <c r="Y281" s="142"/>
      <c r="Z281" s="142" t="s">
        <v>1069</v>
      </c>
      <c r="AA281" s="142"/>
      <c r="AB281" s="142" t="str">
        <f t="shared" si="17"/>
        <v>CAR2016122GRRO</v>
      </c>
      <c r="AC281" s="142">
        <f t="shared" si="18"/>
        <v>1</v>
      </c>
      <c r="AD281" s="142" t="str">
        <f>VLOOKUP(U281,NIVEAUXADMIN!A:B,2,FALSE)</f>
        <v>HT08</v>
      </c>
      <c r="AE281" s="142" t="str">
        <f>VLOOKUP(V281,NIVEAUXADMIN!E:F,2,FALSE)</f>
        <v>HT08832</v>
      </c>
      <c r="AF281" s="142" t="e">
        <f>VLOOKUP(W281,NIVEAUXADMIN!I:J,2,FALSE)</f>
        <v>#N/A</v>
      </c>
      <c r="AG281" s="142">
        <f>IF(SUMPRODUCT(($A$4:$A281=A281)*($V$4:$V281=V281))&gt;1,0,1)</f>
        <v>0</v>
      </c>
    </row>
    <row r="282" spans="1:33" ht="15" customHeight="1">
      <c r="A282" s="142" t="s">
        <v>49</v>
      </c>
      <c r="B282" s="142" t="s">
        <v>49</v>
      </c>
      <c r="C282" s="142" t="s">
        <v>26</v>
      </c>
      <c r="D282" s="142"/>
      <c r="E282" s="72"/>
      <c r="F282" s="142" t="s">
        <v>16</v>
      </c>
      <c r="G282" s="142" t="str">
        <f t="shared" si="19"/>
        <v>Decembre</v>
      </c>
      <c r="H282" s="158">
        <v>42709</v>
      </c>
      <c r="I282" s="84" t="s">
        <v>1051</v>
      </c>
      <c r="J282" s="142" t="s">
        <v>1052</v>
      </c>
      <c r="K282" s="142" t="s">
        <v>1062</v>
      </c>
      <c r="L282" s="142" t="s">
        <v>1212</v>
      </c>
      <c r="M282" s="80" t="str">
        <f>IFERROR(VLOOKUP(K282,REFERENCES!R:S,2,FALSE),"")</f>
        <v>Nombre</v>
      </c>
      <c r="N282" s="159">
        <v>481</v>
      </c>
      <c r="O282" s="75"/>
      <c r="P282" s="75"/>
      <c r="Q282" s="75"/>
      <c r="R282" s="79" t="s">
        <v>1885</v>
      </c>
      <c r="S282" s="144">
        <v>481</v>
      </c>
      <c r="T282" s="85" t="s">
        <v>1040</v>
      </c>
      <c r="U282" s="142" t="s">
        <v>17</v>
      </c>
      <c r="V282" s="142" t="s">
        <v>275</v>
      </c>
      <c r="W282" s="86"/>
      <c r="X282" s="142"/>
      <c r="Y282" s="142"/>
      <c r="Z282" s="142"/>
      <c r="AA282" s="142"/>
      <c r="AB282" s="142" t="str">
        <f t="shared" si="17"/>
        <v>CAR2016125GRRO</v>
      </c>
      <c r="AC282" s="142">
        <f t="shared" si="18"/>
        <v>1</v>
      </c>
      <c r="AD282" s="142" t="str">
        <f>VLOOKUP(U282,NIVEAUXADMIN!A:B,2,FALSE)</f>
        <v>HT08</v>
      </c>
      <c r="AE282" s="142" t="str">
        <f>VLOOKUP(V282,NIVEAUXADMIN!E:F,2,FALSE)</f>
        <v>HT08832</v>
      </c>
      <c r="AF282" s="142" t="e">
        <f>VLOOKUP(W282,NIVEAUXADMIN!I:J,2,FALSE)</f>
        <v>#N/A</v>
      </c>
      <c r="AG282" s="142">
        <f>IF(SUMPRODUCT(($A$4:$A282=A282)*($V$4:$V282=V282))&gt;1,0,1)</f>
        <v>0</v>
      </c>
    </row>
    <row r="283" spans="1:33" ht="15" customHeight="1">
      <c r="A283" s="142" t="s">
        <v>49</v>
      </c>
      <c r="B283" s="142" t="s">
        <v>49</v>
      </c>
      <c r="C283" s="142" t="s">
        <v>26</v>
      </c>
      <c r="D283" s="142"/>
      <c r="E283" s="72"/>
      <c r="F283" s="142" t="s">
        <v>16</v>
      </c>
      <c r="G283" s="142" t="str">
        <f t="shared" si="19"/>
        <v>Decembre</v>
      </c>
      <c r="H283" s="158">
        <v>42712</v>
      </c>
      <c r="I283" s="84" t="s">
        <v>1051</v>
      </c>
      <c r="J283" s="142" t="s">
        <v>1052</v>
      </c>
      <c r="K283" s="142" t="s">
        <v>1062</v>
      </c>
      <c r="L283" s="142" t="s">
        <v>1212</v>
      </c>
      <c r="M283" s="80" t="str">
        <f>IFERROR(VLOOKUP(K283,REFERENCES!R:S,2,FALSE),"")</f>
        <v>Nombre</v>
      </c>
      <c r="N283" s="159">
        <v>174</v>
      </c>
      <c r="O283" s="75"/>
      <c r="P283" s="75"/>
      <c r="Q283" s="75"/>
      <c r="R283" s="79" t="s">
        <v>1885</v>
      </c>
      <c r="S283" s="144">
        <v>174</v>
      </c>
      <c r="T283" s="85" t="s">
        <v>1040</v>
      </c>
      <c r="U283" s="142" t="s">
        <v>17</v>
      </c>
      <c r="V283" s="142" t="s">
        <v>275</v>
      </c>
      <c r="W283" s="86"/>
      <c r="X283" s="142"/>
      <c r="Y283" s="142"/>
      <c r="Z283" s="142"/>
      <c r="AA283" s="142"/>
      <c r="AB283" s="142" t="str">
        <f t="shared" si="17"/>
        <v>CAR2016128GRRO</v>
      </c>
      <c r="AC283" s="142">
        <f t="shared" si="18"/>
        <v>1</v>
      </c>
      <c r="AD283" s="142" t="str">
        <f>VLOOKUP(U283,NIVEAUXADMIN!A:B,2,FALSE)</f>
        <v>HT08</v>
      </c>
      <c r="AE283" s="142" t="str">
        <f>VLOOKUP(V283,NIVEAUXADMIN!E:F,2,FALSE)</f>
        <v>HT08832</v>
      </c>
      <c r="AF283" s="142" t="e">
        <f>VLOOKUP(W283,NIVEAUXADMIN!I:J,2,FALSE)</f>
        <v>#N/A</v>
      </c>
      <c r="AG283" s="142">
        <f>IF(SUMPRODUCT(($A$4:$A283=A283)*($V$4:$V283=V283))&gt;1,0,1)</f>
        <v>0</v>
      </c>
    </row>
    <row r="284" spans="1:33" ht="15" customHeight="1">
      <c r="A284" s="142" t="s">
        <v>49</v>
      </c>
      <c r="B284" s="142" t="s">
        <v>49</v>
      </c>
      <c r="C284" s="142" t="s">
        <v>26</v>
      </c>
      <c r="D284" s="142"/>
      <c r="E284" s="72"/>
      <c r="F284" s="142" t="s">
        <v>16</v>
      </c>
      <c r="G284" s="142" t="str">
        <f t="shared" si="19"/>
        <v>Decembre</v>
      </c>
      <c r="H284" s="158">
        <v>42718</v>
      </c>
      <c r="I284" s="84" t="s">
        <v>1051</v>
      </c>
      <c r="J284" s="142" t="s">
        <v>1052</v>
      </c>
      <c r="K284" s="142" t="s">
        <v>1059</v>
      </c>
      <c r="L284" s="142"/>
      <c r="M284" s="80" t="str">
        <f>IFERROR(VLOOKUP(K284,REFERENCES!R:S,2,FALSE),"")</f>
        <v>Nombre</v>
      </c>
      <c r="N284" s="159">
        <v>89500</v>
      </c>
      <c r="O284" s="75"/>
      <c r="P284" s="75"/>
      <c r="Q284" s="75"/>
      <c r="R284" s="79" t="s">
        <v>1885</v>
      </c>
      <c r="S284" s="144"/>
      <c r="T284" s="85"/>
      <c r="U284" s="142" t="s">
        <v>17</v>
      </c>
      <c r="V284" s="142" t="s">
        <v>275</v>
      </c>
      <c r="W284" s="86"/>
      <c r="X284" s="142"/>
      <c r="Y284" s="142"/>
      <c r="Z284" s="142"/>
      <c r="AA284" s="142"/>
      <c r="AB284" s="142" t="str">
        <f t="shared" si="17"/>
        <v>CAR20161214GRRO</v>
      </c>
      <c r="AC284" s="142">
        <f t="shared" si="18"/>
        <v>1</v>
      </c>
      <c r="AD284" s="142" t="str">
        <f>VLOOKUP(U284,NIVEAUXADMIN!A:B,2,FALSE)</f>
        <v>HT08</v>
      </c>
      <c r="AE284" s="142" t="str">
        <f>VLOOKUP(V284,NIVEAUXADMIN!E:F,2,FALSE)</f>
        <v>HT08832</v>
      </c>
      <c r="AF284" s="142" t="e">
        <f>VLOOKUP(W284,NIVEAUXADMIN!I:J,2,FALSE)</f>
        <v>#N/A</v>
      </c>
      <c r="AG284" s="142">
        <f>IF(SUMPRODUCT(($A$4:$A284=A284)*($V$4:$V284=V284))&gt;1,0,1)</f>
        <v>0</v>
      </c>
    </row>
    <row r="285" spans="1:33" ht="15" customHeight="1">
      <c r="A285" s="142" t="s">
        <v>49</v>
      </c>
      <c r="B285" s="142" t="s">
        <v>49</v>
      </c>
      <c r="C285" s="142" t="s">
        <v>26</v>
      </c>
      <c r="D285" s="142"/>
      <c r="E285" s="72"/>
      <c r="F285" s="142" t="s">
        <v>16</v>
      </c>
      <c r="G285" s="142" t="str">
        <f t="shared" si="19"/>
        <v>Decembre</v>
      </c>
      <c r="H285" s="158">
        <v>42724</v>
      </c>
      <c r="I285" s="84" t="s">
        <v>1051</v>
      </c>
      <c r="J285" s="142" t="s">
        <v>1052</v>
      </c>
      <c r="K285" s="142" t="s">
        <v>1062</v>
      </c>
      <c r="L285" s="142" t="s">
        <v>1212</v>
      </c>
      <c r="M285" s="80" t="str">
        <f>IFERROR(VLOOKUP(K285,REFERENCES!R:S,2,FALSE),"")</f>
        <v>Nombre</v>
      </c>
      <c r="N285" s="159">
        <v>937</v>
      </c>
      <c r="O285" s="75"/>
      <c r="P285" s="75"/>
      <c r="Q285" s="75"/>
      <c r="R285" s="79" t="s">
        <v>1885</v>
      </c>
      <c r="S285" s="144"/>
      <c r="T285" s="85"/>
      <c r="U285" s="142" t="s">
        <v>17</v>
      </c>
      <c r="V285" s="142" t="s">
        <v>275</v>
      </c>
      <c r="W285" s="86"/>
      <c r="X285" s="142"/>
      <c r="Y285" s="142"/>
      <c r="Z285" s="142"/>
      <c r="AA285" s="142"/>
      <c r="AB285" s="142" t="str">
        <f t="shared" si="17"/>
        <v>CAR20161220GRRO</v>
      </c>
      <c r="AC285" s="142">
        <f t="shared" si="18"/>
        <v>1</v>
      </c>
      <c r="AD285" s="142" t="str">
        <f>VLOOKUP(U285,NIVEAUXADMIN!A:B,2,FALSE)</f>
        <v>HT08</v>
      </c>
      <c r="AE285" s="142" t="str">
        <f>VLOOKUP(V285,NIVEAUXADMIN!E:F,2,FALSE)</f>
        <v>HT08832</v>
      </c>
      <c r="AF285" s="142" t="e">
        <f>VLOOKUP(W285,NIVEAUXADMIN!I:J,2,FALSE)</f>
        <v>#N/A</v>
      </c>
      <c r="AG285" s="142">
        <f>IF(SUMPRODUCT(($A$4:$A285=A285)*($V$4:$V285=V285))&gt;1,0,1)</f>
        <v>0</v>
      </c>
    </row>
    <row r="286" spans="1:33" ht="15" customHeight="1">
      <c r="A286" s="142" t="s">
        <v>49</v>
      </c>
      <c r="B286" s="142" t="s">
        <v>49</v>
      </c>
      <c r="C286" s="142" t="s">
        <v>26</v>
      </c>
      <c r="D286" s="142"/>
      <c r="E286" s="142"/>
      <c r="F286" s="142" t="s">
        <v>16</v>
      </c>
      <c r="G286" s="142" t="str">
        <f t="shared" si="19"/>
        <v>Janvier</v>
      </c>
      <c r="H286" s="158">
        <v>42747</v>
      </c>
      <c r="I286" s="84" t="s">
        <v>1051</v>
      </c>
      <c r="J286" s="142" t="s">
        <v>1052</v>
      </c>
      <c r="K286" s="142" t="s">
        <v>1059</v>
      </c>
      <c r="L286" s="142"/>
      <c r="M286" s="80" t="str">
        <f>IFERROR(VLOOKUP(K286,REFERENCES!R:S,2,FALSE),"")</f>
        <v>Nombre</v>
      </c>
      <c r="N286" s="75">
        <v>12180</v>
      </c>
      <c r="O286" s="75"/>
      <c r="P286" s="75"/>
      <c r="Q286" s="75"/>
      <c r="R286" s="79"/>
      <c r="S286" s="144"/>
      <c r="T286" s="85"/>
      <c r="U286" s="142" t="s">
        <v>17</v>
      </c>
      <c r="V286" s="142" t="s">
        <v>275</v>
      </c>
      <c r="W286" s="86"/>
      <c r="X286" s="142"/>
      <c r="Y286" s="142"/>
      <c r="Z286" s="142"/>
      <c r="AA286" s="142"/>
      <c r="AB286" s="142" t="str">
        <f t="shared" si="17"/>
        <v>CAR2017112GRRO</v>
      </c>
      <c r="AC286" s="142">
        <f t="shared" si="18"/>
        <v>1</v>
      </c>
      <c r="AD286" s="142" t="str">
        <f>VLOOKUP(U286,NIVEAUXADMIN!A:B,2,FALSE)</f>
        <v>HT08</v>
      </c>
      <c r="AE286" s="142" t="str">
        <f>VLOOKUP(V286,NIVEAUXADMIN!E:F,2,FALSE)</f>
        <v>HT08832</v>
      </c>
      <c r="AF286" s="142" t="e">
        <f>VLOOKUP(W286,NIVEAUXADMIN!I:J,2,FALSE)</f>
        <v>#N/A</v>
      </c>
      <c r="AG286" s="142">
        <f>IF(SUMPRODUCT(($A$4:$A286=A286)*($V$4:$V286=V286))&gt;1,0,1)</f>
        <v>0</v>
      </c>
    </row>
    <row r="287" spans="1:33" ht="15" customHeight="1">
      <c r="A287" s="142" t="s">
        <v>49</v>
      </c>
      <c r="B287" s="142" t="s">
        <v>49</v>
      </c>
      <c r="C287" s="142" t="s">
        <v>26</v>
      </c>
      <c r="D287" s="142"/>
      <c r="E287" s="142"/>
      <c r="F287" s="142" t="s">
        <v>16</v>
      </c>
      <c r="G287" s="142" t="str">
        <f t="shared" si="19"/>
        <v>Janvier</v>
      </c>
      <c r="H287" s="158">
        <v>42755</v>
      </c>
      <c r="I287" s="84" t="s">
        <v>1051</v>
      </c>
      <c r="J287" s="142" t="s">
        <v>1052</v>
      </c>
      <c r="K287" s="142" t="s">
        <v>1061</v>
      </c>
      <c r="L287" s="142"/>
      <c r="M287" s="80" t="str">
        <f>IFERROR(VLOOKUP(K287,REFERENCES!R:S,2,FALSE),"")</f>
        <v>Nombre</v>
      </c>
      <c r="N287" s="75">
        <v>45</v>
      </c>
      <c r="O287" s="75"/>
      <c r="P287" s="75"/>
      <c r="Q287" s="75"/>
      <c r="R287" s="79"/>
      <c r="S287" s="144"/>
      <c r="T287" s="85"/>
      <c r="U287" s="142" t="s">
        <v>17</v>
      </c>
      <c r="V287" s="142" t="s">
        <v>275</v>
      </c>
      <c r="W287" s="86"/>
      <c r="X287" s="142"/>
      <c r="Y287" s="142"/>
      <c r="Z287" s="142"/>
      <c r="AA287" s="142"/>
      <c r="AB287" s="142" t="str">
        <f t="shared" si="17"/>
        <v>CAR2017120GRRO</v>
      </c>
      <c r="AC287" s="142">
        <f t="shared" si="18"/>
        <v>1</v>
      </c>
      <c r="AD287" s="142" t="str">
        <f>VLOOKUP(U287,NIVEAUXADMIN!A:B,2,FALSE)</f>
        <v>HT08</v>
      </c>
      <c r="AE287" s="142" t="str">
        <f>VLOOKUP(V287,NIVEAUXADMIN!E:F,2,FALSE)</f>
        <v>HT08832</v>
      </c>
      <c r="AF287" s="142" t="e">
        <f>VLOOKUP(W287,NIVEAUXADMIN!I:J,2,FALSE)</f>
        <v>#N/A</v>
      </c>
      <c r="AG287" s="142">
        <f>IF(SUMPRODUCT(($A$4:$A287=A287)*($V$4:$V287=V287))&gt;1,0,1)</f>
        <v>0</v>
      </c>
    </row>
    <row r="288" spans="1:33" ht="15" customHeight="1">
      <c r="A288" s="72" t="s">
        <v>49</v>
      </c>
      <c r="B288" s="72" t="s">
        <v>49</v>
      </c>
      <c r="C288" s="72" t="s">
        <v>26</v>
      </c>
      <c r="D288" s="72"/>
      <c r="E288" s="72"/>
      <c r="F288" s="142" t="s">
        <v>16</v>
      </c>
      <c r="G288" s="142" t="str">
        <f t="shared" si="19"/>
        <v>Octobre</v>
      </c>
      <c r="H288" s="158">
        <v>42649</v>
      </c>
      <c r="I288" s="84" t="s">
        <v>1051</v>
      </c>
      <c r="J288" s="142" t="s">
        <v>1052</v>
      </c>
      <c r="K288" s="142" t="s">
        <v>1062</v>
      </c>
      <c r="L288" s="142" t="s">
        <v>1212</v>
      </c>
      <c r="M288" s="80" t="str">
        <f>IFERROR(VLOOKUP(K288,REFERENCES!R:S,2,FALSE),"")</f>
        <v>Nombre</v>
      </c>
      <c r="N288" s="159">
        <v>230</v>
      </c>
      <c r="O288" s="75"/>
      <c r="P288" s="75"/>
      <c r="Q288" s="75"/>
      <c r="R288" s="79" t="s">
        <v>1885</v>
      </c>
      <c r="S288" s="144">
        <v>230</v>
      </c>
      <c r="T288" s="85"/>
      <c r="U288" s="142" t="s">
        <v>183</v>
      </c>
      <c r="V288" s="142" t="s">
        <v>580</v>
      </c>
      <c r="W288" s="86"/>
      <c r="X288" s="142"/>
      <c r="Y288" s="142"/>
      <c r="Z288" s="142" t="s">
        <v>1069</v>
      </c>
      <c r="AA288" s="142"/>
      <c r="AB288" s="142" t="str">
        <f t="shared" si="17"/>
        <v>CAR2016106SUTH</v>
      </c>
      <c r="AC288" s="142">
        <f t="shared" si="18"/>
        <v>1</v>
      </c>
      <c r="AD288" s="142" t="str">
        <f>VLOOKUP(U288,NIVEAUXADMIN!A:B,2,FALSE)</f>
        <v>HT02</v>
      </c>
      <c r="AE288" s="142" t="str">
        <f>VLOOKUP(V288,NIVEAUXADMIN!E:F,2,FALSE)</f>
        <v>HT02233</v>
      </c>
      <c r="AF288" s="142" t="e">
        <f>VLOOKUP(W288,NIVEAUXADMIN!I:J,2,FALSE)</f>
        <v>#N/A</v>
      </c>
      <c r="AG288" s="142">
        <f>IF(SUMPRODUCT(($A$4:$A288=A288)*($V$4:$V288=V288))&gt;1,0,1)</f>
        <v>1</v>
      </c>
    </row>
    <row r="289" spans="1:33" ht="15" customHeight="1">
      <c r="A289" s="72" t="s">
        <v>49</v>
      </c>
      <c r="B289" s="72" t="s">
        <v>49</v>
      </c>
      <c r="C289" s="72" t="s">
        <v>26</v>
      </c>
      <c r="D289" s="72"/>
      <c r="E289" s="72"/>
      <c r="F289" s="142" t="s">
        <v>16</v>
      </c>
      <c r="G289" s="142" t="str">
        <f t="shared" si="19"/>
        <v>Octobre</v>
      </c>
      <c r="H289" s="158">
        <v>42663</v>
      </c>
      <c r="I289" s="84" t="s">
        <v>1051</v>
      </c>
      <c r="J289" s="142" t="s">
        <v>1052</v>
      </c>
      <c r="K289" s="142" t="s">
        <v>1059</v>
      </c>
      <c r="L289" s="142"/>
      <c r="M289" s="80" t="str">
        <f>IFERROR(VLOOKUP(K289,REFERENCES!R:S,2,FALSE),"")</f>
        <v>Nombre</v>
      </c>
      <c r="N289" s="159">
        <v>5060</v>
      </c>
      <c r="O289" s="75"/>
      <c r="P289" s="75"/>
      <c r="Q289" s="75"/>
      <c r="R289" s="79" t="s">
        <v>1885</v>
      </c>
      <c r="S289" s="144">
        <v>230</v>
      </c>
      <c r="T289" s="85"/>
      <c r="U289" s="142" t="s">
        <v>183</v>
      </c>
      <c r="V289" s="142" t="s">
        <v>580</v>
      </c>
      <c r="W289" s="86"/>
      <c r="X289" s="142"/>
      <c r="Y289" s="142"/>
      <c r="Z289" s="142" t="s">
        <v>1069</v>
      </c>
      <c r="AA289" s="142"/>
      <c r="AB289" s="142" t="str">
        <f t="shared" si="17"/>
        <v>CAR20161020SUTH</v>
      </c>
      <c r="AC289" s="142">
        <f t="shared" si="18"/>
        <v>1</v>
      </c>
      <c r="AD289" s="142" t="str">
        <f>VLOOKUP(U289,NIVEAUXADMIN!A:B,2,FALSE)</f>
        <v>HT02</v>
      </c>
      <c r="AE289" s="142" t="str">
        <f>VLOOKUP(V289,NIVEAUXADMIN!E:F,2,FALSE)</f>
        <v>HT02233</v>
      </c>
      <c r="AF289" s="142" t="e">
        <f>VLOOKUP(W289,NIVEAUXADMIN!I:J,2,FALSE)</f>
        <v>#N/A</v>
      </c>
      <c r="AG289" s="142">
        <f>IF(SUMPRODUCT(($A$4:$A289=A289)*($V$4:$V289=V289))&gt;1,0,1)</f>
        <v>0</v>
      </c>
    </row>
    <row r="290" spans="1:33" ht="15" customHeight="1">
      <c r="A290" s="72" t="s">
        <v>49</v>
      </c>
      <c r="B290" s="72" t="s">
        <v>49</v>
      </c>
      <c r="C290" s="72" t="s">
        <v>26</v>
      </c>
      <c r="D290" s="72"/>
      <c r="E290" s="72"/>
      <c r="F290" s="142" t="s">
        <v>19</v>
      </c>
      <c r="G290" s="142" t="e">
        <f t="shared" si="19"/>
        <v>#VALUE!</v>
      </c>
      <c r="H290" s="158" t="s">
        <v>1961</v>
      </c>
      <c r="I290" s="84" t="s">
        <v>1049</v>
      </c>
      <c r="J290" s="142" t="s">
        <v>1053</v>
      </c>
      <c r="K290" s="142" t="s">
        <v>1048</v>
      </c>
      <c r="L290" s="142"/>
      <c r="M290" s="80" t="str">
        <f>IFERROR(VLOOKUP(K290,REFERENCES!R:S,2,FALSE),"")</f>
        <v>Nombre</v>
      </c>
      <c r="N290" s="159">
        <v>200</v>
      </c>
      <c r="O290" s="75"/>
      <c r="P290" s="75"/>
      <c r="Q290" s="75"/>
      <c r="R290" s="79" t="s">
        <v>1885</v>
      </c>
      <c r="S290" s="144"/>
      <c r="T290" s="85"/>
      <c r="U290" s="142" t="s">
        <v>183</v>
      </c>
      <c r="V290" s="142"/>
      <c r="W290" s="86"/>
      <c r="X290" s="142"/>
      <c r="Y290" s="142"/>
      <c r="Z290" s="142"/>
      <c r="AA290" s="142"/>
      <c r="AB290" s="142" t="e">
        <f t="shared" si="17"/>
        <v>#VALUE!</v>
      </c>
      <c r="AC290" s="142">
        <f t="shared" si="18"/>
        <v>162</v>
      </c>
      <c r="AD290" s="142" t="str">
        <f>VLOOKUP(U290,NIVEAUXADMIN!A:B,2,FALSE)</f>
        <v>HT02</v>
      </c>
      <c r="AE290" s="142" t="e">
        <f>VLOOKUP(V290,NIVEAUXADMIN!E:F,2,FALSE)</f>
        <v>#N/A</v>
      </c>
      <c r="AF290" s="142" t="e">
        <f>VLOOKUP(W290,NIVEAUXADMIN!I:J,2,FALSE)</f>
        <v>#N/A</v>
      </c>
      <c r="AG290" s="142">
        <f>IF(SUMPRODUCT(($A$4:$A290=A290)*($V$4:$V290=V290))&gt;1,0,1)</f>
        <v>1</v>
      </c>
    </row>
    <row r="291" spans="1:33" ht="15" customHeight="1">
      <c r="A291" s="72" t="s">
        <v>49</v>
      </c>
      <c r="B291" s="72" t="s">
        <v>49</v>
      </c>
      <c r="C291" s="72" t="s">
        <v>26</v>
      </c>
      <c r="D291" s="72"/>
      <c r="E291" s="72"/>
      <c r="F291" s="142" t="s">
        <v>19</v>
      </c>
      <c r="G291" s="142" t="e">
        <f t="shared" si="19"/>
        <v>#VALUE!</v>
      </c>
      <c r="H291" s="158" t="s">
        <v>1961</v>
      </c>
      <c r="I291" s="84" t="s">
        <v>1049</v>
      </c>
      <c r="J291" s="142" t="s">
        <v>1053</v>
      </c>
      <c r="K291" s="142" t="s">
        <v>1048</v>
      </c>
      <c r="L291" s="142"/>
      <c r="M291" s="80" t="str">
        <f>IFERROR(VLOOKUP(K291,REFERENCES!R:S,2,FALSE),"")</f>
        <v>Nombre</v>
      </c>
      <c r="N291" s="159">
        <v>800</v>
      </c>
      <c r="O291" s="75"/>
      <c r="P291" s="75"/>
      <c r="Q291" s="75"/>
      <c r="R291" s="79" t="s">
        <v>1885</v>
      </c>
      <c r="S291" s="144"/>
      <c r="T291" s="85"/>
      <c r="U291" s="142" t="s">
        <v>183</v>
      </c>
      <c r="V291" s="142"/>
      <c r="W291" s="86"/>
      <c r="X291" s="142"/>
      <c r="Y291" s="142"/>
      <c r="Z291" s="142"/>
      <c r="AA291" s="142"/>
      <c r="AB291" s="142" t="e">
        <f t="shared" si="17"/>
        <v>#VALUE!</v>
      </c>
      <c r="AC291" s="142">
        <f t="shared" si="18"/>
        <v>162</v>
      </c>
      <c r="AD291" s="142" t="str">
        <f>VLOOKUP(U291,NIVEAUXADMIN!A:B,2,FALSE)</f>
        <v>HT02</v>
      </c>
      <c r="AE291" s="142" t="e">
        <f>VLOOKUP(V291,NIVEAUXADMIN!E:F,2,FALSE)</f>
        <v>#N/A</v>
      </c>
      <c r="AF291" s="142" t="e">
        <f>VLOOKUP(W291,NIVEAUXADMIN!I:J,2,FALSE)</f>
        <v>#N/A</v>
      </c>
      <c r="AG291" s="142">
        <f>IF(SUMPRODUCT(($A$4:$A291=A291)*($V$4:$V291=V291))&gt;1,0,1)</f>
        <v>0</v>
      </c>
    </row>
    <row r="292" spans="1:33" ht="15" customHeight="1">
      <c r="A292" s="72" t="s">
        <v>49</v>
      </c>
      <c r="B292" s="72" t="s">
        <v>49</v>
      </c>
      <c r="C292" s="72" t="s">
        <v>26</v>
      </c>
      <c r="D292" s="72"/>
      <c r="E292" s="72"/>
      <c r="F292" s="142" t="s">
        <v>19</v>
      </c>
      <c r="G292" s="142" t="e">
        <f t="shared" si="19"/>
        <v>#VALUE!</v>
      </c>
      <c r="H292" s="158" t="s">
        <v>1961</v>
      </c>
      <c r="I292" s="84" t="s">
        <v>1049</v>
      </c>
      <c r="J292" s="142" t="s">
        <v>1053</v>
      </c>
      <c r="K292" s="142" t="s">
        <v>1048</v>
      </c>
      <c r="L292" s="142"/>
      <c r="M292" s="80" t="str">
        <f>IFERROR(VLOOKUP(K292,REFERENCES!R:S,2,FALSE),"")</f>
        <v>Nombre</v>
      </c>
      <c r="N292" s="159">
        <v>500</v>
      </c>
      <c r="O292" s="75"/>
      <c r="P292" s="75"/>
      <c r="Q292" s="75"/>
      <c r="R292" s="79" t="s">
        <v>1885</v>
      </c>
      <c r="S292" s="144"/>
      <c r="T292" s="85"/>
      <c r="U292" s="142" t="s">
        <v>17</v>
      </c>
      <c r="V292" s="142"/>
      <c r="W292" s="86"/>
      <c r="X292" s="142"/>
      <c r="Y292" s="142"/>
      <c r="Z292" s="142"/>
      <c r="AA292" s="142"/>
      <c r="AB292" s="142" t="e">
        <f t="shared" si="17"/>
        <v>#VALUE!</v>
      </c>
      <c r="AC292" s="142">
        <f t="shared" si="18"/>
        <v>162</v>
      </c>
      <c r="AD292" s="142" t="str">
        <f>VLOOKUP(U292,NIVEAUXADMIN!A:B,2,FALSE)</f>
        <v>HT08</v>
      </c>
      <c r="AE292" s="142" t="e">
        <f>VLOOKUP(V292,NIVEAUXADMIN!E:F,2,FALSE)</f>
        <v>#N/A</v>
      </c>
      <c r="AF292" s="142" t="e">
        <f>VLOOKUP(W292,NIVEAUXADMIN!I:J,2,FALSE)</f>
        <v>#N/A</v>
      </c>
      <c r="AG292" s="142">
        <f>IF(SUMPRODUCT(($A$4:$A292=A292)*($V$4:$V292=V292))&gt;1,0,1)</f>
        <v>0</v>
      </c>
    </row>
    <row r="293" spans="1:33" ht="15" customHeight="1">
      <c r="A293" s="72" t="s">
        <v>49</v>
      </c>
      <c r="B293" s="72" t="s">
        <v>49</v>
      </c>
      <c r="C293" s="72" t="s">
        <v>26</v>
      </c>
      <c r="D293" s="72"/>
      <c r="E293" s="72"/>
      <c r="F293" s="142" t="s">
        <v>19</v>
      </c>
      <c r="G293" s="142" t="e">
        <f t="shared" si="19"/>
        <v>#VALUE!</v>
      </c>
      <c r="H293" s="158" t="s">
        <v>1961</v>
      </c>
      <c r="I293" s="84" t="s">
        <v>1049</v>
      </c>
      <c r="J293" s="142" t="s">
        <v>1053</v>
      </c>
      <c r="K293" s="142" t="s">
        <v>1176</v>
      </c>
      <c r="L293" s="142" t="s">
        <v>1214</v>
      </c>
      <c r="M293" s="80" t="str">
        <f>IFERROR(VLOOKUP(K293,REFERENCES!R:S,2,FALSE),"")</f>
        <v>Nombre</v>
      </c>
      <c r="N293" s="159">
        <v>2075</v>
      </c>
      <c r="O293" s="75"/>
      <c r="P293" s="75"/>
      <c r="Q293" s="75"/>
      <c r="R293" s="79" t="s">
        <v>1885</v>
      </c>
      <c r="S293" s="144">
        <v>2075</v>
      </c>
      <c r="T293" s="85" t="s">
        <v>1040</v>
      </c>
      <c r="U293" s="142" t="s">
        <v>17</v>
      </c>
      <c r="V293" s="142"/>
      <c r="W293" s="86"/>
      <c r="X293" s="142"/>
      <c r="Y293" s="142"/>
      <c r="Z293" s="142"/>
      <c r="AA293" s="142"/>
      <c r="AB293" s="142" t="e">
        <f t="shared" si="17"/>
        <v>#VALUE!</v>
      </c>
      <c r="AC293" s="142">
        <f t="shared" si="18"/>
        <v>162</v>
      </c>
      <c r="AD293" s="142" t="str">
        <f>VLOOKUP(U293,NIVEAUXADMIN!A:B,2,FALSE)</f>
        <v>HT08</v>
      </c>
      <c r="AE293" s="142" t="e">
        <f>VLOOKUP(V293,NIVEAUXADMIN!E:F,2,FALSE)</f>
        <v>#N/A</v>
      </c>
      <c r="AF293" s="142" t="e">
        <f>VLOOKUP(W293,NIVEAUXADMIN!I:J,2,FALSE)</f>
        <v>#N/A</v>
      </c>
      <c r="AG293" s="142">
        <f>IF(SUMPRODUCT(($A$4:$A293=A293)*($V$4:$V293=V293))&gt;1,0,1)</f>
        <v>0</v>
      </c>
    </row>
    <row r="294" spans="1:33" ht="15" customHeight="1">
      <c r="A294" s="72" t="s">
        <v>49</v>
      </c>
      <c r="B294" s="72" t="s">
        <v>49</v>
      </c>
      <c r="C294" s="72" t="s">
        <v>26</v>
      </c>
      <c r="D294" s="72"/>
      <c r="E294" s="72"/>
      <c r="F294" s="142" t="s">
        <v>19</v>
      </c>
      <c r="G294" s="142" t="e">
        <f t="shared" si="19"/>
        <v>#VALUE!</v>
      </c>
      <c r="H294" s="158" t="s">
        <v>1961</v>
      </c>
      <c r="I294" s="84" t="s">
        <v>1049</v>
      </c>
      <c r="J294" s="142" t="s">
        <v>1053</v>
      </c>
      <c r="K294" s="142" t="s">
        <v>1186</v>
      </c>
      <c r="L294" s="142" t="s">
        <v>1213</v>
      </c>
      <c r="M294" s="80" t="str">
        <f>IFERROR(VLOOKUP(K294,REFERENCES!R:S,2,FALSE),"")</f>
        <v>Nombre</v>
      </c>
      <c r="N294" s="159">
        <v>1038</v>
      </c>
      <c r="O294" s="75"/>
      <c r="P294" s="75"/>
      <c r="Q294" s="75"/>
      <c r="R294" s="79" t="s">
        <v>1885</v>
      </c>
      <c r="S294" s="144">
        <v>2075</v>
      </c>
      <c r="T294" s="85" t="s">
        <v>1040</v>
      </c>
      <c r="U294" s="142" t="s">
        <v>17</v>
      </c>
      <c r="V294" s="142"/>
      <c r="W294" s="86"/>
      <c r="X294" s="142"/>
      <c r="Y294" s="142"/>
      <c r="Z294" s="142"/>
      <c r="AA294" s="142"/>
      <c r="AB294" s="142" t="e">
        <f t="shared" si="17"/>
        <v>#VALUE!</v>
      </c>
      <c r="AC294" s="142">
        <f t="shared" si="18"/>
        <v>162</v>
      </c>
      <c r="AD294" s="142" t="str">
        <f>VLOOKUP(U294,NIVEAUXADMIN!A:B,2,FALSE)</f>
        <v>HT08</v>
      </c>
      <c r="AE294" s="142" t="e">
        <f>VLOOKUP(V294,NIVEAUXADMIN!E:F,2,FALSE)</f>
        <v>#N/A</v>
      </c>
      <c r="AF294" s="142" t="e">
        <f>VLOOKUP(W294,NIVEAUXADMIN!I:J,2,FALSE)</f>
        <v>#N/A</v>
      </c>
      <c r="AG294" s="142">
        <f>IF(SUMPRODUCT(($A$4:$A294=A294)*($V$4:$V294=V294))&gt;1,0,1)</f>
        <v>0</v>
      </c>
    </row>
    <row r="295" spans="1:33" ht="15" customHeight="1">
      <c r="A295" s="142" t="s">
        <v>1173</v>
      </c>
      <c r="B295" s="142" t="s">
        <v>1173</v>
      </c>
      <c r="C295" s="142" t="s">
        <v>26</v>
      </c>
      <c r="D295" s="72"/>
      <c r="E295" s="72"/>
      <c r="F295" s="142" t="s">
        <v>19</v>
      </c>
      <c r="G295" s="142" t="e">
        <f t="shared" si="19"/>
        <v>#VALUE!</v>
      </c>
      <c r="H295" s="158" t="s">
        <v>1961</v>
      </c>
      <c r="I295" s="84" t="s">
        <v>1049</v>
      </c>
      <c r="J295" s="142" t="s">
        <v>1083</v>
      </c>
      <c r="K295" s="142" t="s">
        <v>1025</v>
      </c>
      <c r="L295" s="142"/>
      <c r="M295" s="80" t="str">
        <f>IFERROR(VLOOKUP(K295,REFERENCES!R:S,2,FALSE),"")</f>
        <v>Valeur en HTG</v>
      </c>
      <c r="N295" s="159"/>
      <c r="O295" s="75"/>
      <c r="P295" s="75"/>
      <c r="Q295" s="75"/>
      <c r="R295" s="79" t="s">
        <v>1885</v>
      </c>
      <c r="S295" s="144">
        <v>1500</v>
      </c>
      <c r="T295" s="85"/>
      <c r="U295" s="142" t="s">
        <v>20</v>
      </c>
      <c r="V295" s="142" t="s">
        <v>310</v>
      </c>
      <c r="W295" s="86"/>
      <c r="X295" s="142"/>
      <c r="Y295" s="142"/>
      <c r="Z295" s="142"/>
      <c r="AA295" s="142" t="s">
        <v>1174</v>
      </c>
      <c r="AB295" s="142" t="e">
        <f t="shared" si="17"/>
        <v>#VALUE!</v>
      </c>
      <c r="AC295" s="142">
        <f t="shared" si="18"/>
        <v>162</v>
      </c>
      <c r="AD295" s="142" t="str">
        <f>VLOOKUP(U295,NIVEAUXADMIN!A:B,2,FALSE)</f>
        <v>HT07</v>
      </c>
      <c r="AE295" s="142" t="str">
        <f>VLOOKUP(V295,NIVEAUXADMIN!E:F,2,FALSE)</f>
        <v>HT07723</v>
      </c>
      <c r="AF295" s="142" t="e">
        <f>VLOOKUP(W295,NIVEAUXADMIN!I:J,2,FALSE)</f>
        <v>#N/A</v>
      </c>
      <c r="AG295" s="142">
        <f>IF(SUMPRODUCT(($A$4:$A295=A295)*($V$4:$V295=V295))&gt;1,0,1)</f>
        <v>1</v>
      </c>
    </row>
    <row r="296" spans="1:33" ht="15" customHeight="1">
      <c r="A296" s="142" t="s">
        <v>1173</v>
      </c>
      <c r="B296" s="142" t="s">
        <v>1173</v>
      </c>
      <c r="C296" s="142" t="s">
        <v>26</v>
      </c>
      <c r="D296" s="72"/>
      <c r="E296" s="72"/>
      <c r="F296" s="142" t="s">
        <v>19</v>
      </c>
      <c r="G296" s="142" t="e">
        <f t="shared" si="19"/>
        <v>#VALUE!</v>
      </c>
      <c r="H296" s="158" t="s">
        <v>1961</v>
      </c>
      <c r="I296" s="84" t="s">
        <v>1049</v>
      </c>
      <c r="J296" s="142" t="s">
        <v>1083</v>
      </c>
      <c r="K296" s="142" t="s">
        <v>1025</v>
      </c>
      <c r="L296" s="142"/>
      <c r="M296" s="80" t="str">
        <f>IFERROR(VLOOKUP(K296,REFERENCES!R:S,2,FALSE),"")</f>
        <v>Valeur en HTG</v>
      </c>
      <c r="N296" s="159"/>
      <c r="O296" s="75"/>
      <c r="P296" s="75"/>
      <c r="Q296" s="75"/>
      <c r="R296" s="79" t="s">
        <v>1885</v>
      </c>
      <c r="S296" s="144">
        <v>1500</v>
      </c>
      <c r="T296" s="85"/>
      <c r="U296" s="142" t="s">
        <v>20</v>
      </c>
      <c r="V296" s="142" t="s">
        <v>310</v>
      </c>
      <c r="W296" s="86"/>
      <c r="X296" s="142"/>
      <c r="Y296" s="142"/>
      <c r="Z296" s="142"/>
      <c r="AA296" s="142" t="s">
        <v>1174</v>
      </c>
      <c r="AB296" s="142" t="e">
        <f t="shared" si="17"/>
        <v>#VALUE!</v>
      </c>
      <c r="AC296" s="142">
        <f t="shared" si="18"/>
        <v>162</v>
      </c>
      <c r="AD296" s="142" t="str">
        <f>VLOOKUP(U296,NIVEAUXADMIN!A:B,2,FALSE)</f>
        <v>HT07</v>
      </c>
      <c r="AE296" s="142" t="str">
        <f>VLOOKUP(V296,NIVEAUXADMIN!E:F,2,FALSE)</f>
        <v>HT07723</v>
      </c>
      <c r="AF296" s="142" t="e">
        <f>VLOOKUP(W296,NIVEAUXADMIN!I:J,2,FALSE)</f>
        <v>#N/A</v>
      </c>
      <c r="AG296" s="142">
        <f>IF(SUMPRODUCT(($A$4:$A296=A296)*($V$4:$V296=V296))&gt;1,0,1)</f>
        <v>0</v>
      </c>
    </row>
    <row r="297" spans="1:33" ht="15" customHeight="1">
      <c r="A297" s="142" t="s">
        <v>53</v>
      </c>
      <c r="B297" s="142" t="s">
        <v>53</v>
      </c>
      <c r="C297" s="142" t="s">
        <v>26</v>
      </c>
      <c r="D297" s="72"/>
      <c r="E297" s="72" t="s">
        <v>48</v>
      </c>
      <c r="F297" s="88" t="s">
        <v>16</v>
      </c>
      <c r="G297" s="88" t="e">
        <f t="shared" si="19"/>
        <v>#VALUE!</v>
      </c>
      <c r="H297" s="101" t="s">
        <v>1961</v>
      </c>
      <c r="I297" s="84" t="s">
        <v>1049</v>
      </c>
      <c r="J297" s="142" t="s">
        <v>1053</v>
      </c>
      <c r="K297" s="142" t="s">
        <v>1048</v>
      </c>
      <c r="L297" s="142"/>
      <c r="M297" s="80" t="str">
        <f>IFERROR(VLOOKUP(K297,REFERENCES!R:S,2,FALSE),"")</f>
        <v>Nombre</v>
      </c>
      <c r="N297" s="159">
        <v>1000</v>
      </c>
      <c r="O297" s="75"/>
      <c r="P297" s="75"/>
      <c r="Q297" s="75"/>
      <c r="R297" s="79" t="s">
        <v>1885</v>
      </c>
      <c r="S297" s="144">
        <v>1200</v>
      </c>
      <c r="T297" s="85"/>
      <c r="U297" s="142" t="s">
        <v>20</v>
      </c>
      <c r="V297" s="142" t="s">
        <v>310</v>
      </c>
      <c r="W297" s="86" t="s">
        <v>1539</v>
      </c>
      <c r="X297" s="142"/>
      <c r="Y297" s="142"/>
      <c r="Z297" s="142"/>
      <c r="AA297" s="142"/>
      <c r="AB297" s="142" t="e">
        <f t="shared" si="17"/>
        <v>#VALUE!</v>
      </c>
      <c r="AC297" s="142">
        <f t="shared" si="18"/>
        <v>162</v>
      </c>
      <c r="AD297" s="142" t="str">
        <f>VLOOKUP(U297,NIVEAUXADMIN!A:B,2,FALSE)</f>
        <v>HT07</v>
      </c>
      <c r="AE297" s="142" t="str">
        <f>VLOOKUP(V297,NIVEAUXADMIN!E:F,2,FALSE)</f>
        <v>HT07723</v>
      </c>
      <c r="AF297" s="142" t="str">
        <f>VLOOKUP(W297,NIVEAUXADMIN!I:J,2,FALSE)</f>
        <v>HT07723-03</v>
      </c>
      <c r="AG297" s="142">
        <f>IF(SUMPRODUCT(($A$4:$A297=A297)*($V$4:$V297=V297))&gt;1,0,1)</f>
        <v>1</v>
      </c>
    </row>
    <row r="298" spans="1:33" ht="15" customHeight="1">
      <c r="A298" s="142" t="s">
        <v>53</v>
      </c>
      <c r="B298" s="142" t="s">
        <v>53</v>
      </c>
      <c r="C298" s="142" t="s">
        <v>26</v>
      </c>
      <c r="D298" s="72"/>
      <c r="E298" s="72" t="s">
        <v>48</v>
      </c>
      <c r="F298" s="88" t="s">
        <v>16</v>
      </c>
      <c r="G298" s="88" t="e">
        <f t="shared" si="19"/>
        <v>#VALUE!</v>
      </c>
      <c r="H298" s="101" t="s">
        <v>1961</v>
      </c>
      <c r="I298" s="84" t="s">
        <v>1051</v>
      </c>
      <c r="J298" s="142" t="s">
        <v>1052</v>
      </c>
      <c r="K298" s="142" t="s">
        <v>1056</v>
      </c>
      <c r="L298" s="142"/>
      <c r="M298" s="80" t="str">
        <f>IFERROR(VLOOKUP(K298,REFERENCES!R:S,2,FALSE),"")</f>
        <v>Nombre</v>
      </c>
      <c r="N298" s="159">
        <v>1000</v>
      </c>
      <c r="O298" s="75"/>
      <c r="P298" s="75"/>
      <c r="Q298" s="75"/>
      <c r="R298" s="79" t="s">
        <v>1885</v>
      </c>
      <c r="S298" s="144">
        <v>1200</v>
      </c>
      <c r="T298" s="85" t="s">
        <v>1040</v>
      </c>
      <c r="U298" s="142" t="s">
        <v>20</v>
      </c>
      <c r="V298" s="142" t="s">
        <v>310</v>
      </c>
      <c r="W298" s="86" t="s">
        <v>1539</v>
      </c>
      <c r="X298" s="142"/>
      <c r="Y298" s="142"/>
      <c r="Z298" s="142"/>
      <c r="AA298" s="142"/>
      <c r="AB298" s="142" t="e">
        <f t="shared" si="17"/>
        <v>#VALUE!</v>
      </c>
      <c r="AC298" s="142">
        <f t="shared" si="18"/>
        <v>162</v>
      </c>
      <c r="AD298" s="142" t="str">
        <f>VLOOKUP(U298,NIVEAUXADMIN!A:B,2,FALSE)</f>
        <v>HT07</v>
      </c>
      <c r="AE298" s="142" t="str">
        <f>VLOOKUP(V298,NIVEAUXADMIN!E:F,2,FALSE)</f>
        <v>HT07723</v>
      </c>
      <c r="AF298" s="142" t="str">
        <f>VLOOKUP(W298,NIVEAUXADMIN!I:J,2,FALSE)</f>
        <v>HT07723-03</v>
      </c>
      <c r="AG298" s="142">
        <f>IF(SUMPRODUCT(($A$4:$A298=A298)*($V$4:$V298=V298))&gt;1,0,1)</f>
        <v>0</v>
      </c>
    </row>
    <row r="299" spans="1:33" ht="15" customHeight="1">
      <c r="A299" s="142" t="s">
        <v>53</v>
      </c>
      <c r="B299" s="142" t="s">
        <v>53</v>
      </c>
      <c r="C299" s="142" t="s">
        <v>26</v>
      </c>
      <c r="D299" s="72"/>
      <c r="E299" s="72" t="s">
        <v>48</v>
      </c>
      <c r="F299" s="88" t="s">
        <v>16</v>
      </c>
      <c r="G299" s="88" t="e">
        <f t="shared" si="19"/>
        <v>#VALUE!</v>
      </c>
      <c r="H299" s="101" t="s">
        <v>1961</v>
      </c>
      <c r="I299" s="84" t="s">
        <v>1051</v>
      </c>
      <c r="J299" s="142" t="s">
        <v>1052</v>
      </c>
      <c r="K299" s="142" t="s">
        <v>1054</v>
      </c>
      <c r="L299" s="142"/>
      <c r="M299" s="80" t="str">
        <f>IFERROR(VLOOKUP(K299,REFERENCES!R:S,2,FALSE),"")</f>
        <v>Nombre</v>
      </c>
      <c r="N299" s="159">
        <v>1200</v>
      </c>
      <c r="O299" s="75"/>
      <c r="P299" s="75"/>
      <c r="Q299" s="75"/>
      <c r="R299" s="79" t="s">
        <v>1885</v>
      </c>
      <c r="S299" s="144">
        <v>1200</v>
      </c>
      <c r="T299" s="85" t="s">
        <v>1040</v>
      </c>
      <c r="U299" s="142" t="s">
        <v>20</v>
      </c>
      <c r="V299" s="142" t="s">
        <v>310</v>
      </c>
      <c r="W299" s="86" t="s">
        <v>1539</v>
      </c>
      <c r="X299" s="142"/>
      <c r="Y299" s="142"/>
      <c r="Z299" s="142"/>
      <c r="AA299" s="142"/>
      <c r="AB299" s="142" t="e">
        <f t="shared" si="17"/>
        <v>#VALUE!</v>
      </c>
      <c r="AC299" s="142">
        <f t="shared" si="18"/>
        <v>162</v>
      </c>
      <c r="AD299" s="142" t="str">
        <f>VLOOKUP(U299,NIVEAUXADMIN!A:B,2,FALSE)</f>
        <v>HT07</v>
      </c>
      <c r="AE299" s="142" t="str">
        <f>VLOOKUP(V299,NIVEAUXADMIN!E:F,2,FALSE)</f>
        <v>HT07723</v>
      </c>
      <c r="AF299" s="142" t="str">
        <f>VLOOKUP(W299,NIVEAUXADMIN!I:J,2,FALSE)</f>
        <v>HT07723-03</v>
      </c>
      <c r="AG299" s="142">
        <f>IF(SUMPRODUCT(($A$4:$A299=A299)*($V$4:$V299=V299))&gt;1,0,1)</f>
        <v>0</v>
      </c>
    </row>
    <row r="300" spans="1:33" ht="15" customHeight="1">
      <c r="A300" s="142" t="s">
        <v>53</v>
      </c>
      <c r="B300" s="142" t="s">
        <v>53</v>
      </c>
      <c r="C300" s="142" t="s">
        <v>26</v>
      </c>
      <c r="D300" s="72"/>
      <c r="E300" s="72" t="s">
        <v>48</v>
      </c>
      <c r="F300" s="88" t="s">
        <v>16</v>
      </c>
      <c r="G300" s="88" t="e">
        <f t="shared" si="19"/>
        <v>#VALUE!</v>
      </c>
      <c r="H300" s="101" t="s">
        <v>1961</v>
      </c>
      <c r="I300" s="84" t="s">
        <v>1051</v>
      </c>
      <c r="J300" s="142" t="s">
        <v>1052</v>
      </c>
      <c r="K300" s="142" t="s">
        <v>1062</v>
      </c>
      <c r="L300" s="142"/>
      <c r="M300" s="80" t="str">
        <f>IFERROR(VLOOKUP(K300,REFERENCES!R:S,2,FALSE),"")</f>
        <v>Nombre</v>
      </c>
      <c r="N300" s="159">
        <v>1200</v>
      </c>
      <c r="O300" s="75"/>
      <c r="P300" s="75"/>
      <c r="Q300" s="75"/>
      <c r="R300" s="79" t="s">
        <v>1885</v>
      </c>
      <c r="S300" s="144">
        <v>1200</v>
      </c>
      <c r="T300" s="85" t="s">
        <v>1040</v>
      </c>
      <c r="U300" s="142" t="s">
        <v>20</v>
      </c>
      <c r="V300" s="142" t="s">
        <v>310</v>
      </c>
      <c r="W300" s="86" t="s">
        <v>1539</v>
      </c>
      <c r="X300" s="142"/>
      <c r="Y300" s="142"/>
      <c r="Z300" s="142"/>
      <c r="AA300" s="142"/>
      <c r="AB300" s="142" t="e">
        <f t="shared" si="17"/>
        <v>#VALUE!</v>
      </c>
      <c r="AC300" s="142">
        <f t="shared" si="18"/>
        <v>162</v>
      </c>
      <c r="AD300" s="142" t="str">
        <f>VLOOKUP(U300,NIVEAUXADMIN!A:B,2,FALSE)</f>
        <v>HT07</v>
      </c>
      <c r="AE300" s="142" t="str">
        <f>VLOOKUP(V300,NIVEAUXADMIN!E:F,2,FALSE)</f>
        <v>HT07723</v>
      </c>
      <c r="AF300" s="142" t="str">
        <f>VLOOKUP(W300,NIVEAUXADMIN!I:J,2,FALSE)</f>
        <v>HT07723-03</v>
      </c>
      <c r="AG300" s="142">
        <f>IF(SUMPRODUCT(($A$4:$A300=A300)*($V$4:$V300=V300))&gt;1,0,1)</f>
        <v>0</v>
      </c>
    </row>
    <row r="301" spans="1:33" ht="15" customHeight="1">
      <c r="A301" s="142" t="s">
        <v>53</v>
      </c>
      <c r="B301" s="142" t="s">
        <v>53</v>
      </c>
      <c r="C301" s="142" t="s">
        <v>26</v>
      </c>
      <c r="D301" s="72"/>
      <c r="E301" s="72" t="s">
        <v>48</v>
      </c>
      <c r="F301" s="88" t="s">
        <v>16</v>
      </c>
      <c r="G301" s="88" t="e">
        <f t="shared" si="19"/>
        <v>#VALUE!</v>
      </c>
      <c r="H301" s="101" t="s">
        <v>1961</v>
      </c>
      <c r="I301" s="84" t="s">
        <v>1051</v>
      </c>
      <c r="J301" s="142" t="s">
        <v>1052</v>
      </c>
      <c r="K301" s="142" t="s">
        <v>1054</v>
      </c>
      <c r="L301" s="142"/>
      <c r="M301" s="80" t="str">
        <f>IFERROR(VLOOKUP(K301,REFERENCES!R:S,2,FALSE),"")</f>
        <v>Nombre</v>
      </c>
      <c r="N301" s="159">
        <v>1000</v>
      </c>
      <c r="O301" s="75"/>
      <c r="P301" s="75"/>
      <c r="Q301" s="75"/>
      <c r="R301" s="79" t="s">
        <v>1885</v>
      </c>
      <c r="S301" s="144">
        <v>1000</v>
      </c>
      <c r="T301" s="85"/>
      <c r="U301" s="142" t="s">
        <v>20</v>
      </c>
      <c r="V301" s="142" t="s">
        <v>310</v>
      </c>
      <c r="W301" s="86"/>
      <c r="X301" s="142"/>
      <c r="Y301" s="142"/>
      <c r="Z301" s="142"/>
      <c r="AA301" s="142" t="s">
        <v>2683</v>
      </c>
      <c r="AB301" s="142" t="e">
        <f t="shared" si="17"/>
        <v>#VALUE!</v>
      </c>
      <c r="AC301" s="142">
        <f t="shared" si="18"/>
        <v>162</v>
      </c>
      <c r="AD301" s="142" t="str">
        <f>VLOOKUP(U301,NIVEAUXADMIN!A:B,2,FALSE)</f>
        <v>HT07</v>
      </c>
      <c r="AE301" s="142" t="str">
        <f>VLOOKUP(V301,NIVEAUXADMIN!E:F,2,FALSE)</f>
        <v>HT07723</v>
      </c>
      <c r="AF301" s="142" t="e">
        <f>VLOOKUP(W301,NIVEAUXADMIN!I:J,2,FALSE)</f>
        <v>#N/A</v>
      </c>
      <c r="AG301" s="142">
        <f>IF(SUMPRODUCT(($A$4:$A301=A301)*($V$4:$V301=V301))&gt;1,0,1)</f>
        <v>0</v>
      </c>
    </row>
    <row r="302" spans="1:33" s="142" customFormat="1" ht="15" customHeight="1">
      <c r="A302" s="142" t="s">
        <v>53</v>
      </c>
      <c r="B302" s="142" t="s">
        <v>53</v>
      </c>
      <c r="C302" s="142" t="s">
        <v>26</v>
      </c>
      <c r="D302" s="72"/>
      <c r="E302" s="72" t="s">
        <v>48</v>
      </c>
      <c r="F302" s="88" t="s">
        <v>16</v>
      </c>
      <c r="G302" s="88" t="e">
        <f t="shared" si="19"/>
        <v>#VALUE!</v>
      </c>
      <c r="H302" s="101" t="s">
        <v>1961</v>
      </c>
      <c r="I302" s="84" t="s">
        <v>1051</v>
      </c>
      <c r="J302" s="142" t="s">
        <v>1052</v>
      </c>
      <c r="K302" s="142" t="s">
        <v>1063</v>
      </c>
      <c r="M302" s="80" t="str">
        <f>IFERROR(VLOOKUP(K302,REFERENCES!R:S,2,FALSE),"")</f>
        <v>Nombre</v>
      </c>
      <c r="N302" s="159">
        <v>1000</v>
      </c>
      <c r="O302" s="75"/>
      <c r="P302" s="75"/>
      <c r="Q302" s="75"/>
      <c r="R302" s="79" t="s">
        <v>1885</v>
      </c>
      <c r="S302" s="144">
        <v>1000</v>
      </c>
      <c r="T302" s="85"/>
      <c r="U302" s="142" t="s">
        <v>20</v>
      </c>
      <c r="V302" s="142" t="s">
        <v>310</v>
      </c>
      <c r="W302" s="86"/>
      <c r="AA302" s="142" t="s">
        <v>2683</v>
      </c>
      <c r="AB302" s="142" t="e">
        <f t="shared" si="17"/>
        <v>#VALUE!</v>
      </c>
      <c r="AC302" s="142">
        <f t="shared" si="18"/>
        <v>162</v>
      </c>
      <c r="AD302" s="142" t="str">
        <f>VLOOKUP(U302,NIVEAUXADMIN!A:B,2,FALSE)</f>
        <v>HT07</v>
      </c>
      <c r="AE302" s="142" t="str">
        <f>VLOOKUP(V302,NIVEAUXADMIN!E:F,2,FALSE)</f>
        <v>HT07723</v>
      </c>
      <c r="AF302" s="142" t="e">
        <f>VLOOKUP(W302,NIVEAUXADMIN!I:J,2,FALSE)</f>
        <v>#N/A</v>
      </c>
      <c r="AG302" s="142">
        <f>IF(SUMPRODUCT(($A$4:$A302=A302)*($V$4:$V302=V302))&gt;1,0,1)</f>
        <v>0</v>
      </c>
    </row>
    <row r="303" spans="1:33" ht="15" customHeight="1">
      <c r="A303" s="142" t="s">
        <v>53</v>
      </c>
      <c r="B303" s="142" t="s">
        <v>53</v>
      </c>
      <c r="C303" s="142" t="s">
        <v>26</v>
      </c>
      <c r="D303" s="72"/>
      <c r="E303" s="72" t="s">
        <v>48</v>
      </c>
      <c r="F303" s="88" t="s">
        <v>16</v>
      </c>
      <c r="G303" s="88" t="e">
        <f t="shared" si="19"/>
        <v>#VALUE!</v>
      </c>
      <c r="H303" s="101" t="s">
        <v>1961</v>
      </c>
      <c r="I303" s="84" t="s">
        <v>1051</v>
      </c>
      <c r="J303" s="142" t="s">
        <v>1052</v>
      </c>
      <c r="K303" s="142" t="s">
        <v>1062</v>
      </c>
      <c r="L303" s="142"/>
      <c r="M303" s="80" t="str">
        <f>IFERROR(VLOOKUP(K303,REFERENCES!R:S,2,FALSE),"")</f>
        <v>Nombre</v>
      </c>
      <c r="N303" s="159">
        <v>1000</v>
      </c>
      <c r="O303" s="75"/>
      <c r="P303" s="75"/>
      <c r="Q303" s="75"/>
      <c r="R303" s="79" t="s">
        <v>1885</v>
      </c>
      <c r="S303" s="144">
        <v>1000</v>
      </c>
      <c r="T303" s="85"/>
      <c r="U303" s="142" t="s">
        <v>20</v>
      </c>
      <c r="V303" s="142" t="s">
        <v>310</v>
      </c>
      <c r="W303" s="86"/>
      <c r="X303" s="142"/>
      <c r="Y303" s="142"/>
      <c r="Z303" s="142"/>
      <c r="AA303" s="142" t="s">
        <v>2683</v>
      </c>
      <c r="AB303" s="142" t="e">
        <f t="shared" si="17"/>
        <v>#VALUE!</v>
      </c>
      <c r="AC303" s="142">
        <f t="shared" si="18"/>
        <v>162</v>
      </c>
      <c r="AD303" s="142" t="str">
        <f>VLOOKUP(U303,NIVEAUXADMIN!A:B,2,FALSE)</f>
        <v>HT07</v>
      </c>
      <c r="AE303" s="142" t="str">
        <f>VLOOKUP(V303,NIVEAUXADMIN!E:F,2,FALSE)</f>
        <v>HT07723</v>
      </c>
      <c r="AF303" s="142" t="e">
        <f>VLOOKUP(W303,NIVEAUXADMIN!I:J,2,FALSE)</f>
        <v>#N/A</v>
      </c>
      <c r="AG303" s="142">
        <f>IF(SUMPRODUCT(($A$4:$A303=A303)*($V$4:$V303=V303))&gt;1,0,1)</f>
        <v>0</v>
      </c>
    </row>
    <row r="304" spans="1:33" ht="15" customHeight="1">
      <c r="A304" s="142" t="s">
        <v>53</v>
      </c>
      <c r="B304" s="142" t="s">
        <v>53</v>
      </c>
      <c r="C304" s="142" t="s">
        <v>26</v>
      </c>
      <c r="D304" s="72"/>
      <c r="E304" s="72" t="s">
        <v>48</v>
      </c>
      <c r="F304" s="88" t="s">
        <v>16</v>
      </c>
      <c r="G304" s="88" t="e">
        <f t="shared" si="19"/>
        <v>#VALUE!</v>
      </c>
      <c r="H304" s="101" t="s">
        <v>1961</v>
      </c>
      <c r="I304" s="84" t="s">
        <v>1049</v>
      </c>
      <c r="J304" s="142" t="s">
        <v>1053</v>
      </c>
      <c r="K304" s="142" t="s">
        <v>1048</v>
      </c>
      <c r="L304" s="142"/>
      <c r="M304" s="80" t="str">
        <f>IFERROR(VLOOKUP(K304,REFERENCES!R:S,2,FALSE),"")</f>
        <v>Nombre</v>
      </c>
      <c r="N304" s="159">
        <v>200</v>
      </c>
      <c r="O304" s="75"/>
      <c r="P304" s="75"/>
      <c r="Q304" s="75"/>
      <c r="R304" s="79" t="s">
        <v>1885</v>
      </c>
      <c r="S304" s="144">
        <v>200</v>
      </c>
      <c r="T304" s="85"/>
      <c r="U304" s="142" t="s">
        <v>20</v>
      </c>
      <c r="V304" s="142" t="s">
        <v>499</v>
      </c>
      <c r="W304" s="86" t="s">
        <v>1461</v>
      </c>
      <c r="X304" s="142"/>
      <c r="Y304" s="142"/>
      <c r="Z304" s="142"/>
      <c r="AA304" s="142"/>
      <c r="AB304" s="142" t="e">
        <f t="shared" si="17"/>
        <v>#VALUE!</v>
      </c>
      <c r="AC304" s="142">
        <f t="shared" si="18"/>
        <v>162</v>
      </c>
      <c r="AD304" s="142" t="str">
        <f>VLOOKUP(U304,NIVEAUXADMIN!A:B,2,FALSE)</f>
        <v>HT07</v>
      </c>
      <c r="AE304" s="142" t="str">
        <f>VLOOKUP(V304,NIVEAUXADMIN!E:F,2,FALSE)</f>
        <v>HT07714</v>
      </c>
      <c r="AF304" s="142" t="str">
        <f>VLOOKUP(W304,NIVEAUXADMIN!I:J,2,FALSE)</f>
        <v>HT07714-02</v>
      </c>
      <c r="AG304" s="142">
        <f>IF(SUMPRODUCT(($A$4:$A304=A304)*($V$4:$V304=V304))&gt;1,0,1)</f>
        <v>1</v>
      </c>
    </row>
    <row r="305" spans="1:33" ht="15" customHeight="1">
      <c r="A305" s="142" t="s">
        <v>53</v>
      </c>
      <c r="B305" s="142" t="s">
        <v>53</v>
      </c>
      <c r="C305" s="142" t="s">
        <v>26</v>
      </c>
      <c r="D305" s="72"/>
      <c r="E305" s="72" t="s">
        <v>48</v>
      </c>
      <c r="F305" s="88" t="s">
        <v>16</v>
      </c>
      <c r="G305" s="88" t="e">
        <f t="shared" si="19"/>
        <v>#VALUE!</v>
      </c>
      <c r="H305" s="101" t="s">
        <v>1961</v>
      </c>
      <c r="I305" s="84" t="s">
        <v>1051</v>
      </c>
      <c r="J305" s="142" t="s">
        <v>1052</v>
      </c>
      <c r="K305" s="142" t="s">
        <v>1054</v>
      </c>
      <c r="L305" s="142"/>
      <c r="M305" s="80" t="str">
        <f>IFERROR(VLOOKUP(K305,REFERENCES!R:S,2,FALSE),"")</f>
        <v>Nombre</v>
      </c>
      <c r="N305" s="159">
        <v>200</v>
      </c>
      <c r="O305" s="75"/>
      <c r="P305" s="75"/>
      <c r="Q305" s="75"/>
      <c r="R305" s="79" t="s">
        <v>1885</v>
      </c>
      <c r="S305" s="144">
        <v>200</v>
      </c>
      <c r="T305" s="85" t="s">
        <v>1040</v>
      </c>
      <c r="U305" s="142" t="s">
        <v>20</v>
      </c>
      <c r="V305" s="142" t="s">
        <v>499</v>
      </c>
      <c r="W305" s="86" t="s">
        <v>1461</v>
      </c>
      <c r="X305" s="142"/>
      <c r="Y305" s="142"/>
      <c r="Z305" s="142"/>
      <c r="AA305" s="142"/>
      <c r="AB305" s="142" t="e">
        <f t="shared" si="17"/>
        <v>#VALUE!</v>
      </c>
      <c r="AC305" s="142">
        <f t="shared" si="18"/>
        <v>162</v>
      </c>
      <c r="AD305" s="142" t="str">
        <f>VLOOKUP(U305,NIVEAUXADMIN!A:B,2,FALSE)</f>
        <v>HT07</v>
      </c>
      <c r="AE305" s="142" t="str">
        <f>VLOOKUP(V305,NIVEAUXADMIN!E:F,2,FALSE)</f>
        <v>HT07714</v>
      </c>
      <c r="AF305" s="142" t="str">
        <f>VLOOKUP(W305,NIVEAUXADMIN!I:J,2,FALSE)</f>
        <v>HT07714-02</v>
      </c>
      <c r="AG305" s="142">
        <f>IF(SUMPRODUCT(($A$4:$A305=A305)*($V$4:$V305=V305))&gt;1,0,1)</f>
        <v>0</v>
      </c>
    </row>
    <row r="306" spans="1:33" ht="15" customHeight="1">
      <c r="A306" s="142" t="s">
        <v>53</v>
      </c>
      <c r="B306" s="142" t="s">
        <v>53</v>
      </c>
      <c r="C306" s="142" t="s">
        <v>26</v>
      </c>
      <c r="D306" s="72"/>
      <c r="E306" s="72" t="s">
        <v>48</v>
      </c>
      <c r="F306" s="88" t="s">
        <v>16</v>
      </c>
      <c r="G306" s="88" t="e">
        <f t="shared" ref="G306:G337" si="20">CHOOSE(MONTH(H306), "Janvier", "Fevrier", "Mars", "Avril", "Mai", "Juin", "Juillet", "Aout", "Septembre", "Octobre", "Novembre", "Decembre")</f>
        <v>#VALUE!</v>
      </c>
      <c r="H306" s="101" t="s">
        <v>1961</v>
      </c>
      <c r="I306" s="84" t="s">
        <v>1051</v>
      </c>
      <c r="J306" s="142" t="s">
        <v>1052</v>
      </c>
      <c r="K306" s="142" t="s">
        <v>1062</v>
      </c>
      <c r="L306" s="142"/>
      <c r="M306" s="80" t="str">
        <f>IFERROR(VLOOKUP(K306,REFERENCES!R:S,2,FALSE),"")</f>
        <v>Nombre</v>
      </c>
      <c r="N306" s="159">
        <v>200</v>
      </c>
      <c r="O306" s="75"/>
      <c r="P306" s="75"/>
      <c r="Q306" s="75"/>
      <c r="R306" s="79" t="s">
        <v>1885</v>
      </c>
      <c r="S306" s="144">
        <v>200</v>
      </c>
      <c r="T306" s="85" t="s">
        <v>1040</v>
      </c>
      <c r="U306" s="142" t="s">
        <v>20</v>
      </c>
      <c r="V306" s="142" t="s">
        <v>499</v>
      </c>
      <c r="W306" s="86" t="s">
        <v>1461</v>
      </c>
      <c r="X306" s="142"/>
      <c r="Y306" s="142"/>
      <c r="Z306" s="142"/>
      <c r="AA306" s="142"/>
      <c r="AB306" s="142" t="e">
        <f t="shared" si="17"/>
        <v>#VALUE!</v>
      </c>
      <c r="AC306" s="142">
        <f t="shared" si="18"/>
        <v>162</v>
      </c>
      <c r="AD306" s="142" t="str">
        <f>VLOOKUP(U306,NIVEAUXADMIN!A:B,2,FALSE)</f>
        <v>HT07</v>
      </c>
      <c r="AE306" s="142" t="str">
        <f>VLOOKUP(V306,NIVEAUXADMIN!E:F,2,FALSE)</f>
        <v>HT07714</v>
      </c>
      <c r="AF306" s="142" t="str">
        <f>VLOOKUP(W306,NIVEAUXADMIN!I:J,2,FALSE)</f>
        <v>HT07714-02</v>
      </c>
      <c r="AG306" s="142">
        <f>IF(SUMPRODUCT(($A$4:$A306=A306)*($V$4:$V306=V306))&gt;1,0,1)</f>
        <v>0</v>
      </c>
    </row>
    <row r="307" spans="1:33" ht="15" customHeight="1">
      <c r="A307" s="142" t="s">
        <v>53</v>
      </c>
      <c r="B307" s="142" t="s">
        <v>53</v>
      </c>
      <c r="C307" s="142" t="s">
        <v>26</v>
      </c>
      <c r="D307" s="72"/>
      <c r="E307" s="72" t="s">
        <v>48</v>
      </c>
      <c r="F307" s="142" t="s">
        <v>19</v>
      </c>
      <c r="G307" s="142" t="e">
        <f t="shared" si="20"/>
        <v>#VALUE!</v>
      </c>
      <c r="H307" s="158" t="s">
        <v>1961</v>
      </c>
      <c r="I307" s="84" t="s">
        <v>1051</v>
      </c>
      <c r="J307" s="142" t="s">
        <v>1052</v>
      </c>
      <c r="K307" s="142" t="s">
        <v>1054</v>
      </c>
      <c r="L307" s="142"/>
      <c r="M307" s="80" t="str">
        <f>IFERROR(VLOOKUP(K307,REFERENCES!R:S,2,FALSE),"")</f>
        <v>Nombre</v>
      </c>
      <c r="N307" s="159">
        <v>1000</v>
      </c>
      <c r="O307" s="75"/>
      <c r="P307" s="75"/>
      <c r="Q307" s="75"/>
      <c r="R307" s="79" t="s">
        <v>1885</v>
      </c>
      <c r="S307" s="144">
        <v>1000</v>
      </c>
      <c r="T307" s="85"/>
      <c r="U307" s="142" t="s">
        <v>20</v>
      </c>
      <c r="V307" s="142" t="s">
        <v>499</v>
      </c>
      <c r="W307" s="86"/>
      <c r="X307" s="142"/>
      <c r="Y307" s="142"/>
      <c r="Z307" s="142"/>
      <c r="AA307" s="142" t="s">
        <v>2683</v>
      </c>
      <c r="AB307" s="142" t="e">
        <f t="shared" si="17"/>
        <v>#VALUE!</v>
      </c>
      <c r="AC307" s="142">
        <f t="shared" si="18"/>
        <v>162</v>
      </c>
      <c r="AD307" s="142" t="str">
        <f>VLOOKUP(U307,NIVEAUXADMIN!A:B,2,FALSE)</f>
        <v>HT07</v>
      </c>
      <c r="AE307" s="142" t="str">
        <f>VLOOKUP(V307,NIVEAUXADMIN!E:F,2,FALSE)</f>
        <v>HT07714</v>
      </c>
      <c r="AF307" s="142" t="e">
        <f>VLOOKUP(W307,NIVEAUXADMIN!I:J,2,FALSE)</f>
        <v>#N/A</v>
      </c>
      <c r="AG307" s="142">
        <f>IF(SUMPRODUCT(($A$4:$A307=A307)*($V$4:$V307=V307))&gt;1,0,1)</f>
        <v>0</v>
      </c>
    </row>
    <row r="308" spans="1:33" ht="15" customHeight="1">
      <c r="A308" s="142" t="s">
        <v>53</v>
      </c>
      <c r="B308" s="142" t="s">
        <v>53</v>
      </c>
      <c r="C308" s="142" t="s">
        <v>26</v>
      </c>
      <c r="D308" s="72"/>
      <c r="E308" s="72" t="s">
        <v>48</v>
      </c>
      <c r="F308" s="142" t="s">
        <v>19</v>
      </c>
      <c r="G308" s="142" t="e">
        <f t="shared" si="20"/>
        <v>#VALUE!</v>
      </c>
      <c r="H308" s="158" t="s">
        <v>1961</v>
      </c>
      <c r="I308" s="84" t="s">
        <v>1051</v>
      </c>
      <c r="J308" s="142" t="s">
        <v>1052</v>
      </c>
      <c r="K308" s="142" t="s">
        <v>1063</v>
      </c>
      <c r="L308" s="142"/>
      <c r="M308" s="80" t="str">
        <f>IFERROR(VLOOKUP(K308,REFERENCES!R:S,2,FALSE),"")</f>
        <v>Nombre</v>
      </c>
      <c r="N308" s="159">
        <v>1000</v>
      </c>
      <c r="O308" s="75"/>
      <c r="P308" s="75"/>
      <c r="Q308" s="75"/>
      <c r="R308" s="79" t="s">
        <v>1885</v>
      </c>
      <c r="S308" s="144">
        <v>1000</v>
      </c>
      <c r="T308" s="85"/>
      <c r="U308" s="142" t="s">
        <v>20</v>
      </c>
      <c r="V308" s="142" t="s">
        <v>499</v>
      </c>
      <c r="W308" s="86"/>
      <c r="X308" s="142"/>
      <c r="Y308" s="142"/>
      <c r="Z308" s="142"/>
      <c r="AA308" s="142" t="s">
        <v>2683</v>
      </c>
      <c r="AB308" s="142" t="e">
        <f t="shared" si="17"/>
        <v>#VALUE!</v>
      </c>
      <c r="AC308" s="142">
        <f t="shared" si="18"/>
        <v>162</v>
      </c>
      <c r="AD308" s="142" t="str">
        <f>VLOOKUP(U308,NIVEAUXADMIN!A:B,2,FALSE)</f>
        <v>HT07</v>
      </c>
      <c r="AE308" s="142" t="str">
        <f>VLOOKUP(V308,NIVEAUXADMIN!E:F,2,FALSE)</f>
        <v>HT07714</v>
      </c>
      <c r="AF308" s="142" t="e">
        <f>VLOOKUP(W308,NIVEAUXADMIN!I:J,2,FALSE)</f>
        <v>#N/A</v>
      </c>
      <c r="AG308" s="142">
        <f>IF(SUMPRODUCT(($A$4:$A308=A308)*($V$4:$V308=V308))&gt;1,0,1)</f>
        <v>0</v>
      </c>
    </row>
    <row r="309" spans="1:33" ht="15" customHeight="1">
      <c r="A309" s="142" t="s">
        <v>53</v>
      </c>
      <c r="B309" s="142" t="s">
        <v>53</v>
      </c>
      <c r="C309" s="142" t="s">
        <v>26</v>
      </c>
      <c r="D309" s="72"/>
      <c r="E309" s="72" t="s">
        <v>48</v>
      </c>
      <c r="F309" s="142" t="s">
        <v>19</v>
      </c>
      <c r="G309" s="142" t="e">
        <f t="shared" si="20"/>
        <v>#VALUE!</v>
      </c>
      <c r="H309" s="158" t="s">
        <v>1961</v>
      </c>
      <c r="I309" s="84" t="s">
        <v>1051</v>
      </c>
      <c r="J309" s="142" t="s">
        <v>1052</v>
      </c>
      <c r="K309" s="142" t="s">
        <v>1062</v>
      </c>
      <c r="L309" s="142"/>
      <c r="M309" s="80" t="str">
        <f>IFERROR(VLOOKUP(K309,REFERENCES!R:S,2,FALSE),"")</f>
        <v>Nombre</v>
      </c>
      <c r="N309" s="159">
        <v>1000</v>
      </c>
      <c r="O309" s="75"/>
      <c r="P309" s="75"/>
      <c r="Q309" s="75"/>
      <c r="R309" s="79" t="s">
        <v>1885</v>
      </c>
      <c r="S309" s="144">
        <v>1000</v>
      </c>
      <c r="T309" s="85"/>
      <c r="U309" s="142" t="s">
        <v>20</v>
      </c>
      <c r="V309" s="142" t="s">
        <v>499</v>
      </c>
      <c r="W309" s="86"/>
      <c r="X309" s="142"/>
      <c r="Y309" s="142"/>
      <c r="Z309" s="142"/>
      <c r="AA309" s="142" t="s">
        <v>2683</v>
      </c>
      <c r="AB309" s="142" t="e">
        <f t="shared" si="17"/>
        <v>#VALUE!</v>
      </c>
      <c r="AC309" s="142">
        <f t="shared" si="18"/>
        <v>162</v>
      </c>
      <c r="AD309" s="142" t="str">
        <f>VLOOKUP(U309,NIVEAUXADMIN!A:B,2,FALSE)</f>
        <v>HT07</v>
      </c>
      <c r="AE309" s="142" t="str">
        <f>VLOOKUP(V309,NIVEAUXADMIN!E:F,2,FALSE)</f>
        <v>HT07714</v>
      </c>
      <c r="AF309" s="142" t="e">
        <f>VLOOKUP(W309,NIVEAUXADMIN!I:J,2,FALSE)</f>
        <v>#N/A</v>
      </c>
      <c r="AG309" s="142">
        <f>IF(SUMPRODUCT(($A$4:$A309=A309)*($V$4:$V309=V309))&gt;1,0,1)</f>
        <v>0</v>
      </c>
    </row>
    <row r="310" spans="1:33" ht="15" customHeight="1">
      <c r="A310" s="142" t="s">
        <v>53</v>
      </c>
      <c r="B310" s="142" t="s">
        <v>53</v>
      </c>
      <c r="C310" s="142" t="s">
        <v>26</v>
      </c>
      <c r="D310" s="143"/>
      <c r="E310" s="72" t="s">
        <v>48</v>
      </c>
      <c r="F310" s="142" t="s">
        <v>16</v>
      </c>
      <c r="G310" s="142" t="s">
        <v>1957</v>
      </c>
      <c r="H310" s="158" t="s">
        <v>1966</v>
      </c>
      <c r="I310" s="84" t="s">
        <v>1049</v>
      </c>
      <c r="J310" s="142" t="s">
        <v>1053</v>
      </c>
      <c r="K310" s="142" t="s">
        <v>1048</v>
      </c>
      <c r="L310" s="142" t="s">
        <v>1234</v>
      </c>
      <c r="M310" s="80" t="str">
        <f>IFERROR(VLOOKUP(K310,REFERENCES!R:S,2,FALSE),"")</f>
        <v>Nombre</v>
      </c>
      <c r="N310" s="159">
        <v>4224</v>
      </c>
      <c r="O310" s="75"/>
      <c r="P310" s="75"/>
      <c r="Q310" s="75"/>
      <c r="R310" s="79" t="s">
        <v>1885</v>
      </c>
      <c r="S310" s="144">
        <v>4224</v>
      </c>
      <c r="T310" s="85"/>
      <c r="U310" s="142" t="s">
        <v>17</v>
      </c>
      <c r="V310" s="142" t="s">
        <v>255</v>
      </c>
      <c r="W310" s="86" t="s">
        <v>1291</v>
      </c>
      <c r="X310" s="142" t="s">
        <v>1843</v>
      </c>
      <c r="Y310" s="142"/>
      <c r="Z310" s="142"/>
      <c r="AA310" s="142"/>
      <c r="AB310" s="142" t="e">
        <f t="shared" si="17"/>
        <v>#VALUE!</v>
      </c>
      <c r="AC310" s="142">
        <f t="shared" si="18"/>
        <v>162</v>
      </c>
      <c r="AD310" s="142" t="str">
        <f>VLOOKUP(U310,NIVEAUXADMIN!A:B,2,FALSE)</f>
        <v>HT08</v>
      </c>
      <c r="AE310" s="142" t="str">
        <f>VLOOKUP(V310,NIVEAUXADMIN!E:F,2,FALSE)</f>
        <v>HT08815</v>
      </c>
      <c r="AF310" s="142" t="str">
        <f>VLOOKUP(W310,NIVEAUXADMIN!I:J,2,FALSE)</f>
        <v>HT08815-01</v>
      </c>
      <c r="AG310" s="142">
        <f>IF(SUMPRODUCT(($A$4:$A310=A310)*($V$4:$V310=V310))&gt;1,0,1)</f>
        <v>1</v>
      </c>
    </row>
    <row r="311" spans="1:33" ht="15" customHeight="1">
      <c r="A311" s="142" t="s">
        <v>53</v>
      </c>
      <c r="B311" s="142" t="s">
        <v>53</v>
      </c>
      <c r="C311" s="142" t="s">
        <v>26</v>
      </c>
      <c r="D311" s="143"/>
      <c r="E311" s="72" t="s">
        <v>48</v>
      </c>
      <c r="F311" s="142" t="s">
        <v>16</v>
      </c>
      <c r="G311" s="142" t="s">
        <v>1957</v>
      </c>
      <c r="H311" s="158" t="s">
        <v>1967</v>
      </c>
      <c r="I311" s="84" t="s">
        <v>1049</v>
      </c>
      <c r="J311" s="142" t="s">
        <v>1053</v>
      </c>
      <c r="K311" s="142" t="s">
        <v>1048</v>
      </c>
      <c r="L311" s="142" t="s">
        <v>1235</v>
      </c>
      <c r="M311" s="80" t="str">
        <f>IFERROR(VLOOKUP(K311,REFERENCES!R:S,2,FALSE),"")</f>
        <v>Nombre</v>
      </c>
      <c r="N311" s="159">
        <v>1795</v>
      </c>
      <c r="O311" s="75"/>
      <c r="P311" s="75"/>
      <c r="Q311" s="75"/>
      <c r="R311" s="79" t="s">
        <v>1885</v>
      </c>
      <c r="S311" s="144">
        <v>1795</v>
      </c>
      <c r="T311" s="85"/>
      <c r="U311" s="142" t="s">
        <v>17</v>
      </c>
      <c r="V311" s="142" t="s">
        <v>255</v>
      </c>
      <c r="W311" s="86"/>
      <c r="X311" s="142"/>
      <c r="Y311" s="142"/>
      <c r="Z311" s="142"/>
      <c r="AA311" s="142"/>
      <c r="AB311" s="142" t="e">
        <f t="shared" si="17"/>
        <v>#VALUE!</v>
      </c>
      <c r="AC311" s="142">
        <f t="shared" si="18"/>
        <v>162</v>
      </c>
      <c r="AD311" s="142" t="str">
        <f>VLOOKUP(U311,NIVEAUXADMIN!A:B,2,FALSE)</f>
        <v>HT08</v>
      </c>
      <c r="AE311" s="142" t="str">
        <f>VLOOKUP(V311,NIVEAUXADMIN!E:F,2,FALSE)</f>
        <v>HT08815</v>
      </c>
      <c r="AF311" s="142" t="e">
        <f>VLOOKUP(W311,NIVEAUXADMIN!I:J,2,FALSE)</f>
        <v>#N/A</v>
      </c>
      <c r="AG311" s="142">
        <f>IF(SUMPRODUCT(($A$4:$A311=A311)*($V$4:$V311=V311))&gt;1,0,1)</f>
        <v>0</v>
      </c>
    </row>
    <row r="312" spans="1:33" ht="15" customHeight="1">
      <c r="A312" s="142" t="s">
        <v>53</v>
      </c>
      <c r="B312" s="142" t="s">
        <v>53</v>
      </c>
      <c r="C312" s="142" t="s">
        <v>26</v>
      </c>
      <c r="D312" s="72"/>
      <c r="E312" s="72" t="s">
        <v>48</v>
      </c>
      <c r="F312" s="142" t="s">
        <v>19</v>
      </c>
      <c r="G312" s="142" t="e">
        <f t="shared" ref="G312:G323" si="21">CHOOSE(MONTH(H312), "Janvier", "Fevrier", "Mars", "Avril", "Mai", "Juin", "Juillet", "Aout", "Septembre", "Octobre", "Novembre", "Decembre")</f>
        <v>#VALUE!</v>
      </c>
      <c r="H312" s="158" t="s">
        <v>1961</v>
      </c>
      <c r="I312" s="84" t="s">
        <v>1051</v>
      </c>
      <c r="J312" s="142" t="s">
        <v>1052</v>
      </c>
      <c r="K312" s="142" t="s">
        <v>1054</v>
      </c>
      <c r="L312" s="142"/>
      <c r="M312" s="80" t="str">
        <f>IFERROR(VLOOKUP(K312,REFERENCES!R:S,2,FALSE),"")</f>
        <v>Nombre</v>
      </c>
      <c r="N312" s="159">
        <v>1000</v>
      </c>
      <c r="O312" s="75"/>
      <c r="P312" s="75"/>
      <c r="Q312" s="75"/>
      <c r="R312" s="79" t="s">
        <v>1885</v>
      </c>
      <c r="S312" s="144">
        <v>1000</v>
      </c>
      <c r="T312" s="85"/>
      <c r="U312" s="142" t="s">
        <v>20</v>
      </c>
      <c r="V312" s="142" t="s">
        <v>517</v>
      </c>
      <c r="W312" s="86"/>
      <c r="X312" s="142"/>
      <c r="Y312" s="142"/>
      <c r="Z312" s="142"/>
      <c r="AA312" s="142" t="s">
        <v>2683</v>
      </c>
      <c r="AB312" s="142" t="e">
        <f t="shared" si="17"/>
        <v>#VALUE!</v>
      </c>
      <c r="AC312" s="142">
        <f t="shared" si="18"/>
        <v>162</v>
      </c>
      <c r="AD312" s="142" t="str">
        <f>VLOOKUP(U312,NIVEAUXADMIN!A:B,2,FALSE)</f>
        <v>HT07</v>
      </c>
      <c r="AE312" s="142" t="str">
        <f>VLOOKUP(V312,NIVEAUXADMIN!E:F,2,FALSE)</f>
        <v>HT07713</v>
      </c>
      <c r="AF312" s="142" t="e">
        <f>VLOOKUP(W312,NIVEAUXADMIN!I:J,2,FALSE)</f>
        <v>#N/A</v>
      </c>
      <c r="AG312" s="142">
        <f>IF(SUMPRODUCT(($A$4:$A312=A312)*($V$4:$V312=V312))&gt;1,0,1)</f>
        <v>1</v>
      </c>
    </row>
    <row r="313" spans="1:33" ht="15" customHeight="1">
      <c r="A313" s="142" t="s">
        <v>53</v>
      </c>
      <c r="B313" s="142" t="s">
        <v>53</v>
      </c>
      <c r="C313" s="142" t="s">
        <v>26</v>
      </c>
      <c r="D313" s="72"/>
      <c r="E313" s="72" t="s">
        <v>48</v>
      </c>
      <c r="F313" s="142" t="s">
        <v>19</v>
      </c>
      <c r="G313" s="142" t="e">
        <f t="shared" si="21"/>
        <v>#VALUE!</v>
      </c>
      <c r="H313" s="158" t="s">
        <v>1961</v>
      </c>
      <c r="I313" s="84" t="s">
        <v>1051</v>
      </c>
      <c r="J313" s="142" t="s">
        <v>1052</v>
      </c>
      <c r="K313" s="142" t="s">
        <v>1063</v>
      </c>
      <c r="L313" s="142"/>
      <c r="M313" s="80" t="str">
        <f>IFERROR(VLOOKUP(K313,REFERENCES!R:S,2,FALSE),"")</f>
        <v>Nombre</v>
      </c>
      <c r="N313" s="159">
        <v>1000</v>
      </c>
      <c r="O313" s="75"/>
      <c r="P313" s="75"/>
      <c r="Q313" s="75"/>
      <c r="R313" s="79" t="s">
        <v>1885</v>
      </c>
      <c r="S313" s="144">
        <v>1000</v>
      </c>
      <c r="T313" s="85"/>
      <c r="U313" s="142" t="s">
        <v>20</v>
      </c>
      <c r="V313" s="142" t="s">
        <v>517</v>
      </c>
      <c r="W313" s="86"/>
      <c r="X313" s="142"/>
      <c r="Y313" s="142"/>
      <c r="Z313" s="142"/>
      <c r="AA313" s="142" t="s">
        <v>2683</v>
      </c>
      <c r="AB313" s="142" t="e">
        <f t="shared" si="17"/>
        <v>#VALUE!</v>
      </c>
      <c r="AC313" s="142">
        <f t="shared" si="18"/>
        <v>162</v>
      </c>
      <c r="AD313" s="142" t="str">
        <f>VLOOKUP(U313,NIVEAUXADMIN!A:B,2,FALSE)</f>
        <v>HT07</v>
      </c>
      <c r="AE313" s="142" t="str">
        <f>VLOOKUP(V313,NIVEAUXADMIN!E:F,2,FALSE)</f>
        <v>HT07713</v>
      </c>
      <c r="AF313" s="142" t="e">
        <f>VLOOKUP(W313,NIVEAUXADMIN!I:J,2,FALSE)</f>
        <v>#N/A</v>
      </c>
      <c r="AG313" s="142">
        <f>IF(SUMPRODUCT(($A$4:$A313=A313)*($V$4:$V313=V313))&gt;1,0,1)</f>
        <v>0</v>
      </c>
    </row>
    <row r="314" spans="1:33" ht="15" customHeight="1">
      <c r="A314" s="142" t="s">
        <v>53</v>
      </c>
      <c r="B314" s="142" t="s">
        <v>53</v>
      </c>
      <c r="C314" s="142" t="s">
        <v>26</v>
      </c>
      <c r="D314" s="72"/>
      <c r="E314" s="72" t="s">
        <v>48</v>
      </c>
      <c r="F314" s="142" t="s">
        <v>19</v>
      </c>
      <c r="G314" s="142" t="e">
        <f t="shared" si="21"/>
        <v>#VALUE!</v>
      </c>
      <c r="H314" s="158" t="s">
        <v>1961</v>
      </c>
      <c r="I314" s="84" t="s">
        <v>1051</v>
      </c>
      <c r="J314" s="142" t="s">
        <v>1052</v>
      </c>
      <c r="K314" s="142" t="s">
        <v>1062</v>
      </c>
      <c r="L314" s="142"/>
      <c r="M314" s="80" t="str">
        <f>IFERROR(VLOOKUP(K314,REFERENCES!R:S,2,FALSE),"")</f>
        <v>Nombre</v>
      </c>
      <c r="N314" s="159">
        <v>1000</v>
      </c>
      <c r="O314" s="75"/>
      <c r="P314" s="75"/>
      <c r="Q314" s="75"/>
      <c r="R314" s="79" t="s">
        <v>1885</v>
      </c>
      <c r="S314" s="144">
        <v>1000</v>
      </c>
      <c r="T314" s="85"/>
      <c r="U314" s="142" t="s">
        <v>20</v>
      </c>
      <c r="V314" s="142" t="s">
        <v>517</v>
      </c>
      <c r="W314" s="86"/>
      <c r="X314" s="142"/>
      <c r="Y314" s="142"/>
      <c r="Z314" s="142"/>
      <c r="AA314" s="142" t="s">
        <v>2683</v>
      </c>
      <c r="AB314" s="142" t="e">
        <f t="shared" si="17"/>
        <v>#VALUE!</v>
      </c>
      <c r="AC314" s="142">
        <f t="shared" si="18"/>
        <v>162</v>
      </c>
      <c r="AD314" s="142" t="str">
        <f>VLOOKUP(U314,NIVEAUXADMIN!A:B,2,FALSE)</f>
        <v>HT07</v>
      </c>
      <c r="AE314" s="142" t="str">
        <f>VLOOKUP(V314,NIVEAUXADMIN!E:F,2,FALSE)</f>
        <v>HT07713</v>
      </c>
      <c r="AF314" s="142" t="e">
        <f>VLOOKUP(W314,NIVEAUXADMIN!I:J,2,FALSE)</f>
        <v>#N/A</v>
      </c>
      <c r="AG314" s="142">
        <f>IF(SUMPRODUCT(($A$4:$A314=A314)*($V$4:$V314=V314))&gt;1,0,1)</f>
        <v>0</v>
      </c>
    </row>
    <row r="315" spans="1:33" ht="15" customHeight="1">
      <c r="A315" s="142" t="s">
        <v>53</v>
      </c>
      <c r="B315" s="142" t="s">
        <v>53</v>
      </c>
      <c r="C315" s="142" t="s">
        <v>26</v>
      </c>
      <c r="D315" s="72"/>
      <c r="E315" s="72" t="s">
        <v>48</v>
      </c>
      <c r="F315" s="142" t="s">
        <v>19</v>
      </c>
      <c r="G315" s="142" t="e">
        <f t="shared" si="21"/>
        <v>#VALUE!</v>
      </c>
      <c r="H315" s="158" t="s">
        <v>1961</v>
      </c>
      <c r="I315" s="84" t="s">
        <v>1051</v>
      </c>
      <c r="J315" s="142" t="s">
        <v>1052</v>
      </c>
      <c r="K315" s="142" t="s">
        <v>1054</v>
      </c>
      <c r="L315" s="142"/>
      <c r="M315" s="80" t="str">
        <f>IFERROR(VLOOKUP(K315,REFERENCES!R:S,2,FALSE),"")</f>
        <v>Nombre</v>
      </c>
      <c r="N315" s="159">
        <v>1000</v>
      </c>
      <c r="O315" s="75"/>
      <c r="P315" s="75"/>
      <c r="Q315" s="75"/>
      <c r="R315" s="79" t="s">
        <v>1885</v>
      </c>
      <c r="S315" s="144">
        <v>1000</v>
      </c>
      <c r="T315" s="85"/>
      <c r="U315" s="142" t="s">
        <v>20</v>
      </c>
      <c r="V315" s="142" t="s">
        <v>523</v>
      </c>
      <c r="W315" s="86"/>
      <c r="X315" s="142"/>
      <c r="Y315" s="142"/>
      <c r="Z315" s="142"/>
      <c r="AA315" s="142" t="s">
        <v>2683</v>
      </c>
      <c r="AB315" s="142" t="e">
        <f t="shared" si="17"/>
        <v>#VALUE!</v>
      </c>
      <c r="AC315" s="142">
        <f t="shared" si="18"/>
        <v>162</v>
      </c>
      <c r="AD315" s="142" t="str">
        <f>VLOOKUP(U315,NIVEAUXADMIN!A:B,2,FALSE)</f>
        <v>HT07</v>
      </c>
      <c r="AE315" s="142" t="str">
        <f>VLOOKUP(V315,NIVEAUXADMIN!E:F,2,FALSE)</f>
        <v>HT07741</v>
      </c>
      <c r="AF315" s="142" t="e">
        <f>VLOOKUP(W315,NIVEAUXADMIN!I:J,2,FALSE)</f>
        <v>#N/A</v>
      </c>
      <c r="AG315" s="142">
        <f>IF(SUMPRODUCT(($A$4:$A315=A315)*($V$4:$V315=V315))&gt;1,0,1)</f>
        <v>1</v>
      </c>
    </row>
    <row r="316" spans="1:33" s="142" customFormat="1" ht="15" customHeight="1">
      <c r="A316" s="142" t="s">
        <v>53</v>
      </c>
      <c r="B316" s="142" t="s">
        <v>53</v>
      </c>
      <c r="C316" s="142" t="s">
        <v>26</v>
      </c>
      <c r="D316" s="72"/>
      <c r="E316" s="72" t="s">
        <v>48</v>
      </c>
      <c r="F316" s="142" t="s">
        <v>19</v>
      </c>
      <c r="G316" s="142" t="e">
        <f t="shared" si="21"/>
        <v>#VALUE!</v>
      </c>
      <c r="H316" s="158" t="s">
        <v>1961</v>
      </c>
      <c r="I316" s="84" t="s">
        <v>1051</v>
      </c>
      <c r="J316" s="142" t="s">
        <v>1052</v>
      </c>
      <c r="K316" s="142" t="s">
        <v>1063</v>
      </c>
      <c r="M316" s="80" t="str">
        <f>IFERROR(VLOOKUP(K316,REFERENCES!R:S,2,FALSE),"")</f>
        <v>Nombre</v>
      </c>
      <c r="N316" s="159">
        <v>1000</v>
      </c>
      <c r="O316" s="75"/>
      <c r="P316" s="75"/>
      <c r="Q316" s="75"/>
      <c r="R316" s="79" t="s">
        <v>1885</v>
      </c>
      <c r="S316" s="144">
        <v>1000</v>
      </c>
      <c r="T316" s="85"/>
      <c r="U316" s="142" t="s">
        <v>20</v>
      </c>
      <c r="V316" s="142" t="s">
        <v>523</v>
      </c>
      <c r="W316" s="86"/>
      <c r="AA316" s="142" t="s">
        <v>2683</v>
      </c>
      <c r="AB316" s="142" t="e">
        <f t="shared" si="17"/>
        <v>#VALUE!</v>
      </c>
      <c r="AC316" s="142">
        <f t="shared" si="18"/>
        <v>162</v>
      </c>
      <c r="AD316" s="142" t="str">
        <f>VLOOKUP(U316,NIVEAUXADMIN!A:B,2,FALSE)</f>
        <v>HT07</v>
      </c>
      <c r="AE316" s="142" t="str">
        <f>VLOOKUP(V316,NIVEAUXADMIN!E:F,2,FALSE)</f>
        <v>HT07741</v>
      </c>
      <c r="AF316" s="142" t="e">
        <f>VLOOKUP(W316,NIVEAUXADMIN!I:J,2,FALSE)</f>
        <v>#N/A</v>
      </c>
      <c r="AG316" s="142">
        <f>IF(SUMPRODUCT(($A$4:$A316=A316)*($V$4:$V316=V316))&gt;1,0,1)</f>
        <v>0</v>
      </c>
    </row>
    <row r="317" spans="1:33" ht="15" customHeight="1">
      <c r="A317" s="142" t="s">
        <v>53</v>
      </c>
      <c r="B317" s="142" t="s">
        <v>53</v>
      </c>
      <c r="C317" s="142" t="s">
        <v>26</v>
      </c>
      <c r="D317" s="72"/>
      <c r="E317" s="72" t="s">
        <v>48</v>
      </c>
      <c r="F317" s="142" t="s">
        <v>19</v>
      </c>
      <c r="G317" s="142" t="e">
        <f t="shared" si="21"/>
        <v>#VALUE!</v>
      </c>
      <c r="H317" s="158" t="s">
        <v>1961</v>
      </c>
      <c r="I317" s="84" t="s">
        <v>1051</v>
      </c>
      <c r="J317" s="142" t="s">
        <v>1052</v>
      </c>
      <c r="K317" s="142" t="s">
        <v>1062</v>
      </c>
      <c r="L317" s="142"/>
      <c r="M317" s="80" t="str">
        <f>IFERROR(VLOOKUP(K317,REFERENCES!R:S,2,FALSE),"")</f>
        <v>Nombre</v>
      </c>
      <c r="N317" s="159">
        <v>1000</v>
      </c>
      <c r="O317" s="75"/>
      <c r="P317" s="75"/>
      <c r="Q317" s="75"/>
      <c r="R317" s="79" t="s">
        <v>1885</v>
      </c>
      <c r="S317" s="144">
        <v>1000</v>
      </c>
      <c r="T317" s="85"/>
      <c r="U317" s="142" t="s">
        <v>20</v>
      </c>
      <c r="V317" s="142" t="s">
        <v>523</v>
      </c>
      <c r="W317" s="86"/>
      <c r="X317" s="142"/>
      <c r="Y317" s="142"/>
      <c r="Z317" s="142"/>
      <c r="AA317" s="142" t="s">
        <v>2683</v>
      </c>
      <c r="AB317" s="142" t="e">
        <f t="shared" si="17"/>
        <v>#VALUE!</v>
      </c>
      <c r="AC317" s="142">
        <f t="shared" si="18"/>
        <v>162</v>
      </c>
      <c r="AD317" s="142" t="str">
        <f>VLOOKUP(U317,NIVEAUXADMIN!A:B,2,FALSE)</f>
        <v>HT07</v>
      </c>
      <c r="AE317" s="142" t="str">
        <f>VLOOKUP(V317,NIVEAUXADMIN!E:F,2,FALSE)</f>
        <v>HT07741</v>
      </c>
      <c r="AF317" s="142" t="e">
        <f>VLOOKUP(W317,NIVEAUXADMIN!I:J,2,FALSE)</f>
        <v>#N/A</v>
      </c>
      <c r="AG317" s="142">
        <f>IF(SUMPRODUCT(($A$4:$A317=A317)*($V$4:$V317=V317))&gt;1,0,1)</f>
        <v>0</v>
      </c>
    </row>
    <row r="318" spans="1:33" ht="15" customHeight="1">
      <c r="A318" s="142" t="s">
        <v>53</v>
      </c>
      <c r="B318" s="142" t="s">
        <v>53</v>
      </c>
      <c r="C318" s="142" t="s">
        <v>26</v>
      </c>
      <c r="D318" s="72"/>
      <c r="E318" s="72" t="s">
        <v>48</v>
      </c>
      <c r="F318" s="142" t="s">
        <v>16</v>
      </c>
      <c r="G318" s="142" t="str">
        <f t="shared" si="21"/>
        <v>Octobre</v>
      </c>
      <c r="H318" s="158">
        <v>42660</v>
      </c>
      <c r="I318" s="84" t="s">
        <v>1049</v>
      </c>
      <c r="J318" s="142" t="s">
        <v>1053</v>
      </c>
      <c r="K318" s="142" t="s">
        <v>1048</v>
      </c>
      <c r="L318" s="142"/>
      <c r="M318" s="80" t="str">
        <f>IFERROR(VLOOKUP(K318,REFERENCES!R:S,2,FALSE),"")</f>
        <v>Nombre</v>
      </c>
      <c r="N318" s="159">
        <v>50</v>
      </c>
      <c r="O318" s="75"/>
      <c r="P318" s="75"/>
      <c r="Q318" s="75"/>
      <c r="R318" s="79" t="s">
        <v>1885</v>
      </c>
      <c r="S318" s="144">
        <v>50</v>
      </c>
      <c r="T318" s="85"/>
      <c r="U318" s="142" t="s">
        <v>17</v>
      </c>
      <c r="V318" s="142" t="s">
        <v>261</v>
      </c>
      <c r="W318" s="86" t="s">
        <v>1302</v>
      </c>
      <c r="X318" s="142"/>
      <c r="Y318" s="142"/>
      <c r="Z318" s="142"/>
      <c r="AA318" s="142"/>
      <c r="AB318" s="142" t="str">
        <f t="shared" si="17"/>
        <v>CAT20161017GRDA1E</v>
      </c>
      <c r="AC318" s="142">
        <f t="shared" si="18"/>
        <v>1</v>
      </c>
      <c r="AD318" s="142" t="str">
        <f>VLOOKUP(U318,NIVEAUXADMIN!A:B,2,FALSE)</f>
        <v>HT08</v>
      </c>
      <c r="AE318" s="142" t="str">
        <f>VLOOKUP(V318,NIVEAUXADMIN!E:F,2,FALSE)</f>
        <v>HT08822</v>
      </c>
      <c r="AF318" s="142" t="str">
        <f>VLOOKUP(W318,NIVEAUXADMIN!I:J,2,FALSE)</f>
        <v>HT08822-01</v>
      </c>
      <c r="AG318" s="142">
        <f>IF(SUMPRODUCT(($A$4:$A318=A318)*($V$4:$V318=V318))&gt;1,0,1)</f>
        <v>1</v>
      </c>
    </row>
    <row r="319" spans="1:33" ht="15" customHeight="1">
      <c r="A319" s="142" t="s">
        <v>53</v>
      </c>
      <c r="B319" s="142" t="s">
        <v>53</v>
      </c>
      <c r="C319" s="142" t="s">
        <v>26</v>
      </c>
      <c r="D319" s="72"/>
      <c r="E319" s="72" t="s">
        <v>48</v>
      </c>
      <c r="F319" s="142" t="s">
        <v>16</v>
      </c>
      <c r="G319" s="142" t="str">
        <f t="shared" si="21"/>
        <v>Octobre</v>
      </c>
      <c r="H319" s="158">
        <v>42661</v>
      </c>
      <c r="I319" s="84" t="s">
        <v>1049</v>
      </c>
      <c r="J319" s="142" t="s">
        <v>1053</v>
      </c>
      <c r="K319" s="142" t="s">
        <v>1048</v>
      </c>
      <c r="L319" s="142"/>
      <c r="M319" s="80" t="str">
        <f>IFERROR(VLOOKUP(K319,REFERENCES!R:S,2,FALSE),"")</f>
        <v>Nombre</v>
      </c>
      <c r="N319" s="159">
        <v>50</v>
      </c>
      <c r="O319" s="75"/>
      <c r="P319" s="75"/>
      <c r="Q319" s="75"/>
      <c r="R319" s="79" t="s">
        <v>1885</v>
      </c>
      <c r="S319" s="144">
        <v>50</v>
      </c>
      <c r="T319" s="85"/>
      <c r="U319" s="142" t="s">
        <v>17</v>
      </c>
      <c r="V319" s="142" t="s">
        <v>261</v>
      </c>
      <c r="W319" s="86" t="s">
        <v>1422</v>
      </c>
      <c r="X319" s="142"/>
      <c r="Y319" s="142"/>
      <c r="Z319" s="142"/>
      <c r="AA319" s="142"/>
      <c r="AB319" s="142" t="str">
        <f t="shared" si="17"/>
        <v>CAT20161018GRDA2E</v>
      </c>
      <c r="AC319" s="142">
        <f t="shared" si="18"/>
        <v>1</v>
      </c>
      <c r="AD319" s="142" t="str">
        <f>VLOOKUP(U319,NIVEAUXADMIN!A:B,2,FALSE)</f>
        <v>HT08</v>
      </c>
      <c r="AE319" s="142" t="str">
        <f>VLOOKUP(V319,NIVEAUXADMIN!E:F,2,FALSE)</f>
        <v>HT08822</v>
      </c>
      <c r="AF319" s="142" t="str">
        <f>VLOOKUP(W319,NIVEAUXADMIN!I:J,2,FALSE)</f>
        <v>HT08822-02</v>
      </c>
      <c r="AG319" s="142">
        <f>IF(SUMPRODUCT(($A$4:$A319=A319)*($V$4:$V319=V319))&gt;1,0,1)</f>
        <v>0</v>
      </c>
    </row>
    <row r="320" spans="1:33" ht="15" customHeight="1">
      <c r="A320" s="142" t="s">
        <v>53</v>
      </c>
      <c r="B320" s="142" t="s">
        <v>53</v>
      </c>
      <c r="C320" s="142" t="s">
        <v>26</v>
      </c>
      <c r="D320" s="72"/>
      <c r="E320" s="72" t="s">
        <v>48</v>
      </c>
      <c r="F320" s="88" t="s">
        <v>16</v>
      </c>
      <c r="G320" s="88" t="e">
        <f t="shared" si="21"/>
        <v>#VALUE!</v>
      </c>
      <c r="H320" s="101" t="s">
        <v>1961</v>
      </c>
      <c r="I320" s="84" t="s">
        <v>1049</v>
      </c>
      <c r="J320" s="142" t="s">
        <v>1053</v>
      </c>
      <c r="K320" s="142" t="s">
        <v>1048</v>
      </c>
      <c r="L320" s="142"/>
      <c r="M320" s="80" t="str">
        <f>IFERROR(VLOOKUP(K320,REFERENCES!R:S,2,FALSE),"")</f>
        <v>Nombre</v>
      </c>
      <c r="N320" s="159">
        <v>50</v>
      </c>
      <c r="O320" s="75"/>
      <c r="P320" s="75"/>
      <c r="Q320" s="75"/>
      <c r="R320" s="79" t="s">
        <v>1885</v>
      </c>
      <c r="S320" s="144">
        <v>50</v>
      </c>
      <c r="T320" s="85"/>
      <c r="U320" s="142" t="s">
        <v>17</v>
      </c>
      <c r="V320" s="142" t="s">
        <v>261</v>
      </c>
      <c r="W320" s="86" t="s">
        <v>1422</v>
      </c>
      <c r="X320" s="142"/>
      <c r="Y320" s="142"/>
      <c r="Z320" s="142"/>
      <c r="AA320" s="142"/>
      <c r="AB320" s="142" t="e">
        <f t="shared" si="17"/>
        <v>#VALUE!</v>
      </c>
      <c r="AC320" s="142">
        <f t="shared" si="18"/>
        <v>162</v>
      </c>
      <c r="AD320" s="142" t="str">
        <f>VLOOKUP(U320,NIVEAUXADMIN!A:B,2,FALSE)</f>
        <v>HT08</v>
      </c>
      <c r="AE320" s="142" t="str">
        <f>VLOOKUP(V320,NIVEAUXADMIN!E:F,2,FALSE)</f>
        <v>HT08822</v>
      </c>
      <c r="AF320" s="142" t="str">
        <f>VLOOKUP(W320,NIVEAUXADMIN!I:J,2,FALSE)</f>
        <v>HT08822-02</v>
      </c>
      <c r="AG320" s="142">
        <f>IF(SUMPRODUCT(($A$4:$A320=A320)*($V$4:$V320=V320))&gt;1,0,1)</f>
        <v>0</v>
      </c>
    </row>
    <row r="321" spans="1:33" ht="15" customHeight="1">
      <c r="A321" s="142" t="s">
        <v>53</v>
      </c>
      <c r="B321" s="142" t="s">
        <v>53</v>
      </c>
      <c r="C321" s="142" t="s">
        <v>26</v>
      </c>
      <c r="D321" s="72"/>
      <c r="E321" s="72" t="s">
        <v>48</v>
      </c>
      <c r="F321" s="142" t="s">
        <v>16</v>
      </c>
      <c r="G321" s="142" t="str">
        <f t="shared" si="21"/>
        <v>Octobre</v>
      </c>
      <c r="H321" s="158">
        <v>42657</v>
      </c>
      <c r="I321" s="84" t="s">
        <v>1049</v>
      </c>
      <c r="J321" s="142" t="s">
        <v>1053</v>
      </c>
      <c r="K321" s="142" t="s">
        <v>1048</v>
      </c>
      <c r="L321" s="142"/>
      <c r="M321" s="80" t="str">
        <f>IFERROR(VLOOKUP(K321,REFERENCES!R:S,2,FALSE),"")</f>
        <v>Nombre</v>
      </c>
      <c r="N321" s="159">
        <v>670</v>
      </c>
      <c r="O321" s="75"/>
      <c r="P321" s="75"/>
      <c r="Q321" s="75"/>
      <c r="R321" s="79" t="s">
        <v>1885</v>
      </c>
      <c r="S321" s="144">
        <v>670</v>
      </c>
      <c r="T321" s="85"/>
      <c r="U321" s="142" t="s">
        <v>17</v>
      </c>
      <c r="V321" s="142" t="s">
        <v>261</v>
      </c>
      <c r="W321" s="86" t="s">
        <v>1531</v>
      </c>
      <c r="X321" s="142"/>
      <c r="Y321" s="142"/>
      <c r="Z321" s="142"/>
      <c r="AA321" s="142" t="s">
        <v>1125</v>
      </c>
      <c r="AB321" s="142" t="str">
        <f t="shared" si="17"/>
        <v>CAT20161014GRDA3E</v>
      </c>
      <c r="AC321" s="142">
        <f t="shared" si="18"/>
        <v>1</v>
      </c>
      <c r="AD321" s="142" t="str">
        <f>VLOOKUP(U321,NIVEAUXADMIN!A:B,2,FALSE)</f>
        <v>HT08</v>
      </c>
      <c r="AE321" s="142" t="str">
        <f>VLOOKUP(V321,NIVEAUXADMIN!E:F,2,FALSE)</f>
        <v>HT08822</v>
      </c>
      <c r="AF321" s="142" t="str">
        <f>VLOOKUP(W321,NIVEAUXADMIN!I:J,2,FALSE)</f>
        <v>HT08822-03</v>
      </c>
      <c r="AG321" s="142">
        <f>IF(SUMPRODUCT(($A$4:$A321=A321)*($V$4:$V321=V321))&gt;1,0,1)</f>
        <v>0</v>
      </c>
    </row>
    <row r="322" spans="1:33" ht="15" customHeight="1">
      <c r="A322" s="142" t="s">
        <v>53</v>
      </c>
      <c r="B322" s="142" t="s">
        <v>53</v>
      </c>
      <c r="C322" s="142" t="s">
        <v>26</v>
      </c>
      <c r="D322" s="72"/>
      <c r="E322" s="72" t="s">
        <v>48</v>
      </c>
      <c r="F322" s="88" t="s">
        <v>16</v>
      </c>
      <c r="G322" s="88" t="e">
        <f t="shared" si="21"/>
        <v>#VALUE!</v>
      </c>
      <c r="H322" s="101" t="s">
        <v>1961</v>
      </c>
      <c r="I322" s="84" t="s">
        <v>1049</v>
      </c>
      <c r="J322" s="142" t="s">
        <v>1053</v>
      </c>
      <c r="K322" s="142" t="s">
        <v>1048</v>
      </c>
      <c r="L322" s="142"/>
      <c r="M322" s="80" t="str">
        <f>IFERROR(VLOOKUP(K322,REFERENCES!R:S,2,FALSE),"")</f>
        <v>Nombre</v>
      </c>
      <c r="N322" s="159">
        <v>50</v>
      </c>
      <c r="O322" s="75"/>
      <c r="P322" s="75"/>
      <c r="Q322" s="75"/>
      <c r="R322" s="79" t="s">
        <v>1885</v>
      </c>
      <c r="S322" s="144">
        <v>50</v>
      </c>
      <c r="T322" s="85"/>
      <c r="U322" s="142" t="s">
        <v>17</v>
      </c>
      <c r="V322" s="142" t="s">
        <v>261</v>
      </c>
      <c r="W322" s="86" t="s">
        <v>1681</v>
      </c>
      <c r="X322" s="142"/>
      <c r="Y322" s="142"/>
      <c r="Z322" s="142"/>
      <c r="AA322" s="142"/>
      <c r="AB322" s="142" t="e">
        <f t="shared" si="17"/>
        <v>#VALUE!</v>
      </c>
      <c r="AC322" s="142">
        <f t="shared" si="18"/>
        <v>162</v>
      </c>
      <c r="AD322" s="142" t="str">
        <f>VLOOKUP(U322,NIVEAUXADMIN!A:B,2,FALSE)</f>
        <v>HT08</v>
      </c>
      <c r="AE322" s="142" t="str">
        <f>VLOOKUP(V322,NIVEAUXADMIN!E:F,2,FALSE)</f>
        <v>HT08822</v>
      </c>
      <c r="AF322" s="142" t="str">
        <f>VLOOKUP(W322,NIVEAUXADMIN!I:J,2,FALSE)</f>
        <v>HT08822-05</v>
      </c>
      <c r="AG322" s="142">
        <f>IF(SUMPRODUCT(($A$4:$A322=A322)*($V$4:$V322=V322))&gt;1,0,1)</f>
        <v>0</v>
      </c>
    </row>
    <row r="323" spans="1:33" ht="15" customHeight="1">
      <c r="A323" s="142" t="s">
        <v>53</v>
      </c>
      <c r="B323" s="142" t="s">
        <v>53</v>
      </c>
      <c r="C323" s="142" t="s">
        <v>26</v>
      </c>
      <c r="D323" s="72"/>
      <c r="E323" s="72" t="s">
        <v>48</v>
      </c>
      <c r="F323" s="142" t="s">
        <v>16</v>
      </c>
      <c r="G323" s="142" t="str">
        <f t="shared" si="21"/>
        <v>Octobre</v>
      </c>
      <c r="H323" s="158">
        <v>42658</v>
      </c>
      <c r="I323" s="84" t="s">
        <v>1049</v>
      </c>
      <c r="J323" s="142" t="s">
        <v>1053</v>
      </c>
      <c r="K323" s="142" t="s">
        <v>1048</v>
      </c>
      <c r="L323" s="142"/>
      <c r="M323" s="80" t="str">
        <f>IFERROR(VLOOKUP(K323,REFERENCES!R:S,2,FALSE),"")</f>
        <v>Nombre</v>
      </c>
      <c r="N323" s="159">
        <v>50</v>
      </c>
      <c r="O323" s="75"/>
      <c r="P323" s="75"/>
      <c r="Q323" s="75"/>
      <c r="R323" s="79" t="s">
        <v>1885</v>
      </c>
      <c r="S323" s="144">
        <v>50</v>
      </c>
      <c r="T323" s="85"/>
      <c r="U323" s="142" t="s">
        <v>17</v>
      </c>
      <c r="V323" s="142" t="s">
        <v>261</v>
      </c>
      <c r="W323" s="86" t="s">
        <v>1724</v>
      </c>
      <c r="X323" s="142"/>
      <c r="Y323" s="142"/>
      <c r="Z323" s="142"/>
      <c r="AA323" s="142"/>
      <c r="AB323" s="142" t="str">
        <f t="shared" si="17"/>
        <v>CAT20161015GRDA6E</v>
      </c>
      <c r="AC323" s="142">
        <f t="shared" si="18"/>
        <v>1</v>
      </c>
      <c r="AD323" s="142" t="str">
        <f>VLOOKUP(U323,NIVEAUXADMIN!A:B,2,FALSE)</f>
        <v>HT08</v>
      </c>
      <c r="AE323" s="142" t="str">
        <f>VLOOKUP(V323,NIVEAUXADMIN!E:F,2,FALSE)</f>
        <v>HT08822</v>
      </c>
      <c r="AF323" s="142" t="str">
        <f>VLOOKUP(W323,NIVEAUXADMIN!I:J,2,FALSE)</f>
        <v>HT08822-04</v>
      </c>
      <c r="AG323" s="142">
        <f>IF(SUMPRODUCT(($A$4:$A323=A323)*($V$4:$V323=V323))&gt;1,0,1)</f>
        <v>0</v>
      </c>
    </row>
    <row r="324" spans="1:33" ht="15" customHeight="1">
      <c r="A324" s="142" t="s">
        <v>53</v>
      </c>
      <c r="B324" s="142" t="s">
        <v>53</v>
      </c>
      <c r="C324" s="142" t="s">
        <v>26</v>
      </c>
      <c r="D324" s="143"/>
      <c r="E324" s="72" t="s">
        <v>48</v>
      </c>
      <c r="F324" s="142" t="s">
        <v>16</v>
      </c>
      <c r="G324" s="142" t="s">
        <v>1956</v>
      </c>
      <c r="H324" s="158" t="s">
        <v>1965</v>
      </c>
      <c r="I324" s="84" t="s">
        <v>1049</v>
      </c>
      <c r="J324" s="142" t="s">
        <v>1053</v>
      </c>
      <c r="K324" s="142" t="s">
        <v>1048</v>
      </c>
      <c r="L324" s="142" t="s">
        <v>1233</v>
      </c>
      <c r="M324" s="80" t="str">
        <f>IFERROR(VLOOKUP(K324,REFERENCES!R:S,2,FALSE),"")</f>
        <v>Nombre</v>
      </c>
      <c r="N324" s="159">
        <v>1067</v>
      </c>
      <c r="O324" s="75"/>
      <c r="P324" s="75"/>
      <c r="Q324" s="75"/>
      <c r="R324" s="79" t="s">
        <v>1885</v>
      </c>
      <c r="S324" s="144">
        <v>1067</v>
      </c>
      <c r="T324" s="85"/>
      <c r="U324" s="142" t="s">
        <v>17</v>
      </c>
      <c r="V324" s="142" t="s">
        <v>18</v>
      </c>
      <c r="W324" s="86" t="s">
        <v>1764</v>
      </c>
      <c r="X324" s="142"/>
      <c r="Y324" s="142"/>
      <c r="Z324" s="142"/>
      <c r="AA324" s="142"/>
      <c r="AB324" s="142" t="e">
        <f t="shared" ref="AB324:AB387" si="22">UPPER(LEFT(A324,3)&amp;YEAR(H324)&amp;MONTH(H324)&amp;DAY((H324))&amp;LEFT(U324,2)&amp;LEFT(V324,2)&amp;LEFT(W324,2))</f>
        <v>#VALUE!</v>
      </c>
      <c r="AC324" s="142">
        <f t="shared" ref="AC324:AC387" si="23">COUNTIF($AB$4:$AB$1178,AB324)</f>
        <v>162</v>
      </c>
      <c r="AD324" s="142" t="str">
        <f>VLOOKUP(U324,NIVEAUXADMIN!A:B,2,FALSE)</f>
        <v>HT08</v>
      </c>
      <c r="AE324" s="142" t="str">
        <f>VLOOKUP(V324,NIVEAUXADMIN!E:F,2,FALSE)</f>
        <v>HT08811</v>
      </c>
      <c r="AF324" s="142" t="str">
        <f>VLOOKUP(W324,NIVEAUXADMIN!I:J,2,FALSE)</f>
        <v>HT08811-07</v>
      </c>
      <c r="AG324" s="142">
        <f>IF(SUMPRODUCT(($A$4:$A324=A324)*($V$4:$V324=V324))&gt;1,0,1)</f>
        <v>1</v>
      </c>
    </row>
    <row r="325" spans="1:33" s="46" customFormat="1" ht="15" customHeight="1">
      <c r="A325" s="142" t="s">
        <v>53</v>
      </c>
      <c r="B325" s="142" t="s">
        <v>53</v>
      </c>
      <c r="C325" s="142" t="s">
        <v>26</v>
      </c>
      <c r="D325" s="143"/>
      <c r="E325" s="72" t="s">
        <v>48</v>
      </c>
      <c r="F325" s="142" t="s">
        <v>16</v>
      </c>
      <c r="G325" s="142" t="str">
        <f t="shared" ref="G325:G388" si="24">CHOOSE(MONTH(H325), "Janvier", "Fevrier", "Mars", "Avril", "Mai", "Juin", "Juillet", "Aout", "Septembre", "Octobre", "Novembre", "Decembre")</f>
        <v>Octobre</v>
      </c>
      <c r="H325" s="158">
        <v>42656</v>
      </c>
      <c r="I325" s="84" t="s">
        <v>1049</v>
      </c>
      <c r="J325" s="142" t="s">
        <v>1053</v>
      </c>
      <c r="K325" s="142" t="s">
        <v>1048</v>
      </c>
      <c r="L325" s="142" t="s">
        <v>1232</v>
      </c>
      <c r="M325" s="80" t="str">
        <f>IFERROR(VLOOKUP(K325,REFERENCES!R:S,2,FALSE),"")</f>
        <v>Nombre</v>
      </c>
      <c r="N325" s="159">
        <v>600</v>
      </c>
      <c r="O325" s="75"/>
      <c r="P325" s="75"/>
      <c r="Q325" s="75"/>
      <c r="R325" s="79" t="s">
        <v>1885</v>
      </c>
      <c r="S325" s="144">
        <v>800</v>
      </c>
      <c r="T325" s="85"/>
      <c r="U325" s="142" t="s">
        <v>17</v>
      </c>
      <c r="V325" s="142" t="s">
        <v>18</v>
      </c>
      <c r="W325" s="86" t="s">
        <v>1805</v>
      </c>
      <c r="X325" s="142" t="s">
        <v>1138</v>
      </c>
      <c r="Y325" s="142"/>
      <c r="Z325" s="142"/>
      <c r="AA325" s="142"/>
      <c r="AB325" s="142" t="str">
        <f t="shared" si="22"/>
        <v>CAT20161013GRJE9E</v>
      </c>
      <c r="AC325" s="142">
        <f t="shared" si="23"/>
        <v>1</v>
      </c>
      <c r="AD325" s="142" t="str">
        <f>VLOOKUP(U325,NIVEAUXADMIN!A:B,2,FALSE)</f>
        <v>HT08</v>
      </c>
      <c r="AE325" s="142" t="str">
        <f>VLOOKUP(V325,NIVEAUXADMIN!E:F,2,FALSE)</f>
        <v>HT08811</v>
      </c>
      <c r="AF325" s="142" t="str">
        <f>VLOOKUP(W325,NIVEAUXADMIN!I:J,2,FALSE)</f>
        <v>HT08811-09</v>
      </c>
      <c r="AG325" s="142">
        <f>IF(SUMPRODUCT(($A$4:$A325=A325)*($V$4:$V325=V325))&gt;1,0,1)</f>
        <v>0</v>
      </c>
    </row>
    <row r="326" spans="1:33" s="46" customFormat="1" ht="15" customHeight="1">
      <c r="A326" s="142" t="s">
        <v>53</v>
      </c>
      <c r="B326" s="142" t="s">
        <v>53</v>
      </c>
      <c r="C326" s="142" t="s">
        <v>26</v>
      </c>
      <c r="D326" s="72"/>
      <c r="E326" s="72" t="s">
        <v>48</v>
      </c>
      <c r="F326" s="88" t="s">
        <v>16</v>
      </c>
      <c r="G326" s="88" t="e">
        <f t="shared" si="24"/>
        <v>#VALUE!</v>
      </c>
      <c r="H326" s="101" t="s">
        <v>1961</v>
      </c>
      <c r="I326" s="84" t="s">
        <v>1051</v>
      </c>
      <c r="J326" s="142" t="s">
        <v>1052</v>
      </c>
      <c r="K326" s="142" t="s">
        <v>1059</v>
      </c>
      <c r="L326" s="142"/>
      <c r="M326" s="80" t="str">
        <f>IFERROR(VLOOKUP(K326,REFERENCES!R:S,2,FALSE),"")</f>
        <v>Nombre</v>
      </c>
      <c r="N326" s="159">
        <v>8000</v>
      </c>
      <c r="O326" s="75"/>
      <c r="P326" s="75"/>
      <c r="Q326" s="75"/>
      <c r="R326" s="79" t="s">
        <v>1885</v>
      </c>
      <c r="S326" s="144">
        <v>1921</v>
      </c>
      <c r="T326" s="85"/>
      <c r="U326" s="142" t="s">
        <v>20</v>
      </c>
      <c r="V326" s="142" t="s">
        <v>21</v>
      </c>
      <c r="W326" s="86"/>
      <c r="X326" s="142"/>
      <c r="Y326" s="142"/>
      <c r="Z326" s="142"/>
      <c r="AA326" s="142"/>
      <c r="AB326" s="142" t="e">
        <f t="shared" si="22"/>
        <v>#VALUE!</v>
      </c>
      <c r="AC326" s="142">
        <f t="shared" si="23"/>
        <v>162</v>
      </c>
      <c r="AD326" s="142" t="str">
        <f>VLOOKUP(U326,NIVEAUXADMIN!A:B,2,FALSE)</f>
        <v>HT07</v>
      </c>
      <c r="AE326" s="142" t="str">
        <f>VLOOKUP(V326,NIVEAUXADMIN!E:F,2,FALSE)</f>
        <v>HT07711</v>
      </c>
      <c r="AF326" s="142" t="e">
        <f>VLOOKUP(W326,NIVEAUXADMIN!I:J,2,FALSE)</f>
        <v>#N/A</v>
      </c>
      <c r="AG326" s="142">
        <f>IF(SUMPRODUCT(($A$4:$A326=A326)*($V$4:$V326=V326))&gt;1,0,1)</f>
        <v>1</v>
      </c>
    </row>
    <row r="327" spans="1:33" s="46" customFormat="1" ht="15" customHeight="1">
      <c r="A327" s="142" t="s">
        <v>53</v>
      </c>
      <c r="B327" s="142" t="s">
        <v>53</v>
      </c>
      <c r="C327" s="142" t="s">
        <v>26</v>
      </c>
      <c r="D327" s="72"/>
      <c r="E327" s="72" t="s">
        <v>48</v>
      </c>
      <c r="F327" s="88" t="s">
        <v>16</v>
      </c>
      <c r="G327" s="88" t="e">
        <f t="shared" si="24"/>
        <v>#VALUE!</v>
      </c>
      <c r="H327" s="101" t="s">
        <v>1961</v>
      </c>
      <c r="I327" s="84" t="s">
        <v>1049</v>
      </c>
      <c r="J327" s="142" t="s">
        <v>1053</v>
      </c>
      <c r="K327" s="142" t="s">
        <v>1048</v>
      </c>
      <c r="L327" s="142"/>
      <c r="M327" s="80" t="str">
        <f>IFERROR(VLOOKUP(K327,REFERENCES!R:S,2,FALSE),"")</f>
        <v>Nombre</v>
      </c>
      <c r="N327" s="159">
        <v>2200</v>
      </c>
      <c r="O327" s="75"/>
      <c r="P327" s="75"/>
      <c r="Q327" s="75"/>
      <c r="R327" s="79" t="s">
        <v>1885</v>
      </c>
      <c r="S327" s="144">
        <v>4370</v>
      </c>
      <c r="T327" s="85"/>
      <c r="U327" s="142" t="s">
        <v>20</v>
      </c>
      <c r="V327" s="142" t="s">
        <v>21</v>
      </c>
      <c r="W327" s="86"/>
      <c r="X327" s="142"/>
      <c r="Y327" s="142"/>
      <c r="Z327" s="142"/>
      <c r="AA327" s="142" t="s">
        <v>1126</v>
      </c>
      <c r="AB327" s="142" t="e">
        <f t="shared" si="22"/>
        <v>#VALUE!</v>
      </c>
      <c r="AC327" s="142">
        <f t="shared" si="23"/>
        <v>162</v>
      </c>
      <c r="AD327" s="142" t="str">
        <f>VLOOKUP(U327,NIVEAUXADMIN!A:B,2,FALSE)</f>
        <v>HT07</v>
      </c>
      <c r="AE327" s="142" t="str">
        <f>VLOOKUP(V327,NIVEAUXADMIN!E:F,2,FALSE)</f>
        <v>HT07711</v>
      </c>
      <c r="AF327" s="142" t="e">
        <f>VLOOKUP(W327,NIVEAUXADMIN!I:J,2,FALSE)</f>
        <v>#N/A</v>
      </c>
      <c r="AG327" s="142">
        <f>IF(SUMPRODUCT(($A$4:$A327=A327)*($V$4:$V327=V327))&gt;1,0,1)</f>
        <v>0</v>
      </c>
    </row>
    <row r="328" spans="1:33" s="46" customFormat="1" ht="15" customHeight="1">
      <c r="A328" s="142" t="s">
        <v>53</v>
      </c>
      <c r="B328" s="142" t="s">
        <v>53</v>
      </c>
      <c r="C328" s="142" t="s">
        <v>26</v>
      </c>
      <c r="D328" s="72"/>
      <c r="E328" s="72" t="s">
        <v>48</v>
      </c>
      <c r="F328" s="88" t="s">
        <v>16</v>
      </c>
      <c r="G328" s="88" t="e">
        <f t="shared" si="24"/>
        <v>#VALUE!</v>
      </c>
      <c r="H328" s="101" t="s">
        <v>1961</v>
      </c>
      <c r="I328" s="84" t="s">
        <v>1051</v>
      </c>
      <c r="J328" s="142" t="s">
        <v>1052</v>
      </c>
      <c r="K328" s="142" t="s">
        <v>1056</v>
      </c>
      <c r="L328" s="142"/>
      <c r="M328" s="80" t="str">
        <f>IFERROR(VLOOKUP(K328,REFERENCES!R:S,2,FALSE),"")</f>
        <v>Nombre</v>
      </c>
      <c r="N328" s="159">
        <v>800</v>
      </c>
      <c r="O328" s="75"/>
      <c r="P328" s="75"/>
      <c r="Q328" s="75"/>
      <c r="R328" s="79" t="s">
        <v>1885</v>
      </c>
      <c r="S328" s="144">
        <v>1921</v>
      </c>
      <c r="T328" s="85"/>
      <c r="U328" s="142" t="s">
        <v>20</v>
      </c>
      <c r="V328" s="142" t="s">
        <v>21</v>
      </c>
      <c r="W328" s="86"/>
      <c r="X328" s="142"/>
      <c r="Y328" s="142"/>
      <c r="Z328" s="142"/>
      <c r="AA328" s="142"/>
      <c r="AB328" s="142" t="e">
        <f t="shared" si="22"/>
        <v>#VALUE!</v>
      </c>
      <c r="AC328" s="142">
        <f t="shared" si="23"/>
        <v>162</v>
      </c>
      <c r="AD328" s="142" t="str">
        <f>VLOOKUP(U328,NIVEAUXADMIN!A:B,2,FALSE)</f>
        <v>HT07</v>
      </c>
      <c r="AE328" s="142" t="str">
        <f>VLOOKUP(V328,NIVEAUXADMIN!E:F,2,FALSE)</f>
        <v>HT07711</v>
      </c>
      <c r="AF328" s="142" t="e">
        <f>VLOOKUP(W328,NIVEAUXADMIN!I:J,2,FALSE)</f>
        <v>#N/A</v>
      </c>
      <c r="AG328" s="142">
        <f>IF(SUMPRODUCT(($A$4:$A328=A328)*($V$4:$V328=V328))&gt;1,0,1)</f>
        <v>0</v>
      </c>
    </row>
    <row r="329" spans="1:33" s="46" customFormat="1" ht="15" customHeight="1">
      <c r="A329" s="142" t="s">
        <v>53</v>
      </c>
      <c r="B329" s="142" t="s">
        <v>53</v>
      </c>
      <c r="C329" s="142" t="s">
        <v>26</v>
      </c>
      <c r="D329" s="72"/>
      <c r="E329" s="72" t="s">
        <v>48</v>
      </c>
      <c r="F329" s="88" t="s">
        <v>16</v>
      </c>
      <c r="G329" s="88" t="e">
        <f t="shared" si="24"/>
        <v>#VALUE!</v>
      </c>
      <c r="H329" s="101" t="s">
        <v>1961</v>
      </c>
      <c r="I329" s="84" t="s">
        <v>1051</v>
      </c>
      <c r="J329" s="142" t="s">
        <v>1052</v>
      </c>
      <c r="K329" s="142" t="s">
        <v>1056</v>
      </c>
      <c r="L329" s="142"/>
      <c r="M329" s="80" t="str">
        <f>IFERROR(VLOOKUP(K329,REFERENCES!R:S,2,FALSE),"")</f>
        <v>Nombre</v>
      </c>
      <c r="N329" s="159">
        <v>1000</v>
      </c>
      <c r="O329" s="75"/>
      <c r="P329" s="75"/>
      <c r="Q329" s="75"/>
      <c r="R329" s="79" t="s">
        <v>1885</v>
      </c>
      <c r="S329" s="144">
        <v>4370</v>
      </c>
      <c r="T329" s="85"/>
      <c r="U329" s="142" t="s">
        <v>20</v>
      </c>
      <c r="V329" s="142" t="s">
        <v>21</v>
      </c>
      <c r="W329" s="86"/>
      <c r="X329" s="142"/>
      <c r="Y329" s="142"/>
      <c r="Z329" s="142"/>
      <c r="AA329" s="142" t="s">
        <v>1126</v>
      </c>
      <c r="AB329" s="142" t="e">
        <f t="shared" si="22"/>
        <v>#VALUE!</v>
      </c>
      <c r="AC329" s="142">
        <f t="shared" si="23"/>
        <v>162</v>
      </c>
      <c r="AD329" s="142" t="str">
        <f>VLOOKUP(U329,NIVEAUXADMIN!A:B,2,FALSE)</f>
        <v>HT07</v>
      </c>
      <c r="AE329" s="142" t="str">
        <f>VLOOKUP(V329,NIVEAUXADMIN!E:F,2,FALSE)</f>
        <v>HT07711</v>
      </c>
      <c r="AF329" s="142" t="e">
        <f>VLOOKUP(W329,NIVEAUXADMIN!I:J,2,FALSE)</f>
        <v>#N/A</v>
      </c>
      <c r="AG329" s="142">
        <f>IF(SUMPRODUCT(($A$4:$A329=A329)*($V$4:$V329=V329))&gt;1,0,1)</f>
        <v>0</v>
      </c>
    </row>
    <row r="330" spans="1:33" s="46" customFormat="1" ht="15" customHeight="1">
      <c r="A330" s="142" t="s">
        <v>53</v>
      </c>
      <c r="B330" s="142" t="s">
        <v>53</v>
      </c>
      <c r="C330" s="142" t="s">
        <v>26</v>
      </c>
      <c r="D330" s="72"/>
      <c r="E330" s="72" t="s">
        <v>48</v>
      </c>
      <c r="F330" s="88" t="s">
        <v>16</v>
      </c>
      <c r="G330" s="88" t="e">
        <f t="shared" si="24"/>
        <v>#VALUE!</v>
      </c>
      <c r="H330" s="101" t="s">
        <v>1961</v>
      </c>
      <c r="I330" s="84" t="s">
        <v>1051</v>
      </c>
      <c r="J330" s="142" t="s">
        <v>1052</v>
      </c>
      <c r="K330" s="142" t="s">
        <v>1054</v>
      </c>
      <c r="L330" s="142"/>
      <c r="M330" s="80" t="str">
        <f>IFERROR(VLOOKUP(K330,REFERENCES!R:S,2,FALSE),"")</f>
        <v>Nombre</v>
      </c>
      <c r="N330" s="159">
        <v>450</v>
      </c>
      <c r="O330" s="75"/>
      <c r="P330" s="75"/>
      <c r="Q330" s="75"/>
      <c r="R330" s="79" t="s">
        <v>1885</v>
      </c>
      <c r="S330" s="144">
        <v>1921</v>
      </c>
      <c r="T330" s="85"/>
      <c r="U330" s="142" t="s">
        <v>20</v>
      </c>
      <c r="V330" s="142" t="s">
        <v>21</v>
      </c>
      <c r="W330" s="86"/>
      <c r="X330" s="142"/>
      <c r="Y330" s="142"/>
      <c r="Z330" s="142"/>
      <c r="AA330" s="142"/>
      <c r="AB330" s="142" t="e">
        <f t="shared" si="22"/>
        <v>#VALUE!</v>
      </c>
      <c r="AC330" s="142">
        <f t="shared" si="23"/>
        <v>162</v>
      </c>
      <c r="AD330" s="142" t="str">
        <f>VLOOKUP(U330,NIVEAUXADMIN!A:B,2,FALSE)</f>
        <v>HT07</v>
      </c>
      <c r="AE330" s="142" t="str">
        <f>VLOOKUP(V330,NIVEAUXADMIN!E:F,2,FALSE)</f>
        <v>HT07711</v>
      </c>
      <c r="AF330" s="142" t="e">
        <f>VLOOKUP(W330,NIVEAUXADMIN!I:J,2,FALSE)</f>
        <v>#N/A</v>
      </c>
      <c r="AG330" s="142">
        <f>IF(SUMPRODUCT(($A$4:$A330=A330)*($V$4:$V330=V330))&gt;1,0,1)</f>
        <v>0</v>
      </c>
    </row>
    <row r="331" spans="1:33" s="46" customFormat="1" ht="15" customHeight="1">
      <c r="A331" s="142" t="s">
        <v>53</v>
      </c>
      <c r="B331" s="142" t="s">
        <v>53</v>
      </c>
      <c r="C331" s="142" t="s">
        <v>26</v>
      </c>
      <c r="D331" s="72"/>
      <c r="E331" s="72" t="s">
        <v>48</v>
      </c>
      <c r="F331" s="88" t="s">
        <v>16</v>
      </c>
      <c r="G331" s="88" t="e">
        <f t="shared" si="24"/>
        <v>#VALUE!</v>
      </c>
      <c r="H331" s="101" t="s">
        <v>1961</v>
      </c>
      <c r="I331" s="84" t="s">
        <v>1051</v>
      </c>
      <c r="J331" s="142" t="s">
        <v>1052</v>
      </c>
      <c r="K331" s="142" t="s">
        <v>1054</v>
      </c>
      <c r="L331" s="142"/>
      <c r="M331" s="80" t="str">
        <f>IFERROR(VLOOKUP(K331,REFERENCES!R:S,2,FALSE),"")</f>
        <v>Nombre</v>
      </c>
      <c r="N331" s="159">
        <v>2875</v>
      </c>
      <c r="O331" s="75"/>
      <c r="P331" s="75"/>
      <c r="Q331" s="75"/>
      <c r="R331" s="79" t="s">
        <v>1885</v>
      </c>
      <c r="S331" s="144">
        <v>4370</v>
      </c>
      <c r="T331" s="85"/>
      <c r="U331" s="142" t="s">
        <v>20</v>
      </c>
      <c r="V331" s="142" t="s">
        <v>21</v>
      </c>
      <c r="W331" s="86"/>
      <c r="X331" s="142"/>
      <c r="Y331" s="142"/>
      <c r="Z331" s="142"/>
      <c r="AA331" s="142" t="s">
        <v>1126</v>
      </c>
      <c r="AB331" s="142" t="e">
        <f t="shared" si="22"/>
        <v>#VALUE!</v>
      </c>
      <c r="AC331" s="142">
        <f t="shared" si="23"/>
        <v>162</v>
      </c>
      <c r="AD331" s="142" t="str">
        <f>VLOOKUP(U331,NIVEAUXADMIN!A:B,2,FALSE)</f>
        <v>HT07</v>
      </c>
      <c r="AE331" s="142" t="str">
        <f>VLOOKUP(V331,NIVEAUXADMIN!E:F,2,FALSE)</f>
        <v>HT07711</v>
      </c>
      <c r="AF331" s="142" t="e">
        <f>VLOOKUP(W331,NIVEAUXADMIN!I:J,2,FALSE)</f>
        <v>#N/A</v>
      </c>
      <c r="AG331" s="142">
        <f>IF(SUMPRODUCT(($A$4:$A331=A331)*($V$4:$V331=V331))&gt;1,0,1)</f>
        <v>0</v>
      </c>
    </row>
    <row r="332" spans="1:33" s="46" customFormat="1" ht="15" customHeight="1">
      <c r="A332" s="142" t="s">
        <v>53</v>
      </c>
      <c r="B332" s="142" t="s">
        <v>53</v>
      </c>
      <c r="C332" s="142" t="s">
        <v>26</v>
      </c>
      <c r="D332" s="72"/>
      <c r="E332" s="72" t="s">
        <v>48</v>
      </c>
      <c r="F332" s="88" t="s">
        <v>16</v>
      </c>
      <c r="G332" s="88" t="e">
        <f t="shared" si="24"/>
        <v>#VALUE!</v>
      </c>
      <c r="H332" s="101" t="s">
        <v>1961</v>
      </c>
      <c r="I332" s="84" t="s">
        <v>1051</v>
      </c>
      <c r="J332" s="142" t="s">
        <v>1052</v>
      </c>
      <c r="K332" s="142" t="s">
        <v>1054</v>
      </c>
      <c r="L332" s="142"/>
      <c r="M332" s="80" t="str">
        <f>IFERROR(VLOOKUP(K332,REFERENCES!R:S,2,FALSE),"")</f>
        <v>Nombre</v>
      </c>
      <c r="N332" s="159">
        <v>450</v>
      </c>
      <c r="O332" s="75"/>
      <c r="P332" s="75"/>
      <c r="Q332" s="75"/>
      <c r="R332" s="79" t="s">
        <v>1885</v>
      </c>
      <c r="S332" s="144">
        <v>1921</v>
      </c>
      <c r="T332" s="85" t="s">
        <v>1040</v>
      </c>
      <c r="U332" s="142" t="s">
        <v>20</v>
      </c>
      <c r="V332" s="142" t="s">
        <v>21</v>
      </c>
      <c r="W332" s="86"/>
      <c r="X332" s="142"/>
      <c r="Y332" s="142"/>
      <c r="Z332" s="142"/>
      <c r="AA332" s="142"/>
      <c r="AB332" s="142" t="e">
        <f t="shared" si="22"/>
        <v>#VALUE!</v>
      </c>
      <c r="AC332" s="142">
        <f t="shared" si="23"/>
        <v>162</v>
      </c>
      <c r="AD332" s="142" t="str">
        <f>VLOOKUP(U332,NIVEAUXADMIN!A:B,2,FALSE)</f>
        <v>HT07</v>
      </c>
      <c r="AE332" s="142" t="str">
        <f>VLOOKUP(V332,NIVEAUXADMIN!E:F,2,FALSE)</f>
        <v>HT07711</v>
      </c>
      <c r="AF332" s="142" t="e">
        <f>VLOOKUP(W332,NIVEAUXADMIN!I:J,2,FALSE)</f>
        <v>#N/A</v>
      </c>
      <c r="AG332" s="142">
        <f>IF(SUMPRODUCT(($A$4:$A332=A332)*($V$4:$V332=V332))&gt;1,0,1)</f>
        <v>0</v>
      </c>
    </row>
    <row r="333" spans="1:33" s="46" customFormat="1" ht="15" customHeight="1">
      <c r="A333" s="86" t="s">
        <v>53</v>
      </c>
      <c r="B333" s="86" t="s">
        <v>53</v>
      </c>
      <c r="C333" s="86" t="s">
        <v>26</v>
      </c>
      <c r="D333" s="72"/>
      <c r="E333" s="72" t="s">
        <v>48</v>
      </c>
      <c r="F333" s="88" t="s">
        <v>16</v>
      </c>
      <c r="G333" s="88" t="e">
        <f t="shared" si="24"/>
        <v>#VALUE!</v>
      </c>
      <c r="H333" s="101" t="s">
        <v>1961</v>
      </c>
      <c r="I333" s="84" t="s">
        <v>1049</v>
      </c>
      <c r="J333" s="142" t="s">
        <v>1053</v>
      </c>
      <c r="K333" s="142" t="s">
        <v>1064</v>
      </c>
      <c r="L333" s="142"/>
      <c r="M333" s="80" t="str">
        <f>IFERROR(VLOOKUP(K333,REFERENCES!R:S,2,FALSE),"")</f>
        <v>Nombre</v>
      </c>
      <c r="N333" s="159">
        <v>4370</v>
      </c>
      <c r="O333" s="75"/>
      <c r="P333" s="75"/>
      <c r="Q333" s="75"/>
      <c r="R333" s="79" t="s">
        <v>1885</v>
      </c>
      <c r="S333" s="144">
        <v>4370</v>
      </c>
      <c r="T333" s="85"/>
      <c r="U333" s="142" t="s">
        <v>20</v>
      </c>
      <c r="V333" s="142" t="s">
        <v>21</v>
      </c>
      <c r="W333" s="86"/>
      <c r="X333" s="142"/>
      <c r="Y333" s="142"/>
      <c r="Z333" s="142"/>
      <c r="AA333" s="142" t="s">
        <v>1126</v>
      </c>
      <c r="AB333" s="142" t="e">
        <f t="shared" si="22"/>
        <v>#VALUE!</v>
      </c>
      <c r="AC333" s="142">
        <f t="shared" si="23"/>
        <v>162</v>
      </c>
      <c r="AD333" s="142" t="str">
        <f>VLOOKUP(U333,NIVEAUXADMIN!A:B,2,FALSE)</f>
        <v>HT07</v>
      </c>
      <c r="AE333" s="142" t="str">
        <f>VLOOKUP(V333,NIVEAUXADMIN!E:F,2,FALSE)</f>
        <v>HT07711</v>
      </c>
      <c r="AF333" s="142" t="e">
        <f>VLOOKUP(W333,NIVEAUXADMIN!I:J,2,FALSE)</f>
        <v>#N/A</v>
      </c>
      <c r="AG333" s="142">
        <f>IF(SUMPRODUCT(($A$4:$A333=A333)*($V$4:$V333=V333))&gt;1,0,1)</f>
        <v>0</v>
      </c>
    </row>
    <row r="334" spans="1:33" s="46" customFormat="1" ht="15" customHeight="1">
      <c r="A334" s="142" t="s">
        <v>53</v>
      </c>
      <c r="B334" s="142" t="s">
        <v>53</v>
      </c>
      <c r="C334" s="142" t="s">
        <v>26</v>
      </c>
      <c r="D334" s="72"/>
      <c r="E334" s="72" t="s">
        <v>48</v>
      </c>
      <c r="F334" s="88" t="s">
        <v>16</v>
      </c>
      <c r="G334" s="88" t="e">
        <f t="shared" si="24"/>
        <v>#VALUE!</v>
      </c>
      <c r="H334" s="101" t="s">
        <v>1961</v>
      </c>
      <c r="I334" s="84" t="s">
        <v>1051</v>
      </c>
      <c r="J334" s="142" t="s">
        <v>1052</v>
      </c>
      <c r="K334" s="142" t="s">
        <v>1063</v>
      </c>
      <c r="L334" s="142"/>
      <c r="M334" s="80" t="str">
        <f>IFERROR(VLOOKUP(K334,REFERENCES!R:S,2,FALSE),"")</f>
        <v>Nombre</v>
      </c>
      <c r="N334" s="159">
        <v>1000</v>
      </c>
      <c r="O334" s="75"/>
      <c r="P334" s="75"/>
      <c r="Q334" s="75"/>
      <c r="R334" s="79" t="s">
        <v>1885</v>
      </c>
      <c r="S334" s="144">
        <v>4370</v>
      </c>
      <c r="T334" s="85"/>
      <c r="U334" s="142" t="s">
        <v>20</v>
      </c>
      <c r="V334" s="142" t="s">
        <v>21</v>
      </c>
      <c r="W334" s="86"/>
      <c r="X334" s="142"/>
      <c r="Y334" s="142"/>
      <c r="Z334" s="142"/>
      <c r="AA334" s="142" t="s">
        <v>1126</v>
      </c>
      <c r="AB334" s="142" t="e">
        <f t="shared" si="22"/>
        <v>#VALUE!</v>
      </c>
      <c r="AC334" s="142">
        <f t="shared" si="23"/>
        <v>162</v>
      </c>
      <c r="AD334" s="142" t="str">
        <f>VLOOKUP(U334,NIVEAUXADMIN!A:B,2,FALSE)</f>
        <v>HT07</v>
      </c>
      <c r="AE334" s="142" t="str">
        <f>VLOOKUP(V334,NIVEAUXADMIN!E:F,2,FALSE)</f>
        <v>HT07711</v>
      </c>
      <c r="AF334" s="142" t="e">
        <f>VLOOKUP(W334,NIVEAUXADMIN!I:J,2,FALSE)</f>
        <v>#N/A</v>
      </c>
      <c r="AG334" s="142">
        <f>IF(SUMPRODUCT(($A$4:$A334=A334)*($V$4:$V334=V334))&gt;1,0,1)</f>
        <v>0</v>
      </c>
    </row>
    <row r="335" spans="1:33" s="46" customFormat="1" ht="15" customHeight="1">
      <c r="A335" s="142" t="s">
        <v>53</v>
      </c>
      <c r="B335" s="142" t="s">
        <v>53</v>
      </c>
      <c r="C335" s="142" t="s">
        <v>26</v>
      </c>
      <c r="D335" s="72"/>
      <c r="E335" s="72" t="s">
        <v>48</v>
      </c>
      <c r="F335" s="88" t="s">
        <v>16</v>
      </c>
      <c r="G335" s="88" t="e">
        <f t="shared" si="24"/>
        <v>#VALUE!</v>
      </c>
      <c r="H335" s="101" t="s">
        <v>1961</v>
      </c>
      <c r="I335" s="84" t="s">
        <v>1051</v>
      </c>
      <c r="J335" s="142" t="s">
        <v>1052</v>
      </c>
      <c r="K335" s="142" t="s">
        <v>1062</v>
      </c>
      <c r="L335" s="142"/>
      <c r="M335" s="80" t="str">
        <f>IFERROR(VLOOKUP(K335,REFERENCES!R:S,2,FALSE),"")</f>
        <v>Nombre</v>
      </c>
      <c r="N335" s="159">
        <v>500</v>
      </c>
      <c r="O335" s="75"/>
      <c r="P335" s="75"/>
      <c r="Q335" s="75"/>
      <c r="R335" s="79" t="s">
        <v>1885</v>
      </c>
      <c r="S335" s="144">
        <v>1921</v>
      </c>
      <c r="T335" s="85"/>
      <c r="U335" s="142" t="s">
        <v>20</v>
      </c>
      <c r="V335" s="142" t="s">
        <v>21</v>
      </c>
      <c r="W335" s="86"/>
      <c r="X335" s="142"/>
      <c r="Y335" s="142"/>
      <c r="Z335" s="142"/>
      <c r="AA335" s="142"/>
      <c r="AB335" s="142" t="e">
        <f t="shared" si="22"/>
        <v>#VALUE!</v>
      </c>
      <c r="AC335" s="142">
        <f t="shared" si="23"/>
        <v>162</v>
      </c>
      <c r="AD335" s="142" t="str">
        <f>VLOOKUP(U335,NIVEAUXADMIN!A:B,2,FALSE)</f>
        <v>HT07</v>
      </c>
      <c r="AE335" s="142" t="str">
        <f>VLOOKUP(V335,NIVEAUXADMIN!E:F,2,FALSE)</f>
        <v>HT07711</v>
      </c>
      <c r="AF335" s="142" t="e">
        <f>VLOOKUP(W335,NIVEAUXADMIN!I:J,2,FALSE)</f>
        <v>#N/A</v>
      </c>
      <c r="AG335" s="142">
        <f>IF(SUMPRODUCT(($A$4:$A335=A335)*($V$4:$V335=V335))&gt;1,0,1)</f>
        <v>0</v>
      </c>
    </row>
    <row r="336" spans="1:33" s="46" customFormat="1" ht="15" customHeight="1">
      <c r="A336" s="142" t="s">
        <v>53</v>
      </c>
      <c r="B336" s="142" t="s">
        <v>53</v>
      </c>
      <c r="C336" s="142" t="s">
        <v>26</v>
      </c>
      <c r="D336" s="72"/>
      <c r="E336" s="72" t="s">
        <v>48</v>
      </c>
      <c r="F336" s="88" t="s">
        <v>16</v>
      </c>
      <c r="G336" s="88" t="e">
        <f t="shared" si="24"/>
        <v>#VALUE!</v>
      </c>
      <c r="H336" s="101" t="s">
        <v>1961</v>
      </c>
      <c r="I336" s="84" t="s">
        <v>1051</v>
      </c>
      <c r="J336" s="142" t="s">
        <v>1052</v>
      </c>
      <c r="K336" s="142" t="s">
        <v>1062</v>
      </c>
      <c r="L336" s="142"/>
      <c r="M336" s="80" t="str">
        <f>IFERROR(VLOOKUP(K336,REFERENCES!R:S,2,FALSE),"")</f>
        <v>Nombre</v>
      </c>
      <c r="N336" s="159">
        <v>3000</v>
      </c>
      <c r="O336" s="75"/>
      <c r="P336" s="75"/>
      <c r="Q336" s="75"/>
      <c r="R336" s="79" t="s">
        <v>1885</v>
      </c>
      <c r="S336" s="144">
        <v>4370</v>
      </c>
      <c r="T336" s="85"/>
      <c r="U336" s="142" t="s">
        <v>20</v>
      </c>
      <c r="V336" s="142" t="s">
        <v>21</v>
      </c>
      <c r="W336" s="86"/>
      <c r="X336" s="142"/>
      <c r="Y336" s="142"/>
      <c r="Z336" s="142"/>
      <c r="AA336" s="142" t="s">
        <v>1126</v>
      </c>
      <c r="AB336" s="142" t="e">
        <f t="shared" si="22"/>
        <v>#VALUE!</v>
      </c>
      <c r="AC336" s="142">
        <f t="shared" si="23"/>
        <v>162</v>
      </c>
      <c r="AD336" s="142" t="str">
        <f>VLOOKUP(U336,NIVEAUXADMIN!A:B,2,FALSE)</f>
        <v>HT07</v>
      </c>
      <c r="AE336" s="142" t="str">
        <f>VLOOKUP(V336,NIVEAUXADMIN!E:F,2,FALSE)</f>
        <v>HT07711</v>
      </c>
      <c r="AF336" s="142" t="e">
        <f>VLOOKUP(W336,NIVEAUXADMIN!I:J,2,FALSE)</f>
        <v>#N/A</v>
      </c>
      <c r="AG336" s="142">
        <f>IF(SUMPRODUCT(($A$4:$A336=A336)*($V$4:$V336=V336))&gt;1,0,1)</f>
        <v>0</v>
      </c>
    </row>
    <row r="337" spans="1:33" s="46" customFormat="1" ht="15" customHeight="1">
      <c r="A337" s="142" t="s">
        <v>53</v>
      </c>
      <c r="B337" s="142" t="s">
        <v>53</v>
      </c>
      <c r="C337" s="142" t="s">
        <v>26</v>
      </c>
      <c r="D337" s="72"/>
      <c r="E337" s="72" t="s">
        <v>48</v>
      </c>
      <c r="F337" s="88" t="s">
        <v>16</v>
      </c>
      <c r="G337" s="88" t="e">
        <f t="shared" si="24"/>
        <v>#VALUE!</v>
      </c>
      <c r="H337" s="101" t="s">
        <v>1961</v>
      </c>
      <c r="I337" s="84" t="s">
        <v>1051</v>
      </c>
      <c r="J337" s="142" t="s">
        <v>1052</v>
      </c>
      <c r="K337" s="142" t="s">
        <v>1061</v>
      </c>
      <c r="L337" s="142"/>
      <c r="M337" s="80" t="str">
        <f>IFERROR(VLOOKUP(K337,REFERENCES!R:S,2,FALSE),"")</f>
        <v>Nombre</v>
      </c>
      <c r="N337" s="159">
        <v>150</v>
      </c>
      <c r="O337" s="75"/>
      <c r="P337" s="75"/>
      <c r="Q337" s="75"/>
      <c r="R337" s="79" t="s">
        <v>1885</v>
      </c>
      <c r="S337" s="144">
        <v>1921</v>
      </c>
      <c r="T337" s="85"/>
      <c r="U337" s="142" t="s">
        <v>20</v>
      </c>
      <c r="V337" s="142" t="s">
        <v>21</v>
      </c>
      <c r="W337" s="86"/>
      <c r="X337" s="142"/>
      <c r="Y337" s="142"/>
      <c r="Z337" s="142"/>
      <c r="AA337" s="142"/>
      <c r="AB337" s="142" t="e">
        <f t="shared" si="22"/>
        <v>#VALUE!</v>
      </c>
      <c r="AC337" s="142">
        <f t="shared" si="23"/>
        <v>162</v>
      </c>
      <c r="AD337" s="142" t="str">
        <f>VLOOKUP(U337,NIVEAUXADMIN!A:B,2,FALSE)</f>
        <v>HT07</v>
      </c>
      <c r="AE337" s="142" t="str">
        <f>VLOOKUP(V337,NIVEAUXADMIN!E:F,2,FALSE)</f>
        <v>HT07711</v>
      </c>
      <c r="AF337" s="142" t="e">
        <f>VLOOKUP(W337,NIVEAUXADMIN!I:J,2,FALSE)</f>
        <v>#N/A</v>
      </c>
      <c r="AG337" s="142">
        <f>IF(SUMPRODUCT(($A$4:$A337=A337)*($V$4:$V337=V337))&gt;1,0,1)</f>
        <v>0</v>
      </c>
    </row>
    <row r="338" spans="1:33" s="142" customFormat="1" ht="15" customHeight="1">
      <c r="A338" s="142" t="s">
        <v>53</v>
      </c>
      <c r="B338" s="142" t="s">
        <v>53</v>
      </c>
      <c r="C338" s="142" t="s">
        <v>26</v>
      </c>
      <c r="D338" s="72"/>
      <c r="E338" s="72" t="s">
        <v>48</v>
      </c>
      <c r="F338" s="88" t="s">
        <v>16</v>
      </c>
      <c r="G338" s="88" t="e">
        <f t="shared" si="24"/>
        <v>#VALUE!</v>
      </c>
      <c r="H338" s="101" t="s">
        <v>1961</v>
      </c>
      <c r="I338" s="84" t="s">
        <v>1049</v>
      </c>
      <c r="J338" s="142" t="s">
        <v>1083</v>
      </c>
      <c r="K338" s="142" t="s">
        <v>1025</v>
      </c>
      <c r="M338" s="80" t="str">
        <f>IFERROR(VLOOKUP(K338,REFERENCES!R:S,2,FALSE),"")</f>
        <v>Valeur en HTG</v>
      </c>
      <c r="N338" s="159">
        <v>160</v>
      </c>
      <c r="O338" s="75"/>
      <c r="P338" s="75"/>
      <c r="Q338" s="75"/>
      <c r="R338" s="79" t="s">
        <v>1885</v>
      </c>
      <c r="S338" s="144">
        <v>621</v>
      </c>
      <c r="T338" s="85" t="s">
        <v>1040</v>
      </c>
      <c r="U338" s="142" t="s">
        <v>20</v>
      </c>
      <c r="V338" s="142" t="s">
        <v>21</v>
      </c>
      <c r="W338" s="86"/>
      <c r="AB338" s="142" t="e">
        <f t="shared" si="22"/>
        <v>#VALUE!</v>
      </c>
      <c r="AC338" s="142">
        <f t="shared" si="23"/>
        <v>162</v>
      </c>
      <c r="AD338" s="142" t="str">
        <f>VLOOKUP(U338,NIVEAUXADMIN!A:B,2,FALSE)</f>
        <v>HT07</v>
      </c>
      <c r="AE338" s="142" t="str">
        <f>VLOOKUP(V338,NIVEAUXADMIN!E:F,2,FALSE)</f>
        <v>HT07711</v>
      </c>
      <c r="AF338" s="142" t="e">
        <f>VLOOKUP(W338,NIVEAUXADMIN!I:J,2,FALSE)</f>
        <v>#N/A</v>
      </c>
      <c r="AG338" s="142">
        <f>IF(SUMPRODUCT(($A$4:$A338=A338)*($V$4:$V338=V338))&gt;1,0,1)</f>
        <v>0</v>
      </c>
    </row>
    <row r="339" spans="1:33" s="46" customFormat="1" ht="15" customHeight="1">
      <c r="A339" s="142" t="s">
        <v>53</v>
      </c>
      <c r="B339" s="142" t="s">
        <v>53</v>
      </c>
      <c r="C339" s="142" t="s">
        <v>26</v>
      </c>
      <c r="D339" s="72"/>
      <c r="E339" s="72" t="s">
        <v>48</v>
      </c>
      <c r="F339" s="88" t="s">
        <v>16</v>
      </c>
      <c r="G339" s="88" t="e">
        <f t="shared" si="24"/>
        <v>#VALUE!</v>
      </c>
      <c r="H339" s="101" t="s">
        <v>1961</v>
      </c>
      <c r="I339" s="84" t="s">
        <v>1049</v>
      </c>
      <c r="J339" s="142" t="s">
        <v>1083</v>
      </c>
      <c r="K339" s="142" t="s">
        <v>1025</v>
      </c>
      <c r="L339" s="142"/>
      <c r="M339" s="80" t="str">
        <f>IFERROR(VLOOKUP(K339,REFERENCES!R:S,2,FALSE),"")</f>
        <v>Valeur en HTG</v>
      </c>
      <c r="N339" s="159"/>
      <c r="O339" s="75"/>
      <c r="P339" s="75"/>
      <c r="Q339" s="75"/>
      <c r="R339" s="79" t="s">
        <v>1885</v>
      </c>
      <c r="S339" s="144">
        <v>3000</v>
      </c>
      <c r="T339" s="85"/>
      <c r="U339" s="142" t="s">
        <v>20</v>
      </c>
      <c r="V339" s="142" t="s">
        <v>21</v>
      </c>
      <c r="W339" s="86"/>
      <c r="X339" s="142"/>
      <c r="Y339" s="142"/>
      <c r="Z339" s="142"/>
      <c r="AA339" s="142" t="s">
        <v>1126</v>
      </c>
      <c r="AB339" s="142" t="e">
        <f t="shared" si="22"/>
        <v>#VALUE!</v>
      </c>
      <c r="AC339" s="142">
        <f t="shared" si="23"/>
        <v>162</v>
      </c>
      <c r="AD339" s="142" t="str">
        <f>VLOOKUP(U339,NIVEAUXADMIN!A:B,2,FALSE)</f>
        <v>HT07</v>
      </c>
      <c r="AE339" s="142" t="str">
        <f>VLOOKUP(V339,NIVEAUXADMIN!E:F,2,FALSE)</f>
        <v>HT07711</v>
      </c>
      <c r="AF339" s="142" t="e">
        <f>VLOOKUP(W339,NIVEAUXADMIN!I:J,2,FALSE)</f>
        <v>#N/A</v>
      </c>
      <c r="AG339" s="142">
        <f>IF(SUMPRODUCT(($A$4:$A339=A339)*($V$4:$V339=V339))&gt;1,0,1)</f>
        <v>0</v>
      </c>
    </row>
    <row r="340" spans="1:33" s="46" customFormat="1" ht="15" customHeight="1">
      <c r="A340" s="142" t="s">
        <v>53</v>
      </c>
      <c r="B340" s="142" t="s">
        <v>53</v>
      </c>
      <c r="C340" s="142" t="s">
        <v>26</v>
      </c>
      <c r="D340" s="72"/>
      <c r="E340" s="72" t="s">
        <v>48</v>
      </c>
      <c r="F340" s="142" t="s">
        <v>32</v>
      </c>
      <c r="G340" s="142" t="e">
        <f t="shared" si="24"/>
        <v>#VALUE!</v>
      </c>
      <c r="H340" s="158" t="s">
        <v>1961</v>
      </c>
      <c r="I340" s="84" t="s">
        <v>1049</v>
      </c>
      <c r="J340" s="142" t="s">
        <v>1083</v>
      </c>
      <c r="K340" s="142" t="s">
        <v>1025</v>
      </c>
      <c r="L340" s="142"/>
      <c r="M340" s="80" t="str">
        <f>IFERROR(VLOOKUP(K340,REFERENCES!R:S,2,FALSE),"")</f>
        <v>Valeur en HTG</v>
      </c>
      <c r="N340" s="159"/>
      <c r="O340" s="75"/>
      <c r="P340" s="75"/>
      <c r="Q340" s="75"/>
      <c r="R340" s="79" t="s">
        <v>1885</v>
      </c>
      <c r="S340" s="144">
        <v>400</v>
      </c>
      <c r="T340" s="85"/>
      <c r="U340" s="142" t="s">
        <v>20</v>
      </c>
      <c r="V340" s="142" t="s">
        <v>21</v>
      </c>
      <c r="W340" s="86"/>
      <c r="X340" s="142"/>
      <c r="Y340" s="142"/>
      <c r="Z340" s="142"/>
      <c r="AA340" s="142" t="s">
        <v>1175</v>
      </c>
      <c r="AB340" s="142" t="e">
        <f t="shared" si="22"/>
        <v>#VALUE!</v>
      </c>
      <c r="AC340" s="142">
        <f t="shared" si="23"/>
        <v>162</v>
      </c>
      <c r="AD340" s="142" t="str">
        <f>VLOOKUP(U340,NIVEAUXADMIN!A:B,2,FALSE)</f>
        <v>HT07</v>
      </c>
      <c r="AE340" s="142" t="str">
        <f>VLOOKUP(V340,NIVEAUXADMIN!E:F,2,FALSE)</f>
        <v>HT07711</v>
      </c>
      <c r="AF340" s="142" t="e">
        <f>VLOOKUP(W340,NIVEAUXADMIN!I:J,2,FALSE)</f>
        <v>#N/A</v>
      </c>
      <c r="AG340" s="142">
        <f>IF(SUMPRODUCT(($A$4:$A340=A340)*($V$4:$V340=V340))&gt;1,0,1)</f>
        <v>0</v>
      </c>
    </row>
    <row r="341" spans="1:33" s="46" customFormat="1" ht="15" customHeight="1">
      <c r="A341" s="142" t="s">
        <v>53</v>
      </c>
      <c r="B341" s="142" t="s">
        <v>53</v>
      </c>
      <c r="C341" s="142" t="s">
        <v>26</v>
      </c>
      <c r="D341" s="72"/>
      <c r="E341" s="72" t="s">
        <v>48</v>
      </c>
      <c r="F341" s="142" t="s">
        <v>19</v>
      </c>
      <c r="G341" s="142" t="e">
        <f t="shared" si="24"/>
        <v>#VALUE!</v>
      </c>
      <c r="H341" s="158" t="s">
        <v>1961</v>
      </c>
      <c r="I341" s="84" t="s">
        <v>1049</v>
      </c>
      <c r="J341" s="142" t="s">
        <v>1083</v>
      </c>
      <c r="K341" s="142" t="s">
        <v>1025</v>
      </c>
      <c r="L341" s="142"/>
      <c r="M341" s="80" t="str">
        <f>IFERROR(VLOOKUP(K341,REFERENCES!R:S,2,FALSE),"")</f>
        <v>Valeur en HTG</v>
      </c>
      <c r="N341" s="159"/>
      <c r="O341" s="75"/>
      <c r="P341" s="75"/>
      <c r="Q341" s="75"/>
      <c r="R341" s="79" t="s">
        <v>1885</v>
      </c>
      <c r="S341" s="144">
        <v>350</v>
      </c>
      <c r="T341" s="85"/>
      <c r="U341" s="142" t="s">
        <v>20</v>
      </c>
      <c r="V341" s="142" t="s">
        <v>21</v>
      </c>
      <c r="W341" s="86"/>
      <c r="X341" s="142"/>
      <c r="Y341" s="142"/>
      <c r="Z341" s="142"/>
      <c r="AA341" s="142" t="s">
        <v>1175</v>
      </c>
      <c r="AB341" s="142" t="e">
        <f t="shared" si="22"/>
        <v>#VALUE!</v>
      </c>
      <c r="AC341" s="142">
        <f t="shared" si="23"/>
        <v>162</v>
      </c>
      <c r="AD341" s="142" t="str">
        <f>VLOOKUP(U341,NIVEAUXADMIN!A:B,2,FALSE)</f>
        <v>HT07</v>
      </c>
      <c r="AE341" s="142" t="str">
        <f>VLOOKUP(V341,NIVEAUXADMIN!E:F,2,FALSE)</f>
        <v>HT07711</v>
      </c>
      <c r="AF341" s="142" t="e">
        <f>VLOOKUP(W341,NIVEAUXADMIN!I:J,2,FALSE)</f>
        <v>#N/A</v>
      </c>
      <c r="AG341" s="142">
        <f>IF(SUMPRODUCT(($A$4:$A341=A341)*($V$4:$V341=V341))&gt;1,0,1)</f>
        <v>0</v>
      </c>
    </row>
    <row r="342" spans="1:33" s="142" customFormat="1" ht="15" customHeight="1">
      <c r="A342" s="142" t="s">
        <v>53</v>
      </c>
      <c r="B342" s="142" t="s">
        <v>53</v>
      </c>
      <c r="C342" s="142" t="s">
        <v>26</v>
      </c>
      <c r="D342" s="72"/>
      <c r="E342" s="72" t="s">
        <v>48</v>
      </c>
      <c r="F342" s="88" t="s">
        <v>16</v>
      </c>
      <c r="G342" s="88" t="e">
        <f t="shared" si="24"/>
        <v>#VALUE!</v>
      </c>
      <c r="H342" s="101" t="s">
        <v>1961</v>
      </c>
      <c r="I342" s="84" t="s">
        <v>1051</v>
      </c>
      <c r="J342" s="142" t="s">
        <v>1052</v>
      </c>
      <c r="K342" s="142" t="s">
        <v>1054</v>
      </c>
      <c r="M342" s="80" t="str">
        <f>IFERROR(VLOOKUP(K342,REFERENCES!R:S,2,FALSE),"")</f>
        <v>Nombre</v>
      </c>
      <c r="N342" s="159">
        <v>1000</v>
      </c>
      <c r="O342" s="75"/>
      <c r="P342" s="75"/>
      <c r="Q342" s="75"/>
      <c r="R342" s="79" t="s">
        <v>1885</v>
      </c>
      <c r="S342" s="144">
        <v>1000</v>
      </c>
      <c r="T342" s="85" t="s">
        <v>1040</v>
      </c>
      <c r="U342" s="142" t="s">
        <v>20</v>
      </c>
      <c r="V342" s="142" t="s">
        <v>22</v>
      </c>
      <c r="W342" s="86" t="s">
        <v>1373</v>
      </c>
      <c r="X342" s="142" t="s">
        <v>22</v>
      </c>
      <c r="AB342" s="142" t="e">
        <f t="shared" si="22"/>
        <v>#VALUE!</v>
      </c>
      <c r="AC342" s="142">
        <f t="shared" si="23"/>
        <v>162</v>
      </c>
      <c r="AD342" s="142" t="str">
        <f>VLOOKUP(U342,NIVEAUXADMIN!A:B,2,FALSE)</f>
        <v>HT07</v>
      </c>
      <c r="AE342" s="142" t="str">
        <f>VLOOKUP(V342,NIVEAUXADMIN!E:F,2,FALSE)</f>
        <v>HT07715</v>
      </c>
      <c r="AF342" s="142" t="str">
        <f>VLOOKUP(W342,NIVEAUXADMIN!I:J,2,FALSE)</f>
        <v>HT07715-01</v>
      </c>
      <c r="AG342" s="142">
        <f>IF(SUMPRODUCT(($A$4:$A342=A342)*($V$4:$V342=V342))&gt;1,0,1)</f>
        <v>1</v>
      </c>
    </row>
    <row r="343" spans="1:33" s="142" customFormat="1" ht="15" customHeight="1">
      <c r="A343" s="142" t="s">
        <v>53</v>
      </c>
      <c r="B343" s="142" t="s">
        <v>53</v>
      </c>
      <c r="C343" s="142" t="s">
        <v>26</v>
      </c>
      <c r="D343" s="72"/>
      <c r="E343" s="72" t="s">
        <v>48</v>
      </c>
      <c r="F343" s="88" t="s">
        <v>16</v>
      </c>
      <c r="G343" s="88" t="e">
        <f t="shared" si="24"/>
        <v>#VALUE!</v>
      </c>
      <c r="H343" s="101" t="s">
        <v>1961</v>
      </c>
      <c r="I343" s="84" t="s">
        <v>1051</v>
      </c>
      <c r="J343" s="142" t="s">
        <v>1052</v>
      </c>
      <c r="K343" s="142" t="s">
        <v>1063</v>
      </c>
      <c r="M343" s="80" t="str">
        <f>IFERROR(VLOOKUP(K343,REFERENCES!R:S,2,FALSE),"")</f>
        <v>Nombre</v>
      </c>
      <c r="N343" s="159">
        <v>1000</v>
      </c>
      <c r="O343" s="75"/>
      <c r="P343" s="75"/>
      <c r="Q343" s="75"/>
      <c r="R343" s="79" t="s">
        <v>1885</v>
      </c>
      <c r="S343" s="144">
        <v>1000</v>
      </c>
      <c r="T343" s="85" t="s">
        <v>1040</v>
      </c>
      <c r="U343" s="142" t="s">
        <v>20</v>
      </c>
      <c r="V343" s="142" t="s">
        <v>22</v>
      </c>
      <c r="W343" s="86" t="s">
        <v>1373</v>
      </c>
      <c r="X343" s="142" t="s">
        <v>22</v>
      </c>
      <c r="AB343" s="142" t="e">
        <f t="shared" si="22"/>
        <v>#VALUE!</v>
      </c>
      <c r="AC343" s="142">
        <f t="shared" si="23"/>
        <v>162</v>
      </c>
      <c r="AD343" s="142" t="str">
        <f>VLOOKUP(U343,NIVEAUXADMIN!A:B,2,FALSE)</f>
        <v>HT07</v>
      </c>
      <c r="AE343" s="142" t="str">
        <f>VLOOKUP(V343,NIVEAUXADMIN!E:F,2,FALSE)</f>
        <v>HT07715</v>
      </c>
      <c r="AF343" s="142" t="str">
        <f>VLOOKUP(W343,NIVEAUXADMIN!I:J,2,FALSE)</f>
        <v>HT07715-01</v>
      </c>
      <c r="AG343" s="142">
        <f>IF(SUMPRODUCT(($A$4:$A343=A343)*($V$4:$V343=V343))&gt;1,0,1)</f>
        <v>0</v>
      </c>
    </row>
    <row r="344" spans="1:33" s="46" customFormat="1" ht="15" customHeight="1">
      <c r="A344" s="142" t="s">
        <v>53</v>
      </c>
      <c r="B344" s="142" t="s">
        <v>53</v>
      </c>
      <c r="C344" s="142" t="s">
        <v>26</v>
      </c>
      <c r="D344" s="72"/>
      <c r="E344" s="72" t="s">
        <v>48</v>
      </c>
      <c r="F344" s="88" t="s">
        <v>16</v>
      </c>
      <c r="G344" s="88" t="e">
        <f t="shared" si="24"/>
        <v>#VALUE!</v>
      </c>
      <c r="H344" s="101" t="s">
        <v>1961</v>
      </c>
      <c r="I344" s="84" t="s">
        <v>1051</v>
      </c>
      <c r="J344" s="142" t="s">
        <v>1052</v>
      </c>
      <c r="K344" s="142" t="s">
        <v>1062</v>
      </c>
      <c r="L344" s="142"/>
      <c r="M344" s="80" t="str">
        <f>IFERROR(VLOOKUP(K344,REFERENCES!R:S,2,FALSE),"")</f>
        <v>Nombre</v>
      </c>
      <c r="N344" s="159">
        <v>1000</v>
      </c>
      <c r="O344" s="75"/>
      <c r="P344" s="75"/>
      <c r="Q344" s="75"/>
      <c r="R344" s="79" t="s">
        <v>1885</v>
      </c>
      <c r="S344" s="144">
        <v>1000</v>
      </c>
      <c r="T344" s="85" t="s">
        <v>1040</v>
      </c>
      <c r="U344" s="142" t="s">
        <v>20</v>
      </c>
      <c r="V344" s="142" t="s">
        <v>22</v>
      </c>
      <c r="W344" s="86" t="s">
        <v>1373</v>
      </c>
      <c r="X344" s="142" t="s">
        <v>22</v>
      </c>
      <c r="Y344" s="142"/>
      <c r="Z344" s="142"/>
      <c r="AA344" s="142"/>
      <c r="AB344" s="142" t="e">
        <f t="shared" si="22"/>
        <v>#VALUE!</v>
      </c>
      <c r="AC344" s="142">
        <f t="shared" si="23"/>
        <v>162</v>
      </c>
      <c r="AD344" s="142" t="str">
        <f>VLOOKUP(U344,NIVEAUXADMIN!A:B,2,FALSE)</f>
        <v>HT07</v>
      </c>
      <c r="AE344" s="142" t="str">
        <f>VLOOKUP(V344,NIVEAUXADMIN!E:F,2,FALSE)</f>
        <v>HT07715</v>
      </c>
      <c r="AF344" s="142" t="str">
        <f>VLOOKUP(W344,NIVEAUXADMIN!I:J,2,FALSE)</f>
        <v>HT07715-01</v>
      </c>
      <c r="AG344" s="142">
        <f>IF(SUMPRODUCT(($A$4:$A344=A344)*($V$4:$V344=V344))&gt;1,0,1)</f>
        <v>0</v>
      </c>
    </row>
    <row r="345" spans="1:33" s="46" customFormat="1" ht="15" customHeight="1">
      <c r="A345" s="142" t="s">
        <v>53</v>
      </c>
      <c r="B345" s="142" t="s">
        <v>53</v>
      </c>
      <c r="C345" s="142" t="s">
        <v>26</v>
      </c>
      <c r="D345" s="72"/>
      <c r="E345" s="72" t="s">
        <v>48</v>
      </c>
      <c r="F345" s="142" t="s">
        <v>19</v>
      </c>
      <c r="G345" s="142" t="e">
        <f t="shared" si="24"/>
        <v>#VALUE!</v>
      </c>
      <c r="H345" s="158" t="s">
        <v>1961</v>
      </c>
      <c r="I345" s="84" t="s">
        <v>1051</v>
      </c>
      <c r="J345" s="142" t="s">
        <v>1052</v>
      </c>
      <c r="K345" s="142" t="s">
        <v>1054</v>
      </c>
      <c r="L345" s="142"/>
      <c r="M345" s="80" t="str">
        <f>IFERROR(VLOOKUP(K345,REFERENCES!R:S,2,FALSE),"")</f>
        <v>Nombre</v>
      </c>
      <c r="N345" s="159">
        <v>1000</v>
      </c>
      <c r="O345" s="75"/>
      <c r="P345" s="75"/>
      <c r="Q345" s="75"/>
      <c r="R345" s="79" t="s">
        <v>1885</v>
      </c>
      <c r="S345" s="144">
        <v>1000</v>
      </c>
      <c r="T345" s="85"/>
      <c r="U345" s="142" t="s">
        <v>20</v>
      </c>
      <c r="V345" s="142" t="s">
        <v>22</v>
      </c>
      <c r="W345" s="86"/>
      <c r="X345" s="142"/>
      <c r="Y345" s="142"/>
      <c r="Z345" s="142"/>
      <c r="AA345" s="142" t="s">
        <v>2683</v>
      </c>
      <c r="AB345" s="142" t="e">
        <f t="shared" si="22"/>
        <v>#VALUE!</v>
      </c>
      <c r="AC345" s="142">
        <f t="shared" si="23"/>
        <v>162</v>
      </c>
      <c r="AD345" s="142" t="str">
        <f>VLOOKUP(U345,NIVEAUXADMIN!A:B,2,FALSE)</f>
        <v>HT07</v>
      </c>
      <c r="AE345" s="142" t="str">
        <f>VLOOKUP(V345,NIVEAUXADMIN!E:F,2,FALSE)</f>
        <v>HT07715</v>
      </c>
      <c r="AF345" s="142" t="e">
        <f>VLOOKUP(W345,NIVEAUXADMIN!I:J,2,FALSE)</f>
        <v>#N/A</v>
      </c>
      <c r="AG345" s="142">
        <f>IF(SUMPRODUCT(($A$4:$A345=A345)*($V$4:$V345=V345))&gt;1,0,1)</f>
        <v>0</v>
      </c>
    </row>
    <row r="346" spans="1:33" s="46" customFormat="1" ht="15" customHeight="1">
      <c r="A346" s="142" t="s">
        <v>53</v>
      </c>
      <c r="B346" s="142" t="s">
        <v>53</v>
      </c>
      <c r="C346" s="142" t="s">
        <v>26</v>
      </c>
      <c r="D346" s="72"/>
      <c r="E346" s="72" t="s">
        <v>48</v>
      </c>
      <c r="F346" s="142" t="s">
        <v>19</v>
      </c>
      <c r="G346" s="142" t="e">
        <f t="shared" si="24"/>
        <v>#VALUE!</v>
      </c>
      <c r="H346" s="158" t="s">
        <v>1961</v>
      </c>
      <c r="I346" s="84" t="s">
        <v>1051</v>
      </c>
      <c r="J346" s="142" t="s">
        <v>1052</v>
      </c>
      <c r="K346" s="142" t="s">
        <v>1063</v>
      </c>
      <c r="L346" s="142"/>
      <c r="M346" s="80" t="str">
        <f>IFERROR(VLOOKUP(K346,REFERENCES!R:S,2,FALSE),"")</f>
        <v>Nombre</v>
      </c>
      <c r="N346" s="159">
        <v>1000</v>
      </c>
      <c r="O346" s="75"/>
      <c r="P346" s="75"/>
      <c r="Q346" s="75"/>
      <c r="R346" s="79" t="s">
        <v>1885</v>
      </c>
      <c r="S346" s="144">
        <v>1000</v>
      </c>
      <c r="T346" s="85"/>
      <c r="U346" s="142" t="s">
        <v>20</v>
      </c>
      <c r="V346" s="142" t="s">
        <v>22</v>
      </c>
      <c r="W346" s="86"/>
      <c r="X346" s="142"/>
      <c r="Y346" s="142"/>
      <c r="Z346" s="142"/>
      <c r="AA346" s="142" t="s">
        <v>2683</v>
      </c>
      <c r="AB346" s="142" t="e">
        <f t="shared" si="22"/>
        <v>#VALUE!</v>
      </c>
      <c r="AC346" s="142">
        <f t="shared" si="23"/>
        <v>162</v>
      </c>
      <c r="AD346" s="142" t="str">
        <f>VLOOKUP(U346,NIVEAUXADMIN!A:B,2,FALSE)</f>
        <v>HT07</v>
      </c>
      <c r="AE346" s="142" t="str">
        <f>VLOOKUP(V346,NIVEAUXADMIN!E:F,2,FALSE)</f>
        <v>HT07715</v>
      </c>
      <c r="AF346" s="142" t="e">
        <f>VLOOKUP(W346,NIVEAUXADMIN!I:J,2,FALSE)</f>
        <v>#N/A</v>
      </c>
      <c r="AG346" s="142">
        <f>IF(SUMPRODUCT(($A$4:$A346=A346)*($V$4:$V346=V346))&gt;1,0,1)</f>
        <v>0</v>
      </c>
    </row>
    <row r="347" spans="1:33" s="142" customFormat="1" ht="15" customHeight="1">
      <c r="A347" s="142" t="s">
        <v>53</v>
      </c>
      <c r="B347" s="142" t="s">
        <v>53</v>
      </c>
      <c r="C347" s="142" t="s">
        <v>26</v>
      </c>
      <c r="D347" s="72"/>
      <c r="E347" s="72" t="s">
        <v>48</v>
      </c>
      <c r="F347" s="142" t="s">
        <v>19</v>
      </c>
      <c r="G347" s="142" t="e">
        <f t="shared" si="24"/>
        <v>#VALUE!</v>
      </c>
      <c r="H347" s="158" t="s">
        <v>1961</v>
      </c>
      <c r="I347" s="84" t="s">
        <v>1051</v>
      </c>
      <c r="J347" s="142" t="s">
        <v>1052</v>
      </c>
      <c r="K347" s="142" t="s">
        <v>1062</v>
      </c>
      <c r="M347" s="80" t="str">
        <f>IFERROR(VLOOKUP(K347,REFERENCES!R:S,2,FALSE),"")</f>
        <v>Nombre</v>
      </c>
      <c r="N347" s="159">
        <v>1000</v>
      </c>
      <c r="O347" s="75"/>
      <c r="P347" s="75"/>
      <c r="Q347" s="75"/>
      <c r="R347" s="79" t="s">
        <v>1885</v>
      </c>
      <c r="S347" s="144">
        <v>1000</v>
      </c>
      <c r="T347" s="85"/>
      <c r="U347" s="142" t="s">
        <v>20</v>
      </c>
      <c r="V347" s="142" t="s">
        <v>22</v>
      </c>
      <c r="W347" s="86"/>
      <c r="AA347" s="142" t="s">
        <v>2683</v>
      </c>
      <c r="AB347" s="142" t="e">
        <f t="shared" si="22"/>
        <v>#VALUE!</v>
      </c>
      <c r="AC347" s="142">
        <f t="shared" si="23"/>
        <v>162</v>
      </c>
      <c r="AD347" s="142" t="str">
        <f>VLOOKUP(U347,NIVEAUXADMIN!A:B,2,FALSE)</f>
        <v>HT07</v>
      </c>
      <c r="AE347" s="142" t="str">
        <f>VLOOKUP(V347,NIVEAUXADMIN!E:F,2,FALSE)</f>
        <v>HT07715</v>
      </c>
      <c r="AF347" s="142" t="e">
        <f>VLOOKUP(W347,NIVEAUXADMIN!I:J,2,FALSE)</f>
        <v>#N/A</v>
      </c>
      <c r="AG347" s="142">
        <f>IF(SUMPRODUCT(($A$4:$A347=A347)*($V$4:$V347=V347))&gt;1,0,1)</f>
        <v>0</v>
      </c>
    </row>
    <row r="348" spans="1:33" s="46" customFormat="1" ht="15" customHeight="1">
      <c r="A348" s="142" t="s">
        <v>53</v>
      </c>
      <c r="B348" s="142" t="s">
        <v>53</v>
      </c>
      <c r="C348" s="142" t="s">
        <v>26</v>
      </c>
      <c r="D348" s="143"/>
      <c r="E348" s="72" t="s">
        <v>48</v>
      </c>
      <c r="F348" s="142" t="s">
        <v>16</v>
      </c>
      <c r="G348" s="142" t="str">
        <f t="shared" si="24"/>
        <v>Novembre</v>
      </c>
      <c r="H348" s="158">
        <v>42690</v>
      </c>
      <c r="I348" s="84" t="s">
        <v>1049</v>
      </c>
      <c r="J348" s="142" t="s">
        <v>1053</v>
      </c>
      <c r="K348" s="142" t="s">
        <v>1048</v>
      </c>
      <c r="L348" s="142" t="s">
        <v>1235</v>
      </c>
      <c r="M348" s="80" t="str">
        <f>IFERROR(VLOOKUP(K348,REFERENCES!R:S,2,FALSE),"")</f>
        <v>Nombre</v>
      </c>
      <c r="N348" s="159">
        <v>980</v>
      </c>
      <c r="O348" s="75"/>
      <c r="P348" s="75"/>
      <c r="Q348" s="75"/>
      <c r="R348" s="79" t="s">
        <v>1885</v>
      </c>
      <c r="S348" s="144">
        <v>980</v>
      </c>
      <c r="T348" s="85"/>
      <c r="U348" s="142" t="s">
        <v>17</v>
      </c>
      <c r="V348" s="142" t="s">
        <v>269</v>
      </c>
      <c r="W348" s="86" t="s">
        <v>1236</v>
      </c>
      <c r="X348" s="142"/>
      <c r="Y348" s="142"/>
      <c r="Z348" s="142"/>
      <c r="AA348" s="142"/>
      <c r="AB348" s="142" t="str">
        <f t="shared" si="22"/>
        <v>CAT20161116GRMO2E</v>
      </c>
      <c r="AC348" s="142">
        <f t="shared" si="23"/>
        <v>1</v>
      </c>
      <c r="AD348" s="142" t="str">
        <f>VLOOKUP(U348,NIVEAUXADMIN!A:B,2,FALSE)</f>
        <v>HT08</v>
      </c>
      <c r="AE348" s="142" t="str">
        <f>VLOOKUP(V348,NIVEAUXADMIN!E:F,2,FALSE)</f>
        <v>HT08814</v>
      </c>
      <c r="AF348" s="142" t="e">
        <f>VLOOKUP(W348,NIVEAUXADMIN!I:J,2,FALSE)</f>
        <v>#N/A</v>
      </c>
      <c r="AG348" s="142">
        <f>IF(SUMPRODUCT(($A$4:$A348=A348)*($V$4:$V348=V348))&gt;1,0,1)</f>
        <v>1</v>
      </c>
    </row>
    <row r="349" spans="1:33" s="46" customFormat="1" ht="15" customHeight="1">
      <c r="A349" s="142" t="s">
        <v>53</v>
      </c>
      <c r="B349" s="142" t="s">
        <v>53</v>
      </c>
      <c r="C349" s="142" t="s">
        <v>26</v>
      </c>
      <c r="D349" s="143"/>
      <c r="E349" s="72" t="s">
        <v>48</v>
      </c>
      <c r="F349" s="142" t="s">
        <v>16</v>
      </c>
      <c r="G349" s="142" t="str">
        <f t="shared" si="24"/>
        <v>Novembre</v>
      </c>
      <c r="H349" s="158">
        <v>42702</v>
      </c>
      <c r="I349" s="84" t="s">
        <v>1049</v>
      </c>
      <c r="J349" s="142" t="s">
        <v>1053</v>
      </c>
      <c r="K349" s="142" t="s">
        <v>1048</v>
      </c>
      <c r="L349" s="142" t="s">
        <v>1235</v>
      </c>
      <c r="M349" s="80" t="str">
        <f>IFERROR(VLOOKUP(K349,REFERENCES!R:S,2,FALSE),"")</f>
        <v>Nombre</v>
      </c>
      <c r="N349" s="159">
        <v>845</v>
      </c>
      <c r="O349" s="75"/>
      <c r="P349" s="75"/>
      <c r="Q349" s="75"/>
      <c r="R349" s="79" t="s">
        <v>1885</v>
      </c>
      <c r="S349" s="144">
        <v>845</v>
      </c>
      <c r="T349" s="85"/>
      <c r="U349" s="142" t="s">
        <v>17</v>
      </c>
      <c r="V349" s="142" t="s">
        <v>269</v>
      </c>
      <c r="W349" s="86" t="s">
        <v>1292</v>
      </c>
      <c r="X349" s="142" t="s">
        <v>1138</v>
      </c>
      <c r="Y349" s="142"/>
      <c r="Z349" s="142"/>
      <c r="AA349" s="142"/>
      <c r="AB349" s="142" t="str">
        <f t="shared" si="22"/>
        <v>CAT20161128GRMO1E</v>
      </c>
      <c r="AC349" s="142">
        <f t="shared" si="23"/>
        <v>1</v>
      </c>
      <c r="AD349" s="142" t="str">
        <f>VLOOKUP(U349,NIVEAUXADMIN!A:B,2,FALSE)</f>
        <v>HT08</v>
      </c>
      <c r="AE349" s="142" t="str">
        <f>VLOOKUP(V349,NIVEAUXADMIN!E:F,2,FALSE)</f>
        <v>HT08814</v>
      </c>
      <c r="AF349" s="142" t="str">
        <f>VLOOKUP(W349,NIVEAUXADMIN!I:J,2,FALSE)</f>
        <v>HT08814-01</v>
      </c>
      <c r="AG349" s="142">
        <f>IF(SUMPRODUCT(($A$4:$A349=A349)*($V$4:$V349=V349))&gt;1,0,1)</f>
        <v>0</v>
      </c>
    </row>
    <row r="350" spans="1:33" s="46" customFormat="1" ht="15" customHeight="1">
      <c r="A350" s="142" t="s">
        <v>53</v>
      </c>
      <c r="B350" s="142" t="s">
        <v>53</v>
      </c>
      <c r="C350" s="142" t="s">
        <v>26</v>
      </c>
      <c r="D350" s="72"/>
      <c r="E350" s="72" t="s">
        <v>48</v>
      </c>
      <c r="F350" s="88" t="s">
        <v>16</v>
      </c>
      <c r="G350" s="88" t="e">
        <f t="shared" si="24"/>
        <v>#VALUE!</v>
      </c>
      <c r="H350" s="101" t="s">
        <v>1961</v>
      </c>
      <c r="I350" s="84" t="s">
        <v>1051</v>
      </c>
      <c r="J350" s="142" t="s">
        <v>1052</v>
      </c>
      <c r="K350" s="142" t="s">
        <v>1054</v>
      </c>
      <c r="L350" s="142"/>
      <c r="M350" s="80" t="str">
        <f>IFERROR(VLOOKUP(K350,REFERENCES!R:S,2,FALSE),"")</f>
        <v>Nombre</v>
      </c>
      <c r="N350" s="159">
        <v>1000</v>
      </c>
      <c r="O350" s="75"/>
      <c r="P350" s="75"/>
      <c r="Q350" s="75"/>
      <c r="R350" s="79" t="s">
        <v>1885</v>
      </c>
      <c r="S350" s="144">
        <v>1000</v>
      </c>
      <c r="T350" s="85"/>
      <c r="U350" s="142" t="s">
        <v>20</v>
      </c>
      <c r="V350" s="142" t="s">
        <v>539</v>
      </c>
      <c r="W350" s="86"/>
      <c r="X350" s="142"/>
      <c r="Y350" s="142"/>
      <c r="Z350" s="142"/>
      <c r="AA350" s="142" t="s">
        <v>2683</v>
      </c>
      <c r="AB350" s="142" t="e">
        <f t="shared" si="22"/>
        <v>#VALUE!</v>
      </c>
      <c r="AC350" s="142">
        <f t="shared" si="23"/>
        <v>162</v>
      </c>
      <c r="AD350" s="142" t="str">
        <f>VLOOKUP(U350,NIVEAUXADMIN!A:B,2,FALSE)</f>
        <v>HT07</v>
      </c>
      <c r="AE350" s="142" t="str">
        <f>VLOOKUP(V350,NIVEAUXADMIN!E:F,2,FALSE)</f>
        <v>HT07721</v>
      </c>
      <c r="AF350" s="142" t="e">
        <f>VLOOKUP(W350,NIVEAUXADMIN!I:J,2,FALSE)</f>
        <v>#N/A</v>
      </c>
      <c r="AG350" s="142">
        <f>IF(SUMPRODUCT(($A$4:$A350=A350)*($V$4:$V350=V350))&gt;1,0,1)</f>
        <v>1</v>
      </c>
    </row>
    <row r="351" spans="1:33" s="142" customFormat="1" ht="15" customHeight="1">
      <c r="A351" s="142" t="s">
        <v>53</v>
      </c>
      <c r="B351" s="142" t="s">
        <v>53</v>
      </c>
      <c r="C351" s="142" t="s">
        <v>26</v>
      </c>
      <c r="D351" s="72"/>
      <c r="E351" s="72" t="s">
        <v>48</v>
      </c>
      <c r="F351" s="88" t="s">
        <v>16</v>
      </c>
      <c r="G351" s="88" t="e">
        <f t="shared" si="24"/>
        <v>#VALUE!</v>
      </c>
      <c r="H351" s="101" t="s">
        <v>1961</v>
      </c>
      <c r="I351" s="84" t="s">
        <v>1051</v>
      </c>
      <c r="J351" s="142" t="s">
        <v>1052</v>
      </c>
      <c r="K351" s="142" t="s">
        <v>1063</v>
      </c>
      <c r="M351" s="80" t="str">
        <f>IFERROR(VLOOKUP(K351,REFERENCES!R:S,2,FALSE),"")</f>
        <v>Nombre</v>
      </c>
      <c r="N351" s="159">
        <v>1000</v>
      </c>
      <c r="O351" s="75"/>
      <c r="P351" s="75"/>
      <c r="Q351" s="75"/>
      <c r="R351" s="79" t="s">
        <v>1885</v>
      </c>
      <c r="S351" s="144">
        <v>1000</v>
      </c>
      <c r="T351" s="85"/>
      <c r="U351" s="142" t="s">
        <v>20</v>
      </c>
      <c r="V351" s="142" t="s">
        <v>539</v>
      </c>
      <c r="W351" s="86"/>
      <c r="AA351" s="142" t="s">
        <v>2683</v>
      </c>
      <c r="AB351" s="142" t="e">
        <f t="shared" si="22"/>
        <v>#VALUE!</v>
      </c>
      <c r="AC351" s="142">
        <f t="shared" si="23"/>
        <v>162</v>
      </c>
      <c r="AD351" s="142" t="str">
        <f>VLOOKUP(U351,NIVEAUXADMIN!A:B,2,FALSE)</f>
        <v>HT07</v>
      </c>
      <c r="AE351" s="142" t="str">
        <f>VLOOKUP(V351,NIVEAUXADMIN!E:F,2,FALSE)</f>
        <v>HT07721</v>
      </c>
      <c r="AF351" s="142" t="e">
        <f>VLOOKUP(W351,NIVEAUXADMIN!I:J,2,FALSE)</f>
        <v>#N/A</v>
      </c>
      <c r="AG351" s="142">
        <f>IF(SUMPRODUCT(($A$4:$A351=A351)*($V$4:$V351=V351))&gt;1,0,1)</f>
        <v>0</v>
      </c>
    </row>
    <row r="352" spans="1:33" s="46" customFormat="1" ht="15" customHeight="1">
      <c r="A352" s="142" t="s">
        <v>53</v>
      </c>
      <c r="B352" s="142" t="s">
        <v>53</v>
      </c>
      <c r="C352" s="142" t="s">
        <v>26</v>
      </c>
      <c r="D352" s="72"/>
      <c r="E352" s="72" t="s">
        <v>48</v>
      </c>
      <c r="F352" s="88" t="s">
        <v>16</v>
      </c>
      <c r="G352" s="88" t="e">
        <f t="shared" si="24"/>
        <v>#VALUE!</v>
      </c>
      <c r="H352" s="101" t="s">
        <v>1961</v>
      </c>
      <c r="I352" s="84" t="s">
        <v>1051</v>
      </c>
      <c r="J352" s="142" t="s">
        <v>1052</v>
      </c>
      <c r="K352" s="142" t="s">
        <v>1062</v>
      </c>
      <c r="L352" s="142"/>
      <c r="M352" s="80" t="str">
        <f>IFERROR(VLOOKUP(K352,REFERENCES!R:S,2,FALSE),"")</f>
        <v>Nombre</v>
      </c>
      <c r="N352" s="159">
        <v>1000</v>
      </c>
      <c r="O352" s="75"/>
      <c r="P352" s="75"/>
      <c r="Q352" s="75"/>
      <c r="R352" s="79" t="s">
        <v>1885</v>
      </c>
      <c r="S352" s="144">
        <v>1000</v>
      </c>
      <c r="T352" s="85"/>
      <c r="U352" s="142" t="s">
        <v>20</v>
      </c>
      <c r="V352" s="142" t="s">
        <v>539</v>
      </c>
      <c r="W352" s="86"/>
      <c r="X352" s="142"/>
      <c r="Y352" s="142"/>
      <c r="Z352" s="142"/>
      <c r="AA352" s="142" t="s">
        <v>2683</v>
      </c>
      <c r="AB352" s="142" t="e">
        <f t="shared" si="22"/>
        <v>#VALUE!</v>
      </c>
      <c r="AC352" s="142">
        <f t="shared" si="23"/>
        <v>162</v>
      </c>
      <c r="AD352" s="142" t="str">
        <f>VLOOKUP(U352,NIVEAUXADMIN!A:B,2,FALSE)</f>
        <v>HT07</v>
      </c>
      <c r="AE352" s="142" t="str">
        <f>VLOOKUP(V352,NIVEAUXADMIN!E:F,2,FALSE)</f>
        <v>HT07721</v>
      </c>
      <c r="AF352" s="142" t="e">
        <f>VLOOKUP(W352,NIVEAUXADMIN!I:J,2,FALSE)</f>
        <v>#N/A</v>
      </c>
      <c r="AG352" s="142">
        <f>IF(SUMPRODUCT(($A$4:$A352=A352)*($V$4:$V352=V352))&gt;1,0,1)</f>
        <v>0</v>
      </c>
    </row>
    <row r="353" spans="1:33" s="46" customFormat="1" ht="15" customHeight="1">
      <c r="A353" s="142" t="s">
        <v>53</v>
      </c>
      <c r="B353" s="142" t="s">
        <v>53</v>
      </c>
      <c r="C353" s="142" t="s">
        <v>26</v>
      </c>
      <c r="D353" s="72"/>
      <c r="E353" s="72" t="s">
        <v>48</v>
      </c>
      <c r="F353" s="88" t="s">
        <v>16</v>
      </c>
      <c r="G353" s="88" t="e">
        <f t="shared" si="24"/>
        <v>#VALUE!</v>
      </c>
      <c r="H353" s="101" t="s">
        <v>1961</v>
      </c>
      <c r="I353" s="84" t="s">
        <v>1049</v>
      </c>
      <c r="J353" s="142" t="s">
        <v>1053</v>
      </c>
      <c r="K353" s="142" t="s">
        <v>1048</v>
      </c>
      <c r="L353" s="142"/>
      <c r="M353" s="80" t="str">
        <f>IFERROR(VLOOKUP(K353,REFERENCES!R:S,2,FALSE),"")</f>
        <v>Nombre</v>
      </c>
      <c r="N353" s="159">
        <v>50</v>
      </c>
      <c r="O353" s="75"/>
      <c r="P353" s="75"/>
      <c r="Q353" s="75"/>
      <c r="R353" s="79" t="s">
        <v>1885</v>
      </c>
      <c r="S353" s="144">
        <v>50</v>
      </c>
      <c r="T353" s="85"/>
      <c r="U353" s="142" t="s">
        <v>20</v>
      </c>
      <c r="V353" s="142" t="s">
        <v>539</v>
      </c>
      <c r="W353" s="86"/>
      <c r="X353" s="142" t="s">
        <v>1103</v>
      </c>
      <c r="Y353" s="142"/>
      <c r="Z353" s="142"/>
      <c r="AA353" s="142"/>
      <c r="AB353" s="142" t="e">
        <f t="shared" si="22"/>
        <v>#VALUE!</v>
      </c>
      <c r="AC353" s="142">
        <f t="shared" si="23"/>
        <v>162</v>
      </c>
      <c r="AD353" s="142" t="str">
        <f>VLOOKUP(U353,NIVEAUXADMIN!A:B,2,FALSE)</f>
        <v>HT07</v>
      </c>
      <c r="AE353" s="142" t="str">
        <f>VLOOKUP(V353,NIVEAUXADMIN!E:F,2,FALSE)</f>
        <v>HT07721</v>
      </c>
      <c r="AF353" s="142" t="e">
        <f>VLOOKUP(W353,NIVEAUXADMIN!I:J,2,FALSE)</f>
        <v>#N/A</v>
      </c>
      <c r="AG353" s="142">
        <f>IF(SUMPRODUCT(($A$4:$A353=A353)*($V$4:$V353=V353))&gt;1,0,1)</f>
        <v>0</v>
      </c>
    </row>
    <row r="354" spans="1:33" s="46" customFormat="1" ht="15" customHeight="1">
      <c r="A354" s="142" t="s">
        <v>53</v>
      </c>
      <c r="B354" s="142" t="s">
        <v>53</v>
      </c>
      <c r="C354" s="142" t="s">
        <v>26</v>
      </c>
      <c r="D354" s="72"/>
      <c r="E354" s="72" t="s">
        <v>48</v>
      </c>
      <c r="F354" s="88" t="s">
        <v>16</v>
      </c>
      <c r="G354" s="88" t="e">
        <f t="shared" si="24"/>
        <v>#VALUE!</v>
      </c>
      <c r="H354" s="101" t="s">
        <v>1961</v>
      </c>
      <c r="I354" s="84" t="s">
        <v>1051</v>
      </c>
      <c r="J354" s="142" t="s">
        <v>1052</v>
      </c>
      <c r="K354" s="142" t="s">
        <v>1062</v>
      </c>
      <c r="L354" s="142"/>
      <c r="M354" s="80" t="str">
        <f>IFERROR(VLOOKUP(K354,REFERENCES!R:S,2,FALSE),"")</f>
        <v>Nombre</v>
      </c>
      <c r="N354" s="159">
        <v>200</v>
      </c>
      <c r="O354" s="75"/>
      <c r="P354" s="75"/>
      <c r="Q354" s="75"/>
      <c r="R354" s="79" t="s">
        <v>1885</v>
      </c>
      <c r="S354" s="144">
        <v>50</v>
      </c>
      <c r="T354" s="85" t="s">
        <v>1040</v>
      </c>
      <c r="U354" s="142" t="s">
        <v>20</v>
      </c>
      <c r="V354" s="142" t="s">
        <v>539</v>
      </c>
      <c r="W354" s="86"/>
      <c r="X354" s="142" t="s">
        <v>1103</v>
      </c>
      <c r="Y354" s="142"/>
      <c r="Z354" s="142"/>
      <c r="AA354" s="142"/>
      <c r="AB354" s="142" t="e">
        <f t="shared" si="22"/>
        <v>#VALUE!</v>
      </c>
      <c r="AC354" s="142">
        <f t="shared" si="23"/>
        <v>162</v>
      </c>
      <c r="AD354" s="142" t="str">
        <f>VLOOKUP(U354,NIVEAUXADMIN!A:B,2,FALSE)</f>
        <v>HT07</v>
      </c>
      <c r="AE354" s="142" t="str">
        <f>VLOOKUP(V354,NIVEAUXADMIN!E:F,2,FALSE)</f>
        <v>HT07721</v>
      </c>
      <c r="AF354" s="142" t="e">
        <f>VLOOKUP(W354,NIVEAUXADMIN!I:J,2,FALSE)</f>
        <v>#N/A</v>
      </c>
      <c r="AG354" s="142">
        <f>IF(SUMPRODUCT(($A$4:$A354=A354)*($V$4:$V354=V354))&gt;1,0,1)</f>
        <v>0</v>
      </c>
    </row>
    <row r="355" spans="1:33" s="46" customFormat="1" ht="15" customHeight="1">
      <c r="A355" s="142" t="s">
        <v>53</v>
      </c>
      <c r="B355" s="142" t="s">
        <v>53</v>
      </c>
      <c r="C355" s="142" t="s">
        <v>26</v>
      </c>
      <c r="D355" s="72"/>
      <c r="E355" s="72" t="s">
        <v>48</v>
      </c>
      <c r="F355" s="88" t="s">
        <v>16</v>
      </c>
      <c r="G355" s="88" t="e">
        <f t="shared" si="24"/>
        <v>#VALUE!</v>
      </c>
      <c r="H355" s="101" t="s">
        <v>1961</v>
      </c>
      <c r="I355" s="84" t="s">
        <v>1049</v>
      </c>
      <c r="J355" s="142" t="s">
        <v>1053</v>
      </c>
      <c r="K355" s="142" t="s">
        <v>1048</v>
      </c>
      <c r="L355" s="142"/>
      <c r="M355" s="80" t="str">
        <f>IFERROR(VLOOKUP(K355,REFERENCES!R:S,2,FALSE),"")</f>
        <v>Nombre</v>
      </c>
      <c r="N355" s="159">
        <v>50</v>
      </c>
      <c r="O355" s="75"/>
      <c r="P355" s="75"/>
      <c r="Q355" s="75"/>
      <c r="R355" s="79" t="s">
        <v>1885</v>
      </c>
      <c r="S355" s="144">
        <v>50</v>
      </c>
      <c r="T355" s="85"/>
      <c r="U355" s="142" t="s">
        <v>20</v>
      </c>
      <c r="V355" s="142" t="s">
        <v>542</v>
      </c>
      <c r="W355" s="86" t="s">
        <v>1515</v>
      </c>
      <c r="X355" s="142"/>
      <c r="Y355" s="142"/>
      <c r="Z355" s="142"/>
      <c r="AA355" s="142"/>
      <c r="AB355" s="142" t="e">
        <f t="shared" si="22"/>
        <v>#VALUE!</v>
      </c>
      <c r="AC355" s="142">
        <f t="shared" si="23"/>
        <v>162</v>
      </c>
      <c r="AD355" s="142" t="str">
        <f>VLOOKUP(U355,NIVEAUXADMIN!A:B,2,FALSE)</f>
        <v>HT07</v>
      </c>
      <c r="AE355" s="142" t="str">
        <f>VLOOKUP(V355,NIVEAUXADMIN!E:F,2,FALSE)</f>
        <v>HT07743</v>
      </c>
      <c r="AF355" s="142" t="str">
        <f>VLOOKUP(W355,NIVEAUXADMIN!I:J,2,FALSE)</f>
        <v>HT07743-02</v>
      </c>
      <c r="AG355" s="142">
        <f>IF(SUMPRODUCT(($A$4:$A355=A355)*($V$4:$V355=V355))&gt;1,0,1)</f>
        <v>1</v>
      </c>
    </row>
    <row r="356" spans="1:33" s="46" customFormat="1" ht="15" customHeight="1">
      <c r="A356" s="142" t="s">
        <v>53</v>
      </c>
      <c r="B356" s="142" t="s">
        <v>53</v>
      </c>
      <c r="C356" s="142" t="s">
        <v>26</v>
      </c>
      <c r="D356" s="72"/>
      <c r="E356" s="72" t="s">
        <v>48</v>
      </c>
      <c r="F356" s="88" t="s">
        <v>16</v>
      </c>
      <c r="G356" s="88" t="e">
        <f t="shared" si="24"/>
        <v>#VALUE!</v>
      </c>
      <c r="H356" s="101" t="s">
        <v>1961</v>
      </c>
      <c r="I356" s="84" t="s">
        <v>1051</v>
      </c>
      <c r="J356" s="142" t="s">
        <v>1052</v>
      </c>
      <c r="K356" s="142" t="s">
        <v>1062</v>
      </c>
      <c r="L356" s="142"/>
      <c r="M356" s="80" t="str">
        <f>IFERROR(VLOOKUP(K356,REFERENCES!R:S,2,FALSE),"")</f>
        <v>Nombre</v>
      </c>
      <c r="N356" s="159">
        <v>200</v>
      </c>
      <c r="O356" s="75"/>
      <c r="P356" s="75"/>
      <c r="Q356" s="75"/>
      <c r="R356" s="79" t="s">
        <v>1885</v>
      </c>
      <c r="S356" s="144">
        <v>50</v>
      </c>
      <c r="T356" s="85" t="s">
        <v>1040</v>
      </c>
      <c r="U356" s="142" t="s">
        <v>20</v>
      </c>
      <c r="V356" s="142" t="s">
        <v>542</v>
      </c>
      <c r="W356" s="86" t="s">
        <v>1515</v>
      </c>
      <c r="X356" s="142"/>
      <c r="Y356" s="142"/>
      <c r="Z356" s="142"/>
      <c r="AA356" s="142"/>
      <c r="AB356" s="142" t="e">
        <f t="shared" si="22"/>
        <v>#VALUE!</v>
      </c>
      <c r="AC356" s="142">
        <f t="shared" si="23"/>
        <v>162</v>
      </c>
      <c r="AD356" s="142" t="str">
        <f>VLOOKUP(U356,NIVEAUXADMIN!A:B,2,FALSE)</f>
        <v>HT07</v>
      </c>
      <c r="AE356" s="142" t="str">
        <f>VLOOKUP(V356,NIVEAUXADMIN!E:F,2,FALSE)</f>
        <v>HT07743</v>
      </c>
      <c r="AF356" s="142" t="str">
        <f>VLOOKUP(W356,NIVEAUXADMIN!I:J,2,FALSE)</f>
        <v>HT07743-02</v>
      </c>
      <c r="AG356" s="142">
        <f>IF(SUMPRODUCT(($A$4:$A356=A356)*($V$4:$V356=V356))&gt;1,0,1)</f>
        <v>0</v>
      </c>
    </row>
    <row r="357" spans="1:33" s="46" customFormat="1" ht="15" customHeight="1">
      <c r="A357" s="142" t="s">
        <v>53</v>
      </c>
      <c r="B357" s="142" t="s">
        <v>53</v>
      </c>
      <c r="C357" s="142" t="s">
        <v>26</v>
      </c>
      <c r="D357" s="72"/>
      <c r="E357" s="72" t="s">
        <v>48</v>
      </c>
      <c r="F357" s="88" t="s">
        <v>16</v>
      </c>
      <c r="G357" s="88" t="e">
        <f t="shared" si="24"/>
        <v>#VALUE!</v>
      </c>
      <c r="H357" s="101" t="s">
        <v>1961</v>
      </c>
      <c r="I357" s="84" t="s">
        <v>1051</v>
      </c>
      <c r="J357" s="142" t="s">
        <v>1052</v>
      </c>
      <c r="K357" s="142" t="s">
        <v>1054</v>
      </c>
      <c r="L357" s="142"/>
      <c r="M357" s="80" t="str">
        <f>IFERROR(VLOOKUP(K357,REFERENCES!R:S,2,FALSE),"")</f>
        <v>Nombre</v>
      </c>
      <c r="N357" s="159">
        <v>1000</v>
      </c>
      <c r="O357" s="75"/>
      <c r="P357" s="75"/>
      <c r="Q357" s="75"/>
      <c r="R357" s="79" t="s">
        <v>1885</v>
      </c>
      <c r="S357" s="144">
        <v>1000</v>
      </c>
      <c r="T357" s="85"/>
      <c r="U357" s="142" t="s">
        <v>20</v>
      </c>
      <c r="V357" s="142" t="s">
        <v>542</v>
      </c>
      <c r="W357" s="86"/>
      <c r="X357" s="142"/>
      <c r="Y357" s="142"/>
      <c r="Z357" s="142"/>
      <c r="AA357" s="142" t="s">
        <v>2683</v>
      </c>
      <c r="AB357" s="142" t="e">
        <f t="shared" si="22"/>
        <v>#VALUE!</v>
      </c>
      <c r="AC357" s="142">
        <f t="shared" si="23"/>
        <v>162</v>
      </c>
      <c r="AD357" s="142" t="str">
        <f>VLOOKUP(U357,NIVEAUXADMIN!A:B,2,FALSE)</f>
        <v>HT07</v>
      </c>
      <c r="AE357" s="142" t="str">
        <f>VLOOKUP(V357,NIVEAUXADMIN!E:F,2,FALSE)</f>
        <v>HT07743</v>
      </c>
      <c r="AF357" s="142" t="e">
        <f>VLOOKUP(W357,NIVEAUXADMIN!I:J,2,FALSE)</f>
        <v>#N/A</v>
      </c>
      <c r="AG357" s="142">
        <f>IF(SUMPRODUCT(($A$4:$A357=A357)*($V$4:$V357=V357))&gt;1,0,1)</f>
        <v>0</v>
      </c>
    </row>
    <row r="358" spans="1:33" s="142" customFormat="1" ht="15" customHeight="1">
      <c r="A358" s="142" t="s">
        <v>53</v>
      </c>
      <c r="B358" s="142" t="s">
        <v>53</v>
      </c>
      <c r="C358" s="142" t="s">
        <v>26</v>
      </c>
      <c r="D358" s="72"/>
      <c r="E358" s="72" t="s">
        <v>48</v>
      </c>
      <c r="F358" s="88" t="s">
        <v>16</v>
      </c>
      <c r="G358" s="88" t="e">
        <f t="shared" si="24"/>
        <v>#VALUE!</v>
      </c>
      <c r="H358" s="101" t="s">
        <v>1961</v>
      </c>
      <c r="I358" s="84" t="s">
        <v>1051</v>
      </c>
      <c r="J358" s="142" t="s">
        <v>1052</v>
      </c>
      <c r="K358" s="142" t="s">
        <v>1063</v>
      </c>
      <c r="M358" s="80" t="str">
        <f>IFERROR(VLOOKUP(K358,REFERENCES!R:S,2,FALSE),"")</f>
        <v>Nombre</v>
      </c>
      <c r="N358" s="159">
        <v>1000</v>
      </c>
      <c r="O358" s="75"/>
      <c r="P358" s="75"/>
      <c r="Q358" s="75"/>
      <c r="R358" s="79" t="s">
        <v>1885</v>
      </c>
      <c r="S358" s="144">
        <v>1000</v>
      </c>
      <c r="T358" s="85"/>
      <c r="U358" s="142" t="s">
        <v>20</v>
      </c>
      <c r="V358" s="142" t="s">
        <v>542</v>
      </c>
      <c r="W358" s="86"/>
      <c r="AA358" s="142" t="s">
        <v>2683</v>
      </c>
      <c r="AB358" s="142" t="e">
        <f t="shared" si="22"/>
        <v>#VALUE!</v>
      </c>
      <c r="AC358" s="142">
        <f t="shared" si="23"/>
        <v>162</v>
      </c>
      <c r="AD358" s="142" t="str">
        <f>VLOOKUP(U358,NIVEAUXADMIN!A:B,2,FALSE)</f>
        <v>HT07</v>
      </c>
      <c r="AE358" s="142" t="str">
        <f>VLOOKUP(V358,NIVEAUXADMIN!E:F,2,FALSE)</f>
        <v>HT07743</v>
      </c>
      <c r="AF358" s="142" t="e">
        <f>VLOOKUP(W358,NIVEAUXADMIN!I:J,2,FALSE)</f>
        <v>#N/A</v>
      </c>
      <c r="AG358" s="142">
        <f>IF(SUMPRODUCT(($A$4:$A358=A358)*($V$4:$V358=V358))&gt;1,0,1)</f>
        <v>0</v>
      </c>
    </row>
    <row r="359" spans="1:33" s="46" customFormat="1" ht="15" customHeight="1">
      <c r="A359" s="142" t="s">
        <v>53</v>
      </c>
      <c r="B359" s="142" t="s">
        <v>53</v>
      </c>
      <c r="C359" s="142" t="s">
        <v>26</v>
      </c>
      <c r="D359" s="72"/>
      <c r="E359" s="72" t="s">
        <v>48</v>
      </c>
      <c r="F359" s="88" t="s">
        <v>16</v>
      </c>
      <c r="G359" s="88" t="e">
        <f t="shared" si="24"/>
        <v>#VALUE!</v>
      </c>
      <c r="H359" s="101" t="s">
        <v>1961</v>
      </c>
      <c r="I359" s="84" t="s">
        <v>1051</v>
      </c>
      <c r="J359" s="142" t="s">
        <v>1052</v>
      </c>
      <c r="K359" s="142" t="s">
        <v>1062</v>
      </c>
      <c r="L359" s="142"/>
      <c r="M359" s="80" t="str">
        <f>IFERROR(VLOOKUP(K359,REFERENCES!R:S,2,FALSE),"")</f>
        <v>Nombre</v>
      </c>
      <c r="N359" s="159">
        <v>1000</v>
      </c>
      <c r="O359" s="75"/>
      <c r="P359" s="75"/>
      <c r="Q359" s="75"/>
      <c r="R359" s="79" t="s">
        <v>1885</v>
      </c>
      <c r="S359" s="144">
        <v>1000</v>
      </c>
      <c r="T359" s="85"/>
      <c r="U359" s="142" t="s">
        <v>20</v>
      </c>
      <c r="V359" s="142" t="s">
        <v>542</v>
      </c>
      <c r="W359" s="86"/>
      <c r="X359" s="142"/>
      <c r="Y359" s="142"/>
      <c r="Z359" s="142"/>
      <c r="AA359" s="142" t="s">
        <v>2683</v>
      </c>
      <c r="AB359" s="142" t="e">
        <f t="shared" si="22"/>
        <v>#VALUE!</v>
      </c>
      <c r="AC359" s="142">
        <f t="shared" si="23"/>
        <v>162</v>
      </c>
      <c r="AD359" s="142" t="str">
        <f>VLOOKUP(U359,NIVEAUXADMIN!A:B,2,FALSE)</f>
        <v>HT07</v>
      </c>
      <c r="AE359" s="142" t="str">
        <f>VLOOKUP(V359,NIVEAUXADMIN!E:F,2,FALSE)</f>
        <v>HT07743</v>
      </c>
      <c r="AF359" s="142" t="e">
        <f>VLOOKUP(W359,NIVEAUXADMIN!I:J,2,FALSE)</f>
        <v>#N/A</v>
      </c>
      <c r="AG359" s="142">
        <f>IF(SUMPRODUCT(($A$4:$A359=A359)*($V$4:$V359=V359))&gt;1,0,1)</f>
        <v>0</v>
      </c>
    </row>
    <row r="360" spans="1:33" s="46" customFormat="1" ht="15" customHeight="1">
      <c r="A360" s="142" t="s">
        <v>53</v>
      </c>
      <c r="B360" s="142" t="s">
        <v>53</v>
      </c>
      <c r="C360" s="142" t="s">
        <v>26</v>
      </c>
      <c r="D360" s="72"/>
      <c r="E360" s="72" t="s">
        <v>48</v>
      </c>
      <c r="F360" s="88" t="s">
        <v>16</v>
      </c>
      <c r="G360" s="88" t="e">
        <f t="shared" si="24"/>
        <v>#VALUE!</v>
      </c>
      <c r="H360" s="101" t="s">
        <v>1961</v>
      </c>
      <c r="I360" s="84" t="s">
        <v>1051</v>
      </c>
      <c r="J360" s="142" t="s">
        <v>1052</v>
      </c>
      <c r="K360" s="142" t="s">
        <v>1056</v>
      </c>
      <c r="L360" s="142"/>
      <c r="M360" s="80" t="str">
        <f>IFERROR(VLOOKUP(K360,REFERENCES!R:S,2,FALSE),"")</f>
        <v>Nombre</v>
      </c>
      <c r="N360" s="159">
        <v>1000</v>
      </c>
      <c r="O360" s="75"/>
      <c r="P360" s="75"/>
      <c r="Q360" s="75"/>
      <c r="R360" s="79" t="s">
        <v>1885</v>
      </c>
      <c r="S360" s="144">
        <v>1000</v>
      </c>
      <c r="T360" s="85" t="s">
        <v>1040</v>
      </c>
      <c r="U360" s="142" t="s">
        <v>20</v>
      </c>
      <c r="V360" s="142" t="s">
        <v>545</v>
      </c>
      <c r="W360" s="86"/>
      <c r="X360" s="142"/>
      <c r="Y360" s="142"/>
      <c r="Z360" s="142"/>
      <c r="AA360" s="142"/>
      <c r="AB360" s="142" t="e">
        <f t="shared" si="22"/>
        <v>#VALUE!</v>
      </c>
      <c r="AC360" s="142">
        <f t="shared" si="23"/>
        <v>162</v>
      </c>
      <c r="AD360" s="142" t="str">
        <f>VLOOKUP(U360,NIVEAUXADMIN!A:B,2,FALSE)</f>
        <v>HT07</v>
      </c>
      <c r="AE360" s="142" t="str">
        <f>VLOOKUP(V360,NIVEAUXADMIN!E:F,2,FALSE)</f>
        <v>HT07722</v>
      </c>
      <c r="AF360" s="142" t="e">
        <f>VLOOKUP(W360,NIVEAUXADMIN!I:J,2,FALSE)</f>
        <v>#N/A</v>
      </c>
      <c r="AG360" s="142">
        <f>IF(SUMPRODUCT(($A$4:$A360=A360)*($V$4:$V360=V360))&gt;1,0,1)</f>
        <v>1</v>
      </c>
    </row>
    <row r="361" spans="1:33" s="46" customFormat="1" ht="15" customHeight="1">
      <c r="A361" s="142" t="s">
        <v>53</v>
      </c>
      <c r="B361" s="142" t="s">
        <v>53</v>
      </c>
      <c r="C361" s="142" t="s">
        <v>26</v>
      </c>
      <c r="D361" s="72"/>
      <c r="E361" s="72" t="s">
        <v>48</v>
      </c>
      <c r="F361" s="88" t="s">
        <v>16</v>
      </c>
      <c r="G361" s="88" t="e">
        <f t="shared" si="24"/>
        <v>#VALUE!</v>
      </c>
      <c r="H361" s="101" t="s">
        <v>1961</v>
      </c>
      <c r="I361" s="84" t="s">
        <v>1051</v>
      </c>
      <c r="J361" s="142" t="s">
        <v>1052</v>
      </c>
      <c r="K361" s="142" t="s">
        <v>1054</v>
      </c>
      <c r="L361" s="142"/>
      <c r="M361" s="80" t="str">
        <f>IFERROR(VLOOKUP(K361,REFERENCES!R:S,2,FALSE),"")</f>
        <v>Nombre</v>
      </c>
      <c r="N361" s="159">
        <v>1000</v>
      </c>
      <c r="O361" s="75"/>
      <c r="P361" s="75"/>
      <c r="Q361" s="75"/>
      <c r="R361" s="79" t="s">
        <v>1885</v>
      </c>
      <c r="S361" s="144">
        <v>1000</v>
      </c>
      <c r="T361" s="85"/>
      <c r="U361" s="142" t="s">
        <v>20</v>
      </c>
      <c r="V361" s="142" t="s">
        <v>545</v>
      </c>
      <c r="W361" s="86"/>
      <c r="X361" s="142"/>
      <c r="Y361" s="142"/>
      <c r="Z361" s="142"/>
      <c r="AA361" s="142" t="s">
        <v>2683</v>
      </c>
      <c r="AB361" s="142" t="e">
        <f t="shared" si="22"/>
        <v>#VALUE!</v>
      </c>
      <c r="AC361" s="142">
        <f t="shared" si="23"/>
        <v>162</v>
      </c>
      <c r="AD361" s="142" t="str">
        <f>VLOOKUP(U361,NIVEAUXADMIN!A:B,2,FALSE)</f>
        <v>HT07</v>
      </c>
      <c r="AE361" s="142" t="str">
        <f>VLOOKUP(V361,NIVEAUXADMIN!E:F,2,FALSE)</f>
        <v>HT07722</v>
      </c>
      <c r="AF361" s="142" t="e">
        <f>VLOOKUP(W361,NIVEAUXADMIN!I:J,2,FALSE)</f>
        <v>#N/A</v>
      </c>
      <c r="AG361" s="142">
        <f>IF(SUMPRODUCT(($A$4:$A361=A361)*($V$4:$V361=V361))&gt;1,0,1)</f>
        <v>0</v>
      </c>
    </row>
    <row r="362" spans="1:33" s="46" customFormat="1" ht="15" customHeight="1">
      <c r="A362" s="142" t="s">
        <v>53</v>
      </c>
      <c r="B362" s="142" t="s">
        <v>53</v>
      </c>
      <c r="C362" s="142" t="s">
        <v>26</v>
      </c>
      <c r="D362" s="72"/>
      <c r="E362" s="72" t="s">
        <v>48</v>
      </c>
      <c r="F362" s="88" t="s">
        <v>16</v>
      </c>
      <c r="G362" s="88" t="e">
        <f t="shared" si="24"/>
        <v>#VALUE!</v>
      </c>
      <c r="H362" s="101" t="s">
        <v>1961</v>
      </c>
      <c r="I362" s="84" t="s">
        <v>1051</v>
      </c>
      <c r="J362" s="142" t="s">
        <v>1052</v>
      </c>
      <c r="K362" s="142" t="s">
        <v>1054</v>
      </c>
      <c r="L362" s="142"/>
      <c r="M362" s="80" t="str">
        <f>IFERROR(VLOOKUP(K362,REFERENCES!R:S,2,FALSE),"")</f>
        <v>Nombre</v>
      </c>
      <c r="N362" s="159">
        <v>1000</v>
      </c>
      <c r="O362" s="75"/>
      <c r="P362" s="75"/>
      <c r="Q362" s="75"/>
      <c r="R362" s="79" t="s">
        <v>1885</v>
      </c>
      <c r="S362" s="144">
        <v>1000</v>
      </c>
      <c r="T362" s="85" t="s">
        <v>1040</v>
      </c>
      <c r="U362" s="142" t="s">
        <v>20</v>
      </c>
      <c r="V362" s="142" t="s">
        <v>545</v>
      </c>
      <c r="W362" s="86"/>
      <c r="X362" s="142"/>
      <c r="Y362" s="142"/>
      <c r="Z362" s="142"/>
      <c r="AA362" s="142"/>
      <c r="AB362" s="142" t="e">
        <f t="shared" si="22"/>
        <v>#VALUE!</v>
      </c>
      <c r="AC362" s="142">
        <f t="shared" si="23"/>
        <v>162</v>
      </c>
      <c r="AD362" s="142" t="str">
        <f>VLOOKUP(U362,NIVEAUXADMIN!A:B,2,FALSE)</f>
        <v>HT07</v>
      </c>
      <c r="AE362" s="142" t="str">
        <f>VLOOKUP(V362,NIVEAUXADMIN!E:F,2,FALSE)</f>
        <v>HT07722</v>
      </c>
      <c r="AF362" s="142" t="e">
        <f>VLOOKUP(W362,NIVEAUXADMIN!I:J,2,FALSE)</f>
        <v>#N/A</v>
      </c>
      <c r="AG362" s="142">
        <f>IF(SUMPRODUCT(($A$4:$A362=A362)*($V$4:$V362=V362))&gt;1,0,1)</f>
        <v>0</v>
      </c>
    </row>
    <row r="363" spans="1:33" s="46" customFormat="1" ht="15" customHeight="1">
      <c r="A363" s="142" t="s">
        <v>53</v>
      </c>
      <c r="B363" s="142" t="s">
        <v>53</v>
      </c>
      <c r="C363" s="142" t="s">
        <v>26</v>
      </c>
      <c r="D363" s="72"/>
      <c r="E363" s="72" t="s">
        <v>48</v>
      </c>
      <c r="F363" s="88" t="s">
        <v>16</v>
      </c>
      <c r="G363" s="88" t="e">
        <f t="shared" si="24"/>
        <v>#VALUE!</v>
      </c>
      <c r="H363" s="101" t="s">
        <v>1961</v>
      </c>
      <c r="I363" s="84" t="s">
        <v>1051</v>
      </c>
      <c r="J363" s="142" t="s">
        <v>1052</v>
      </c>
      <c r="K363" s="142" t="s">
        <v>1063</v>
      </c>
      <c r="L363" s="142"/>
      <c r="M363" s="80" t="str">
        <f>IFERROR(VLOOKUP(K363,REFERENCES!R:S,2,FALSE),"")</f>
        <v>Nombre</v>
      </c>
      <c r="N363" s="159">
        <v>1000</v>
      </c>
      <c r="O363" s="75"/>
      <c r="P363" s="75"/>
      <c r="Q363" s="75"/>
      <c r="R363" s="79" t="s">
        <v>1885</v>
      </c>
      <c r="S363" s="144">
        <v>1000</v>
      </c>
      <c r="T363" s="85"/>
      <c r="U363" s="142" t="s">
        <v>20</v>
      </c>
      <c r="V363" s="142" t="s">
        <v>545</v>
      </c>
      <c r="W363" s="86"/>
      <c r="X363" s="142"/>
      <c r="Y363" s="142"/>
      <c r="Z363" s="142"/>
      <c r="AA363" s="142" t="s">
        <v>2683</v>
      </c>
      <c r="AB363" s="142" t="e">
        <f t="shared" si="22"/>
        <v>#VALUE!</v>
      </c>
      <c r="AC363" s="142">
        <f t="shared" si="23"/>
        <v>162</v>
      </c>
      <c r="AD363" s="142" t="str">
        <f>VLOOKUP(U363,NIVEAUXADMIN!A:B,2,FALSE)</f>
        <v>HT07</v>
      </c>
      <c r="AE363" s="142" t="str">
        <f>VLOOKUP(V363,NIVEAUXADMIN!E:F,2,FALSE)</f>
        <v>HT07722</v>
      </c>
      <c r="AF363" s="142" t="e">
        <f>VLOOKUP(W363,NIVEAUXADMIN!I:J,2,FALSE)</f>
        <v>#N/A</v>
      </c>
      <c r="AG363" s="142">
        <f>IF(SUMPRODUCT(($A$4:$A363=A363)*($V$4:$V363=V363))&gt;1,0,1)</f>
        <v>0</v>
      </c>
    </row>
    <row r="364" spans="1:33" s="46" customFormat="1" ht="15" customHeight="1">
      <c r="A364" s="142" t="s">
        <v>53</v>
      </c>
      <c r="B364" s="142" t="s">
        <v>53</v>
      </c>
      <c r="C364" s="142" t="s">
        <v>26</v>
      </c>
      <c r="D364" s="72"/>
      <c r="E364" s="72" t="s">
        <v>48</v>
      </c>
      <c r="F364" s="88" t="s">
        <v>16</v>
      </c>
      <c r="G364" s="88" t="e">
        <f t="shared" si="24"/>
        <v>#VALUE!</v>
      </c>
      <c r="H364" s="101" t="s">
        <v>1961</v>
      </c>
      <c r="I364" s="84" t="s">
        <v>1051</v>
      </c>
      <c r="J364" s="142" t="s">
        <v>1052</v>
      </c>
      <c r="K364" s="142" t="s">
        <v>1063</v>
      </c>
      <c r="L364" s="142"/>
      <c r="M364" s="80" t="str">
        <f>IFERROR(VLOOKUP(K364,REFERENCES!R:S,2,FALSE),"")</f>
        <v>Nombre</v>
      </c>
      <c r="N364" s="159">
        <v>1000</v>
      </c>
      <c r="O364" s="75"/>
      <c r="P364" s="75"/>
      <c r="Q364" s="75"/>
      <c r="R364" s="79" t="s">
        <v>1885</v>
      </c>
      <c r="S364" s="144">
        <v>1000</v>
      </c>
      <c r="T364" s="85" t="s">
        <v>1040</v>
      </c>
      <c r="U364" s="142" t="s">
        <v>20</v>
      </c>
      <c r="V364" s="142" t="s">
        <v>545</v>
      </c>
      <c r="W364" s="86"/>
      <c r="X364" s="142"/>
      <c r="Y364" s="142"/>
      <c r="Z364" s="142"/>
      <c r="AA364" s="142"/>
      <c r="AB364" s="142" t="e">
        <f t="shared" si="22"/>
        <v>#VALUE!</v>
      </c>
      <c r="AC364" s="142">
        <f t="shared" si="23"/>
        <v>162</v>
      </c>
      <c r="AD364" s="142" t="str">
        <f>VLOOKUP(U364,NIVEAUXADMIN!A:B,2,FALSE)</f>
        <v>HT07</v>
      </c>
      <c r="AE364" s="142" t="str">
        <f>VLOOKUP(V364,NIVEAUXADMIN!E:F,2,FALSE)</f>
        <v>HT07722</v>
      </c>
      <c r="AF364" s="142" t="e">
        <f>VLOOKUP(W364,NIVEAUXADMIN!I:J,2,FALSE)</f>
        <v>#N/A</v>
      </c>
      <c r="AG364" s="142">
        <f>IF(SUMPRODUCT(($A$4:$A364=A364)*($V$4:$V364=V364))&gt;1,0,1)</f>
        <v>0</v>
      </c>
    </row>
    <row r="365" spans="1:33" s="46" customFormat="1" ht="15" customHeight="1">
      <c r="A365" s="142" t="s">
        <v>53</v>
      </c>
      <c r="B365" s="142" t="s">
        <v>53</v>
      </c>
      <c r="C365" s="142" t="s">
        <v>26</v>
      </c>
      <c r="D365" s="72"/>
      <c r="E365" s="72" t="s">
        <v>48</v>
      </c>
      <c r="F365" s="88" t="s">
        <v>16</v>
      </c>
      <c r="G365" s="88" t="e">
        <f t="shared" si="24"/>
        <v>#VALUE!</v>
      </c>
      <c r="H365" s="101" t="s">
        <v>1961</v>
      </c>
      <c r="I365" s="84" t="s">
        <v>1051</v>
      </c>
      <c r="J365" s="142" t="s">
        <v>1052</v>
      </c>
      <c r="K365" s="142" t="s">
        <v>1062</v>
      </c>
      <c r="L365" s="142"/>
      <c r="M365" s="80" t="str">
        <f>IFERROR(VLOOKUP(K365,REFERENCES!R:S,2,FALSE),"")</f>
        <v>Nombre</v>
      </c>
      <c r="N365" s="159">
        <v>1000</v>
      </c>
      <c r="O365" s="75"/>
      <c r="P365" s="75"/>
      <c r="Q365" s="75"/>
      <c r="R365" s="79" t="s">
        <v>1885</v>
      </c>
      <c r="S365" s="144">
        <v>1000</v>
      </c>
      <c r="T365" s="85"/>
      <c r="U365" s="142" t="s">
        <v>20</v>
      </c>
      <c r="V365" s="142" t="s">
        <v>545</v>
      </c>
      <c r="W365" s="86"/>
      <c r="X365" s="142"/>
      <c r="Y365" s="142"/>
      <c r="Z365" s="142"/>
      <c r="AA365" s="142" t="s">
        <v>2683</v>
      </c>
      <c r="AB365" s="142" t="e">
        <f t="shared" si="22"/>
        <v>#VALUE!</v>
      </c>
      <c r="AC365" s="142">
        <f t="shared" si="23"/>
        <v>162</v>
      </c>
      <c r="AD365" s="142" t="str">
        <f>VLOOKUP(U365,NIVEAUXADMIN!A:B,2,FALSE)</f>
        <v>HT07</v>
      </c>
      <c r="AE365" s="142" t="str">
        <f>VLOOKUP(V365,NIVEAUXADMIN!E:F,2,FALSE)</f>
        <v>HT07722</v>
      </c>
      <c r="AF365" s="142" t="e">
        <f>VLOOKUP(W365,NIVEAUXADMIN!I:J,2,FALSE)</f>
        <v>#N/A</v>
      </c>
      <c r="AG365" s="142">
        <f>IF(SUMPRODUCT(($A$4:$A365=A365)*($V$4:$V365=V365))&gt;1,0,1)</f>
        <v>0</v>
      </c>
    </row>
    <row r="366" spans="1:33" s="46" customFormat="1" ht="15" customHeight="1">
      <c r="A366" s="142" t="s">
        <v>53</v>
      </c>
      <c r="B366" s="142" t="s">
        <v>53</v>
      </c>
      <c r="C366" s="142" t="s">
        <v>26</v>
      </c>
      <c r="D366" s="72"/>
      <c r="E366" s="72" t="s">
        <v>48</v>
      </c>
      <c r="F366" s="88" t="s">
        <v>16</v>
      </c>
      <c r="G366" s="88" t="e">
        <f t="shared" si="24"/>
        <v>#VALUE!</v>
      </c>
      <c r="H366" s="101" t="s">
        <v>1961</v>
      </c>
      <c r="I366" s="84" t="s">
        <v>1051</v>
      </c>
      <c r="J366" s="142" t="s">
        <v>1052</v>
      </c>
      <c r="K366" s="142" t="s">
        <v>1062</v>
      </c>
      <c r="L366" s="142"/>
      <c r="M366" s="80" t="str">
        <f>IFERROR(VLOOKUP(K366,REFERENCES!R:S,2,FALSE),"")</f>
        <v>Nombre</v>
      </c>
      <c r="N366" s="159">
        <v>1000</v>
      </c>
      <c r="O366" s="75"/>
      <c r="P366" s="75"/>
      <c r="Q366" s="75"/>
      <c r="R366" s="79" t="s">
        <v>1885</v>
      </c>
      <c r="S366" s="144">
        <v>1000</v>
      </c>
      <c r="T366" s="85" t="s">
        <v>1040</v>
      </c>
      <c r="U366" s="142" t="s">
        <v>20</v>
      </c>
      <c r="V366" s="142" t="s">
        <v>545</v>
      </c>
      <c r="W366" s="86"/>
      <c r="X366" s="142"/>
      <c r="Y366" s="142"/>
      <c r="Z366" s="142"/>
      <c r="AA366" s="142"/>
      <c r="AB366" s="142" t="e">
        <f t="shared" si="22"/>
        <v>#VALUE!</v>
      </c>
      <c r="AC366" s="142">
        <f t="shared" si="23"/>
        <v>162</v>
      </c>
      <c r="AD366" s="142" t="str">
        <f>VLOOKUP(U366,NIVEAUXADMIN!A:B,2,FALSE)</f>
        <v>HT07</v>
      </c>
      <c r="AE366" s="142" t="str">
        <f>VLOOKUP(V366,NIVEAUXADMIN!E:F,2,FALSE)</f>
        <v>HT07722</v>
      </c>
      <c r="AF366" s="142" t="e">
        <f>VLOOKUP(W366,NIVEAUXADMIN!I:J,2,FALSE)</f>
        <v>#N/A</v>
      </c>
      <c r="AG366" s="142">
        <f>IF(SUMPRODUCT(($A$4:$A366=A366)*($V$4:$V366=V366))&gt;1,0,1)</f>
        <v>0</v>
      </c>
    </row>
    <row r="367" spans="1:33" s="46" customFormat="1" ht="15" customHeight="1">
      <c r="A367" s="142" t="s">
        <v>53</v>
      </c>
      <c r="B367" s="142" t="s">
        <v>53</v>
      </c>
      <c r="C367" s="142" t="s">
        <v>26</v>
      </c>
      <c r="D367" s="72"/>
      <c r="E367" s="72" t="s">
        <v>48</v>
      </c>
      <c r="F367" s="88" t="s">
        <v>16</v>
      </c>
      <c r="G367" s="88" t="e">
        <f t="shared" si="24"/>
        <v>#VALUE!</v>
      </c>
      <c r="H367" s="101" t="s">
        <v>1961</v>
      </c>
      <c r="I367" s="84" t="s">
        <v>1051</v>
      </c>
      <c r="J367" s="142" t="s">
        <v>1052</v>
      </c>
      <c r="K367" s="142" t="s">
        <v>1054</v>
      </c>
      <c r="L367" s="142"/>
      <c r="M367" s="80" t="str">
        <f>IFERROR(VLOOKUP(K367,REFERENCES!R:S,2,FALSE),"")</f>
        <v>Nombre</v>
      </c>
      <c r="N367" s="159">
        <v>1000</v>
      </c>
      <c r="O367" s="75"/>
      <c r="P367" s="75"/>
      <c r="Q367" s="75"/>
      <c r="R367" s="79" t="s">
        <v>1885</v>
      </c>
      <c r="S367" s="144">
        <v>1000</v>
      </c>
      <c r="T367" s="85"/>
      <c r="U367" s="142" t="s">
        <v>20</v>
      </c>
      <c r="V367" s="142" t="s">
        <v>554</v>
      </c>
      <c r="W367" s="86"/>
      <c r="X367" s="142"/>
      <c r="Y367" s="142"/>
      <c r="Z367" s="142"/>
      <c r="AA367" s="142" t="s">
        <v>2683</v>
      </c>
      <c r="AB367" s="142" t="e">
        <f t="shared" si="22"/>
        <v>#VALUE!</v>
      </c>
      <c r="AC367" s="142">
        <f t="shared" si="23"/>
        <v>162</v>
      </c>
      <c r="AD367" s="142" t="str">
        <f>VLOOKUP(U367,NIVEAUXADMIN!A:B,2,FALSE)</f>
        <v>HT07</v>
      </c>
      <c r="AE367" s="142" t="str">
        <f>VLOOKUP(V367,NIVEAUXADMIN!E:F,2,FALSE)</f>
        <v>HT07712</v>
      </c>
      <c r="AF367" s="142" t="e">
        <f>VLOOKUP(W367,NIVEAUXADMIN!I:J,2,FALSE)</f>
        <v>#N/A</v>
      </c>
      <c r="AG367" s="142">
        <f>IF(SUMPRODUCT(($A$4:$A367=A367)*($V$4:$V367=V367))&gt;1,0,1)</f>
        <v>1</v>
      </c>
    </row>
    <row r="368" spans="1:33" s="81" customFormat="1" ht="15" customHeight="1">
      <c r="A368" s="175" t="s">
        <v>53</v>
      </c>
      <c r="B368" s="142" t="s">
        <v>53</v>
      </c>
      <c r="C368" s="142" t="s">
        <v>26</v>
      </c>
      <c r="D368" s="72"/>
      <c r="E368" s="72" t="s">
        <v>48</v>
      </c>
      <c r="F368" s="88" t="s">
        <v>16</v>
      </c>
      <c r="G368" s="88" t="e">
        <f t="shared" si="24"/>
        <v>#VALUE!</v>
      </c>
      <c r="H368" s="101" t="s">
        <v>1961</v>
      </c>
      <c r="I368" s="84" t="s">
        <v>1051</v>
      </c>
      <c r="J368" s="142" t="s">
        <v>1052</v>
      </c>
      <c r="K368" s="142" t="s">
        <v>1063</v>
      </c>
      <c r="L368" s="142"/>
      <c r="M368" s="80" t="str">
        <f>IFERROR(VLOOKUP(K368,REFERENCES!R:S,2,FALSE),"")</f>
        <v>Nombre</v>
      </c>
      <c r="N368" s="159">
        <v>1000</v>
      </c>
      <c r="O368" s="75"/>
      <c r="P368" s="75"/>
      <c r="Q368" s="75"/>
      <c r="R368" s="79" t="s">
        <v>1885</v>
      </c>
      <c r="S368" s="144">
        <v>1000</v>
      </c>
      <c r="T368" s="85"/>
      <c r="U368" s="142" t="s">
        <v>20</v>
      </c>
      <c r="V368" s="142" t="s">
        <v>554</v>
      </c>
      <c r="W368" s="86"/>
      <c r="X368" s="142"/>
      <c r="Y368" s="142"/>
      <c r="Z368" s="142"/>
      <c r="AA368" s="142" t="s">
        <v>2683</v>
      </c>
      <c r="AB368" s="142" t="e">
        <f t="shared" si="22"/>
        <v>#VALUE!</v>
      </c>
      <c r="AC368" s="142">
        <f t="shared" si="23"/>
        <v>162</v>
      </c>
      <c r="AD368" s="142" t="str">
        <f>VLOOKUP(U368,NIVEAUXADMIN!A:B,2,FALSE)</f>
        <v>HT07</v>
      </c>
      <c r="AE368" s="142" t="str">
        <f>VLOOKUP(V368,NIVEAUXADMIN!E:F,2,FALSE)</f>
        <v>HT07712</v>
      </c>
      <c r="AF368" s="142" t="e">
        <f>VLOOKUP(W368,NIVEAUXADMIN!I:J,2,FALSE)</f>
        <v>#N/A</v>
      </c>
      <c r="AG368" s="142">
        <f>IF(SUMPRODUCT(($A$4:$A368=A368)*($V$4:$V368=V368))&gt;1,0,1)</f>
        <v>0</v>
      </c>
    </row>
    <row r="369" spans="1:33" ht="15" customHeight="1">
      <c r="A369" s="175" t="s">
        <v>53</v>
      </c>
      <c r="B369" s="142" t="s">
        <v>53</v>
      </c>
      <c r="C369" s="142" t="s">
        <v>26</v>
      </c>
      <c r="D369" s="72"/>
      <c r="E369" s="72" t="s">
        <v>48</v>
      </c>
      <c r="F369" s="88" t="s">
        <v>16</v>
      </c>
      <c r="G369" s="88" t="e">
        <f t="shared" si="24"/>
        <v>#VALUE!</v>
      </c>
      <c r="H369" s="101" t="s">
        <v>1961</v>
      </c>
      <c r="I369" s="84" t="s">
        <v>1051</v>
      </c>
      <c r="J369" s="142" t="s">
        <v>1052</v>
      </c>
      <c r="K369" s="142" t="s">
        <v>1062</v>
      </c>
      <c r="L369" s="142"/>
      <c r="M369" s="80" t="str">
        <f>IFERROR(VLOOKUP(K369,REFERENCES!R:S,2,FALSE),"")</f>
        <v>Nombre</v>
      </c>
      <c r="N369" s="159">
        <v>1000</v>
      </c>
      <c r="O369" s="75"/>
      <c r="P369" s="75"/>
      <c r="Q369" s="75"/>
      <c r="R369" s="79" t="s">
        <v>1885</v>
      </c>
      <c r="S369" s="144">
        <v>1000</v>
      </c>
      <c r="T369" s="85"/>
      <c r="U369" s="142" t="s">
        <v>20</v>
      </c>
      <c r="V369" s="142" t="s">
        <v>554</v>
      </c>
      <c r="W369" s="86"/>
      <c r="X369" s="142"/>
      <c r="Y369" s="142"/>
      <c r="Z369" s="142"/>
      <c r="AA369" s="142" t="s">
        <v>2683</v>
      </c>
      <c r="AB369" s="142" t="e">
        <f t="shared" si="22"/>
        <v>#VALUE!</v>
      </c>
      <c r="AC369" s="142">
        <f t="shared" si="23"/>
        <v>162</v>
      </c>
      <c r="AD369" s="142" t="str">
        <f>VLOOKUP(U369,NIVEAUXADMIN!A:B,2,FALSE)</f>
        <v>HT07</v>
      </c>
      <c r="AE369" s="142" t="str">
        <f>VLOOKUP(V369,NIVEAUXADMIN!E:F,2,FALSE)</f>
        <v>HT07712</v>
      </c>
      <c r="AF369" s="142" t="e">
        <f>VLOOKUP(W369,NIVEAUXADMIN!I:J,2,FALSE)</f>
        <v>#N/A</v>
      </c>
      <c r="AG369" s="142">
        <f>IF(SUMPRODUCT(($A$4:$A369=A369)*($V$4:$V369=V369))&gt;1,0,1)</f>
        <v>0</v>
      </c>
    </row>
    <row r="370" spans="1:33" ht="15" customHeight="1">
      <c r="A370" s="175" t="s">
        <v>55</v>
      </c>
      <c r="B370" s="142" t="s">
        <v>55</v>
      </c>
      <c r="C370" s="142" t="s">
        <v>26</v>
      </c>
      <c r="D370" s="72"/>
      <c r="E370" s="72"/>
      <c r="F370" s="88" t="s">
        <v>16</v>
      </c>
      <c r="G370" s="88" t="e">
        <f t="shared" si="24"/>
        <v>#VALUE!</v>
      </c>
      <c r="H370" s="101" t="s">
        <v>1961</v>
      </c>
      <c r="I370" s="84" t="s">
        <v>1051</v>
      </c>
      <c r="J370" s="142" t="s">
        <v>1052</v>
      </c>
      <c r="K370" s="142" t="s">
        <v>1063</v>
      </c>
      <c r="L370" s="142"/>
      <c r="M370" s="80" t="str">
        <f>IFERROR(VLOOKUP(K370,REFERENCES!R:S,2,FALSE),"")</f>
        <v>Nombre</v>
      </c>
      <c r="N370" s="159">
        <v>200</v>
      </c>
      <c r="O370" s="75"/>
      <c r="P370" s="75"/>
      <c r="Q370" s="75"/>
      <c r="R370" s="79" t="s">
        <v>1885</v>
      </c>
      <c r="S370" s="144">
        <v>325</v>
      </c>
      <c r="T370" s="85"/>
      <c r="U370" s="142" t="s">
        <v>20</v>
      </c>
      <c r="V370" s="142" t="s">
        <v>499</v>
      </c>
      <c r="W370" s="86" t="s">
        <v>1461</v>
      </c>
      <c r="X370" s="142"/>
      <c r="Y370" s="142"/>
      <c r="Z370" s="142"/>
      <c r="AA370" s="142" t="s">
        <v>1164</v>
      </c>
      <c r="AB370" s="142" t="e">
        <f t="shared" si="22"/>
        <v>#VALUE!</v>
      </c>
      <c r="AC370" s="142">
        <f t="shared" si="23"/>
        <v>162</v>
      </c>
      <c r="AD370" s="142" t="str">
        <f>VLOOKUP(U370,NIVEAUXADMIN!A:B,2,FALSE)</f>
        <v>HT07</v>
      </c>
      <c r="AE370" s="142" t="str">
        <f>VLOOKUP(V370,NIVEAUXADMIN!E:F,2,FALSE)</f>
        <v>HT07714</v>
      </c>
      <c r="AF370" s="142" t="str">
        <f>VLOOKUP(W370,NIVEAUXADMIN!I:J,2,FALSE)</f>
        <v>HT07714-02</v>
      </c>
      <c r="AG370" s="142">
        <f>IF(SUMPRODUCT(($A$4:$A370=A370)*($V$4:$V370=V370))&gt;1,0,1)</f>
        <v>1</v>
      </c>
    </row>
    <row r="371" spans="1:33" ht="15" customHeight="1">
      <c r="A371" s="175" t="s">
        <v>55</v>
      </c>
      <c r="B371" s="142" t="s">
        <v>55</v>
      </c>
      <c r="C371" s="142" t="s">
        <v>26</v>
      </c>
      <c r="D371" s="72"/>
      <c r="E371" s="72"/>
      <c r="F371" s="142" t="s">
        <v>19</v>
      </c>
      <c r="G371" s="142" t="e">
        <f t="shared" si="24"/>
        <v>#VALUE!</v>
      </c>
      <c r="H371" s="158" t="s">
        <v>1961</v>
      </c>
      <c r="I371" s="84" t="s">
        <v>1051</v>
      </c>
      <c r="J371" s="142" t="s">
        <v>1052</v>
      </c>
      <c r="K371" s="142" t="s">
        <v>1063</v>
      </c>
      <c r="L371" s="142"/>
      <c r="M371" s="80" t="str">
        <f>IFERROR(VLOOKUP(K371,REFERENCES!R:S,2,FALSE),"")</f>
        <v>Nombre</v>
      </c>
      <c r="N371" s="159">
        <v>185</v>
      </c>
      <c r="O371" s="75"/>
      <c r="P371" s="75"/>
      <c r="Q371" s="75"/>
      <c r="R371" s="79" t="s">
        <v>1885</v>
      </c>
      <c r="S371" s="144">
        <v>245</v>
      </c>
      <c r="T371" s="85"/>
      <c r="U371" s="142" t="s">
        <v>20</v>
      </c>
      <c r="V371" s="142" t="s">
        <v>499</v>
      </c>
      <c r="W371" s="86" t="s">
        <v>1461</v>
      </c>
      <c r="X371" s="142"/>
      <c r="Y371" s="142"/>
      <c r="Z371" s="142"/>
      <c r="AA371" s="142" t="s">
        <v>1165</v>
      </c>
      <c r="AB371" s="142" t="e">
        <f t="shared" si="22"/>
        <v>#VALUE!</v>
      </c>
      <c r="AC371" s="142">
        <f t="shared" si="23"/>
        <v>162</v>
      </c>
      <c r="AD371" s="142" t="str">
        <f>VLOOKUP(U371,NIVEAUXADMIN!A:B,2,FALSE)</f>
        <v>HT07</v>
      </c>
      <c r="AE371" s="142" t="str">
        <f>VLOOKUP(V371,NIVEAUXADMIN!E:F,2,FALSE)</f>
        <v>HT07714</v>
      </c>
      <c r="AF371" s="142" t="str">
        <f>VLOOKUP(W371,NIVEAUXADMIN!I:J,2,FALSE)</f>
        <v>HT07714-02</v>
      </c>
      <c r="AG371" s="142">
        <f>IF(SUMPRODUCT(($A$4:$A371=A371)*($V$4:$V371=V371))&gt;1,0,1)</f>
        <v>0</v>
      </c>
    </row>
    <row r="372" spans="1:33" ht="15" customHeight="1">
      <c r="A372" s="175" t="s">
        <v>55</v>
      </c>
      <c r="B372" s="142" t="s">
        <v>55</v>
      </c>
      <c r="C372" s="142" t="s">
        <v>26</v>
      </c>
      <c r="D372" s="72"/>
      <c r="E372" s="72"/>
      <c r="F372" s="88" t="s">
        <v>16</v>
      </c>
      <c r="G372" s="88" t="e">
        <f t="shared" si="24"/>
        <v>#VALUE!</v>
      </c>
      <c r="H372" s="101" t="s">
        <v>1961</v>
      </c>
      <c r="I372" s="84" t="s">
        <v>1051</v>
      </c>
      <c r="J372" s="142" t="s">
        <v>1052</v>
      </c>
      <c r="K372" s="142" t="s">
        <v>1062</v>
      </c>
      <c r="L372" s="142"/>
      <c r="M372" s="80" t="str">
        <f>IFERROR(VLOOKUP(K372,REFERENCES!R:S,2,FALSE),"")</f>
        <v>Nombre</v>
      </c>
      <c r="N372" s="159">
        <v>200</v>
      </c>
      <c r="O372" s="75"/>
      <c r="P372" s="75"/>
      <c r="Q372" s="75"/>
      <c r="R372" s="79" t="s">
        <v>1885</v>
      </c>
      <c r="S372" s="144">
        <v>325</v>
      </c>
      <c r="T372" s="85"/>
      <c r="U372" s="142" t="s">
        <v>20</v>
      </c>
      <c r="V372" s="142" t="s">
        <v>499</v>
      </c>
      <c r="W372" s="86" t="s">
        <v>1461</v>
      </c>
      <c r="X372" s="142"/>
      <c r="Y372" s="142"/>
      <c r="Z372" s="142"/>
      <c r="AA372" s="142" t="s">
        <v>1164</v>
      </c>
      <c r="AB372" s="142" t="e">
        <f t="shared" si="22"/>
        <v>#VALUE!</v>
      </c>
      <c r="AC372" s="142">
        <f t="shared" si="23"/>
        <v>162</v>
      </c>
      <c r="AD372" s="142" t="str">
        <f>VLOOKUP(U372,NIVEAUXADMIN!A:B,2,FALSE)</f>
        <v>HT07</v>
      </c>
      <c r="AE372" s="142" t="str">
        <f>VLOOKUP(V372,NIVEAUXADMIN!E:F,2,FALSE)</f>
        <v>HT07714</v>
      </c>
      <c r="AF372" s="142" t="str">
        <f>VLOOKUP(W372,NIVEAUXADMIN!I:J,2,FALSE)</f>
        <v>HT07714-02</v>
      </c>
      <c r="AG372" s="142">
        <f>IF(SUMPRODUCT(($A$4:$A372=A372)*($V$4:$V372=V372))&gt;1,0,1)</f>
        <v>0</v>
      </c>
    </row>
    <row r="373" spans="1:33" ht="15" customHeight="1">
      <c r="A373" s="142" t="s">
        <v>55</v>
      </c>
      <c r="B373" s="142" t="s">
        <v>55</v>
      </c>
      <c r="C373" s="142" t="s">
        <v>26</v>
      </c>
      <c r="D373" s="72"/>
      <c r="E373" s="72"/>
      <c r="F373" s="142" t="s">
        <v>19</v>
      </c>
      <c r="G373" s="142" t="e">
        <f t="shared" si="24"/>
        <v>#VALUE!</v>
      </c>
      <c r="H373" s="158" t="s">
        <v>1961</v>
      </c>
      <c r="I373" s="84" t="s">
        <v>1051</v>
      </c>
      <c r="J373" s="142" t="s">
        <v>1052</v>
      </c>
      <c r="K373" s="142" t="s">
        <v>1062</v>
      </c>
      <c r="L373" s="142"/>
      <c r="M373" s="80" t="str">
        <f>IFERROR(VLOOKUP(K373,REFERENCES!R:S,2,FALSE),"")</f>
        <v>Nombre</v>
      </c>
      <c r="N373" s="159">
        <v>185</v>
      </c>
      <c r="O373" s="75"/>
      <c r="P373" s="75"/>
      <c r="Q373" s="75"/>
      <c r="R373" s="79" t="s">
        <v>1885</v>
      </c>
      <c r="S373" s="144">
        <v>245</v>
      </c>
      <c r="T373" s="85"/>
      <c r="U373" s="142" t="s">
        <v>20</v>
      </c>
      <c r="V373" s="142" t="s">
        <v>499</v>
      </c>
      <c r="W373" s="86" t="s">
        <v>1461</v>
      </c>
      <c r="X373" s="142"/>
      <c r="Y373" s="142"/>
      <c r="Z373" s="142"/>
      <c r="AA373" s="142" t="s">
        <v>1165</v>
      </c>
      <c r="AB373" s="142" t="e">
        <f t="shared" si="22"/>
        <v>#VALUE!</v>
      </c>
      <c r="AC373" s="142">
        <f t="shared" si="23"/>
        <v>162</v>
      </c>
      <c r="AD373" s="142" t="str">
        <f>VLOOKUP(U373,NIVEAUXADMIN!A:B,2,FALSE)</f>
        <v>HT07</v>
      </c>
      <c r="AE373" s="142" t="str">
        <f>VLOOKUP(V373,NIVEAUXADMIN!E:F,2,FALSE)</f>
        <v>HT07714</v>
      </c>
      <c r="AF373" s="142" t="str">
        <f>VLOOKUP(W373,NIVEAUXADMIN!I:J,2,FALSE)</f>
        <v>HT07714-02</v>
      </c>
      <c r="AG373" s="142">
        <f>IF(SUMPRODUCT(($A$4:$A373=A373)*($V$4:$V373=V373))&gt;1,0,1)</f>
        <v>0</v>
      </c>
    </row>
    <row r="374" spans="1:33" ht="15" customHeight="1">
      <c r="A374" s="142" t="s">
        <v>55</v>
      </c>
      <c r="B374" s="142" t="s">
        <v>55</v>
      </c>
      <c r="C374" s="142" t="s">
        <v>26</v>
      </c>
      <c r="D374" s="72"/>
      <c r="E374" s="72"/>
      <c r="F374" s="88" t="s">
        <v>16</v>
      </c>
      <c r="G374" s="88" t="e">
        <f t="shared" si="24"/>
        <v>#VALUE!</v>
      </c>
      <c r="H374" s="101" t="s">
        <v>1961</v>
      </c>
      <c r="I374" s="84" t="s">
        <v>1051</v>
      </c>
      <c r="J374" s="142" t="s">
        <v>1052</v>
      </c>
      <c r="K374" s="142" t="s">
        <v>1063</v>
      </c>
      <c r="L374" s="142"/>
      <c r="M374" s="80" t="str">
        <f>IFERROR(VLOOKUP(K374,REFERENCES!R:S,2,FALSE),"")</f>
        <v>Nombre</v>
      </c>
      <c r="N374" s="159">
        <v>315</v>
      </c>
      <c r="O374" s="75"/>
      <c r="P374" s="75"/>
      <c r="Q374" s="75"/>
      <c r="R374" s="79" t="s">
        <v>1885</v>
      </c>
      <c r="S374" s="144">
        <v>328</v>
      </c>
      <c r="T374" s="85"/>
      <c r="U374" s="142" t="s">
        <v>20</v>
      </c>
      <c r="V374" s="142" t="s">
        <v>21</v>
      </c>
      <c r="W374" s="86" t="s">
        <v>1321</v>
      </c>
      <c r="X374" s="142"/>
      <c r="Y374" s="142"/>
      <c r="Z374" s="142"/>
      <c r="AA374" s="142" t="s">
        <v>1164</v>
      </c>
      <c r="AB374" s="142" t="e">
        <f t="shared" si="22"/>
        <v>#VALUE!</v>
      </c>
      <c r="AC374" s="142">
        <f t="shared" si="23"/>
        <v>162</v>
      </c>
      <c r="AD374" s="142" t="str">
        <f>VLOOKUP(U374,NIVEAUXADMIN!A:B,2,FALSE)</f>
        <v>HT07</v>
      </c>
      <c r="AE374" s="142" t="str">
        <f>VLOOKUP(V374,NIVEAUXADMIN!E:F,2,FALSE)</f>
        <v>HT07711</v>
      </c>
      <c r="AF374" s="142" t="str">
        <f>VLOOKUP(W374,NIVEAUXADMIN!I:J,2,FALSE)</f>
        <v>HT07711-01</v>
      </c>
      <c r="AG374" s="142">
        <f>IF(SUMPRODUCT(($A$4:$A374=A374)*($V$4:$V374=V374))&gt;1,0,1)</f>
        <v>1</v>
      </c>
    </row>
    <row r="375" spans="1:33" ht="15" customHeight="1">
      <c r="A375" s="142" t="s">
        <v>55</v>
      </c>
      <c r="B375" s="142" t="s">
        <v>55</v>
      </c>
      <c r="C375" s="142" t="s">
        <v>26</v>
      </c>
      <c r="D375" s="72"/>
      <c r="E375" s="72"/>
      <c r="F375" s="88" t="s">
        <v>16</v>
      </c>
      <c r="G375" s="88" t="e">
        <f t="shared" si="24"/>
        <v>#VALUE!</v>
      </c>
      <c r="H375" s="101" t="s">
        <v>1961</v>
      </c>
      <c r="I375" s="84" t="s">
        <v>1051</v>
      </c>
      <c r="J375" s="142" t="s">
        <v>1052</v>
      </c>
      <c r="K375" s="142" t="s">
        <v>1062</v>
      </c>
      <c r="L375" s="142"/>
      <c r="M375" s="80" t="str">
        <f>IFERROR(VLOOKUP(K375,REFERENCES!R:S,2,FALSE),"")</f>
        <v>Nombre</v>
      </c>
      <c r="N375" s="159">
        <v>315</v>
      </c>
      <c r="O375" s="75"/>
      <c r="P375" s="75"/>
      <c r="Q375" s="75"/>
      <c r="R375" s="79" t="s">
        <v>1885</v>
      </c>
      <c r="S375" s="144">
        <v>328</v>
      </c>
      <c r="T375" s="85"/>
      <c r="U375" s="142" t="s">
        <v>20</v>
      </c>
      <c r="V375" s="142" t="s">
        <v>21</v>
      </c>
      <c r="W375" s="86" t="s">
        <v>1321</v>
      </c>
      <c r="X375" s="142"/>
      <c r="Y375" s="142"/>
      <c r="Z375" s="142"/>
      <c r="AA375" s="142" t="s">
        <v>1164</v>
      </c>
      <c r="AB375" s="142" t="e">
        <f t="shared" si="22"/>
        <v>#VALUE!</v>
      </c>
      <c r="AC375" s="142">
        <f t="shared" si="23"/>
        <v>162</v>
      </c>
      <c r="AD375" s="142" t="str">
        <f>VLOOKUP(U375,NIVEAUXADMIN!A:B,2,FALSE)</f>
        <v>HT07</v>
      </c>
      <c r="AE375" s="142" t="str">
        <f>VLOOKUP(V375,NIVEAUXADMIN!E:F,2,FALSE)</f>
        <v>HT07711</v>
      </c>
      <c r="AF375" s="142" t="str">
        <f>VLOOKUP(W375,NIVEAUXADMIN!I:J,2,FALSE)</f>
        <v>HT07711-01</v>
      </c>
      <c r="AG375" s="142">
        <f>IF(SUMPRODUCT(($A$4:$A375=A375)*($V$4:$V375=V375))&gt;1,0,1)</f>
        <v>0</v>
      </c>
    </row>
    <row r="376" spans="1:33" ht="15" customHeight="1">
      <c r="A376" s="142" t="s">
        <v>55</v>
      </c>
      <c r="B376" s="142" t="s">
        <v>55</v>
      </c>
      <c r="C376" s="142" t="s">
        <v>26</v>
      </c>
      <c r="D376" s="72"/>
      <c r="E376" s="72"/>
      <c r="F376" s="88" t="s">
        <v>16</v>
      </c>
      <c r="G376" s="88" t="e">
        <f t="shared" si="24"/>
        <v>#VALUE!</v>
      </c>
      <c r="H376" s="101" t="s">
        <v>1961</v>
      </c>
      <c r="I376" s="84" t="s">
        <v>1051</v>
      </c>
      <c r="J376" s="142" t="s">
        <v>1052</v>
      </c>
      <c r="K376" s="142" t="s">
        <v>1063</v>
      </c>
      <c r="L376" s="142"/>
      <c r="M376" s="80" t="str">
        <f>IFERROR(VLOOKUP(K376,REFERENCES!R:S,2,FALSE),"")</f>
        <v>Nombre</v>
      </c>
      <c r="N376" s="159">
        <v>200</v>
      </c>
      <c r="O376" s="75"/>
      <c r="P376" s="75"/>
      <c r="Q376" s="75"/>
      <c r="R376" s="79" t="s">
        <v>1885</v>
      </c>
      <c r="S376" s="144">
        <v>250</v>
      </c>
      <c r="T376" s="85"/>
      <c r="U376" s="142" t="s">
        <v>20</v>
      </c>
      <c r="V376" s="142" t="s">
        <v>22</v>
      </c>
      <c r="W376" s="86" t="s">
        <v>1262</v>
      </c>
      <c r="X376" s="142"/>
      <c r="Y376" s="142"/>
      <c r="Z376" s="142"/>
      <c r="AA376" s="142"/>
      <c r="AB376" s="142" t="e">
        <f t="shared" si="22"/>
        <v>#VALUE!</v>
      </c>
      <c r="AC376" s="142">
        <f t="shared" si="23"/>
        <v>162</v>
      </c>
      <c r="AD376" s="142" t="str">
        <f>VLOOKUP(U376,NIVEAUXADMIN!A:B,2,FALSE)</f>
        <v>HT07</v>
      </c>
      <c r="AE376" s="142" t="str">
        <f>VLOOKUP(V376,NIVEAUXADMIN!E:F,2,FALSE)</f>
        <v>HT07715</v>
      </c>
      <c r="AF376" s="142" t="str">
        <f>VLOOKUP(W376,NIVEAUXADMIN!I:J,2,FALSE)</f>
        <v>HT07715-02</v>
      </c>
      <c r="AG376" s="142">
        <f>IF(SUMPRODUCT(($A$4:$A376=A376)*($V$4:$V376=V376))&gt;1,0,1)</f>
        <v>1</v>
      </c>
    </row>
    <row r="377" spans="1:33" ht="15" customHeight="1">
      <c r="A377" s="142" t="s">
        <v>55</v>
      </c>
      <c r="B377" s="142" t="s">
        <v>55</v>
      </c>
      <c r="C377" s="142" t="s">
        <v>26</v>
      </c>
      <c r="D377" s="72"/>
      <c r="E377" s="72"/>
      <c r="F377" s="88" t="s">
        <v>16</v>
      </c>
      <c r="G377" s="88" t="e">
        <f t="shared" si="24"/>
        <v>#VALUE!</v>
      </c>
      <c r="H377" s="101" t="s">
        <v>1961</v>
      </c>
      <c r="I377" s="84" t="s">
        <v>1051</v>
      </c>
      <c r="J377" s="142" t="s">
        <v>1052</v>
      </c>
      <c r="K377" s="142" t="s">
        <v>1062</v>
      </c>
      <c r="L377" s="142"/>
      <c r="M377" s="80" t="str">
        <f>IFERROR(VLOOKUP(K377,REFERENCES!R:S,2,FALSE),"")</f>
        <v>Nombre</v>
      </c>
      <c r="N377" s="159">
        <v>200</v>
      </c>
      <c r="O377" s="75"/>
      <c r="P377" s="75"/>
      <c r="Q377" s="75"/>
      <c r="R377" s="79" t="s">
        <v>1885</v>
      </c>
      <c r="S377" s="144">
        <v>250</v>
      </c>
      <c r="T377" s="85"/>
      <c r="U377" s="142" t="s">
        <v>20</v>
      </c>
      <c r="V377" s="142" t="s">
        <v>22</v>
      </c>
      <c r="W377" s="86" t="s">
        <v>1262</v>
      </c>
      <c r="X377" s="142"/>
      <c r="Y377" s="142"/>
      <c r="Z377" s="142"/>
      <c r="AA377" s="142"/>
      <c r="AB377" s="142" t="e">
        <f t="shared" si="22"/>
        <v>#VALUE!</v>
      </c>
      <c r="AC377" s="142">
        <f t="shared" si="23"/>
        <v>162</v>
      </c>
      <c r="AD377" s="142" t="str">
        <f>VLOOKUP(U377,NIVEAUXADMIN!A:B,2,FALSE)</f>
        <v>HT07</v>
      </c>
      <c r="AE377" s="142" t="str">
        <f>VLOOKUP(V377,NIVEAUXADMIN!E:F,2,FALSE)</f>
        <v>HT07715</v>
      </c>
      <c r="AF377" s="142" t="str">
        <f>VLOOKUP(W377,NIVEAUXADMIN!I:J,2,FALSE)</f>
        <v>HT07715-02</v>
      </c>
      <c r="AG377" s="142">
        <f>IF(SUMPRODUCT(($A$4:$A377=A377)*($V$4:$V377=V377))&gt;1,0,1)</f>
        <v>0</v>
      </c>
    </row>
    <row r="378" spans="1:33" ht="15" customHeight="1">
      <c r="A378" s="142" t="s">
        <v>55</v>
      </c>
      <c r="B378" s="142" t="s">
        <v>55</v>
      </c>
      <c r="C378" s="142" t="s">
        <v>26</v>
      </c>
      <c r="D378" s="72"/>
      <c r="E378" s="72"/>
      <c r="F378" s="88" t="s">
        <v>16</v>
      </c>
      <c r="G378" s="88" t="e">
        <f t="shared" si="24"/>
        <v>#VALUE!</v>
      </c>
      <c r="H378" s="101" t="s">
        <v>1961</v>
      </c>
      <c r="I378" s="84" t="s">
        <v>1051</v>
      </c>
      <c r="J378" s="142" t="s">
        <v>1052</v>
      </c>
      <c r="K378" s="142" t="s">
        <v>1063</v>
      </c>
      <c r="L378" s="142"/>
      <c r="M378" s="80" t="str">
        <f>IFERROR(VLOOKUP(K378,REFERENCES!R:S,2,FALSE),"")</f>
        <v>Nombre</v>
      </c>
      <c r="N378" s="159">
        <v>200</v>
      </c>
      <c r="O378" s="75"/>
      <c r="P378" s="75"/>
      <c r="Q378" s="75"/>
      <c r="R378" s="79" t="s">
        <v>1885</v>
      </c>
      <c r="S378" s="144">
        <v>270</v>
      </c>
      <c r="T378" s="85"/>
      <c r="U378" s="142" t="s">
        <v>20</v>
      </c>
      <c r="V378" s="142" t="s">
        <v>22</v>
      </c>
      <c r="W378" s="86" t="s">
        <v>1156</v>
      </c>
      <c r="X378" s="142"/>
      <c r="Y378" s="142"/>
      <c r="Z378" s="142"/>
      <c r="AA378" s="142"/>
      <c r="AB378" s="142" t="e">
        <f t="shared" si="22"/>
        <v>#VALUE!</v>
      </c>
      <c r="AC378" s="142">
        <f t="shared" si="23"/>
        <v>162</v>
      </c>
      <c r="AD378" s="142" t="str">
        <f>VLOOKUP(U378,NIVEAUXADMIN!A:B,2,FALSE)</f>
        <v>HT07</v>
      </c>
      <c r="AE378" s="142" t="str">
        <f>VLOOKUP(V378,NIVEAUXADMIN!E:F,2,FALSE)</f>
        <v>HT07715</v>
      </c>
      <c r="AF378" s="142" t="e">
        <f>VLOOKUP(W378,NIVEAUXADMIN!I:J,2,FALSE)</f>
        <v>#N/A</v>
      </c>
      <c r="AG378" s="142">
        <f>IF(SUMPRODUCT(($A$4:$A378=A378)*($V$4:$V378=V378))&gt;1,0,1)</f>
        <v>0</v>
      </c>
    </row>
    <row r="379" spans="1:33" ht="15" customHeight="1">
      <c r="A379" s="142" t="s">
        <v>55</v>
      </c>
      <c r="B379" s="142" t="s">
        <v>55</v>
      </c>
      <c r="C379" s="142" t="s">
        <v>26</v>
      </c>
      <c r="D379" s="72"/>
      <c r="E379" s="72"/>
      <c r="F379" s="88" t="s">
        <v>16</v>
      </c>
      <c r="G379" s="88" t="e">
        <f t="shared" si="24"/>
        <v>#VALUE!</v>
      </c>
      <c r="H379" s="101" t="s">
        <v>1961</v>
      </c>
      <c r="I379" s="84" t="s">
        <v>1051</v>
      </c>
      <c r="J379" s="142" t="s">
        <v>1052</v>
      </c>
      <c r="K379" s="142" t="s">
        <v>1062</v>
      </c>
      <c r="L379" s="142"/>
      <c r="M379" s="80" t="str">
        <f>IFERROR(VLOOKUP(K379,REFERENCES!R:S,2,FALSE),"")</f>
        <v>Nombre</v>
      </c>
      <c r="N379" s="159">
        <v>200</v>
      </c>
      <c r="O379" s="75"/>
      <c r="P379" s="75"/>
      <c r="Q379" s="75"/>
      <c r="R379" s="79" t="s">
        <v>1885</v>
      </c>
      <c r="S379" s="144">
        <v>270</v>
      </c>
      <c r="T379" s="85"/>
      <c r="U379" s="142" t="s">
        <v>20</v>
      </c>
      <c r="V379" s="142" t="s">
        <v>22</v>
      </c>
      <c r="W379" s="86" t="s">
        <v>1156</v>
      </c>
      <c r="X379" s="142"/>
      <c r="Y379" s="142"/>
      <c r="Z379" s="142"/>
      <c r="AA379" s="142"/>
      <c r="AB379" s="142" t="e">
        <f t="shared" si="22"/>
        <v>#VALUE!</v>
      </c>
      <c r="AC379" s="142">
        <f t="shared" si="23"/>
        <v>162</v>
      </c>
      <c r="AD379" s="142" t="str">
        <f>VLOOKUP(U379,NIVEAUXADMIN!A:B,2,FALSE)</f>
        <v>HT07</v>
      </c>
      <c r="AE379" s="142" t="str">
        <f>VLOOKUP(V379,NIVEAUXADMIN!E:F,2,FALSE)</f>
        <v>HT07715</v>
      </c>
      <c r="AF379" s="142" t="e">
        <f>VLOOKUP(W379,NIVEAUXADMIN!I:J,2,FALSE)</f>
        <v>#N/A</v>
      </c>
      <c r="AG379" s="142">
        <f>IF(SUMPRODUCT(($A$4:$A379=A379)*($V$4:$V379=V379))&gt;1,0,1)</f>
        <v>0</v>
      </c>
    </row>
    <row r="380" spans="1:33" ht="15" customHeight="1">
      <c r="A380" s="142" t="s">
        <v>58</v>
      </c>
      <c r="B380" s="142" t="s">
        <v>58</v>
      </c>
      <c r="C380" s="142" t="s">
        <v>26</v>
      </c>
      <c r="D380" s="72"/>
      <c r="E380" s="72"/>
      <c r="F380" s="88" t="s">
        <v>16</v>
      </c>
      <c r="G380" s="88" t="e">
        <f t="shared" si="24"/>
        <v>#VALUE!</v>
      </c>
      <c r="H380" s="101" t="s">
        <v>1961</v>
      </c>
      <c r="I380" s="84" t="s">
        <v>1049</v>
      </c>
      <c r="J380" s="142" t="s">
        <v>1053</v>
      </c>
      <c r="K380" s="142" t="s">
        <v>1048</v>
      </c>
      <c r="L380" s="142"/>
      <c r="M380" s="80" t="str">
        <f>IFERROR(VLOOKUP(K380,REFERENCES!R:S,2,FALSE),"")</f>
        <v>Nombre</v>
      </c>
      <c r="N380" s="159">
        <v>90</v>
      </c>
      <c r="O380" s="75"/>
      <c r="P380" s="75"/>
      <c r="Q380" s="75"/>
      <c r="R380" s="79" t="s">
        <v>1885</v>
      </c>
      <c r="S380" s="144">
        <v>90</v>
      </c>
      <c r="T380" s="85"/>
      <c r="U380" s="142" t="s">
        <v>20</v>
      </c>
      <c r="V380" s="142" t="s">
        <v>253</v>
      </c>
      <c r="W380" s="86"/>
      <c r="X380" s="142"/>
      <c r="Y380" s="142"/>
      <c r="Z380" s="142"/>
      <c r="AA380" s="142"/>
      <c r="AB380" s="142" t="e">
        <f t="shared" si="22"/>
        <v>#VALUE!</v>
      </c>
      <c r="AC380" s="142">
        <f t="shared" si="23"/>
        <v>162</v>
      </c>
      <c r="AD380" s="142" t="str">
        <f>VLOOKUP(U380,NIVEAUXADMIN!A:B,2,FALSE)</f>
        <v>HT07</v>
      </c>
      <c r="AE380" s="142" t="str">
        <f>VLOOKUP(V380,NIVEAUXADMIN!E:F,2,FALSE)</f>
        <v>HT07731</v>
      </c>
      <c r="AF380" s="142" t="e">
        <f>VLOOKUP(W380,NIVEAUXADMIN!I:J,2,FALSE)</f>
        <v>#N/A</v>
      </c>
      <c r="AG380" s="142">
        <f>IF(SUMPRODUCT(($A$4:$A380=A380)*($V$4:$V380=V380))&gt;1,0,1)</f>
        <v>1</v>
      </c>
    </row>
    <row r="381" spans="1:33" ht="15" customHeight="1">
      <c r="A381" s="86" t="s">
        <v>2759</v>
      </c>
      <c r="B381" s="86" t="s">
        <v>1093</v>
      </c>
      <c r="C381" s="86" t="s">
        <v>26</v>
      </c>
      <c r="D381" s="142" t="s">
        <v>68</v>
      </c>
      <c r="E381" s="142" t="s">
        <v>48</v>
      </c>
      <c r="F381" s="142" t="s">
        <v>16</v>
      </c>
      <c r="G381" s="142" t="str">
        <f t="shared" si="24"/>
        <v>Octobre</v>
      </c>
      <c r="H381" s="158">
        <v>42663</v>
      </c>
      <c r="I381" s="84" t="s">
        <v>1049</v>
      </c>
      <c r="J381" s="142" t="s">
        <v>1053</v>
      </c>
      <c r="K381" s="142" t="s">
        <v>1048</v>
      </c>
      <c r="L381" s="142"/>
      <c r="M381" s="80" t="str">
        <f>IFERROR(VLOOKUP(K381,REFERENCES!R:S,2,FALSE),"")</f>
        <v>Nombre</v>
      </c>
      <c r="N381" s="75">
        <v>625</v>
      </c>
      <c r="O381" s="75"/>
      <c r="P381" s="75"/>
      <c r="Q381" s="75"/>
      <c r="R381" s="79"/>
      <c r="S381" s="144">
        <v>625</v>
      </c>
      <c r="T381" s="85"/>
      <c r="U381" s="142" t="s">
        <v>20</v>
      </c>
      <c r="V381" s="142" t="s">
        <v>529</v>
      </c>
      <c r="W381" s="86" t="s">
        <v>1409</v>
      </c>
      <c r="X381" s="142" t="s">
        <v>2516</v>
      </c>
      <c r="Y381" s="142"/>
      <c r="Z381" s="142"/>
      <c r="AA381" s="142"/>
      <c r="AB381" s="142" t="str">
        <f t="shared" si="22"/>
        <v>CHR20161020SULE1È</v>
      </c>
      <c r="AC381" s="142">
        <f t="shared" si="23"/>
        <v>2</v>
      </c>
      <c r="AD381" s="142" t="str">
        <f>VLOOKUP(U381,NIVEAUXADMIN!A:B,2,FALSE)</f>
        <v>HT07</v>
      </c>
      <c r="AE381" s="142" t="str">
        <f>VLOOKUP(V381,NIVEAUXADMIN!E:F,2,FALSE)</f>
        <v>HT07752</v>
      </c>
      <c r="AF381" s="142" t="str">
        <f>VLOOKUP(W381,NIVEAUXADMIN!I:J,2,FALSE)</f>
        <v>HT07752-01</v>
      </c>
      <c r="AG381" s="142">
        <f>IF(SUMPRODUCT(($A$4:$A381=A381)*($V$4:$V381=V381))&gt;1,0,1)</f>
        <v>1</v>
      </c>
    </row>
    <row r="382" spans="1:33" ht="15" customHeight="1">
      <c r="A382" s="86" t="s">
        <v>2759</v>
      </c>
      <c r="B382" s="86" t="s">
        <v>1093</v>
      </c>
      <c r="C382" s="86" t="s">
        <v>26</v>
      </c>
      <c r="D382" s="142" t="s">
        <v>68</v>
      </c>
      <c r="E382" s="142" t="s">
        <v>48</v>
      </c>
      <c r="F382" s="142" t="s">
        <v>16</v>
      </c>
      <c r="G382" s="142" t="str">
        <f t="shared" si="24"/>
        <v>Octobre</v>
      </c>
      <c r="H382" s="158">
        <v>42663</v>
      </c>
      <c r="I382" s="84" t="s">
        <v>1049</v>
      </c>
      <c r="J382" s="142" t="s">
        <v>1053</v>
      </c>
      <c r="K382" s="142" t="s">
        <v>1048</v>
      </c>
      <c r="L382" s="142"/>
      <c r="M382" s="80" t="str">
        <f>IFERROR(VLOOKUP(K382,REFERENCES!R:S,2,FALSE),"")</f>
        <v>Nombre</v>
      </c>
      <c r="N382" s="75">
        <v>25</v>
      </c>
      <c r="O382" s="75"/>
      <c r="P382" s="75"/>
      <c r="Q382" s="75"/>
      <c r="R382" s="79"/>
      <c r="S382" s="144">
        <v>25</v>
      </c>
      <c r="T382" s="85"/>
      <c r="U382" s="142" t="s">
        <v>20</v>
      </c>
      <c r="V382" s="142" t="s">
        <v>21</v>
      </c>
      <c r="W382" s="86" t="s">
        <v>1321</v>
      </c>
      <c r="X382" s="142" t="s">
        <v>2613</v>
      </c>
      <c r="Y382" s="142"/>
      <c r="Z382" s="142"/>
      <c r="AA382" s="142"/>
      <c r="AB382" s="142" t="str">
        <f t="shared" si="22"/>
        <v>CHR20161020SULE1È</v>
      </c>
      <c r="AC382" s="142">
        <f t="shared" si="23"/>
        <v>2</v>
      </c>
      <c r="AD382" s="142" t="str">
        <f>VLOOKUP(U382,NIVEAUXADMIN!A:B,2,FALSE)</f>
        <v>HT07</v>
      </c>
      <c r="AE382" s="142" t="str">
        <f>VLOOKUP(V382,NIVEAUXADMIN!E:F,2,FALSE)</f>
        <v>HT07711</v>
      </c>
      <c r="AF382" s="142" t="str">
        <f>VLOOKUP(W382,NIVEAUXADMIN!I:J,2,FALSE)</f>
        <v>HT07711-01</v>
      </c>
      <c r="AG382" s="142">
        <f>IF(SUMPRODUCT(($A$4:$A382=A382)*($V$4:$V382=V382))&gt;1,0,1)</f>
        <v>1</v>
      </c>
    </row>
    <row r="383" spans="1:33" ht="15" customHeight="1">
      <c r="A383" s="86" t="s">
        <v>2759</v>
      </c>
      <c r="B383" s="86" t="s">
        <v>1093</v>
      </c>
      <c r="C383" s="86" t="s">
        <v>26</v>
      </c>
      <c r="D383" s="142" t="s">
        <v>68</v>
      </c>
      <c r="E383" s="142" t="s">
        <v>48</v>
      </c>
      <c r="F383" s="142" t="s">
        <v>16</v>
      </c>
      <c r="G383" s="142" t="str">
        <f t="shared" si="24"/>
        <v>Octobre</v>
      </c>
      <c r="H383" s="158">
        <v>42663</v>
      </c>
      <c r="I383" s="84" t="s">
        <v>1049</v>
      </c>
      <c r="J383" s="142" t="s">
        <v>1053</v>
      </c>
      <c r="K383" s="142" t="s">
        <v>1048</v>
      </c>
      <c r="L383" s="142"/>
      <c r="M383" s="80" t="str">
        <f>IFERROR(VLOOKUP(K383,REFERENCES!R:S,2,FALSE),"")</f>
        <v>Nombre</v>
      </c>
      <c r="N383" s="75">
        <v>250</v>
      </c>
      <c r="O383" s="75"/>
      <c r="P383" s="75"/>
      <c r="Q383" s="75"/>
      <c r="R383" s="79"/>
      <c r="S383" s="144">
        <v>250</v>
      </c>
      <c r="T383" s="85"/>
      <c r="U383" s="142" t="s">
        <v>20</v>
      </c>
      <c r="V383" s="142" t="s">
        <v>539</v>
      </c>
      <c r="W383" s="86" t="s">
        <v>1630</v>
      </c>
      <c r="X383" s="142" t="s">
        <v>2612</v>
      </c>
      <c r="Y383" s="142"/>
      <c r="Z383" s="142"/>
      <c r="AA383" s="142"/>
      <c r="AB383" s="142" t="str">
        <f t="shared" si="22"/>
        <v>CHR20161020SUPO4È</v>
      </c>
      <c r="AC383" s="142">
        <f t="shared" si="23"/>
        <v>1</v>
      </c>
      <c r="AD383" s="142" t="str">
        <f>VLOOKUP(U383,NIVEAUXADMIN!A:B,2,FALSE)</f>
        <v>HT07</v>
      </c>
      <c r="AE383" s="142" t="str">
        <f>VLOOKUP(V383,NIVEAUXADMIN!E:F,2,FALSE)</f>
        <v>HT07721</v>
      </c>
      <c r="AF383" s="142" t="str">
        <f>VLOOKUP(W383,NIVEAUXADMIN!I:J,2,FALSE)</f>
        <v>HT07721-01</v>
      </c>
      <c r="AG383" s="142">
        <f>IF(SUMPRODUCT(($A$4:$A383=A383)*($V$4:$V383=V383))&gt;1,0,1)</f>
        <v>1</v>
      </c>
    </row>
    <row r="384" spans="1:33" ht="15" customHeight="1">
      <c r="A384" s="142" t="s">
        <v>2759</v>
      </c>
      <c r="B384" s="142" t="s">
        <v>1093</v>
      </c>
      <c r="C384" s="142" t="s">
        <v>26</v>
      </c>
      <c r="D384" s="72"/>
      <c r="E384" s="72" t="s">
        <v>48</v>
      </c>
      <c r="F384" s="88" t="s">
        <v>16</v>
      </c>
      <c r="G384" s="88" t="e">
        <f t="shared" si="24"/>
        <v>#VALUE!</v>
      </c>
      <c r="H384" s="101" t="s">
        <v>1961</v>
      </c>
      <c r="I384" s="84" t="s">
        <v>1049</v>
      </c>
      <c r="J384" s="142" t="s">
        <v>1053</v>
      </c>
      <c r="K384" s="142" t="s">
        <v>1048</v>
      </c>
      <c r="L384" s="142"/>
      <c r="M384" s="80" t="str">
        <f>IFERROR(VLOOKUP(K384,REFERENCES!R:S,2,FALSE),"")</f>
        <v>Nombre</v>
      </c>
      <c r="N384" s="159">
        <v>900</v>
      </c>
      <c r="O384" s="75"/>
      <c r="P384" s="75"/>
      <c r="Q384" s="75"/>
      <c r="R384" s="79" t="s">
        <v>1885</v>
      </c>
      <c r="S384" s="144">
        <v>900</v>
      </c>
      <c r="T384" s="85"/>
      <c r="U384" s="142" t="s">
        <v>20</v>
      </c>
      <c r="V384" s="142"/>
      <c r="W384" s="86"/>
      <c r="X384" s="142"/>
      <c r="Y384" s="142"/>
      <c r="Z384" s="142"/>
      <c r="AA384" s="142"/>
      <c r="AB384" s="142" t="e">
        <f t="shared" si="22"/>
        <v>#VALUE!</v>
      </c>
      <c r="AC384" s="142">
        <f t="shared" si="23"/>
        <v>162</v>
      </c>
      <c r="AD384" s="142" t="str">
        <f>VLOOKUP(U384,NIVEAUXADMIN!A:B,2,FALSE)</f>
        <v>HT07</v>
      </c>
      <c r="AE384" s="142" t="e">
        <f>VLOOKUP(V384,NIVEAUXADMIN!E:F,2,FALSE)</f>
        <v>#N/A</v>
      </c>
      <c r="AF384" s="142" t="e">
        <f>VLOOKUP(W384,NIVEAUXADMIN!I:J,2,FALSE)</f>
        <v>#N/A</v>
      </c>
      <c r="AG384" s="142">
        <f>IF(SUMPRODUCT(($A$4:$A384=A384)*($V$4:$V384=V384))&gt;1,0,1)</f>
        <v>1</v>
      </c>
    </row>
    <row r="385" spans="1:33" ht="15" customHeight="1">
      <c r="A385" s="143" t="s">
        <v>2769</v>
      </c>
      <c r="B385" s="143" t="s">
        <v>2769</v>
      </c>
      <c r="C385" s="143" t="s">
        <v>38</v>
      </c>
      <c r="D385" s="142" t="s">
        <v>1192</v>
      </c>
      <c r="E385" s="72"/>
      <c r="F385" s="142" t="s">
        <v>16</v>
      </c>
      <c r="G385" s="142" t="str">
        <f t="shared" si="24"/>
        <v>Decembre</v>
      </c>
      <c r="H385" s="158">
        <v>42717</v>
      </c>
      <c r="I385" s="84" t="s">
        <v>1049</v>
      </c>
      <c r="J385" s="142" t="s">
        <v>1053</v>
      </c>
      <c r="K385" s="142" t="s">
        <v>1048</v>
      </c>
      <c r="L385" s="142"/>
      <c r="M385" s="80" t="str">
        <f>IFERROR(VLOOKUP(K385,REFERENCES!R:S,2,FALSE),"")</f>
        <v>Nombre</v>
      </c>
      <c r="N385" s="159">
        <v>375</v>
      </c>
      <c r="O385" s="75"/>
      <c r="P385" s="75"/>
      <c r="Q385" s="75"/>
      <c r="R385" s="79" t="s">
        <v>1885</v>
      </c>
      <c r="S385" s="144">
        <v>375</v>
      </c>
      <c r="T385" s="85" t="s">
        <v>1040</v>
      </c>
      <c r="U385" s="142" t="s">
        <v>17</v>
      </c>
      <c r="V385" s="142" t="s">
        <v>18</v>
      </c>
      <c r="W385" s="86"/>
      <c r="X385" s="142"/>
      <c r="Y385" s="142"/>
      <c r="Z385" s="142"/>
      <c r="AA385" s="142"/>
      <c r="AB385" s="142" t="str">
        <f t="shared" si="22"/>
        <v>CIC20161213GRJE</v>
      </c>
      <c r="AC385" s="142">
        <f t="shared" si="23"/>
        <v>2</v>
      </c>
      <c r="AD385" s="142" t="str">
        <f>VLOOKUP(U385,NIVEAUXADMIN!A:B,2,FALSE)</f>
        <v>HT08</v>
      </c>
      <c r="AE385" s="142" t="str">
        <f>VLOOKUP(V385,NIVEAUXADMIN!E:F,2,FALSE)</f>
        <v>HT08811</v>
      </c>
      <c r="AF385" s="142" t="e">
        <f>VLOOKUP(W385,NIVEAUXADMIN!I:J,2,FALSE)</f>
        <v>#N/A</v>
      </c>
      <c r="AG385" s="142">
        <f>IF(SUMPRODUCT(($A$4:$A385=A385)*($V$4:$V385=V385))&gt;1,0,1)</f>
        <v>1</v>
      </c>
    </row>
    <row r="386" spans="1:33" ht="15" customHeight="1">
      <c r="A386" s="143" t="s">
        <v>2769</v>
      </c>
      <c r="B386" s="143" t="s">
        <v>2769</v>
      </c>
      <c r="C386" s="143" t="s">
        <v>38</v>
      </c>
      <c r="D386" s="142" t="s">
        <v>1192</v>
      </c>
      <c r="E386" s="72"/>
      <c r="F386" s="142" t="s">
        <v>16</v>
      </c>
      <c r="G386" s="142" t="str">
        <f t="shared" si="24"/>
        <v>Decembre</v>
      </c>
      <c r="H386" s="158">
        <v>42717</v>
      </c>
      <c r="I386" s="84" t="s">
        <v>1051</v>
      </c>
      <c r="J386" s="142" t="s">
        <v>1052</v>
      </c>
      <c r="K386" s="142" t="s">
        <v>1062</v>
      </c>
      <c r="L386" s="142"/>
      <c r="M386" s="80" t="str">
        <f>IFERROR(VLOOKUP(K386,REFERENCES!R:S,2,FALSE),"")</f>
        <v>Nombre</v>
      </c>
      <c r="N386" s="159">
        <v>375</v>
      </c>
      <c r="O386" s="75"/>
      <c r="P386" s="75"/>
      <c r="Q386" s="75"/>
      <c r="R386" s="79" t="s">
        <v>1885</v>
      </c>
      <c r="S386" s="144">
        <v>375</v>
      </c>
      <c r="T386" s="85" t="s">
        <v>1040</v>
      </c>
      <c r="U386" s="142" t="s">
        <v>17</v>
      </c>
      <c r="V386" s="142" t="s">
        <v>18</v>
      </c>
      <c r="W386" s="86"/>
      <c r="X386" s="142"/>
      <c r="Y386" s="142"/>
      <c r="Z386" s="142"/>
      <c r="AA386" s="142"/>
      <c r="AB386" s="142" t="str">
        <f t="shared" si="22"/>
        <v>CIC20161213GRJE</v>
      </c>
      <c r="AC386" s="142">
        <f t="shared" si="23"/>
        <v>2</v>
      </c>
      <c r="AD386" s="142" t="str">
        <f>VLOOKUP(U386,NIVEAUXADMIN!A:B,2,FALSE)</f>
        <v>HT08</v>
      </c>
      <c r="AE386" s="142" t="str">
        <f>VLOOKUP(V386,NIVEAUXADMIN!E:F,2,FALSE)</f>
        <v>HT08811</v>
      </c>
      <c r="AF386" s="142" t="e">
        <f>VLOOKUP(W386,NIVEAUXADMIN!I:J,2,FALSE)</f>
        <v>#N/A</v>
      </c>
      <c r="AG386" s="142">
        <f>IF(SUMPRODUCT(($A$4:$A386=A386)*($V$4:$V386=V386))&gt;1,0,1)</f>
        <v>0</v>
      </c>
    </row>
    <row r="387" spans="1:33" ht="15" customHeight="1">
      <c r="A387" s="142" t="s">
        <v>2610</v>
      </c>
      <c r="B387" s="142" t="s">
        <v>2610</v>
      </c>
      <c r="C387" s="142" t="s">
        <v>2757</v>
      </c>
      <c r="D387" s="142"/>
      <c r="E387" s="142"/>
      <c r="F387" s="142" t="s">
        <v>16</v>
      </c>
      <c r="G387" s="142" t="str">
        <f t="shared" si="24"/>
        <v>Octobre</v>
      </c>
      <c r="H387" s="158">
        <v>42667</v>
      </c>
      <c r="I387" s="84" t="s">
        <v>1049</v>
      </c>
      <c r="J387" s="142" t="s">
        <v>1053</v>
      </c>
      <c r="K387" s="142" t="s">
        <v>1048</v>
      </c>
      <c r="L387" s="142"/>
      <c r="M387" s="80" t="str">
        <f>IFERROR(VLOOKUP(K387,REFERENCES!R:S,2,FALSE),"")</f>
        <v>Nombre</v>
      </c>
      <c r="N387" s="75">
        <v>40</v>
      </c>
      <c r="O387" s="75"/>
      <c r="P387" s="75"/>
      <c r="Q387" s="75"/>
      <c r="R387" s="79"/>
      <c r="S387" s="144">
        <v>40</v>
      </c>
      <c r="T387" s="85"/>
      <c r="U387" s="142" t="s">
        <v>17</v>
      </c>
      <c r="V387" s="142" t="s">
        <v>18</v>
      </c>
      <c r="W387" s="86" t="s">
        <v>1723</v>
      </c>
      <c r="X387" s="142" t="s">
        <v>2750</v>
      </c>
      <c r="Y387" s="142"/>
      <c r="Z387" s="142"/>
      <c r="AA387" s="142"/>
      <c r="AB387" s="142" t="str">
        <f t="shared" si="22"/>
        <v>COL20161024GRJE6E</v>
      </c>
      <c r="AC387" s="142">
        <f t="shared" si="23"/>
        <v>1</v>
      </c>
      <c r="AD387" s="142" t="str">
        <f>VLOOKUP(U387,NIVEAUXADMIN!A:B,2,FALSE)</f>
        <v>HT08</v>
      </c>
      <c r="AE387" s="142" t="str">
        <f>VLOOKUP(V387,NIVEAUXADMIN!E:F,2,FALSE)</f>
        <v>HT08811</v>
      </c>
      <c r="AF387" s="142" t="str">
        <f>VLOOKUP(W387,NIVEAUXADMIN!I:J,2,FALSE)</f>
        <v>HT08811-06</v>
      </c>
      <c r="AG387" s="142">
        <f>IF(SUMPRODUCT(($A$4:$A387=A387)*($V$4:$V387=V387))&gt;1,0,1)</f>
        <v>1</v>
      </c>
    </row>
    <row r="388" spans="1:33" ht="15" customHeight="1">
      <c r="A388" s="142" t="s">
        <v>2611</v>
      </c>
      <c r="B388" s="142" t="s">
        <v>2611</v>
      </c>
      <c r="C388" s="142" t="s">
        <v>2757</v>
      </c>
      <c r="D388" s="142"/>
      <c r="E388" s="142"/>
      <c r="F388" s="142" t="s">
        <v>16</v>
      </c>
      <c r="G388" s="142" t="str">
        <f t="shared" si="24"/>
        <v>Octobre</v>
      </c>
      <c r="H388" s="158">
        <v>42667</v>
      </c>
      <c r="I388" s="84" t="s">
        <v>1049</v>
      </c>
      <c r="J388" s="142" t="s">
        <v>1053</v>
      </c>
      <c r="K388" s="142" t="s">
        <v>1048</v>
      </c>
      <c r="L388" s="142"/>
      <c r="M388" s="80" t="str">
        <f>IFERROR(VLOOKUP(K388,REFERENCES!R:S,2,FALSE),"")</f>
        <v>Nombre</v>
      </c>
      <c r="N388" s="75">
        <v>1500</v>
      </c>
      <c r="O388" s="75"/>
      <c r="P388" s="75"/>
      <c r="Q388" s="75"/>
      <c r="R388" s="79"/>
      <c r="S388" s="144">
        <v>1500</v>
      </c>
      <c r="T388" s="85"/>
      <c r="U388" s="142" t="s">
        <v>17</v>
      </c>
      <c r="V388" s="142" t="s">
        <v>275</v>
      </c>
      <c r="W388" s="86"/>
      <c r="X388" s="142"/>
      <c r="Y388" s="142"/>
      <c r="Z388" s="142"/>
      <c r="AA388" s="142"/>
      <c r="AB388" s="142" t="str">
        <f t="shared" ref="AB388:AB451" si="25">UPPER(LEFT(A388,3)&amp;YEAR(H388)&amp;MONTH(H388)&amp;DAY((H388))&amp;LEFT(U388,2)&amp;LEFT(V388,2)&amp;LEFT(W388,2))</f>
        <v>COM20161024GRRO</v>
      </c>
      <c r="AC388" s="142">
        <f t="shared" ref="AC388:AC451" si="26">COUNTIF($AB$4:$AB$1178,AB388)</f>
        <v>3</v>
      </c>
      <c r="AD388" s="142" t="str">
        <f>VLOOKUP(U388,NIVEAUXADMIN!A:B,2,FALSE)</f>
        <v>HT08</v>
      </c>
      <c r="AE388" s="142" t="str">
        <f>VLOOKUP(V388,NIVEAUXADMIN!E:F,2,FALSE)</f>
        <v>HT08832</v>
      </c>
      <c r="AF388" s="142" t="e">
        <f>VLOOKUP(W388,NIVEAUXADMIN!I:J,2,FALSE)</f>
        <v>#N/A</v>
      </c>
      <c r="AG388" s="142">
        <f>IF(SUMPRODUCT(($A$4:$A388=A388)*($V$4:$V388=V388))&gt;1,0,1)</f>
        <v>1</v>
      </c>
    </row>
    <row r="389" spans="1:33" ht="15" customHeight="1">
      <c r="A389" s="142" t="s">
        <v>2611</v>
      </c>
      <c r="B389" s="142" t="s">
        <v>2611</v>
      </c>
      <c r="C389" s="142" t="s">
        <v>2757</v>
      </c>
      <c r="D389" s="142"/>
      <c r="E389" s="142"/>
      <c r="F389" s="142" t="s">
        <v>16</v>
      </c>
      <c r="G389" s="142" t="str">
        <f t="shared" ref="G389:G452" si="27">CHOOSE(MONTH(H389), "Janvier", "Fevrier", "Mars", "Avril", "Mai", "Juin", "Juillet", "Aout", "Septembre", "Octobre", "Novembre", "Decembre")</f>
        <v>Octobre</v>
      </c>
      <c r="H389" s="158">
        <v>42667</v>
      </c>
      <c r="I389" s="84" t="s">
        <v>1051</v>
      </c>
      <c r="J389" s="142" t="s">
        <v>1052</v>
      </c>
      <c r="K389" s="142" t="s">
        <v>1054</v>
      </c>
      <c r="L389" s="142"/>
      <c r="M389" s="80" t="str">
        <f>IFERROR(VLOOKUP(K389,REFERENCES!R:S,2,FALSE),"")</f>
        <v>Nombre</v>
      </c>
      <c r="N389" s="75">
        <v>1600</v>
      </c>
      <c r="O389" s="75"/>
      <c r="P389" s="75"/>
      <c r="Q389" s="75"/>
      <c r="R389" s="79"/>
      <c r="S389" s="144">
        <v>1500</v>
      </c>
      <c r="T389" s="85"/>
      <c r="U389" s="142" t="s">
        <v>17</v>
      </c>
      <c r="V389" s="142" t="s">
        <v>275</v>
      </c>
      <c r="W389" s="86"/>
      <c r="X389" s="142"/>
      <c r="Y389" s="142"/>
      <c r="Z389" s="142"/>
      <c r="AA389" s="142"/>
      <c r="AB389" s="142" t="str">
        <f t="shared" si="25"/>
        <v>COM20161024GRRO</v>
      </c>
      <c r="AC389" s="142">
        <f t="shared" si="26"/>
        <v>3</v>
      </c>
      <c r="AD389" s="142" t="str">
        <f>VLOOKUP(U389,NIVEAUXADMIN!A:B,2,FALSE)</f>
        <v>HT08</v>
      </c>
      <c r="AE389" s="142" t="str">
        <f>VLOOKUP(V389,NIVEAUXADMIN!E:F,2,FALSE)</f>
        <v>HT08832</v>
      </c>
      <c r="AF389" s="142" t="e">
        <f>VLOOKUP(W389,NIVEAUXADMIN!I:J,2,FALSE)</f>
        <v>#N/A</v>
      </c>
      <c r="AG389" s="142">
        <f>IF(SUMPRODUCT(($A$4:$A389=A389)*($V$4:$V389=V389))&gt;1,0,1)</f>
        <v>0</v>
      </c>
    </row>
    <row r="390" spans="1:33" ht="15" customHeight="1">
      <c r="A390" s="142" t="s">
        <v>2611</v>
      </c>
      <c r="B390" s="142" t="s">
        <v>2611</v>
      </c>
      <c r="C390" s="142" t="s">
        <v>2757</v>
      </c>
      <c r="D390" s="142"/>
      <c r="E390" s="142"/>
      <c r="F390" s="142" t="s">
        <v>16</v>
      </c>
      <c r="G390" s="142" t="str">
        <f t="shared" si="27"/>
        <v>Octobre</v>
      </c>
      <c r="H390" s="158">
        <v>42667</v>
      </c>
      <c r="I390" s="84" t="s">
        <v>1051</v>
      </c>
      <c r="J390" s="142" t="s">
        <v>1052</v>
      </c>
      <c r="K390" s="142" t="s">
        <v>1056</v>
      </c>
      <c r="L390" s="142"/>
      <c r="M390" s="80" t="str">
        <f>IFERROR(VLOOKUP(K390,REFERENCES!R:S,2,FALSE),"")</f>
        <v>Nombre</v>
      </c>
      <c r="N390" s="75">
        <v>1400</v>
      </c>
      <c r="O390" s="75"/>
      <c r="P390" s="75"/>
      <c r="Q390" s="75"/>
      <c r="R390" s="79"/>
      <c r="S390" s="144">
        <v>1500</v>
      </c>
      <c r="T390" s="85"/>
      <c r="U390" s="142" t="s">
        <v>17</v>
      </c>
      <c r="V390" s="142" t="s">
        <v>275</v>
      </c>
      <c r="W390" s="86"/>
      <c r="X390" s="142"/>
      <c r="Y390" s="142"/>
      <c r="Z390" s="142"/>
      <c r="AA390" s="142"/>
      <c r="AB390" s="142" t="str">
        <f t="shared" si="25"/>
        <v>COM20161024GRRO</v>
      </c>
      <c r="AC390" s="142">
        <f t="shared" si="26"/>
        <v>3</v>
      </c>
      <c r="AD390" s="142" t="str">
        <f>VLOOKUP(U390,NIVEAUXADMIN!A:B,2,FALSE)</f>
        <v>HT08</v>
      </c>
      <c r="AE390" s="142" t="str">
        <f>VLOOKUP(V390,NIVEAUXADMIN!E:F,2,FALSE)</f>
        <v>HT08832</v>
      </c>
      <c r="AF390" s="142" t="e">
        <f>VLOOKUP(W390,NIVEAUXADMIN!I:J,2,FALSE)</f>
        <v>#N/A</v>
      </c>
      <c r="AG390" s="142">
        <f>IF(SUMPRODUCT(($A$4:$A390=A390)*($V$4:$V390=V390))&gt;1,0,1)</f>
        <v>0</v>
      </c>
    </row>
    <row r="391" spans="1:33" ht="15" customHeight="1">
      <c r="A391" s="142" t="s">
        <v>62</v>
      </c>
      <c r="B391" s="142" t="s">
        <v>62</v>
      </c>
      <c r="C391" s="142" t="s">
        <v>26</v>
      </c>
      <c r="D391" s="72" t="s">
        <v>1096</v>
      </c>
      <c r="E391" s="72"/>
      <c r="F391" s="142" t="s">
        <v>16</v>
      </c>
      <c r="G391" s="142" t="str">
        <f t="shared" si="27"/>
        <v>Octobre</v>
      </c>
      <c r="H391" s="158">
        <v>42657</v>
      </c>
      <c r="I391" s="84" t="s">
        <v>1051</v>
      </c>
      <c r="J391" s="142" t="s">
        <v>1052</v>
      </c>
      <c r="K391" s="142" t="s">
        <v>1059</v>
      </c>
      <c r="L391" s="142"/>
      <c r="M391" s="80" t="str">
        <f>IFERROR(VLOOKUP(K391,REFERENCES!R:S,2,FALSE),"")</f>
        <v>Nombre</v>
      </c>
      <c r="N391" s="159">
        <v>1500</v>
      </c>
      <c r="O391" s="75"/>
      <c r="P391" s="75"/>
      <c r="Q391" s="75"/>
      <c r="R391" s="79" t="s">
        <v>1885</v>
      </c>
      <c r="S391" s="144">
        <v>150</v>
      </c>
      <c r="T391" s="85" t="s">
        <v>1040</v>
      </c>
      <c r="U391" s="142" t="s">
        <v>174</v>
      </c>
      <c r="V391" s="142" t="s">
        <v>200</v>
      </c>
      <c r="W391" s="86" t="s">
        <v>1380</v>
      </c>
      <c r="X391" s="142"/>
      <c r="Y391" s="142"/>
      <c r="Z391" s="142"/>
      <c r="AA391" s="142"/>
      <c r="AB391" s="142" t="str">
        <f t="shared" si="25"/>
        <v>CON20161014OUAN1È</v>
      </c>
      <c r="AC391" s="142">
        <f t="shared" si="26"/>
        <v>2</v>
      </c>
      <c r="AD391" s="142" t="str">
        <f>VLOOKUP(U391,NIVEAUXADMIN!A:B,2,FALSE)</f>
        <v>HT01</v>
      </c>
      <c r="AE391" s="142" t="str">
        <f>VLOOKUP(V391,NIVEAUXADMIN!E:F,2,FALSE)</f>
        <v>HT01151</v>
      </c>
      <c r="AF391" s="142" t="str">
        <f>VLOOKUP(W391,NIVEAUXADMIN!I:J,2,FALSE)</f>
        <v>HT01151-01</v>
      </c>
      <c r="AG391" s="142">
        <f>IF(SUMPRODUCT(($A$4:$A391=A391)*($V$4:$V391=V391))&gt;1,0,1)</f>
        <v>1</v>
      </c>
    </row>
    <row r="392" spans="1:33" ht="15" customHeight="1">
      <c r="A392" s="142" t="s">
        <v>62</v>
      </c>
      <c r="B392" s="142" t="s">
        <v>62</v>
      </c>
      <c r="C392" s="142" t="s">
        <v>26</v>
      </c>
      <c r="D392" s="72" t="s">
        <v>1096</v>
      </c>
      <c r="E392" s="72"/>
      <c r="F392" s="142" t="s">
        <v>16</v>
      </c>
      <c r="G392" s="142" t="str">
        <f t="shared" si="27"/>
        <v>Octobre</v>
      </c>
      <c r="H392" s="158">
        <v>42657</v>
      </c>
      <c r="I392" s="84" t="s">
        <v>1051</v>
      </c>
      <c r="J392" s="142" t="s">
        <v>1052</v>
      </c>
      <c r="K392" s="142" t="s">
        <v>1062</v>
      </c>
      <c r="L392" s="142"/>
      <c r="M392" s="80" t="str">
        <f>IFERROR(VLOOKUP(K392,REFERENCES!R:S,2,FALSE),"")</f>
        <v>Nombre</v>
      </c>
      <c r="N392" s="159">
        <v>150</v>
      </c>
      <c r="O392" s="75"/>
      <c r="P392" s="75"/>
      <c r="Q392" s="75"/>
      <c r="R392" s="79" t="s">
        <v>1885</v>
      </c>
      <c r="S392" s="144">
        <v>150</v>
      </c>
      <c r="T392" s="85" t="s">
        <v>1040</v>
      </c>
      <c r="U392" s="142" t="s">
        <v>174</v>
      </c>
      <c r="V392" s="142" t="s">
        <v>200</v>
      </c>
      <c r="W392" s="86" t="s">
        <v>1380</v>
      </c>
      <c r="X392" s="142"/>
      <c r="Y392" s="142"/>
      <c r="Z392" s="142"/>
      <c r="AA392" s="142"/>
      <c r="AB392" s="142" t="str">
        <f t="shared" si="25"/>
        <v>CON20161014OUAN1È</v>
      </c>
      <c r="AC392" s="142">
        <f t="shared" si="26"/>
        <v>2</v>
      </c>
      <c r="AD392" s="142" t="str">
        <f>VLOOKUP(U392,NIVEAUXADMIN!A:B,2,FALSE)</f>
        <v>HT01</v>
      </c>
      <c r="AE392" s="142" t="str">
        <f>VLOOKUP(V392,NIVEAUXADMIN!E:F,2,FALSE)</f>
        <v>HT01151</v>
      </c>
      <c r="AF392" s="142" t="str">
        <f>VLOOKUP(W392,NIVEAUXADMIN!I:J,2,FALSE)</f>
        <v>HT01151-01</v>
      </c>
      <c r="AG392" s="142">
        <f>IF(SUMPRODUCT(($A$4:$A392=A392)*($V$4:$V392=V392))&gt;1,0,1)</f>
        <v>0</v>
      </c>
    </row>
    <row r="393" spans="1:33" ht="15" customHeight="1">
      <c r="A393" s="142" t="s">
        <v>62</v>
      </c>
      <c r="B393" s="142" t="s">
        <v>62</v>
      </c>
      <c r="C393" s="142" t="s">
        <v>26</v>
      </c>
      <c r="D393" s="72"/>
      <c r="E393" s="72"/>
      <c r="F393" s="142" t="s">
        <v>16</v>
      </c>
      <c r="G393" s="142" t="str">
        <f t="shared" si="27"/>
        <v>Novembre</v>
      </c>
      <c r="H393" s="158">
        <v>42689</v>
      </c>
      <c r="I393" s="84" t="s">
        <v>1049</v>
      </c>
      <c r="J393" s="142" t="s">
        <v>1083</v>
      </c>
      <c r="K393" s="142" t="s">
        <v>1025</v>
      </c>
      <c r="L393" s="142"/>
      <c r="M393" s="80" t="str">
        <f>IFERROR(VLOOKUP(K393,REFERENCES!R:S,2,FALSE),"")</f>
        <v>Valeur en HTG</v>
      </c>
      <c r="N393" s="159">
        <v>350</v>
      </c>
      <c r="O393" s="75"/>
      <c r="P393" s="75"/>
      <c r="Q393" s="75"/>
      <c r="R393" s="79" t="s">
        <v>1885</v>
      </c>
      <c r="S393" s="144">
        <v>120</v>
      </c>
      <c r="T393" s="85"/>
      <c r="U393" s="142" t="s">
        <v>174</v>
      </c>
      <c r="V393" s="142" t="s">
        <v>200</v>
      </c>
      <c r="W393" s="86" t="s">
        <v>1380</v>
      </c>
      <c r="X393" s="142"/>
      <c r="Y393" s="142"/>
      <c r="Z393" s="142"/>
      <c r="AA393" s="142"/>
      <c r="AB393" s="142" t="str">
        <f t="shared" si="25"/>
        <v>CON20161115OUAN1È</v>
      </c>
      <c r="AC393" s="142">
        <f t="shared" si="26"/>
        <v>1</v>
      </c>
      <c r="AD393" s="142" t="str">
        <f>VLOOKUP(U393,NIVEAUXADMIN!A:B,2,FALSE)</f>
        <v>HT01</v>
      </c>
      <c r="AE393" s="142" t="str">
        <f>VLOOKUP(V393,NIVEAUXADMIN!E:F,2,FALSE)</f>
        <v>HT01151</v>
      </c>
      <c r="AF393" s="142" t="str">
        <f>VLOOKUP(W393,NIVEAUXADMIN!I:J,2,FALSE)</f>
        <v>HT01151-01</v>
      </c>
      <c r="AG393" s="142">
        <f>IF(SUMPRODUCT(($A$4:$A393=A393)*($V$4:$V393=V393))&gt;1,0,1)</f>
        <v>0</v>
      </c>
    </row>
    <row r="394" spans="1:33" ht="15" customHeight="1">
      <c r="A394" s="142" t="s">
        <v>62</v>
      </c>
      <c r="B394" s="142" t="s">
        <v>62</v>
      </c>
      <c r="C394" s="142" t="s">
        <v>26</v>
      </c>
      <c r="D394" s="72"/>
      <c r="E394" s="72"/>
      <c r="F394" s="142" t="s">
        <v>16</v>
      </c>
      <c r="G394" s="142" t="str">
        <f t="shared" si="27"/>
        <v>Octobre</v>
      </c>
      <c r="H394" s="158">
        <v>42669</v>
      </c>
      <c r="I394" s="84" t="s">
        <v>1051</v>
      </c>
      <c r="J394" s="142" t="s">
        <v>1052</v>
      </c>
      <c r="K394" s="142" t="s">
        <v>1059</v>
      </c>
      <c r="L394" s="142"/>
      <c r="M394" s="80" t="str">
        <f>IFERROR(VLOOKUP(K394,REFERENCES!R:S,2,FALSE),"")</f>
        <v>Nombre</v>
      </c>
      <c r="N394" s="159">
        <v>1610</v>
      </c>
      <c r="O394" s="75"/>
      <c r="P394" s="75"/>
      <c r="Q394" s="75"/>
      <c r="R394" s="79" t="s">
        <v>1885</v>
      </c>
      <c r="S394" s="144">
        <v>161</v>
      </c>
      <c r="T394" s="85" t="s">
        <v>1040</v>
      </c>
      <c r="U394" s="142" t="s">
        <v>174</v>
      </c>
      <c r="V394" s="142" t="s">
        <v>200</v>
      </c>
      <c r="W394" s="86" t="s">
        <v>1511</v>
      </c>
      <c r="X394" s="142"/>
      <c r="Y394" s="142"/>
      <c r="Z394" s="142"/>
      <c r="AA394" s="142"/>
      <c r="AB394" s="142" t="str">
        <f t="shared" si="25"/>
        <v>CON20161026OUAN2È</v>
      </c>
      <c r="AC394" s="142">
        <f t="shared" si="26"/>
        <v>4</v>
      </c>
      <c r="AD394" s="142" t="str">
        <f>VLOOKUP(U394,NIVEAUXADMIN!A:B,2,FALSE)</f>
        <v>HT01</v>
      </c>
      <c r="AE394" s="142" t="str">
        <f>VLOOKUP(V394,NIVEAUXADMIN!E:F,2,FALSE)</f>
        <v>HT01151</v>
      </c>
      <c r="AF394" s="142" t="str">
        <f>VLOOKUP(W394,NIVEAUXADMIN!I:J,2,FALSE)</f>
        <v>HT01151-02</v>
      </c>
      <c r="AG394" s="142">
        <f>IF(SUMPRODUCT(($A$4:$A394=A394)*($V$4:$V394=V394))&gt;1,0,1)</f>
        <v>0</v>
      </c>
    </row>
    <row r="395" spans="1:33" ht="15" customHeight="1">
      <c r="A395" s="142" t="s">
        <v>62</v>
      </c>
      <c r="B395" s="142" t="s">
        <v>62</v>
      </c>
      <c r="C395" s="142" t="s">
        <v>26</v>
      </c>
      <c r="D395" s="72"/>
      <c r="E395" s="72"/>
      <c r="F395" s="142" t="s">
        <v>16</v>
      </c>
      <c r="G395" s="142" t="str">
        <f t="shared" si="27"/>
        <v>Octobre</v>
      </c>
      <c r="H395" s="158">
        <v>42669</v>
      </c>
      <c r="I395" s="84" t="s">
        <v>1049</v>
      </c>
      <c r="J395" s="142" t="s">
        <v>1053</v>
      </c>
      <c r="K395" s="142" t="s">
        <v>1048</v>
      </c>
      <c r="L395" s="142"/>
      <c r="M395" s="80" t="str">
        <f>IFERROR(VLOOKUP(K395,REFERENCES!R:S,2,FALSE),"")</f>
        <v>Nombre</v>
      </c>
      <c r="N395" s="159">
        <v>161</v>
      </c>
      <c r="O395" s="75"/>
      <c r="P395" s="75"/>
      <c r="Q395" s="75"/>
      <c r="R395" s="79" t="s">
        <v>1885</v>
      </c>
      <c r="S395" s="144">
        <v>161</v>
      </c>
      <c r="T395" s="85"/>
      <c r="U395" s="142" t="s">
        <v>174</v>
      </c>
      <c r="V395" s="142" t="s">
        <v>200</v>
      </c>
      <c r="W395" s="86" t="s">
        <v>1511</v>
      </c>
      <c r="X395" s="142"/>
      <c r="Y395" s="142"/>
      <c r="Z395" s="142"/>
      <c r="AA395" s="142"/>
      <c r="AB395" s="142" t="str">
        <f t="shared" si="25"/>
        <v>CON20161026OUAN2È</v>
      </c>
      <c r="AC395" s="142">
        <f t="shared" si="26"/>
        <v>4</v>
      </c>
      <c r="AD395" s="142" t="str">
        <f>VLOOKUP(U395,NIVEAUXADMIN!A:B,2,FALSE)</f>
        <v>HT01</v>
      </c>
      <c r="AE395" s="142" t="str">
        <f>VLOOKUP(V395,NIVEAUXADMIN!E:F,2,FALSE)</f>
        <v>HT01151</v>
      </c>
      <c r="AF395" s="142" t="str">
        <f>VLOOKUP(W395,NIVEAUXADMIN!I:J,2,FALSE)</f>
        <v>HT01151-02</v>
      </c>
      <c r="AG395" s="142">
        <f>IF(SUMPRODUCT(($A$4:$A395=A395)*($V$4:$V395=V395))&gt;1,0,1)</f>
        <v>0</v>
      </c>
    </row>
    <row r="396" spans="1:33" ht="15" customHeight="1">
      <c r="A396" s="142" t="s">
        <v>62</v>
      </c>
      <c r="B396" s="142" t="s">
        <v>62</v>
      </c>
      <c r="C396" s="142" t="s">
        <v>26</v>
      </c>
      <c r="D396" s="72"/>
      <c r="E396" s="72"/>
      <c r="F396" s="142" t="s">
        <v>16</v>
      </c>
      <c r="G396" s="142" t="str">
        <f t="shared" si="27"/>
        <v>Octobre</v>
      </c>
      <c r="H396" s="158">
        <v>42669</v>
      </c>
      <c r="I396" s="84" t="s">
        <v>1051</v>
      </c>
      <c r="J396" s="142" t="s">
        <v>1052</v>
      </c>
      <c r="K396" s="142" t="s">
        <v>1054</v>
      </c>
      <c r="L396" s="142"/>
      <c r="M396" s="80" t="str">
        <f>IFERROR(VLOOKUP(K396,REFERENCES!R:S,2,FALSE),"")</f>
        <v>Nombre</v>
      </c>
      <c r="N396" s="159">
        <v>161</v>
      </c>
      <c r="O396" s="75"/>
      <c r="P396" s="75"/>
      <c r="Q396" s="75"/>
      <c r="R396" s="79" t="s">
        <v>1885</v>
      </c>
      <c r="S396" s="144">
        <v>161</v>
      </c>
      <c r="T396" s="85" t="s">
        <v>1040</v>
      </c>
      <c r="U396" s="142" t="s">
        <v>174</v>
      </c>
      <c r="V396" s="142" t="s">
        <v>200</v>
      </c>
      <c r="W396" s="86" t="s">
        <v>1511</v>
      </c>
      <c r="X396" s="142"/>
      <c r="Y396" s="142"/>
      <c r="Z396" s="142"/>
      <c r="AA396" s="142"/>
      <c r="AB396" s="142" t="str">
        <f t="shared" si="25"/>
        <v>CON20161026OUAN2È</v>
      </c>
      <c r="AC396" s="142">
        <f t="shared" si="26"/>
        <v>4</v>
      </c>
      <c r="AD396" s="142" t="str">
        <f>VLOOKUP(U396,NIVEAUXADMIN!A:B,2,FALSE)</f>
        <v>HT01</v>
      </c>
      <c r="AE396" s="142" t="str">
        <f>VLOOKUP(V396,NIVEAUXADMIN!E:F,2,FALSE)</f>
        <v>HT01151</v>
      </c>
      <c r="AF396" s="142" t="str">
        <f>VLOOKUP(W396,NIVEAUXADMIN!I:J,2,FALSE)</f>
        <v>HT01151-02</v>
      </c>
      <c r="AG396" s="142">
        <f>IF(SUMPRODUCT(($A$4:$A396=A396)*($V$4:$V396=V396))&gt;1,0,1)</f>
        <v>0</v>
      </c>
    </row>
    <row r="397" spans="1:33" ht="15" customHeight="1">
      <c r="A397" s="142" t="s">
        <v>62</v>
      </c>
      <c r="B397" s="142" t="s">
        <v>62</v>
      </c>
      <c r="C397" s="142" t="s">
        <v>26</v>
      </c>
      <c r="D397" s="72"/>
      <c r="E397" s="72"/>
      <c r="F397" s="142" t="s">
        <v>16</v>
      </c>
      <c r="G397" s="142" t="str">
        <f t="shared" si="27"/>
        <v>Octobre</v>
      </c>
      <c r="H397" s="158">
        <v>42669</v>
      </c>
      <c r="I397" s="84" t="s">
        <v>1051</v>
      </c>
      <c r="J397" s="142" t="s">
        <v>1052</v>
      </c>
      <c r="K397" s="142" t="s">
        <v>1062</v>
      </c>
      <c r="L397" s="142"/>
      <c r="M397" s="80" t="str">
        <f>IFERROR(VLOOKUP(K397,REFERENCES!R:S,2,FALSE),"")</f>
        <v>Nombre</v>
      </c>
      <c r="N397" s="159">
        <v>161</v>
      </c>
      <c r="O397" s="75"/>
      <c r="P397" s="75"/>
      <c r="Q397" s="75"/>
      <c r="R397" s="79" t="s">
        <v>1885</v>
      </c>
      <c r="S397" s="144">
        <v>161</v>
      </c>
      <c r="T397" s="85" t="s">
        <v>1040</v>
      </c>
      <c r="U397" s="142" t="s">
        <v>174</v>
      </c>
      <c r="V397" s="142" t="s">
        <v>200</v>
      </c>
      <c r="W397" s="86" t="s">
        <v>1511</v>
      </c>
      <c r="X397" s="142"/>
      <c r="Y397" s="142"/>
      <c r="Z397" s="142"/>
      <c r="AA397" s="142"/>
      <c r="AB397" s="142" t="str">
        <f t="shared" si="25"/>
        <v>CON20161026OUAN2È</v>
      </c>
      <c r="AC397" s="142">
        <f t="shared" si="26"/>
        <v>4</v>
      </c>
      <c r="AD397" s="142" t="str">
        <f>VLOOKUP(U397,NIVEAUXADMIN!A:B,2,FALSE)</f>
        <v>HT01</v>
      </c>
      <c r="AE397" s="142" t="str">
        <f>VLOOKUP(V397,NIVEAUXADMIN!E:F,2,FALSE)</f>
        <v>HT01151</v>
      </c>
      <c r="AF397" s="142" t="str">
        <f>VLOOKUP(W397,NIVEAUXADMIN!I:J,2,FALSE)</f>
        <v>HT01151-02</v>
      </c>
      <c r="AG397" s="142">
        <f>IF(SUMPRODUCT(($A$4:$A397=A397)*($V$4:$V397=V397))&gt;1,0,1)</f>
        <v>0</v>
      </c>
    </row>
    <row r="398" spans="1:33" ht="15" customHeight="1">
      <c r="A398" s="142" t="s">
        <v>62</v>
      </c>
      <c r="B398" s="142" t="s">
        <v>62</v>
      </c>
      <c r="C398" s="142" t="s">
        <v>26</v>
      </c>
      <c r="D398" s="72"/>
      <c r="E398" s="72"/>
      <c r="F398" s="142" t="s">
        <v>16</v>
      </c>
      <c r="G398" s="142" t="str">
        <f t="shared" si="27"/>
        <v>Octobre</v>
      </c>
      <c r="H398" s="158">
        <v>42668</v>
      </c>
      <c r="I398" s="84" t="s">
        <v>1051</v>
      </c>
      <c r="J398" s="142" t="s">
        <v>1052</v>
      </c>
      <c r="K398" s="142" t="s">
        <v>1059</v>
      </c>
      <c r="L398" s="142"/>
      <c r="M398" s="80" t="str">
        <f>IFERROR(VLOOKUP(K398,REFERENCES!R:S,2,FALSE),"")</f>
        <v>Nombre</v>
      </c>
      <c r="N398" s="159">
        <v>800</v>
      </c>
      <c r="O398" s="75"/>
      <c r="P398" s="75"/>
      <c r="Q398" s="75"/>
      <c r="R398" s="79" t="s">
        <v>1885</v>
      </c>
      <c r="S398" s="144">
        <v>80</v>
      </c>
      <c r="T398" s="85" t="s">
        <v>1040</v>
      </c>
      <c r="U398" s="142" t="s">
        <v>174</v>
      </c>
      <c r="V398" s="142" t="s">
        <v>200</v>
      </c>
      <c r="W398" s="86" t="s">
        <v>1576</v>
      </c>
      <c r="X398" s="142"/>
      <c r="Y398" s="142"/>
      <c r="Z398" s="142"/>
      <c r="AA398" s="142"/>
      <c r="AB398" s="142" t="str">
        <f t="shared" si="25"/>
        <v>CON20161025OUAN3È</v>
      </c>
      <c r="AC398" s="142">
        <f t="shared" si="26"/>
        <v>4</v>
      </c>
      <c r="AD398" s="142" t="str">
        <f>VLOOKUP(U398,NIVEAUXADMIN!A:B,2,FALSE)</f>
        <v>HT01</v>
      </c>
      <c r="AE398" s="142" t="str">
        <f>VLOOKUP(V398,NIVEAUXADMIN!E:F,2,FALSE)</f>
        <v>HT01151</v>
      </c>
      <c r="AF398" s="142" t="str">
        <f>VLOOKUP(W398,NIVEAUXADMIN!I:J,2,FALSE)</f>
        <v>HT01151-03</v>
      </c>
      <c r="AG398" s="142">
        <f>IF(SUMPRODUCT(($A$4:$A398=A398)*($V$4:$V398=V398))&gt;1,0,1)</f>
        <v>0</v>
      </c>
    </row>
    <row r="399" spans="1:33" ht="15" customHeight="1">
      <c r="A399" s="142" t="s">
        <v>62</v>
      </c>
      <c r="B399" s="142" t="s">
        <v>62</v>
      </c>
      <c r="C399" s="142" t="s">
        <v>26</v>
      </c>
      <c r="D399" s="72"/>
      <c r="E399" s="72"/>
      <c r="F399" s="142" t="s">
        <v>16</v>
      </c>
      <c r="G399" s="142" t="str">
        <f t="shared" si="27"/>
        <v>Octobre</v>
      </c>
      <c r="H399" s="158">
        <v>42668</v>
      </c>
      <c r="I399" s="84" t="s">
        <v>1049</v>
      </c>
      <c r="J399" s="142" t="s">
        <v>1053</v>
      </c>
      <c r="K399" s="142" t="s">
        <v>1048</v>
      </c>
      <c r="L399" s="142"/>
      <c r="M399" s="80" t="str">
        <f>IFERROR(VLOOKUP(K399,REFERENCES!R:S,2,FALSE),"")</f>
        <v>Nombre</v>
      </c>
      <c r="N399" s="159">
        <v>80</v>
      </c>
      <c r="O399" s="75"/>
      <c r="P399" s="75"/>
      <c r="Q399" s="75"/>
      <c r="R399" s="79" t="s">
        <v>1885</v>
      </c>
      <c r="S399" s="144">
        <v>80</v>
      </c>
      <c r="T399" s="85"/>
      <c r="U399" s="142" t="s">
        <v>174</v>
      </c>
      <c r="V399" s="142" t="s">
        <v>200</v>
      </c>
      <c r="W399" s="86" t="s">
        <v>1576</v>
      </c>
      <c r="X399" s="142"/>
      <c r="Y399" s="142"/>
      <c r="Z399" s="142"/>
      <c r="AA399" s="142"/>
      <c r="AB399" s="142" t="str">
        <f t="shared" si="25"/>
        <v>CON20161025OUAN3È</v>
      </c>
      <c r="AC399" s="142">
        <f t="shared" si="26"/>
        <v>4</v>
      </c>
      <c r="AD399" s="142" t="str">
        <f>VLOOKUP(U399,NIVEAUXADMIN!A:B,2,FALSE)</f>
        <v>HT01</v>
      </c>
      <c r="AE399" s="142" t="str">
        <f>VLOOKUP(V399,NIVEAUXADMIN!E:F,2,FALSE)</f>
        <v>HT01151</v>
      </c>
      <c r="AF399" s="142" t="str">
        <f>VLOOKUP(W399,NIVEAUXADMIN!I:J,2,FALSE)</f>
        <v>HT01151-03</v>
      </c>
      <c r="AG399" s="142">
        <f>IF(SUMPRODUCT(($A$4:$A399=A399)*($V$4:$V399=V399))&gt;1,0,1)</f>
        <v>0</v>
      </c>
    </row>
    <row r="400" spans="1:33" ht="15" customHeight="1">
      <c r="A400" s="142" t="s">
        <v>62</v>
      </c>
      <c r="B400" s="142" t="s">
        <v>62</v>
      </c>
      <c r="C400" s="142" t="s">
        <v>26</v>
      </c>
      <c r="D400" s="72"/>
      <c r="E400" s="72"/>
      <c r="F400" s="142" t="s">
        <v>16</v>
      </c>
      <c r="G400" s="142" t="str">
        <f t="shared" si="27"/>
        <v>Octobre</v>
      </c>
      <c r="H400" s="158">
        <v>42668</v>
      </c>
      <c r="I400" s="84" t="s">
        <v>1051</v>
      </c>
      <c r="J400" s="142" t="s">
        <v>1052</v>
      </c>
      <c r="K400" s="142" t="s">
        <v>1054</v>
      </c>
      <c r="L400" s="142"/>
      <c r="M400" s="80" t="str">
        <f>IFERROR(VLOOKUP(K400,REFERENCES!R:S,2,FALSE),"")</f>
        <v>Nombre</v>
      </c>
      <c r="N400" s="159">
        <v>80</v>
      </c>
      <c r="O400" s="75"/>
      <c r="P400" s="75"/>
      <c r="Q400" s="75"/>
      <c r="R400" s="79" t="s">
        <v>1885</v>
      </c>
      <c r="S400" s="144">
        <v>80</v>
      </c>
      <c r="T400" s="85" t="s">
        <v>1040</v>
      </c>
      <c r="U400" s="142" t="s">
        <v>174</v>
      </c>
      <c r="V400" s="142" t="s">
        <v>200</v>
      </c>
      <c r="W400" s="86" t="s">
        <v>1576</v>
      </c>
      <c r="X400" s="142"/>
      <c r="Y400" s="142"/>
      <c r="Z400" s="142"/>
      <c r="AA400" s="142"/>
      <c r="AB400" s="142" t="str">
        <f t="shared" si="25"/>
        <v>CON20161025OUAN3È</v>
      </c>
      <c r="AC400" s="142">
        <f t="shared" si="26"/>
        <v>4</v>
      </c>
      <c r="AD400" s="142" t="str">
        <f>VLOOKUP(U400,NIVEAUXADMIN!A:B,2,FALSE)</f>
        <v>HT01</v>
      </c>
      <c r="AE400" s="142" t="str">
        <f>VLOOKUP(V400,NIVEAUXADMIN!E:F,2,FALSE)</f>
        <v>HT01151</v>
      </c>
      <c r="AF400" s="142" t="str">
        <f>VLOOKUP(W400,NIVEAUXADMIN!I:J,2,FALSE)</f>
        <v>HT01151-03</v>
      </c>
      <c r="AG400" s="142">
        <f>IF(SUMPRODUCT(($A$4:$A400=A400)*($V$4:$V400=V400))&gt;1,0,1)</f>
        <v>0</v>
      </c>
    </row>
    <row r="401" spans="1:33" ht="15" customHeight="1">
      <c r="A401" s="142" t="s">
        <v>62</v>
      </c>
      <c r="B401" s="142" t="s">
        <v>62</v>
      </c>
      <c r="C401" s="142" t="s">
        <v>26</v>
      </c>
      <c r="D401" s="72"/>
      <c r="E401" s="72"/>
      <c r="F401" s="142" t="s">
        <v>16</v>
      </c>
      <c r="G401" s="142" t="str">
        <f t="shared" si="27"/>
        <v>Octobre</v>
      </c>
      <c r="H401" s="158">
        <v>42668</v>
      </c>
      <c r="I401" s="84" t="s">
        <v>1051</v>
      </c>
      <c r="J401" s="142" t="s">
        <v>1052</v>
      </c>
      <c r="K401" s="142" t="s">
        <v>1062</v>
      </c>
      <c r="L401" s="142"/>
      <c r="M401" s="80" t="str">
        <f>IFERROR(VLOOKUP(K401,REFERENCES!R:S,2,FALSE),"")</f>
        <v>Nombre</v>
      </c>
      <c r="N401" s="159">
        <v>80</v>
      </c>
      <c r="O401" s="75"/>
      <c r="P401" s="75"/>
      <c r="Q401" s="75"/>
      <c r="R401" s="79" t="s">
        <v>1885</v>
      </c>
      <c r="S401" s="144">
        <v>80</v>
      </c>
      <c r="T401" s="85" t="s">
        <v>1040</v>
      </c>
      <c r="U401" s="142" t="s">
        <v>174</v>
      </c>
      <c r="V401" s="142" t="s">
        <v>200</v>
      </c>
      <c r="W401" s="86" t="s">
        <v>1576</v>
      </c>
      <c r="X401" s="142"/>
      <c r="Y401" s="142"/>
      <c r="Z401" s="142"/>
      <c r="AA401" s="142"/>
      <c r="AB401" s="142" t="str">
        <f t="shared" si="25"/>
        <v>CON20161025OUAN3È</v>
      </c>
      <c r="AC401" s="142">
        <f t="shared" si="26"/>
        <v>4</v>
      </c>
      <c r="AD401" s="142" t="str">
        <f>VLOOKUP(U401,NIVEAUXADMIN!A:B,2,FALSE)</f>
        <v>HT01</v>
      </c>
      <c r="AE401" s="142" t="str">
        <f>VLOOKUP(V401,NIVEAUXADMIN!E:F,2,FALSE)</f>
        <v>HT01151</v>
      </c>
      <c r="AF401" s="142" t="str">
        <f>VLOOKUP(W401,NIVEAUXADMIN!I:J,2,FALSE)</f>
        <v>HT01151-03</v>
      </c>
      <c r="AG401" s="142">
        <f>IF(SUMPRODUCT(($A$4:$A401=A401)*($V$4:$V401=V401))&gt;1,0,1)</f>
        <v>0</v>
      </c>
    </row>
    <row r="402" spans="1:33" ht="15" customHeight="1">
      <c r="A402" s="142" t="s">
        <v>62</v>
      </c>
      <c r="B402" s="142" t="s">
        <v>62</v>
      </c>
      <c r="C402" s="142" t="s">
        <v>26</v>
      </c>
      <c r="D402" s="72" t="s">
        <v>1096</v>
      </c>
      <c r="E402" s="72"/>
      <c r="F402" s="142" t="s">
        <v>16</v>
      </c>
      <c r="G402" s="142" t="str">
        <f t="shared" si="27"/>
        <v>Octobre</v>
      </c>
      <c r="H402" s="158">
        <v>42659</v>
      </c>
      <c r="I402" s="84" t="s">
        <v>1051</v>
      </c>
      <c r="J402" s="142" t="s">
        <v>1052</v>
      </c>
      <c r="K402" s="142" t="s">
        <v>1059</v>
      </c>
      <c r="L402" s="142"/>
      <c r="M402" s="80" t="str">
        <f>IFERROR(VLOOKUP(K402,REFERENCES!R:S,2,FALSE),"")</f>
        <v>Nombre</v>
      </c>
      <c r="N402" s="159">
        <v>2500</v>
      </c>
      <c r="O402" s="75"/>
      <c r="P402" s="75"/>
      <c r="Q402" s="75"/>
      <c r="R402" s="79" t="s">
        <v>1885</v>
      </c>
      <c r="S402" s="144">
        <v>250</v>
      </c>
      <c r="T402" s="85" t="s">
        <v>1040</v>
      </c>
      <c r="U402" s="142" t="s">
        <v>174</v>
      </c>
      <c r="V402" s="142" t="s">
        <v>200</v>
      </c>
      <c r="W402" s="86" t="s">
        <v>1653</v>
      </c>
      <c r="X402" s="142"/>
      <c r="Y402" s="142"/>
      <c r="Z402" s="142"/>
      <c r="AA402" s="142"/>
      <c r="AB402" s="142" t="str">
        <f t="shared" si="25"/>
        <v>CON20161016OUAN4È</v>
      </c>
      <c r="AC402" s="142">
        <f t="shared" si="26"/>
        <v>3</v>
      </c>
      <c r="AD402" s="142" t="str">
        <f>VLOOKUP(U402,NIVEAUXADMIN!A:B,2,FALSE)</f>
        <v>HT01</v>
      </c>
      <c r="AE402" s="142" t="str">
        <f>VLOOKUP(V402,NIVEAUXADMIN!E:F,2,FALSE)</f>
        <v>HT01151</v>
      </c>
      <c r="AF402" s="142" t="str">
        <f>VLOOKUP(W402,NIVEAUXADMIN!I:J,2,FALSE)</f>
        <v>HT01151-04</v>
      </c>
      <c r="AG402" s="142">
        <f>IF(SUMPRODUCT(($A$4:$A402=A402)*($V$4:$V402=V402))&gt;1,0,1)</f>
        <v>0</v>
      </c>
    </row>
    <row r="403" spans="1:33" ht="15" customHeight="1">
      <c r="A403" s="142" t="s">
        <v>62</v>
      </c>
      <c r="B403" s="142" t="s">
        <v>62</v>
      </c>
      <c r="C403" s="142" t="s">
        <v>26</v>
      </c>
      <c r="D403" s="72" t="s">
        <v>1096</v>
      </c>
      <c r="E403" s="72"/>
      <c r="F403" s="142" t="s">
        <v>16</v>
      </c>
      <c r="G403" s="142" t="str">
        <f t="shared" si="27"/>
        <v>Octobre</v>
      </c>
      <c r="H403" s="158">
        <v>42659</v>
      </c>
      <c r="I403" s="84" t="s">
        <v>1051</v>
      </c>
      <c r="J403" s="142" t="s">
        <v>1052</v>
      </c>
      <c r="K403" s="142" t="s">
        <v>1054</v>
      </c>
      <c r="L403" s="142"/>
      <c r="M403" s="80" t="str">
        <f>IFERROR(VLOOKUP(K403,REFERENCES!R:S,2,FALSE),"")</f>
        <v>Nombre</v>
      </c>
      <c r="N403" s="159">
        <v>250</v>
      </c>
      <c r="O403" s="75"/>
      <c r="P403" s="75"/>
      <c r="Q403" s="75"/>
      <c r="R403" s="79" t="s">
        <v>1885</v>
      </c>
      <c r="S403" s="144">
        <v>250</v>
      </c>
      <c r="T403" s="85" t="s">
        <v>1040</v>
      </c>
      <c r="U403" s="142" t="s">
        <v>174</v>
      </c>
      <c r="V403" s="142" t="s">
        <v>200</v>
      </c>
      <c r="W403" s="86" t="s">
        <v>1653</v>
      </c>
      <c r="X403" s="142"/>
      <c r="Y403" s="142"/>
      <c r="Z403" s="142"/>
      <c r="AA403" s="142"/>
      <c r="AB403" s="142" t="str">
        <f t="shared" si="25"/>
        <v>CON20161016OUAN4È</v>
      </c>
      <c r="AC403" s="142">
        <f t="shared" si="26"/>
        <v>3</v>
      </c>
      <c r="AD403" s="142" t="str">
        <f>VLOOKUP(U403,NIVEAUXADMIN!A:B,2,FALSE)</f>
        <v>HT01</v>
      </c>
      <c r="AE403" s="142" t="str">
        <f>VLOOKUP(V403,NIVEAUXADMIN!E:F,2,FALSE)</f>
        <v>HT01151</v>
      </c>
      <c r="AF403" s="142" t="str">
        <f>VLOOKUP(W403,NIVEAUXADMIN!I:J,2,FALSE)</f>
        <v>HT01151-04</v>
      </c>
      <c r="AG403" s="142">
        <f>IF(SUMPRODUCT(($A$4:$A403=A403)*($V$4:$V403=V403))&gt;1,0,1)</f>
        <v>0</v>
      </c>
    </row>
    <row r="404" spans="1:33" ht="15" customHeight="1">
      <c r="A404" s="142" t="s">
        <v>62</v>
      </c>
      <c r="B404" s="142" t="s">
        <v>62</v>
      </c>
      <c r="C404" s="142" t="s">
        <v>26</v>
      </c>
      <c r="D404" s="72" t="s">
        <v>1096</v>
      </c>
      <c r="E404" s="72"/>
      <c r="F404" s="142" t="s">
        <v>16</v>
      </c>
      <c r="G404" s="142" t="str">
        <f t="shared" si="27"/>
        <v>Octobre</v>
      </c>
      <c r="H404" s="158">
        <v>42659</v>
      </c>
      <c r="I404" s="84" t="s">
        <v>1051</v>
      </c>
      <c r="J404" s="142" t="s">
        <v>1052</v>
      </c>
      <c r="K404" s="142" t="s">
        <v>1062</v>
      </c>
      <c r="L404" s="142"/>
      <c r="M404" s="80" t="str">
        <f>IFERROR(VLOOKUP(K404,REFERENCES!R:S,2,FALSE),"")</f>
        <v>Nombre</v>
      </c>
      <c r="N404" s="159">
        <v>250</v>
      </c>
      <c r="O404" s="75"/>
      <c r="P404" s="75"/>
      <c r="Q404" s="75"/>
      <c r="R404" s="79" t="s">
        <v>1885</v>
      </c>
      <c r="S404" s="144">
        <v>250</v>
      </c>
      <c r="T404" s="85" t="s">
        <v>1040</v>
      </c>
      <c r="U404" s="142" t="s">
        <v>174</v>
      </c>
      <c r="V404" s="142" t="s">
        <v>200</v>
      </c>
      <c r="W404" s="86" t="s">
        <v>1653</v>
      </c>
      <c r="X404" s="142"/>
      <c r="Y404" s="142"/>
      <c r="Z404" s="142"/>
      <c r="AA404" s="142"/>
      <c r="AB404" s="142" t="str">
        <f t="shared" si="25"/>
        <v>CON20161016OUAN4È</v>
      </c>
      <c r="AC404" s="142">
        <f t="shared" si="26"/>
        <v>3</v>
      </c>
      <c r="AD404" s="142" t="str">
        <f>VLOOKUP(U404,NIVEAUXADMIN!A:B,2,FALSE)</f>
        <v>HT01</v>
      </c>
      <c r="AE404" s="142" t="str">
        <f>VLOOKUP(V404,NIVEAUXADMIN!E:F,2,FALSE)</f>
        <v>HT01151</v>
      </c>
      <c r="AF404" s="142" t="str">
        <f>VLOOKUP(W404,NIVEAUXADMIN!I:J,2,FALSE)</f>
        <v>HT01151-04</v>
      </c>
      <c r="AG404" s="142">
        <f>IF(SUMPRODUCT(($A$4:$A404=A404)*($V$4:$V404=V404))&gt;1,0,1)</f>
        <v>0</v>
      </c>
    </row>
    <row r="405" spans="1:33" ht="15" customHeight="1">
      <c r="A405" s="142" t="s">
        <v>62</v>
      </c>
      <c r="B405" s="142" t="s">
        <v>62</v>
      </c>
      <c r="C405" s="142" t="s">
        <v>26</v>
      </c>
      <c r="D405" s="72"/>
      <c r="E405" s="72"/>
      <c r="F405" s="142" t="s">
        <v>16</v>
      </c>
      <c r="G405" s="142" t="str">
        <f t="shared" si="27"/>
        <v>Octobre</v>
      </c>
      <c r="H405" s="158">
        <v>42648</v>
      </c>
      <c r="I405" s="84" t="s">
        <v>1051</v>
      </c>
      <c r="J405" s="142" t="s">
        <v>1052</v>
      </c>
      <c r="K405" s="142" t="s">
        <v>1054</v>
      </c>
      <c r="L405" s="142"/>
      <c r="M405" s="80" t="str">
        <f>IFERROR(VLOOKUP(K405,REFERENCES!R:S,2,FALSE),"")</f>
        <v>Nombre</v>
      </c>
      <c r="N405" s="159">
        <v>150</v>
      </c>
      <c r="O405" s="75"/>
      <c r="P405" s="75"/>
      <c r="Q405" s="75"/>
      <c r="R405" s="79" t="s">
        <v>1885</v>
      </c>
      <c r="S405" s="144">
        <v>150</v>
      </c>
      <c r="T405" s="85" t="s">
        <v>1040</v>
      </c>
      <c r="U405" s="142" t="s">
        <v>174</v>
      </c>
      <c r="V405" s="142" t="s">
        <v>200</v>
      </c>
      <c r="W405" s="86"/>
      <c r="X405" s="142"/>
      <c r="Y405" s="142"/>
      <c r="Z405" s="142"/>
      <c r="AA405" s="142"/>
      <c r="AB405" s="142" t="str">
        <f t="shared" si="25"/>
        <v>CON2016105OUAN</v>
      </c>
      <c r="AC405" s="142">
        <f t="shared" si="26"/>
        <v>1</v>
      </c>
      <c r="AD405" s="142" t="str">
        <f>VLOOKUP(U405,NIVEAUXADMIN!A:B,2,FALSE)</f>
        <v>HT01</v>
      </c>
      <c r="AE405" s="142" t="str">
        <f>VLOOKUP(V405,NIVEAUXADMIN!E:F,2,FALSE)</f>
        <v>HT01151</v>
      </c>
      <c r="AF405" s="142" t="e">
        <f>VLOOKUP(W405,NIVEAUXADMIN!I:J,2,FALSE)</f>
        <v>#N/A</v>
      </c>
      <c r="AG405" s="142">
        <f>IF(SUMPRODUCT(($A$4:$A405=A405)*($V$4:$V405=V405))&gt;1,0,1)</f>
        <v>0</v>
      </c>
    </row>
    <row r="406" spans="1:33" ht="15" customHeight="1">
      <c r="A406" s="142" t="s">
        <v>62</v>
      </c>
      <c r="B406" s="142" t="s">
        <v>62</v>
      </c>
      <c r="C406" s="142" t="s">
        <v>26</v>
      </c>
      <c r="D406" s="72" t="s">
        <v>1097</v>
      </c>
      <c r="E406" s="72"/>
      <c r="F406" s="142" t="s">
        <v>16</v>
      </c>
      <c r="G406" s="142" t="str">
        <f t="shared" si="27"/>
        <v>Novembre</v>
      </c>
      <c r="H406" s="158">
        <v>42675</v>
      </c>
      <c r="I406" s="84" t="s">
        <v>1051</v>
      </c>
      <c r="J406" s="142" t="s">
        <v>1052</v>
      </c>
      <c r="K406" s="142" t="s">
        <v>1059</v>
      </c>
      <c r="L406" s="142"/>
      <c r="M406" s="80" t="str">
        <f>IFERROR(VLOOKUP(K406,REFERENCES!R:S,2,FALSE),"")</f>
        <v>Nombre</v>
      </c>
      <c r="N406" s="159">
        <v>100000</v>
      </c>
      <c r="O406" s="75"/>
      <c r="P406" s="75"/>
      <c r="Q406" s="75"/>
      <c r="R406" s="79" t="s">
        <v>1885</v>
      </c>
      <c r="S406" s="144">
        <v>500</v>
      </c>
      <c r="T406" s="85" t="s">
        <v>1040</v>
      </c>
      <c r="U406" s="142" t="s">
        <v>17</v>
      </c>
      <c r="V406" s="142" t="s">
        <v>236</v>
      </c>
      <c r="W406" s="86"/>
      <c r="X406" s="142"/>
      <c r="Y406" s="142"/>
      <c r="Z406" s="142"/>
      <c r="AA406" s="142"/>
      <c r="AB406" s="142" t="str">
        <f t="shared" si="25"/>
        <v>CON2016111GRAN</v>
      </c>
      <c r="AC406" s="142">
        <f t="shared" si="26"/>
        <v>6</v>
      </c>
      <c r="AD406" s="142" t="str">
        <f>VLOOKUP(U406,NIVEAUXADMIN!A:B,2,FALSE)</f>
        <v>HT08</v>
      </c>
      <c r="AE406" s="142" t="str">
        <f>VLOOKUP(V406,NIVEAUXADMIN!E:F,2,FALSE)</f>
        <v>HT08821</v>
      </c>
      <c r="AF406" s="142" t="e">
        <f>VLOOKUP(W406,NIVEAUXADMIN!I:J,2,FALSE)</f>
        <v>#N/A</v>
      </c>
      <c r="AG406" s="142">
        <f>IF(SUMPRODUCT(($A$4:$A406=A406)*($V$4:$V406=V406))&gt;1,0,1)</f>
        <v>1</v>
      </c>
    </row>
    <row r="407" spans="1:33" ht="15" customHeight="1">
      <c r="A407" s="142" t="s">
        <v>62</v>
      </c>
      <c r="B407" s="142" t="s">
        <v>62</v>
      </c>
      <c r="C407" s="142" t="s">
        <v>26</v>
      </c>
      <c r="D407" s="72" t="s">
        <v>1097</v>
      </c>
      <c r="E407" s="72"/>
      <c r="F407" s="142" t="s">
        <v>16</v>
      </c>
      <c r="G407" s="142" t="str">
        <f t="shared" si="27"/>
        <v>Novembre</v>
      </c>
      <c r="H407" s="158">
        <v>42675</v>
      </c>
      <c r="I407" s="84" t="s">
        <v>1049</v>
      </c>
      <c r="J407" s="142" t="s">
        <v>1053</v>
      </c>
      <c r="K407" s="142" t="s">
        <v>1048</v>
      </c>
      <c r="L407" s="142"/>
      <c r="M407" s="80" t="str">
        <f>IFERROR(VLOOKUP(K407,REFERENCES!R:S,2,FALSE),"")</f>
        <v>Nombre</v>
      </c>
      <c r="N407" s="159">
        <v>500</v>
      </c>
      <c r="O407" s="75"/>
      <c r="P407" s="75"/>
      <c r="Q407" s="75"/>
      <c r="R407" s="79" t="s">
        <v>1885</v>
      </c>
      <c r="S407" s="144">
        <v>500</v>
      </c>
      <c r="T407" s="85"/>
      <c r="U407" s="142" t="s">
        <v>17</v>
      </c>
      <c r="V407" s="142" t="s">
        <v>236</v>
      </c>
      <c r="W407" s="86"/>
      <c r="X407" s="142"/>
      <c r="Y407" s="142"/>
      <c r="Z407" s="142"/>
      <c r="AA407" s="142"/>
      <c r="AB407" s="142" t="str">
        <f t="shared" si="25"/>
        <v>CON2016111GRAN</v>
      </c>
      <c r="AC407" s="142">
        <f t="shared" si="26"/>
        <v>6</v>
      </c>
      <c r="AD407" s="142" t="str">
        <f>VLOOKUP(U407,NIVEAUXADMIN!A:B,2,FALSE)</f>
        <v>HT08</v>
      </c>
      <c r="AE407" s="142" t="str">
        <f>VLOOKUP(V407,NIVEAUXADMIN!E:F,2,FALSE)</f>
        <v>HT08821</v>
      </c>
      <c r="AF407" s="142" t="e">
        <f>VLOOKUP(W407,NIVEAUXADMIN!I:J,2,FALSE)</f>
        <v>#N/A</v>
      </c>
      <c r="AG407" s="142">
        <f>IF(SUMPRODUCT(($A$4:$A407=A407)*($V$4:$V407=V407))&gt;1,0,1)</f>
        <v>0</v>
      </c>
    </row>
    <row r="408" spans="1:33" ht="15" customHeight="1">
      <c r="A408" s="142" t="s">
        <v>62</v>
      </c>
      <c r="B408" s="142" t="s">
        <v>62</v>
      </c>
      <c r="C408" s="142" t="s">
        <v>26</v>
      </c>
      <c r="D408" s="72" t="s">
        <v>1097</v>
      </c>
      <c r="E408" s="72"/>
      <c r="F408" s="142" t="s">
        <v>16</v>
      </c>
      <c r="G408" s="142" t="str">
        <f t="shared" si="27"/>
        <v>Novembre</v>
      </c>
      <c r="H408" s="158">
        <v>42675</v>
      </c>
      <c r="I408" s="84" t="s">
        <v>1051</v>
      </c>
      <c r="J408" s="142" t="s">
        <v>1052</v>
      </c>
      <c r="K408" s="142" t="s">
        <v>1054</v>
      </c>
      <c r="L408" s="142"/>
      <c r="M408" s="80" t="str">
        <f>IFERROR(VLOOKUP(K408,REFERENCES!R:S,2,FALSE),"")</f>
        <v>Nombre</v>
      </c>
      <c r="N408" s="159">
        <v>1000</v>
      </c>
      <c r="O408" s="75"/>
      <c r="P408" s="75"/>
      <c r="Q408" s="75"/>
      <c r="R408" s="79" t="s">
        <v>1885</v>
      </c>
      <c r="S408" s="144">
        <v>500</v>
      </c>
      <c r="T408" s="85" t="s">
        <v>1040</v>
      </c>
      <c r="U408" s="142" t="s">
        <v>17</v>
      </c>
      <c r="V408" s="142" t="s">
        <v>236</v>
      </c>
      <c r="W408" s="86"/>
      <c r="X408" s="142"/>
      <c r="Y408" s="142"/>
      <c r="Z408" s="142"/>
      <c r="AA408" s="142"/>
      <c r="AB408" s="142" t="str">
        <f t="shared" si="25"/>
        <v>CON2016111GRAN</v>
      </c>
      <c r="AC408" s="142">
        <f t="shared" si="26"/>
        <v>6</v>
      </c>
      <c r="AD408" s="142" t="str">
        <f>VLOOKUP(U408,NIVEAUXADMIN!A:B,2,FALSE)</f>
        <v>HT08</v>
      </c>
      <c r="AE408" s="142" t="str">
        <f>VLOOKUP(V408,NIVEAUXADMIN!E:F,2,FALSE)</f>
        <v>HT08821</v>
      </c>
      <c r="AF408" s="142" t="e">
        <f>VLOOKUP(W408,NIVEAUXADMIN!I:J,2,FALSE)</f>
        <v>#N/A</v>
      </c>
      <c r="AG408" s="142">
        <f>IF(SUMPRODUCT(($A$4:$A408=A408)*($V$4:$V408=V408))&gt;1,0,1)</f>
        <v>0</v>
      </c>
    </row>
    <row r="409" spans="1:33" ht="15" customHeight="1">
      <c r="A409" s="169" t="s">
        <v>62</v>
      </c>
      <c r="B409" s="169" t="s">
        <v>62</v>
      </c>
      <c r="C409" s="169" t="s">
        <v>26</v>
      </c>
      <c r="D409" s="72" t="s">
        <v>1097</v>
      </c>
      <c r="E409" s="72"/>
      <c r="F409" s="142" t="s">
        <v>16</v>
      </c>
      <c r="G409" s="142" t="str">
        <f t="shared" si="27"/>
        <v>Novembre</v>
      </c>
      <c r="H409" s="158">
        <v>42675</v>
      </c>
      <c r="I409" s="84" t="s">
        <v>1049</v>
      </c>
      <c r="J409" s="142" t="s">
        <v>1053</v>
      </c>
      <c r="K409" s="142" t="s">
        <v>1064</v>
      </c>
      <c r="L409" s="142" t="s">
        <v>1171</v>
      </c>
      <c r="M409" s="80" t="str">
        <f>IFERROR(VLOOKUP(K409,REFERENCES!R:S,2,FALSE),"")</f>
        <v>Nombre</v>
      </c>
      <c r="N409" s="159">
        <v>500</v>
      </c>
      <c r="O409" s="75"/>
      <c r="P409" s="75"/>
      <c r="Q409" s="75"/>
      <c r="R409" s="79" t="s">
        <v>1885</v>
      </c>
      <c r="S409" s="144">
        <v>500</v>
      </c>
      <c r="T409" s="85" t="s">
        <v>1040</v>
      </c>
      <c r="U409" s="142" t="s">
        <v>17</v>
      </c>
      <c r="V409" s="142" t="s">
        <v>236</v>
      </c>
      <c r="W409" s="86"/>
      <c r="X409" s="142"/>
      <c r="Y409" s="142"/>
      <c r="Z409" s="142"/>
      <c r="AA409" s="142"/>
      <c r="AB409" s="142" t="str">
        <f t="shared" si="25"/>
        <v>CON2016111GRAN</v>
      </c>
      <c r="AC409" s="142">
        <f t="shared" si="26"/>
        <v>6</v>
      </c>
      <c r="AD409" s="142" t="str">
        <f>VLOOKUP(U409,NIVEAUXADMIN!A:B,2,FALSE)</f>
        <v>HT08</v>
      </c>
      <c r="AE409" s="142" t="str">
        <f>VLOOKUP(V409,NIVEAUXADMIN!E:F,2,FALSE)</f>
        <v>HT08821</v>
      </c>
      <c r="AF409" s="142" t="e">
        <f>VLOOKUP(W409,NIVEAUXADMIN!I:J,2,FALSE)</f>
        <v>#N/A</v>
      </c>
      <c r="AG409" s="142">
        <f>IF(SUMPRODUCT(($A$4:$A409=A409)*($V$4:$V409=V409))&gt;1,0,1)</f>
        <v>0</v>
      </c>
    </row>
    <row r="410" spans="1:33" ht="15" customHeight="1">
      <c r="A410" s="142" t="s">
        <v>62</v>
      </c>
      <c r="B410" s="142" t="s">
        <v>62</v>
      </c>
      <c r="C410" s="142" t="s">
        <v>26</v>
      </c>
      <c r="D410" s="72" t="s">
        <v>1097</v>
      </c>
      <c r="E410" s="72"/>
      <c r="F410" s="142" t="s">
        <v>16</v>
      </c>
      <c r="G410" s="142" t="str">
        <f t="shared" si="27"/>
        <v>Novembre</v>
      </c>
      <c r="H410" s="158">
        <v>42675</v>
      </c>
      <c r="I410" s="84" t="s">
        <v>1051</v>
      </c>
      <c r="J410" s="142" t="s">
        <v>1052</v>
      </c>
      <c r="K410" s="142" t="s">
        <v>1062</v>
      </c>
      <c r="L410" s="142"/>
      <c r="M410" s="80" t="str">
        <f>IFERROR(VLOOKUP(K410,REFERENCES!R:S,2,FALSE),"")</f>
        <v>Nombre</v>
      </c>
      <c r="N410" s="159">
        <v>500</v>
      </c>
      <c r="O410" s="75"/>
      <c r="P410" s="75"/>
      <c r="Q410" s="75"/>
      <c r="R410" s="79" t="s">
        <v>1885</v>
      </c>
      <c r="S410" s="144">
        <v>500</v>
      </c>
      <c r="T410" s="85" t="s">
        <v>1040</v>
      </c>
      <c r="U410" s="142" t="s">
        <v>17</v>
      </c>
      <c r="V410" s="142" t="s">
        <v>236</v>
      </c>
      <c r="W410" s="86"/>
      <c r="X410" s="142"/>
      <c r="Y410" s="142"/>
      <c r="Z410" s="142"/>
      <c r="AA410" s="142"/>
      <c r="AB410" s="142" t="str">
        <f t="shared" si="25"/>
        <v>CON2016111GRAN</v>
      </c>
      <c r="AC410" s="142">
        <f t="shared" si="26"/>
        <v>6</v>
      </c>
      <c r="AD410" s="142" t="str">
        <f>VLOOKUP(U410,NIVEAUXADMIN!A:B,2,FALSE)</f>
        <v>HT08</v>
      </c>
      <c r="AE410" s="142" t="str">
        <f>VLOOKUP(V410,NIVEAUXADMIN!E:F,2,FALSE)</f>
        <v>HT08821</v>
      </c>
      <c r="AF410" s="142" t="e">
        <f>VLOOKUP(W410,NIVEAUXADMIN!I:J,2,FALSE)</f>
        <v>#N/A</v>
      </c>
      <c r="AG410" s="142">
        <f>IF(SUMPRODUCT(($A$4:$A410=A410)*($V$4:$V410=V410))&gt;1,0,1)</f>
        <v>0</v>
      </c>
    </row>
    <row r="411" spans="1:33" ht="15" customHeight="1">
      <c r="A411" s="86" t="s">
        <v>62</v>
      </c>
      <c r="B411" s="86" t="s">
        <v>62</v>
      </c>
      <c r="C411" s="86" t="s">
        <v>26</v>
      </c>
      <c r="D411" s="72" t="s">
        <v>1097</v>
      </c>
      <c r="E411" s="72"/>
      <c r="F411" s="142" t="s">
        <v>16</v>
      </c>
      <c r="G411" s="142" t="str">
        <f t="shared" si="27"/>
        <v>Novembre</v>
      </c>
      <c r="H411" s="158">
        <v>42675</v>
      </c>
      <c r="I411" s="84" t="s">
        <v>1051</v>
      </c>
      <c r="J411" s="142" t="s">
        <v>1052</v>
      </c>
      <c r="K411" s="142" t="s">
        <v>1058</v>
      </c>
      <c r="L411" s="142"/>
      <c r="M411" s="80" t="str">
        <f>IFERROR(VLOOKUP(K411,REFERENCES!R:S,2,FALSE),"")</f>
        <v>Nombre</v>
      </c>
      <c r="N411" s="159">
        <v>1000</v>
      </c>
      <c r="O411" s="75"/>
      <c r="P411" s="75"/>
      <c r="Q411" s="75"/>
      <c r="R411" s="79" t="s">
        <v>1885</v>
      </c>
      <c r="S411" s="144">
        <v>500</v>
      </c>
      <c r="T411" s="85" t="s">
        <v>1040</v>
      </c>
      <c r="U411" s="142" t="s">
        <v>17</v>
      </c>
      <c r="V411" s="142" t="s">
        <v>236</v>
      </c>
      <c r="W411" s="86"/>
      <c r="X411" s="142"/>
      <c r="Y411" s="142"/>
      <c r="Z411" s="142"/>
      <c r="AA411" s="142"/>
      <c r="AB411" s="142" t="str">
        <f t="shared" si="25"/>
        <v>CON2016111GRAN</v>
      </c>
      <c r="AC411" s="142">
        <f t="shared" si="26"/>
        <v>6</v>
      </c>
      <c r="AD411" s="142" t="str">
        <f>VLOOKUP(U411,NIVEAUXADMIN!A:B,2,FALSE)</f>
        <v>HT08</v>
      </c>
      <c r="AE411" s="142" t="str">
        <f>VLOOKUP(V411,NIVEAUXADMIN!E:F,2,FALSE)</f>
        <v>HT08821</v>
      </c>
      <c r="AF411" s="142" t="e">
        <f>VLOOKUP(W411,NIVEAUXADMIN!I:J,2,FALSE)</f>
        <v>#N/A</v>
      </c>
      <c r="AG411" s="142">
        <f>IF(SUMPRODUCT(($A$4:$A411=A411)*($V$4:$V411=V411))&gt;1,0,1)</f>
        <v>0</v>
      </c>
    </row>
    <row r="412" spans="1:33" ht="15" customHeight="1">
      <c r="A412" s="142" t="s">
        <v>62</v>
      </c>
      <c r="B412" s="142" t="s">
        <v>62</v>
      </c>
      <c r="C412" s="142" t="s">
        <v>26</v>
      </c>
      <c r="D412" s="72" t="s">
        <v>1097</v>
      </c>
      <c r="E412" s="72"/>
      <c r="F412" s="142" t="s">
        <v>16</v>
      </c>
      <c r="G412" s="142" t="str">
        <f t="shared" si="27"/>
        <v>Novembre</v>
      </c>
      <c r="H412" s="158">
        <v>42688</v>
      </c>
      <c r="I412" s="84" t="s">
        <v>1049</v>
      </c>
      <c r="J412" s="142" t="s">
        <v>1053</v>
      </c>
      <c r="K412" s="142" t="s">
        <v>1048</v>
      </c>
      <c r="L412" s="142"/>
      <c r="M412" s="80" t="str">
        <f>IFERROR(VLOOKUP(K412,REFERENCES!R:S,2,FALSE),"")</f>
        <v>Nombre</v>
      </c>
      <c r="N412" s="159">
        <v>500</v>
      </c>
      <c r="O412" s="75"/>
      <c r="P412" s="75"/>
      <c r="Q412" s="75"/>
      <c r="R412" s="79" t="s">
        <v>1885</v>
      </c>
      <c r="S412" s="144">
        <v>500</v>
      </c>
      <c r="T412" s="85"/>
      <c r="U412" s="142" t="s">
        <v>17</v>
      </c>
      <c r="V412" s="142" t="s">
        <v>236</v>
      </c>
      <c r="W412" s="86"/>
      <c r="X412" s="142"/>
      <c r="Y412" s="142"/>
      <c r="Z412" s="142"/>
      <c r="AA412" s="142"/>
      <c r="AB412" s="142" t="str">
        <f t="shared" si="25"/>
        <v>CON20161114GRAN</v>
      </c>
      <c r="AC412" s="142">
        <f t="shared" si="26"/>
        <v>5</v>
      </c>
      <c r="AD412" s="142" t="str">
        <f>VLOOKUP(U412,NIVEAUXADMIN!A:B,2,FALSE)</f>
        <v>HT08</v>
      </c>
      <c r="AE412" s="142" t="str">
        <f>VLOOKUP(V412,NIVEAUXADMIN!E:F,2,FALSE)</f>
        <v>HT08821</v>
      </c>
      <c r="AF412" s="142" t="e">
        <f>VLOOKUP(W412,NIVEAUXADMIN!I:J,2,FALSE)</f>
        <v>#N/A</v>
      </c>
      <c r="AG412" s="142">
        <f>IF(SUMPRODUCT(($A$4:$A412=A412)*($V$4:$V412=V412))&gt;1,0,1)</f>
        <v>0</v>
      </c>
    </row>
    <row r="413" spans="1:33" ht="15" customHeight="1">
      <c r="A413" s="142" t="s">
        <v>62</v>
      </c>
      <c r="B413" s="142" t="s">
        <v>62</v>
      </c>
      <c r="C413" s="142" t="s">
        <v>26</v>
      </c>
      <c r="D413" s="72" t="s">
        <v>1097</v>
      </c>
      <c r="E413" s="72"/>
      <c r="F413" s="142" t="s">
        <v>16</v>
      </c>
      <c r="G413" s="142" t="str">
        <f t="shared" si="27"/>
        <v>Novembre</v>
      </c>
      <c r="H413" s="158">
        <v>42688</v>
      </c>
      <c r="I413" s="84" t="s">
        <v>1051</v>
      </c>
      <c r="J413" s="142" t="s">
        <v>1052</v>
      </c>
      <c r="K413" s="142" t="s">
        <v>1054</v>
      </c>
      <c r="L413" s="142"/>
      <c r="M413" s="80" t="str">
        <f>IFERROR(VLOOKUP(K413,REFERENCES!R:S,2,FALSE),"")</f>
        <v>Nombre</v>
      </c>
      <c r="N413" s="159">
        <v>1000</v>
      </c>
      <c r="O413" s="75"/>
      <c r="P413" s="75"/>
      <c r="Q413" s="75"/>
      <c r="R413" s="79" t="s">
        <v>1885</v>
      </c>
      <c r="S413" s="144">
        <v>500</v>
      </c>
      <c r="T413" s="85" t="s">
        <v>1040</v>
      </c>
      <c r="U413" s="142" t="s">
        <v>17</v>
      </c>
      <c r="V413" s="142" t="s">
        <v>236</v>
      </c>
      <c r="W413" s="86"/>
      <c r="X413" s="142"/>
      <c r="Y413" s="142"/>
      <c r="Z413" s="142"/>
      <c r="AA413" s="142"/>
      <c r="AB413" s="142" t="str">
        <f t="shared" si="25"/>
        <v>CON20161114GRAN</v>
      </c>
      <c r="AC413" s="142">
        <f t="shared" si="26"/>
        <v>5</v>
      </c>
      <c r="AD413" s="142" t="str">
        <f>VLOOKUP(U413,NIVEAUXADMIN!A:B,2,FALSE)</f>
        <v>HT08</v>
      </c>
      <c r="AE413" s="142" t="str">
        <f>VLOOKUP(V413,NIVEAUXADMIN!E:F,2,FALSE)</f>
        <v>HT08821</v>
      </c>
      <c r="AF413" s="142" t="e">
        <f>VLOOKUP(W413,NIVEAUXADMIN!I:J,2,FALSE)</f>
        <v>#N/A</v>
      </c>
      <c r="AG413" s="142">
        <f>IF(SUMPRODUCT(($A$4:$A413=A413)*($V$4:$V413=V413))&gt;1,0,1)</f>
        <v>0</v>
      </c>
    </row>
    <row r="414" spans="1:33" ht="15" customHeight="1">
      <c r="A414" s="169" t="s">
        <v>62</v>
      </c>
      <c r="B414" s="169" t="s">
        <v>62</v>
      </c>
      <c r="C414" s="169" t="s">
        <v>26</v>
      </c>
      <c r="D414" s="72" t="s">
        <v>1097</v>
      </c>
      <c r="E414" s="72"/>
      <c r="F414" s="142" t="s">
        <v>16</v>
      </c>
      <c r="G414" s="142" t="str">
        <f t="shared" si="27"/>
        <v>Novembre</v>
      </c>
      <c r="H414" s="158">
        <v>42688</v>
      </c>
      <c r="I414" s="84" t="s">
        <v>1049</v>
      </c>
      <c r="J414" s="142" t="s">
        <v>1053</v>
      </c>
      <c r="K414" s="142" t="s">
        <v>1064</v>
      </c>
      <c r="L414" s="142" t="s">
        <v>1171</v>
      </c>
      <c r="M414" s="80" t="str">
        <f>IFERROR(VLOOKUP(K414,REFERENCES!R:S,2,FALSE),"")</f>
        <v>Nombre</v>
      </c>
      <c r="N414" s="159">
        <v>500</v>
      </c>
      <c r="O414" s="75"/>
      <c r="P414" s="75"/>
      <c r="Q414" s="75"/>
      <c r="R414" s="79" t="s">
        <v>1885</v>
      </c>
      <c r="S414" s="144">
        <v>500</v>
      </c>
      <c r="T414" s="85" t="s">
        <v>1040</v>
      </c>
      <c r="U414" s="142" t="s">
        <v>17</v>
      </c>
      <c r="V414" s="142" t="s">
        <v>236</v>
      </c>
      <c r="W414" s="86"/>
      <c r="X414" s="142"/>
      <c r="Y414" s="142"/>
      <c r="Z414" s="142"/>
      <c r="AA414" s="142"/>
      <c r="AB414" s="142" t="str">
        <f t="shared" si="25"/>
        <v>CON20161114GRAN</v>
      </c>
      <c r="AC414" s="142">
        <f t="shared" si="26"/>
        <v>5</v>
      </c>
      <c r="AD414" s="142" t="str">
        <f>VLOOKUP(U414,NIVEAUXADMIN!A:B,2,FALSE)</f>
        <v>HT08</v>
      </c>
      <c r="AE414" s="142" t="str">
        <f>VLOOKUP(V414,NIVEAUXADMIN!E:F,2,FALSE)</f>
        <v>HT08821</v>
      </c>
      <c r="AF414" s="142" t="e">
        <f>VLOOKUP(W414,NIVEAUXADMIN!I:J,2,FALSE)</f>
        <v>#N/A</v>
      </c>
      <c r="AG414" s="142">
        <f>IF(SUMPRODUCT(($A$4:$A414=A414)*($V$4:$V414=V414))&gt;1,0,1)</f>
        <v>0</v>
      </c>
    </row>
    <row r="415" spans="1:33" ht="15" customHeight="1">
      <c r="A415" s="142" t="s">
        <v>62</v>
      </c>
      <c r="B415" s="142" t="s">
        <v>62</v>
      </c>
      <c r="C415" s="142" t="s">
        <v>26</v>
      </c>
      <c r="D415" s="72" t="s">
        <v>1097</v>
      </c>
      <c r="E415" s="72"/>
      <c r="F415" s="142" t="s">
        <v>16</v>
      </c>
      <c r="G415" s="142" t="str">
        <f t="shared" si="27"/>
        <v>Novembre</v>
      </c>
      <c r="H415" s="158">
        <v>42688</v>
      </c>
      <c r="I415" s="84" t="s">
        <v>1051</v>
      </c>
      <c r="J415" s="142" t="s">
        <v>1052</v>
      </c>
      <c r="K415" s="142" t="s">
        <v>1062</v>
      </c>
      <c r="L415" s="142"/>
      <c r="M415" s="80" t="str">
        <f>IFERROR(VLOOKUP(K415,REFERENCES!R:S,2,FALSE),"")</f>
        <v>Nombre</v>
      </c>
      <c r="N415" s="159">
        <v>500</v>
      </c>
      <c r="O415" s="75"/>
      <c r="P415" s="75"/>
      <c r="Q415" s="75"/>
      <c r="R415" s="79" t="s">
        <v>1885</v>
      </c>
      <c r="S415" s="144">
        <v>500</v>
      </c>
      <c r="T415" s="85" t="s">
        <v>1040</v>
      </c>
      <c r="U415" s="142" t="s">
        <v>17</v>
      </c>
      <c r="V415" s="142" t="s">
        <v>236</v>
      </c>
      <c r="W415" s="86"/>
      <c r="X415" s="142"/>
      <c r="Y415" s="142"/>
      <c r="Z415" s="142"/>
      <c r="AA415" s="142"/>
      <c r="AB415" s="142" t="str">
        <f t="shared" si="25"/>
        <v>CON20161114GRAN</v>
      </c>
      <c r="AC415" s="142">
        <f t="shared" si="26"/>
        <v>5</v>
      </c>
      <c r="AD415" s="142" t="str">
        <f>VLOOKUP(U415,NIVEAUXADMIN!A:B,2,FALSE)</f>
        <v>HT08</v>
      </c>
      <c r="AE415" s="142" t="str">
        <f>VLOOKUP(V415,NIVEAUXADMIN!E:F,2,FALSE)</f>
        <v>HT08821</v>
      </c>
      <c r="AF415" s="142" t="e">
        <f>VLOOKUP(W415,NIVEAUXADMIN!I:J,2,FALSE)</f>
        <v>#N/A</v>
      </c>
      <c r="AG415" s="142">
        <f>IF(SUMPRODUCT(($A$4:$A415=A415)*($V$4:$V415=V415))&gt;1,0,1)</f>
        <v>0</v>
      </c>
    </row>
    <row r="416" spans="1:33" ht="15" customHeight="1">
      <c r="A416" s="86" t="s">
        <v>62</v>
      </c>
      <c r="B416" s="86" t="s">
        <v>62</v>
      </c>
      <c r="C416" s="86" t="s">
        <v>26</v>
      </c>
      <c r="D416" s="72" t="s">
        <v>1097</v>
      </c>
      <c r="E416" s="72"/>
      <c r="F416" s="142" t="s">
        <v>16</v>
      </c>
      <c r="G416" s="142" t="str">
        <f t="shared" si="27"/>
        <v>Novembre</v>
      </c>
      <c r="H416" s="158">
        <v>42688</v>
      </c>
      <c r="I416" s="84" t="s">
        <v>1051</v>
      </c>
      <c r="J416" s="142" t="s">
        <v>1052</v>
      </c>
      <c r="K416" s="142" t="s">
        <v>1058</v>
      </c>
      <c r="L416" s="142"/>
      <c r="M416" s="80" t="str">
        <f>IFERROR(VLOOKUP(K416,REFERENCES!R:S,2,FALSE),"")</f>
        <v>Nombre</v>
      </c>
      <c r="N416" s="159">
        <v>1000</v>
      </c>
      <c r="O416" s="75"/>
      <c r="P416" s="75"/>
      <c r="Q416" s="75"/>
      <c r="R416" s="79" t="s">
        <v>1885</v>
      </c>
      <c r="S416" s="144">
        <v>500</v>
      </c>
      <c r="T416" s="85" t="s">
        <v>1040</v>
      </c>
      <c r="U416" s="142" t="s">
        <v>17</v>
      </c>
      <c r="V416" s="142" t="s">
        <v>236</v>
      </c>
      <c r="W416" s="86"/>
      <c r="X416" s="142"/>
      <c r="Y416" s="142"/>
      <c r="Z416" s="142"/>
      <c r="AA416" s="142"/>
      <c r="AB416" s="142" t="str">
        <f t="shared" si="25"/>
        <v>CON20161114GRAN</v>
      </c>
      <c r="AC416" s="142">
        <f t="shared" si="26"/>
        <v>5</v>
      </c>
      <c r="AD416" s="142" t="str">
        <f>VLOOKUP(U416,NIVEAUXADMIN!A:B,2,FALSE)</f>
        <v>HT08</v>
      </c>
      <c r="AE416" s="142" t="str">
        <f>VLOOKUP(V416,NIVEAUXADMIN!E:F,2,FALSE)</f>
        <v>HT08821</v>
      </c>
      <c r="AF416" s="142" t="e">
        <f>VLOOKUP(W416,NIVEAUXADMIN!I:J,2,FALSE)</f>
        <v>#N/A</v>
      </c>
      <c r="AG416" s="142">
        <f>IF(SUMPRODUCT(($A$4:$A416=A416)*($V$4:$V416=V416))&gt;1,0,1)</f>
        <v>0</v>
      </c>
    </row>
    <row r="417" spans="1:33" ht="15" customHeight="1">
      <c r="A417" s="142" t="s">
        <v>62</v>
      </c>
      <c r="B417" s="142" t="s">
        <v>62</v>
      </c>
      <c r="C417" s="142" t="s">
        <v>26</v>
      </c>
      <c r="D417" s="72" t="s">
        <v>1097</v>
      </c>
      <c r="E417" s="72"/>
      <c r="F417" s="142" t="s">
        <v>19</v>
      </c>
      <c r="G417" s="142" t="e">
        <f t="shared" si="27"/>
        <v>#VALUE!</v>
      </c>
      <c r="H417" s="158" t="s">
        <v>1960</v>
      </c>
      <c r="I417" s="84" t="s">
        <v>1051</v>
      </c>
      <c r="J417" s="142" t="s">
        <v>1052</v>
      </c>
      <c r="K417" s="142" t="s">
        <v>1059</v>
      </c>
      <c r="L417" s="142"/>
      <c r="M417" s="80" t="str">
        <f>IFERROR(VLOOKUP(K417,REFERENCES!R:S,2,FALSE),"")</f>
        <v>Nombre</v>
      </c>
      <c r="N417" s="159">
        <v>200000</v>
      </c>
      <c r="O417" s="75"/>
      <c r="P417" s="75"/>
      <c r="Q417" s="75"/>
      <c r="R417" s="79" t="s">
        <v>1885</v>
      </c>
      <c r="S417" s="144">
        <v>1000</v>
      </c>
      <c r="T417" s="85" t="s">
        <v>1040</v>
      </c>
      <c r="U417" s="142" t="s">
        <v>17</v>
      </c>
      <c r="V417" s="142" t="s">
        <v>266</v>
      </c>
      <c r="W417" s="86"/>
      <c r="X417" s="142"/>
      <c r="Y417" s="142"/>
      <c r="Z417" s="142"/>
      <c r="AA417" s="142"/>
      <c r="AB417" s="142" t="e">
        <f t="shared" si="25"/>
        <v>#VALUE!</v>
      </c>
      <c r="AC417" s="142">
        <f t="shared" si="26"/>
        <v>162</v>
      </c>
      <c r="AD417" s="142" t="str">
        <f>VLOOKUP(U417,NIVEAUXADMIN!A:B,2,FALSE)</f>
        <v>HT08</v>
      </c>
      <c r="AE417" s="142" t="str">
        <f>VLOOKUP(V417,NIVEAUXADMIN!E:F,2,FALSE)</f>
        <v>HT08823</v>
      </c>
      <c r="AF417" s="142" t="e">
        <f>VLOOKUP(W417,NIVEAUXADMIN!I:J,2,FALSE)</f>
        <v>#N/A</v>
      </c>
      <c r="AG417" s="142">
        <f>IF(SUMPRODUCT(($A$4:$A417=A417)*($V$4:$V417=V417))&gt;1,0,1)</f>
        <v>1</v>
      </c>
    </row>
    <row r="418" spans="1:33" ht="15" customHeight="1">
      <c r="A418" s="142" t="s">
        <v>62</v>
      </c>
      <c r="B418" s="142" t="s">
        <v>62</v>
      </c>
      <c r="C418" s="142" t="s">
        <v>26</v>
      </c>
      <c r="D418" s="72" t="s">
        <v>1097</v>
      </c>
      <c r="E418" s="72"/>
      <c r="F418" s="142" t="s">
        <v>19</v>
      </c>
      <c r="G418" s="142" t="e">
        <f t="shared" si="27"/>
        <v>#VALUE!</v>
      </c>
      <c r="H418" s="158" t="s">
        <v>1960</v>
      </c>
      <c r="I418" s="84" t="s">
        <v>1049</v>
      </c>
      <c r="J418" s="142" t="s">
        <v>1053</v>
      </c>
      <c r="K418" s="142" t="s">
        <v>1048</v>
      </c>
      <c r="L418" s="142"/>
      <c r="M418" s="80" t="str">
        <f>IFERROR(VLOOKUP(K418,REFERENCES!R:S,2,FALSE),"")</f>
        <v>Nombre</v>
      </c>
      <c r="N418" s="159">
        <v>1000</v>
      </c>
      <c r="O418" s="75"/>
      <c r="P418" s="75"/>
      <c r="Q418" s="75"/>
      <c r="R418" s="79" t="s">
        <v>1885</v>
      </c>
      <c r="S418" s="144">
        <v>1000</v>
      </c>
      <c r="T418" s="85"/>
      <c r="U418" s="142" t="s">
        <v>17</v>
      </c>
      <c r="V418" s="142" t="s">
        <v>266</v>
      </c>
      <c r="W418" s="86"/>
      <c r="X418" s="142"/>
      <c r="Y418" s="142"/>
      <c r="Z418" s="142"/>
      <c r="AA418" s="142"/>
      <c r="AB418" s="142" t="e">
        <f t="shared" si="25"/>
        <v>#VALUE!</v>
      </c>
      <c r="AC418" s="142">
        <f t="shared" si="26"/>
        <v>162</v>
      </c>
      <c r="AD418" s="142" t="str">
        <f>VLOOKUP(U418,NIVEAUXADMIN!A:B,2,FALSE)</f>
        <v>HT08</v>
      </c>
      <c r="AE418" s="142" t="str">
        <f>VLOOKUP(V418,NIVEAUXADMIN!E:F,2,FALSE)</f>
        <v>HT08823</v>
      </c>
      <c r="AF418" s="142" t="e">
        <f>VLOOKUP(W418,NIVEAUXADMIN!I:J,2,FALSE)</f>
        <v>#N/A</v>
      </c>
      <c r="AG418" s="142">
        <f>IF(SUMPRODUCT(($A$4:$A418=A418)*($V$4:$V418=V418))&gt;1,0,1)</f>
        <v>0</v>
      </c>
    </row>
    <row r="419" spans="1:33" ht="15" customHeight="1">
      <c r="A419" s="142" t="s">
        <v>62</v>
      </c>
      <c r="B419" s="142" t="s">
        <v>62</v>
      </c>
      <c r="C419" s="142" t="s">
        <v>26</v>
      </c>
      <c r="D419" s="72" t="s">
        <v>1097</v>
      </c>
      <c r="E419" s="72"/>
      <c r="F419" s="142" t="s">
        <v>19</v>
      </c>
      <c r="G419" s="142" t="e">
        <f t="shared" si="27"/>
        <v>#VALUE!</v>
      </c>
      <c r="H419" s="158" t="s">
        <v>1960</v>
      </c>
      <c r="I419" s="84" t="s">
        <v>1051</v>
      </c>
      <c r="J419" s="142" t="s">
        <v>1052</v>
      </c>
      <c r="K419" s="142" t="s">
        <v>1054</v>
      </c>
      <c r="L419" s="142"/>
      <c r="M419" s="80" t="str">
        <f>IFERROR(VLOOKUP(K419,REFERENCES!R:S,2,FALSE),"")</f>
        <v>Nombre</v>
      </c>
      <c r="N419" s="159">
        <v>2000</v>
      </c>
      <c r="O419" s="75"/>
      <c r="P419" s="75"/>
      <c r="Q419" s="75"/>
      <c r="R419" s="79" t="s">
        <v>1885</v>
      </c>
      <c r="S419" s="144">
        <v>1000</v>
      </c>
      <c r="T419" s="85" t="s">
        <v>1040</v>
      </c>
      <c r="U419" s="142" t="s">
        <v>17</v>
      </c>
      <c r="V419" s="142" t="s">
        <v>266</v>
      </c>
      <c r="W419" s="86"/>
      <c r="X419" s="142"/>
      <c r="Y419" s="142"/>
      <c r="Z419" s="142"/>
      <c r="AA419" s="142"/>
      <c r="AB419" s="142" t="e">
        <f t="shared" si="25"/>
        <v>#VALUE!</v>
      </c>
      <c r="AC419" s="142">
        <f t="shared" si="26"/>
        <v>162</v>
      </c>
      <c r="AD419" s="142" t="str">
        <f>VLOOKUP(U419,NIVEAUXADMIN!A:B,2,FALSE)</f>
        <v>HT08</v>
      </c>
      <c r="AE419" s="142" t="str">
        <f>VLOOKUP(V419,NIVEAUXADMIN!E:F,2,FALSE)</f>
        <v>HT08823</v>
      </c>
      <c r="AF419" s="142" t="e">
        <f>VLOOKUP(W419,NIVEAUXADMIN!I:J,2,FALSE)</f>
        <v>#N/A</v>
      </c>
      <c r="AG419" s="142">
        <f>IF(SUMPRODUCT(($A$4:$A419=A419)*($V$4:$V419=V419))&gt;1,0,1)</f>
        <v>0</v>
      </c>
    </row>
    <row r="420" spans="1:33" ht="15" customHeight="1">
      <c r="A420" s="169" t="s">
        <v>62</v>
      </c>
      <c r="B420" s="169" t="s">
        <v>62</v>
      </c>
      <c r="C420" s="169" t="s">
        <v>26</v>
      </c>
      <c r="D420" s="72" t="s">
        <v>1097</v>
      </c>
      <c r="E420" s="72"/>
      <c r="F420" s="142" t="s">
        <v>19</v>
      </c>
      <c r="G420" s="142" t="e">
        <f t="shared" si="27"/>
        <v>#VALUE!</v>
      </c>
      <c r="H420" s="158" t="s">
        <v>1960</v>
      </c>
      <c r="I420" s="84" t="s">
        <v>1049</v>
      </c>
      <c r="J420" s="142" t="s">
        <v>1053</v>
      </c>
      <c r="K420" s="142" t="s">
        <v>1064</v>
      </c>
      <c r="L420" s="142" t="s">
        <v>1171</v>
      </c>
      <c r="M420" s="80" t="str">
        <f>IFERROR(VLOOKUP(K420,REFERENCES!R:S,2,FALSE),"")</f>
        <v>Nombre</v>
      </c>
      <c r="N420" s="159">
        <v>1000</v>
      </c>
      <c r="O420" s="75"/>
      <c r="P420" s="75"/>
      <c r="Q420" s="75"/>
      <c r="R420" s="79" t="s">
        <v>1885</v>
      </c>
      <c r="S420" s="144">
        <v>1000</v>
      </c>
      <c r="T420" s="85" t="s">
        <v>1040</v>
      </c>
      <c r="U420" s="142" t="s">
        <v>17</v>
      </c>
      <c r="V420" s="142" t="s">
        <v>266</v>
      </c>
      <c r="W420" s="86"/>
      <c r="X420" s="142"/>
      <c r="Y420" s="142"/>
      <c r="Z420" s="142"/>
      <c r="AA420" s="142"/>
      <c r="AB420" s="142" t="e">
        <f t="shared" si="25"/>
        <v>#VALUE!</v>
      </c>
      <c r="AC420" s="142">
        <f t="shared" si="26"/>
        <v>162</v>
      </c>
      <c r="AD420" s="142" t="str">
        <f>VLOOKUP(U420,NIVEAUXADMIN!A:B,2,FALSE)</f>
        <v>HT08</v>
      </c>
      <c r="AE420" s="142" t="str">
        <f>VLOOKUP(V420,NIVEAUXADMIN!E:F,2,FALSE)</f>
        <v>HT08823</v>
      </c>
      <c r="AF420" s="142" t="e">
        <f>VLOOKUP(W420,NIVEAUXADMIN!I:J,2,FALSE)</f>
        <v>#N/A</v>
      </c>
      <c r="AG420" s="142">
        <f>IF(SUMPRODUCT(($A$4:$A420=A420)*($V$4:$V420=V420))&gt;1,0,1)</f>
        <v>0</v>
      </c>
    </row>
    <row r="421" spans="1:33" ht="15" customHeight="1">
      <c r="A421" s="142" t="s">
        <v>62</v>
      </c>
      <c r="B421" s="142" t="s">
        <v>62</v>
      </c>
      <c r="C421" s="142" t="s">
        <v>26</v>
      </c>
      <c r="D421" s="72" t="s">
        <v>1097</v>
      </c>
      <c r="E421" s="72"/>
      <c r="F421" s="142" t="s">
        <v>19</v>
      </c>
      <c r="G421" s="142" t="e">
        <f t="shared" si="27"/>
        <v>#VALUE!</v>
      </c>
      <c r="H421" s="158" t="s">
        <v>1960</v>
      </c>
      <c r="I421" s="84" t="s">
        <v>1051</v>
      </c>
      <c r="J421" s="142" t="s">
        <v>1052</v>
      </c>
      <c r="K421" s="142" t="s">
        <v>1062</v>
      </c>
      <c r="L421" s="142"/>
      <c r="M421" s="80" t="str">
        <f>IFERROR(VLOOKUP(K421,REFERENCES!R:S,2,FALSE),"")</f>
        <v>Nombre</v>
      </c>
      <c r="N421" s="159">
        <v>1000</v>
      </c>
      <c r="O421" s="75"/>
      <c r="P421" s="75"/>
      <c r="Q421" s="75"/>
      <c r="R421" s="79" t="s">
        <v>1885</v>
      </c>
      <c r="S421" s="144">
        <v>1000</v>
      </c>
      <c r="T421" s="85" t="s">
        <v>1040</v>
      </c>
      <c r="U421" s="142" t="s">
        <v>17</v>
      </c>
      <c r="V421" s="142" t="s">
        <v>266</v>
      </c>
      <c r="W421" s="86"/>
      <c r="X421" s="142"/>
      <c r="Y421" s="142"/>
      <c r="Z421" s="142"/>
      <c r="AA421" s="142"/>
      <c r="AB421" s="142" t="e">
        <f t="shared" si="25"/>
        <v>#VALUE!</v>
      </c>
      <c r="AC421" s="142">
        <f t="shared" si="26"/>
        <v>162</v>
      </c>
      <c r="AD421" s="142" t="str">
        <f>VLOOKUP(U421,NIVEAUXADMIN!A:B,2,FALSE)</f>
        <v>HT08</v>
      </c>
      <c r="AE421" s="142" t="str">
        <f>VLOOKUP(V421,NIVEAUXADMIN!E:F,2,FALSE)</f>
        <v>HT08823</v>
      </c>
      <c r="AF421" s="142" t="e">
        <f>VLOOKUP(W421,NIVEAUXADMIN!I:J,2,FALSE)</f>
        <v>#N/A</v>
      </c>
      <c r="AG421" s="142">
        <f>IF(SUMPRODUCT(($A$4:$A421=A421)*($V$4:$V421=V421))&gt;1,0,1)</f>
        <v>0</v>
      </c>
    </row>
    <row r="422" spans="1:33" ht="15" customHeight="1">
      <c r="A422" s="86" t="s">
        <v>62</v>
      </c>
      <c r="B422" s="86" t="s">
        <v>62</v>
      </c>
      <c r="C422" s="86" t="s">
        <v>26</v>
      </c>
      <c r="D422" s="72" t="s">
        <v>1097</v>
      </c>
      <c r="E422" s="72"/>
      <c r="F422" s="142" t="s">
        <v>19</v>
      </c>
      <c r="G422" s="142" t="e">
        <f t="shared" si="27"/>
        <v>#VALUE!</v>
      </c>
      <c r="H422" s="158" t="s">
        <v>1960</v>
      </c>
      <c r="I422" s="84" t="s">
        <v>1051</v>
      </c>
      <c r="J422" s="142" t="s">
        <v>1052</v>
      </c>
      <c r="K422" s="142" t="s">
        <v>1058</v>
      </c>
      <c r="L422" s="142"/>
      <c r="M422" s="80" t="str">
        <f>IFERROR(VLOOKUP(K422,REFERENCES!R:S,2,FALSE),"")</f>
        <v>Nombre</v>
      </c>
      <c r="N422" s="159">
        <v>2000</v>
      </c>
      <c r="O422" s="75"/>
      <c r="P422" s="75"/>
      <c r="Q422" s="75"/>
      <c r="R422" s="79" t="s">
        <v>1885</v>
      </c>
      <c r="S422" s="144">
        <v>1000</v>
      </c>
      <c r="T422" s="85" t="s">
        <v>1040</v>
      </c>
      <c r="U422" s="142" t="s">
        <v>17</v>
      </c>
      <c r="V422" s="142" t="s">
        <v>266</v>
      </c>
      <c r="W422" s="86"/>
      <c r="X422" s="142"/>
      <c r="Y422" s="142"/>
      <c r="Z422" s="142"/>
      <c r="AA422" s="142"/>
      <c r="AB422" s="142" t="e">
        <f t="shared" si="25"/>
        <v>#VALUE!</v>
      </c>
      <c r="AC422" s="142">
        <f t="shared" si="26"/>
        <v>162</v>
      </c>
      <c r="AD422" s="142" t="str">
        <f>VLOOKUP(U422,NIVEAUXADMIN!A:B,2,FALSE)</f>
        <v>HT08</v>
      </c>
      <c r="AE422" s="142" t="str">
        <f>VLOOKUP(V422,NIVEAUXADMIN!E:F,2,FALSE)</f>
        <v>HT08823</v>
      </c>
      <c r="AF422" s="142" t="e">
        <f>VLOOKUP(W422,NIVEAUXADMIN!I:J,2,FALSE)</f>
        <v>#N/A</v>
      </c>
      <c r="AG422" s="142">
        <f>IF(SUMPRODUCT(($A$4:$A422=A422)*($V$4:$V422=V422))&gt;1,0,1)</f>
        <v>0</v>
      </c>
    </row>
    <row r="423" spans="1:33" ht="15" customHeight="1">
      <c r="A423" s="142" t="s">
        <v>62</v>
      </c>
      <c r="B423" s="142" t="s">
        <v>62</v>
      </c>
      <c r="C423" s="142" t="s">
        <v>26</v>
      </c>
      <c r="D423" s="72" t="s">
        <v>1096</v>
      </c>
      <c r="E423" s="72"/>
      <c r="F423" s="142" t="s">
        <v>16</v>
      </c>
      <c r="G423" s="142" t="str">
        <f t="shared" si="27"/>
        <v>Octobre</v>
      </c>
      <c r="H423" s="158">
        <v>42654</v>
      </c>
      <c r="I423" s="84" t="s">
        <v>1051</v>
      </c>
      <c r="J423" s="142" t="s">
        <v>1052</v>
      </c>
      <c r="K423" s="142" t="s">
        <v>1059</v>
      </c>
      <c r="L423" s="142"/>
      <c r="M423" s="80" t="str">
        <f>IFERROR(VLOOKUP(K423,REFERENCES!R:S,2,FALSE),"")</f>
        <v>Nombre</v>
      </c>
      <c r="N423" s="159">
        <v>3200</v>
      </c>
      <c r="O423" s="75"/>
      <c r="P423" s="75"/>
      <c r="Q423" s="75"/>
      <c r="R423" s="79" t="s">
        <v>1885</v>
      </c>
      <c r="S423" s="144">
        <v>320</v>
      </c>
      <c r="T423" s="85" t="s">
        <v>1040</v>
      </c>
      <c r="U423" s="142" t="s">
        <v>174</v>
      </c>
      <c r="V423" s="142" t="s">
        <v>494</v>
      </c>
      <c r="W423" s="86" t="s">
        <v>1775</v>
      </c>
      <c r="X423" s="142"/>
      <c r="Y423" s="142"/>
      <c r="Z423" s="142"/>
      <c r="AA423" s="142"/>
      <c r="AB423" s="142" t="str">
        <f t="shared" si="25"/>
        <v>CON20161011OUPO7È</v>
      </c>
      <c r="AC423" s="142">
        <f t="shared" si="26"/>
        <v>2</v>
      </c>
      <c r="AD423" s="142" t="str">
        <f>VLOOKUP(U423,NIVEAUXADMIN!A:B,2,FALSE)</f>
        <v>HT01</v>
      </c>
      <c r="AE423" s="142" t="str">
        <f>VLOOKUP(V423,NIVEAUXADMIN!E:F,2,FALSE)</f>
        <v>HT01152</v>
      </c>
      <c r="AF423" s="142" t="str">
        <f>VLOOKUP(W423,NIVEAUXADMIN!I:J,2,FALSE)</f>
        <v>HT01152-02</v>
      </c>
      <c r="AG423" s="142">
        <f>IF(SUMPRODUCT(($A$4:$A423=A423)*($V$4:$V423=V423))&gt;1,0,1)</f>
        <v>1</v>
      </c>
    </row>
    <row r="424" spans="1:33" ht="15" customHeight="1">
      <c r="A424" s="142" t="s">
        <v>62</v>
      </c>
      <c r="B424" s="142" t="s">
        <v>62</v>
      </c>
      <c r="C424" s="142" t="s">
        <v>26</v>
      </c>
      <c r="D424" s="72" t="s">
        <v>1096</v>
      </c>
      <c r="E424" s="72"/>
      <c r="F424" s="142" t="s">
        <v>16</v>
      </c>
      <c r="G424" s="142" t="str">
        <f t="shared" si="27"/>
        <v>Octobre</v>
      </c>
      <c r="H424" s="158">
        <v>42654</v>
      </c>
      <c r="I424" s="84" t="s">
        <v>1051</v>
      </c>
      <c r="J424" s="142" t="s">
        <v>1052</v>
      </c>
      <c r="K424" s="142" t="s">
        <v>1062</v>
      </c>
      <c r="L424" s="142"/>
      <c r="M424" s="80" t="str">
        <f>IFERROR(VLOOKUP(K424,REFERENCES!R:S,2,FALSE),"")</f>
        <v>Nombre</v>
      </c>
      <c r="N424" s="159">
        <v>320</v>
      </c>
      <c r="O424" s="75"/>
      <c r="P424" s="75"/>
      <c r="Q424" s="75"/>
      <c r="R424" s="79" t="s">
        <v>1885</v>
      </c>
      <c r="S424" s="144">
        <v>320</v>
      </c>
      <c r="T424" s="85" t="s">
        <v>1040</v>
      </c>
      <c r="U424" s="142" t="s">
        <v>174</v>
      </c>
      <c r="V424" s="142" t="s">
        <v>494</v>
      </c>
      <c r="W424" s="86" t="s">
        <v>1775</v>
      </c>
      <c r="X424" s="142"/>
      <c r="Y424" s="142"/>
      <c r="Z424" s="142"/>
      <c r="AA424" s="142"/>
      <c r="AB424" s="142" t="str">
        <f t="shared" si="25"/>
        <v>CON20161011OUPO7È</v>
      </c>
      <c r="AC424" s="142">
        <f t="shared" si="26"/>
        <v>2</v>
      </c>
      <c r="AD424" s="142" t="str">
        <f>VLOOKUP(U424,NIVEAUXADMIN!A:B,2,FALSE)</f>
        <v>HT01</v>
      </c>
      <c r="AE424" s="142" t="str">
        <f>VLOOKUP(V424,NIVEAUXADMIN!E:F,2,FALSE)</f>
        <v>HT01152</v>
      </c>
      <c r="AF424" s="142" t="str">
        <f>VLOOKUP(W424,NIVEAUXADMIN!I:J,2,FALSE)</f>
        <v>HT01152-02</v>
      </c>
      <c r="AG424" s="142">
        <f>IF(SUMPRODUCT(($A$4:$A424=A424)*($V$4:$V424=V424))&gt;1,0,1)</f>
        <v>0</v>
      </c>
    </row>
    <row r="425" spans="1:33" ht="15" customHeight="1">
      <c r="A425" s="142" t="s">
        <v>62</v>
      </c>
      <c r="B425" s="142" t="s">
        <v>62</v>
      </c>
      <c r="C425" s="142" t="s">
        <v>26</v>
      </c>
      <c r="D425" s="72"/>
      <c r="E425" s="72"/>
      <c r="F425" s="142" t="s">
        <v>16</v>
      </c>
      <c r="G425" s="142" t="str">
        <f t="shared" si="27"/>
        <v>Octobre</v>
      </c>
      <c r="H425" s="158">
        <v>42671</v>
      </c>
      <c r="I425" s="84" t="s">
        <v>1051</v>
      </c>
      <c r="J425" s="142" t="s">
        <v>1052</v>
      </c>
      <c r="K425" s="142" t="s">
        <v>1059</v>
      </c>
      <c r="L425" s="142"/>
      <c r="M425" s="80" t="str">
        <f>IFERROR(VLOOKUP(K425,REFERENCES!R:S,2,FALSE),"")</f>
        <v>Nombre</v>
      </c>
      <c r="N425" s="159">
        <v>1120</v>
      </c>
      <c r="O425" s="75"/>
      <c r="P425" s="75"/>
      <c r="Q425" s="75"/>
      <c r="R425" s="79" t="s">
        <v>1885</v>
      </c>
      <c r="S425" s="144">
        <v>112</v>
      </c>
      <c r="T425" s="85" t="s">
        <v>1040</v>
      </c>
      <c r="U425" s="142" t="s">
        <v>174</v>
      </c>
      <c r="V425" s="142" t="s">
        <v>494</v>
      </c>
      <c r="W425" s="86" t="s">
        <v>1775</v>
      </c>
      <c r="X425" s="142"/>
      <c r="Y425" s="142"/>
      <c r="Z425" s="142"/>
      <c r="AA425" s="142"/>
      <c r="AB425" s="142" t="str">
        <f t="shared" si="25"/>
        <v>CON20161028OUPO7È</v>
      </c>
      <c r="AC425" s="142">
        <f t="shared" si="26"/>
        <v>4</v>
      </c>
      <c r="AD425" s="142" t="str">
        <f>VLOOKUP(U425,NIVEAUXADMIN!A:B,2,FALSE)</f>
        <v>HT01</v>
      </c>
      <c r="AE425" s="142" t="str">
        <f>VLOOKUP(V425,NIVEAUXADMIN!E:F,2,FALSE)</f>
        <v>HT01152</v>
      </c>
      <c r="AF425" s="142" t="str">
        <f>VLOOKUP(W425,NIVEAUXADMIN!I:J,2,FALSE)</f>
        <v>HT01152-02</v>
      </c>
      <c r="AG425" s="142">
        <f>IF(SUMPRODUCT(($A$4:$A425=A425)*($V$4:$V425=V425))&gt;1,0,1)</f>
        <v>0</v>
      </c>
    </row>
    <row r="426" spans="1:33" ht="15" customHeight="1">
      <c r="A426" s="142" t="s">
        <v>62</v>
      </c>
      <c r="B426" s="142" t="s">
        <v>62</v>
      </c>
      <c r="C426" s="142" t="s">
        <v>26</v>
      </c>
      <c r="D426" s="72"/>
      <c r="E426" s="72"/>
      <c r="F426" s="142" t="s">
        <v>16</v>
      </c>
      <c r="G426" s="142" t="str">
        <f t="shared" si="27"/>
        <v>Octobre</v>
      </c>
      <c r="H426" s="158">
        <v>42671</v>
      </c>
      <c r="I426" s="84" t="s">
        <v>1049</v>
      </c>
      <c r="J426" s="142" t="s">
        <v>1053</v>
      </c>
      <c r="K426" s="142" t="s">
        <v>1048</v>
      </c>
      <c r="L426" s="142"/>
      <c r="M426" s="80" t="str">
        <f>IFERROR(VLOOKUP(K426,REFERENCES!R:S,2,FALSE),"")</f>
        <v>Nombre</v>
      </c>
      <c r="N426" s="159">
        <v>112</v>
      </c>
      <c r="O426" s="75"/>
      <c r="P426" s="75"/>
      <c r="Q426" s="75"/>
      <c r="R426" s="79" t="s">
        <v>1885</v>
      </c>
      <c r="S426" s="144">
        <v>112</v>
      </c>
      <c r="T426" s="85"/>
      <c r="U426" s="142" t="s">
        <v>174</v>
      </c>
      <c r="V426" s="142" t="s">
        <v>494</v>
      </c>
      <c r="W426" s="86" t="s">
        <v>1775</v>
      </c>
      <c r="X426" s="142"/>
      <c r="Y426" s="142"/>
      <c r="Z426" s="142"/>
      <c r="AA426" s="142"/>
      <c r="AB426" s="142" t="str">
        <f t="shared" si="25"/>
        <v>CON20161028OUPO7È</v>
      </c>
      <c r="AC426" s="142">
        <f t="shared" si="26"/>
        <v>4</v>
      </c>
      <c r="AD426" s="142" t="str">
        <f>VLOOKUP(U426,NIVEAUXADMIN!A:B,2,FALSE)</f>
        <v>HT01</v>
      </c>
      <c r="AE426" s="142" t="str">
        <f>VLOOKUP(V426,NIVEAUXADMIN!E:F,2,FALSE)</f>
        <v>HT01152</v>
      </c>
      <c r="AF426" s="142" t="str">
        <f>VLOOKUP(W426,NIVEAUXADMIN!I:J,2,FALSE)</f>
        <v>HT01152-02</v>
      </c>
      <c r="AG426" s="142">
        <f>IF(SUMPRODUCT(($A$4:$A426=A426)*($V$4:$V426=V426))&gt;1,0,1)</f>
        <v>0</v>
      </c>
    </row>
    <row r="427" spans="1:33" ht="15" customHeight="1">
      <c r="A427" s="142" t="s">
        <v>62</v>
      </c>
      <c r="B427" s="142" t="s">
        <v>62</v>
      </c>
      <c r="C427" s="142" t="s">
        <v>26</v>
      </c>
      <c r="D427" s="72"/>
      <c r="E427" s="72"/>
      <c r="F427" s="142" t="s">
        <v>16</v>
      </c>
      <c r="G427" s="142" t="str">
        <f t="shared" si="27"/>
        <v>Octobre</v>
      </c>
      <c r="H427" s="158">
        <v>42671</v>
      </c>
      <c r="I427" s="84" t="s">
        <v>1051</v>
      </c>
      <c r="J427" s="142" t="s">
        <v>1052</v>
      </c>
      <c r="K427" s="142" t="s">
        <v>1054</v>
      </c>
      <c r="L427" s="142"/>
      <c r="M427" s="80" t="str">
        <f>IFERROR(VLOOKUP(K427,REFERENCES!R:S,2,FALSE),"")</f>
        <v>Nombre</v>
      </c>
      <c r="N427" s="159">
        <v>112</v>
      </c>
      <c r="O427" s="75"/>
      <c r="P427" s="75"/>
      <c r="Q427" s="75"/>
      <c r="R427" s="79" t="s">
        <v>1885</v>
      </c>
      <c r="S427" s="144">
        <v>112</v>
      </c>
      <c r="T427" s="85" t="s">
        <v>1040</v>
      </c>
      <c r="U427" s="142" t="s">
        <v>174</v>
      </c>
      <c r="V427" s="142" t="s">
        <v>494</v>
      </c>
      <c r="W427" s="86" t="s">
        <v>1775</v>
      </c>
      <c r="X427" s="142"/>
      <c r="Y427" s="142"/>
      <c r="Z427" s="142"/>
      <c r="AA427" s="142"/>
      <c r="AB427" s="142" t="str">
        <f t="shared" si="25"/>
        <v>CON20161028OUPO7È</v>
      </c>
      <c r="AC427" s="142">
        <f t="shared" si="26"/>
        <v>4</v>
      </c>
      <c r="AD427" s="142" t="str">
        <f>VLOOKUP(U427,NIVEAUXADMIN!A:B,2,FALSE)</f>
        <v>HT01</v>
      </c>
      <c r="AE427" s="142" t="str">
        <f>VLOOKUP(V427,NIVEAUXADMIN!E:F,2,FALSE)</f>
        <v>HT01152</v>
      </c>
      <c r="AF427" s="142" t="str">
        <f>VLOOKUP(W427,NIVEAUXADMIN!I:J,2,FALSE)</f>
        <v>HT01152-02</v>
      </c>
      <c r="AG427" s="142">
        <f>IF(SUMPRODUCT(($A$4:$A427=A427)*($V$4:$V427=V427))&gt;1,0,1)</f>
        <v>0</v>
      </c>
    </row>
    <row r="428" spans="1:33" ht="15" customHeight="1">
      <c r="A428" s="142" t="s">
        <v>62</v>
      </c>
      <c r="B428" s="142" t="s">
        <v>62</v>
      </c>
      <c r="C428" s="142" t="s">
        <v>26</v>
      </c>
      <c r="D428" s="72"/>
      <c r="E428" s="72"/>
      <c r="F428" s="142" t="s">
        <v>16</v>
      </c>
      <c r="G428" s="142" t="str">
        <f t="shared" si="27"/>
        <v>Octobre</v>
      </c>
      <c r="H428" s="158">
        <v>42671</v>
      </c>
      <c r="I428" s="84" t="s">
        <v>1051</v>
      </c>
      <c r="J428" s="142" t="s">
        <v>1052</v>
      </c>
      <c r="K428" s="142" t="s">
        <v>1062</v>
      </c>
      <c r="L428" s="142"/>
      <c r="M428" s="80" t="str">
        <f>IFERROR(VLOOKUP(K428,REFERENCES!R:S,2,FALSE),"")</f>
        <v>Nombre</v>
      </c>
      <c r="N428" s="159">
        <v>112</v>
      </c>
      <c r="O428" s="75"/>
      <c r="P428" s="75"/>
      <c r="Q428" s="75"/>
      <c r="R428" s="79" t="s">
        <v>1885</v>
      </c>
      <c r="S428" s="144">
        <v>112</v>
      </c>
      <c r="T428" s="85" t="s">
        <v>1040</v>
      </c>
      <c r="U428" s="142" t="s">
        <v>174</v>
      </c>
      <c r="V428" s="142" t="s">
        <v>494</v>
      </c>
      <c r="W428" s="86" t="s">
        <v>1775</v>
      </c>
      <c r="X428" s="142"/>
      <c r="Y428" s="142"/>
      <c r="Z428" s="142"/>
      <c r="AA428" s="142"/>
      <c r="AB428" s="142" t="str">
        <f t="shared" si="25"/>
        <v>CON20161028OUPO7È</v>
      </c>
      <c r="AC428" s="142">
        <f t="shared" si="26"/>
        <v>4</v>
      </c>
      <c r="AD428" s="142" t="str">
        <f>VLOOKUP(U428,NIVEAUXADMIN!A:B,2,FALSE)</f>
        <v>HT01</v>
      </c>
      <c r="AE428" s="142" t="str">
        <f>VLOOKUP(V428,NIVEAUXADMIN!E:F,2,FALSE)</f>
        <v>HT01152</v>
      </c>
      <c r="AF428" s="142" t="str">
        <f>VLOOKUP(W428,NIVEAUXADMIN!I:J,2,FALSE)</f>
        <v>HT01152-02</v>
      </c>
      <c r="AG428" s="142">
        <f>IF(SUMPRODUCT(($A$4:$A428=A428)*($V$4:$V428=V428))&gt;1,0,1)</f>
        <v>0</v>
      </c>
    </row>
    <row r="429" spans="1:33" ht="15" customHeight="1">
      <c r="A429" s="142" t="s">
        <v>62</v>
      </c>
      <c r="B429" s="142" t="s">
        <v>62</v>
      </c>
      <c r="C429" s="142" t="s">
        <v>26</v>
      </c>
      <c r="D429" s="72"/>
      <c r="E429" s="72"/>
      <c r="F429" s="142" t="s">
        <v>16</v>
      </c>
      <c r="G429" s="142" t="str">
        <f t="shared" si="27"/>
        <v>Novembre</v>
      </c>
      <c r="H429" s="158">
        <v>42678</v>
      </c>
      <c r="I429" s="84" t="s">
        <v>1051</v>
      </c>
      <c r="J429" s="142" t="s">
        <v>1052</v>
      </c>
      <c r="K429" s="142" t="s">
        <v>1059</v>
      </c>
      <c r="L429" s="142"/>
      <c r="M429" s="80" t="str">
        <f>IFERROR(VLOOKUP(K429,REFERENCES!R:S,2,FALSE),"")</f>
        <v>Nombre</v>
      </c>
      <c r="N429" s="159">
        <v>24700</v>
      </c>
      <c r="O429" s="75"/>
      <c r="P429" s="75"/>
      <c r="Q429" s="75"/>
      <c r="R429" s="79" t="s">
        <v>1885</v>
      </c>
      <c r="S429" s="144">
        <v>494</v>
      </c>
      <c r="T429" s="85" t="s">
        <v>1040</v>
      </c>
      <c r="U429" s="142" t="s">
        <v>174</v>
      </c>
      <c r="V429" s="142" t="s">
        <v>494</v>
      </c>
      <c r="W429" s="86" t="s">
        <v>1775</v>
      </c>
      <c r="X429" s="142"/>
      <c r="Y429" s="142"/>
      <c r="Z429" s="142"/>
      <c r="AA429" s="142"/>
      <c r="AB429" s="142" t="str">
        <f t="shared" si="25"/>
        <v>CON2016114OUPO7È</v>
      </c>
      <c r="AC429" s="142">
        <f t="shared" si="26"/>
        <v>4</v>
      </c>
      <c r="AD429" s="142" t="str">
        <f>VLOOKUP(U429,NIVEAUXADMIN!A:B,2,FALSE)</f>
        <v>HT01</v>
      </c>
      <c r="AE429" s="142" t="str">
        <f>VLOOKUP(V429,NIVEAUXADMIN!E:F,2,FALSE)</f>
        <v>HT01152</v>
      </c>
      <c r="AF429" s="142" t="str">
        <f>VLOOKUP(W429,NIVEAUXADMIN!I:J,2,FALSE)</f>
        <v>HT01152-02</v>
      </c>
      <c r="AG429" s="142">
        <f>IF(SUMPRODUCT(($A$4:$A429=A429)*($V$4:$V429=V429))&gt;1,0,1)</f>
        <v>0</v>
      </c>
    </row>
    <row r="430" spans="1:33" ht="15" customHeight="1">
      <c r="A430" s="142" t="s">
        <v>62</v>
      </c>
      <c r="B430" s="142" t="s">
        <v>62</v>
      </c>
      <c r="C430" s="142" t="s">
        <v>26</v>
      </c>
      <c r="D430" s="72"/>
      <c r="E430" s="72"/>
      <c r="F430" s="142" t="s">
        <v>16</v>
      </c>
      <c r="G430" s="142" t="str">
        <f t="shared" si="27"/>
        <v>Novembre</v>
      </c>
      <c r="H430" s="158">
        <v>42678</v>
      </c>
      <c r="I430" s="84" t="s">
        <v>1049</v>
      </c>
      <c r="J430" s="142" t="s">
        <v>1053</v>
      </c>
      <c r="K430" s="142" t="s">
        <v>1048</v>
      </c>
      <c r="L430" s="142"/>
      <c r="M430" s="80" t="str">
        <f>IFERROR(VLOOKUP(K430,REFERENCES!R:S,2,FALSE),"")</f>
        <v>Nombre</v>
      </c>
      <c r="N430" s="159">
        <v>494</v>
      </c>
      <c r="O430" s="75"/>
      <c r="P430" s="75"/>
      <c r="Q430" s="75"/>
      <c r="R430" s="79" t="s">
        <v>1885</v>
      </c>
      <c r="S430" s="144">
        <v>494</v>
      </c>
      <c r="T430" s="85"/>
      <c r="U430" s="142" t="s">
        <v>174</v>
      </c>
      <c r="V430" s="142" t="s">
        <v>494</v>
      </c>
      <c r="W430" s="86" t="s">
        <v>1775</v>
      </c>
      <c r="X430" s="142"/>
      <c r="Y430" s="142"/>
      <c r="Z430" s="142"/>
      <c r="AA430" s="142"/>
      <c r="AB430" s="142" t="str">
        <f t="shared" si="25"/>
        <v>CON2016114OUPO7È</v>
      </c>
      <c r="AC430" s="142">
        <f t="shared" si="26"/>
        <v>4</v>
      </c>
      <c r="AD430" s="142" t="str">
        <f>VLOOKUP(U430,NIVEAUXADMIN!A:B,2,FALSE)</f>
        <v>HT01</v>
      </c>
      <c r="AE430" s="142" t="str">
        <f>VLOOKUP(V430,NIVEAUXADMIN!E:F,2,FALSE)</f>
        <v>HT01152</v>
      </c>
      <c r="AF430" s="142" t="str">
        <f>VLOOKUP(W430,NIVEAUXADMIN!I:J,2,FALSE)</f>
        <v>HT01152-02</v>
      </c>
      <c r="AG430" s="142">
        <f>IF(SUMPRODUCT(($A$4:$A430=A430)*($V$4:$V430=V430))&gt;1,0,1)</f>
        <v>0</v>
      </c>
    </row>
    <row r="431" spans="1:33" ht="15" customHeight="1">
      <c r="A431" s="142" t="s">
        <v>62</v>
      </c>
      <c r="B431" s="142" t="s">
        <v>62</v>
      </c>
      <c r="C431" s="142" t="s">
        <v>26</v>
      </c>
      <c r="D431" s="72"/>
      <c r="E431" s="72"/>
      <c r="F431" s="142" t="s">
        <v>16</v>
      </c>
      <c r="G431" s="142" t="str">
        <f t="shared" si="27"/>
        <v>Novembre</v>
      </c>
      <c r="H431" s="158">
        <v>42678</v>
      </c>
      <c r="I431" s="84" t="s">
        <v>1051</v>
      </c>
      <c r="J431" s="142" t="s">
        <v>1052</v>
      </c>
      <c r="K431" s="142" t="s">
        <v>1054</v>
      </c>
      <c r="L431" s="142"/>
      <c r="M431" s="80" t="str">
        <f>IFERROR(VLOOKUP(K431,REFERENCES!R:S,2,FALSE),"")</f>
        <v>Nombre</v>
      </c>
      <c r="N431" s="159">
        <v>494</v>
      </c>
      <c r="O431" s="75"/>
      <c r="P431" s="75"/>
      <c r="Q431" s="75"/>
      <c r="R431" s="79" t="s">
        <v>1885</v>
      </c>
      <c r="S431" s="144">
        <v>494</v>
      </c>
      <c r="T431" s="85" t="s">
        <v>1040</v>
      </c>
      <c r="U431" s="142" t="s">
        <v>174</v>
      </c>
      <c r="V431" s="142" t="s">
        <v>494</v>
      </c>
      <c r="W431" s="86" t="s">
        <v>1775</v>
      </c>
      <c r="X431" s="142"/>
      <c r="Y431" s="142"/>
      <c r="Z431" s="142"/>
      <c r="AA431" s="142"/>
      <c r="AB431" s="142" t="str">
        <f t="shared" si="25"/>
        <v>CON2016114OUPO7È</v>
      </c>
      <c r="AC431" s="142">
        <f t="shared" si="26"/>
        <v>4</v>
      </c>
      <c r="AD431" s="142" t="str">
        <f>VLOOKUP(U431,NIVEAUXADMIN!A:B,2,FALSE)</f>
        <v>HT01</v>
      </c>
      <c r="AE431" s="142" t="str">
        <f>VLOOKUP(V431,NIVEAUXADMIN!E:F,2,FALSE)</f>
        <v>HT01152</v>
      </c>
      <c r="AF431" s="142" t="str">
        <f>VLOOKUP(W431,NIVEAUXADMIN!I:J,2,FALSE)</f>
        <v>HT01152-02</v>
      </c>
      <c r="AG431" s="142">
        <f>IF(SUMPRODUCT(($A$4:$A431=A431)*($V$4:$V431=V431))&gt;1,0,1)</f>
        <v>0</v>
      </c>
    </row>
    <row r="432" spans="1:33" ht="15" customHeight="1">
      <c r="A432" s="142" t="s">
        <v>62</v>
      </c>
      <c r="B432" s="142" t="s">
        <v>62</v>
      </c>
      <c r="C432" s="142" t="s">
        <v>26</v>
      </c>
      <c r="D432" s="72"/>
      <c r="E432" s="72"/>
      <c r="F432" s="142" t="s">
        <v>16</v>
      </c>
      <c r="G432" s="142" t="str">
        <f t="shared" si="27"/>
        <v>Novembre</v>
      </c>
      <c r="H432" s="158">
        <v>42678</v>
      </c>
      <c r="I432" s="84" t="s">
        <v>1051</v>
      </c>
      <c r="J432" s="142" t="s">
        <v>1052</v>
      </c>
      <c r="K432" s="142" t="s">
        <v>1062</v>
      </c>
      <c r="L432" s="142"/>
      <c r="M432" s="80" t="str">
        <f>IFERROR(VLOOKUP(K432,REFERENCES!R:S,2,FALSE),"")</f>
        <v>Nombre</v>
      </c>
      <c r="N432" s="159">
        <v>494</v>
      </c>
      <c r="O432" s="75"/>
      <c r="P432" s="75"/>
      <c r="Q432" s="75"/>
      <c r="R432" s="79" t="s">
        <v>1885</v>
      </c>
      <c r="S432" s="144">
        <v>494</v>
      </c>
      <c r="T432" s="85" t="s">
        <v>1040</v>
      </c>
      <c r="U432" s="142" t="s">
        <v>174</v>
      </c>
      <c r="V432" s="142" t="s">
        <v>494</v>
      </c>
      <c r="W432" s="86" t="s">
        <v>1775</v>
      </c>
      <c r="X432" s="142"/>
      <c r="Y432" s="142"/>
      <c r="Z432" s="142"/>
      <c r="AA432" s="142"/>
      <c r="AB432" s="142" t="str">
        <f t="shared" si="25"/>
        <v>CON2016114OUPO7È</v>
      </c>
      <c r="AC432" s="142">
        <f t="shared" si="26"/>
        <v>4</v>
      </c>
      <c r="AD432" s="142" t="str">
        <f>VLOOKUP(U432,NIVEAUXADMIN!A:B,2,FALSE)</f>
        <v>HT01</v>
      </c>
      <c r="AE432" s="142" t="str">
        <f>VLOOKUP(V432,NIVEAUXADMIN!E:F,2,FALSE)</f>
        <v>HT01152</v>
      </c>
      <c r="AF432" s="142" t="str">
        <f>VLOOKUP(W432,NIVEAUXADMIN!I:J,2,FALSE)</f>
        <v>HT01152-02</v>
      </c>
      <c r="AG432" s="142">
        <f>IF(SUMPRODUCT(($A$4:$A432=A432)*($V$4:$V432=V432))&gt;1,0,1)</f>
        <v>0</v>
      </c>
    </row>
    <row r="433" spans="1:33" ht="15" customHeight="1">
      <c r="A433" s="142" t="s">
        <v>62</v>
      </c>
      <c r="B433" s="142" t="s">
        <v>62</v>
      </c>
      <c r="C433" s="142" t="s">
        <v>26</v>
      </c>
      <c r="D433" s="72" t="s">
        <v>1096</v>
      </c>
      <c r="E433" s="72"/>
      <c r="F433" s="142" t="s">
        <v>16</v>
      </c>
      <c r="G433" s="142" t="str">
        <f t="shared" si="27"/>
        <v>Octobre</v>
      </c>
      <c r="H433" s="158">
        <v>42667</v>
      </c>
      <c r="I433" s="84" t="s">
        <v>1051</v>
      </c>
      <c r="J433" s="142" t="s">
        <v>1052</v>
      </c>
      <c r="K433" s="142" t="s">
        <v>1059</v>
      </c>
      <c r="L433" s="142"/>
      <c r="M433" s="80" t="str">
        <f>IFERROR(VLOOKUP(K433,REFERENCES!R:S,2,FALSE),"")</f>
        <v>Nombre</v>
      </c>
      <c r="N433" s="159">
        <v>1000</v>
      </c>
      <c r="O433" s="75"/>
      <c r="P433" s="75"/>
      <c r="Q433" s="75"/>
      <c r="R433" s="79" t="s">
        <v>1885</v>
      </c>
      <c r="S433" s="144">
        <v>100</v>
      </c>
      <c r="T433" s="85" t="s">
        <v>1040</v>
      </c>
      <c r="U433" s="142" t="s">
        <v>174</v>
      </c>
      <c r="V433" s="142" t="s">
        <v>494</v>
      </c>
      <c r="W433" s="86" t="s">
        <v>1804</v>
      </c>
      <c r="X433" s="142"/>
      <c r="Y433" s="142"/>
      <c r="Z433" s="142"/>
      <c r="AA433" s="142"/>
      <c r="AB433" s="142" t="str">
        <f t="shared" si="25"/>
        <v>CON20161024OUPO8È</v>
      </c>
      <c r="AC433" s="142">
        <f t="shared" si="26"/>
        <v>4</v>
      </c>
      <c r="AD433" s="142" t="str">
        <f>VLOOKUP(U433,NIVEAUXADMIN!A:B,2,FALSE)</f>
        <v>HT01</v>
      </c>
      <c r="AE433" s="142" t="str">
        <f>VLOOKUP(V433,NIVEAUXADMIN!E:F,2,FALSE)</f>
        <v>HT01152</v>
      </c>
      <c r="AF433" s="142" t="str">
        <f>VLOOKUP(W433,NIVEAUXADMIN!I:J,2,FALSE)</f>
        <v>HT01152-03</v>
      </c>
      <c r="AG433" s="142">
        <f>IF(SUMPRODUCT(($A$4:$A433=A433)*($V$4:$V433=V433))&gt;1,0,1)</f>
        <v>0</v>
      </c>
    </row>
    <row r="434" spans="1:33" ht="15" customHeight="1">
      <c r="A434" s="142" t="s">
        <v>62</v>
      </c>
      <c r="B434" s="142" t="s">
        <v>62</v>
      </c>
      <c r="C434" s="142" t="s">
        <v>26</v>
      </c>
      <c r="D434" s="72" t="s">
        <v>1096</v>
      </c>
      <c r="E434" s="72"/>
      <c r="F434" s="142" t="s">
        <v>16</v>
      </c>
      <c r="G434" s="142" t="str">
        <f t="shared" si="27"/>
        <v>Octobre</v>
      </c>
      <c r="H434" s="158">
        <v>42667</v>
      </c>
      <c r="I434" s="84" t="s">
        <v>1049</v>
      </c>
      <c r="J434" s="142" t="s">
        <v>1053</v>
      </c>
      <c r="K434" s="142" t="s">
        <v>1048</v>
      </c>
      <c r="L434" s="142"/>
      <c r="M434" s="80" t="str">
        <f>IFERROR(VLOOKUP(K434,REFERENCES!R:S,2,FALSE),"")</f>
        <v>Nombre</v>
      </c>
      <c r="N434" s="159">
        <v>100</v>
      </c>
      <c r="O434" s="75"/>
      <c r="P434" s="75"/>
      <c r="Q434" s="75"/>
      <c r="R434" s="79" t="s">
        <v>1885</v>
      </c>
      <c r="S434" s="144">
        <v>100</v>
      </c>
      <c r="T434" s="85"/>
      <c r="U434" s="142" t="s">
        <v>174</v>
      </c>
      <c r="V434" s="142" t="s">
        <v>494</v>
      </c>
      <c r="W434" s="86" t="s">
        <v>1804</v>
      </c>
      <c r="X434" s="142"/>
      <c r="Y434" s="142"/>
      <c r="Z434" s="142"/>
      <c r="AA434" s="142"/>
      <c r="AB434" s="142" t="str">
        <f t="shared" si="25"/>
        <v>CON20161024OUPO8È</v>
      </c>
      <c r="AC434" s="142">
        <f t="shared" si="26"/>
        <v>4</v>
      </c>
      <c r="AD434" s="142" t="str">
        <f>VLOOKUP(U434,NIVEAUXADMIN!A:B,2,FALSE)</f>
        <v>HT01</v>
      </c>
      <c r="AE434" s="142" t="str">
        <f>VLOOKUP(V434,NIVEAUXADMIN!E:F,2,FALSE)</f>
        <v>HT01152</v>
      </c>
      <c r="AF434" s="142" t="str">
        <f>VLOOKUP(W434,NIVEAUXADMIN!I:J,2,FALSE)</f>
        <v>HT01152-03</v>
      </c>
      <c r="AG434" s="142">
        <f>IF(SUMPRODUCT(($A$4:$A434=A434)*($V$4:$V434=V434))&gt;1,0,1)</f>
        <v>0</v>
      </c>
    </row>
    <row r="435" spans="1:33" ht="15" customHeight="1">
      <c r="A435" s="142" t="s">
        <v>62</v>
      </c>
      <c r="B435" s="142" t="s">
        <v>62</v>
      </c>
      <c r="C435" s="142" t="s">
        <v>26</v>
      </c>
      <c r="D435" s="72" t="s">
        <v>1096</v>
      </c>
      <c r="E435" s="72"/>
      <c r="F435" s="142" t="s">
        <v>16</v>
      </c>
      <c r="G435" s="142" t="str">
        <f t="shared" si="27"/>
        <v>Octobre</v>
      </c>
      <c r="H435" s="158">
        <v>42667</v>
      </c>
      <c r="I435" s="84" t="s">
        <v>1051</v>
      </c>
      <c r="J435" s="142" t="s">
        <v>1052</v>
      </c>
      <c r="K435" s="142" t="s">
        <v>1054</v>
      </c>
      <c r="L435" s="142"/>
      <c r="M435" s="80" t="str">
        <f>IFERROR(VLOOKUP(K435,REFERENCES!R:S,2,FALSE),"")</f>
        <v>Nombre</v>
      </c>
      <c r="N435" s="159">
        <v>100</v>
      </c>
      <c r="O435" s="75"/>
      <c r="P435" s="75"/>
      <c r="Q435" s="75"/>
      <c r="R435" s="79" t="s">
        <v>1885</v>
      </c>
      <c r="S435" s="144">
        <v>100</v>
      </c>
      <c r="T435" s="85" t="s">
        <v>1040</v>
      </c>
      <c r="U435" s="142" t="s">
        <v>174</v>
      </c>
      <c r="V435" s="142" t="s">
        <v>494</v>
      </c>
      <c r="W435" s="86" t="s">
        <v>1804</v>
      </c>
      <c r="X435" s="142"/>
      <c r="Y435" s="142"/>
      <c r="Z435" s="142"/>
      <c r="AA435" s="142"/>
      <c r="AB435" s="142" t="str">
        <f t="shared" si="25"/>
        <v>CON20161024OUPO8È</v>
      </c>
      <c r="AC435" s="142">
        <f t="shared" si="26"/>
        <v>4</v>
      </c>
      <c r="AD435" s="142" t="str">
        <f>VLOOKUP(U435,NIVEAUXADMIN!A:B,2,FALSE)</f>
        <v>HT01</v>
      </c>
      <c r="AE435" s="142" t="str">
        <f>VLOOKUP(V435,NIVEAUXADMIN!E:F,2,FALSE)</f>
        <v>HT01152</v>
      </c>
      <c r="AF435" s="142" t="str">
        <f>VLOOKUP(W435,NIVEAUXADMIN!I:J,2,FALSE)</f>
        <v>HT01152-03</v>
      </c>
      <c r="AG435" s="142">
        <f>IF(SUMPRODUCT(($A$4:$A435=A435)*($V$4:$V435=V435))&gt;1,0,1)</f>
        <v>0</v>
      </c>
    </row>
    <row r="436" spans="1:33" ht="15" customHeight="1">
      <c r="A436" s="142" t="s">
        <v>62</v>
      </c>
      <c r="B436" s="142" t="s">
        <v>62</v>
      </c>
      <c r="C436" s="142" t="s">
        <v>26</v>
      </c>
      <c r="D436" s="72" t="s">
        <v>1096</v>
      </c>
      <c r="E436" s="72"/>
      <c r="F436" s="142" t="s">
        <v>16</v>
      </c>
      <c r="G436" s="142" t="str">
        <f t="shared" si="27"/>
        <v>Octobre</v>
      </c>
      <c r="H436" s="158">
        <v>42667</v>
      </c>
      <c r="I436" s="84" t="s">
        <v>1051</v>
      </c>
      <c r="J436" s="142" t="s">
        <v>1052</v>
      </c>
      <c r="K436" s="142" t="s">
        <v>1062</v>
      </c>
      <c r="L436" s="142"/>
      <c r="M436" s="80" t="str">
        <f>IFERROR(VLOOKUP(K436,REFERENCES!R:S,2,FALSE),"")</f>
        <v>Nombre</v>
      </c>
      <c r="N436" s="159">
        <v>100</v>
      </c>
      <c r="O436" s="75"/>
      <c r="P436" s="75"/>
      <c r="Q436" s="75"/>
      <c r="R436" s="79" t="s">
        <v>1885</v>
      </c>
      <c r="S436" s="144">
        <v>100</v>
      </c>
      <c r="T436" s="85" t="s">
        <v>1040</v>
      </c>
      <c r="U436" s="142" t="s">
        <v>174</v>
      </c>
      <c r="V436" s="142" t="s">
        <v>494</v>
      </c>
      <c r="W436" s="86" t="s">
        <v>1804</v>
      </c>
      <c r="X436" s="142"/>
      <c r="Y436" s="142"/>
      <c r="Z436" s="142"/>
      <c r="AA436" s="142"/>
      <c r="AB436" s="142" t="str">
        <f t="shared" si="25"/>
        <v>CON20161024OUPO8È</v>
      </c>
      <c r="AC436" s="142">
        <f t="shared" si="26"/>
        <v>4</v>
      </c>
      <c r="AD436" s="142" t="str">
        <f>VLOOKUP(U436,NIVEAUXADMIN!A:B,2,FALSE)</f>
        <v>HT01</v>
      </c>
      <c r="AE436" s="142" t="str">
        <f>VLOOKUP(V436,NIVEAUXADMIN!E:F,2,FALSE)</f>
        <v>HT01152</v>
      </c>
      <c r="AF436" s="142" t="str">
        <f>VLOOKUP(W436,NIVEAUXADMIN!I:J,2,FALSE)</f>
        <v>HT01152-03</v>
      </c>
      <c r="AG436" s="142">
        <f>IF(SUMPRODUCT(($A$4:$A436=A436)*($V$4:$V436=V436))&gt;1,0,1)</f>
        <v>0</v>
      </c>
    </row>
    <row r="437" spans="1:33" ht="15" customHeight="1">
      <c r="A437" s="142" t="s">
        <v>62</v>
      </c>
      <c r="B437" s="142" t="s">
        <v>62</v>
      </c>
      <c r="C437" s="142" t="s">
        <v>26</v>
      </c>
      <c r="D437" s="72"/>
      <c r="E437" s="72"/>
      <c r="F437" s="142" t="s">
        <v>16</v>
      </c>
      <c r="G437" s="142" t="str">
        <f t="shared" si="27"/>
        <v>Novembre</v>
      </c>
      <c r="H437" s="158">
        <v>42685</v>
      </c>
      <c r="I437" s="84" t="s">
        <v>1049</v>
      </c>
      <c r="J437" s="142" t="s">
        <v>1083</v>
      </c>
      <c r="K437" s="142" t="s">
        <v>1025</v>
      </c>
      <c r="L437" s="142"/>
      <c r="M437" s="80" t="str">
        <f>IFERROR(VLOOKUP(K437,REFERENCES!R:S,2,FALSE),"")</f>
        <v>Valeur en HTG</v>
      </c>
      <c r="N437" s="159">
        <v>350</v>
      </c>
      <c r="O437" s="75"/>
      <c r="P437" s="75"/>
      <c r="Q437" s="75"/>
      <c r="R437" s="79" t="s">
        <v>1885</v>
      </c>
      <c r="S437" s="144">
        <v>40</v>
      </c>
      <c r="T437" s="85"/>
      <c r="U437" s="142" t="s">
        <v>174</v>
      </c>
      <c r="V437" s="142" t="s">
        <v>494</v>
      </c>
      <c r="W437" s="86"/>
      <c r="X437" s="142"/>
      <c r="Y437" s="142"/>
      <c r="Z437" s="142"/>
      <c r="AA437" s="142"/>
      <c r="AB437" s="142" t="str">
        <f t="shared" si="25"/>
        <v>CON20161111OUPO</v>
      </c>
      <c r="AC437" s="142">
        <f t="shared" si="26"/>
        <v>2</v>
      </c>
      <c r="AD437" s="142" t="str">
        <f>VLOOKUP(U437,NIVEAUXADMIN!A:B,2,FALSE)</f>
        <v>HT01</v>
      </c>
      <c r="AE437" s="142" t="str">
        <f>VLOOKUP(V437,NIVEAUXADMIN!E:F,2,FALSE)</f>
        <v>HT01152</v>
      </c>
      <c r="AF437" s="142" t="e">
        <f>VLOOKUP(W437,NIVEAUXADMIN!I:J,2,FALSE)</f>
        <v>#N/A</v>
      </c>
      <c r="AG437" s="142">
        <f>IF(SUMPRODUCT(($A$4:$A437=A437)*($V$4:$V437=V437))&gt;1,0,1)</f>
        <v>0</v>
      </c>
    </row>
    <row r="438" spans="1:33" ht="15" customHeight="1">
      <c r="A438" s="142" t="s">
        <v>62</v>
      </c>
      <c r="B438" s="142" t="s">
        <v>62</v>
      </c>
      <c r="C438" s="142" t="s">
        <v>26</v>
      </c>
      <c r="D438" s="72"/>
      <c r="E438" s="72"/>
      <c r="F438" s="142" t="s">
        <v>16</v>
      </c>
      <c r="G438" s="142" t="str">
        <f t="shared" si="27"/>
        <v>Novembre</v>
      </c>
      <c r="H438" s="158">
        <v>42685</v>
      </c>
      <c r="I438" s="84" t="s">
        <v>1049</v>
      </c>
      <c r="J438" s="142" t="s">
        <v>1083</v>
      </c>
      <c r="K438" s="142" t="s">
        <v>1025</v>
      </c>
      <c r="L438" s="142"/>
      <c r="M438" s="80" t="str">
        <f>IFERROR(VLOOKUP(K438,REFERENCES!R:S,2,FALSE),"")</f>
        <v>Valeur en HTG</v>
      </c>
      <c r="N438" s="159">
        <v>350</v>
      </c>
      <c r="O438" s="75"/>
      <c r="P438" s="75"/>
      <c r="Q438" s="75"/>
      <c r="R438" s="79" t="s">
        <v>1885</v>
      </c>
      <c r="S438" s="144">
        <v>80</v>
      </c>
      <c r="T438" s="85"/>
      <c r="U438" s="142" t="s">
        <v>174</v>
      </c>
      <c r="V438" s="142" t="s">
        <v>494</v>
      </c>
      <c r="W438" s="86"/>
      <c r="X438" s="142"/>
      <c r="Y438" s="142"/>
      <c r="Z438" s="142"/>
      <c r="AA438" s="142"/>
      <c r="AB438" s="142" t="str">
        <f t="shared" si="25"/>
        <v>CON20161111OUPO</v>
      </c>
      <c r="AC438" s="142">
        <f t="shared" si="26"/>
        <v>2</v>
      </c>
      <c r="AD438" s="142" t="str">
        <f>VLOOKUP(U438,NIVEAUXADMIN!A:B,2,FALSE)</f>
        <v>HT01</v>
      </c>
      <c r="AE438" s="142" t="str">
        <f>VLOOKUP(V438,NIVEAUXADMIN!E:F,2,FALSE)</f>
        <v>HT01152</v>
      </c>
      <c r="AF438" s="142" t="e">
        <f>VLOOKUP(W438,NIVEAUXADMIN!I:J,2,FALSE)</f>
        <v>#N/A</v>
      </c>
      <c r="AG438" s="142">
        <f>IF(SUMPRODUCT(($A$4:$A438=A438)*($V$4:$V438=V438))&gt;1,0,1)</f>
        <v>0</v>
      </c>
    </row>
    <row r="439" spans="1:33" ht="15" customHeight="1">
      <c r="A439" s="86" t="s">
        <v>2758</v>
      </c>
      <c r="B439" s="86" t="s">
        <v>64</v>
      </c>
      <c r="C439" s="86" t="s">
        <v>26</v>
      </c>
      <c r="D439" s="142" t="s">
        <v>68</v>
      </c>
      <c r="E439" s="142" t="s">
        <v>48</v>
      </c>
      <c r="F439" s="142" t="s">
        <v>16</v>
      </c>
      <c r="G439" s="142" t="str">
        <f t="shared" si="27"/>
        <v>Novembre</v>
      </c>
      <c r="H439" s="158">
        <v>42685</v>
      </c>
      <c r="I439" s="84" t="s">
        <v>1051</v>
      </c>
      <c r="J439" s="142" t="s">
        <v>1052</v>
      </c>
      <c r="K439" s="142" t="s">
        <v>1063</v>
      </c>
      <c r="L439" s="142" t="s">
        <v>2508</v>
      </c>
      <c r="M439" s="80" t="str">
        <f>IFERROR(VLOOKUP(K439,REFERENCES!R:S,2,FALSE),"")</f>
        <v>Nombre</v>
      </c>
      <c r="N439" s="75">
        <v>90</v>
      </c>
      <c r="O439" s="75"/>
      <c r="P439" s="75"/>
      <c r="Q439" s="75"/>
      <c r="R439" s="79"/>
      <c r="S439" s="144"/>
      <c r="T439" s="85"/>
      <c r="U439" s="142" t="s">
        <v>183</v>
      </c>
      <c r="V439" s="142" t="s">
        <v>219</v>
      </c>
      <c r="W439" s="86" t="s">
        <v>1318</v>
      </c>
      <c r="X439" s="142" t="s">
        <v>2509</v>
      </c>
      <c r="Y439" s="142"/>
      <c r="Z439" s="142"/>
      <c r="AA439" s="142"/>
      <c r="AB439" s="142" t="str">
        <f t="shared" si="25"/>
        <v>COO20161111SUAN1È</v>
      </c>
      <c r="AC439" s="142">
        <f t="shared" si="26"/>
        <v>2</v>
      </c>
      <c r="AD439" s="142" t="str">
        <f>VLOOKUP(U439,NIVEAUXADMIN!A:B,2,FALSE)</f>
        <v>HT02</v>
      </c>
      <c r="AE439" s="142" t="str">
        <f>VLOOKUP(V439,NIVEAUXADMIN!E:F,2,FALSE)</f>
        <v>HT02234</v>
      </c>
      <c r="AF439" s="142" t="str">
        <f>VLOOKUP(W439,NIVEAUXADMIN!I:J,2,FALSE)</f>
        <v>HT02234-01</v>
      </c>
      <c r="AG439" s="142">
        <f>IF(SUMPRODUCT(($A$4:$A439=A439)*($V$4:$V439=V439))&gt;1,0,1)</f>
        <v>1</v>
      </c>
    </row>
    <row r="440" spans="1:33" ht="15" customHeight="1">
      <c r="A440" s="86" t="s">
        <v>2758</v>
      </c>
      <c r="B440" s="86" t="s">
        <v>64</v>
      </c>
      <c r="C440" s="86" t="s">
        <v>26</v>
      </c>
      <c r="D440" s="142" t="s">
        <v>68</v>
      </c>
      <c r="E440" s="142" t="s">
        <v>48</v>
      </c>
      <c r="F440" s="142" t="s">
        <v>16</v>
      </c>
      <c r="G440" s="142" t="str">
        <f t="shared" si="27"/>
        <v>Novembre</v>
      </c>
      <c r="H440" s="158">
        <v>42685</v>
      </c>
      <c r="I440" s="84" t="s">
        <v>1051</v>
      </c>
      <c r="J440" s="142" t="s">
        <v>1052</v>
      </c>
      <c r="K440" s="142" t="s">
        <v>1063</v>
      </c>
      <c r="L440" s="142" t="s">
        <v>2508</v>
      </c>
      <c r="M440" s="80" t="str">
        <f>IFERROR(VLOOKUP(K440,REFERENCES!R:S,2,FALSE),"")</f>
        <v>Nombre</v>
      </c>
      <c r="N440" s="75">
        <v>160</v>
      </c>
      <c r="O440" s="75"/>
      <c r="P440" s="75"/>
      <c r="Q440" s="75"/>
      <c r="R440" s="79"/>
      <c r="S440" s="144"/>
      <c r="T440" s="85"/>
      <c r="U440" s="142" t="s">
        <v>183</v>
      </c>
      <c r="V440" s="142" t="s">
        <v>219</v>
      </c>
      <c r="W440" s="86" t="s">
        <v>1318</v>
      </c>
      <c r="X440" s="142" t="s">
        <v>2509</v>
      </c>
      <c r="Y440" s="142"/>
      <c r="Z440" s="142"/>
      <c r="AA440" s="142"/>
      <c r="AB440" s="142" t="str">
        <f t="shared" si="25"/>
        <v>COO20161111SUAN1È</v>
      </c>
      <c r="AC440" s="142">
        <f t="shared" si="26"/>
        <v>2</v>
      </c>
      <c r="AD440" s="142" t="str">
        <f>VLOOKUP(U440,NIVEAUXADMIN!A:B,2,FALSE)</f>
        <v>HT02</v>
      </c>
      <c r="AE440" s="142" t="str">
        <f>VLOOKUP(V440,NIVEAUXADMIN!E:F,2,FALSE)</f>
        <v>HT02234</v>
      </c>
      <c r="AF440" s="142" t="str">
        <f>VLOOKUP(W440,NIVEAUXADMIN!I:J,2,FALSE)</f>
        <v>HT02234-01</v>
      </c>
      <c r="AG440" s="142">
        <f>IF(SUMPRODUCT(($A$4:$A440=A440)*($V$4:$V440=V440))&gt;1,0,1)</f>
        <v>0</v>
      </c>
    </row>
    <row r="441" spans="1:33" ht="15" customHeight="1">
      <c r="A441" s="86" t="s">
        <v>2758</v>
      </c>
      <c r="B441" s="86" t="s">
        <v>64</v>
      </c>
      <c r="C441" s="86" t="s">
        <v>26</v>
      </c>
      <c r="D441" s="142" t="s">
        <v>68</v>
      </c>
      <c r="E441" s="142" t="s">
        <v>48</v>
      </c>
      <c r="F441" s="142" t="s">
        <v>16</v>
      </c>
      <c r="G441" s="142" t="str">
        <f t="shared" si="27"/>
        <v>Novembre</v>
      </c>
      <c r="H441" s="158">
        <v>42685</v>
      </c>
      <c r="I441" s="84" t="s">
        <v>1051</v>
      </c>
      <c r="J441" s="142" t="s">
        <v>1052</v>
      </c>
      <c r="K441" s="142" t="s">
        <v>1054</v>
      </c>
      <c r="L441" s="142" t="s">
        <v>2505</v>
      </c>
      <c r="M441" s="80" t="str">
        <f>IFERROR(VLOOKUP(K441,REFERENCES!R:S,2,FALSE),"")</f>
        <v>Nombre</v>
      </c>
      <c r="N441" s="75">
        <v>90</v>
      </c>
      <c r="O441" s="75"/>
      <c r="P441" s="75"/>
      <c r="Q441" s="75"/>
      <c r="R441" s="79"/>
      <c r="S441" s="144"/>
      <c r="T441" s="85"/>
      <c r="U441" s="142" t="s">
        <v>183</v>
      </c>
      <c r="V441" s="142" t="s">
        <v>219</v>
      </c>
      <c r="W441" s="86" t="s">
        <v>1445</v>
      </c>
      <c r="X441" s="142" t="s">
        <v>2507</v>
      </c>
      <c r="Y441" s="142"/>
      <c r="Z441" s="142"/>
      <c r="AA441" s="142"/>
      <c r="AB441" s="142" t="str">
        <f t="shared" si="25"/>
        <v>COO20161111SUAN2È</v>
      </c>
      <c r="AC441" s="142">
        <f t="shared" si="26"/>
        <v>2</v>
      </c>
      <c r="AD441" s="142" t="str">
        <f>VLOOKUP(U441,NIVEAUXADMIN!A:B,2,FALSE)</f>
        <v>HT02</v>
      </c>
      <c r="AE441" s="142" t="str">
        <f>VLOOKUP(V441,NIVEAUXADMIN!E:F,2,FALSE)</f>
        <v>HT02234</v>
      </c>
      <c r="AF441" s="142" t="str">
        <f>VLOOKUP(W441,NIVEAUXADMIN!I:J,2,FALSE)</f>
        <v>HT02234-02</v>
      </c>
      <c r="AG441" s="142">
        <f>IF(SUMPRODUCT(($A$4:$A441=A441)*($V$4:$V441=V441))&gt;1,0,1)</f>
        <v>0</v>
      </c>
    </row>
    <row r="442" spans="1:33" ht="15" customHeight="1">
      <c r="A442" s="86" t="s">
        <v>2758</v>
      </c>
      <c r="B442" s="86" t="s">
        <v>64</v>
      </c>
      <c r="C442" s="86" t="s">
        <v>26</v>
      </c>
      <c r="D442" s="142" t="s">
        <v>68</v>
      </c>
      <c r="E442" s="142" t="s">
        <v>48</v>
      </c>
      <c r="F442" s="142" t="s">
        <v>16</v>
      </c>
      <c r="G442" s="142" t="str">
        <f t="shared" si="27"/>
        <v>Novembre</v>
      </c>
      <c r="H442" s="158">
        <v>42685</v>
      </c>
      <c r="I442" s="84" t="s">
        <v>1051</v>
      </c>
      <c r="J442" s="142" t="s">
        <v>1052</v>
      </c>
      <c r="K442" s="142" t="s">
        <v>1054</v>
      </c>
      <c r="L442" s="142" t="s">
        <v>2505</v>
      </c>
      <c r="M442" s="80" t="str">
        <f>IFERROR(VLOOKUP(K442,REFERENCES!R:S,2,FALSE),"")</f>
        <v>Nombre</v>
      </c>
      <c r="N442" s="75">
        <v>160</v>
      </c>
      <c r="O442" s="75"/>
      <c r="P442" s="75"/>
      <c r="Q442" s="75"/>
      <c r="R442" s="79"/>
      <c r="S442" s="144"/>
      <c r="T442" s="85"/>
      <c r="U442" s="142" t="s">
        <v>183</v>
      </c>
      <c r="V442" s="142" t="s">
        <v>219</v>
      </c>
      <c r="W442" s="86" t="s">
        <v>1445</v>
      </c>
      <c r="X442" s="142" t="s">
        <v>2507</v>
      </c>
      <c r="Y442" s="142"/>
      <c r="Z442" s="142"/>
      <c r="AA442" s="142"/>
      <c r="AB442" s="142" t="str">
        <f t="shared" si="25"/>
        <v>COO20161111SUAN2È</v>
      </c>
      <c r="AC442" s="142">
        <f t="shared" si="26"/>
        <v>2</v>
      </c>
      <c r="AD442" s="142" t="str">
        <f>VLOOKUP(U442,NIVEAUXADMIN!A:B,2,FALSE)</f>
        <v>HT02</v>
      </c>
      <c r="AE442" s="142" t="str">
        <f>VLOOKUP(V442,NIVEAUXADMIN!E:F,2,FALSE)</f>
        <v>HT02234</v>
      </c>
      <c r="AF442" s="142" t="str">
        <f>VLOOKUP(W442,NIVEAUXADMIN!I:J,2,FALSE)</f>
        <v>HT02234-02</v>
      </c>
      <c r="AG442" s="142">
        <f>IF(SUMPRODUCT(($A$4:$A442=A442)*($V$4:$V442=V442))&gt;1,0,1)</f>
        <v>0</v>
      </c>
    </row>
    <row r="443" spans="1:33" ht="15" customHeight="1">
      <c r="A443" s="142" t="s">
        <v>2754</v>
      </c>
      <c r="B443" s="142" t="s">
        <v>2754</v>
      </c>
      <c r="C443" s="142" t="s">
        <v>38</v>
      </c>
      <c r="D443" s="72" t="s">
        <v>1192</v>
      </c>
      <c r="E443" s="72"/>
      <c r="F443" s="142" t="s">
        <v>16</v>
      </c>
      <c r="G443" s="142" t="str">
        <f t="shared" si="27"/>
        <v>Octobre</v>
      </c>
      <c r="H443" s="158">
        <v>42654</v>
      </c>
      <c r="I443" s="84" t="s">
        <v>1051</v>
      </c>
      <c r="J443" s="142" t="s">
        <v>1052</v>
      </c>
      <c r="K443" s="142" t="s">
        <v>1062</v>
      </c>
      <c r="L443" s="142" t="s">
        <v>2709</v>
      </c>
      <c r="M443" s="80" t="s">
        <v>27</v>
      </c>
      <c r="N443" s="159">
        <v>69</v>
      </c>
      <c r="O443" s="75"/>
      <c r="P443" s="75"/>
      <c r="Q443" s="75"/>
      <c r="R443" s="79" t="s">
        <v>1885</v>
      </c>
      <c r="S443" s="144">
        <v>69</v>
      </c>
      <c r="T443" s="85" t="s">
        <v>1040</v>
      </c>
      <c r="U443" s="142" t="s">
        <v>20</v>
      </c>
      <c r="V443" s="142" t="s">
        <v>536</v>
      </c>
      <c r="W443" s="86" t="s">
        <v>1381</v>
      </c>
      <c r="X443" s="142" t="s">
        <v>1157</v>
      </c>
      <c r="Y443" s="142"/>
      <c r="Z443" s="142"/>
      <c r="AA443" s="142" t="s">
        <v>2736</v>
      </c>
      <c r="AB443" s="142" t="str">
        <f t="shared" si="25"/>
        <v>CR 20161011SUPO1È</v>
      </c>
      <c r="AC443" s="142">
        <f t="shared" si="26"/>
        <v>2</v>
      </c>
      <c r="AD443" s="142" t="str">
        <f>VLOOKUP(U443,NIVEAUXADMIN!A:B,2,FALSE)</f>
        <v>HT07</v>
      </c>
      <c r="AE443" s="142" t="str">
        <f>VLOOKUP(V443,NIVEAUXADMIN!E:F,2,FALSE)</f>
        <v>HT07742</v>
      </c>
      <c r="AF443" s="142" t="str">
        <f>VLOOKUP(W443,NIVEAUXADMIN!I:J,2,FALSE)</f>
        <v>HT07742-01</v>
      </c>
      <c r="AG443" s="142">
        <f>IF(SUMPRODUCT(($A$4:$A443=A443)*($V$4:$V443=V443))&gt;1,0,1)</f>
        <v>1</v>
      </c>
    </row>
    <row r="444" spans="1:33" ht="15" customHeight="1">
      <c r="A444" s="142" t="s">
        <v>2754</v>
      </c>
      <c r="B444" s="142" t="s">
        <v>2754</v>
      </c>
      <c r="C444" s="142" t="s">
        <v>38</v>
      </c>
      <c r="D444" s="142" t="s">
        <v>1192</v>
      </c>
      <c r="E444" s="72"/>
      <c r="F444" s="142" t="s">
        <v>16</v>
      </c>
      <c r="G444" s="142" t="str">
        <f t="shared" si="27"/>
        <v>Octobre</v>
      </c>
      <c r="H444" s="158">
        <v>42655</v>
      </c>
      <c r="I444" s="84" t="s">
        <v>1051</v>
      </c>
      <c r="J444" s="142" t="s">
        <v>1052</v>
      </c>
      <c r="K444" s="142" t="s">
        <v>1063</v>
      </c>
      <c r="L444" s="142" t="s">
        <v>2710</v>
      </c>
      <c r="M444" s="80" t="s">
        <v>27</v>
      </c>
      <c r="N444" s="159">
        <v>32</v>
      </c>
      <c r="O444" s="75"/>
      <c r="P444" s="75"/>
      <c r="Q444" s="75"/>
      <c r="R444" s="79" t="s">
        <v>1885</v>
      </c>
      <c r="S444" s="144">
        <v>32</v>
      </c>
      <c r="T444" s="85" t="s">
        <v>1040</v>
      </c>
      <c r="U444" s="142" t="s">
        <v>169</v>
      </c>
      <c r="V444" s="142" t="s">
        <v>328</v>
      </c>
      <c r="W444" s="86"/>
      <c r="X444" s="142" t="s">
        <v>1134</v>
      </c>
      <c r="Y444" s="142"/>
      <c r="Z444" s="142" t="s">
        <v>1069</v>
      </c>
      <c r="AA444" s="142" t="s">
        <v>2734</v>
      </c>
      <c r="AB444" s="142" t="str">
        <f t="shared" si="25"/>
        <v>CR 20161012NOBA</v>
      </c>
      <c r="AC444" s="142">
        <f t="shared" si="26"/>
        <v>10</v>
      </c>
      <c r="AD444" s="142" t="str">
        <f>VLOOKUP(U444,NIVEAUXADMIN!A:B,2,FALSE)</f>
        <v>HT09</v>
      </c>
      <c r="AE444" s="142" t="str">
        <f>VLOOKUP(V444,NIVEAUXADMIN!E:F,2,FALSE)</f>
        <v>HT09932</v>
      </c>
      <c r="AF444" s="142" t="e">
        <f>VLOOKUP(W444,NIVEAUXADMIN!I:J,2,FALSE)</f>
        <v>#N/A</v>
      </c>
      <c r="AG444" s="142">
        <f>IF(SUMPRODUCT(($A$4:$A444=A444)*($V$4:$V444=V444))&gt;1,0,1)</f>
        <v>1</v>
      </c>
    </row>
    <row r="445" spans="1:33" ht="15" customHeight="1">
      <c r="A445" s="72" t="s">
        <v>2754</v>
      </c>
      <c r="B445" s="72" t="s">
        <v>2754</v>
      </c>
      <c r="C445" s="72" t="s">
        <v>38</v>
      </c>
      <c r="D445" s="142" t="s">
        <v>1192</v>
      </c>
      <c r="E445" s="72"/>
      <c r="F445" s="142" t="s">
        <v>16</v>
      </c>
      <c r="G445" s="142" t="str">
        <f t="shared" si="27"/>
        <v>Octobre</v>
      </c>
      <c r="H445" s="158">
        <v>42655</v>
      </c>
      <c r="I445" s="84" t="s">
        <v>1051</v>
      </c>
      <c r="J445" s="142" t="s">
        <v>1052</v>
      </c>
      <c r="K445" s="142" t="s">
        <v>1062</v>
      </c>
      <c r="L445" s="142" t="s">
        <v>2711</v>
      </c>
      <c r="M445" s="80" t="s">
        <v>27</v>
      </c>
      <c r="N445" s="159">
        <v>32</v>
      </c>
      <c r="O445" s="75"/>
      <c r="P445" s="75"/>
      <c r="Q445" s="75"/>
      <c r="R445" s="79" t="s">
        <v>1885</v>
      </c>
      <c r="S445" s="144">
        <v>32</v>
      </c>
      <c r="T445" s="85" t="s">
        <v>1040</v>
      </c>
      <c r="U445" s="142" t="s">
        <v>169</v>
      </c>
      <c r="V445" s="142" t="s">
        <v>328</v>
      </c>
      <c r="W445" s="86"/>
      <c r="X445" s="142" t="s">
        <v>1134</v>
      </c>
      <c r="Y445" s="142"/>
      <c r="Z445" s="142"/>
      <c r="AA445" s="142" t="s">
        <v>2736</v>
      </c>
      <c r="AB445" s="142" t="str">
        <f t="shared" si="25"/>
        <v>CR 20161012NOBA</v>
      </c>
      <c r="AC445" s="142">
        <f t="shared" si="26"/>
        <v>10</v>
      </c>
      <c r="AD445" s="142" t="str">
        <f>VLOOKUP(U445,NIVEAUXADMIN!A:B,2,FALSE)</f>
        <v>HT09</v>
      </c>
      <c r="AE445" s="142" t="str">
        <f>VLOOKUP(V445,NIVEAUXADMIN!E:F,2,FALSE)</f>
        <v>HT09932</v>
      </c>
      <c r="AF445" s="142" t="e">
        <f>VLOOKUP(W445,NIVEAUXADMIN!I:J,2,FALSE)</f>
        <v>#N/A</v>
      </c>
      <c r="AG445" s="142">
        <f>IF(SUMPRODUCT(($A$4:$A445=A445)*($V$4:$V445=V445))&gt;1,0,1)</f>
        <v>0</v>
      </c>
    </row>
    <row r="446" spans="1:33" ht="15" customHeight="1">
      <c r="A446" s="72" t="s">
        <v>2754</v>
      </c>
      <c r="B446" s="72" t="s">
        <v>2754</v>
      </c>
      <c r="C446" s="72" t="s">
        <v>38</v>
      </c>
      <c r="D446" s="142" t="s">
        <v>1192</v>
      </c>
      <c r="E446" s="72"/>
      <c r="F446" s="142" t="s">
        <v>16</v>
      </c>
      <c r="G446" s="142" t="str">
        <f t="shared" si="27"/>
        <v>Octobre</v>
      </c>
      <c r="H446" s="158">
        <v>42655</v>
      </c>
      <c r="I446" s="84" t="s">
        <v>1051</v>
      </c>
      <c r="J446" s="142" t="s">
        <v>1052</v>
      </c>
      <c r="K446" s="142" t="s">
        <v>1054</v>
      </c>
      <c r="L446" s="142" t="s">
        <v>2712</v>
      </c>
      <c r="M446" s="80" t="s">
        <v>27</v>
      </c>
      <c r="N446" s="159">
        <v>40</v>
      </c>
      <c r="O446" s="75"/>
      <c r="P446" s="75"/>
      <c r="Q446" s="75"/>
      <c r="R446" s="79" t="s">
        <v>1885</v>
      </c>
      <c r="S446" s="144">
        <v>20</v>
      </c>
      <c r="T446" s="85" t="s">
        <v>1040</v>
      </c>
      <c r="U446" s="142" t="s">
        <v>169</v>
      </c>
      <c r="V446" s="142" t="s">
        <v>328</v>
      </c>
      <c r="W446" s="86"/>
      <c r="X446" s="142" t="s">
        <v>1135</v>
      </c>
      <c r="Y446" s="142"/>
      <c r="Z446" s="142" t="s">
        <v>1069</v>
      </c>
      <c r="AA446" s="142"/>
      <c r="AB446" s="142" t="str">
        <f t="shared" si="25"/>
        <v>CR 20161012NOBA</v>
      </c>
      <c r="AC446" s="142">
        <f t="shared" si="26"/>
        <v>10</v>
      </c>
      <c r="AD446" s="142" t="str">
        <f>VLOOKUP(U446,NIVEAUXADMIN!A:B,2,FALSE)</f>
        <v>HT09</v>
      </c>
      <c r="AE446" s="142" t="str">
        <f>VLOOKUP(V446,NIVEAUXADMIN!E:F,2,FALSE)</f>
        <v>HT09932</v>
      </c>
      <c r="AF446" s="142" t="e">
        <f>VLOOKUP(W446,NIVEAUXADMIN!I:J,2,FALSE)</f>
        <v>#N/A</v>
      </c>
      <c r="AG446" s="142">
        <f>IF(SUMPRODUCT(($A$4:$A446=A446)*($V$4:$V446=V446))&gt;1,0,1)</f>
        <v>0</v>
      </c>
    </row>
    <row r="447" spans="1:33" ht="15" customHeight="1">
      <c r="A447" s="142" t="s">
        <v>2754</v>
      </c>
      <c r="B447" s="142" t="s">
        <v>2754</v>
      </c>
      <c r="C447" s="142" t="s">
        <v>38</v>
      </c>
      <c r="D447" s="142" t="s">
        <v>1192</v>
      </c>
      <c r="E447" s="72"/>
      <c r="F447" s="142" t="s">
        <v>16</v>
      </c>
      <c r="G447" s="142" t="str">
        <f t="shared" si="27"/>
        <v>Octobre</v>
      </c>
      <c r="H447" s="158">
        <v>42655</v>
      </c>
      <c r="I447" s="84" t="s">
        <v>1051</v>
      </c>
      <c r="J447" s="142" t="s">
        <v>1052</v>
      </c>
      <c r="K447" s="142" t="s">
        <v>1063</v>
      </c>
      <c r="L447" s="142" t="s">
        <v>2710</v>
      </c>
      <c r="M447" s="80" t="s">
        <v>27</v>
      </c>
      <c r="N447" s="159">
        <v>20</v>
      </c>
      <c r="O447" s="75"/>
      <c r="P447" s="75"/>
      <c r="Q447" s="75"/>
      <c r="R447" s="79" t="s">
        <v>1885</v>
      </c>
      <c r="S447" s="144">
        <v>20</v>
      </c>
      <c r="T447" s="85" t="s">
        <v>1040</v>
      </c>
      <c r="U447" s="142" t="s">
        <v>169</v>
      </c>
      <c r="V447" s="142" t="s">
        <v>328</v>
      </c>
      <c r="W447" s="86"/>
      <c r="X447" s="142" t="s">
        <v>1135</v>
      </c>
      <c r="Y447" s="142"/>
      <c r="Z447" s="142" t="s">
        <v>1069</v>
      </c>
      <c r="AA447" s="142" t="s">
        <v>2734</v>
      </c>
      <c r="AB447" s="142" t="str">
        <f t="shared" si="25"/>
        <v>CR 20161012NOBA</v>
      </c>
      <c r="AC447" s="142">
        <f t="shared" si="26"/>
        <v>10</v>
      </c>
      <c r="AD447" s="142" t="str">
        <f>VLOOKUP(U447,NIVEAUXADMIN!A:B,2,FALSE)</f>
        <v>HT09</v>
      </c>
      <c r="AE447" s="142" t="str">
        <f>VLOOKUP(V447,NIVEAUXADMIN!E:F,2,FALSE)</f>
        <v>HT09932</v>
      </c>
      <c r="AF447" s="142" t="e">
        <f>VLOOKUP(W447,NIVEAUXADMIN!I:J,2,FALSE)</f>
        <v>#N/A</v>
      </c>
      <c r="AG447" s="142">
        <f>IF(SUMPRODUCT(($A$4:$A447=A447)*($V$4:$V447=V447))&gt;1,0,1)</f>
        <v>0</v>
      </c>
    </row>
    <row r="448" spans="1:33" ht="15" customHeight="1">
      <c r="A448" s="72" t="s">
        <v>2754</v>
      </c>
      <c r="B448" s="72" t="s">
        <v>2754</v>
      </c>
      <c r="C448" s="72" t="s">
        <v>38</v>
      </c>
      <c r="D448" s="142" t="s">
        <v>1192</v>
      </c>
      <c r="E448" s="72"/>
      <c r="F448" s="142" t="s">
        <v>16</v>
      </c>
      <c r="G448" s="142" t="str">
        <f t="shared" si="27"/>
        <v>Octobre</v>
      </c>
      <c r="H448" s="158">
        <v>42655</v>
      </c>
      <c r="I448" s="84" t="s">
        <v>1051</v>
      </c>
      <c r="J448" s="142" t="s">
        <v>1052</v>
      </c>
      <c r="K448" s="142" t="s">
        <v>1062</v>
      </c>
      <c r="L448" s="142" t="s">
        <v>2711</v>
      </c>
      <c r="M448" s="80" t="s">
        <v>27</v>
      </c>
      <c r="N448" s="159">
        <v>20</v>
      </c>
      <c r="O448" s="75"/>
      <c r="P448" s="75"/>
      <c r="Q448" s="75"/>
      <c r="R448" s="79" t="s">
        <v>1885</v>
      </c>
      <c r="S448" s="144">
        <v>20</v>
      </c>
      <c r="T448" s="85" t="s">
        <v>1040</v>
      </c>
      <c r="U448" s="142" t="s">
        <v>169</v>
      </c>
      <c r="V448" s="142" t="s">
        <v>328</v>
      </c>
      <c r="W448" s="86"/>
      <c r="X448" s="142" t="s">
        <v>1135</v>
      </c>
      <c r="Y448" s="142"/>
      <c r="Z448" s="142"/>
      <c r="AA448" s="142" t="s">
        <v>2736</v>
      </c>
      <c r="AB448" s="142" t="str">
        <f t="shared" si="25"/>
        <v>CR 20161012NOBA</v>
      </c>
      <c r="AC448" s="142">
        <f t="shared" si="26"/>
        <v>10</v>
      </c>
      <c r="AD448" s="142" t="str">
        <f>VLOOKUP(U448,NIVEAUXADMIN!A:B,2,FALSE)</f>
        <v>HT09</v>
      </c>
      <c r="AE448" s="142" t="str">
        <f>VLOOKUP(V448,NIVEAUXADMIN!E:F,2,FALSE)</f>
        <v>HT09932</v>
      </c>
      <c r="AF448" s="142" t="e">
        <f>VLOOKUP(W448,NIVEAUXADMIN!I:J,2,FALSE)</f>
        <v>#N/A</v>
      </c>
      <c r="AG448" s="142">
        <f>IF(SUMPRODUCT(($A$4:$A448=A448)*($V$4:$V448=V448))&gt;1,0,1)</f>
        <v>0</v>
      </c>
    </row>
    <row r="449" spans="1:33" ht="15" customHeight="1">
      <c r="A449" s="72" t="s">
        <v>2754</v>
      </c>
      <c r="B449" s="72" t="s">
        <v>2754</v>
      </c>
      <c r="C449" s="72" t="s">
        <v>38</v>
      </c>
      <c r="D449" s="142" t="s">
        <v>1192</v>
      </c>
      <c r="E449" s="72"/>
      <c r="F449" s="142" t="s">
        <v>16</v>
      </c>
      <c r="G449" s="142" t="str">
        <f t="shared" si="27"/>
        <v>Octobre</v>
      </c>
      <c r="H449" s="158">
        <v>42655</v>
      </c>
      <c r="I449" s="84" t="s">
        <v>1051</v>
      </c>
      <c r="J449" s="142" t="s">
        <v>1052</v>
      </c>
      <c r="K449" s="142" t="s">
        <v>1054</v>
      </c>
      <c r="L449" s="142" t="s">
        <v>2712</v>
      </c>
      <c r="M449" s="80" t="s">
        <v>27</v>
      </c>
      <c r="N449" s="159">
        <v>64</v>
      </c>
      <c r="O449" s="75"/>
      <c r="P449" s="75"/>
      <c r="Q449" s="75"/>
      <c r="R449" s="79" t="s">
        <v>1885</v>
      </c>
      <c r="S449" s="144">
        <v>32</v>
      </c>
      <c r="T449" s="85" t="s">
        <v>1040</v>
      </c>
      <c r="U449" s="142" t="s">
        <v>169</v>
      </c>
      <c r="V449" s="142" t="s">
        <v>328</v>
      </c>
      <c r="W449" s="86"/>
      <c r="X449" s="142" t="s">
        <v>1134</v>
      </c>
      <c r="Y449" s="142"/>
      <c r="Z449" s="142" t="s">
        <v>1069</v>
      </c>
      <c r="AA449" s="142"/>
      <c r="AB449" s="142" t="str">
        <f t="shared" si="25"/>
        <v>CR 20161012NOBA</v>
      </c>
      <c r="AC449" s="142">
        <f t="shared" si="26"/>
        <v>10</v>
      </c>
      <c r="AD449" s="142" t="str">
        <f>VLOOKUP(U449,NIVEAUXADMIN!A:B,2,FALSE)</f>
        <v>HT09</v>
      </c>
      <c r="AE449" s="142" t="str">
        <f>VLOOKUP(V449,NIVEAUXADMIN!E:F,2,FALSE)</f>
        <v>HT09932</v>
      </c>
      <c r="AF449" s="142" t="e">
        <f>VLOOKUP(W449,NIVEAUXADMIN!I:J,2,FALSE)</f>
        <v>#N/A</v>
      </c>
      <c r="AG449" s="142">
        <f>IF(SUMPRODUCT(($A$4:$A449=A449)*($V$4:$V449=V449))&gt;1,0,1)</f>
        <v>0</v>
      </c>
    </row>
    <row r="450" spans="1:33" ht="15" customHeight="1">
      <c r="A450" s="142" t="s">
        <v>2754</v>
      </c>
      <c r="B450" s="142" t="s">
        <v>2754</v>
      </c>
      <c r="C450" s="142" t="s">
        <v>38</v>
      </c>
      <c r="D450" s="72" t="s">
        <v>1192</v>
      </c>
      <c r="E450" s="72"/>
      <c r="F450" s="142" t="s">
        <v>16</v>
      </c>
      <c r="G450" s="142" t="str">
        <f t="shared" si="27"/>
        <v>Octobre</v>
      </c>
      <c r="H450" s="158">
        <v>42655</v>
      </c>
      <c r="I450" s="84" t="s">
        <v>1051</v>
      </c>
      <c r="J450" s="142" t="s">
        <v>1052</v>
      </c>
      <c r="K450" s="142" t="s">
        <v>1062</v>
      </c>
      <c r="L450" s="142" t="s">
        <v>2709</v>
      </c>
      <c r="M450" s="80" t="s">
        <v>27</v>
      </c>
      <c r="N450" s="159">
        <v>71</v>
      </c>
      <c r="O450" s="75"/>
      <c r="P450" s="75"/>
      <c r="Q450" s="75"/>
      <c r="R450" s="79" t="s">
        <v>1885</v>
      </c>
      <c r="S450" s="144">
        <v>71</v>
      </c>
      <c r="T450" s="85" t="s">
        <v>1040</v>
      </c>
      <c r="U450" s="142" t="s">
        <v>20</v>
      </c>
      <c r="V450" s="142" t="s">
        <v>529</v>
      </c>
      <c r="W450" s="86"/>
      <c r="X450" s="142" t="s">
        <v>1158</v>
      </c>
      <c r="Y450" s="142"/>
      <c r="Z450" s="142"/>
      <c r="AA450" s="142" t="s">
        <v>2736</v>
      </c>
      <c r="AB450" s="142" t="str">
        <f t="shared" si="25"/>
        <v>CR 20161012SULE</v>
      </c>
      <c r="AC450" s="142">
        <f t="shared" si="26"/>
        <v>8</v>
      </c>
      <c r="AD450" s="142" t="str">
        <f>VLOOKUP(U450,NIVEAUXADMIN!A:B,2,FALSE)</f>
        <v>HT07</v>
      </c>
      <c r="AE450" s="142" t="str">
        <f>VLOOKUP(V450,NIVEAUXADMIN!E:F,2,FALSE)</f>
        <v>HT07752</v>
      </c>
      <c r="AF450" s="142" t="e">
        <f>VLOOKUP(W450,NIVEAUXADMIN!I:J,2,FALSE)</f>
        <v>#N/A</v>
      </c>
      <c r="AG450" s="142">
        <f>IF(SUMPRODUCT(($A$4:$A450=A450)*($V$4:$V450=V450))&gt;1,0,1)</f>
        <v>1</v>
      </c>
    </row>
    <row r="451" spans="1:33" ht="15" customHeight="1">
      <c r="A451" s="142" t="s">
        <v>2754</v>
      </c>
      <c r="B451" s="142" t="s">
        <v>2754</v>
      </c>
      <c r="C451" s="142" t="s">
        <v>38</v>
      </c>
      <c r="D451" s="142" t="s">
        <v>1192</v>
      </c>
      <c r="E451" s="72"/>
      <c r="F451" s="142" t="s">
        <v>16</v>
      </c>
      <c r="G451" s="142" t="str">
        <f t="shared" si="27"/>
        <v>Octobre</v>
      </c>
      <c r="H451" s="158">
        <v>42655</v>
      </c>
      <c r="I451" s="84" t="s">
        <v>1051</v>
      </c>
      <c r="J451" s="142" t="s">
        <v>1052</v>
      </c>
      <c r="K451" s="142" t="s">
        <v>1063</v>
      </c>
      <c r="L451" s="142" t="s">
        <v>2710</v>
      </c>
      <c r="M451" s="80" t="s">
        <v>27</v>
      </c>
      <c r="N451" s="159">
        <v>79</v>
      </c>
      <c r="O451" s="75"/>
      <c r="P451" s="75"/>
      <c r="Q451" s="75"/>
      <c r="R451" s="79" t="s">
        <v>1885</v>
      </c>
      <c r="S451" s="144">
        <v>224</v>
      </c>
      <c r="T451" s="85" t="s">
        <v>1040</v>
      </c>
      <c r="U451" s="142" t="s">
        <v>20</v>
      </c>
      <c r="V451" s="142" t="s">
        <v>21</v>
      </c>
      <c r="W451" s="86"/>
      <c r="X451" s="142" t="s">
        <v>1136</v>
      </c>
      <c r="Y451" s="142" t="s">
        <v>1037</v>
      </c>
      <c r="Z451" s="142" t="s">
        <v>1071</v>
      </c>
      <c r="AA451" s="142" t="s">
        <v>2734</v>
      </c>
      <c r="AB451" s="142" t="str">
        <f t="shared" si="25"/>
        <v>CR 20161012SULE</v>
      </c>
      <c r="AC451" s="142">
        <f t="shared" si="26"/>
        <v>8</v>
      </c>
      <c r="AD451" s="142" t="str">
        <f>VLOOKUP(U451,NIVEAUXADMIN!A:B,2,FALSE)</f>
        <v>HT07</v>
      </c>
      <c r="AE451" s="142" t="str">
        <f>VLOOKUP(V451,NIVEAUXADMIN!E:F,2,FALSE)</f>
        <v>HT07711</v>
      </c>
      <c r="AF451" s="142" t="e">
        <f>VLOOKUP(W451,NIVEAUXADMIN!I:J,2,FALSE)</f>
        <v>#N/A</v>
      </c>
      <c r="AG451" s="142">
        <f>IF(SUMPRODUCT(($A$4:$A451=A451)*($V$4:$V451=V451))&gt;1,0,1)</f>
        <v>1</v>
      </c>
    </row>
    <row r="452" spans="1:33" ht="15" customHeight="1">
      <c r="A452" s="142" t="s">
        <v>2754</v>
      </c>
      <c r="B452" s="142" t="s">
        <v>2754</v>
      </c>
      <c r="C452" s="142" t="s">
        <v>38</v>
      </c>
      <c r="D452" s="72" t="s">
        <v>1192</v>
      </c>
      <c r="E452" s="72"/>
      <c r="F452" s="142" t="s">
        <v>16</v>
      </c>
      <c r="G452" s="142" t="str">
        <f t="shared" si="27"/>
        <v>Octobre</v>
      </c>
      <c r="H452" s="158">
        <v>42655</v>
      </c>
      <c r="I452" s="84" t="s">
        <v>1051</v>
      </c>
      <c r="J452" s="142" t="s">
        <v>1052</v>
      </c>
      <c r="K452" s="142" t="s">
        <v>1054</v>
      </c>
      <c r="L452" s="142" t="s">
        <v>2712</v>
      </c>
      <c r="M452" s="80" t="s">
        <v>27</v>
      </c>
      <c r="N452" s="159">
        <v>290</v>
      </c>
      <c r="O452" s="75"/>
      <c r="P452" s="75"/>
      <c r="Q452" s="75"/>
      <c r="R452" s="79" t="s">
        <v>1885</v>
      </c>
      <c r="S452" s="144">
        <v>145</v>
      </c>
      <c r="T452" s="85" t="s">
        <v>1040</v>
      </c>
      <c r="U452" s="142" t="s">
        <v>20</v>
      </c>
      <c r="V452" s="142" t="s">
        <v>21</v>
      </c>
      <c r="W452" s="86"/>
      <c r="X452" s="142" t="s">
        <v>1137</v>
      </c>
      <c r="Y452" s="142" t="s">
        <v>1037</v>
      </c>
      <c r="Z452" s="142" t="s">
        <v>1071</v>
      </c>
      <c r="AA452" s="142"/>
      <c r="AB452" s="142" t="str">
        <f t="shared" ref="AB452:AB515" si="28">UPPER(LEFT(A452,3)&amp;YEAR(H452)&amp;MONTH(H452)&amp;DAY((H452))&amp;LEFT(U452,2)&amp;LEFT(V452,2)&amp;LEFT(W452,2))</f>
        <v>CR 20161012SULE</v>
      </c>
      <c r="AC452" s="142">
        <f t="shared" ref="AC452:AC515" si="29">COUNTIF($AB$4:$AB$1178,AB452)</f>
        <v>8</v>
      </c>
      <c r="AD452" s="142" t="str">
        <f>VLOOKUP(U452,NIVEAUXADMIN!A:B,2,FALSE)</f>
        <v>HT07</v>
      </c>
      <c r="AE452" s="142" t="str">
        <f>VLOOKUP(V452,NIVEAUXADMIN!E:F,2,FALSE)</f>
        <v>HT07711</v>
      </c>
      <c r="AF452" s="142" t="e">
        <f>VLOOKUP(W452,NIVEAUXADMIN!I:J,2,FALSE)</f>
        <v>#N/A</v>
      </c>
      <c r="AG452" s="142">
        <f>IF(SUMPRODUCT(($A$4:$A452=A452)*($V$4:$V452=V452))&gt;1,0,1)</f>
        <v>0</v>
      </c>
    </row>
    <row r="453" spans="1:33" ht="15" customHeight="1">
      <c r="A453" s="142" t="s">
        <v>2754</v>
      </c>
      <c r="B453" s="142" t="s">
        <v>2754</v>
      </c>
      <c r="C453" s="142" t="s">
        <v>38</v>
      </c>
      <c r="D453" s="72" t="s">
        <v>1192</v>
      </c>
      <c r="E453" s="72"/>
      <c r="F453" s="142" t="s">
        <v>16</v>
      </c>
      <c r="G453" s="142" t="str">
        <f t="shared" ref="G453:G516" si="30">CHOOSE(MONTH(H453), "Janvier", "Fevrier", "Mars", "Avril", "Mai", "Juin", "Juillet", "Aout", "Septembre", "Octobre", "Novembre", "Decembre")</f>
        <v>Octobre</v>
      </c>
      <c r="H453" s="158">
        <v>42655</v>
      </c>
      <c r="I453" s="84" t="s">
        <v>1051</v>
      </c>
      <c r="J453" s="142" t="s">
        <v>1052</v>
      </c>
      <c r="K453" s="142" t="s">
        <v>1063</v>
      </c>
      <c r="L453" s="142" t="s">
        <v>2710</v>
      </c>
      <c r="M453" s="80" t="s">
        <v>27</v>
      </c>
      <c r="N453" s="159">
        <v>145</v>
      </c>
      <c r="O453" s="75"/>
      <c r="P453" s="75"/>
      <c r="Q453" s="75"/>
      <c r="R453" s="79" t="s">
        <v>1885</v>
      </c>
      <c r="S453" s="144">
        <v>145</v>
      </c>
      <c r="T453" s="85" t="s">
        <v>1040</v>
      </c>
      <c r="U453" s="142" t="s">
        <v>20</v>
      </c>
      <c r="V453" s="142" t="s">
        <v>21</v>
      </c>
      <c r="W453" s="86"/>
      <c r="X453" s="142" t="s">
        <v>1137</v>
      </c>
      <c r="Y453" s="142" t="s">
        <v>1037</v>
      </c>
      <c r="Z453" s="142" t="s">
        <v>1071</v>
      </c>
      <c r="AA453" s="142" t="s">
        <v>2734</v>
      </c>
      <c r="AB453" s="142" t="str">
        <f t="shared" si="28"/>
        <v>CR 20161012SULE</v>
      </c>
      <c r="AC453" s="142">
        <f t="shared" si="29"/>
        <v>8</v>
      </c>
      <c r="AD453" s="142" t="str">
        <f>VLOOKUP(U453,NIVEAUXADMIN!A:B,2,FALSE)</f>
        <v>HT07</v>
      </c>
      <c r="AE453" s="142" t="str">
        <f>VLOOKUP(V453,NIVEAUXADMIN!E:F,2,FALSE)</f>
        <v>HT07711</v>
      </c>
      <c r="AF453" s="142" t="e">
        <f>VLOOKUP(W453,NIVEAUXADMIN!I:J,2,FALSE)</f>
        <v>#N/A</v>
      </c>
      <c r="AG453" s="142">
        <f>IF(SUMPRODUCT(($A$4:$A453=A453)*($V$4:$V453=V453))&gt;1,0,1)</f>
        <v>0</v>
      </c>
    </row>
    <row r="454" spans="1:33" ht="15" customHeight="1">
      <c r="A454" s="142" t="s">
        <v>2754</v>
      </c>
      <c r="B454" s="142" t="s">
        <v>2754</v>
      </c>
      <c r="C454" s="142" t="s">
        <v>38</v>
      </c>
      <c r="D454" s="72" t="s">
        <v>1192</v>
      </c>
      <c r="E454" s="72"/>
      <c r="F454" s="142" t="s">
        <v>16</v>
      </c>
      <c r="G454" s="142" t="str">
        <f t="shared" si="30"/>
        <v>Octobre</v>
      </c>
      <c r="H454" s="158">
        <v>42655</v>
      </c>
      <c r="I454" s="84" t="s">
        <v>1051</v>
      </c>
      <c r="J454" s="142" t="s">
        <v>1052</v>
      </c>
      <c r="K454" s="142" t="s">
        <v>1054</v>
      </c>
      <c r="L454" s="142" t="s">
        <v>2712</v>
      </c>
      <c r="M454" s="80" t="s">
        <v>27</v>
      </c>
      <c r="N454" s="159">
        <v>158</v>
      </c>
      <c r="O454" s="75"/>
      <c r="P454" s="75"/>
      <c r="Q454" s="75"/>
      <c r="R454" s="79" t="s">
        <v>1885</v>
      </c>
      <c r="S454" s="144">
        <v>79</v>
      </c>
      <c r="T454" s="85" t="s">
        <v>1040</v>
      </c>
      <c r="U454" s="142" t="s">
        <v>20</v>
      </c>
      <c r="V454" s="142" t="s">
        <v>21</v>
      </c>
      <c r="W454" s="86"/>
      <c r="X454" s="142" t="s">
        <v>1136</v>
      </c>
      <c r="Y454" s="142" t="s">
        <v>1037</v>
      </c>
      <c r="Z454" s="142" t="s">
        <v>1071</v>
      </c>
      <c r="AA454" s="142"/>
      <c r="AB454" s="142" t="str">
        <f t="shared" si="28"/>
        <v>CR 20161012SULE</v>
      </c>
      <c r="AC454" s="142">
        <f t="shared" si="29"/>
        <v>8</v>
      </c>
      <c r="AD454" s="142" t="str">
        <f>VLOOKUP(U454,NIVEAUXADMIN!A:B,2,FALSE)</f>
        <v>HT07</v>
      </c>
      <c r="AE454" s="142" t="str">
        <f>VLOOKUP(V454,NIVEAUXADMIN!E:F,2,FALSE)</f>
        <v>HT07711</v>
      </c>
      <c r="AF454" s="142" t="e">
        <f>VLOOKUP(W454,NIVEAUXADMIN!I:J,2,FALSE)</f>
        <v>#N/A</v>
      </c>
      <c r="AG454" s="142">
        <f>IF(SUMPRODUCT(($A$4:$A454=A454)*($V$4:$V454=V454))&gt;1,0,1)</f>
        <v>0</v>
      </c>
    </row>
    <row r="455" spans="1:33" ht="15" customHeight="1">
      <c r="A455" s="142" t="s">
        <v>2754</v>
      </c>
      <c r="B455" s="142" t="s">
        <v>2754</v>
      </c>
      <c r="C455" s="142" t="s">
        <v>38</v>
      </c>
      <c r="D455" s="72" t="s">
        <v>1192</v>
      </c>
      <c r="E455" s="72"/>
      <c r="F455" s="142" t="s">
        <v>16</v>
      </c>
      <c r="G455" s="142" t="str">
        <f t="shared" si="30"/>
        <v>Octobre</v>
      </c>
      <c r="H455" s="158">
        <v>42655</v>
      </c>
      <c r="I455" s="84" t="s">
        <v>1051</v>
      </c>
      <c r="J455" s="142" t="s">
        <v>1052</v>
      </c>
      <c r="K455" s="142" t="s">
        <v>1054</v>
      </c>
      <c r="L455" s="142" t="s">
        <v>2712</v>
      </c>
      <c r="M455" s="80" t="s">
        <v>27</v>
      </c>
      <c r="N455" s="159">
        <v>400</v>
      </c>
      <c r="O455" s="75"/>
      <c r="P455" s="75"/>
      <c r="Q455" s="75"/>
      <c r="R455" s="79" t="s">
        <v>1885</v>
      </c>
      <c r="S455" s="144">
        <v>200</v>
      </c>
      <c r="T455" s="85" t="s">
        <v>1040</v>
      </c>
      <c r="U455" s="142" t="s">
        <v>169</v>
      </c>
      <c r="V455" s="142" t="s">
        <v>439</v>
      </c>
      <c r="W455" s="86" t="s">
        <v>1497</v>
      </c>
      <c r="X455" s="142"/>
      <c r="Y455" s="142"/>
      <c r="Z455" s="142" t="s">
        <v>1069</v>
      </c>
      <c r="AA455" s="142"/>
      <c r="AB455" s="142" t="str">
        <f t="shared" si="28"/>
        <v>CR 20161012NOMO2È</v>
      </c>
      <c r="AC455" s="142">
        <f t="shared" si="29"/>
        <v>5</v>
      </c>
      <c r="AD455" s="142" t="str">
        <f>VLOOKUP(U455,NIVEAUXADMIN!A:B,2,FALSE)</f>
        <v>HT09</v>
      </c>
      <c r="AE455" s="142" t="str">
        <f>VLOOKUP(V455,NIVEAUXADMIN!E:F,2,FALSE)</f>
        <v>HT09931</v>
      </c>
      <c r="AF455" s="142" t="str">
        <f>VLOOKUP(W455,NIVEAUXADMIN!I:J,2,FALSE)</f>
        <v>HT09912-02</v>
      </c>
      <c r="AG455" s="142">
        <f>IF(SUMPRODUCT(($A$4:$A455=A455)*($V$4:$V455=V455))&gt;1,0,1)</f>
        <v>1</v>
      </c>
    </row>
    <row r="456" spans="1:33" ht="15" customHeight="1">
      <c r="A456" s="142" t="s">
        <v>2754</v>
      </c>
      <c r="B456" s="142" t="s">
        <v>2754</v>
      </c>
      <c r="C456" s="142" t="s">
        <v>38</v>
      </c>
      <c r="D456" s="142" t="s">
        <v>1192</v>
      </c>
      <c r="E456" s="72"/>
      <c r="F456" s="142" t="s">
        <v>16</v>
      </c>
      <c r="G456" s="142" t="str">
        <f t="shared" si="30"/>
        <v>Octobre</v>
      </c>
      <c r="H456" s="158">
        <v>42655</v>
      </c>
      <c r="I456" s="84" t="s">
        <v>1051</v>
      </c>
      <c r="J456" s="142" t="s">
        <v>1052</v>
      </c>
      <c r="K456" s="142" t="s">
        <v>1063</v>
      </c>
      <c r="L456" s="142" t="s">
        <v>2710</v>
      </c>
      <c r="M456" s="80" t="s">
        <v>27</v>
      </c>
      <c r="N456" s="159">
        <v>200</v>
      </c>
      <c r="O456" s="75"/>
      <c r="P456" s="75"/>
      <c r="Q456" s="75"/>
      <c r="R456" s="79" t="s">
        <v>1885</v>
      </c>
      <c r="S456" s="144">
        <v>200</v>
      </c>
      <c r="T456" s="85" t="s">
        <v>1040</v>
      </c>
      <c r="U456" s="142" t="s">
        <v>169</v>
      </c>
      <c r="V456" s="142" t="s">
        <v>439</v>
      </c>
      <c r="W456" s="86" t="s">
        <v>1497</v>
      </c>
      <c r="X456" s="142"/>
      <c r="Y456" s="142"/>
      <c r="Z456" s="142" t="s">
        <v>1069</v>
      </c>
      <c r="AA456" s="142" t="s">
        <v>2734</v>
      </c>
      <c r="AB456" s="142" t="str">
        <f t="shared" si="28"/>
        <v>CR 20161012NOMO2È</v>
      </c>
      <c r="AC456" s="142">
        <f t="shared" si="29"/>
        <v>5</v>
      </c>
      <c r="AD456" s="142" t="str">
        <f>VLOOKUP(U456,NIVEAUXADMIN!A:B,2,FALSE)</f>
        <v>HT09</v>
      </c>
      <c r="AE456" s="142" t="str">
        <f>VLOOKUP(V456,NIVEAUXADMIN!E:F,2,FALSE)</f>
        <v>HT09931</v>
      </c>
      <c r="AF456" s="142" t="str">
        <f>VLOOKUP(W456,NIVEAUXADMIN!I:J,2,FALSE)</f>
        <v>HT09912-02</v>
      </c>
      <c r="AG456" s="142">
        <f>IF(SUMPRODUCT(($A$4:$A456=A456)*($V$4:$V456=V456))&gt;1,0,1)</f>
        <v>0</v>
      </c>
    </row>
    <row r="457" spans="1:33" ht="15" customHeight="1">
      <c r="A457" s="142" t="s">
        <v>2754</v>
      </c>
      <c r="B457" s="142" t="s">
        <v>2754</v>
      </c>
      <c r="C457" s="142" t="s">
        <v>38</v>
      </c>
      <c r="D457" s="72" t="s">
        <v>1192</v>
      </c>
      <c r="E457" s="72"/>
      <c r="F457" s="142" t="s">
        <v>16</v>
      </c>
      <c r="G457" s="142" t="str">
        <f t="shared" si="30"/>
        <v>Octobre</v>
      </c>
      <c r="H457" s="158">
        <v>42655</v>
      </c>
      <c r="I457" s="84" t="s">
        <v>1051</v>
      </c>
      <c r="J457" s="142" t="s">
        <v>1052</v>
      </c>
      <c r="K457" s="142" t="s">
        <v>1062</v>
      </c>
      <c r="L457" s="142" t="s">
        <v>2711</v>
      </c>
      <c r="M457" s="80" t="s">
        <v>27</v>
      </c>
      <c r="N457" s="159">
        <v>200</v>
      </c>
      <c r="O457" s="75"/>
      <c r="P457" s="75"/>
      <c r="Q457" s="75"/>
      <c r="R457" s="79" t="s">
        <v>1885</v>
      </c>
      <c r="S457" s="144">
        <v>200</v>
      </c>
      <c r="T457" s="85"/>
      <c r="U457" s="142" t="s">
        <v>169</v>
      </c>
      <c r="V457" s="142" t="s">
        <v>439</v>
      </c>
      <c r="W457" s="86" t="s">
        <v>1497</v>
      </c>
      <c r="X457" s="142"/>
      <c r="Y457" s="142"/>
      <c r="Z457" s="142"/>
      <c r="AA457" s="142" t="s">
        <v>2736</v>
      </c>
      <c r="AB457" s="142" t="str">
        <f t="shared" si="28"/>
        <v>CR 20161012NOMO2È</v>
      </c>
      <c r="AC457" s="142">
        <f t="shared" si="29"/>
        <v>5</v>
      </c>
      <c r="AD457" s="142" t="str">
        <f>VLOOKUP(U457,NIVEAUXADMIN!A:B,2,FALSE)</f>
        <v>HT09</v>
      </c>
      <c r="AE457" s="142" t="str">
        <f>VLOOKUP(V457,NIVEAUXADMIN!E:F,2,FALSE)</f>
        <v>HT09931</v>
      </c>
      <c r="AF457" s="142" t="str">
        <f>VLOOKUP(W457,NIVEAUXADMIN!I:J,2,FALSE)</f>
        <v>HT09912-02</v>
      </c>
      <c r="AG457" s="142">
        <f>IF(SUMPRODUCT(($A$4:$A457=A457)*($V$4:$V457=V457))&gt;1,0,1)</f>
        <v>0</v>
      </c>
    </row>
    <row r="458" spans="1:33" ht="15" customHeight="1">
      <c r="A458" s="72" t="s">
        <v>2754</v>
      </c>
      <c r="B458" s="72" t="s">
        <v>2754</v>
      </c>
      <c r="C458" s="72" t="s">
        <v>38</v>
      </c>
      <c r="D458" s="142" t="s">
        <v>1192</v>
      </c>
      <c r="E458" s="72"/>
      <c r="F458" s="142" t="s">
        <v>16</v>
      </c>
      <c r="G458" s="142" t="str">
        <f t="shared" si="30"/>
        <v>Octobre</v>
      </c>
      <c r="H458" s="158">
        <v>42656</v>
      </c>
      <c r="I458" s="84" t="s">
        <v>1051</v>
      </c>
      <c r="J458" s="142" t="s">
        <v>1052</v>
      </c>
      <c r="K458" s="142" t="s">
        <v>1054</v>
      </c>
      <c r="L458" s="142" t="s">
        <v>2712</v>
      </c>
      <c r="M458" s="80" t="s">
        <v>27</v>
      </c>
      <c r="N458" s="159">
        <v>610</v>
      </c>
      <c r="O458" s="75"/>
      <c r="P458" s="75"/>
      <c r="Q458" s="75"/>
      <c r="R458" s="79" t="s">
        <v>1885</v>
      </c>
      <c r="S458" s="144">
        <v>305</v>
      </c>
      <c r="T458" s="85" t="s">
        <v>1040</v>
      </c>
      <c r="U458" s="142" t="s">
        <v>169</v>
      </c>
      <c r="V458" s="142" t="s">
        <v>328</v>
      </c>
      <c r="W458" s="86" t="s">
        <v>1472</v>
      </c>
      <c r="X458" s="142" t="s">
        <v>328</v>
      </c>
      <c r="Y458" s="142"/>
      <c r="Z458" s="142" t="s">
        <v>1069</v>
      </c>
      <c r="AA458" s="142"/>
      <c r="AB458" s="142" t="str">
        <f t="shared" si="28"/>
        <v>CR 20161013NOBA2È</v>
      </c>
      <c r="AC458" s="142">
        <f t="shared" si="29"/>
        <v>5</v>
      </c>
      <c r="AD458" s="142" t="str">
        <f>VLOOKUP(U458,NIVEAUXADMIN!A:B,2,FALSE)</f>
        <v>HT09</v>
      </c>
      <c r="AE458" s="142" t="str">
        <f>VLOOKUP(V458,NIVEAUXADMIN!E:F,2,FALSE)</f>
        <v>HT09932</v>
      </c>
      <c r="AF458" s="142" t="str">
        <f>VLOOKUP(W458,NIVEAUXADMIN!I:J,2,FALSE)</f>
        <v>HT09932-02</v>
      </c>
      <c r="AG458" s="142">
        <f>IF(SUMPRODUCT(($A$4:$A458=A458)*($V$4:$V458=V458))&gt;1,0,1)</f>
        <v>0</v>
      </c>
    </row>
    <row r="459" spans="1:33" ht="15" customHeight="1">
      <c r="A459" s="142" t="s">
        <v>2754</v>
      </c>
      <c r="B459" s="142" t="s">
        <v>2754</v>
      </c>
      <c r="C459" s="142" t="s">
        <v>38</v>
      </c>
      <c r="D459" s="142" t="s">
        <v>1192</v>
      </c>
      <c r="E459" s="72"/>
      <c r="F459" s="142" t="s">
        <v>16</v>
      </c>
      <c r="G459" s="142" t="str">
        <f t="shared" si="30"/>
        <v>Octobre</v>
      </c>
      <c r="H459" s="158">
        <v>42656</v>
      </c>
      <c r="I459" s="84" t="s">
        <v>1051</v>
      </c>
      <c r="J459" s="142" t="s">
        <v>1052</v>
      </c>
      <c r="K459" s="142" t="s">
        <v>1063</v>
      </c>
      <c r="L459" s="142" t="s">
        <v>2710</v>
      </c>
      <c r="M459" s="80" t="s">
        <v>27</v>
      </c>
      <c r="N459" s="159">
        <v>305</v>
      </c>
      <c r="O459" s="75"/>
      <c r="P459" s="75"/>
      <c r="Q459" s="75"/>
      <c r="R459" s="79" t="s">
        <v>1885</v>
      </c>
      <c r="S459" s="144">
        <v>305</v>
      </c>
      <c r="T459" s="85" t="s">
        <v>1040</v>
      </c>
      <c r="U459" s="142" t="s">
        <v>169</v>
      </c>
      <c r="V459" s="142" t="s">
        <v>328</v>
      </c>
      <c r="W459" s="86" t="s">
        <v>1472</v>
      </c>
      <c r="X459" s="142" t="s">
        <v>328</v>
      </c>
      <c r="Y459" s="142"/>
      <c r="Z459" s="142" t="s">
        <v>1069</v>
      </c>
      <c r="AA459" s="142" t="s">
        <v>2734</v>
      </c>
      <c r="AB459" s="142" t="str">
        <f t="shared" si="28"/>
        <v>CR 20161013NOBA2È</v>
      </c>
      <c r="AC459" s="142">
        <f t="shared" si="29"/>
        <v>5</v>
      </c>
      <c r="AD459" s="142" t="str">
        <f>VLOOKUP(U459,NIVEAUXADMIN!A:B,2,FALSE)</f>
        <v>HT09</v>
      </c>
      <c r="AE459" s="142" t="str">
        <f>VLOOKUP(V459,NIVEAUXADMIN!E:F,2,FALSE)</f>
        <v>HT09932</v>
      </c>
      <c r="AF459" s="142" t="str">
        <f>VLOOKUP(W459,NIVEAUXADMIN!I:J,2,FALSE)</f>
        <v>HT09932-02</v>
      </c>
      <c r="AG459" s="142">
        <f>IF(SUMPRODUCT(($A$4:$A459=A459)*($V$4:$V459=V459))&gt;1,0,1)</f>
        <v>0</v>
      </c>
    </row>
    <row r="460" spans="1:33" ht="15" customHeight="1">
      <c r="A460" s="72" t="s">
        <v>2754</v>
      </c>
      <c r="B460" s="72" t="s">
        <v>2754</v>
      </c>
      <c r="C460" s="72" t="s">
        <v>38</v>
      </c>
      <c r="D460" s="142" t="s">
        <v>1192</v>
      </c>
      <c r="E460" s="72"/>
      <c r="F460" s="142" t="s">
        <v>16</v>
      </c>
      <c r="G460" s="142" t="str">
        <f t="shared" si="30"/>
        <v>Octobre</v>
      </c>
      <c r="H460" s="158">
        <v>42656</v>
      </c>
      <c r="I460" s="84" t="s">
        <v>1051</v>
      </c>
      <c r="J460" s="142" t="s">
        <v>1052</v>
      </c>
      <c r="K460" s="142" t="s">
        <v>1062</v>
      </c>
      <c r="L460" s="142" t="s">
        <v>2711</v>
      </c>
      <c r="M460" s="80" t="s">
        <v>27</v>
      </c>
      <c r="N460" s="159">
        <v>305</v>
      </c>
      <c r="O460" s="75"/>
      <c r="P460" s="75"/>
      <c r="Q460" s="75"/>
      <c r="R460" s="79" t="s">
        <v>1885</v>
      </c>
      <c r="S460" s="144">
        <v>305</v>
      </c>
      <c r="T460" s="85" t="s">
        <v>1040</v>
      </c>
      <c r="U460" s="142" t="s">
        <v>169</v>
      </c>
      <c r="V460" s="142" t="s">
        <v>328</v>
      </c>
      <c r="W460" s="86" t="s">
        <v>1472</v>
      </c>
      <c r="X460" s="142" t="s">
        <v>328</v>
      </c>
      <c r="Y460" s="142"/>
      <c r="Z460" s="142"/>
      <c r="AA460" s="142" t="s">
        <v>2736</v>
      </c>
      <c r="AB460" s="142" t="str">
        <f t="shared" si="28"/>
        <v>CR 20161013NOBA2È</v>
      </c>
      <c r="AC460" s="142">
        <f t="shared" si="29"/>
        <v>5</v>
      </c>
      <c r="AD460" s="142" t="str">
        <f>VLOOKUP(U460,NIVEAUXADMIN!A:B,2,FALSE)</f>
        <v>HT09</v>
      </c>
      <c r="AE460" s="142" t="str">
        <f>VLOOKUP(V460,NIVEAUXADMIN!E:F,2,FALSE)</f>
        <v>HT09932</v>
      </c>
      <c r="AF460" s="142" t="str">
        <f>VLOOKUP(W460,NIVEAUXADMIN!I:J,2,FALSE)</f>
        <v>HT09932-02</v>
      </c>
      <c r="AG460" s="142">
        <f>IF(SUMPRODUCT(($A$4:$A460=A460)*($V$4:$V460=V460))&gt;1,0,1)</f>
        <v>0</v>
      </c>
    </row>
    <row r="461" spans="1:33" ht="15" customHeight="1">
      <c r="A461" s="142" t="s">
        <v>2754</v>
      </c>
      <c r="B461" s="142" t="s">
        <v>2754</v>
      </c>
      <c r="C461" s="142" t="s">
        <v>38</v>
      </c>
      <c r="D461" s="72" t="s">
        <v>1192</v>
      </c>
      <c r="E461" s="72"/>
      <c r="F461" s="142" t="s">
        <v>16</v>
      </c>
      <c r="G461" s="142" t="str">
        <f t="shared" si="30"/>
        <v>Octobre</v>
      </c>
      <c r="H461" s="158">
        <v>42656</v>
      </c>
      <c r="I461" s="84" t="s">
        <v>1051</v>
      </c>
      <c r="J461" s="142" t="s">
        <v>1052</v>
      </c>
      <c r="K461" s="142" t="s">
        <v>1054</v>
      </c>
      <c r="L461" s="142" t="s">
        <v>2712</v>
      </c>
      <c r="M461" s="80" t="s">
        <v>27</v>
      </c>
      <c r="N461" s="159">
        <v>100</v>
      </c>
      <c r="O461" s="75"/>
      <c r="P461" s="75"/>
      <c r="Q461" s="75"/>
      <c r="R461" s="79" t="s">
        <v>1885</v>
      </c>
      <c r="S461" s="144">
        <v>100</v>
      </c>
      <c r="T461" s="85" t="s">
        <v>1040</v>
      </c>
      <c r="U461" s="142" t="s">
        <v>169</v>
      </c>
      <c r="V461" s="142" t="s">
        <v>433</v>
      </c>
      <c r="W461" s="86"/>
      <c r="X461" s="142"/>
      <c r="Y461" s="142"/>
      <c r="Z461" s="142" t="s">
        <v>1069</v>
      </c>
      <c r="AA461" s="142"/>
      <c r="AB461" s="142" t="str">
        <f t="shared" si="28"/>
        <v>CR 20161013NOJE</v>
      </c>
      <c r="AC461" s="142">
        <f t="shared" si="29"/>
        <v>5</v>
      </c>
      <c r="AD461" s="142" t="str">
        <f>VLOOKUP(U461,NIVEAUXADMIN!A:B,2,FALSE)</f>
        <v>HT09</v>
      </c>
      <c r="AE461" s="142" t="str">
        <f>VLOOKUP(V461,NIVEAUXADMIN!E:F,2,FALSE)</f>
        <v>HT09934</v>
      </c>
      <c r="AF461" s="142" t="e">
        <f>VLOOKUP(W461,NIVEAUXADMIN!I:J,2,FALSE)</f>
        <v>#N/A</v>
      </c>
      <c r="AG461" s="142">
        <f>IF(SUMPRODUCT(($A$4:$A461=A461)*($V$4:$V461=V461))&gt;1,0,1)</f>
        <v>1</v>
      </c>
    </row>
    <row r="462" spans="1:33" ht="15" customHeight="1">
      <c r="A462" s="142" t="s">
        <v>2754</v>
      </c>
      <c r="B462" s="142" t="s">
        <v>2754</v>
      </c>
      <c r="C462" s="142" t="s">
        <v>38</v>
      </c>
      <c r="D462" s="142" t="s">
        <v>1192</v>
      </c>
      <c r="E462" s="72"/>
      <c r="F462" s="142" t="s">
        <v>16</v>
      </c>
      <c r="G462" s="142" t="str">
        <f t="shared" si="30"/>
        <v>Octobre</v>
      </c>
      <c r="H462" s="158">
        <v>42656</v>
      </c>
      <c r="I462" s="84" t="s">
        <v>1051</v>
      </c>
      <c r="J462" s="142" t="s">
        <v>1052</v>
      </c>
      <c r="K462" s="142" t="s">
        <v>1063</v>
      </c>
      <c r="L462" s="142" t="s">
        <v>2710</v>
      </c>
      <c r="M462" s="80" t="s">
        <v>27</v>
      </c>
      <c r="N462" s="159">
        <v>100</v>
      </c>
      <c r="O462" s="75"/>
      <c r="P462" s="75"/>
      <c r="Q462" s="75"/>
      <c r="R462" s="79" t="s">
        <v>1885</v>
      </c>
      <c r="S462" s="144">
        <v>100</v>
      </c>
      <c r="T462" s="85" t="s">
        <v>1040</v>
      </c>
      <c r="U462" s="142" t="s">
        <v>169</v>
      </c>
      <c r="V462" s="142" t="s">
        <v>433</v>
      </c>
      <c r="W462" s="86"/>
      <c r="X462" s="142"/>
      <c r="Y462" s="142"/>
      <c r="Z462" s="142" t="s">
        <v>1069</v>
      </c>
      <c r="AA462" s="142" t="s">
        <v>2734</v>
      </c>
      <c r="AB462" s="142" t="str">
        <f t="shared" si="28"/>
        <v>CR 20161013NOJE</v>
      </c>
      <c r="AC462" s="142">
        <f t="shared" si="29"/>
        <v>5</v>
      </c>
      <c r="AD462" s="142" t="str">
        <f>VLOOKUP(U462,NIVEAUXADMIN!A:B,2,FALSE)</f>
        <v>HT09</v>
      </c>
      <c r="AE462" s="142" t="str">
        <f>VLOOKUP(V462,NIVEAUXADMIN!E:F,2,FALSE)</f>
        <v>HT09934</v>
      </c>
      <c r="AF462" s="142" t="e">
        <f>VLOOKUP(W462,NIVEAUXADMIN!I:J,2,FALSE)</f>
        <v>#N/A</v>
      </c>
      <c r="AG462" s="142">
        <f>IF(SUMPRODUCT(($A$4:$A462=A462)*($V$4:$V462=V462))&gt;1,0,1)</f>
        <v>0</v>
      </c>
    </row>
    <row r="463" spans="1:33" ht="15" customHeight="1">
      <c r="A463" s="142" t="s">
        <v>2754</v>
      </c>
      <c r="B463" s="142" t="s">
        <v>2754</v>
      </c>
      <c r="C463" s="142" t="s">
        <v>38</v>
      </c>
      <c r="D463" s="72" t="s">
        <v>1192</v>
      </c>
      <c r="E463" s="72"/>
      <c r="F463" s="142" t="s">
        <v>16</v>
      </c>
      <c r="G463" s="142" t="str">
        <f t="shared" si="30"/>
        <v>Octobre</v>
      </c>
      <c r="H463" s="158">
        <v>42656</v>
      </c>
      <c r="I463" s="84" t="s">
        <v>1051</v>
      </c>
      <c r="J463" s="142" t="s">
        <v>1052</v>
      </c>
      <c r="K463" s="142" t="s">
        <v>1062</v>
      </c>
      <c r="L463" s="142" t="s">
        <v>2711</v>
      </c>
      <c r="M463" s="80" t="s">
        <v>27</v>
      </c>
      <c r="N463" s="159">
        <v>200</v>
      </c>
      <c r="O463" s="75"/>
      <c r="P463" s="75"/>
      <c r="Q463" s="75"/>
      <c r="R463" s="79" t="s">
        <v>1885</v>
      </c>
      <c r="S463" s="144">
        <v>100</v>
      </c>
      <c r="T463" s="85"/>
      <c r="U463" s="142" t="s">
        <v>169</v>
      </c>
      <c r="V463" s="142" t="s">
        <v>433</v>
      </c>
      <c r="W463" s="86"/>
      <c r="X463" s="142"/>
      <c r="Y463" s="142"/>
      <c r="Z463" s="142"/>
      <c r="AA463" s="142" t="s">
        <v>2736</v>
      </c>
      <c r="AB463" s="142" t="str">
        <f t="shared" si="28"/>
        <v>CR 20161013NOJE</v>
      </c>
      <c r="AC463" s="142">
        <f t="shared" si="29"/>
        <v>5</v>
      </c>
      <c r="AD463" s="142" t="str">
        <f>VLOOKUP(U463,NIVEAUXADMIN!A:B,2,FALSE)</f>
        <v>HT09</v>
      </c>
      <c r="AE463" s="142" t="str">
        <f>VLOOKUP(V463,NIVEAUXADMIN!E:F,2,FALSE)</f>
        <v>HT09934</v>
      </c>
      <c r="AF463" s="142" t="e">
        <f>VLOOKUP(W463,NIVEAUXADMIN!I:J,2,FALSE)</f>
        <v>#N/A</v>
      </c>
      <c r="AG463" s="142">
        <f>IF(SUMPRODUCT(($A$4:$A463=A463)*($V$4:$V463=V463))&gt;1,0,1)</f>
        <v>0</v>
      </c>
    </row>
    <row r="464" spans="1:33" ht="15" customHeight="1">
      <c r="A464" s="142" t="s">
        <v>2754</v>
      </c>
      <c r="B464" s="142" t="s">
        <v>2754</v>
      </c>
      <c r="C464" s="142" t="s">
        <v>38</v>
      </c>
      <c r="D464" s="72" t="s">
        <v>1192</v>
      </c>
      <c r="E464" s="72"/>
      <c r="F464" s="142" t="s">
        <v>16</v>
      </c>
      <c r="G464" s="142" t="str">
        <f t="shared" si="30"/>
        <v>Octobre</v>
      </c>
      <c r="H464" s="158">
        <v>42656</v>
      </c>
      <c r="I464" s="84" t="s">
        <v>1051</v>
      </c>
      <c r="J464" s="142" t="s">
        <v>1052</v>
      </c>
      <c r="K464" s="142" t="s">
        <v>1054</v>
      </c>
      <c r="L464" s="142" t="s">
        <v>2712</v>
      </c>
      <c r="M464" s="80" t="s">
        <v>27</v>
      </c>
      <c r="N464" s="159">
        <v>126</v>
      </c>
      <c r="O464" s="75"/>
      <c r="P464" s="75"/>
      <c r="Q464" s="75"/>
      <c r="R464" s="79" t="s">
        <v>1885</v>
      </c>
      <c r="S464" s="144">
        <v>63</v>
      </c>
      <c r="T464" s="85" t="s">
        <v>1040</v>
      </c>
      <c r="U464" s="142" t="s">
        <v>20</v>
      </c>
      <c r="V464" s="142" t="s">
        <v>21</v>
      </c>
      <c r="W464" s="86"/>
      <c r="X464" s="142" t="s">
        <v>2713</v>
      </c>
      <c r="Y464" s="142" t="s">
        <v>1037</v>
      </c>
      <c r="Z464" s="142" t="s">
        <v>1071</v>
      </c>
      <c r="AA464" s="142"/>
      <c r="AB464" s="142" t="str">
        <f t="shared" si="28"/>
        <v>CR 20161013SULE</v>
      </c>
      <c r="AC464" s="142">
        <f t="shared" si="29"/>
        <v>5</v>
      </c>
      <c r="AD464" s="142" t="str">
        <f>VLOOKUP(U464,NIVEAUXADMIN!A:B,2,FALSE)</f>
        <v>HT07</v>
      </c>
      <c r="AE464" s="142" t="str">
        <f>VLOOKUP(V464,NIVEAUXADMIN!E:F,2,FALSE)</f>
        <v>HT07711</v>
      </c>
      <c r="AF464" s="142" t="e">
        <f>VLOOKUP(W464,NIVEAUXADMIN!I:J,2,FALSE)</f>
        <v>#N/A</v>
      </c>
      <c r="AG464" s="142">
        <f>IF(SUMPRODUCT(($A$4:$A464=A464)*($V$4:$V464=V464))&gt;1,0,1)</f>
        <v>0</v>
      </c>
    </row>
    <row r="465" spans="1:33" s="142" customFormat="1" ht="15" customHeight="1">
      <c r="A465" s="142" t="s">
        <v>2754</v>
      </c>
      <c r="B465" s="142" t="s">
        <v>2754</v>
      </c>
      <c r="C465" s="142" t="s">
        <v>38</v>
      </c>
      <c r="D465" s="142" t="s">
        <v>1192</v>
      </c>
      <c r="E465" s="72"/>
      <c r="F465" s="142" t="s">
        <v>16</v>
      </c>
      <c r="G465" s="142" t="str">
        <f t="shared" si="30"/>
        <v>Octobre</v>
      </c>
      <c r="H465" s="158">
        <v>42656</v>
      </c>
      <c r="I465" s="84" t="s">
        <v>1051</v>
      </c>
      <c r="J465" s="142" t="s">
        <v>1052</v>
      </c>
      <c r="K465" s="142" t="s">
        <v>1063</v>
      </c>
      <c r="L465" s="142" t="s">
        <v>2710</v>
      </c>
      <c r="M465" s="80" t="s">
        <v>27</v>
      </c>
      <c r="N465" s="159">
        <v>63</v>
      </c>
      <c r="O465" s="75"/>
      <c r="P465" s="75"/>
      <c r="Q465" s="75"/>
      <c r="R465" s="79" t="s">
        <v>1885</v>
      </c>
      <c r="S465" s="144">
        <v>63</v>
      </c>
      <c r="T465" s="85" t="s">
        <v>1040</v>
      </c>
      <c r="U465" s="142" t="s">
        <v>20</v>
      </c>
      <c r="V465" s="142" t="s">
        <v>21</v>
      </c>
      <c r="W465" s="86"/>
      <c r="X465" s="142" t="s">
        <v>2713</v>
      </c>
      <c r="Y465" s="142" t="s">
        <v>1037</v>
      </c>
      <c r="Z465" s="142" t="s">
        <v>1071</v>
      </c>
      <c r="AA465" s="142" t="s">
        <v>2734</v>
      </c>
      <c r="AB465" s="142" t="str">
        <f t="shared" si="28"/>
        <v>CR 20161013SULE</v>
      </c>
      <c r="AC465" s="142">
        <f t="shared" si="29"/>
        <v>5</v>
      </c>
      <c r="AD465" s="142" t="str">
        <f>VLOOKUP(U465,NIVEAUXADMIN!A:B,2,FALSE)</f>
        <v>HT07</v>
      </c>
      <c r="AE465" s="142" t="str">
        <f>VLOOKUP(V465,NIVEAUXADMIN!E:F,2,FALSE)</f>
        <v>HT07711</v>
      </c>
      <c r="AF465" s="142" t="e">
        <f>VLOOKUP(W465,NIVEAUXADMIN!I:J,2,FALSE)</f>
        <v>#N/A</v>
      </c>
      <c r="AG465" s="142">
        <f>IF(SUMPRODUCT(($A$4:$A465=A465)*($V$4:$V465=V465))&gt;1,0,1)</f>
        <v>0</v>
      </c>
    </row>
    <row r="466" spans="1:33" ht="15" customHeight="1">
      <c r="A466" s="142" t="s">
        <v>2754</v>
      </c>
      <c r="B466" s="142" t="s">
        <v>2754</v>
      </c>
      <c r="C466" s="142" t="s">
        <v>38</v>
      </c>
      <c r="D466" s="142" t="s">
        <v>1192</v>
      </c>
      <c r="E466" s="72"/>
      <c r="F466" s="142" t="s">
        <v>16</v>
      </c>
      <c r="G466" s="142" t="str">
        <f t="shared" si="30"/>
        <v>Octobre</v>
      </c>
      <c r="H466" s="158">
        <v>42656</v>
      </c>
      <c r="I466" s="84" t="s">
        <v>1051</v>
      </c>
      <c r="J466" s="142" t="s">
        <v>1052</v>
      </c>
      <c r="K466" s="142" t="s">
        <v>1063</v>
      </c>
      <c r="L466" s="142" t="s">
        <v>2710</v>
      </c>
      <c r="M466" s="80" t="s">
        <v>27</v>
      </c>
      <c r="N466" s="159">
        <v>125</v>
      </c>
      <c r="O466" s="75"/>
      <c r="P466" s="75"/>
      <c r="Q466" s="75"/>
      <c r="R466" s="79" t="s">
        <v>1885</v>
      </c>
      <c r="S466" s="144">
        <v>125</v>
      </c>
      <c r="T466" s="85" t="s">
        <v>1040</v>
      </c>
      <c r="U466" s="142" t="s">
        <v>20</v>
      </c>
      <c r="V466" s="142" t="s">
        <v>21</v>
      </c>
      <c r="W466" s="86"/>
      <c r="X466" s="142"/>
      <c r="Y466" s="142" t="s">
        <v>1037</v>
      </c>
      <c r="Z466" s="142" t="s">
        <v>1069</v>
      </c>
      <c r="AA466" s="142" t="s">
        <v>2734</v>
      </c>
      <c r="AB466" s="142" t="str">
        <f t="shared" si="28"/>
        <v>CR 20161013SULE</v>
      </c>
      <c r="AC466" s="142">
        <f t="shared" si="29"/>
        <v>5</v>
      </c>
      <c r="AD466" s="142" t="str">
        <f>VLOOKUP(U466,NIVEAUXADMIN!A:B,2,FALSE)</f>
        <v>HT07</v>
      </c>
      <c r="AE466" s="142" t="str">
        <f>VLOOKUP(V466,NIVEAUXADMIN!E:F,2,FALSE)</f>
        <v>HT07711</v>
      </c>
      <c r="AF466" s="142" t="e">
        <f>VLOOKUP(W466,NIVEAUXADMIN!I:J,2,FALSE)</f>
        <v>#N/A</v>
      </c>
      <c r="AG466" s="142">
        <f>IF(SUMPRODUCT(($A$4:$A466=A466)*($V$4:$V466=V466))&gt;1,0,1)</f>
        <v>0</v>
      </c>
    </row>
    <row r="467" spans="1:33" ht="15" customHeight="1">
      <c r="A467" s="142" t="s">
        <v>2754</v>
      </c>
      <c r="B467" s="142" t="s">
        <v>2754</v>
      </c>
      <c r="C467" s="142" t="s">
        <v>38</v>
      </c>
      <c r="D467" s="72" t="s">
        <v>1192</v>
      </c>
      <c r="E467" s="72"/>
      <c r="F467" s="142" t="s">
        <v>16</v>
      </c>
      <c r="G467" s="142" t="str">
        <f t="shared" si="30"/>
        <v>Octobre</v>
      </c>
      <c r="H467" s="158">
        <v>42657</v>
      </c>
      <c r="I467" s="84" t="s">
        <v>1051</v>
      </c>
      <c r="J467" s="142" t="s">
        <v>1052</v>
      </c>
      <c r="K467" s="142" t="s">
        <v>1062</v>
      </c>
      <c r="L467" s="142" t="s">
        <v>2709</v>
      </c>
      <c r="M467" s="80" t="s">
        <v>27</v>
      </c>
      <c r="N467" s="159">
        <v>35</v>
      </c>
      <c r="O467" s="75"/>
      <c r="P467" s="75"/>
      <c r="Q467" s="75"/>
      <c r="R467" s="79" t="s">
        <v>1885</v>
      </c>
      <c r="S467" s="144">
        <v>35</v>
      </c>
      <c r="T467" s="85" t="s">
        <v>1040</v>
      </c>
      <c r="U467" s="142" t="s">
        <v>20</v>
      </c>
      <c r="V467" s="142" t="s">
        <v>523</v>
      </c>
      <c r="W467" s="86"/>
      <c r="X467" s="142" t="s">
        <v>1160</v>
      </c>
      <c r="Y467" s="142"/>
      <c r="Z467" s="142" t="s">
        <v>1069</v>
      </c>
      <c r="AA467" s="142" t="s">
        <v>2736</v>
      </c>
      <c r="AB467" s="142" t="str">
        <f t="shared" si="28"/>
        <v>CR 20161014SUCO</v>
      </c>
      <c r="AC467" s="142">
        <f t="shared" si="29"/>
        <v>2</v>
      </c>
      <c r="AD467" s="142" t="str">
        <f>VLOOKUP(U467,NIVEAUXADMIN!A:B,2,FALSE)</f>
        <v>HT07</v>
      </c>
      <c r="AE467" s="142" t="str">
        <f>VLOOKUP(V467,NIVEAUXADMIN!E:F,2,FALSE)</f>
        <v>HT07741</v>
      </c>
      <c r="AF467" s="142" t="e">
        <f>VLOOKUP(W467,NIVEAUXADMIN!I:J,2,FALSE)</f>
        <v>#N/A</v>
      </c>
      <c r="AG467" s="142">
        <f>IF(SUMPRODUCT(($A$4:$A467=A467)*($V$4:$V467=V467))&gt;1,0,1)</f>
        <v>1</v>
      </c>
    </row>
    <row r="468" spans="1:33" ht="15" customHeight="1">
      <c r="A468" s="142" t="s">
        <v>2754</v>
      </c>
      <c r="B468" s="142" t="s">
        <v>2754</v>
      </c>
      <c r="C468" s="142" t="s">
        <v>38</v>
      </c>
      <c r="D468" s="72" t="s">
        <v>1192</v>
      </c>
      <c r="E468" s="72"/>
      <c r="F468" s="142" t="s">
        <v>16</v>
      </c>
      <c r="G468" s="142" t="str">
        <f t="shared" si="30"/>
        <v>Octobre</v>
      </c>
      <c r="H468" s="158">
        <v>42657</v>
      </c>
      <c r="I468" s="84" t="s">
        <v>1051</v>
      </c>
      <c r="J468" s="142" t="s">
        <v>1052</v>
      </c>
      <c r="K468" s="142" t="s">
        <v>1062</v>
      </c>
      <c r="L468" s="142" t="s">
        <v>2709</v>
      </c>
      <c r="M468" s="80" t="s">
        <v>27</v>
      </c>
      <c r="N468" s="159">
        <v>35</v>
      </c>
      <c r="O468" s="75"/>
      <c r="P468" s="75"/>
      <c r="Q468" s="75"/>
      <c r="R468" s="79" t="s">
        <v>1885</v>
      </c>
      <c r="S468" s="144">
        <v>35</v>
      </c>
      <c r="T468" s="85" t="s">
        <v>1040</v>
      </c>
      <c r="U468" s="142" t="s">
        <v>20</v>
      </c>
      <c r="V468" s="142" t="s">
        <v>539</v>
      </c>
      <c r="W468" s="86" t="s">
        <v>1630</v>
      </c>
      <c r="X468" s="142" t="s">
        <v>1159</v>
      </c>
      <c r="Y468" s="142"/>
      <c r="Z468" s="142" t="s">
        <v>1069</v>
      </c>
      <c r="AA468" s="142" t="s">
        <v>2736</v>
      </c>
      <c r="AB468" s="142" t="str">
        <f t="shared" si="28"/>
        <v>CR 20161014SUPO4È</v>
      </c>
      <c r="AC468" s="142">
        <f t="shared" si="29"/>
        <v>2</v>
      </c>
      <c r="AD468" s="142" t="str">
        <f>VLOOKUP(U468,NIVEAUXADMIN!A:B,2,FALSE)</f>
        <v>HT07</v>
      </c>
      <c r="AE468" s="142" t="str">
        <f>VLOOKUP(V468,NIVEAUXADMIN!E:F,2,FALSE)</f>
        <v>HT07721</v>
      </c>
      <c r="AF468" s="142" t="str">
        <f>VLOOKUP(W468,NIVEAUXADMIN!I:J,2,FALSE)</f>
        <v>HT07721-01</v>
      </c>
      <c r="AG468" s="142">
        <f>IF(SUMPRODUCT(($A$4:$A468=A468)*($V$4:$V468=V468))&gt;1,0,1)</f>
        <v>1</v>
      </c>
    </row>
    <row r="469" spans="1:33" ht="15" customHeight="1">
      <c r="A469" s="142" t="s">
        <v>2754</v>
      </c>
      <c r="B469" s="142" t="s">
        <v>2754</v>
      </c>
      <c r="C469" s="142" t="s">
        <v>38</v>
      </c>
      <c r="D469" s="72" t="s">
        <v>1192</v>
      </c>
      <c r="E469" s="72"/>
      <c r="F469" s="142" t="s">
        <v>16</v>
      </c>
      <c r="G469" s="142" t="str">
        <f t="shared" si="30"/>
        <v>Octobre</v>
      </c>
      <c r="H469" s="158">
        <v>42659</v>
      </c>
      <c r="I469" s="84" t="s">
        <v>1051</v>
      </c>
      <c r="J469" s="142" t="s">
        <v>1052</v>
      </c>
      <c r="K469" s="142" t="s">
        <v>1062</v>
      </c>
      <c r="L469" s="142" t="s">
        <v>2709</v>
      </c>
      <c r="M469" s="80" t="s">
        <v>27</v>
      </c>
      <c r="N469" s="159">
        <v>70</v>
      </c>
      <c r="O469" s="75"/>
      <c r="P469" s="75"/>
      <c r="Q469" s="75"/>
      <c r="R469" s="79" t="s">
        <v>1885</v>
      </c>
      <c r="S469" s="144">
        <v>70</v>
      </c>
      <c r="T469" s="85" t="s">
        <v>1040</v>
      </c>
      <c r="U469" s="142" t="s">
        <v>20</v>
      </c>
      <c r="V469" s="142" t="s">
        <v>523</v>
      </c>
      <c r="W469" s="86"/>
      <c r="X469" s="142"/>
      <c r="Y469" s="142"/>
      <c r="Z469" s="142" t="s">
        <v>1070</v>
      </c>
      <c r="AA469" s="142" t="s">
        <v>2736</v>
      </c>
      <c r="AB469" s="142" t="str">
        <f t="shared" si="28"/>
        <v>CR 20161016SUCO</v>
      </c>
      <c r="AC469" s="142">
        <f t="shared" si="29"/>
        <v>2</v>
      </c>
      <c r="AD469" s="142" t="str">
        <f>VLOOKUP(U469,NIVEAUXADMIN!A:B,2,FALSE)</f>
        <v>HT07</v>
      </c>
      <c r="AE469" s="142" t="str">
        <f>VLOOKUP(V469,NIVEAUXADMIN!E:F,2,FALSE)</f>
        <v>HT07741</v>
      </c>
      <c r="AF469" s="142" t="e">
        <f>VLOOKUP(W469,NIVEAUXADMIN!I:J,2,FALSE)</f>
        <v>#N/A</v>
      </c>
      <c r="AG469" s="142">
        <f>IF(SUMPRODUCT(($A$4:$A469=A469)*($V$4:$V469=V469))&gt;1,0,1)</f>
        <v>0</v>
      </c>
    </row>
    <row r="470" spans="1:33" ht="15" customHeight="1">
      <c r="A470" s="72" t="s">
        <v>2754</v>
      </c>
      <c r="B470" s="72" t="s">
        <v>2754</v>
      </c>
      <c r="C470" s="72" t="s">
        <v>38</v>
      </c>
      <c r="D470" s="142" t="s">
        <v>1192</v>
      </c>
      <c r="E470" s="72"/>
      <c r="F470" s="142" t="s">
        <v>16</v>
      </c>
      <c r="G470" s="142" t="str">
        <f t="shared" si="30"/>
        <v>Octobre</v>
      </c>
      <c r="H470" s="158">
        <v>42661</v>
      </c>
      <c r="I470" s="84" t="s">
        <v>1051</v>
      </c>
      <c r="J470" s="142" t="s">
        <v>1052</v>
      </c>
      <c r="K470" s="142" t="s">
        <v>1054</v>
      </c>
      <c r="L470" s="142" t="s">
        <v>2712</v>
      </c>
      <c r="M470" s="80" t="s">
        <v>27</v>
      </c>
      <c r="N470" s="159">
        <v>236</v>
      </c>
      <c r="O470" s="75"/>
      <c r="P470" s="75"/>
      <c r="Q470" s="75"/>
      <c r="R470" s="79" t="s">
        <v>1885</v>
      </c>
      <c r="S470" s="144">
        <v>118</v>
      </c>
      <c r="T470" s="85" t="s">
        <v>30</v>
      </c>
      <c r="U470" s="142" t="s">
        <v>20</v>
      </c>
      <c r="V470" s="142" t="s">
        <v>545</v>
      </c>
      <c r="W470" s="86" t="s">
        <v>1618</v>
      </c>
      <c r="X470" s="142" t="s">
        <v>2638</v>
      </c>
      <c r="Y470" s="142"/>
      <c r="Z470" s="142" t="s">
        <v>1070</v>
      </c>
      <c r="AA470" s="142"/>
      <c r="AB470" s="142" t="str">
        <f t="shared" si="28"/>
        <v>CR 20161018SUST3È</v>
      </c>
      <c r="AC470" s="142">
        <f t="shared" si="29"/>
        <v>2</v>
      </c>
      <c r="AD470" s="142" t="str">
        <f>VLOOKUP(U470,NIVEAUXADMIN!A:B,2,FALSE)</f>
        <v>HT07</v>
      </c>
      <c r="AE470" s="142" t="str">
        <f>VLOOKUP(V470,NIVEAUXADMIN!E:F,2,FALSE)</f>
        <v>HT07722</v>
      </c>
      <c r="AF470" s="142" t="str">
        <f>VLOOKUP(W470,NIVEAUXADMIN!I:J,2,FALSE)</f>
        <v>HT07722-03</v>
      </c>
      <c r="AG470" s="142">
        <f>IF(SUMPRODUCT(($A$4:$A470=A470)*($V$4:$V470=V470))&gt;1,0,1)</f>
        <v>1</v>
      </c>
    </row>
    <row r="471" spans="1:33" ht="15" customHeight="1">
      <c r="A471" s="142" t="s">
        <v>2754</v>
      </c>
      <c r="B471" s="142" t="s">
        <v>2754</v>
      </c>
      <c r="C471" s="142" t="s">
        <v>38</v>
      </c>
      <c r="D471" s="72" t="s">
        <v>1192</v>
      </c>
      <c r="E471" s="72"/>
      <c r="F471" s="142" t="s">
        <v>16</v>
      </c>
      <c r="G471" s="142" t="str">
        <f t="shared" si="30"/>
        <v>Octobre</v>
      </c>
      <c r="H471" s="158">
        <v>42661</v>
      </c>
      <c r="I471" s="84" t="s">
        <v>1049</v>
      </c>
      <c r="J471" s="142" t="s">
        <v>1053</v>
      </c>
      <c r="K471" s="142" t="s">
        <v>1186</v>
      </c>
      <c r="L471" s="142"/>
      <c r="M471" s="80" t="s">
        <v>27</v>
      </c>
      <c r="N471" s="159">
        <v>118</v>
      </c>
      <c r="O471" s="75"/>
      <c r="P471" s="75"/>
      <c r="Q471" s="75"/>
      <c r="R471" s="79" t="s">
        <v>1885</v>
      </c>
      <c r="S471" s="144">
        <v>118</v>
      </c>
      <c r="T471" s="85" t="s">
        <v>30</v>
      </c>
      <c r="U471" s="142" t="s">
        <v>20</v>
      </c>
      <c r="V471" s="142" t="s">
        <v>545</v>
      </c>
      <c r="W471" s="86" t="s">
        <v>1618</v>
      </c>
      <c r="X471" s="142" t="s">
        <v>2638</v>
      </c>
      <c r="Y471" s="142"/>
      <c r="Z471" s="142"/>
      <c r="AA471" s="142"/>
      <c r="AB471" s="142" t="str">
        <f t="shared" si="28"/>
        <v>CR 20161018SUST3È</v>
      </c>
      <c r="AC471" s="142">
        <f t="shared" si="29"/>
        <v>2</v>
      </c>
      <c r="AD471" s="142" t="str">
        <f>VLOOKUP(U471,NIVEAUXADMIN!A:B,2,FALSE)</f>
        <v>HT07</v>
      </c>
      <c r="AE471" s="142" t="str">
        <f>VLOOKUP(V471,NIVEAUXADMIN!E:F,2,FALSE)</f>
        <v>HT07722</v>
      </c>
      <c r="AF471" s="142" t="str">
        <f>VLOOKUP(W471,NIVEAUXADMIN!I:J,2,FALSE)</f>
        <v>HT07722-03</v>
      </c>
      <c r="AG471" s="142">
        <f>IF(SUMPRODUCT(($A$4:$A471=A471)*($V$4:$V471=V471))&gt;1,0,1)</f>
        <v>0</v>
      </c>
    </row>
    <row r="472" spans="1:33" ht="15" customHeight="1">
      <c r="A472" s="72" t="s">
        <v>2754</v>
      </c>
      <c r="B472" s="72" t="s">
        <v>2754</v>
      </c>
      <c r="C472" s="72" t="s">
        <v>38</v>
      </c>
      <c r="D472" s="142" t="s">
        <v>1192</v>
      </c>
      <c r="E472" s="72"/>
      <c r="F472" s="142" t="s">
        <v>16</v>
      </c>
      <c r="G472" s="142" t="str">
        <f t="shared" si="30"/>
        <v>Octobre</v>
      </c>
      <c r="H472" s="158">
        <v>42662</v>
      </c>
      <c r="I472" s="84" t="s">
        <v>1051</v>
      </c>
      <c r="J472" s="142" t="s">
        <v>1052</v>
      </c>
      <c r="K472" s="142" t="s">
        <v>1054</v>
      </c>
      <c r="L472" s="142" t="s">
        <v>2712</v>
      </c>
      <c r="M472" s="80" t="s">
        <v>27</v>
      </c>
      <c r="N472" s="159">
        <v>20</v>
      </c>
      <c r="O472" s="75"/>
      <c r="P472" s="75"/>
      <c r="Q472" s="75"/>
      <c r="R472" s="79" t="s">
        <v>1885</v>
      </c>
      <c r="S472" s="144">
        <v>10</v>
      </c>
      <c r="T472" s="85" t="s">
        <v>1040</v>
      </c>
      <c r="U472" s="142" t="s">
        <v>169</v>
      </c>
      <c r="V472" s="142" t="s">
        <v>328</v>
      </c>
      <c r="W472" s="86" t="s">
        <v>1332</v>
      </c>
      <c r="X472" s="142" t="s">
        <v>2640</v>
      </c>
      <c r="Y472" s="142"/>
      <c r="Z472" s="142" t="s">
        <v>1069</v>
      </c>
      <c r="AA472" s="142"/>
      <c r="AB472" s="142" t="str">
        <f t="shared" si="28"/>
        <v>CR 20161019NOBA1È</v>
      </c>
      <c r="AC472" s="142">
        <f t="shared" si="29"/>
        <v>38</v>
      </c>
      <c r="AD472" s="142" t="str">
        <f>VLOOKUP(U472,NIVEAUXADMIN!A:B,2,FALSE)</f>
        <v>HT09</v>
      </c>
      <c r="AE472" s="142" t="str">
        <f>VLOOKUP(V472,NIVEAUXADMIN!E:F,2,FALSE)</f>
        <v>HT09932</v>
      </c>
      <c r="AF472" s="142" t="str">
        <f>VLOOKUP(W472,NIVEAUXADMIN!I:J,2,FALSE)</f>
        <v>HT09932-01</v>
      </c>
      <c r="AG472" s="142">
        <f>IF(SUMPRODUCT(($A$4:$A472=A472)*($V$4:$V472=V472))&gt;1,0,1)</f>
        <v>0</v>
      </c>
    </row>
    <row r="473" spans="1:33" ht="15" customHeight="1">
      <c r="A473" s="72" t="s">
        <v>2754</v>
      </c>
      <c r="B473" s="72" t="s">
        <v>2754</v>
      </c>
      <c r="C473" s="72" t="s">
        <v>38</v>
      </c>
      <c r="D473" s="142" t="s">
        <v>1192</v>
      </c>
      <c r="E473" s="72"/>
      <c r="F473" s="142" t="s">
        <v>16</v>
      </c>
      <c r="G473" s="142" t="str">
        <f t="shared" si="30"/>
        <v>Octobre</v>
      </c>
      <c r="H473" s="158">
        <v>42662</v>
      </c>
      <c r="I473" s="84" t="s">
        <v>1051</v>
      </c>
      <c r="J473" s="142" t="s">
        <v>1052</v>
      </c>
      <c r="K473" s="142" t="s">
        <v>1054</v>
      </c>
      <c r="L473" s="142" t="s">
        <v>2712</v>
      </c>
      <c r="M473" s="80" t="s">
        <v>27</v>
      </c>
      <c r="N473" s="159">
        <v>88</v>
      </c>
      <c r="O473" s="75"/>
      <c r="P473" s="75"/>
      <c r="Q473" s="75"/>
      <c r="R473" s="79" t="s">
        <v>1885</v>
      </c>
      <c r="S473" s="144">
        <v>44</v>
      </c>
      <c r="T473" s="85" t="s">
        <v>1040</v>
      </c>
      <c r="U473" s="142" t="s">
        <v>169</v>
      </c>
      <c r="V473" s="142" t="s">
        <v>328</v>
      </c>
      <c r="W473" s="86" t="s">
        <v>1332</v>
      </c>
      <c r="X473" s="142" t="s">
        <v>1843</v>
      </c>
      <c r="Y473" s="142"/>
      <c r="Z473" s="142" t="s">
        <v>1069</v>
      </c>
      <c r="AA473" s="142"/>
      <c r="AB473" s="142" t="str">
        <f t="shared" si="28"/>
        <v>CR 20161019NOBA1È</v>
      </c>
      <c r="AC473" s="142">
        <f t="shared" si="29"/>
        <v>38</v>
      </c>
      <c r="AD473" s="142" t="str">
        <f>VLOOKUP(U473,NIVEAUXADMIN!A:B,2,FALSE)</f>
        <v>HT09</v>
      </c>
      <c r="AE473" s="142" t="str">
        <f>VLOOKUP(V473,NIVEAUXADMIN!E:F,2,FALSE)</f>
        <v>HT09932</v>
      </c>
      <c r="AF473" s="142" t="str">
        <f>VLOOKUP(W473,NIVEAUXADMIN!I:J,2,FALSE)</f>
        <v>HT09932-01</v>
      </c>
      <c r="AG473" s="142">
        <f>IF(SUMPRODUCT(($A$4:$A473=A473)*($V$4:$V473=V473))&gt;1,0,1)</f>
        <v>0</v>
      </c>
    </row>
    <row r="474" spans="1:33" ht="15" customHeight="1">
      <c r="A474" s="72" t="s">
        <v>2754</v>
      </c>
      <c r="B474" s="72" t="s">
        <v>2754</v>
      </c>
      <c r="C474" s="72" t="s">
        <v>38</v>
      </c>
      <c r="D474" s="142" t="s">
        <v>1192</v>
      </c>
      <c r="E474" s="72"/>
      <c r="F474" s="142" t="s">
        <v>16</v>
      </c>
      <c r="G474" s="142" t="str">
        <f t="shared" si="30"/>
        <v>Octobre</v>
      </c>
      <c r="H474" s="158">
        <v>42662</v>
      </c>
      <c r="I474" s="84" t="s">
        <v>1051</v>
      </c>
      <c r="J474" s="142" t="s">
        <v>1052</v>
      </c>
      <c r="K474" s="142" t="s">
        <v>1054</v>
      </c>
      <c r="L474" s="142" t="s">
        <v>2712</v>
      </c>
      <c r="M474" s="80" t="s">
        <v>27</v>
      </c>
      <c r="N474" s="159">
        <v>20</v>
      </c>
      <c r="O474" s="75"/>
      <c r="P474" s="75"/>
      <c r="Q474" s="75"/>
      <c r="R474" s="79" t="s">
        <v>1885</v>
      </c>
      <c r="S474" s="144">
        <v>10</v>
      </c>
      <c r="T474" s="85" t="s">
        <v>1040</v>
      </c>
      <c r="U474" s="142" t="s">
        <v>169</v>
      </c>
      <c r="V474" s="142" t="s">
        <v>328</v>
      </c>
      <c r="W474" s="86" t="s">
        <v>1332</v>
      </c>
      <c r="X474" s="142" t="s">
        <v>2641</v>
      </c>
      <c r="Y474" s="142"/>
      <c r="Z474" s="142" t="s">
        <v>1069</v>
      </c>
      <c r="AA474" s="142"/>
      <c r="AB474" s="142" t="str">
        <f t="shared" si="28"/>
        <v>CR 20161019NOBA1È</v>
      </c>
      <c r="AC474" s="142">
        <f t="shared" si="29"/>
        <v>38</v>
      </c>
      <c r="AD474" s="142" t="str">
        <f>VLOOKUP(U474,NIVEAUXADMIN!A:B,2,FALSE)</f>
        <v>HT09</v>
      </c>
      <c r="AE474" s="142" t="str">
        <f>VLOOKUP(V474,NIVEAUXADMIN!E:F,2,FALSE)</f>
        <v>HT09932</v>
      </c>
      <c r="AF474" s="142" t="str">
        <f>VLOOKUP(W474,NIVEAUXADMIN!I:J,2,FALSE)</f>
        <v>HT09932-01</v>
      </c>
      <c r="AG474" s="142">
        <f>IF(SUMPRODUCT(($A$4:$A474=A474)*($V$4:$V474=V474))&gt;1,0,1)</f>
        <v>0</v>
      </c>
    </row>
    <row r="475" spans="1:33" ht="15" customHeight="1">
      <c r="A475" s="72" t="s">
        <v>2754</v>
      </c>
      <c r="B475" s="72" t="s">
        <v>2754</v>
      </c>
      <c r="C475" s="72" t="s">
        <v>38</v>
      </c>
      <c r="D475" s="142" t="s">
        <v>1192</v>
      </c>
      <c r="E475" s="72"/>
      <c r="F475" s="142" t="s">
        <v>16</v>
      </c>
      <c r="G475" s="142" t="str">
        <f t="shared" si="30"/>
        <v>Octobre</v>
      </c>
      <c r="H475" s="158">
        <v>42662</v>
      </c>
      <c r="I475" s="84" t="s">
        <v>1051</v>
      </c>
      <c r="J475" s="142" t="s">
        <v>1052</v>
      </c>
      <c r="K475" s="142" t="s">
        <v>1054</v>
      </c>
      <c r="L475" s="142" t="s">
        <v>2712</v>
      </c>
      <c r="M475" s="80" t="s">
        <v>27</v>
      </c>
      <c r="N475" s="159">
        <v>100</v>
      </c>
      <c r="O475" s="75"/>
      <c r="P475" s="75"/>
      <c r="Q475" s="75"/>
      <c r="R475" s="79" t="s">
        <v>1885</v>
      </c>
      <c r="S475" s="144">
        <v>50</v>
      </c>
      <c r="T475" s="85" t="s">
        <v>1040</v>
      </c>
      <c r="U475" s="142" t="s">
        <v>169</v>
      </c>
      <c r="V475" s="142" t="s">
        <v>328</v>
      </c>
      <c r="W475" s="86" t="s">
        <v>1332</v>
      </c>
      <c r="X475" s="142"/>
      <c r="Y475" s="142"/>
      <c r="Z475" s="142" t="s">
        <v>1069</v>
      </c>
      <c r="AA475" s="142"/>
      <c r="AB475" s="142" t="str">
        <f t="shared" si="28"/>
        <v>CR 20161019NOBA1È</v>
      </c>
      <c r="AC475" s="142">
        <f t="shared" si="29"/>
        <v>38</v>
      </c>
      <c r="AD475" s="142" t="str">
        <f>VLOOKUP(U475,NIVEAUXADMIN!A:B,2,FALSE)</f>
        <v>HT09</v>
      </c>
      <c r="AE475" s="142" t="str">
        <f>VLOOKUP(V475,NIVEAUXADMIN!E:F,2,FALSE)</f>
        <v>HT09932</v>
      </c>
      <c r="AF475" s="142" t="str">
        <f>VLOOKUP(W475,NIVEAUXADMIN!I:J,2,FALSE)</f>
        <v>HT09932-01</v>
      </c>
      <c r="AG475" s="142">
        <f>IF(SUMPRODUCT(($A$4:$A475=A475)*($V$4:$V475=V475))&gt;1,0,1)</f>
        <v>0</v>
      </c>
    </row>
    <row r="476" spans="1:33" ht="15" customHeight="1">
      <c r="A476" s="72" t="s">
        <v>2754</v>
      </c>
      <c r="B476" s="72" t="s">
        <v>2754</v>
      </c>
      <c r="C476" s="72" t="s">
        <v>38</v>
      </c>
      <c r="D476" s="142" t="s">
        <v>1192</v>
      </c>
      <c r="E476" s="72"/>
      <c r="F476" s="142" t="s">
        <v>16</v>
      </c>
      <c r="G476" s="142" t="str">
        <f t="shared" si="30"/>
        <v>Octobre</v>
      </c>
      <c r="H476" s="158">
        <v>42662</v>
      </c>
      <c r="I476" s="84" t="s">
        <v>1051</v>
      </c>
      <c r="J476" s="142" t="s">
        <v>1052</v>
      </c>
      <c r="K476" s="142" t="s">
        <v>1054</v>
      </c>
      <c r="L476" s="142" t="s">
        <v>2712</v>
      </c>
      <c r="M476" s="80" t="s">
        <v>27</v>
      </c>
      <c r="N476" s="159">
        <v>20</v>
      </c>
      <c r="O476" s="75"/>
      <c r="P476" s="75"/>
      <c r="Q476" s="75"/>
      <c r="R476" s="79" t="s">
        <v>1885</v>
      </c>
      <c r="S476" s="144">
        <v>10</v>
      </c>
      <c r="T476" s="85" t="s">
        <v>1040</v>
      </c>
      <c r="U476" s="142" t="s">
        <v>169</v>
      </c>
      <c r="V476" s="142" t="s">
        <v>328</v>
      </c>
      <c r="W476" s="86" t="s">
        <v>1332</v>
      </c>
      <c r="X476" s="142" t="s">
        <v>2642</v>
      </c>
      <c r="Y476" s="142"/>
      <c r="Z476" s="142" t="s">
        <v>1069</v>
      </c>
      <c r="AA476" s="142"/>
      <c r="AB476" s="142" t="str">
        <f t="shared" si="28"/>
        <v>CR 20161019NOBA1È</v>
      </c>
      <c r="AC476" s="142">
        <f t="shared" si="29"/>
        <v>38</v>
      </c>
      <c r="AD476" s="142" t="str">
        <f>VLOOKUP(U476,NIVEAUXADMIN!A:B,2,FALSE)</f>
        <v>HT09</v>
      </c>
      <c r="AE476" s="142" t="str">
        <f>VLOOKUP(V476,NIVEAUXADMIN!E:F,2,FALSE)</f>
        <v>HT09932</v>
      </c>
      <c r="AF476" s="142" t="str">
        <f>VLOOKUP(W476,NIVEAUXADMIN!I:J,2,FALSE)</f>
        <v>HT09932-01</v>
      </c>
      <c r="AG476" s="142">
        <f>IF(SUMPRODUCT(($A$4:$A476=A476)*($V$4:$V476=V476))&gt;1,0,1)</f>
        <v>0</v>
      </c>
    </row>
    <row r="477" spans="1:33" ht="15" customHeight="1">
      <c r="A477" s="72" t="s">
        <v>2754</v>
      </c>
      <c r="B477" s="72" t="s">
        <v>2754</v>
      </c>
      <c r="C477" s="72" t="s">
        <v>38</v>
      </c>
      <c r="D477" s="142" t="s">
        <v>1192</v>
      </c>
      <c r="E477" s="72"/>
      <c r="F477" s="142" t="s">
        <v>16</v>
      </c>
      <c r="G477" s="142" t="str">
        <f t="shared" si="30"/>
        <v>Octobre</v>
      </c>
      <c r="H477" s="158">
        <v>42662</v>
      </c>
      <c r="I477" s="84" t="s">
        <v>1051</v>
      </c>
      <c r="J477" s="142" t="s">
        <v>1052</v>
      </c>
      <c r="K477" s="142" t="s">
        <v>1054</v>
      </c>
      <c r="L477" s="142" t="s">
        <v>2712</v>
      </c>
      <c r="M477" s="80" t="s">
        <v>27</v>
      </c>
      <c r="N477" s="159">
        <v>10</v>
      </c>
      <c r="O477" s="75"/>
      <c r="P477" s="75"/>
      <c r="Q477" s="75"/>
      <c r="R477" s="79" t="s">
        <v>1885</v>
      </c>
      <c r="S477" s="144">
        <v>5</v>
      </c>
      <c r="T477" s="85" t="s">
        <v>1040</v>
      </c>
      <c r="U477" s="142" t="s">
        <v>169</v>
      </c>
      <c r="V477" s="142" t="s">
        <v>328</v>
      </c>
      <c r="W477" s="86" t="s">
        <v>1332</v>
      </c>
      <c r="X477" s="142" t="s">
        <v>2643</v>
      </c>
      <c r="Y477" s="142"/>
      <c r="Z477" s="142" t="s">
        <v>1069</v>
      </c>
      <c r="AA477" s="142"/>
      <c r="AB477" s="142" t="str">
        <f t="shared" si="28"/>
        <v>CR 20161019NOBA1È</v>
      </c>
      <c r="AC477" s="142">
        <f t="shared" si="29"/>
        <v>38</v>
      </c>
      <c r="AD477" s="142" t="str">
        <f>VLOOKUP(U477,NIVEAUXADMIN!A:B,2,FALSE)</f>
        <v>HT09</v>
      </c>
      <c r="AE477" s="142" t="str">
        <f>VLOOKUP(V477,NIVEAUXADMIN!E:F,2,FALSE)</f>
        <v>HT09932</v>
      </c>
      <c r="AF477" s="142" t="str">
        <f>VLOOKUP(W477,NIVEAUXADMIN!I:J,2,FALSE)</f>
        <v>HT09932-01</v>
      </c>
      <c r="AG477" s="142">
        <f>IF(SUMPRODUCT(($A$4:$A477=A477)*($V$4:$V477=V477))&gt;1,0,1)</f>
        <v>0</v>
      </c>
    </row>
    <row r="478" spans="1:33" ht="15" customHeight="1">
      <c r="A478" s="142" t="s">
        <v>2754</v>
      </c>
      <c r="B478" s="142" t="s">
        <v>2754</v>
      </c>
      <c r="C478" s="142" t="s">
        <v>38</v>
      </c>
      <c r="D478" s="72" t="s">
        <v>1192</v>
      </c>
      <c r="E478" s="72"/>
      <c r="F478" s="142" t="s">
        <v>16</v>
      </c>
      <c r="G478" s="142" t="str">
        <f t="shared" si="30"/>
        <v>Octobre</v>
      </c>
      <c r="H478" s="158">
        <v>42662</v>
      </c>
      <c r="I478" s="84" t="s">
        <v>1051</v>
      </c>
      <c r="J478" s="142" t="s">
        <v>1052</v>
      </c>
      <c r="K478" s="142" t="s">
        <v>1063</v>
      </c>
      <c r="L478" s="142" t="s">
        <v>2710</v>
      </c>
      <c r="M478" s="80" t="s">
        <v>27</v>
      </c>
      <c r="N478" s="159">
        <v>10</v>
      </c>
      <c r="O478" s="75"/>
      <c r="P478" s="75"/>
      <c r="Q478" s="75"/>
      <c r="R478" s="79" t="s">
        <v>1885</v>
      </c>
      <c r="S478" s="144">
        <v>10</v>
      </c>
      <c r="T478" s="85" t="s">
        <v>1040</v>
      </c>
      <c r="U478" s="142" t="s">
        <v>169</v>
      </c>
      <c r="V478" s="142" t="s">
        <v>328</v>
      </c>
      <c r="W478" s="86" t="s">
        <v>1332</v>
      </c>
      <c r="X478" s="142" t="s">
        <v>2640</v>
      </c>
      <c r="Y478" s="142"/>
      <c r="Z478" s="142" t="s">
        <v>1069</v>
      </c>
      <c r="AA478" s="142" t="s">
        <v>2734</v>
      </c>
      <c r="AB478" s="142" t="str">
        <f t="shared" si="28"/>
        <v>CR 20161019NOBA1È</v>
      </c>
      <c r="AC478" s="142">
        <f t="shared" si="29"/>
        <v>38</v>
      </c>
      <c r="AD478" s="142" t="str">
        <f>VLOOKUP(U478,NIVEAUXADMIN!A:B,2,FALSE)</f>
        <v>HT09</v>
      </c>
      <c r="AE478" s="142" t="str">
        <f>VLOOKUP(V478,NIVEAUXADMIN!E:F,2,FALSE)</f>
        <v>HT09932</v>
      </c>
      <c r="AF478" s="142" t="str">
        <f>VLOOKUP(W478,NIVEAUXADMIN!I:J,2,FALSE)</f>
        <v>HT09932-01</v>
      </c>
      <c r="AG478" s="142">
        <f>IF(SUMPRODUCT(($A$4:$A478=A478)*($V$4:$V478=V478))&gt;1,0,1)</f>
        <v>0</v>
      </c>
    </row>
    <row r="479" spans="1:33" ht="15" customHeight="1">
      <c r="A479" s="142" t="s">
        <v>2754</v>
      </c>
      <c r="B479" s="142" t="s">
        <v>2754</v>
      </c>
      <c r="C479" s="142" t="s">
        <v>38</v>
      </c>
      <c r="D479" s="72" t="s">
        <v>1192</v>
      </c>
      <c r="E479" s="72"/>
      <c r="F479" s="142" t="s">
        <v>16</v>
      </c>
      <c r="G479" s="142" t="str">
        <f t="shared" si="30"/>
        <v>Octobre</v>
      </c>
      <c r="H479" s="158">
        <v>42662</v>
      </c>
      <c r="I479" s="84" t="s">
        <v>1051</v>
      </c>
      <c r="J479" s="142" t="s">
        <v>1052</v>
      </c>
      <c r="K479" s="142" t="s">
        <v>1063</v>
      </c>
      <c r="L479" s="142" t="s">
        <v>2710</v>
      </c>
      <c r="M479" s="80" t="s">
        <v>27</v>
      </c>
      <c r="N479" s="159">
        <v>44</v>
      </c>
      <c r="O479" s="75"/>
      <c r="P479" s="75"/>
      <c r="Q479" s="75"/>
      <c r="R479" s="79" t="s">
        <v>1885</v>
      </c>
      <c r="S479" s="144">
        <v>44</v>
      </c>
      <c r="T479" s="85" t="s">
        <v>1040</v>
      </c>
      <c r="U479" s="142" t="s">
        <v>169</v>
      </c>
      <c r="V479" s="142" t="s">
        <v>328</v>
      </c>
      <c r="W479" s="86" t="s">
        <v>1332</v>
      </c>
      <c r="X479" s="142" t="s">
        <v>1843</v>
      </c>
      <c r="Y479" s="142" t="s">
        <v>1037</v>
      </c>
      <c r="Z479" s="142" t="s">
        <v>1069</v>
      </c>
      <c r="AA479" s="142" t="s">
        <v>2734</v>
      </c>
      <c r="AB479" s="142" t="str">
        <f t="shared" si="28"/>
        <v>CR 20161019NOBA1È</v>
      </c>
      <c r="AC479" s="142">
        <f t="shared" si="29"/>
        <v>38</v>
      </c>
      <c r="AD479" s="142" t="str">
        <f>VLOOKUP(U479,NIVEAUXADMIN!A:B,2,FALSE)</f>
        <v>HT09</v>
      </c>
      <c r="AE479" s="142" t="str">
        <f>VLOOKUP(V479,NIVEAUXADMIN!E:F,2,FALSE)</f>
        <v>HT09932</v>
      </c>
      <c r="AF479" s="142" t="str">
        <f>VLOOKUP(W479,NIVEAUXADMIN!I:J,2,FALSE)</f>
        <v>HT09932-01</v>
      </c>
      <c r="AG479" s="142">
        <f>IF(SUMPRODUCT(($A$4:$A479=A479)*($V$4:$V479=V479))&gt;1,0,1)</f>
        <v>0</v>
      </c>
    </row>
    <row r="480" spans="1:33" ht="15" customHeight="1">
      <c r="A480" s="142" t="s">
        <v>2754</v>
      </c>
      <c r="B480" s="142" t="s">
        <v>2754</v>
      </c>
      <c r="C480" s="142" t="s">
        <v>38</v>
      </c>
      <c r="D480" s="72" t="s">
        <v>1192</v>
      </c>
      <c r="E480" s="72"/>
      <c r="F480" s="142" t="s">
        <v>16</v>
      </c>
      <c r="G480" s="142" t="str">
        <f t="shared" si="30"/>
        <v>Octobre</v>
      </c>
      <c r="H480" s="158">
        <v>42662</v>
      </c>
      <c r="I480" s="84" t="s">
        <v>1051</v>
      </c>
      <c r="J480" s="142" t="s">
        <v>1052</v>
      </c>
      <c r="K480" s="142" t="s">
        <v>1063</v>
      </c>
      <c r="L480" s="142" t="s">
        <v>2710</v>
      </c>
      <c r="M480" s="80" t="s">
        <v>27</v>
      </c>
      <c r="N480" s="159">
        <v>10</v>
      </c>
      <c r="O480" s="75"/>
      <c r="P480" s="75"/>
      <c r="Q480" s="75"/>
      <c r="R480" s="79" t="s">
        <v>1885</v>
      </c>
      <c r="S480" s="144">
        <v>10</v>
      </c>
      <c r="T480" s="85" t="s">
        <v>1040</v>
      </c>
      <c r="U480" s="142" t="s">
        <v>169</v>
      </c>
      <c r="V480" s="142" t="s">
        <v>328</v>
      </c>
      <c r="W480" s="86" t="s">
        <v>1332</v>
      </c>
      <c r="X480" s="142" t="s">
        <v>2641</v>
      </c>
      <c r="Y480" s="142"/>
      <c r="Z480" s="142" t="s">
        <v>1069</v>
      </c>
      <c r="AA480" s="142" t="s">
        <v>2734</v>
      </c>
      <c r="AB480" s="142" t="str">
        <f t="shared" si="28"/>
        <v>CR 20161019NOBA1È</v>
      </c>
      <c r="AC480" s="142">
        <f t="shared" si="29"/>
        <v>38</v>
      </c>
      <c r="AD480" s="142" t="str">
        <f>VLOOKUP(U480,NIVEAUXADMIN!A:B,2,FALSE)</f>
        <v>HT09</v>
      </c>
      <c r="AE480" s="142" t="str">
        <f>VLOOKUP(V480,NIVEAUXADMIN!E:F,2,FALSE)</f>
        <v>HT09932</v>
      </c>
      <c r="AF480" s="142" t="str">
        <f>VLOOKUP(W480,NIVEAUXADMIN!I:J,2,FALSE)</f>
        <v>HT09932-01</v>
      </c>
      <c r="AG480" s="142">
        <f>IF(SUMPRODUCT(($A$4:$A480=A480)*($V$4:$V480=V480))&gt;1,0,1)</f>
        <v>0</v>
      </c>
    </row>
    <row r="481" spans="1:33" ht="15" customHeight="1">
      <c r="A481" s="142" t="s">
        <v>2754</v>
      </c>
      <c r="B481" s="142" t="s">
        <v>2754</v>
      </c>
      <c r="C481" s="142" t="s">
        <v>38</v>
      </c>
      <c r="D481" s="72" t="s">
        <v>1192</v>
      </c>
      <c r="E481" s="72"/>
      <c r="F481" s="142" t="s">
        <v>16</v>
      </c>
      <c r="G481" s="142" t="str">
        <f t="shared" si="30"/>
        <v>Octobre</v>
      </c>
      <c r="H481" s="158">
        <v>42662</v>
      </c>
      <c r="I481" s="84" t="s">
        <v>1051</v>
      </c>
      <c r="J481" s="142" t="s">
        <v>1052</v>
      </c>
      <c r="K481" s="142" t="s">
        <v>1063</v>
      </c>
      <c r="L481" s="142" t="s">
        <v>2710</v>
      </c>
      <c r="M481" s="80" t="s">
        <v>27</v>
      </c>
      <c r="N481" s="159">
        <v>50</v>
      </c>
      <c r="O481" s="75"/>
      <c r="P481" s="75"/>
      <c r="Q481" s="75"/>
      <c r="R481" s="79" t="s">
        <v>1885</v>
      </c>
      <c r="S481" s="144">
        <v>50</v>
      </c>
      <c r="T481" s="85" t="s">
        <v>1040</v>
      </c>
      <c r="U481" s="142" t="s">
        <v>169</v>
      </c>
      <c r="V481" s="142" t="s">
        <v>328</v>
      </c>
      <c r="W481" s="86" t="s">
        <v>1332</v>
      </c>
      <c r="X481" s="142"/>
      <c r="Y481" s="142"/>
      <c r="Z481" s="142" t="s">
        <v>1069</v>
      </c>
      <c r="AA481" s="142" t="s">
        <v>2734</v>
      </c>
      <c r="AB481" s="142" t="str">
        <f t="shared" si="28"/>
        <v>CR 20161019NOBA1È</v>
      </c>
      <c r="AC481" s="142">
        <f t="shared" si="29"/>
        <v>38</v>
      </c>
      <c r="AD481" s="142" t="str">
        <f>VLOOKUP(U481,NIVEAUXADMIN!A:B,2,FALSE)</f>
        <v>HT09</v>
      </c>
      <c r="AE481" s="142" t="str">
        <f>VLOOKUP(V481,NIVEAUXADMIN!E:F,2,FALSE)</f>
        <v>HT09932</v>
      </c>
      <c r="AF481" s="142" t="str">
        <f>VLOOKUP(W481,NIVEAUXADMIN!I:J,2,FALSE)</f>
        <v>HT09932-01</v>
      </c>
      <c r="AG481" s="142">
        <f>IF(SUMPRODUCT(($A$4:$A481=A481)*($V$4:$V481=V481))&gt;1,0,1)</f>
        <v>0</v>
      </c>
    </row>
    <row r="482" spans="1:33" ht="15" customHeight="1">
      <c r="A482" s="142" t="s">
        <v>2754</v>
      </c>
      <c r="B482" s="142" t="s">
        <v>2754</v>
      </c>
      <c r="C482" s="142" t="s">
        <v>38</v>
      </c>
      <c r="D482" s="72" t="s">
        <v>1192</v>
      </c>
      <c r="E482" s="72"/>
      <c r="F482" s="142" t="s">
        <v>16</v>
      </c>
      <c r="G482" s="142" t="str">
        <f t="shared" si="30"/>
        <v>Octobre</v>
      </c>
      <c r="H482" s="158">
        <v>42662</v>
      </c>
      <c r="I482" s="84" t="s">
        <v>1051</v>
      </c>
      <c r="J482" s="142" t="s">
        <v>1052</v>
      </c>
      <c r="K482" s="142" t="s">
        <v>1063</v>
      </c>
      <c r="L482" s="142" t="s">
        <v>2710</v>
      </c>
      <c r="M482" s="80" t="s">
        <v>27</v>
      </c>
      <c r="N482" s="159">
        <v>10</v>
      </c>
      <c r="O482" s="75"/>
      <c r="P482" s="75"/>
      <c r="Q482" s="75"/>
      <c r="R482" s="79" t="s">
        <v>1885</v>
      </c>
      <c r="S482" s="144">
        <v>10</v>
      </c>
      <c r="T482" s="85" t="s">
        <v>1040</v>
      </c>
      <c r="U482" s="142" t="s">
        <v>169</v>
      </c>
      <c r="V482" s="142" t="s">
        <v>328</v>
      </c>
      <c r="W482" s="86" t="s">
        <v>1332</v>
      </c>
      <c r="X482" s="142" t="s">
        <v>2642</v>
      </c>
      <c r="Y482" s="142"/>
      <c r="Z482" s="142" t="s">
        <v>1069</v>
      </c>
      <c r="AA482" s="142" t="s">
        <v>2734</v>
      </c>
      <c r="AB482" s="142" t="str">
        <f t="shared" si="28"/>
        <v>CR 20161019NOBA1È</v>
      </c>
      <c r="AC482" s="142">
        <f t="shared" si="29"/>
        <v>38</v>
      </c>
      <c r="AD482" s="142" t="str">
        <f>VLOOKUP(U482,NIVEAUXADMIN!A:B,2,FALSE)</f>
        <v>HT09</v>
      </c>
      <c r="AE482" s="142" t="str">
        <f>VLOOKUP(V482,NIVEAUXADMIN!E:F,2,FALSE)</f>
        <v>HT09932</v>
      </c>
      <c r="AF482" s="142" t="str">
        <f>VLOOKUP(W482,NIVEAUXADMIN!I:J,2,FALSE)</f>
        <v>HT09932-01</v>
      </c>
      <c r="AG482" s="142">
        <f>IF(SUMPRODUCT(($A$4:$A482=A482)*($V$4:$V482=V482))&gt;1,0,1)</f>
        <v>0</v>
      </c>
    </row>
    <row r="483" spans="1:33" ht="15" customHeight="1">
      <c r="A483" s="142" t="s">
        <v>2754</v>
      </c>
      <c r="B483" s="142" t="s">
        <v>2754</v>
      </c>
      <c r="C483" s="142" t="s">
        <v>38</v>
      </c>
      <c r="D483" s="72" t="s">
        <v>1192</v>
      </c>
      <c r="E483" s="72"/>
      <c r="F483" s="142" t="s">
        <v>16</v>
      </c>
      <c r="G483" s="142" t="str">
        <f t="shared" si="30"/>
        <v>Octobre</v>
      </c>
      <c r="H483" s="158">
        <v>42662</v>
      </c>
      <c r="I483" s="84" t="s">
        <v>1051</v>
      </c>
      <c r="J483" s="142" t="s">
        <v>1052</v>
      </c>
      <c r="K483" s="142" t="s">
        <v>1063</v>
      </c>
      <c r="L483" s="142" t="s">
        <v>2710</v>
      </c>
      <c r="M483" s="80" t="s">
        <v>27</v>
      </c>
      <c r="N483" s="159">
        <v>5</v>
      </c>
      <c r="O483" s="75"/>
      <c r="P483" s="75"/>
      <c r="Q483" s="75"/>
      <c r="R483" s="79" t="s">
        <v>1885</v>
      </c>
      <c r="S483" s="144">
        <v>5</v>
      </c>
      <c r="T483" s="85" t="s">
        <v>1040</v>
      </c>
      <c r="U483" s="142" t="s">
        <v>169</v>
      </c>
      <c r="V483" s="142" t="s">
        <v>328</v>
      </c>
      <c r="W483" s="86" t="s">
        <v>1332</v>
      </c>
      <c r="X483" s="142" t="s">
        <v>2643</v>
      </c>
      <c r="Y483" s="142"/>
      <c r="Z483" s="142" t="s">
        <v>1069</v>
      </c>
      <c r="AA483" s="142" t="s">
        <v>2734</v>
      </c>
      <c r="AB483" s="142" t="str">
        <f t="shared" si="28"/>
        <v>CR 20161019NOBA1È</v>
      </c>
      <c r="AC483" s="142">
        <f t="shared" si="29"/>
        <v>38</v>
      </c>
      <c r="AD483" s="142" t="str">
        <f>VLOOKUP(U483,NIVEAUXADMIN!A:B,2,FALSE)</f>
        <v>HT09</v>
      </c>
      <c r="AE483" s="142" t="str">
        <f>VLOOKUP(V483,NIVEAUXADMIN!E:F,2,FALSE)</f>
        <v>HT09932</v>
      </c>
      <c r="AF483" s="142" t="str">
        <f>VLOOKUP(W483,NIVEAUXADMIN!I:J,2,FALSE)</f>
        <v>HT09932-01</v>
      </c>
      <c r="AG483" s="142">
        <f>IF(SUMPRODUCT(($A$4:$A483=A483)*($V$4:$V483=V483))&gt;1,0,1)</f>
        <v>0</v>
      </c>
    </row>
    <row r="484" spans="1:33" s="142" customFormat="1" ht="15" customHeight="1">
      <c r="A484" s="72" t="s">
        <v>2754</v>
      </c>
      <c r="B484" s="72" t="s">
        <v>2754</v>
      </c>
      <c r="C484" s="72" t="s">
        <v>38</v>
      </c>
      <c r="D484" s="142" t="s">
        <v>1192</v>
      </c>
      <c r="E484" s="72"/>
      <c r="F484" s="142" t="s">
        <v>16</v>
      </c>
      <c r="G484" s="142" t="str">
        <f t="shared" si="30"/>
        <v>Octobre</v>
      </c>
      <c r="H484" s="158">
        <v>42662</v>
      </c>
      <c r="I484" s="84" t="s">
        <v>1051</v>
      </c>
      <c r="J484" s="142" t="s">
        <v>1052</v>
      </c>
      <c r="K484" s="142" t="s">
        <v>1063</v>
      </c>
      <c r="L484" s="142" t="s">
        <v>2710</v>
      </c>
      <c r="M484" s="80" t="s">
        <v>27</v>
      </c>
      <c r="N484" s="159">
        <v>10</v>
      </c>
      <c r="O484" s="75"/>
      <c r="P484" s="75"/>
      <c r="Q484" s="75"/>
      <c r="R484" s="79" t="s">
        <v>1885</v>
      </c>
      <c r="S484" s="144">
        <v>10</v>
      </c>
      <c r="T484" s="85" t="s">
        <v>1040</v>
      </c>
      <c r="U484" s="142" t="s">
        <v>169</v>
      </c>
      <c r="V484" s="142" t="s">
        <v>328</v>
      </c>
      <c r="W484" s="86" t="s">
        <v>1332</v>
      </c>
      <c r="X484" s="142" t="s">
        <v>2640</v>
      </c>
      <c r="Z484" s="142" t="s">
        <v>1069</v>
      </c>
      <c r="AA484" s="142" t="s">
        <v>2734</v>
      </c>
      <c r="AB484" s="142" t="str">
        <f t="shared" si="28"/>
        <v>CR 20161019NOBA1È</v>
      </c>
      <c r="AC484" s="142">
        <f t="shared" si="29"/>
        <v>38</v>
      </c>
      <c r="AD484" s="142" t="str">
        <f>VLOOKUP(U484,NIVEAUXADMIN!A:B,2,FALSE)</f>
        <v>HT09</v>
      </c>
      <c r="AE484" s="142" t="str">
        <f>VLOOKUP(V484,NIVEAUXADMIN!E:F,2,FALSE)</f>
        <v>HT09932</v>
      </c>
      <c r="AF484" s="142" t="str">
        <f>VLOOKUP(W484,NIVEAUXADMIN!I:J,2,FALSE)</f>
        <v>HT09932-01</v>
      </c>
      <c r="AG484" s="142">
        <f>IF(SUMPRODUCT(($A$4:$A484=A484)*($V$4:$V484=V484))&gt;1,0,1)</f>
        <v>0</v>
      </c>
    </row>
    <row r="485" spans="1:33" ht="15" customHeight="1">
      <c r="A485" s="72" t="s">
        <v>2754</v>
      </c>
      <c r="B485" s="72" t="s">
        <v>2754</v>
      </c>
      <c r="C485" s="72" t="s">
        <v>38</v>
      </c>
      <c r="D485" s="142" t="s">
        <v>1192</v>
      </c>
      <c r="E485" s="72"/>
      <c r="F485" s="142" t="s">
        <v>16</v>
      </c>
      <c r="G485" s="142" t="str">
        <f t="shared" si="30"/>
        <v>Octobre</v>
      </c>
      <c r="H485" s="158">
        <v>42662</v>
      </c>
      <c r="I485" s="84" t="s">
        <v>1051</v>
      </c>
      <c r="J485" s="142" t="s">
        <v>1052</v>
      </c>
      <c r="K485" s="142" t="s">
        <v>1062</v>
      </c>
      <c r="L485" s="142" t="s">
        <v>2711</v>
      </c>
      <c r="M485" s="80" t="s">
        <v>27</v>
      </c>
      <c r="N485" s="159">
        <v>44</v>
      </c>
      <c r="O485" s="75"/>
      <c r="P485" s="75"/>
      <c r="Q485" s="75"/>
      <c r="R485" s="79" t="s">
        <v>1885</v>
      </c>
      <c r="S485" s="144">
        <v>44</v>
      </c>
      <c r="T485" s="85" t="s">
        <v>1040</v>
      </c>
      <c r="U485" s="142" t="s">
        <v>169</v>
      </c>
      <c r="V485" s="142" t="s">
        <v>328</v>
      </c>
      <c r="W485" s="86" t="s">
        <v>1332</v>
      </c>
      <c r="X485" s="142" t="s">
        <v>1843</v>
      </c>
      <c r="Y485" s="142" t="s">
        <v>1037</v>
      </c>
      <c r="Z485" s="142" t="s">
        <v>1069</v>
      </c>
      <c r="AA485" s="142" t="s">
        <v>2736</v>
      </c>
      <c r="AB485" s="142" t="str">
        <f t="shared" si="28"/>
        <v>CR 20161019NOBA1È</v>
      </c>
      <c r="AC485" s="142">
        <f t="shared" si="29"/>
        <v>38</v>
      </c>
      <c r="AD485" s="142" t="str">
        <f>VLOOKUP(U485,NIVEAUXADMIN!A:B,2,FALSE)</f>
        <v>HT09</v>
      </c>
      <c r="AE485" s="142" t="str">
        <f>VLOOKUP(V485,NIVEAUXADMIN!E:F,2,FALSE)</f>
        <v>HT09932</v>
      </c>
      <c r="AF485" s="142" t="str">
        <f>VLOOKUP(W485,NIVEAUXADMIN!I:J,2,FALSE)</f>
        <v>HT09932-01</v>
      </c>
      <c r="AG485" s="142">
        <f>IF(SUMPRODUCT(($A$4:$A485=A485)*($V$4:$V485=V485))&gt;1,0,1)</f>
        <v>0</v>
      </c>
    </row>
    <row r="486" spans="1:33" ht="15" customHeight="1">
      <c r="A486" s="72" t="s">
        <v>2754</v>
      </c>
      <c r="B486" s="72" t="s">
        <v>2754</v>
      </c>
      <c r="C486" s="72" t="s">
        <v>38</v>
      </c>
      <c r="D486" s="142" t="s">
        <v>1192</v>
      </c>
      <c r="E486" s="72"/>
      <c r="F486" s="142" t="s">
        <v>16</v>
      </c>
      <c r="G486" s="142" t="str">
        <f t="shared" si="30"/>
        <v>Octobre</v>
      </c>
      <c r="H486" s="158">
        <v>42662</v>
      </c>
      <c r="I486" s="84" t="s">
        <v>1051</v>
      </c>
      <c r="J486" s="142" t="s">
        <v>1052</v>
      </c>
      <c r="K486" s="142" t="s">
        <v>1062</v>
      </c>
      <c r="L486" s="142" t="s">
        <v>2711</v>
      </c>
      <c r="M486" s="80" t="s">
        <v>27</v>
      </c>
      <c r="N486" s="159">
        <v>10</v>
      </c>
      <c r="O486" s="75"/>
      <c r="P486" s="75"/>
      <c r="Q486" s="75"/>
      <c r="R486" s="79" t="s">
        <v>1885</v>
      </c>
      <c r="S486" s="144">
        <v>10</v>
      </c>
      <c r="T486" s="85" t="s">
        <v>1040</v>
      </c>
      <c r="U486" s="142" t="s">
        <v>169</v>
      </c>
      <c r="V486" s="142" t="s">
        <v>328</v>
      </c>
      <c r="W486" s="86" t="s">
        <v>1332</v>
      </c>
      <c r="X486" s="142" t="s">
        <v>2641</v>
      </c>
      <c r="Y486" s="142"/>
      <c r="Z486" s="142" t="s">
        <v>1069</v>
      </c>
      <c r="AA486" s="142" t="s">
        <v>2736</v>
      </c>
      <c r="AB486" s="142" t="str">
        <f t="shared" si="28"/>
        <v>CR 20161019NOBA1È</v>
      </c>
      <c r="AC486" s="142">
        <f t="shared" si="29"/>
        <v>38</v>
      </c>
      <c r="AD486" s="142" t="str">
        <f>VLOOKUP(U486,NIVEAUXADMIN!A:B,2,FALSE)</f>
        <v>HT09</v>
      </c>
      <c r="AE486" s="142" t="str">
        <f>VLOOKUP(V486,NIVEAUXADMIN!E:F,2,FALSE)</f>
        <v>HT09932</v>
      </c>
      <c r="AF486" s="142" t="str">
        <f>VLOOKUP(W486,NIVEAUXADMIN!I:J,2,FALSE)</f>
        <v>HT09932-01</v>
      </c>
      <c r="AG486" s="142">
        <f>IF(SUMPRODUCT(($A$4:$A486=A486)*($V$4:$V486=V486))&gt;1,0,1)</f>
        <v>0</v>
      </c>
    </row>
    <row r="487" spans="1:33" ht="15" customHeight="1">
      <c r="A487" s="72" t="s">
        <v>2754</v>
      </c>
      <c r="B487" s="72" t="s">
        <v>2754</v>
      </c>
      <c r="C487" s="72" t="s">
        <v>38</v>
      </c>
      <c r="D487" s="142" t="s">
        <v>1192</v>
      </c>
      <c r="E487" s="72"/>
      <c r="F487" s="142" t="s">
        <v>16</v>
      </c>
      <c r="G487" s="142" t="str">
        <f t="shared" si="30"/>
        <v>Octobre</v>
      </c>
      <c r="H487" s="158">
        <v>42662</v>
      </c>
      <c r="I487" s="84" t="s">
        <v>1051</v>
      </c>
      <c r="J487" s="142" t="s">
        <v>1052</v>
      </c>
      <c r="K487" s="142" t="s">
        <v>1062</v>
      </c>
      <c r="L487" s="142" t="s">
        <v>2711</v>
      </c>
      <c r="M487" s="80" t="s">
        <v>27</v>
      </c>
      <c r="N487" s="159">
        <v>50</v>
      </c>
      <c r="O487" s="75"/>
      <c r="P487" s="75"/>
      <c r="Q487" s="75"/>
      <c r="R487" s="79" t="s">
        <v>1885</v>
      </c>
      <c r="S487" s="144">
        <v>50</v>
      </c>
      <c r="T487" s="85" t="s">
        <v>1040</v>
      </c>
      <c r="U487" s="142" t="s">
        <v>169</v>
      </c>
      <c r="V487" s="142" t="s">
        <v>328</v>
      </c>
      <c r="W487" s="86" t="s">
        <v>1332</v>
      </c>
      <c r="X487" s="142"/>
      <c r="Y487" s="142"/>
      <c r="Z487" s="142" t="s">
        <v>1069</v>
      </c>
      <c r="AA487" s="142" t="s">
        <v>2736</v>
      </c>
      <c r="AB487" s="142" t="str">
        <f t="shared" si="28"/>
        <v>CR 20161019NOBA1È</v>
      </c>
      <c r="AC487" s="142">
        <f t="shared" si="29"/>
        <v>38</v>
      </c>
      <c r="AD487" s="142" t="str">
        <f>VLOOKUP(U487,NIVEAUXADMIN!A:B,2,FALSE)</f>
        <v>HT09</v>
      </c>
      <c r="AE487" s="142" t="str">
        <f>VLOOKUP(V487,NIVEAUXADMIN!E:F,2,FALSE)</f>
        <v>HT09932</v>
      </c>
      <c r="AF487" s="142" t="str">
        <f>VLOOKUP(W487,NIVEAUXADMIN!I:J,2,FALSE)</f>
        <v>HT09932-01</v>
      </c>
      <c r="AG487" s="142">
        <f>IF(SUMPRODUCT(($A$4:$A487=A487)*($V$4:$V487=V487))&gt;1,0,1)</f>
        <v>0</v>
      </c>
    </row>
    <row r="488" spans="1:33" ht="15" customHeight="1">
      <c r="A488" s="72" t="s">
        <v>2754</v>
      </c>
      <c r="B488" s="72" t="s">
        <v>2754</v>
      </c>
      <c r="C488" s="72" t="s">
        <v>38</v>
      </c>
      <c r="D488" s="142" t="s">
        <v>1192</v>
      </c>
      <c r="E488" s="72"/>
      <c r="F488" s="142" t="s">
        <v>16</v>
      </c>
      <c r="G488" s="142" t="str">
        <f t="shared" si="30"/>
        <v>Octobre</v>
      </c>
      <c r="H488" s="158">
        <v>42662</v>
      </c>
      <c r="I488" s="84" t="s">
        <v>1051</v>
      </c>
      <c r="J488" s="142" t="s">
        <v>1052</v>
      </c>
      <c r="K488" s="142" t="s">
        <v>1062</v>
      </c>
      <c r="L488" s="142" t="s">
        <v>2711</v>
      </c>
      <c r="M488" s="80" t="s">
        <v>27</v>
      </c>
      <c r="N488" s="159">
        <v>10</v>
      </c>
      <c r="O488" s="75"/>
      <c r="P488" s="75"/>
      <c r="Q488" s="75"/>
      <c r="R488" s="79" t="s">
        <v>1885</v>
      </c>
      <c r="S488" s="144">
        <v>10</v>
      </c>
      <c r="T488" s="85" t="s">
        <v>1040</v>
      </c>
      <c r="U488" s="142" t="s">
        <v>169</v>
      </c>
      <c r="V488" s="142" t="s">
        <v>328</v>
      </c>
      <c r="W488" s="86" t="s">
        <v>1332</v>
      </c>
      <c r="X488" s="142" t="s">
        <v>2642</v>
      </c>
      <c r="Y488" s="142"/>
      <c r="Z488" s="142" t="s">
        <v>1069</v>
      </c>
      <c r="AA488" s="142" t="s">
        <v>2736</v>
      </c>
      <c r="AB488" s="142" t="str">
        <f t="shared" si="28"/>
        <v>CR 20161019NOBA1È</v>
      </c>
      <c r="AC488" s="142">
        <f t="shared" si="29"/>
        <v>38</v>
      </c>
      <c r="AD488" s="142" t="str">
        <f>VLOOKUP(U488,NIVEAUXADMIN!A:B,2,FALSE)</f>
        <v>HT09</v>
      </c>
      <c r="AE488" s="142" t="str">
        <f>VLOOKUP(V488,NIVEAUXADMIN!E:F,2,FALSE)</f>
        <v>HT09932</v>
      </c>
      <c r="AF488" s="142" t="str">
        <f>VLOOKUP(W488,NIVEAUXADMIN!I:J,2,FALSE)</f>
        <v>HT09932-01</v>
      </c>
      <c r="AG488" s="142">
        <f>IF(SUMPRODUCT(($A$4:$A488=A488)*($V$4:$V488=V488))&gt;1,0,1)</f>
        <v>0</v>
      </c>
    </row>
    <row r="489" spans="1:33" ht="15" customHeight="1">
      <c r="A489" s="72" t="s">
        <v>2754</v>
      </c>
      <c r="B489" s="72" t="s">
        <v>2754</v>
      </c>
      <c r="C489" s="72" t="s">
        <v>38</v>
      </c>
      <c r="D489" s="142" t="s">
        <v>1192</v>
      </c>
      <c r="E489" s="72"/>
      <c r="F489" s="142" t="s">
        <v>16</v>
      </c>
      <c r="G489" s="142" t="str">
        <f t="shared" si="30"/>
        <v>Octobre</v>
      </c>
      <c r="H489" s="158">
        <v>42662</v>
      </c>
      <c r="I489" s="84" t="s">
        <v>1051</v>
      </c>
      <c r="J489" s="142" t="s">
        <v>1052</v>
      </c>
      <c r="K489" s="142" t="s">
        <v>1062</v>
      </c>
      <c r="L489" s="142" t="s">
        <v>2711</v>
      </c>
      <c r="M489" s="80" t="s">
        <v>27</v>
      </c>
      <c r="N489" s="159">
        <v>5</v>
      </c>
      <c r="O489" s="75"/>
      <c r="P489" s="75"/>
      <c r="Q489" s="75"/>
      <c r="R489" s="79" t="s">
        <v>1885</v>
      </c>
      <c r="S489" s="144">
        <v>5</v>
      </c>
      <c r="T489" s="85" t="s">
        <v>1040</v>
      </c>
      <c r="U489" s="142" t="s">
        <v>169</v>
      </c>
      <c r="V489" s="142" t="s">
        <v>328</v>
      </c>
      <c r="W489" s="86" t="s">
        <v>1332</v>
      </c>
      <c r="X489" s="142" t="s">
        <v>2643</v>
      </c>
      <c r="Y489" s="142"/>
      <c r="Z489" s="142" t="s">
        <v>1069</v>
      </c>
      <c r="AA489" s="142" t="s">
        <v>2736</v>
      </c>
      <c r="AB489" s="142" t="str">
        <f t="shared" si="28"/>
        <v>CR 20161019NOBA1È</v>
      </c>
      <c r="AC489" s="142">
        <f t="shared" si="29"/>
        <v>38</v>
      </c>
      <c r="AD489" s="142" t="str">
        <f>VLOOKUP(U489,NIVEAUXADMIN!A:B,2,FALSE)</f>
        <v>HT09</v>
      </c>
      <c r="AE489" s="142" t="str">
        <f>VLOOKUP(V489,NIVEAUXADMIN!E:F,2,FALSE)</f>
        <v>HT09932</v>
      </c>
      <c r="AF489" s="142" t="str">
        <f>VLOOKUP(W489,NIVEAUXADMIN!I:J,2,FALSE)</f>
        <v>HT09932-01</v>
      </c>
      <c r="AG489" s="142">
        <f>IF(SUMPRODUCT(($A$4:$A489=A489)*($V$4:$V489=V489))&gt;1,0,1)</f>
        <v>0</v>
      </c>
    </row>
    <row r="490" spans="1:33" ht="15" customHeight="1">
      <c r="A490" s="72" t="s">
        <v>2754</v>
      </c>
      <c r="B490" s="72" t="s">
        <v>2754</v>
      </c>
      <c r="C490" s="72" t="s">
        <v>38</v>
      </c>
      <c r="D490" s="142" t="s">
        <v>1192</v>
      </c>
      <c r="E490" s="72"/>
      <c r="F490" s="142" t="s">
        <v>16</v>
      </c>
      <c r="G490" s="142" t="str">
        <f t="shared" si="30"/>
        <v>Octobre</v>
      </c>
      <c r="H490" s="158">
        <v>42662</v>
      </c>
      <c r="I490" s="84" t="s">
        <v>1051</v>
      </c>
      <c r="J490" s="142" t="s">
        <v>1052</v>
      </c>
      <c r="K490" s="142" t="s">
        <v>1062</v>
      </c>
      <c r="L490" s="142" t="s">
        <v>2711</v>
      </c>
      <c r="M490" s="80" t="s">
        <v>27</v>
      </c>
      <c r="N490" s="159">
        <v>10</v>
      </c>
      <c r="O490" s="75"/>
      <c r="P490" s="75"/>
      <c r="Q490" s="75"/>
      <c r="R490" s="79"/>
      <c r="S490" s="144">
        <v>10</v>
      </c>
      <c r="T490" s="85" t="s">
        <v>1040</v>
      </c>
      <c r="U490" s="142" t="s">
        <v>169</v>
      </c>
      <c r="V490" s="142" t="s">
        <v>328</v>
      </c>
      <c r="W490" s="86" t="s">
        <v>1332</v>
      </c>
      <c r="X490" s="142" t="s">
        <v>2640</v>
      </c>
      <c r="Y490" s="142"/>
      <c r="Z490" s="142" t="s">
        <v>1069</v>
      </c>
      <c r="AA490" s="142" t="s">
        <v>2736</v>
      </c>
      <c r="AB490" s="142" t="str">
        <f t="shared" si="28"/>
        <v>CR 20161019NOBA1È</v>
      </c>
      <c r="AC490" s="142">
        <f t="shared" si="29"/>
        <v>38</v>
      </c>
      <c r="AD490" s="142" t="str">
        <f>VLOOKUP(U490,NIVEAUXADMIN!A:B,2,FALSE)</f>
        <v>HT09</v>
      </c>
      <c r="AE490" s="142" t="str">
        <f>VLOOKUP(V490,NIVEAUXADMIN!E:F,2,FALSE)</f>
        <v>HT09932</v>
      </c>
      <c r="AF490" s="142" t="str">
        <f>VLOOKUP(W490,NIVEAUXADMIN!I:J,2,FALSE)</f>
        <v>HT09932-01</v>
      </c>
      <c r="AG490" s="142">
        <f>IF(SUMPRODUCT(($A$4:$A490=A490)*($V$4:$V490=V490))&gt;1,0,1)</f>
        <v>0</v>
      </c>
    </row>
    <row r="491" spans="1:33" s="142" customFormat="1" ht="15" customHeight="1">
      <c r="A491" s="72" t="s">
        <v>2754</v>
      </c>
      <c r="B491" s="72" t="s">
        <v>2754</v>
      </c>
      <c r="C491" s="72" t="s">
        <v>38</v>
      </c>
      <c r="D491" s="142" t="s">
        <v>1192</v>
      </c>
      <c r="E491" s="72"/>
      <c r="F491" s="142" t="s">
        <v>16</v>
      </c>
      <c r="G491" s="142" t="str">
        <f t="shared" si="30"/>
        <v>Octobre</v>
      </c>
      <c r="H491" s="158">
        <v>42662</v>
      </c>
      <c r="I491" s="84" t="s">
        <v>1051</v>
      </c>
      <c r="J491" s="142" t="s">
        <v>1052</v>
      </c>
      <c r="K491" s="142" t="s">
        <v>1054</v>
      </c>
      <c r="L491" s="142" t="s">
        <v>2712</v>
      </c>
      <c r="M491" s="80" t="s">
        <v>27</v>
      </c>
      <c r="N491" s="159">
        <v>88</v>
      </c>
      <c r="O491" s="75"/>
      <c r="P491" s="75"/>
      <c r="Q491" s="75"/>
      <c r="R491" s="79"/>
      <c r="S491" s="144">
        <v>44</v>
      </c>
      <c r="T491" s="85" t="s">
        <v>1040</v>
      </c>
      <c r="U491" s="142" t="s">
        <v>169</v>
      </c>
      <c r="V491" s="142" t="s">
        <v>328</v>
      </c>
      <c r="W491" s="86" t="s">
        <v>1332</v>
      </c>
      <c r="X491" s="142" t="s">
        <v>1843</v>
      </c>
      <c r="Y491" s="142" t="s">
        <v>1037</v>
      </c>
      <c r="Z491" s="142" t="s">
        <v>1069</v>
      </c>
      <c r="AB491" s="142" t="str">
        <f t="shared" si="28"/>
        <v>CR 20161019NOBA1È</v>
      </c>
      <c r="AC491" s="142">
        <f t="shared" si="29"/>
        <v>38</v>
      </c>
      <c r="AD491" s="142" t="str">
        <f>VLOOKUP(U491,NIVEAUXADMIN!A:B,2,FALSE)</f>
        <v>HT09</v>
      </c>
      <c r="AE491" s="142" t="str">
        <f>VLOOKUP(V491,NIVEAUXADMIN!E:F,2,FALSE)</f>
        <v>HT09932</v>
      </c>
      <c r="AF491" s="142" t="str">
        <f>VLOOKUP(W491,NIVEAUXADMIN!I:J,2,FALSE)</f>
        <v>HT09932-01</v>
      </c>
      <c r="AG491" s="142">
        <f>IF(SUMPRODUCT(($A$4:$A491=A491)*($V$4:$V491=V491))&gt;1,0,1)</f>
        <v>0</v>
      </c>
    </row>
    <row r="492" spans="1:33" s="142" customFormat="1" ht="15" customHeight="1">
      <c r="A492" s="72" t="s">
        <v>2754</v>
      </c>
      <c r="B492" s="72" t="s">
        <v>2754</v>
      </c>
      <c r="C492" s="72" t="s">
        <v>38</v>
      </c>
      <c r="D492" s="142" t="s">
        <v>1192</v>
      </c>
      <c r="E492" s="72"/>
      <c r="F492" s="142" t="s">
        <v>16</v>
      </c>
      <c r="G492" s="142" t="str">
        <f t="shared" si="30"/>
        <v>Octobre</v>
      </c>
      <c r="H492" s="158">
        <v>42662</v>
      </c>
      <c r="I492" s="84" t="s">
        <v>1051</v>
      </c>
      <c r="J492" s="142" t="s">
        <v>1052</v>
      </c>
      <c r="K492" s="142" t="s">
        <v>1054</v>
      </c>
      <c r="L492" s="142" t="s">
        <v>2712</v>
      </c>
      <c r="M492" s="80" t="s">
        <v>27</v>
      </c>
      <c r="N492" s="159">
        <v>20</v>
      </c>
      <c r="O492" s="75"/>
      <c r="P492" s="75"/>
      <c r="Q492" s="75"/>
      <c r="R492" s="79"/>
      <c r="S492" s="144">
        <v>10</v>
      </c>
      <c r="T492" s="85" t="s">
        <v>1040</v>
      </c>
      <c r="U492" s="142" t="s">
        <v>169</v>
      </c>
      <c r="V492" s="142" t="s">
        <v>328</v>
      </c>
      <c r="W492" s="86" t="s">
        <v>1332</v>
      </c>
      <c r="X492" s="142" t="s">
        <v>2641</v>
      </c>
      <c r="Z492" s="142" t="s">
        <v>1069</v>
      </c>
      <c r="AB492" s="142" t="str">
        <f t="shared" si="28"/>
        <v>CR 20161019NOBA1È</v>
      </c>
      <c r="AC492" s="142">
        <f t="shared" si="29"/>
        <v>38</v>
      </c>
      <c r="AD492" s="142" t="str">
        <f>VLOOKUP(U492,NIVEAUXADMIN!A:B,2,FALSE)</f>
        <v>HT09</v>
      </c>
      <c r="AE492" s="142" t="str">
        <f>VLOOKUP(V492,NIVEAUXADMIN!E:F,2,FALSE)</f>
        <v>HT09932</v>
      </c>
      <c r="AF492" s="142" t="str">
        <f>VLOOKUP(W492,NIVEAUXADMIN!I:J,2,FALSE)</f>
        <v>HT09932-01</v>
      </c>
      <c r="AG492" s="142">
        <f>IF(SUMPRODUCT(($A$4:$A492=A492)*($V$4:$V492=V492))&gt;1,0,1)</f>
        <v>0</v>
      </c>
    </row>
    <row r="493" spans="1:33" s="142" customFormat="1" ht="15" customHeight="1">
      <c r="A493" s="72" t="s">
        <v>2754</v>
      </c>
      <c r="B493" s="72" t="s">
        <v>2754</v>
      </c>
      <c r="C493" s="72" t="s">
        <v>38</v>
      </c>
      <c r="D493" s="142" t="s">
        <v>1192</v>
      </c>
      <c r="E493" s="72"/>
      <c r="F493" s="142" t="s">
        <v>16</v>
      </c>
      <c r="G493" s="142" t="str">
        <f t="shared" si="30"/>
        <v>Octobre</v>
      </c>
      <c r="H493" s="158">
        <v>42662</v>
      </c>
      <c r="I493" s="84" t="s">
        <v>1051</v>
      </c>
      <c r="J493" s="142" t="s">
        <v>1052</v>
      </c>
      <c r="K493" s="142" t="s">
        <v>1054</v>
      </c>
      <c r="L493" s="142" t="s">
        <v>2712</v>
      </c>
      <c r="M493" s="80" t="s">
        <v>27</v>
      </c>
      <c r="N493" s="159">
        <v>100</v>
      </c>
      <c r="O493" s="75"/>
      <c r="P493" s="75"/>
      <c r="Q493" s="75"/>
      <c r="R493" s="79"/>
      <c r="S493" s="144">
        <v>50</v>
      </c>
      <c r="T493" s="85" t="s">
        <v>1040</v>
      </c>
      <c r="U493" s="142" t="s">
        <v>169</v>
      </c>
      <c r="V493" s="142" t="s">
        <v>328</v>
      </c>
      <c r="W493" s="86" t="s">
        <v>1332</v>
      </c>
      <c r="Z493" s="142" t="s">
        <v>1069</v>
      </c>
      <c r="AB493" s="142" t="str">
        <f t="shared" si="28"/>
        <v>CR 20161019NOBA1È</v>
      </c>
      <c r="AC493" s="142">
        <f t="shared" si="29"/>
        <v>38</v>
      </c>
      <c r="AD493" s="142" t="str">
        <f>VLOOKUP(U493,NIVEAUXADMIN!A:B,2,FALSE)</f>
        <v>HT09</v>
      </c>
      <c r="AE493" s="142" t="str">
        <f>VLOOKUP(V493,NIVEAUXADMIN!E:F,2,FALSE)</f>
        <v>HT09932</v>
      </c>
      <c r="AF493" s="142" t="str">
        <f>VLOOKUP(W493,NIVEAUXADMIN!I:J,2,FALSE)</f>
        <v>HT09932-01</v>
      </c>
      <c r="AG493" s="142">
        <f>IF(SUMPRODUCT(($A$4:$A493=A493)*($V$4:$V493=V493))&gt;1,0,1)</f>
        <v>0</v>
      </c>
    </row>
    <row r="494" spans="1:33" s="142" customFormat="1" ht="15" customHeight="1">
      <c r="A494" s="72" t="s">
        <v>2754</v>
      </c>
      <c r="B494" s="72" t="s">
        <v>2754</v>
      </c>
      <c r="C494" s="72" t="s">
        <v>38</v>
      </c>
      <c r="D494" s="142" t="s">
        <v>1192</v>
      </c>
      <c r="E494" s="72"/>
      <c r="F494" s="142" t="s">
        <v>16</v>
      </c>
      <c r="G494" s="142" t="str">
        <f t="shared" si="30"/>
        <v>Octobre</v>
      </c>
      <c r="H494" s="158">
        <v>42662</v>
      </c>
      <c r="I494" s="84" t="s">
        <v>1051</v>
      </c>
      <c r="J494" s="142" t="s">
        <v>1052</v>
      </c>
      <c r="K494" s="142" t="s">
        <v>1054</v>
      </c>
      <c r="L494" s="142" t="s">
        <v>2712</v>
      </c>
      <c r="M494" s="80" t="s">
        <v>27</v>
      </c>
      <c r="N494" s="159">
        <v>20</v>
      </c>
      <c r="O494" s="75"/>
      <c r="P494" s="75"/>
      <c r="Q494" s="75"/>
      <c r="R494" s="79"/>
      <c r="S494" s="144">
        <v>10</v>
      </c>
      <c r="T494" s="85" t="s">
        <v>1040</v>
      </c>
      <c r="U494" s="142" t="s">
        <v>169</v>
      </c>
      <c r="V494" s="142" t="s">
        <v>328</v>
      </c>
      <c r="W494" s="86" t="s">
        <v>1332</v>
      </c>
      <c r="X494" s="142" t="s">
        <v>2642</v>
      </c>
      <c r="Z494" s="142" t="s">
        <v>1069</v>
      </c>
      <c r="AB494" s="142" t="str">
        <f t="shared" si="28"/>
        <v>CR 20161019NOBA1È</v>
      </c>
      <c r="AC494" s="142">
        <f t="shared" si="29"/>
        <v>38</v>
      </c>
      <c r="AD494" s="142" t="str">
        <f>VLOOKUP(U494,NIVEAUXADMIN!A:B,2,FALSE)</f>
        <v>HT09</v>
      </c>
      <c r="AE494" s="142" t="str">
        <f>VLOOKUP(V494,NIVEAUXADMIN!E:F,2,FALSE)</f>
        <v>HT09932</v>
      </c>
      <c r="AF494" s="142" t="str">
        <f>VLOOKUP(W494,NIVEAUXADMIN!I:J,2,FALSE)</f>
        <v>HT09932-01</v>
      </c>
      <c r="AG494" s="142">
        <f>IF(SUMPRODUCT(($A$4:$A494=A494)*($V$4:$V494=V494))&gt;1,0,1)</f>
        <v>0</v>
      </c>
    </row>
    <row r="495" spans="1:33" ht="15" customHeight="1">
      <c r="A495" s="72" t="s">
        <v>2754</v>
      </c>
      <c r="B495" s="72" t="s">
        <v>2754</v>
      </c>
      <c r="C495" s="72" t="s">
        <v>38</v>
      </c>
      <c r="D495" s="142" t="s">
        <v>1192</v>
      </c>
      <c r="E495" s="72"/>
      <c r="F495" s="142" t="s">
        <v>16</v>
      </c>
      <c r="G495" s="142" t="str">
        <f t="shared" si="30"/>
        <v>Octobre</v>
      </c>
      <c r="H495" s="158">
        <v>42662</v>
      </c>
      <c r="I495" s="84" t="s">
        <v>1051</v>
      </c>
      <c r="J495" s="142" t="s">
        <v>1052</v>
      </c>
      <c r="K495" s="142" t="s">
        <v>1054</v>
      </c>
      <c r="L495" s="142" t="s">
        <v>2712</v>
      </c>
      <c r="M495" s="80" t="s">
        <v>27</v>
      </c>
      <c r="N495" s="159">
        <v>10</v>
      </c>
      <c r="O495" s="75"/>
      <c r="P495" s="75"/>
      <c r="Q495" s="75"/>
      <c r="R495" s="79"/>
      <c r="S495" s="144">
        <v>5</v>
      </c>
      <c r="T495" s="85" t="s">
        <v>1040</v>
      </c>
      <c r="U495" s="142" t="s">
        <v>169</v>
      </c>
      <c r="V495" s="142" t="s">
        <v>328</v>
      </c>
      <c r="W495" s="86" t="s">
        <v>1332</v>
      </c>
      <c r="X495" s="142" t="s">
        <v>2643</v>
      </c>
      <c r="Y495" s="142"/>
      <c r="Z495" s="142" t="s">
        <v>1069</v>
      </c>
      <c r="AA495" s="142"/>
      <c r="AB495" s="142" t="str">
        <f t="shared" si="28"/>
        <v>CR 20161019NOBA1È</v>
      </c>
      <c r="AC495" s="142">
        <f t="shared" si="29"/>
        <v>38</v>
      </c>
      <c r="AD495" s="142" t="str">
        <f>VLOOKUP(U495,NIVEAUXADMIN!A:B,2,FALSE)</f>
        <v>HT09</v>
      </c>
      <c r="AE495" s="142" t="str">
        <f>VLOOKUP(V495,NIVEAUXADMIN!E:F,2,FALSE)</f>
        <v>HT09932</v>
      </c>
      <c r="AF495" s="142" t="str">
        <f>VLOOKUP(W495,NIVEAUXADMIN!I:J,2,FALSE)</f>
        <v>HT09932-01</v>
      </c>
      <c r="AG495" s="142">
        <f>IF(SUMPRODUCT(($A$4:$A495=A495)*($V$4:$V495=V495))&gt;1,0,1)</f>
        <v>0</v>
      </c>
    </row>
    <row r="496" spans="1:33" ht="15" customHeight="1">
      <c r="A496" s="72" t="s">
        <v>2754</v>
      </c>
      <c r="B496" s="72" t="s">
        <v>2754</v>
      </c>
      <c r="C496" s="72" t="s">
        <v>38</v>
      </c>
      <c r="D496" s="142" t="s">
        <v>1192</v>
      </c>
      <c r="E496" s="72"/>
      <c r="F496" s="142" t="s">
        <v>16</v>
      </c>
      <c r="G496" s="142" t="str">
        <f t="shared" si="30"/>
        <v>Octobre</v>
      </c>
      <c r="H496" s="158">
        <v>42662</v>
      </c>
      <c r="I496" s="84" t="s">
        <v>1051</v>
      </c>
      <c r="J496" s="142" t="s">
        <v>1052</v>
      </c>
      <c r="K496" s="142" t="s">
        <v>1054</v>
      </c>
      <c r="L496" s="142" t="s">
        <v>2712</v>
      </c>
      <c r="M496" s="80" t="s">
        <v>27</v>
      </c>
      <c r="N496" s="159">
        <v>20</v>
      </c>
      <c r="O496" s="75"/>
      <c r="P496" s="75"/>
      <c r="Q496" s="75"/>
      <c r="R496" s="79"/>
      <c r="S496" s="144">
        <v>10</v>
      </c>
      <c r="T496" s="85" t="s">
        <v>1040</v>
      </c>
      <c r="U496" s="142" t="s">
        <v>169</v>
      </c>
      <c r="V496" s="142" t="s">
        <v>328</v>
      </c>
      <c r="W496" s="86" t="s">
        <v>1332</v>
      </c>
      <c r="X496" s="142" t="s">
        <v>2640</v>
      </c>
      <c r="Y496" s="142"/>
      <c r="Z496" s="142" t="s">
        <v>1069</v>
      </c>
      <c r="AA496" s="142"/>
      <c r="AB496" s="142" t="str">
        <f t="shared" si="28"/>
        <v>CR 20161019NOBA1È</v>
      </c>
      <c r="AC496" s="142">
        <f t="shared" si="29"/>
        <v>38</v>
      </c>
      <c r="AD496" s="142" t="str">
        <f>VLOOKUP(U496,NIVEAUXADMIN!A:B,2,FALSE)</f>
        <v>HT09</v>
      </c>
      <c r="AE496" s="142" t="str">
        <f>VLOOKUP(V496,NIVEAUXADMIN!E:F,2,FALSE)</f>
        <v>HT09932</v>
      </c>
      <c r="AF496" s="142" t="str">
        <f>VLOOKUP(W496,NIVEAUXADMIN!I:J,2,FALSE)</f>
        <v>HT09932-01</v>
      </c>
      <c r="AG496" s="142">
        <f>IF(SUMPRODUCT(($A$4:$A496=A496)*($V$4:$V496=V496))&gt;1,0,1)</f>
        <v>0</v>
      </c>
    </row>
    <row r="497" spans="1:33" ht="15" customHeight="1">
      <c r="A497" s="72" t="s">
        <v>2754</v>
      </c>
      <c r="B497" s="72" t="s">
        <v>2754</v>
      </c>
      <c r="C497" s="72" t="s">
        <v>38</v>
      </c>
      <c r="D497" s="142" t="s">
        <v>1192</v>
      </c>
      <c r="E497" s="72"/>
      <c r="F497" s="142" t="s">
        <v>16</v>
      </c>
      <c r="G497" s="142" t="str">
        <f t="shared" si="30"/>
        <v>Octobre</v>
      </c>
      <c r="H497" s="158">
        <v>42662</v>
      </c>
      <c r="I497" s="84" t="s">
        <v>1051</v>
      </c>
      <c r="J497" s="142" t="s">
        <v>1052</v>
      </c>
      <c r="K497" s="142" t="s">
        <v>1054</v>
      </c>
      <c r="L497" s="142" t="s">
        <v>2712</v>
      </c>
      <c r="M497" s="80" t="s">
        <v>27</v>
      </c>
      <c r="N497" s="159">
        <v>30</v>
      </c>
      <c r="O497" s="75"/>
      <c r="P497" s="75"/>
      <c r="Q497" s="75"/>
      <c r="R497" s="79" t="s">
        <v>1885</v>
      </c>
      <c r="S497" s="144">
        <v>15</v>
      </c>
      <c r="T497" s="85" t="s">
        <v>1040</v>
      </c>
      <c r="U497" s="142" t="s">
        <v>169</v>
      </c>
      <c r="V497" s="142" t="s">
        <v>328</v>
      </c>
      <c r="W497" s="86" t="s">
        <v>1645</v>
      </c>
      <c r="X497" s="142" t="s">
        <v>2646</v>
      </c>
      <c r="Y497" s="142"/>
      <c r="Z497" s="142" t="s">
        <v>1069</v>
      </c>
      <c r="AA497" s="142"/>
      <c r="AB497" s="142" t="str">
        <f t="shared" si="28"/>
        <v>CR 20161019NOBA4È</v>
      </c>
      <c r="AC497" s="142">
        <f t="shared" si="29"/>
        <v>5</v>
      </c>
      <c r="AD497" s="142" t="str">
        <f>VLOOKUP(U497,NIVEAUXADMIN!A:B,2,FALSE)</f>
        <v>HT09</v>
      </c>
      <c r="AE497" s="142" t="str">
        <f>VLOOKUP(V497,NIVEAUXADMIN!E:F,2,FALSE)</f>
        <v>HT09932</v>
      </c>
      <c r="AF497" s="142" t="str">
        <f>VLOOKUP(W497,NIVEAUXADMIN!I:J,2,FALSE)</f>
        <v>HT09932-04</v>
      </c>
      <c r="AG497" s="142">
        <f>IF(SUMPRODUCT(($A$4:$A497=A497)*($V$4:$V497=V497))&gt;1,0,1)</f>
        <v>0</v>
      </c>
    </row>
    <row r="498" spans="1:33" ht="15" customHeight="1">
      <c r="A498" s="142" t="s">
        <v>2754</v>
      </c>
      <c r="B498" s="142" t="s">
        <v>2754</v>
      </c>
      <c r="C498" s="142" t="s">
        <v>38</v>
      </c>
      <c r="D498" s="72" t="s">
        <v>1192</v>
      </c>
      <c r="E498" s="72"/>
      <c r="F498" s="142" t="s">
        <v>16</v>
      </c>
      <c r="G498" s="142" t="str">
        <f t="shared" si="30"/>
        <v>Octobre</v>
      </c>
      <c r="H498" s="158">
        <v>42662</v>
      </c>
      <c r="I498" s="84" t="s">
        <v>1051</v>
      </c>
      <c r="J498" s="142" t="s">
        <v>1052</v>
      </c>
      <c r="K498" s="142" t="s">
        <v>1063</v>
      </c>
      <c r="L498" s="142" t="s">
        <v>2710</v>
      </c>
      <c r="M498" s="80" t="s">
        <v>27</v>
      </c>
      <c r="N498" s="159">
        <v>15</v>
      </c>
      <c r="O498" s="75"/>
      <c r="P498" s="75"/>
      <c r="Q498" s="75"/>
      <c r="R498" s="79" t="s">
        <v>1885</v>
      </c>
      <c r="S498" s="144">
        <v>15</v>
      </c>
      <c r="T498" s="85" t="s">
        <v>1040</v>
      </c>
      <c r="U498" s="142" t="s">
        <v>169</v>
      </c>
      <c r="V498" s="142" t="s">
        <v>328</v>
      </c>
      <c r="W498" s="86" t="s">
        <v>1645</v>
      </c>
      <c r="X498" s="142" t="s">
        <v>2646</v>
      </c>
      <c r="Y498" s="142"/>
      <c r="Z498" s="142" t="s">
        <v>1069</v>
      </c>
      <c r="AA498" s="142" t="s">
        <v>2734</v>
      </c>
      <c r="AB498" s="142" t="str">
        <f t="shared" si="28"/>
        <v>CR 20161019NOBA4È</v>
      </c>
      <c r="AC498" s="142">
        <f t="shared" si="29"/>
        <v>5</v>
      </c>
      <c r="AD498" s="142" t="str">
        <f>VLOOKUP(U498,NIVEAUXADMIN!A:B,2,FALSE)</f>
        <v>HT09</v>
      </c>
      <c r="AE498" s="142" t="str">
        <f>VLOOKUP(V498,NIVEAUXADMIN!E:F,2,FALSE)</f>
        <v>HT09932</v>
      </c>
      <c r="AF498" s="142" t="str">
        <f>VLOOKUP(W498,NIVEAUXADMIN!I:J,2,FALSE)</f>
        <v>HT09932-04</v>
      </c>
      <c r="AG498" s="142">
        <f>IF(SUMPRODUCT(($A$4:$A498=A498)*($V$4:$V498=V498))&gt;1,0,1)</f>
        <v>0</v>
      </c>
    </row>
    <row r="499" spans="1:33" ht="15" customHeight="1">
      <c r="A499" s="72" t="s">
        <v>2754</v>
      </c>
      <c r="B499" s="72" t="s">
        <v>2754</v>
      </c>
      <c r="C499" s="72" t="s">
        <v>38</v>
      </c>
      <c r="D499" s="142" t="s">
        <v>1192</v>
      </c>
      <c r="E499" s="72"/>
      <c r="F499" s="142" t="s">
        <v>16</v>
      </c>
      <c r="G499" s="142" t="str">
        <f t="shared" si="30"/>
        <v>Octobre</v>
      </c>
      <c r="H499" s="158">
        <v>42662</v>
      </c>
      <c r="I499" s="84" t="s">
        <v>1051</v>
      </c>
      <c r="J499" s="142" t="s">
        <v>1052</v>
      </c>
      <c r="K499" s="142" t="s">
        <v>1062</v>
      </c>
      <c r="L499" s="142" t="s">
        <v>2711</v>
      </c>
      <c r="M499" s="80" t="s">
        <v>27</v>
      </c>
      <c r="N499" s="159">
        <v>15</v>
      </c>
      <c r="O499" s="75"/>
      <c r="P499" s="75"/>
      <c r="Q499" s="75"/>
      <c r="R499" s="79" t="s">
        <v>1885</v>
      </c>
      <c r="S499" s="144">
        <v>15</v>
      </c>
      <c r="T499" s="85" t="s">
        <v>1040</v>
      </c>
      <c r="U499" s="142" t="s">
        <v>169</v>
      </c>
      <c r="V499" s="142" t="s">
        <v>328</v>
      </c>
      <c r="W499" s="86" t="s">
        <v>1645</v>
      </c>
      <c r="X499" s="142" t="s">
        <v>2646</v>
      </c>
      <c r="Y499" s="142"/>
      <c r="Z499" s="142" t="s">
        <v>1069</v>
      </c>
      <c r="AA499" s="142" t="s">
        <v>2736</v>
      </c>
      <c r="AB499" s="142" t="str">
        <f t="shared" si="28"/>
        <v>CR 20161019NOBA4È</v>
      </c>
      <c r="AC499" s="142">
        <f t="shared" si="29"/>
        <v>5</v>
      </c>
      <c r="AD499" s="142" t="str">
        <f>VLOOKUP(U499,NIVEAUXADMIN!A:B,2,FALSE)</f>
        <v>HT09</v>
      </c>
      <c r="AE499" s="142" t="str">
        <f>VLOOKUP(V499,NIVEAUXADMIN!E:F,2,FALSE)</f>
        <v>HT09932</v>
      </c>
      <c r="AF499" s="142" t="str">
        <f>VLOOKUP(W499,NIVEAUXADMIN!I:J,2,FALSE)</f>
        <v>HT09932-04</v>
      </c>
      <c r="AG499" s="142">
        <f>IF(SUMPRODUCT(($A$4:$A499=A499)*($V$4:$V499=V499))&gt;1,0,1)</f>
        <v>0</v>
      </c>
    </row>
    <row r="500" spans="1:33" ht="15" customHeight="1">
      <c r="A500" s="142" t="s">
        <v>2754</v>
      </c>
      <c r="B500" s="142" t="s">
        <v>2754</v>
      </c>
      <c r="C500" s="142" t="s">
        <v>38</v>
      </c>
      <c r="D500" s="72" t="s">
        <v>1192</v>
      </c>
      <c r="E500" s="72"/>
      <c r="F500" s="142" t="s">
        <v>16</v>
      </c>
      <c r="G500" s="142" t="str">
        <f t="shared" si="30"/>
        <v>Octobre</v>
      </c>
      <c r="H500" s="158">
        <v>42662</v>
      </c>
      <c r="I500" s="84" t="s">
        <v>1051</v>
      </c>
      <c r="J500" s="142" t="s">
        <v>1052</v>
      </c>
      <c r="K500" s="142" t="s">
        <v>1054</v>
      </c>
      <c r="L500" s="142" t="s">
        <v>2712</v>
      </c>
      <c r="M500" s="80" t="s">
        <v>27</v>
      </c>
      <c r="N500" s="159">
        <v>240</v>
      </c>
      <c r="O500" s="75"/>
      <c r="P500" s="75"/>
      <c r="Q500" s="75"/>
      <c r="R500" s="79"/>
      <c r="S500" s="144">
        <v>120</v>
      </c>
      <c r="T500" s="85" t="s">
        <v>1040</v>
      </c>
      <c r="U500" s="142" t="s">
        <v>169</v>
      </c>
      <c r="V500" s="142" t="s">
        <v>433</v>
      </c>
      <c r="W500" s="86" t="s">
        <v>1735</v>
      </c>
      <c r="X500" s="142" t="s">
        <v>1138</v>
      </c>
      <c r="Y500" s="142" t="s">
        <v>1037</v>
      </c>
      <c r="Z500" s="142" t="s">
        <v>1069</v>
      </c>
      <c r="AA500" s="142"/>
      <c r="AB500" s="142" t="str">
        <f t="shared" si="28"/>
        <v>CR 20161019NOJE6È</v>
      </c>
      <c r="AC500" s="142">
        <f t="shared" si="29"/>
        <v>5</v>
      </c>
      <c r="AD500" s="142" t="str">
        <f>VLOOKUP(U500,NIVEAUXADMIN!A:B,2,FALSE)</f>
        <v>HT09</v>
      </c>
      <c r="AE500" s="142" t="str">
        <f>VLOOKUP(V500,NIVEAUXADMIN!E:F,2,FALSE)</f>
        <v>HT09934</v>
      </c>
      <c r="AF500" s="142" t="str">
        <f>VLOOKUP(W500,NIVEAUXADMIN!I:J,2,FALSE)</f>
        <v>HT09934-06</v>
      </c>
      <c r="AG500" s="142">
        <f>IF(SUMPRODUCT(($A$4:$A500=A500)*($V$4:$V500=V500))&gt;1,0,1)</f>
        <v>0</v>
      </c>
    </row>
    <row r="501" spans="1:33" ht="15" customHeight="1">
      <c r="A501" s="142" t="s">
        <v>2754</v>
      </c>
      <c r="B501" s="142" t="s">
        <v>2754</v>
      </c>
      <c r="C501" s="142" t="s">
        <v>38</v>
      </c>
      <c r="D501" s="72" t="s">
        <v>1192</v>
      </c>
      <c r="E501" s="72"/>
      <c r="F501" s="142" t="s">
        <v>16</v>
      </c>
      <c r="G501" s="142" t="str">
        <f t="shared" si="30"/>
        <v>Octobre</v>
      </c>
      <c r="H501" s="158">
        <v>42662</v>
      </c>
      <c r="I501" s="84" t="s">
        <v>1051</v>
      </c>
      <c r="J501" s="142" t="s">
        <v>1052</v>
      </c>
      <c r="K501" s="142" t="s">
        <v>1063</v>
      </c>
      <c r="L501" s="142" t="s">
        <v>2710</v>
      </c>
      <c r="M501" s="80" t="s">
        <v>27</v>
      </c>
      <c r="N501" s="159">
        <v>120</v>
      </c>
      <c r="O501" s="75"/>
      <c r="P501" s="75"/>
      <c r="Q501" s="75"/>
      <c r="R501" s="79"/>
      <c r="S501" s="144">
        <v>120</v>
      </c>
      <c r="T501" s="85" t="s">
        <v>1040</v>
      </c>
      <c r="U501" s="142" t="s">
        <v>169</v>
      </c>
      <c r="V501" s="142" t="s">
        <v>433</v>
      </c>
      <c r="W501" s="86" t="s">
        <v>1735</v>
      </c>
      <c r="X501" s="142" t="s">
        <v>1138</v>
      </c>
      <c r="Y501" s="142" t="s">
        <v>1037</v>
      </c>
      <c r="Z501" s="142" t="s">
        <v>1069</v>
      </c>
      <c r="AA501" s="142" t="s">
        <v>2734</v>
      </c>
      <c r="AB501" s="142" t="str">
        <f t="shared" si="28"/>
        <v>CR 20161019NOJE6È</v>
      </c>
      <c r="AC501" s="142">
        <f t="shared" si="29"/>
        <v>5</v>
      </c>
      <c r="AD501" s="142" t="str">
        <f>VLOOKUP(U501,NIVEAUXADMIN!A:B,2,FALSE)</f>
        <v>HT09</v>
      </c>
      <c r="AE501" s="142" t="str">
        <f>VLOOKUP(V501,NIVEAUXADMIN!E:F,2,FALSE)</f>
        <v>HT09934</v>
      </c>
      <c r="AF501" s="142" t="str">
        <f>VLOOKUP(W501,NIVEAUXADMIN!I:J,2,FALSE)</f>
        <v>HT09934-06</v>
      </c>
      <c r="AG501" s="142">
        <f>IF(SUMPRODUCT(($A$4:$A501=A501)*($V$4:$V501=V501))&gt;1,0,1)</f>
        <v>0</v>
      </c>
    </row>
    <row r="502" spans="1:33" ht="15" customHeight="1">
      <c r="A502" s="142" t="s">
        <v>2754</v>
      </c>
      <c r="B502" s="142" t="s">
        <v>2754</v>
      </c>
      <c r="C502" s="142" t="s">
        <v>38</v>
      </c>
      <c r="D502" s="72" t="s">
        <v>1192</v>
      </c>
      <c r="E502" s="72"/>
      <c r="F502" s="142" t="s">
        <v>16</v>
      </c>
      <c r="G502" s="142" t="str">
        <f t="shared" si="30"/>
        <v>Octobre</v>
      </c>
      <c r="H502" s="158">
        <v>42662</v>
      </c>
      <c r="I502" s="84" t="s">
        <v>1051</v>
      </c>
      <c r="J502" s="142" t="s">
        <v>1052</v>
      </c>
      <c r="K502" s="142" t="s">
        <v>1062</v>
      </c>
      <c r="L502" s="142" t="s">
        <v>2711</v>
      </c>
      <c r="M502" s="80" t="s">
        <v>27</v>
      </c>
      <c r="N502" s="159">
        <v>120</v>
      </c>
      <c r="O502" s="75"/>
      <c r="P502" s="75"/>
      <c r="Q502" s="75"/>
      <c r="R502" s="79"/>
      <c r="S502" s="144">
        <v>120</v>
      </c>
      <c r="T502" s="85" t="s">
        <v>1040</v>
      </c>
      <c r="U502" s="142" t="s">
        <v>169</v>
      </c>
      <c r="V502" s="142" t="s">
        <v>433</v>
      </c>
      <c r="W502" s="86" t="s">
        <v>1735</v>
      </c>
      <c r="X502" s="142" t="s">
        <v>1138</v>
      </c>
      <c r="Y502" s="142" t="s">
        <v>1037</v>
      </c>
      <c r="Z502" s="142" t="s">
        <v>1069</v>
      </c>
      <c r="AA502" s="142" t="s">
        <v>2736</v>
      </c>
      <c r="AB502" s="142" t="str">
        <f t="shared" si="28"/>
        <v>CR 20161019NOJE6È</v>
      </c>
      <c r="AC502" s="142">
        <f t="shared" si="29"/>
        <v>5</v>
      </c>
      <c r="AD502" s="142" t="str">
        <f>VLOOKUP(U502,NIVEAUXADMIN!A:B,2,FALSE)</f>
        <v>HT09</v>
      </c>
      <c r="AE502" s="142" t="str">
        <f>VLOOKUP(V502,NIVEAUXADMIN!E:F,2,FALSE)</f>
        <v>HT09934</v>
      </c>
      <c r="AF502" s="142" t="str">
        <f>VLOOKUP(W502,NIVEAUXADMIN!I:J,2,FALSE)</f>
        <v>HT09934-06</v>
      </c>
      <c r="AG502" s="142">
        <f>IF(SUMPRODUCT(($A$4:$A502=A502)*($V$4:$V502=V502))&gt;1,0,1)</f>
        <v>0</v>
      </c>
    </row>
    <row r="503" spans="1:33" ht="15" customHeight="1">
      <c r="A503" s="72" t="s">
        <v>2754</v>
      </c>
      <c r="B503" s="72" t="s">
        <v>2754</v>
      </c>
      <c r="C503" s="72" t="s">
        <v>38</v>
      </c>
      <c r="D503" s="142" t="s">
        <v>1192</v>
      </c>
      <c r="E503" s="72"/>
      <c r="F503" s="142" t="s">
        <v>16</v>
      </c>
      <c r="G503" s="142" t="str">
        <f t="shared" si="30"/>
        <v>Octobre</v>
      </c>
      <c r="H503" s="158">
        <v>42663</v>
      </c>
      <c r="I503" s="84" t="s">
        <v>1051</v>
      </c>
      <c r="J503" s="142" t="s">
        <v>1052</v>
      </c>
      <c r="K503" s="142" t="s">
        <v>1054</v>
      </c>
      <c r="L503" s="142" t="s">
        <v>2712</v>
      </c>
      <c r="M503" s="80" t="s">
        <v>27</v>
      </c>
      <c r="N503" s="159">
        <v>20</v>
      </c>
      <c r="O503" s="75"/>
      <c r="P503" s="75"/>
      <c r="Q503" s="75"/>
      <c r="R503" s="79" t="s">
        <v>1885</v>
      </c>
      <c r="S503" s="144">
        <v>10</v>
      </c>
      <c r="T503" s="85" t="s">
        <v>1040</v>
      </c>
      <c r="U503" s="142" t="s">
        <v>169</v>
      </c>
      <c r="V503" s="142" t="s">
        <v>427</v>
      </c>
      <c r="W503" s="86" t="s">
        <v>1388</v>
      </c>
      <c r="X503" s="142" t="s">
        <v>2644</v>
      </c>
      <c r="Y503" s="142"/>
      <c r="Z503" s="142" t="s">
        <v>1069</v>
      </c>
      <c r="AA503" s="142"/>
      <c r="AB503" s="142" t="str">
        <f t="shared" si="28"/>
        <v>CR 20161020NOBO1È</v>
      </c>
      <c r="AC503" s="142">
        <f t="shared" si="29"/>
        <v>15</v>
      </c>
      <c r="AD503" s="142" t="str">
        <f>VLOOKUP(U503,NIVEAUXADMIN!A:B,2,FALSE)</f>
        <v>HT09</v>
      </c>
      <c r="AE503" s="142" t="str">
        <f>VLOOKUP(V503,NIVEAUXADMIN!E:F,2,FALSE)</f>
        <v>HT09933</v>
      </c>
      <c r="AF503" s="142" t="str">
        <f>VLOOKUP(W503,NIVEAUXADMIN!I:J,2,FALSE)</f>
        <v>HT09933-01</v>
      </c>
      <c r="AG503" s="142">
        <f>IF(SUMPRODUCT(($A$4:$A503=A503)*($V$4:$V503=V503))&gt;1,0,1)</f>
        <v>1</v>
      </c>
    </row>
    <row r="504" spans="1:33" ht="15" customHeight="1">
      <c r="A504" s="142" t="s">
        <v>2754</v>
      </c>
      <c r="B504" s="142" t="s">
        <v>2754</v>
      </c>
      <c r="C504" s="142" t="s">
        <v>38</v>
      </c>
      <c r="D504" s="72" t="s">
        <v>1192</v>
      </c>
      <c r="E504" s="72"/>
      <c r="F504" s="142" t="s">
        <v>16</v>
      </c>
      <c r="G504" s="142" t="str">
        <f t="shared" si="30"/>
        <v>Octobre</v>
      </c>
      <c r="H504" s="158">
        <v>42663</v>
      </c>
      <c r="I504" s="84" t="s">
        <v>1051</v>
      </c>
      <c r="J504" s="142" t="s">
        <v>1052</v>
      </c>
      <c r="K504" s="142" t="s">
        <v>1063</v>
      </c>
      <c r="L504" s="142" t="s">
        <v>2710</v>
      </c>
      <c r="M504" s="80" t="s">
        <v>27</v>
      </c>
      <c r="N504" s="159">
        <v>10</v>
      </c>
      <c r="O504" s="75"/>
      <c r="P504" s="75"/>
      <c r="Q504" s="75"/>
      <c r="R504" s="79" t="s">
        <v>1885</v>
      </c>
      <c r="S504" s="144">
        <v>10</v>
      </c>
      <c r="T504" s="85" t="s">
        <v>1040</v>
      </c>
      <c r="U504" s="142" t="s">
        <v>169</v>
      </c>
      <c r="V504" s="142" t="s">
        <v>427</v>
      </c>
      <c r="W504" s="86" t="s">
        <v>1388</v>
      </c>
      <c r="X504" s="142" t="s">
        <v>2644</v>
      </c>
      <c r="Y504" s="142"/>
      <c r="Z504" s="142" t="s">
        <v>1069</v>
      </c>
      <c r="AA504" s="142" t="s">
        <v>2734</v>
      </c>
      <c r="AB504" s="142" t="str">
        <f t="shared" si="28"/>
        <v>CR 20161020NOBO1È</v>
      </c>
      <c r="AC504" s="142">
        <f t="shared" si="29"/>
        <v>15</v>
      </c>
      <c r="AD504" s="142" t="str">
        <f>VLOOKUP(U504,NIVEAUXADMIN!A:B,2,FALSE)</f>
        <v>HT09</v>
      </c>
      <c r="AE504" s="142" t="str">
        <f>VLOOKUP(V504,NIVEAUXADMIN!E:F,2,FALSE)</f>
        <v>HT09933</v>
      </c>
      <c r="AF504" s="142" t="str">
        <f>VLOOKUP(W504,NIVEAUXADMIN!I:J,2,FALSE)</f>
        <v>HT09933-01</v>
      </c>
      <c r="AG504" s="142">
        <f>IF(SUMPRODUCT(($A$4:$A504=A504)*($V$4:$V504=V504))&gt;1,0,1)</f>
        <v>0</v>
      </c>
    </row>
    <row r="505" spans="1:33" ht="15" customHeight="1">
      <c r="A505" s="72" t="s">
        <v>2754</v>
      </c>
      <c r="B505" s="72" t="s">
        <v>2754</v>
      </c>
      <c r="C505" s="72" t="s">
        <v>38</v>
      </c>
      <c r="D505" s="142" t="s">
        <v>1192</v>
      </c>
      <c r="E505" s="72"/>
      <c r="F505" s="142" t="s">
        <v>16</v>
      </c>
      <c r="G505" s="142" t="str">
        <f t="shared" si="30"/>
        <v>Octobre</v>
      </c>
      <c r="H505" s="158">
        <v>42663</v>
      </c>
      <c r="I505" s="84" t="s">
        <v>1051</v>
      </c>
      <c r="J505" s="142" t="s">
        <v>1052</v>
      </c>
      <c r="K505" s="142" t="s">
        <v>1062</v>
      </c>
      <c r="L505" s="142" t="s">
        <v>2711</v>
      </c>
      <c r="M505" s="80" t="s">
        <v>27</v>
      </c>
      <c r="N505" s="159">
        <v>10</v>
      </c>
      <c r="O505" s="75"/>
      <c r="P505" s="75"/>
      <c r="Q505" s="75"/>
      <c r="R505" s="79" t="s">
        <v>1885</v>
      </c>
      <c r="S505" s="144">
        <v>10</v>
      </c>
      <c r="T505" s="85" t="s">
        <v>1040</v>
      </c>
      <c r="U505" s="142" t="s">
        <v>169</v>
      </c>
      <c r="V505" s="142" t="s">
        <v>427</v>
      </c>
      <c r="W505" s="86" t="s">
        <v>1388</v>
      </c>
      <c r="X505" s="142" t="s">
        <v>2644</v>
      </c>
      <c r="Y505" s="142"/>
      <c r="Z505" s="142" t="s">
        <v>1069</v>
      </c>
      <c r="AA505" s="142" t="s">
        <v>2736</v>
      </c>
      <c r="AB505" s="142" t="str">
        <f t="shared" si="28"/>
        <v>CR 20161020NOBO1È</v>
      </c>
      <c r="AC505" s="142">
        <f t="shared" si="29"/>
        <v>15</v>
      </c>
      <c r="AD505" s="142" t="str">
        <f>VLOOKUP(U505,NIVEAUXADMIN!A:B,2,FALSE)</f>
        <v>HT09</v>
      </c>
      <c r="AE505" s="142" t="str">
        <f>VLOOKUP(V505,NIVEAUXADMIN!E:F,2,FALSE)</f>
        <v>HT09933</v>
      </c>
      <c r="AF505" s="142" t="str">
        <f>VLOOKUP(W505,NIVEAUXADMIN!I:J,2,FALSE)</f>
        <v>HT09933-01</v>
      </c>
      <c r="AG505" s="142">
        <f>IF(SUMPRODUCT(($A$4:$A505=A505)*($V$4:$V505=V505))&gt;1,0,1)</f>
        <v>0</v>
      </c>
    </row>
    <row r="506" spans="1:33" ht="15" customHeight="1">
      <c r="A506" s="72" t="s">
        <v>2754</v>
      </c>
      <c r="B506" s="72" t="s">
        <v>2754</v>
      </c>
      <c r="C506" s="72" t="s">
        <v>38</v>
      </c>
      <c r="D506" s="142" t="s">
        <v>1192</v>
      </c>
      <c r="E506" s="72"/>
      <c r="F506" s="142" t="s">
        <v>16</v>
      </c>
      <c r="G506" s="142" t="str">
        <f t="shared" si="30"/>
        <v>Octobre</v>
      </c>
      <c r="H506" s="158">
        <v>42663</v>
      </c>
      <c r="I506" s="84" t="s">
        <v>1051</v>
      </c>
      <c r="J506" s="142" t="s">
        <v>1052</v>
      </c>
      <c r="K506" s="142" t="s">
        <v>1054</v>
      </c>
      <c r="L506" s="142" t="s">
        <v>2712</v>
      </c>
      <c r="M506" s="80" t="s">
        <v>27</v>
      </c>
      <c r="N506" s="159">
        <v>20</v>
      </c>
      <c r="O506" s="75"/>
      <c r="P506" s="75"/>
      <c r="Q506" s="75"/>
      <c r="R506" s="79" t="s">
        <v>1885</v>
      </c>
      <c r="S506" s="144">
        <v>10</v>
      </c>
      <c r="T506" s="85" t="s">
        <v>1040</v>
      </c>
      <c r="U506" s="142" t="s">
        <v>169</v>
      </c>
      <c r="V506" s="142" t="s">
        <v>427</v>
      </c>
      <c r="W506" s="86" t="s">
        <v>1469</v>
      </c>
      <c r="X506" s="142" t="s">
        <v>2645</v>
      </c>
      <c r="Y506" s="142"/>
      <c r="Z506" s="142" t="s">
        <v>1069</v>
      </c>
      <c r="AA506" s="142"/>
      <c r="AB506" s="142" t="str">
        <f t="shared" si="28"/>
        <v>CR 20161020NOBO2È</v>
      </c>
      <c r="AC506" s="142">
        <f t="shared" si="29"/>
        <v>5</v>
      </c>
      <c r="AD506" s="142" t="str">
        <f>VLOOKUP(U506,NIVEAUXADMIN!A:B,2,FALSE)</f>
        <v>HT09</v>
      </c>
      <c r="AE506" s="142" t="str">
        <f>VLOOKUP(V506,NIVEAUXADMIN!E:F,2,FALSE)</f>
        <v>HT09933</v>
      </c>
      <c r="AF506" s="142" t="str">
        <f>VLOOKUP(W506,NIVEAUXADMIN!I:J,2,FALSE)</f>
        <v>HT09933-02</v>
      </c>
      <c r="AG506" s="142">
        <f>IF(SUMPRODUCT(($A$4:$A506=A506)*($V$4:$V506=V506))&gt;1,0,1)</f>
        <v>0</v>
      </c>
    </row>
    <row r="507" spans="1:33" ht="15" customHeight="1">
      <c r="A507" s="142" t="s">
        <v>2754</v>
      </c>
      <c r="B507" s="142" t="s">
        <v>2754</v>
      </c>
      <c r="C507" s="142" t="s">
        <v>38</v>
      </c>
      <c r="D507" s="72" t="s">
        <v>1192</v>
      </c>
      <c r="E507" s="72"/>
      <c r="F507" s="142" t="s">
        <v>16</v>
      </c>
      <c r="G507" s="142" t="str">
        <f t="shared" si="30"/>
        <v>Octobre</v>
      </c>
      <c r="H507" s="158">
        <v>42663</v>
      </c>
      <c r="I507" s="84" t="s">
        <v>1051</v>
      </c>
      <c r="J507" s="142" t="s">
        <v>1052</v>
      </c>
      <c r="K507" s="142" t="s">
        <v>1063</v>
      </c>
      <c r="L507" s="142" t="s">
        <v>2710</v>
      </c>
      <c r="M507" s="80" t="s">
        <v>27</v>
      </c>
      <c r="N507" s="159">
        <v>10</v>
      </c>
      <c r="O507" s="75"/>
      <c r="P507" s="75"/>
      <c r="Q507" s="75"/>
      <c r="R507" s="79" t="s">
        <v>1885</v>
      </c>
      <c r="S507" s="144">
        <v>10</v>
      </c>
      <c r="T507" s="85" t="s">
        <v>1040</v>
      </c>
      <c r="U507" s="142" t="s">
        <v>169</v>
      </c>
      <c r="V507" s="142" t="s">
        <v>427</v>
      </c>
      <c r="W507" s="86" t="s">
        <v>1469</v>
      </c>
      <c r="X507" s="142" t="s">
        <v>2645</v>
      </c>
      <c r="Y507" s="142"/>
      <c r="Z507" s="142" t="s">
        <v>1069</v>
      </c>
      <c r="AA507" s="142" t="s">
        <v>2734</v>
      </c>
      <c r="AB507" s="142" t="str">
        <f t="shared" si="28"/>
        <v>CR 20161020NOBO2È</v>
      </c>
      <c r="AC507" s="142">
        <f t="shared" si="29"/>
        <v>5</v>
      </c>
      <c r="AD507" s="142" t="str">
        <f>VLOOKUP(U507,NIVEAUXADMIN!A:B,2,FALSE)</f>
        <v>HT09</v>
      </c>
      <c r="AE507" s="142" t="str">
        <f>VLOOKUP(V507,NIVEAUXADMIN!E:F,2,FALSE)</f>
        <v>HT09933</v>
      </c>
      <c r="AF507" s="142" t="str">
        <f>VLOOKUP(W507,NIVEAUXADMIN!I:J,2,FALSE)</f>
        <v>HT09933-02</v>
      </c>
      <c r="AG507" s="142">
        <f>IF(SUMPRODUCT(($A$4:$A507=A507)*($V$4:$V507=V507))&gt;1,0,1)</f>
        <v>0</v>
      </c>
    </row>
    <row r="508" spans="1:33" s="142" customFormat="1" ht="15" customHeight="1">
      <c r="A508" s="72" t="s">
        <v>2754</v>
      </c>
      <c r="B508" s="72" t="s">
        <v>2754</v>
      </c>
      <c r="C508" s="72" t="s">
        <v>38</v>
      </c>
      <c r="D508" s="142" t="s">
        <v>1192</v>
      </c>
      <c r="E508" s="72"/>
      <c r="F508" s="142" t="s">
        <v>16</v>
      </c>
      <c r="G508" s="142" t="str">
        <f t="shared" si="30"/>
        <v>Octobre</v>
      </c>
      <c r="H508" s="158">
        <v>42663</v>
      </c>
      <c r="I508" s="84" t="s">
        <v>1051</v>
      </c>
      <c r="J508" s="142" t="s">
        <v>1052</v>
      </c>
      <c r="K508" s="142" t="s">
        <v>1062</v>
      </c>
      <c r="L508" s="142" t="s">
        <v>2711</v>
      </c>
      <c r="M508" s="80" t="s">
        <v>27</v>
      </c>
      <c r="N508" s="159">
        <v>10</v>
      </c>
      <c r="O508" s="75"/>
      <c r="P508" s="75"/>
      <c r="Q508" s="75"/>
      <c r="R508" s="79" t="s">
        <v>1885</v>
      </c>
      <c r="S508" s="144">
        <v>10</v>
      </c>
      <c r="T508" s="85" t="s">
        <v>1040</v>
      </c>
      <c r="U508" s="142" t="s">
        <v>169</v>
      </c>
      <c r="V508" s="142" t="s">
        <v>427</v>
      </c>
      <c r="W508" s="86" t="s">
        <v>1469</v>
      </c>
      <c r="X508" s="142" t="s">
        <v>2645</v>
      </c>
      <c r="Z508" s="142" t="s">
        <v>1069</v>
      </c>
      <c r="AA508" s="142" t="s">
        <v>2736</v>
      </c>
      <c r="AB508" s="142" t="str">
        <f t="shared" si="28"/>
        <v>CR 20161020NOBO2È</v>
      </c>
      <c r="AC508" s="142">
        <f t="shared" si="29"/>
        <v>5</v>
      </c>
      <c r="AD508" s="142" t="str">
        <f>VLOOKUP(U508,NIVEAUXADMIN!A:B,2,FALSE)</f>
        <v>HT09</v>
      </c>
      <c r="AE508" s="142" t="str">
        <f>VLOOKUP(V508,NIVEAUXADMIN!E:F,2,FALSE)</f>
        <v>HT09933</v>
      </c>
      <c r="AF508" s="142" t="str">
        <f>VLOOKUP(W508,NIVEAUXADMIN!I:J,2,FALSE)</f>
        <v>HT09933-02</v>
      </c>
      <c r="AG508" s="142">
        <f>IF(SUMPRODUCT(($A$4:$A508=A508)*($V$4:$V508=V508))&gt;1,0,1)</f>
        <v>0</v>
      </c>
    </row>
    <row r="509" spans="1:33" s="142" customFormat="1" ht="15" customHeight="1">
      <c r="A509" s="72" t="s">
        <v>2754</v>
      </c>
      <c r="B509" s="72" t="s">
        <v>2754</v>
      </c>
      <c r="C509" s="72" t="s">
        <v>38</v>
      </c>
      <c r="D509" s="142" t="s">
        <v>1192</v>
      </c>
      <c r="E509" s="72"/>
      <c r="F509" s="142" t="s">
        <v>16</v>
      </c>
      <c r="G509" s="142" t="str">
        <f t="shared" si="30"/>
        <v>Octobre</v>
      </c>
      <c r="H509" s="158">
        <v>42663</v>
      </c>
      <c r="I509" s="84" t="s">
        <v>1051</v>
      </c>
      <c r="J509" s="142" t="s">
        <v>1052</v>
      </c>
      <c r="K509" s="142" t="s">
        <v>1054</v>
      </c>
      <c r="L509" s="142" t="s">
        <v>2712</v>
      </c>
      <c r="M509" s="80" t="s">
        <v>27</v>
      </c>
      <c r="N509" s="159">
        <v>21</v>
      </c>
      <c r="O509" s="75"/>
      <c r="P509" s="75"/>
      <c r="Q509" s="75"/>
      <c r="R509" s="79" t="s">
        <v>1885</v>
      </c>
      <c r="S509" s="144">
        <v>10</v>
      </c>
      <c r="T509" s="85" t="s">
        <v>1040</v>
      </c>
      <c r="U509" s="142" t="s">
        <v>169</v>
      </c>
      <c r="V509" s="142" t="s">
        <v>427</v>
      </c>
      <c r="W509" s="86" t="s">
        <v>1388</v>
      </c>
      <c r="X509" s="142" t="s">
        <v>1141</v>
      </c>
      <c r="Y509" s="142" t="s">
        <v>1037</v>
      </c>
      <c r="Z509" s="142" t="s">
        <v>1069</v>
      </c>
      <c r="AB509" s="142" t="str">
        <f t="shared" si="28"/>
        <v>CR 20161020NOBO1È</v>
      </c>
      <c r="AC509" s="142">
        <f t="shared" si="29"/>
        <v>15</v>
      </c>
      <c r="AD509" s="142" t="str">
        <f>VLOOKUP(U509,NIVEAUXADMIN!A:B,2,FALSE)</f>
        <v>HT09</v>
      </c>
      <c r="AE509" s="142" t="str">
        <f>VLOOKUP(V509,NIVEAUXADMIN!E:F,2,FALSE)</f>
        <v>HT09933</v>
      </c>
      <c r="AF509" s="142" t="str">
        <f>VLOOKUP(W509,NIVEAUXADMIN!I:J,2,FALSE)</f>
        <v>HT09933-01</v>
      </c>
      <c r="AG509" s="142">
        <f>IF(SUMPRODUCT(($A$4:$A509=A509)*($V$4:$V509=V509))&gt;1,0,1)</f>
        <v>0</v>
      </c>
    </row>
    <row r="510" spans="1:33" ht="15" customHeight="1">
      <c r="A510" s="72" t="s">
        <v>2754</v>
      </c>
      <c r="B510" s="72" t="s">
        <v>2754</v>
      </c>
      <c r="C510" s="72" t="s">
        <v>38</v>
      </c>
      <c r="D510" s="142" t="s">
        <v>1192</v>
      </c>
      <c r="E510" s="72"/>
      <c r="F510" s="142" t="s">
        <v>16</v>
      </c>
      <c r="G510" s="142" t="str">
        <f t="shared" si="30"/>
        <v>Octobre</v>
      </c>
      <c r="H510" s="158">
        <v>42663</v>
      </c>
      <c r="I510" s="84" t="s">
        <v>1051</v>
      </c>
      <c r="J510" s="142" t="s">
        <v>1052</v>
      </c>
      <c r="K510" s="142" t="s">
        <v>1063</v>
      </c>
      <c r="L510" s="142" t="s">
        <v>2710</v>
      </c>
      <c r="M510" s="80" t="s">
        <v>27</v>
      </c>
      <c r="N510" s="159">
        <v>11</v>
      </c>
      <c r="O510" s="75"/>
      <c r="P510" s="75"/>
      <c r="Q510" s="75"/>
      <c r="R510" s="79" t="s">
        <v>1885</v>
      </c>
      <c r="S510" s="144">
        <v>10</v>
      </c>
      <c r="T510" s="85" t="s">
        <v>1040</v>
      </c>
      <c r="U510" s="142" t="s">
        <v>169</v>
      </c>
      <c r="V510" s="142" t="s">
        <v>427</v>
      </c>
      <c r="W510" s="86" t="s">
        <v>1388</v>
      </c>
      <c r="X510" s="142" t="s">
        <v>1141</v>
      </c>
      <c r="Y510" s="142" t="s">
        <v>1037</v>
      </c>
      <c r="Z510" s="142" t="s">
        <v>1069</v>
      </c>
      <c r="AA510" s="142" t="s">
        <v>2734</v>
      </c>
      <c r="AB510" s="142" t="str">
        <f t="shared" si="28"/>
        <v>CR 20161020NOBO1È</v>
      </c>
      <c r="AC510" s="142">
        <f t="shared" si="29"/>
        <v>15</v>
      </c>
      <c r="AD510" s="142" t="str">
        <f>VLOOKUP(U510,NIVEAUXADMIN!A:B,2,FALSE)</f>
        <v>HT09</v>
      </c>
      <c r="AE510" s="142" t="str">
        <f>VLOOKUP(V510,NIVEAUXADMIN!E:F,2,FALSE)</f>
        <v>HT09933</v>
      </c>
      <c r="AF510" s="142" t="str">
        <f>VLOOKUP(W510,NIVEAUXADMIN!I:J,2,FALSE)</f>
        <v>HT09933-01</v>
      </c>
      <c r="AG510" s="142">
        <f>IF(SUMPRODUCT(($A$4:$A510=A510)*($V$4:$V510=V510))&gt;1,0,1)</f>
        <v>0</v>
      </c>
    </row>
    <row r="511" spans="1:33" ht="15" customHeight="1">
      <c r="A511" s="72" t="s">
        <v>2754</v>
      </c>
      <c r="B511" s="72" t="s">
        <v>2754</v>
      </c>
      <c r="C511" s="72" t="s">
        <v>38</v>
      </c>
      <c r="D511" s="142" t="s">
        <v>1192</v>
      </c>
      <c r="E511" s="72"/>
      <c r="F511" s="142" t="s">
        <v>16</v>
      </c>
      <c r="G511" s="142" t="str">
        <f t="shared" si="30"/>
        <v>Octobre</v>
      </c>
      <c r="H511" s="158">
        <v>42663</v>
      </c>
      <c r="I511" s="84" t="s">
        <v>1051</v>
      </c>
      <c r="J511" s="142" t="s">
        <v>1052</v>
      </c>
      <c r="K511" s="142" t="s">
        <v>1062</v>
      </c>
      <c r="L511" s="142" t="s">
        <v>2711</v>
      </c>
      <c r="M511" s="80" t="s">
        <v>27</v>
      </c>
      <c r="N511" s="159">
        <v>10</v>
      </c>
      <c r="O511" s="75"/>
      <c r="P511" s="75"/>
      <c r="Q511" s="75"/>
      <c r="R511" s="79" t="s">
        <v>1885</v>
      </c>
      <c r="S511" s="144">
        <v>10</v>
      </c>
      <c r="T511" s="85" t="s">
        <v>1040</v>
      </c>
      <c r="U511" s="142" t="s">
        <v>169</v>
      </c>
      <c r="V511" s="142" t="s">
        <v>427</v>
      </c>
      <c r="W511" s="86" t="s">
        <v>1388</v>
      </c>
      <c r="X511" s="142" t="s">
        <v>1141</v>
      </c>
      <c r="Y511" s="142" t="s">
        <v>1037</v>
      </c>
      <c r="Z511" s="142" t="s">
        <v>1069</v>
      </c>
      <c r="AA511" s="142" t="s">
        <v>2736</v>
      </c>
      <c r="AB511" s="142" t="str">
        <f t="shared" si="28"/>
        <v>CR 20161020NOBO1È</v>
      </c>
      <c r="AC511" s="142">
        <f t="shared" si="29"/>
        <v>15</v>
      </c>
      <c r="AD511" s="142" t="str">
        <f>VLOOKUP(U511,NIVEAUXADMIN!A:B,2,FALSE)</f>
        <v>HT09</v>
      </c>
      <c r="AE511" s="142" t="str">
        <f>VLOOKUP(V511,NIVEAUXADMIN!E:F,2,FALSE)</f>
        <v>HT09933</v>
      </c>
      <c r="AF511" s="142" t="str">
        <f>VLOOKUP(W511,NIVEAUXADMIN!I:J,2,FALSE)</f>
        <v>HT09933-01</v>
      </c>
      <c r="AG511" s="142">
        <f>IF(SUMPRODUCT(($A$4:$A511=A511)*($V$4:$V511=V511))&gt;1,0,1)</f>
        <v>0</v>
      </c>
    </row>
    <row r="512" spans="1:33" ht="15" customHeight="1">
      <c r="A512" s="72" t="s">
        <v>2754</v>
      </c>
      <c r="B512" s="72" t="s">
        <v>2754</v>
      </c>
      <c r="C512" s="72" t="s">
        <v>38</v>
      </c>
      <c r="D512" s="142" t="s">
        <v>1192</v>
      </c>
      <c r="E512" s="72"/>
      <c r="F512" s="142" t="s">
        <v>16</v>
      </c>
      <c r="G512" s="142" t="str">
        <f t="shared" si="30"/>
        <v>Octobre</v>
      </c>
      <c r="H512" s="158">
        <v>42663</v>
      </c>
      <c r="I512" s="84" t="s">
        <v>1051</v>
      </c>
      <c r="J512" s="142" t="s">
        <v>1052</v>
      </c>
      <c r="K512" s="142" t="s">
        <v>1054</v>
      </c>
      <c r="L512" s="142" t="s">
        <v>2712</v>
      </c>
      <c r="M512" s="80" t="s">
        <v>27</v>
      </c>
      <c r="N512" s="159">
        <v>2</v>
      </c>
      <c r="O512" s="75"/>
      <c r="P512" s="75"/>
      <c r="Q512" s="75"/>
      <c r="R512" s="79" t="s">
        <v>1885</v>
      </c>
      <c r="S512" s="144">
        <v>1</v>
      </c>
      <c r="T512" s="85" t="s">
        <v>1040</v>
      </c>
      <c r="U512" s="142" t="s">
        <v>169</v>
      </c>
      <c r="V512" s="142" t="s">
        <v>427</v>
      </c>
      <c r="W512" s="86" t="s">
        <v>1388</v>
      </c>
      <c r="X512" s="142" t="s">
        <v>1142</v>
      </c>
      <c r="Y512" s="142" t="s">
        <v>1037</v>
      </c>
      <c r="Z512" s="142" t="s">
        <v>1069</v>
      </c>
      <c r="AA512" s="142"/>
      <c r="AB512" s="142" t="str">
        <f t="shared" si="28"/>
        <v>CR 20161020NOBO1È</v>
      </c>
      <c r="AC512" s="142">
        <f t="shared" si="29"/>
        <v>15</v>
      </c>
      <c r="AD512" s="142" t="str">
        <f>VLOOKUP(U512,NIVEAUXADMIN!A:B,2,FALSE)</f>
        <v>HT09</v>
      </c>
      <c r="AE512" s="142" t="str">
        <f>VLOOKUP(V512,NIVEAUXADMIN!E:F,2,FALSE)</f>
        <v>HT09933</v>
      </c>
      <c r="AF512" s="142" t="str">
        <f>VLOOKUP(W512,NIVEAUXADMIN!I:J,2,FALSE)</f>
        <v>HT09933-01</v>
      </c>
      <c r="AG512" s="142">
        <f>IF(SUMPRODUCT(($A$4:$A512=A512)*($V$4:$V512=V512))&gt;1,0,1)</f>
        <v>0</v>
      </c>
    </row>
    <row r="513" spans="1:33" ht="15" customHeight="1">
      <c r="A513" s="72" t="s">
        <v>2754</v>
      </c>
      <c r="B513" s="72" t="s">
        <v>2754</v>
      </c>
      <c r="C513" s="72" t="s">
        <v>38</v>
      </c>
      <c r="D513" s="142" t="s">
        <v>1192</v>
      </c>
      <c r="E513" s="72"/>
      <c r="F513" s="142" t="s">
        <v>16</v>
      </c>
      <c r="G513" s="142" t="str">
        <f t="shared" si="30"/>
        <v>Octobre</v>
      </c>
      <c r="H513" s="158">
        <v>42663</v>
      </c>
      <c r="I513" s="84" t="s">
        <v>1051</v>
      </c>
      <c r="J513" s="142" t="s">
        <v>1052</v>
      </c>
      <c r="K513" s="142" t="s">
        <v>1063</v>
      </c>
      <c r="L513" s="142" t="s">
        <v>2710</v>
      </c>
      <c r="M513" s="80" t="s">
        <v>27</v>
      </c>
      <c r="N513" s="159">
        <v>1</v>
      </c>
      <c r="O513" s="75"/>
      <c r="P513" s="75"/>
      <c r="Q513" s="75"/>
      <c r="R513" s="79" t="s">
        <v>1885</v>
      </c>
      <c r="S513" s="144">
        <v>1</v>
      </c>
      <c r="T513" s="85" t="s">
        <v>1040</v>
      </c>
      <c r="U513" s="142" t="s">
        <v>169</v>
      </c>
      <c r="V513" s="142" t="s">
        <v>427</v>
      </c>
      <c r="W513" s="86" t="s">
        <v>1388</v>
      </c>
      <c r="X513" s="142" t="s">
        <v>1142</v>
      </c>
      <c r="Y513" s="142" t="s">
        <v>1037</v>
      </c>
      <c r="Z513" s="142" t="s">
        <v>1069</v>
      </c>
      <c r="AA513" s="142" t="s">
        <v>2734</v>
      </c>
      <c r="AB513" s="142" t="str">
        <f t="shared" si="28"/>
        <v>CR 20161020NOBO1È</v>
      </c>
      <c r="AC513" s="142">
        <f t="shared" si="29"/>
        <v>15</v>
      </c>
      <c r="AD513" s="142" t="str">
        <f>VLOOKUP(U513,NIVEAUXADMIN!A:B,2,FALSE)</f>
        <v>HT09</v>
      </c>
      <c r="AE513" s="142" t="str">
        <f>VLOOKUP(V513,NIVEAUXADMIN!E:F,2,FALSE)</f>
        <v>HT09933</v>
      </c>
      <c r="AF513" s="142" t="str">
        <f>VLOOKUP(W513,NIVEAUXADMIN!I:J,2,FALSE)</f>
        <v>HT09933-01</v>
      </c>
      <c r="AG513" s="142">
        <f>IF(SUMPRODUCT(($A$4:$A513=A513)*($V$4:$V513=V513))&gt;1,0,1)</f>
        <v>0</v>
      </c>
    </row>
    <row r="514" spans="1:33" ht="15" customHeight="1">
      <c r="A514" s="72" t="s">
        <v>2754</v>
      </c>
      <c r="B514" s="72" t="s">
        <v>2754</v>
      </c>
      <c r="C514" s="72" t="s">
        <v>38</v>
      </c>
      <c r="D514" s="142" t="s">
        <v>1192</v>
      </c>
      <c r="E514" s="72"/>
      <c r="F514" s="142" t="s">
        <v>16</v>
      </c>
      <c r="G514" s="142" t="str">
        <f t="shared" si="30"/>
        <v>Octobre</v>
      </c>
      <c r="H514" s="158">
        <v>42663</v>
      </c>
      <c r="I514" s="84" t="s">
        <v>1051</v>
      </c>
      <c r="J514" s="142" t="s">
        <v>1052</v>
      </c>
      <c r="K514" s="142" t="s">
        <v>1062</v>
      </c>
      <c r="L514" s="142" t="s">
        <v>2711</v>
      </c>
      <c r="M514" s="80" t="s">
        <v>27</v>
      </c>
      <c r="N514" s="159">
        <v>1</v>
      </c>
      <c r="O514" s="75"/>
      <c r="P514" s="75"/>
      <c r="Q514" s="75"/>
      <c r="R514" s="79" t="s">
        <v>1885</v>
      </c>
      <c r="S514" s="144">
        <v>1</v>
      </c>
      <c r="T514" s="85" t="s">
        <v>1040</v>
      </c>
      <c r="U514" s="142" t="s">
        <v>169</v>
      </c>
      <c r="V514" s="142" t="s">
        <v>427</v>
      </c>
      <c r="W514" s="86" t="s">
        <v>1388</v>
      </c>
      <c r="X514" s="142" t="s">
        <v>1142</v>
      </c>
      <c r="Y514" s="142" t="s">
        <v>1037</v>
      </c>
      <c r="Z514" s="142" t="s">
        <v>1069</v>
      </c>
      <c r="AA514" s="142" t="s">
        <v>2736</v>
      </c>
      <c r="AB514" s="142" t="str">
        <f t="shared" si="28"/>
        <v>CR 20161020NOBO1È</v>
      </c>
      <c r="AC514" s="142">
        <f t="shared" si="29"/>
        <v>15</v>
      </c>
      <c r="AD514" s="142" t="str">
        <f>VLOOKUP(U514,NIVEAUXADMIN!A:B,2,FALSE)</f>
        <v>HT09</v>
      </c>
      <c r="AE514" s="142" t="str">
        <f>VLOOKUP(V514,NIVEAUXADMIN!E:F,2,FALSE)</f>
        <v>HT09933</v>
      </c>
      <c r="AF514" s="142" t="str">
        <f>VLOOKUP(W514,NIVEAUXADMIN!I:J,2,FALSE)</f>
        <v>HT09933-01</v>
      </c>
      <c r="AG514" s="142">
        <f>IF(SUMPRODUCT(($A$4:$A514=A514)*($V$4:$V514=V514))&gt;1,0,1)</f>
        <v>0</v>
      </c>
    </row>
    <row r="515" spans="1:33" ht="15" customHeight="1">
      <c r="A515" s="142" t="s">
        <v>2754</v>
      </c>
      <c r="B515" s="142" t="s">
        <v>2754</v>
      </c>
      <c r="C515" s="142" t="s">
        <v>38</v>
      </c>
      <c r="D515" s="72" t="s">
        <v>1192</v>
      </c>
      <c r="E515" s="72"/>
      <c r="F515" s="142" t="s">
        <v>16</v>
      </c>
      <c r="G515" s="142" t="str">
        <f t="shared" si="30"/>
        <v>Octobre</v>
      </c>
      <c r="H515" s="158">
        <v>42663</v>
      </c>
      <c r="I515" s="84" t="s">
        <v>1051</v>
      </c>
      <c r="J515" s="142" t="s">
        <v>1052</v>
      </c>
      <c r="K515" s="142" t="s">
        <v>1054</v>
      </c>
      <c r="L515" s="142" t="s">
        <v>2712</v>
      </c>
      <c r="M515" s="80" t="s">
        <v>27</v>
      </c>
      <c r="N515" s="159">
        <v>230</v>
      </c>
      <c r="O515" s="75"/>
      <c r="P515" s="75"/>
      <c r="Q515" s="75"/>
      <c r="R515" s="79" t="s">
        <v>1885</v>
      </c>
      <c r="S515" s="144">
        <v>115</v>
      </c>
      <c r="T515" s="85" t="s">
        <v>1040</v>
      </c>
      <c r="U515" s="142" t="s">
        <v>169</v>
      </c>
      <c r="V515" s="142" t="s">
        <v>433</v>
      </c>
      <c r="W515" s="86"/>
      <c r="X515" s="142"/>
      <c r="Y515" s="142" t="s">
        <v>1036</v>
      </c>
      <c r="Z515" s="142" t="s">
        <v>1069</v>
      </c>
      <c r="AA515" s="142"/>
      <c r="AB515" s="142" t="str">
        <f t="shared" si="28"/>
        <v>CR 20161020NOJE</v>
      </c>
      <c r="AC515" s="142">
        <f t="shared" si="29"/>
        <v>10</v>
      </c>
      <c r="AD515" s="142" t="str">
        <f>VLOOKUP(U515,NIVEAUXADMIN!A:B,2,FALSE)</f>
        <v>HT09</v>
      </c>
      <c r="AE515" s="142" t="str">
        <f>VLOOKUP(V515,NIVEAUXADMIN!E:F,2,FALSE)</f>
        <v>HT09934</v>
      </c>
      <c r="AF515" s="142" t="e">
        <f>VLOOKUP(W515,NIVEAUXADMIN!I:J,2,FALSE)</f>
        <v>#N/A</v>
      </c>
      <c r="AG515" s="142">
        <f>IF(SUMPRODUCT(($A$4:$A515=A515)*($V$4:$V515=V515))&gt;1,0,1)</f>
        <v>0</v>
      </c>
    </row>
    <row r="516" spans="1:33" ht="15" customHeight="1">
      <c r="A516" s="142" t="s">
        <v>2754</v>
      </c>
      <c r="B516" s="142" t="s">
        <v>2754</v>
      </c>
      <c r="C516" s="142" t="s">
        <v>38</v>
      </c>
      <c r="D516" s="142" t="s">
        <v>1192</v>
      </c>
      <c r="E516" s="72"/>
      <c r="F516" s="142" t="s">
        <v>16</v>
      </c>
      <c r="G516" s="142" t="str">
        <f t="shared" si="30"/>
        <v>Octobre</v>
      </c>
      <c r="H516" s="158">
        <v>42663</v>
      </c>
      <c r="I516" s="84" t="s">
        <v>1051</v>
      </c>
      <c r="J516" s="142" t="s">
        <v>1052</v>
      </c>
      <c r="K516" s="142" t="s">
        <v>1063</v>
      </c>
      <c r="L516" s="142" t="s">
        <v>2710</v>
      </c>
      <c r="M516" s="80" t="s">
        <v>27</v>
      </c>
      <c r="N516" s="159">
        <v>115</v>
      </c>
      <c r="O516" s="75"/>
      <c r="P516" s="75"/>
      <c r="Q516" s="75"/>
      <c r="R516" s="79" t="s">
        <v>1885</v>
      </c>
      <c r="S516" s="144">
        <v>115</v>
      </c>
      <c r="T516" s="85" t="s">
        <v>1040</v>
      </c>
      <c r="U516" s="142" t="s">
        <v>169</v>
      </c>
      <c r="V516" s="142" t="s">
        <v>433</v>
      </c>
      <c r="W516" s="86"/>
      <c r="X516" s="142"/>
      <c r="Y516" s="142" t="s">
        <v>1036</v>
      </c>
      <c r="Z516" s="142" t="s">
        <v>1069</v>
      </c>
      <c r="AA516" s="142" t="s">
        <v>2734</v>
      </c>
      <c r="AB516" s="142" t="str">
        <f t="shared" ref="AB516:AB579" si="31">UPPER(LEFT(A516,3)&amp;YEAR(H516)&amp;MONTH(H516)&amp;DAY((H516))&amp;LEFT(U516,2)&amp;LEFT(V516,2)&amp;LEFT(W516,2))</f>
        <v>CR 20161020NOJE</v>
      </c>
      <c r="AC516" s="142">
        <f t="shared" ref="AC516:AC579" si="32">COUNTIF($AB$4:$AB$1178,AB516)</f>
        <v>10</v>
      </c>
      <c r="AD516" s="142" t="str">
        <f>VLOOKUP(U516,NIVEAUXADMIN!A:B,2,FALSE)</f>
        <v>HT09</v>
      </c>
      <c r="AE516" s="142" t="str">
        <f>VLOOKUP(V516,NIVEAUXADMIN!E:F,2,FALSE)</f>
        <v>HT09934</v>
      </c>
      <c r="AF516" s="142" t="e">
        <f>VLOOKUP(W516,NIVEAUXADMIN!I:J,2,FALSE)</f>
        <v>#N/A</v>
      </c>
      <c r="AG516" s="142">
        <f>IF(SUMPRODUCT(($A$4:$A516=A516)*($V$4:$V516=V516))&gt;1,0,1)</f>
        <v>0</v>
      </c>
    </row>
    <row r="517" spans="1:33" ht="15" customHeight="1">
      <c r="A517" s="142" t="s">
        <v>2754</v>
      </c>
      <c r="B517" s="142" t="s">
        <v>2754</v>
      </c>
      <c r="C517" s="142" t="s">
        <v>38</v>
      </c>
      <c r="D517" s="72" t="s">
        <v>1192</v>
      </c>
      <c r="E517" s="72"/>
      <c r="F517" s="142" t="s">
        <v>16</v>
      </c>
      <c r="G517" s="142" t="str">
        <f t="shared" ref="G517:G580" si="33">CHOOSE(MONTH(H517), "Janvier", "Fevrier", "Mars", "Avril", "Mai", "Juin", "Juillet", "Aout", "Septembre", "Octobre", "Novembre", "Decembre")</f>
        <v>Octobre</v>
      </c>
      <c r="H517" s="158">
        <v>42663</v>
      </c>
      <c r="I517" s="84" t="s">
        <v>1051</v>
      </c>
      <c r="J517" s="142" t="s">
        <v>1052</v>
      </c>
      <c r="K517" s="142" t="s">
        <v>1062</v>
      </c>
      <c r="L517" s="142" t="s">
        <v>2711</v>
      </c>
      <c r="M517" s="80" t="s">
        <v>27</v>
      </c>
      <c r="N517" s="159">
        <v>115</v>
      </c>
      <c r="O517" s="75"/>
      <c r="P517" s="75"/>
      <c r="Q517" s="75"/>
      <c r="R517" s="79" t="s">
        <v>1885</v>
      </c>
      <c r="S517" s="144">
        <v>115</v>
      </c>
      <c r="T517" s="85" t="s">
        <v>1040</v>
      </c>
      <c r="U517" s="142" t="s">
        <v>169</v>
      </c>
      <c r="V517" s="142" t="s">
        <v>433</v>
      </c>
      <c r="W517" s="86"/>
      <c r="X517" s="142"/>
      <c r="Y517" s="142" t="s">
        <v>1036</v>
      </c>
      <c r="Z517" s="142" t="s">
        <v>1069</v>
      </c>
      <c r="AA517" s="142" t="s">
        <v>2736</v>
      </c>
      <c r="AB517" s="142" t="str">
        <f t="shared" si="31"/>
        <v>CR 20161020NOJE</v>
      </c>
      <c r="AC517" s="142">
        <f t="shared" si="32"/>
        <v>10</v>
      </c>
      <c r="AD517" s="142" t="str">
        <f>VLOOKUP(U517,NIVEAUXADMIN!A:B,2,FALSE)</f>
        <v>HT09</v>
      </c>
      <c r="AE517" s="142" t="str">
        <f>VLOOKUP(V517,NIVEAUXADMIN!E:F,2,FALSE)</f>
        <v>HT09934</v>
      </c>
      <c r="AF517" s="142" t="e">
        <f>VLOOKUP(W517,NIVEAUXADMIN!I:J,2,FALSE)</f>
        <v>#N/A</v>
      </c>
      <c r="AG517" s="142">
        <f>IF(SUMPRODUCT(($A$4:$A517=A517)*($V$4:$V517=V517))&gt;1,0,1)</f>
        <v>0</v>
      </c>
    </row>
    <row r="518" spans="1:33" ht="15" customHeight="1">
      <c r="A518" s="72" t="s">
        <v>2754</v>
      </c>
      <c r="B518" s="72" t="s">
        <v>2754</v>
      </c>
      <c r="C518" s="72" t="s">
        <v>38</v>
      </c>
      <c r="D518" s="142" t="s">
        <v>1192</v>
      </c>
      <c r="E518" s="72"/>
      <c r="F518" s="142" t="s">
        <v>16</v>
      </c>
      <c r="G518" s="142" t="str">
        <f t="shared" si="33"/>
        <v>Octobre</v>
      </c>
      <c r="H518" s="158">
        <v>42663</v>
      </c>
      <c r="I518" s="84" t="s">
        <v>1051</v>
      </c>
      <c r="J518" s="142" t="s">
        <v>1052</v>
      </c>
      <c r="K518" s="142" t="s">
        <v>1054</v>
      </c>
      <c r="L518" s="142" t="s">
        <v>2712</v>
      </c>
      <c r="M518" s="80" t="s">
        <v>27</v>
      </c>
      <c r="N518" s="159">
        <v>230</v>
      </c>
      <c r="O518" s="75"/>
      <c r="P518" s="75"/>
      <c r="Q518" s="75"/>
      <c r="R518" s="79" t="s">
        <v>1885</v>
      </c>
      <c r="S518" s="144">
        <v>115</v>
      </c>
      <c r="T518" s="85" t="s">
        <v>1040</v>
      </c>
      <c r="U518" s="142" t="s">
        <v>169</v>
      </c>
      <c r="V518" s="142" t="s">
        <v>433</v>
      </c>
      <c r="W518" s="86"/>
      <c r="X518" s="142" t="s">
        <v>1139</v>
      </c>
      <c r="Y518" s="142"/>
      <c r="Z518" s="142" t="s">
        <v>1069</v>
      </c>
      <c r="AA518" s="142"/>
      <c r="AB518" s="142" t="str">
        <f t="shared" si="31"/>
        <v>CR 20161020NOJE</v>
      </c>
      <c r="AC518" s="142">
        <f t="shared" si="32"/>
        <v>10</v>
      </c>
      <c r="AD518" s="142" t="str">
        <f>VLOOKUP(U518,NIVEAUXADMIN!A:B,2,FALSE)</f>
        <v>HT09</v>
      </c>
      <c r="AE518" s="142" t="str">
        <f>VLOOKUP(V518,NIVEAUXADMIN!E:F,2,FALSE)</f>
        <v>HT09934</v>
      </c>
      <c r="AF518" s="142" t="e">
        <f>VLOOKUP(W518,NIVEAUXADMIN!I:J,2,FALSE)</f>
        <v>#N/A</v>
      </c>
      <c r="AG518" s="142">
        <f>IF(SUMPRODUCT(($A$4:$A518=A518)*($V$4:$V518=V518))&gt;1,0,1)</f>
        <v>0</v>
      </c>
    </row>
    <row r="519" spans="1:33" ht="15" customHeight="1">
      <c r="A519" s="72" t="s">
        <v>2754</v>
      </c>
      <c r="B519" s="72" t="s">
        <v>2754</v>
      </c>
      <c r="C519" s="72" t="s">
        <v>38</v>
      </c>
      <c r="D519" s="142" t="s">
        <v>1192</v>
      </c>
      <c r="E519" s="72"/>
      <c r="F519" s="142" t="s">
        <v>16</v>
      </c>
      <c r="G519" s="142" t="str">
        <f t="shared" si="33"/>
        <v>Octobre</v>
      </c>
      <c r="H519" s="158">
        <v>42663</v>
      </c>
      <c r="I519" s="84" t="s">
        <v>1051</v>
      </c>
      <c r="J519" s="142" t="s">
        <v>1052</v>
      </c>
      <c r="K519" s="142" t="s">
        <v>1063</v>
      </c>
      <c r="L519" s="142" t="s">
        <v>2710</v>
      </c>
      <c r="M519" s="80" t="s">
        <v>27</v>
      </c>
      <c r="N519" s="159">
        <v>115</v>
      </c>
      <c r="O519" s="75"/>
      <c r="P519" s="75"/>
      <c r="Q519" s="75"/>
      <c r="R519" s="79" t="s">
        <v>1885</v>
      </c>
      <c r="S519" s="144">
        <v>115</v>
      </c>
      <c r="T519" s="85" t="s">
        <v>1040</v>
      </c>
      <c r="U519" s="142" t="s">
        <v>169</v>
      </c>
      <c r="V519" s="142" t="s">
        <v>433</v>
      </c>
      <c r="W519" s="86"/>
      <c r="X519" s="142" t="s">
        <v>1139</v>
      </c>
      <c r="Y519" s="142"/>
      <c r="Z519" s="142" t="s">
        <v>1069</v>
      </c>
      <c r="AA519" s="142" t="s">
        <v>2734</v>
      </c>
      <c r="AB519" s="142" t="str">
        <f t="shared" si="31"/>
        <v>CR 20161020NOJE</v>
      </c>
      <c r="AC519" s="142">
        <f t="shared" si="32"/>
        <v>10</v>
      </c>
      <c r="AD519" s="142" t="str">
        <f>VLOOKUP(U519,NIVEAUXADMIN!A:B,2,FALSE)</f>
        <v>HT09</v>
      </c>
      <c r="AE519" s="142" t="str">
        <f>VLOOKUP(V519,NIVEAUXADMIN!E:F,2,FALSE)</f>
        <v>HT09934</v>
      </c>
      <c r="AF519" s="142" t="e">
        <f>VLOOKUP(W519,NIVEAUXADMIN!I:J,2,FALSE)</f>
        <v>#N/A</v>
      </c>
      <c r="AG519" s="142">
        <f>IF(SUMPRODUCT(($A$4:$A519=A519)*($V$4:$V519=V519))&gt;1,0,1)</f>
        <v>0</v>
      </c>
    </row>
    <row r="520" spans="1:33" ht="15" customHeight="1">
      <c r="A520" s="72" t="s">
        <v>2754</v>
      </c>
      <c r="B520" s="72" t="s">
        <v>2754</v>
      </c>
      <c r="C520" s="72" t="s">
        <v>38</v>
      </c>
      <c r="D520" s="142" t="s">
        <v>1192</v>
      </c>
      <c r="E520" s="72"/>
      <c r="F520" s="142" t="s">
        <v>16</v>
      </c>
      <c r="G520" s="142" t="str">
        <f t="shared" si="33"/>
        <v>Octobre</v>
      </c>
      <c r="H520" s="158">
        <v>42663</v>
      </c>
      <c r="I520" s="84" t="s">
        <v>1051</v>
      </c>
      <c r="J520" s="142" t="s">
        <v>1052</v>
      </c>
      <c r="K520" s="142" t="s">
        <v>1062</v>
      </c>
      <c r="L520" s="142" t="s">
        <v>2711</v>
      </c>
      <c r="M520" s="80" t="s">
        <v>27</v>
      </c>
      <c r="N520" s="159">
        <v>115</v>
      </c>
      <c r="O520" s="75"/>
      <c r="P520" s="75"/>
      <c r="Q520" s="75"/>
      <c r="R520" s="79" t="s">
        <v>1885</v>
      </c>
      <c r="S520" s="144">
        <v>115</v>
      </c>
      <c r="T520" s="85" t="s">
        <v>1040</v>
      </c>
      <c r="U520" s="142" t="s">
        <v>169</v>
      </c>
      <c r="V520" s="142" t="s">
        <v>433</v>
      </c>
      <c r="W520" s="86"/>
      <c r="X520" s="142" t="s">
        <v>1139</v>
      </c>
      <c r="Y520" s="142"/>
      <c r="Z520" s="142" t="s">
        <v>1069</v>
      </c>
      <c r="AA520" s="142" t="s">
        <v>2736</v>
      </c>
      <c r="AB520" s="142" t="str">
        <f t="shared" si="31"/>
        <v>CR 20161020NOJE</v>
      </c>
      <c r="AC520" s="142">
        <f t="shared" si="32"/>
        <v>10</v>
      </c>
      <c r="AD520" s="142" t="str">
        <f>VLOOKUP(U520,NIVEAUXADMIN!A:B,2,FALSE)</f>
        <v>HT09</v>
      </c>
      <c r="AE520" s="142" t="str">
        <f>VLOOKUP(V520,NIVEAUXADMIN!E:F,2,FALSE)</f>
        <v>HT09934</v>
      </c>
      <c r="AF520" s="142" t="e">
        <f>VLOOKUP(W520,NIVEAUXADMIN!I:J,2,FALSE)</f>
        <v>#N/A</v>
      </c>
      <c r="AG520" s="142">
        <f>IF(SUMPRODUCT(($A$4:$A520=A520)*($V$4:$V520=V520))&gt;1,0,1)</f>
        <v>0</v>
      </c>
    </row>
    <row r="521" spans="1:33" ht="15" customHeight="1">
      <c r="A521" s="72" t="s">
        <v>2754</v>
      </c>
      <c r="B521" s="72" t="s">
        <v>2754</v>
      </c>
      <c r="C521" s="72" t="s">
        <v>38</v>
      </c>
      <c r="D521" s="142" t="s">
        <v>1192</v>
      </c>
      <c r="E521" s="72"/>
      <c r="F521" s="142" t="s">
        <v>16</v>
      </c>
      <c r="G521" s="142" t="str">
        <f t="shared" si="33"/>
        <v>Octobre</v>
      </c>
      <c r="H521" s="158">
        <v>42663</v>
      </c>
      <c r="I521" s="84" t="s">
        <v>1051</v>
      </c>
      <c r="J521" s="142" t="s">
        <v>1052</v>
      </c>
      <c r="K521" s="142" t="s">
        <v>1054</v>
      </c>
      <c r="L521" s="142" t="s">
        <v>2712</v>
      </c>
      <c r="M521" s="80" t="s">
        <v>27</v>
      </c>
      <c r="N521" s="159">
        <v>6</v>
      </c>
      <c r="O521" s="75"/>
      <c r="P521" s="75"/>
      <c r="Q521" s="75"/>
      <c r="R521" s="79" t="s">
        <v>1885</v>
      </c>
      <c r="S521" s="144">
        <v>6</v>
      </c>
      <c r="T521" s="85" t="s">
        <v>1040</v>
      </c>
      <c r="U521" s="142" t="s">
        <v>169</v>
      </c>
      <c r="V521" s="142" t="s">
        <v>439</v>
      </c>
      <c r="W521" s="86"/>
      <c r="X521" s="142" t="s">
        <v>1144</v>
      </c>
      <c r="Y521" s="142"/>
      <c r="Z521" s="142" t="s">
        <v>1069</v>
      </c>
      <c r="AA521" s="142"/>
      <c r="AB521" s="142" t="str">
        <f t="shared" si="31"/>
        <v>CR 20161020NOMO</v>
      </c>
      <c r="AC521" s="142">
        <f t="shared" si="32"/>
        <v>10</v>
      </c>
      <c r="AD521" s="142" t="str">
        <f>VLOOKUP(U521,NIVEAUXADMIN!A:B,2,FALSE)</f>
        <v>HT09</v>
      </c>
      <c r="AE521" s="142" t="str">
        <f>VLOOKUP(V521,NIVEAUXADMIN!E:F,2,FALSE)</f>
        <v>HT09931</v>
      </c>
      <c r="AF521" s="142" t="e">
        <f>VLOOKUP(W521,NIVEAUXADMIN!I:J,2,FALSE)</f>
        <v>#N/A</v>
      </c>
      <c r="AG521" s="142">
        <f>IF(SUMPRODUCT(($A$4:$A521=A521)*($V$4:$V521=V521))&gt;1,0,1)</f>
        <v>0</v>
      </c>
    </row>
    <row r="522" spans="1:33" ht="15" customHeight="1">
      <c r="A522" s="72" t="s">
        <v>2754</v>
      </c>
      <c r="B522" s="72" t="s">
        <v>2754</v>
      </c>
      <c r="C522" s="72" t="s">
        <v>38</v>
      </c>
      <c r="D522" s="142" t="s">
        <v>1192</v>
      </c>
      <c r="E522" s="72"/>
      <c r="F522" s="142" t="s">
        <v>16</v>
      </c>
      <c r="G522" s="142" t="str">
        <f t="shared" si="33"/>
        <v>Octobre</v>
      </c>
      <c r="H522" s="158">
        <v>42663</v>
      </c>
      <c r="I522" s="84" t="s">
        <v>1051</v>
      </c>
      <c r="J522" s="142" t="s">
        <v>1052</v>
      </c>
      <c r="K522" s="142" t="s">
        <v>1063</v>
      </c>
      <c r="L522" s="142" t="s">
        <v>2710</v>
      </c>
      <c r="M522" s="80" t="s">
        <v>27</v>
      </c>
      <c r="N522" s="159">
        <v>6</v>
      </c>
      <c r="O522" s="75"/>
      <c r="P522" s="75"/>
      <c r="Q522" s="75"/>
      <c r="R522" s="79" t="s">
        <v>1885</v>
      </c>
      <c r="S522" s="144">
        <v>6</v>
      </c>
      <c r="T522" s="85" t="s">
        <v>1040</v>
      </c>
      <c r="U522" s="142" t="s">
        <v>169</v>
      </c>
      <c r="V522" s="142" t="s">
        <v>439</v>
      </c>
      <c r="W522" s="86"/>
      <c r="X522" s="142" t="s">
        <v>1144</v>
      </c>
      <c r="Y522" s="142"/>
      <c r="Z522" s="142" t="s">
        <v>1069</v>
      </c>
      <c r="AA522" s="142" t="s">
        <v>2734</v>
      </c>
      <c r="AB522" s="142" t="str">
        <f t="shared" si="31"/>
        <v>CR 20161020NOMO</v>
      </c>
      <c r="AC522" s="142">
        <f t="shared" si="32"/>
        <v>10</v>
      </c>
      <c r="AD522" s="142" t="str">
        <f>VLOOKUP(U522,NIVEAUXADMIN!A:B,2,FALSE)</f>
        <v>HT09</v>
      </c>
      <c r="AE522" s="142" t="str">
        <f>VLOOKUP(V522,NIVEAUXADMIN!E:F,2,FALSE)</f>
        <v>HT09931</v>
      </c>
      <c r="AF522" s="142" t="e">
        <f>VLOOKUP(W522,NIVEAUXADMIN!I:J,2,FALSE)</f>
        <v>#N/A</v>
      </c>
      <c r="AG522" s="142">
        <f>IF(SUMPRODUCT(($A$4:$A522=A522)*($V$4:$V522=V522))&gt;1,0,1)</f>
        <v>0</v>
      </c>
    </row>
    <row r="523" spans="1:33" ht="15" customHeight="1">
      <c r="A523" s="72" t="s">
        <v>2754</v>
      </c>
      <c r="B523" s="72" t="s">
        <v>2754</v>
      </c>
      <c r="C523" s="72" t="s">
        <v>38</v>
      </c>
      <c r="D523" s="142" t="s">
        <v>1192</v>
      </c>
      <c r="E523" s="72"/>
      <c r="F523" s="142" t="s">
        <v>16</v>
      </c>
      <c r="G523" s="142" t="str">
        <f t="shared" si="33"/>
        <v>Octobre</v>
      </c>
      <c r="H523" s="158">
        <v>42663</v>
      </c>
      <c r="I523" s="84" t="s">
        <v>1051</v>
      </c>
      <c r="J523" s="142" t="s">
        <v>1052</v>
      </c>
      <c r="K523" s="142" t="s">
        <v>1062</v>
      </c>
      <c r="L523" s="142" t="s">
        <v>2711</v>
      </c>
      <c r="M523" s="80" t="s">
        <v>27</v>
      </c>
      <c r="N523" s="159">
        <v>6</v>
      </c>
      <c r="O523" s="75"/>
      <c r="P523" s="75"/>
      <c r="Q523" s="75"/>
      <c r="R523" s="79" t="s">
        <v>1885</v>
      </c>
      <c r="S523" s="144">
        <v>6</v>
      </c>
      <c r="T523" s="85" t="s">
        <v>1040</v>
      </c>
      <c r="U523" s="142" t="s">
        <v>169</v>
      </c>
      <c r="V523" s="142" t="s">
        <v>439</v>
      </c>
      <c r="W523" s="86"/>
      <c r="X523" s="142" t="s">
        <v>1144</v>
      </c>
      <c r="Y523" s="142"/>
      <c r="Z523" s="142" t="s">
        <v>1069</v>
      </c>
      <c r="AA523" s="142" t="s">
        <v>2736</v>
      </c>
      <c r="AB523" s="142" t="str">
        <f t="shared" si="31"/>
        <v>CR 20161020NOMO</v>
      </c>
      <c r="AC523" s="142">
        <f t="shared" si="32"/>
        <v>10</v>
      </c>
      <c r="AD523" s="142" t="str">
        <f>VLOOKUP(U523,NIVEAUXADMIN!A:B,2,FALSE)</f>
        <v>HT09</v>
      </c>
      <c r="AE523" s="142" t="str">
        <f>VLOOKUP(V523,NIVEAUXADMIN!E:F,2,FALSE)</f>
        <v>HT09931</v>
      </c>
      <c r="AF523" s="142" t="e">
        <f>VLOOKUP(W523,NIVEAUXADMIN!I:J,2,FALSE)</f>
        <v>#N/A</v>
      </c>
      <c r="AG523" s="142">
        <f>IF(SUMPRODUCT(($A$4:$A523=A523)*($V$4:$V523=V523))&gt;1,0,1)</f>
        <v>0</v>
      </c>
    </row>
    <row r="524" spans="1:33" ht="15" customHeight="1">
      <c r="A524" s="72" t="s">
        <v>2754</v>
      </c>
      <c r="B524" s="72" t="s">
        <v>2754</v>
      </c>
      <c r="C524" s="72" t="s">
        <v>38</v>
      </c>
      <c r="D524" s="142" t="s">
        <v>1192</v>
      </c>
      <c r="E524" s="72"/>
      <c r="F524" s="142" t="s">
        <v>16</v>
      </c>
      <c r="G524" s="142" t="str">
        <f t="shared" si="33"/>
        <v>Octobre</v>
      </c>
      <c r="H524" s="158">
        <v>42663</v>
      </c>
      <c r="I524" s="84" t="s">
        <v>1051</v>
      </c>
      <c r="J524" s="142" t="s">
        <v>1052</v>
      </c>
      <c r="K524" s="142" t="s">
        <v>1054</v>
      </c>
      <c r="L524" s="142" t="s">
        <v>2712</v>
      </c>
      <c r="M524" s="80" t="s">
        <v>27</v>
      </c>
      <c r="N524" s="159">
        <v>126</v>
      </c>
      <c r="O524" s="75"/>
      <c r="P524" s="75"/>
      <c r="Q524" s="75"/>
      <c r="R524" s="79" t="s">
        <v>1885</v>
      </c>
      <c r="S524" s="144">
        <v>63</v>
      </c>
      <c r="T524" s="85" t="s">
        <v>1040</v>
      </c>
      <c r="U524" s="142" t="s">
        <v>169</v>
      </c>
      <c r="V524" s="142" t="s">
        <v>439</v>
      </c>
      <c r="W524" s="86"/>
      <c r="X524" s="142" t="s">
        <v>1143</v>
      </c>
      <c r="Y524" s="142"/>
      <c r="Z524" s="142" t="s">
        <v>1069</v>
      </c>
      <c r="AA524" s="142"/>
      <c r="AB524" s="142" t="str">
        <f t="shared" si="31"/>
        <v>CR 20161020NOMO</v>
      </c>
      <c r="AC524" s="142">
        <f t="shared" si="32"/>
        <v>10</v>
      </c>
      <c r="AD524" s="142" t="str">
        <f>VLOOKUP(U524,NIVEAUXADMIN!A:B,2,FALSE)</f>
        <v>HT09</v>
      </c>
      <c r="AE524" s="142" t="str">
        <f>VLOOKUP(V524,NIVEAUXADMIN!E:F,2,FALSE)</f>
        <v>HT09931</v>
      </c>
      <c r="AF524" s="142" t="e">
        <f>VLOOKUP(W524,NIVEAUXADMIN!I:J,2,FALSE)</f>
        <v>#N/A</v>
      </c>
      <c r="AG524" s="142">
        <f>IF(SUMPRODUCT(($A$4:$A524=A524)*($V$4:$V524=V524))&gt;1,0,1)</f>
        <v>0</v>
      </c>
    </row>
    <row r="525" spans="1:33" ht="15" customHeight="1">
      <c r="A525" s="72" t="s">
        <v>2754</v>
      </c>
      <c r="B525" s="72" t="s">
        <v>2754</v>
      </c>
      <c r="C525" s="72" t="s">
        <v>38</v>
      </c>
      <c r="D525" s="142" t="s">
        <v>1192</v>
      </c>
      <c r="E525" s="72"/>
      <c r="F525" s="142" t="s">
        <v>16</v>
      </c>
      <c r="G525" s="142" t="str">
        <f t="shared" si="33"/>
        <v>Octobre</v>
      </c>
      <c r="H525" s="158">
        <v>42663</v>
      </c>
      <c r="I525" s="84" t="s">
        <v>1051</v>
      </c>
      <c r="J525" s="142" t="s">
        <v>1052</v>
      </c>
      <c r="K525" s="142" t="s">
        <v>1063</v>
      </c>
      <c r="L525" s="142" t="s">
        <v>2710</v>
      </c>
      <c r="M525" s="80" t="s">
        <v>27</v>
      </c>
      <c r="N525" s="159">
        <v>63</v>
      </c>
      <c r="O525" s="75"/>
      <c r="P525" s="75"/>
      <c r="Q525" s="75"/>
      <c r="R525" s="79" t="s">
        <v>1885</v>
      </c>
      <c r="S525" s="144">
        <v>63</v>
      </c>
      <c r="T525" s="85" t="s">
        <v>1040</v>
      </c>
      <c r="U525" s="142" t="s">
        <v>169</v>
      </c>
      <c r="V525" s="142" t="s">
        <v>439</v>
      </c>
      <c r="W525" s="86"/>
      <c r="X525" s="142" t="s">
        <v>1143</v>
      </c>
      <c r="Y525" s="142"/>
      <c r="Z525" s="142" t="s">
        <v>1069</v>
      </c>
      <c r="AA525" s="142" t="s">
        <v>2734</v>
      </c>
      <c r="AB525" s="142" t="str">
        <f t="shared" si="31"/>
        <v>CR 20161020NOMO</v>
      </c>
      <c r="AC525" s="142">
        <f t="shared" si="32"/>
        <v>10</v>
      </c>
      <c r="AD525" s="142" t="str">
        <f>VLOOKUP(U525,NIVEAUXADMIN!A:B,2,FALSE)</f>
        <v>HT09</v>
      </c>
      <c r="AE525" s="142" t="str">
        <f>VLOOKUP(V525,NIVEAUXADMIN!E:F,2,FALSE)</f>
        <v>HT09931</v>
      </c>
      <c r="AF525" s="142" t="e">
        <f>VLOOKUP(W525,NIVEAUXADMIN!I:J,2,FALSE)</f>
        <v>#N/A</v>
      </c>
      <c r="AG525" s="142">
        <f>IF(SUMPRODUCT(($A$4:$A525=A525)*($V$4:$V525=V525))&gt;1,0,1)</f>
        <v>0</v>
      </c>
    </row>
    <row r="526" spans="1:33" ht="15" customHeight="1">
      <c r="A526" s="72" t="s">
        <v>2754</v>
      </c>
      <c r="B526" s="72" t="s">
        <v>2754</v>
      </c>
      <c r="C526" s="72" t="s">
        <v>38</v>
      </c>
      <c r="D526" s="142" t="s">
        <v>1192</v>
      </c>
      <c r="E526" s="72"/>
      <c r="F526" s="142" t="s">
        <v>16</v>
      </c>
      <c r="G526" s="142" t="str">
        <f t="shared" si="33"/>
        <v>Octobre</v>
      </c>
      <c r="H526" s="158">
        <v>42663</v>
      </c>
      <c r="I526" s="84" t="s">
        <v>1051</v>
      </c>
      <c r="J526" s="142" t="s">
        <v>1052</v>
      </c>
      <c r="K526" s="142" t="s">
        <v>1062</v>
      </c>
      <c r="L526" s="142" t="s">
        <v>2711</v>
      </c>
      <c r="M526" s="80" t="s">
        <v>27</v>
      </c>
      <c r="N526" s="159">
        <v>63</v>
      </c>
      <c r="O526" s="75"/>
      <c r="P526" s="75"/>
      <c r="Q526" s="75"/>
      <c r="R526" s="79" t="s">
        <v>1885</v>
      </c>
      <c r="S526" s="144">
        <v>63</v>
      </c>
      <c r="T526" s="85" t="s">
        <v>1040</v>
      </c>
      <c r="U526" s="142" t="s">
        <v>169</v>
      </c>
      <c r="V526" s="142" t="s">
        <v>439</v>
      </c>
      <c r="W526" s="86"/>
      <c r="X526" s="142" t="s">
        <v>1143</v>
      </c>
      <c r="Y526" s="142"/>
      <c r="Z526" s="142" t="s">
        <v>1069</v>
      </c>
      <c r="AA526" s="142" t="s">
        <v>2736</v>
      </c>
      <c r="AB526" s="142" t="str">
        <f t="shared" si="31"/>
        <v>CR 20161020NOMO</v>
      </c>
      <c r="AC526" s="142">
        <f t="shared" si="32"/>
        <v>10</v>
      </c>
      <c r="AD526" s="142" t="str">
        <f>VLOOKUP(U526,NIVEAUXADMIN!A:B,2,FALSE)</f>
        <v>HT09</v>
      </c>
      <c r="AE526" s="142" t="str">
        <f>VLOOKUP(V526,NIVEAUXADMIN!E:F,2,FALSE)</f>
        <v>HT09931</v>
      </c>
      <c r="AF526" s="142" t="e">
        <f>VLOOKUP(W526,NIVEAUXADMIN!I:J,2,FALSE)</f>
        <v>#N/A</v>
      </c>
      <c r="AG526" s="142">
        <f>IF(SUMPRODUCT(($A$4:$A526=A526)*($V$4:$V526=V526))&gt;1,0,1)</f>
        <v>0</v>
      </c>
    </row>
    <row r="527" spans="1:33" ht="15" customHeight="1">
      <c r="A527" s="72" t="s">
        <v>2754</v>
      </c>
      <c r="B527" s="72" t="s">
        <v>2754</v>
      </c>
      <c r="C527" s="72" t="s">
        <v>38</v>
      </c>
      <c r="D527" s="142" t="s">
        <v>1192</v>
      </c>
      <c r="E527" s="72"/>
      <c r="F527" s="142" t="s">
        <v>16</v>
      </c>
      <c r="G527" s="142" t="str">
        <f t="shared" si="33"/>
        <v>Octobre</v>
      </c>
      <c r="H527" s="158">
        <v>42663</v>
      </c>
      <c r="I527" s="84" t="s">
        <v>1051</v>
      </c>
      <c r="J527" s="142" t="s">
        <v>1052</v>
      </c>
      <c r="K527" s="142" t="s">
        <v>1054</v>
      </c>
      <c r="L527" s="142" t="s">
        <v>2712</v>
      </c>
      <c r="M527" s="80" t="s">
        <v>27</v>
      </c>
      <c r="N527" s="159">
        <v>474</v>
      </c>
      <c r="O527" s="75"/>
      <c r="P527" s="75"/>
      <c r="Q527" s="75"/>
      <c r="R527" s="79" t="s">
        <v>1885</v>
      </c>
      <c r="S527" s="144">
        <v>237</v>
      </c>
      <c r="T527" s="85" t="s">
        <v>30</v>
      </c>
      <c r="U527" s="142" t="s">
        <v>20</v>
      </c>
      <c r="V527" s="142" t="s">
        <v>545</v>
      </c>
      <c r="W527" s="86" t="s">
        <v>1618</v>
      </c>
      <c r="X527" s="142" t="s">
        <v>1140</v>
      </c>
      <c r="Y527" s="142"/>
      <c r="Z527" s="142" t="s">
        <v>1070</v>
      </c>
      <c r="AA527" s="142"/>
      <c r="AB527" s="142" t="str">
        <f t="shared" si="31"/>
        <v>CR 20161020SUST3È</v>
      </c>
      <c r="AC527" s="142">
        <f t="shared" si="32"/>
        <v>2</v>
      </c>
      <c r="AD527" s="142" t="str">
        <f>VLOOKUP(U527,NIVEAUXADMIN!A:B,2,FALSE)</f>
        <v>HT07</v>
      </c>
      <c r="AE527" s="142" t="str">
        <f>VLOOKUP(V527,NIVEAUXADMIN!E:F,2,FALSE)</f>
        <v>HT07722</v>
      </c>
      <c r="AF527" s="142" t="str">
        <f>VLOOKUP(W527,NIVEAUXADMIN!I:J,2,FALSE)</f>
        <v>HT07722-03</v>
      </c>
      <c r="AG527" s="142">
        <f>IF(SUMPRODUCT(($A$4:$A527=A527)*($V$4:$V527=V527))&gt;1,0,1)</f>
        <v>0</v>
      </c>
    </row>
    <row r="528" spans="1:33" ht="15" customHeight="1">
      <c r="A528" s="72" t="s">
        <v>2754</v>
      </c>
      <c r="B528" s="72" t="s">
        <v>2754</v>
      </c>
      <c r="C528" s="72" t="s">
        <v>38</v>
      </c>
      <c r="D528" s="142" t="s">
        <v>1192</v>
      </c>
      <c r="E528" s="72"/>
      <c r="F528" s="142" t="s">
        <v>16</v>
      </c>
      <c r="G528" s="142" t="str">
        <f t="shared" si="33"/>
        <v>Octobre</v>
      </c>
      <c r="H528" s="158">
        <v>42663</v>
      </c>
      <c r="I528" s="84" t="s">
        <v>1049</v>
      </c>
      <c r="J528" s="142" t="s">
        <v>1053</v>
      </c>
      <c r="K528" s="142" t="s">
        <v>1186</v>
      </c>
      <c r="L528" s="142"/>
      <c r="M528" s="80" t="s">
        <v>27</v>
      </c>
      <c r="N528" s="159">
        <v>237</v>
      </c>
      <c r="O528" s="75"/>
      <c r="P528" s="75"/>
      <c r="Q528" s="75"/>
      <c r="R528" s="79" t="s">
        <v>1885</v>
      </c>
      <c r="S528" s="144">
        <v>237</v>
      </c>
      <c r="T528" s="85" t="s">
        <v>30</v>
      </c>
      <c r="U528" s="142" t="s">
        <v>20</v>
      </c>
      <c r="V528" s="142" t="s">
        <v>545</v>
      </c>
      <c r="W528" s="86" t="s">
        <v>1618</v>
      </c>
      <c r="X528" s="142" t="s">
        <v>1140</v>
      </c>
      <c r="Y528" s="142"/>
      <c r="Z528" s="142" t="s">
        <v>1070</v>
      </c>
      <c r="AA528" s="142"/>
      <c r="AB528" s="142" t="str">
        <f t="shared" si="31"/>
        <v>CR 20161020SUST3È</v>
      </c>
      <c r="AC528" s="142">
        <f t="shared" si="32"/>
        <v>2</v>
      </c>
      <c r="AD528" s="142" t="str">
        <f>VLOOKUP(U528,NIVEAUXADMIN!A:B,2,FALSE)</f>
        <v>HT07</v>
      </c>
      <c r="AE528" s="142" t="str">
        <f>VLOOKUP(V528,NIVEAUXADMIN!E:F,2,FALSE)</f>
        <v>HT07722</v>
      </c>
      <c r="AF528" s="142" t="str">
        <f>VLOOKUP(W528,NIVEAUXADMIN!I:J,2,FALSE)</f>
        <v>HT07722-03</v>
      </c>
      <c r="AG528" s="142">
        <f>IF(SUMPRODUCT(($A$4:$A528=A528)*($V$4:$V528=V528))&gt;1,0,1)</f>
        <v>0</v>
      </c>
    </row>
    <row r="529" spans="1:33" ht="15" customHeight="1">
      <c r="A529" s="72" t="s">
        <v>2754</v>
      </c>
      <c r="B529" s="72" t="s">
        <v>2754</v>
      </c>
      <c r="C529" s="72" t="s">
        <v>38</v>
      </c>
      <c r="D529" s="142" t="s">
        <v>1192</v>
      </c>
      <c r="E529" s="72"/>
      <c r="F529" s="142" t="s">
        <v>16</v>
      </c>
      <c r="G529" s="142" t="str">
        <f t="shared" si="33"/>
        <v>Octobre</v>
      </c>
      <c r="H529" s="158">
        <v>42665</v>
      </c>
      <c r="I529" s="84" t="s">
        <v>1051</v>
      </c>
      <c r="J529" s="142" t="s">
        <v>1052</v>
      </c>
      <c r="K529" s="142" t="s">
        <v>1062</v>
      </c>
      <c r="L529" s="142" t="s">
        <v>2709</v>
      </c>
      <c r="M529" s="80" t="s">
        <v>27</v>
      </c>
      <c r="N529" s="159">
        <v>84</v>
      </c>
      <c r="O529" s="75"/>
      <c r="P529" s="75"/>
      <c r="Q529" s="75"/>
      <c r="R529" s="79" t="s">
        <v>1885</v>
      </c>
      <c r="S529" s="144">
        <v>84</v>
      </c>
      <c r="T529" s="85" t="s">
        <v>1040</v>
      </c>
      <c r="U529" s="142" t="s">
        <v>20</v>
      </c>
      <c r="V529" s="142" t="s">
        <v>542</v>
      </c>
      <c r="W529" s="86"/>
      <c r="X529" s="142" t="s">
        <v>1161</v>
      </c>
      <c r="Y529" s="142"/>
      <c r="Z529" s="142" t="s">
        <v>1069</v>
      </c>
      <c r="AA529" s="142" t="s">
        <v>2736</v>
      </c>
      <c r="AB529" s="142" t="str">
        <f t="shared" si="31"/>
        <v>CR 20161022SURO</v>
      </c>
      <c r="AC529" s="142">
        <f t="shared" si="32"/>
        <v>2</v>
      </c>
      <c r="AD529" s="142" t="str">
        <f>VLOOKUP(U529,NIVEAUXADMIN!A:B,2,FALSE)</f>
        <v>HT07</v>
      </c>
      <c r="AE529" s="142" t="str">
        <f>VLOOKUP(V529,NIVEAUXADMIN!E:F,2,FALSE)</f>
        <v>HT07743</v>
      </c>
      <c r="AF529" s="142" t="e">
        <f>VLOOKUP(W529,NIVEAUXADMIN!I:J,2,FALSE)</f>
        <v>#N/A</v>
      </c>
      <c r="AG529" s="142">
        <f>IF(SUMPRODUCT(($A$4:$A529=A529)*($V$4:$V529=V529))&gt;1,0,1)</f>
        <v>1</v>
      </c>
    </row>
    <row r="530" spans="1:33" ht="15" customHeight="1">
      <c r="A530" s="142" t="s">
        <v>2754</v>
      </c>
      <c r="B530" s="142" t="s">
        <v>2754</v>
      </c>
      <c r="C530" s="142" t="s">
        <v>38</v>
      </c>
      <c r="D530" s="142" t="s">
        <v>1192</v>
      </c>
      <c r="E530" s="72"/>
      <c r="F530" s="142" t="s">
        <v>16</v>
      </c>
      <c r="G530" s="142" t="str">
        <f t="shared" si="33"/>
        <v>Octobre</v>
      </c>
      <c r="H530" s="158">
        <v>42666</v>
      </c>
      <c r="I530" s="84" t="s">
        <v>1051</v>
      </c>
      <c r="J530" s="142" t="s">
        <v>1052</v>
      </c>
      <c r="K530" s="142" t="s">
        <v>1056</v>
      </c>
      <c r="L530" s="142"/>
      <c r="M530" s="80" t="s">
        <v>27</v>
      </c>
      <c r="N530" s="159">
        <v>309</v>
      </c>
      <c r="O530" s="75"/>
      <c r="P530" s="75"/>
      <c r="Q530" s="75"/>
      <c r="R530" s="79" t="s">
        <v>1885</v>
      </c>
      <c r="S530" s="144">
        <v>309</v>
      </c>
      <c r="T530" s="85" t="s">
        <v>30</v>
      </c>
      <c r="U530" s="142" t="s">
        <v>20</v>
      </c>
      <c r="V530" s="142" t="s">
        <v>539</v>
      </c>
      <c r="W530" s="86" t="s">
        <v>1630</v>
      </c>
      <c r="X530" s="142" t="s">
        <v>258</v>
      </c>
      <c r="Y530" s="142"/>
      <c r="Z530" s="142" t="s">
        <v>1070</v>
      </c>
      <c r="AA530" s="142"/>
      <c r="AB530" s="142" t="str">
        <f t="shared" si="31"/>
        <v>CR 20161023SUPO4È</v>
      </c>
      <c r="AC530" s="142">
        <f t="shared" si="32"/>
        <v>2</v>
      </c>
      <c r="AD530" s="142" t="str">
        <f>VLOOKUP(U530,NIVEAUXADMIN!A:B,2,FALSE)</f>
        <v>HT07</v>
      </c>
      <c r="AE530" s="142" t="str">
        <f>VLOOKUP(V530,NIVEAUXADMIN!E:F,2,FALSE)</f>
        <v>HT07721</v>
      </c>
      <c r="AF530" s="142" t="str">
        <f>VLOOKUP(W530,NIVEAUXADMIN!I:J,2,FALSE)</f>
        <v>HT07721-01</v>
      </c>
      <c r="AG530" s="142">
        <f>IF(SUMPRODUCT(($A$4:$A530=A530)*($V$4:$V530=V530))&gt;1,0,1)</f>
        <v>0</v>
      </c>
    </row>
    <row r="531" spans="1:33" ht="15" customHeight="1">
      <c r="A531" s="142" t="s">
        <v>2754</v>
      </c>
      <c r="B531" s="142" t="s">
        <v>2754</v>
      </c>
      <c r="C531" s="142" t="s">
        <v>38</v>
      </c>
      <c r="D531" s="72" t="s">
        <v>1192</v>
      </c>
      <c r="E531" s="72"/>
      <c r="F531" s="142" t="s">
        <v>16</v>
      </c>
      <c r="G531" s="142" t="str">
        <f t="shared" si="33"/>
        <v>Octobre</v>
      </c>
      <c r="H531" s="158">
        <v>42666</v>
      </c>
      <c r="I531" s="84" t="s">
        <v>1049</v>
      </c>
      <c r="J531" s="142" t="s">
        <v>1053</v>
      </c>
      <c r="K531" s="142" t="s">
        <v>1186</v>
      </c>
      <c r="L531" s="142"/>
      <c r="M531" s="80" t="s">
        <v>27</v>
      </c>
      <c r="N531" s="159">
        <v>309</v>
      </c>
      <c r="O531" s="75"/>
      <c r="P531" s="75"/>
      <c r="Q531" s="75"/>
      <c r="R531" s="79" t="s">
        <v>1885</v>
      </c>
      <c r="S531" s="144">
        <v>309</v>
      </c>
      <c r="T531" s="85" t="s">
        <v>30</v>
      </c>
      <c r="U531" s="142" t="s">
        <v>20</v>
      </c>
      <c r="V531" s="142" t="s">
        <v>539</v>
      </c>
      <c r="W531" s="86" t="s">
        <v>1630</v>
      </c>
      <c r="X531" s="142" t="s">
        <v>258</v>
      </c>
      <c r="Y531" s="142"/>
      <c r="Z531" s="142" t="s">
        <v>1070</v>
      </c>
      <c r="AA531" s="142"/>
      <c r="AB531" s="142" t="str">
        <f t="shared" si="31"/>
        <v>CR 20161023SUPO4È</v>
      </c>
      <c r="AC531" s="142">
        <f t="shared" si="32"/>
        <v>2</v>
      </c>
      <c r="AD531" s="142" t="str">
        <f>VLOOKUP(U531,NIVEAUXADMIN!A:B,2,FALSE)</f>
        <v>HT07</v>
      </c>
      <c r="AE531" s="142" t="str">
        <f>VLOOKUP(V531,NIVEAUXADMIN!E:F,2,FALSE)</f>
        <v>HT07721</v>
      </c>
      <c r="AF531" s="142" t="str">
        <f>VLOOKUP(W531,NIVEAUXADMIN!I:J,2,FALSE)</f>
        <v>HT07721-01</v>
      </c>
      <c r="AG531" s="142">
        <f>IF(SUMPRODUCT(($A$4:$A531=A531)*($V$4:$V531=V531))&gt;1,0,1)</f>
        <v>0</v>
      </c>
    </row>
    <row r="532" spans="1:33" ht="15" customHeight="1">
      <c r="A532" s="72" t="s">
        <v>2754</v>
      </c>
      <c r="B532" s="72" t="s">
        <v>2754</v>
      </c>
      <c r="C532" s="72" t="s">
        <v>38</v>
      </c>
      <c r="D532" s="142" t="s">
        <v>1192</v>
      </c>
      <c r="E532" s="72"/>
      <c r="F532" s="142" t="s">
        <v>16</v>
      </c>
      <c r="G532" s="142" t="str">
        <f t="shared" si="33"/>
        <v>Octobre</v>
      </c>
      <c r="H532" s="158">
        <v>42666</v>
      </c>
      <c r="I532" s="84" t="s">
        <v>1051</v>
      </c>
      <c r="J532" s="142" t="s">
        <v>1052</v>
      </c>
      <c r="K532" s="142" t="s">
        <v>1063</v>
      </c>
      <c r="L532" s="142" t="s">
        <v>2710</v>
      </c>
      <c r="M532" s="80" t="s">
        <v>27</v>
      </c>
      <c r="N532" s="159">
        <v>630</v>
      </c>
      <c r="O532" s="75"/>
      <c r="P532" s="75"/>
      <c r="Q532" s="75"/>
      <c r="R532" s="79" t="s">
        <v>1885</v>
      </c>
      <c r="S532" s="144">
        <v>630</v>
      </c>
      <c r="T532" s="85" t="s">
        <v>30</v>
      </c>
      <c r="U532" s="142" t="s">
        <v>20</v>
      </c>
      <c r="V532" s="142" t="s">
        <v>545</v>
      </c>
      <c r="W532" s="86"/>
      <c r="X532" s="142" t="s">
        <v>1145</v>
      </c>
      <c r="Y532" s="142"/>
      <c r="Z532" s="142" t="s">
        <v>1070</v>
      </c>
      <c r="AA532" s="142" t="s">
        <v>2734</v>
      </c>
      <c r="AB532" s="142" t="str">
        <f t="shared" si="31"/>
        <v>CR 20161023SUST</v>
      </c>
      <c r="AC532" s="142">
        <f t="shared" si="32"/>
        <v>4</v>
      </c>
      <c r="AD532" s="142" t="str">
        <f>VLOOKUP(U532,NIVEAUXADMIN!A:B,2,FALSE)</f>
        <v>HT07</v>
      </c>
      <c r="AE532" s="142" t="str">
        <f>VLOOKUP(V532,NIVEAUXADMIN!E:F,2,FALSE)</f>
        <v>HT07722</v>
      </c>
      <c r="AF532" s="142" t="e">
        <f>VLOOKUP(W532,NIVEAUXADMIN!I:J,2,FALSE)</f>
        <v>#N/A</v>
      </c>
      <c r="AG532" s="142">
        <f>IF(SUMPRODUCT(($A$4:$A532=A532)*($V$4:$V532=V532))&gt;1,0,1)</f>
        <v>0</v>
      </c>
    </row>
    <row r="533" spans="1:33" ht="15" customHeight="1">
      <c r="A533" s="72" t="s">
        <v>2754</v>
      </c>
      <c r="B533" s="72" t="s">
        <v>2754</v>
      </c>
      <c r="C533" s="72" t="s">
        <v>38</v>
      </c>
      <c r="D533" s="142" t="s">
        <v>1192</v>
      </c>
      <c r="E533" s="72"/>
      <c r="F533" s="142" t="s">
        <v>16</v>
      </c>
      <c r="G533" s="142" t="str">
        <f t="shared" si="33"/>
        <v>Octobre</v>
      </c>
      <c r="H533" s="158">
        <v>42666</v>
      </c>
      <c r="I533" s="84" t="s">
        <v>1051</v>
      </c>
      <c r="J533" s="142" t="s">
        <v>1052</v>
      </c>
      <c r="K533" s="142" t="s">
        <v>1062</v>
      </c>
      <c r="L533" s="142" t="s">
        <v>2711</v>
      </c>
      <c r="M533" s="80" t="s">
        <v>27</v>
      </c>
      <c r="N533" s="159">
        <v>200</v>
      </c>
      <c r="O533" s="75"/>
      <c r="P533" s="75"/>
      <c r="Q533" s="75"/>
      <c r="R533" s="79" t="s">
        <v>1885</v>
      </c>
      <c r="S533" s="144">
        <v>630</v>
      </c>
      <c r="T533" s="85" t="s">
        <v>30</v>
      </c>
      <c r="U533" s="142" t="s">
        <v>20</v>
      </c>
      <c r="V533" s="142" t="s">
        <v>545</v>
      </c>
      <c r="W533" s="86"/>
      <c r="X533" s="142" t="s">
        <v>1145</v>
      </c>
      <c r="Y533" s="142"/>
      <c r="Z533" s="142" t="s">
        <v>1070</v>
      </c>
      <c r="AA533" s="142" t="s">
        <v>2736</v>
      </c>
      <c r="AB533" s="142" t="str">
        <f t="shared" si="31"/>
        <v>CR 20161023SUST</v>
      </c>
      <c r="AC533" s="142">
        <f t="shared" si="32"/>
        <v>4</v>
      </c>
      <c r="AD533" s="142" t="str">
        <f>VLOOKUP(U533,NIVEAUXADMIN!A:B,2,FALSE)</f>
        <v>HT07</v>
      </c>
      <c r="AE533" s="142" t="str">
        <f>VLOOKUP(V533,NIVEAUXADMIN!E:F,2,FALSE)</f>
        <v>HT07722</v>
      </c>
      <c r="AF533" s="142" t="e">
        <f>VLOOKUP(W533,NIVEAUXADMIN!I:J,2,FALSE)</f>
        <v>#N/A</v>
      </c>
      <c r="AG533" s="142">
        <f>IF(SUMPRODUCT(($A$4:$A533=A533)*($V$4:$V533=V533))&gt;1,0,1)</f>
        <v>0</v>
      </c>
    </row>
    <row r="534" spans="1:33" ht="15" customHeight="1">
      <c r="A534" s="72" t="s">
        <v>2754</v>
      </c>
      <c r="B534" s="72" t="s">
        <v>2754</v>
      </c>
      <c r="C534" s="72" t="s">
        <v>38</v>
      </c>
      <c r="D534" s="142" t="s">
        <v>1192</v>
      </c>
      <c r="E534" s="72"/>
      <c r="F534" s="142" t="s">
        <v>16</v>
      </c>
      <c r="G534" s="142" t="str">
        <f t="shared" si="33"/>
        <v>Octobre</v>
      </c>
      <c r="H534" s="158">
        <v>42667</v>
      </c>
      <c r="I534" s="84" t="s">
        <v>1051</v>
      </c>
      <c r="J534" s="142" t="s">
        <v>1052</v>
      </c>
      <c r="K534" s="142" t="s">
        <v>1062</v>
      </c>
      <c r="L534" s="142" t="s">
        <v>2709</v>
      </c>
      <c r="M534" s="80" t="s">
        <v>27</v>
      </c>
      <c r="N534" s="159">
        <v>80</v>
      </c>
      <c r="O534" s="75"/>
      <c r="P534" s="75"/>
      <c r="Q534" s="75"/>
      <c r="R534" s="79" t="s">
        <v>1885</v>
      </c>
      <c r="S534" s="144">
        <v>80</v>
      </c>
      <c r="T534" s="85" t="s">
        <v>1040</v>
      </c>
      <c r="U534" s="142" t="s">
        <v>20</v>
      </c>
      <c r="V534" s="142" t="s">
        <v>542</v>
      </c>
      <c r="W534" s="86"/>
      <c r="X534" s="142"/>
      <c r="Y534" s="142"/>
      <c r="Z534" s="142" t="s">
        <v>1069</v>
      </c>
      <c r="AA534" s="142" t="s">
        <v>2736</v>
      </c>
      <c r="AB534" s="142" t="str">
        <f t="shared" si="31"/>
        <v>CR 20161024SURO</v>
      </c>
      <c r="AC534" s="142">
        <f t="shared" si="32"/>
        <v>2</v>
      </c>
      <c r="AD534" s="142" t="str">
        <f>VLOOKUP(U534,NIVEAUXADMIN!A:B,2,FALSE)</f>
        <v>HT07</v>
      </c>
      <c r="AE534" s="142" t="str">
        <f>VLOOKUP(V534,NIVEAUXADMIN!E:F,2,FALSE)</f>
        <v>HT07743</v>
      </c>
      <c r="AF534" s="142" t="e">
        <f>VLOOKUP(W534,NIVEAUXADMIN!I:J,2,FALSE)</f>
        <v>#N/A</v>
      </c>
      <c r="AG534" s="142">
        <f>IF(SUMPRODUCT(($A$4:$A534=A534)*($V$4:$V534=V534))&gt;1,0,1)</f>
        <v>0</v>
      </c>
    </row>
    <row r="535" spans="1:33" ht="15" customHeight="1">
      <c r="A535" s="72" t="s">
        <v>2754</v>
      </c>
      <c r="B535" s="72" t="s">
        <v>2754</v>
      </c>
      <c r="C535" s="72" t="s">
        <v>38</v>
      </c>
      <c r="D535" s="142" t="s">
        <v>1192</v>
      </c>
      <c r="E535" s="72"/>
      <c r="F535" s="142" t="s">
        <v>16</v>
      </c>
      <c r="G535" s="142" t="str">
        <f t="shared" si="33"/>
        <v>Octobre</v>
      </c>
      <c r="H535" s="158">
        <v>42668</v>
      </c>
      <c r="I535" s="84" t="s">
        <v>1051</v>
      </c>
      <c r="J535" s="142" t="s">
        <v>1052</v>
      </c>
      <c r="K535" s="142" t="s">
        <v>1062</v>
      </c>
      <c r="L535" s="142" t="s">
        <v>2709</v>
      </c>
      <c r="M535" s="80" t="s">
        <v>27</v>
      </c>
      <c r="N535" s="159">
        <v>42</v>
      </c>
      <c r="O535" s="75"/>
      <c r="P535" s="75"/>
      <c r="Q535" s="75"/>
      <c r="R535" s="79" t="s">
        <v>1885</v>
      </c>
      <c r="S535" s="144">
        <v>42</v>
      </c>
      <c r="T535" s="85" t="s">
        <v>1040</v>
      </c>
      <c r="U535" s="142" t="s">
        <v>20</v>
      </c>
      <c r="V535" s="142" t="s">
        <v>520</v>
      </c>
      <c r="W535" s="86"/>
      <c r="X535" s="142" t="s">
        <v>1162</v>
      </c>
      <c r="Y535" s="142"/>
      <c r="Z535" s="142"/>
      <c r="AA535" s="142" t="s">
        <v>2736</v>
      </c>
      <c r="AB535" s="142" t="str">
        <f t="shared" si="31"/>
        <v>CR 20161025SUCH</v>
      </c>
      <c r="AC535" s="142">
        <f t="shared" si="32"/>
        <v>2</v>
      </c>
      <c r="AD535" s="142" t="str">
        <f>VLOOKUP(U535,NIVEAUXADMIN!A:B,2,FALSE)</f>
        <v>HT07</v>
      </c>
      <c r="AE535" s="142" t="str">
        <f>VLOOKUP(V535,NIVEAUXADMIN!E:F,2,FALSE)</f>
        <v>HT07751</v>
      </c>
      <c r="AF535" s="142" t="e">
        <f>VLOOKUP(W535,NIVEAUXADMIN!I:J,2,FALSE)</f>
        <v>#N/A</v>
      </c>
      <c r="AG535" s="142">
        <f>IF(SUMPRODUCT(($A$4:$A535=A535)*($V$4:$V535=V535))&gt;1,0,1)</f>
        <v>1</v>
      </c>
    </row>
    <row r="536" spans="1:33" ht="15" customHeight="1">
      <c r="A536" s="142" t="s">
        <v>2754</v>
      </c>
      <c r="B536" s="142" t="s">
        <v>2754</v>
      </c>
      <c r="C536" s="142" t="s">
        <v>38</v>
      </c>
      <c r="D536" s="72" t="s">
        <v>1192</v>
      </c>
      <c r="E536" s="72"/>
      <c r="F536" s="142" t="s">
        <v>16</v>
      </c>
      <c r="G536" s="142" t="str">
        <f t="shared" si="33"/>
        <v>Octobre</v>
      </c>
      <c r="H536" s="158">
        <v>42669</v>
      </c>
      <c r="I536" s="84" t="s">
        <v>1049</v>
      </c>
      <c r="J536" s="142" t="s">
        <v>1053</v>
      </c>
      <c r="K536" s="142" t="s">
        <v>1064</v>
      </c>
      <c r="L536" s="142" t="s">
        <v>2716</v>
      </c>
      <c r="M536" s="80" t="s">
        <v>27</v>
      </c>
      <c r="N536" s="159">
        <v>180</v>
      </c>
      <c r="O536" s="75"/>
      <c r="P536" s="75"/>
      <c r="Q536" s="75"/>
      <c r="R536" s="79" t="s">
        <v>1885</v>
      </c>
      <c r="S536" s="144">
        <v>180</v>
      </c>
      <c r="T536" s="85" t="s">
        <v>1040</v>
      </c>
      <c r="U536" s="142" t="s">
        <v>20</v>
      </c>
      <c r="V536" s="142" t="s">
        <v>310</v>
      </c>
      <c r="W536" s="86"/>
      <c r="X536" s="142" t="s">
        <v>1105</v>
      </c>
      <c r="Y536" s="142"/>
      <c r="Z536" s="142" t="s">
        <v>1070</v>
      </c>
      <c r="AA536" s="142"/>
      <c r="AB536" s="142" t="str">
        <f t="shared" si="31"/>
        <v>CR 20161026SUAR</v>
      </c>
      <c r="AC536" s="142">
        <f t="shared" si="32"/>
        <v>7</v>
      </c>
      <c r="AD536" s="142" t="str">
        <f>VLOOKUP(U536,NIVEAUXADMIN!A:B,2,FALSE)</f>
        <v>HT07</v>
      </c>
      <c r="AE536" s="142" t="str">
        <f>VLOOKUP(V536,NIVEAUXADMIN!E:F,2,FALSE)</f>
        <v>HT07723</v>
      </c>
      <c r="AF536" s="142" t="e">
        <f>VLOOKUP(W536,NIVEAUXADMIN!I:J,2,FALSE)</f>
        <v>#N/A</v>
      </c>
      <c r="AG536" s="142">
        <f>IF(SUMPRODUCT(($A$4:$A536=A536)*($V$4:$V536=V536))&gt;1,0,1)</f>
        <v>1</v>
      </c>
    </row>
    <row r="537" spans="1:33" ht="15" customHeight="1">
      <c r="A537" s="72" t="s">
        <v>2754</v>
      </c>
      <c r="B537" s="72" t="s">
        <v>2754</v>
      </c>
      <c r="C537" s="72" t="s">
        <v>38</v>
      </c>
      <c r="D537" s="142" t="s">
        <v>1192</v>
      </c>
      <c r="E537" s="72"/>
      <c r="F537" s="142" t="s">
        <v>16</v>
      </c>
      <c r="G537" s="142" t="str">
        <f t="shared" si="33"/>
        <v>Octobre</v>
      </c>
      <c r="H537" s="158">
        <v>42669</v>
      </c>
      <c r="I537" s="84" t="s">
        <v>1051</v>
      </c>
      <c r="J537" s="142" t="s">
        <v>1052</v>
      </c>
      <c r="K537" s="142" t="s">
        <v>1059</v>
      </c>
      <c r="L537" s="142"/>
      <c r="M537" s="80" t="s">
        <v>27</v>
      </c>
      <c r="N537" s="159">
        <v>3600</v>
      </c>
      <c r="O537" s="75"/>
      <c r="P537" s="75"/>
      <c r="Q537" s="75"/>
      <c r="R537" s="79" t="s">
        <v>1885</v>
      </c>
      <c r="S537" s="144">
        <v>180</v>
      </c>
      <c r="T537" s="85" t="s">
        <v>1040</v>
      </c>
      <c r="U537" s="142" t="s">
        <v>20</v>
      </c>
      <c r="V537" s="142" t="s">
        <v>310</v>
      </c>
      <c r="W537" s="86"/>
      <c r="X537" s="142" t="s">
        <v>1105</v>
      </c>
      <c r="Y537" s="142"/>
      <c r="Z537" s="142"/>
      <c r="AA537" s="142"/>
      <c r="AB537" s="142" t="str">
        <f t="shared" si="31"/>
        <v>CR 20161026SUAR</v>
      </c>
      <c r="AC537" s="142">
        <f t="shared" si="32"/>
        <v>7</v>
      </c>
      <c r="AD537" s="142" t="str">
        <f>VLOOKUP(U537,NIVEAUXADMIN!A:B,2,FALSE)</f>
        <v>HT07</v>
      </c>
      <c r="AE537" s="142" t="str">
        <f>VLOOKUP(V537,NIVEAUXADMIN!E:F,2,FALSE)</f>
        <v>HT07723</v>
      </c>
      <c r="AF537" s="142" t="e">
        <f>VLOOKUP(W537,NIVEAUXADMIN!I:J,2,FALSE)</f>
        <v>#N/A</v>
      </c>
      <c r="AG537" s="142">
        <f>IF(SUMPRODUCT(($A$4:$A537=A537)*($V$4:$V537=V537))&gt;1,0,1)</f>
        <v>0</v>
      </c>
    </row>
    <row r="538" spans="1:33" ht="15" customHeight="1">
      <c r="A538" s="72" t="s">
        <v>2754</v>
      </c>
      <c r="B538" s="72" t="s">
        <v>2754</v>
      </c>
      <c r="C538" s="72" t="s">
        <v>38</v>
      </c>
      <c r="D538" s="142" t="s">
        <v>1192</v>
      </c>
      <c r="E538" s="72"/>
      <c r="F538" s="142" t="s">
        <v>16</v>
      </c>
      <c r="G538" s="142" t="str">
        <f t="shared" si="33"/>
        <v>Octobre</v>
      </c>
      <c r="H538" s="158">
        <v>42669</v>
      </c>
      <c r="I538" s="84" t="s">
        <v>1051</v>
      </c>
      <c r="J538" s="142" t="s">
        <v>1052</v>
      </c>
      <c r="K538" s="142" t="s">
        <v>1063</v>
      </c>
      <c r="L538" s="142" t="s">
        <v>2710</v>
      </c>
      <c r="M538" s="80" t="s">
        <v>27</v>
      </c>
      <c r="N538" s="159">
        <v>180</v>
      </c>
      <c r="O538" s="75"/>
      <c r="P538" s="75"/>
      <c r="Q538" s="75"/>
      <c r="R538" s="79" t="s">
        <v>1885</v>
      </c>
      <c r="S538" s="144">
        <v>180</v>
      </c>
      <c r="T538" s="85" t="s">
        <v>30</v>
      </c>
      <c r="U538" s="142" t="s">
        <v>20</v>
      </c>
      <c r="V538" s="142" t="s">
        <v>310</v>
      </c>
      <c r="W538" s="86"/>
      <c r="X538" s="142" t="s">
        <v>1105</v>
      </c>
      <c r="Y538" s="142"/>
      <c r="Z538" s="142" t="s">
        <v>1070</v>
      </c>
      <c r="AA538" s="142" t="s">
        <v>2734</v>
      </c>
      <c r="AB538" s="142" t="str">
        <f t="shared" si="31"/>
        <v>CR 20161026SUAR</v>
      </c>
      <c r="AC538" s="142">
        <f t="shared" si="32"/>
        <v>7</v>
      </c>
      <c r="AD538" s="142" t="str">
        <f>VLOOKUP(U538,NIVEAUXADMIN!A:B,2,FALSE)</f>
        <v>HT07</v>
      </c>
      <c r="AE538" s="142" t="str">
        <f>VLOOKUP(V538,NIVEAUXADMIN!E:F,2,FALSE)</f>
        <v>HT07723</v>
      </c>
      <c r="AF538" s="142" t="e">
        <f>VLOOKUP(W538,NIVEAUXADMIN!I:J,2,FALSE)</f>
        <v>#N/A</v>
      </c>
      <c r="AG538" s="142">
        <f>IF(SUMPRODUCT(($A$4:$A538=A538)*($V$4:$V538=V538))&gt;1,0,1)</f>
        <v>0</v>
      </c>
    </row>
    <row r="539" spans="1:33" ht="15" customHeight="1">
      <c r="A539" s="72" t="s">
        <v>2754</v>
      </c>
      <c r="B539" s="72" t="s">
        <v>2754</v>
      </c>
      <c r="C539" s="72" t="s">
        <v>38</v>
      </c>
      <c r="D539" s="142" t="s">
        <v>1192</v>
      </c>
      <c r="E539" s="72"/>
      <c r="F539" s="142" t="s">
        <v>16</v>
      </c>
      <c r="G539" s="142" t="str">
        <f t="shared" si="33"/>
        <v>Octobre</v>
      </c>
      <c r="H539" s="158">
        <v>42669</v>
      </c>
      <c r="I539" s="84" t="s">
        <v>1051</v>
      </c>
      <c r="J539" s="142" t="s">
        <v>1052</v>
      </c>
      <c r="K539" s="142" t="s">
        <v>1062</v>
      </c>
      <c r="L539" s="142" t="s">
        <v>2711</v>
      </c>
      <c r="M539" s="80" t="s">
        <v>27</v>
      </c>
      <c r="N539" s="159">
        <v>180</v>
      </c>
      <c r="O539" s="75"/>
      <c r="P539" s="75"/>
      <c r="Q539" s="75"/>
      <c r="R539" s="79" t="s">
        <v>1885</v>
      </c>
      <c r="S539" s="144">
        <v>180</v>
      </c>
      <c r="T539" s="85" t="s">
        <v>1040</v>
      </c>
      <c r="U539" s="142" t="s">
        <v>20</v>
      </c>
      <c r="V539" s="142" t="s">
        <v>310</v>
      </c>
      <c r="W539" s="86"/>
      <c r="X539" s="142" t="s">
        <v>1105</v>
      </c>
      <c r="Y539" s="142"/>
      <c r="Z539" s="142"/>
      <c r="AA539" s="142" t="s">
        <v>2736</v>
      </c>
      <c r="AB539" s="142" t="str">
        <f t="shared" si="31"/>
        <v>CR 20161026SUAR</v>
      </c>
      <c r="AC539" s="142">
        <f t="shared" si="32"/>
        <v>7</v>
      </c>
      <c r="AD539" s="142" t="str">
        <f>VLOOKUP(U539,NIVEAUXADMIN!A:B,2,FALSE)</f>
        <v>HT07</v>
      </c>
      <c r="AE539" s="142" t="str">
        <f>VLOOKUP(V539,NIVEAUXADMIN!E:F,2,FALSE)</f>
        <v>HT07723</v>
      </c>
      <c r="AF539" s="142" t="e">
        <f>VLOOKUP(W539,NIVEAUXADMIN!I:J,2,FALSE)</f>
        <v>#N/A</v>
      </c>
      <c r="AG539" s="142">
        <f>IF(SUMPRODUCT(($A$4:$A539=A539)*($V$4:$V539=V539))&gt;1,0,1)</f>
        <v>0</v>
      </c>
    </row>
    <row r="540" spans="1:33" ht="15" customHeight="1">
      <c r="A540" s="72" t="s">
        <v>2754</v>
      </c>
      <c r="B540" s="72" t="s">
        <v>2754</v>
      </c>
      <c r="C540" s="72" t="s">
        <v>38</v>
      </c>
      <c r="D540" s="142" t="s">
        <v>1192</v>
      </c>
      <c r="E540" s="72"/>
      <c r="F540" s="142" t="s">
        <v>16</v>
      </c>
      <c r="G540" s="142" t="str">
        <f t="shared" si="33"/>
        <v>Octobre</v>
      </c>
      <c r="H540" s="158">
        <v>42669</v>
      </c>
      <c r="I540" s="84" t="s">
        <v>1051</v>
      </c>
      <c r="J540" s="142" t="s">
        <v>1052</v>
      </c>
      <c r="K540" s="142" t="s">
        <v>1058</v>
      </c>
      <c r="L540" s="142" t="s">
        <v>2714</v>
      </c>
      <c r="M540" s="80" t="s">
        <v>27</v>
      </c>
      <c r="N540" s="159">
        <v>360</v>
      </c>
      <c r="O540" s="75"/>
      <c r="P540" s="75"/>
      <c r="Q540" s="75"/>
      <c r="R540" s="79" t="s">
        <v>1885</v>
      </c>
      <c r="S540" s="144">
        <v>180</v>
      </c>
      <c r="T540" s="85" t="s">
        <v>1040</v>
      </c>
      <c r="U540" s="142" t="s">
        <v>20</v>
      </c>
      <c r="V540" s="142" t="s">
        <v>310</v>
      </c>
      <c r="W540" s="86"/>
      <c r="X540" s="142" t="s">
        <v>1105</v>
      </c>
      <c r="Y540" s="142"/>
      <c r="Z540" s="142"/>
      <c r="AA540" s="142"/>
      <c r="AB540" s="142" t="str">
        <f t="shared" si="31"/>
        <v>CR 20161026SUAR</v>
      </c>
      <c r="AC540" s="142">
        <f t="shared" si="32"/>
        <v>7</v>
      </c>
      <c r="AD540" s="142" t="str">
        <f>VLOOKUP(U540,NIVEAUXADMIN!A:B,2,FALSE)</f>
        <v>HT07</v>
      </c>
      <c r="AE540" s="142" t="str">
        <f>VLOOKUP(V540,NIVEAUXADMIN!E:F,2,FALSE)</f>
        <v>HT07723</v>
      </c>
      <c r="AF540" s="142" t="e">
        <f>VLOOKUP(W540,NIVEAUXADMIN!I:J,2,FALSE)</f>
        <v>#N/A</v>
      </c>
      <c r="AG540" s="142">
        <f>IF(SUMPRODUCT(($A$4:$A540=A540)*($V$4:$V540=V540))&gt;1,0,1)</f>
        <v>0</v>
      </c>
    </row>
    <row r="541" spans="1:33" ht="15" customHeight="1">
      <c r="A541" s="72" t="s">
        <v>2754</v>
      </c>
      <c r="B541" s="72" t="s">
        <v>2754</v>
      </c>
      <c r="C541" s="72" t="s">
        <v>38</v>
      </c>
      <c r="D541" s="142" t="s">
        <v>1192</v>
      </c>
      <c r="E541" s="72"/>
      <c r="F541" s="142" t="s">
        <v>16</v>
      </c>
      <c r="G541" s="142" t="str">
        <f t="shared" si="33"/>
        <v>Octobre</v>
      </c>
      <c r="H541" s="158">
        <v>42670</v>
      </c>
      <c r="I541" s="84" t="s">
        <v>1051</v>
      </c>
      <c r="J541" s="142" t="s">
        <v>1052</v>
      </c>
      <c r="K541" s="142" t="s">
        <v>1062</v>
      </c>
      <c r="L541" s="142" t="s">
        <v>2709</v>
      </c>
      <c r="M541" s="80" t="s">
        <v>27</v>
      </c>
      <c r="N541" s="159">
        <v>130</v>
      </c>
      <c r="O541" s="75"/>
      <c r="P541" s="75"/>
      <c r="Q541" s="75"/>
      <c r="R541" s="79" t="s">
        <v>1885</v>
      </c>
      <c r="S541" s="144">
        <v>130</v>
      </c>
      <c r="T541" s="85" t="s">
        <v>1040</v>
      </c>
      <c r="U541" s="142" t="s">
        <v>20</v>
      </c>
      <c r="V541" s="142" t="s">
        <v>551</v>
      </c>
      <c r="W541" s="86" t="s">
        <v>1504</v>
      </c>
      <c r="X541" s="142"/>
      <c r="Y541" s="142"/>
      <c r="Z541" s="142" t="s">
        <v>1069</v>
      </c>
      <c r="AA541" s="142" t="s">
        <v>2736</v>
      </c>
      <c r="AB541" s="142" t="str">
        <f t="shared" si="31"/>
        <v>CR 20161027SUTI2È</v>
      </c>
      <c r="AC541" s="142">
        <f t="shared" si="32"/>
        <v>2</v>
      </c>
      <c r="AD541" s="142" t="str">
        <f>VLOOKUP(U541,NIVEAUXADMIN!A:B,2,FALSE)</f>
        <v>HT07</v>
      </c>
      <c r="AE541" s="142" t="str">
        <f>VLOOKUP(V541,NIVEAUXADMIN!E:F,2,FALSE)</f>
        <v>HT07753</v>
      </c>
      <c r="AF541" s="142" t="str">
        <f>VLOOKUP(W541,NIVEAUXADMIN!I:J,2,FALSE)</f>
        <v>HT07753-02</v>
      </c>
      <c r="AG541" s="142">
        <f>IF(SUMPRODUCT(($A$4:$A541=A541)*($V$4:$V541=V541))&gt;1,0,1)</f>
        <v>1</v>
      </c>
    </row>
    <row r="542" spans="1:33" ht="15" customHeight="1">
      <c r="A542" s="72" t="s">
        <v>2754</v>
      </c>
      <c r="B542" s="72" t="s">
        <v>2754</v>
      </c>
      <c r="C542" s="72" t="s">
        <v>38</v>
      </c>
      <c r="D542" s="142" t="s">
        <v>1192</v>
      </c>
      <c r="E542" s="72"/>
      <c r="F542" s="142" t="s">
        <v>16</v>
      </c>
      <c r="G542" s="142" t="str">
        <f t="shared" si="33"/>
        <v>Octobre</v>
      </c>
      <c r="H542" s="158">
        <v>42672</v>
      </c>
      <c r="I542" s="84" t="s">
        <v>1051</v>
      </c>
      <c r="J542" s="142" t="s">
        <v>1052</v>
      </c>
      <c r="K542" s="142" t="s">
        <v>1054</v>
      </c>
      <c r="L542" s="142" t="s">
        <v>2712</v>
      </c>
      <c r="M542" s="80" t="s">
        <v>27</v>
      </c>
      <c r="N542" s="159">
        <v>336</v>
      </c>
      <c r="O542" s="75"/>
      <c r="P542" s="75"/>
      <c r="Q542" s="75"/>
      <c r="R542" s="79" t="s">
        <v>1885</v>
      </c>
      <c r="S542" s="144">
        <v>168</v>
      </c>
      <c r="T542" s="85" t="s">
        <v>1040</v>
      </c>
      <c r="U542" s="142" t="s">
        <v>169</v>
      </c>
      <c r="V542" s="142" t="s">
        <v>439</v>
      </c>
      <c r="W542" s="86" t="s">
        <v>1336</v>
      </c>
      <c r="X542" s="142" t="s">
        <v>1843</v>
      </c>
      <c r="Y542" s="142"/>
      <c r="Z542" s="142" t="s">
        <v>1069</v>
      </c>
      <c r="AA542" s="142"/>
      <c r="AB542" s="142" t="str">
        <f t="shared" si="31"/>
        <v>CR 20161029NOMO1È</v>
      </c>
      <c r="AC542" s="142">
        <f t="shared" si="32"/>
        <v>5</v>
      </c>
      <c r="AD542" s="142" t="str">
        <f>VLOOKUP(U542,NIVEAUXADMIN!A:B,2,FALSE)</f>
        <v>HT09</v>
      </c>
      <c r="AE542" s="142" t="str">
        <f>VLOOKUP(V542,NIVEAUXADMIN!E:F,2,FALSE)</f>
        <v>HT09931</v>
      </c>
      <c r="AF542" s="142" t="str">
        <f>VLOOKUP(W542,NIVEAUXADMIN!I:J,2,FALSE)</f>
        <v>HT09931-01</v>
      </c>
      <c r="AG542" s="142">
        <f>IF(SUMPRODUCT(($A$4:$A542=A542)*($V$4:$V542=V542))&gt;1,0,1)</f>
        <v>0</v>
      </c>
    </row>
    <row r="543" spans="1:33" ht="15" customHeight="1">
      <c r="A543" s="142" t="s">
        <v>2754</v>
      </c>
      <c r="B543" s="142" t="s">
        <v>2754</v>
      </c>
      <c r="C543" s="142" t="s">
        <v>38</v>
      </c>
      <c r="D543" s="72" t="s">
        <v>1192</v>
      </c>
      <c r="E543" s="72"/>
      <c r="F543" s="142" t="s">
        <v>16</v>
      </c>
      <c r="G543" s="142" t="str">
        <f t="shared" si="33"/>
        <v>Octobre</v>
      </c>
      <c r="H543" s="158">
        <v>42672</v>
      </c>
      <c r="I543" s="84" t="s">
        <v>1051</v>
      </c>
      <c r="J543" s="142" t="s">
        <v>1052</v>
      </c>
      <c r="K543" s="142" t="s">
        <v>1063</v>
      </c>
      <c r="L543" s="142" t="s">
        <v>2710</v>
      </c>
      <c r="M543" s="80" t="s">
        <v>27</v>
      </c>
      <c r="N543" s="159">
        <v>168</v>
      </c>
      <c r="O543" s="75"/>
      <c r="P543" s="75"/>
      <c r="Q543" s="75"/>
      <c r="R543" s="79" t="s">
        <v>1885</v>
      </c>
      <c r="S543" s="144">
        <v>168</v>
      </c>
      <c r="T543" s="85" t="s">
        <v>1040</v>
      </c>
      <c r="U543" s="142" t="s">
        <v>169</v>
      </c>
      <c r="V543" s="142" t="s">
        <v>439</v>
      </c>
      <c r="W543" s="86" t="s">
        <v>1336</v>
      </c>
      <c r="X543" s="142" t="s">
        <v>1843</v>
      </c>
      <c r="Y543" s="142"/>
      <c r="Z543" s="142" t="s">
        <v>1069</v>
      </c>
      <c r="AA543" s="142" t="s">
        <v>2734</v>
      </c>
      <c r="AB543" s="142" t="str">
        <f t="shared" si="31"/>
        <v>CR 20161029NOMO1È</v>
      </c>
      <c r="AC543" s="142">
        <f t="shared" si="32"/>
        <v>5</v>
      </c>
      <c r="AD543" s="142" t="str">
        <f>VLOOKUP(U543,NIVEAUXADMIN!A:B,2,FALSE)</f>
        <v>HT09</v>
      </c>
      <c r="AE543" s="142" t="str">
        <f>VLOOKUP(V543,NIVEAUXADMIN!E:F,2,FALSE)</f>
        <v>HT09931</v>
      </c>
      <c r="AF543" s="142" t="str">
        <f>VLOOKUP(W543,NIVEAUXADMIN!I:J,2,FALSE)</f>
        <v>HT09931-01</v>
      </c>
      <c r="AG543" s="142">
        <f>IF(SUMPRODUCT(($A$4:$A543=A543)*($V$4:$V543=V543))&gt;1,0,1)</f>
        <v>0</v>
      </c>
    </row>
    <row r="544" spans="1:33" ht="15" customHeight="1">
      <c r="A544" s="72" t="s">
        <v>2754</v>
      </c>
      <c r="B544" s="72" t="s">
        <v>2754</v>
      </c>
      <c r="C544" s="72" t="s">
        <v>38</v>
      </c>
      <c r="D544" s="142" t="s">
        <v>1192</v>
      </c>
      <c r="E544" s="72"/>
      <c r="F544" s="142" t="s">
        <v>16</v>
      </c>
      <c r="G544" s="142" t="str">
        <f t="shared" si="33"/>
        <v>Octobre</v>
      </c>
      <c r="H544" s="158">
        <v>42672</v>
      </c>
      <c r="I544" s="84" t="s">
        <v>1051</v>
      </c>
      <c r="J544" s="142" t="s">
        <v>1052</v>
      </c>
      <c r="K544" s="142" t="s">
        <v>1062</v>
      </c>
      <c r="L544" s="142" t="s">
        <v>2711</v>
      </c>
      <c r="M544" s="80" t="s">
        <v>27</v>
      </c>
      <c r="N544" s="159">
        <v>168</v>
      </c>
      <c r="O544" s="75"/>
      <c r="P544" s="75"/>
      <c r="Q544" s="75"/>
      <c r="R544" s="79" t="s">
        <v>1885</v>
      </c>
      <c r="S544" s="144">
        <v>168</v>
      </c>
      <c r="T544" s="85" t="s">
        <v>1040</v>
      </c>
      <c r="U544" s="142" t="s">
        <v>169</v>
      </c>
      <c r="V544" s="142" t="s">
        <v>439</v>
      </c>
      <c r="W544" s="86" t="s">
        <v>1336</v>
      </c>
      <c r="X544" s="142" t="s">
        <v>1843</v>
      </c>
      <c r="Y544" s="142"/>
      <c r="Z544" s="142"/>
      <c r="AA544" s="142" t="s">
        <v>2736</v>
      </c>
      <c r="AB544" s="142" t="str">
        <f t="shared" si="31"/>
        <v>CR 20161029NOMO1È</v>
      </c>
      <c r="AC544" s="142">
        <f t="shared" si="32"/>
        <v>5</v>
      </c>
      <c r="AD544" s="142" t="str">
        <f>VLOOKUP(U544,NIVEAUXADMIN!A:B,2,FALSE)</f>
        <v>HT09</v>
      </c>
      <c r="AE544" s="142" t="str">
        <f>VLOOKUP(V544,NIVEAUXADMIN!E:F,2,FALSE)</f>
        <v>HT09931</v>
      </c>
      <c r="AF544" s="142" t="str">
        <f>VLOOKUP(W544,NIVEAUXADMIN!I:J,2,FALSE)</f>
        <v>HT09931-01</v>
      </c>
      <c r="AG544" s="142">
        <f>IF(SUMPRODUCT(($A$4:$A544=A544)*($V$4:$V544=V544))&gt;1,0,1)</f>
        <v>0</v>
      </c>
    </row>
    <row r="545" spans="1:33" ht="15" customHeight="1">
      <c r="A545" s="72" t="s">
        <v>2754</v>
      </c>
      <c r="B545" s="72" t="s">
        <v>2754</v>
      </c>
      <c r="C545" s="72" t="s">
        <v>38</v>
      </c>
      <c r="D545" s="142" t="s">
        <v>1192</v>
      </c>
      <c r="E545" s="72"/>
      <c r="F545" s="142" t="s">
        <v>16</v>
      </c>
      <c r="G545" s="142" t="str">
        <f t="shared" si="33"/>
        <v>Octobre</v>
      </c>
      <c r="H545" s="158">
        <v>42673</v>
      </c>
      <c r="I545" s="84" t="s">
        <v>1051</v>
      </c>
      <c r="J545" s="142" t="s">
        <v>1052</v>
      </c>
      <c r="K545" s="142" t="s">
        <v>1059</v>
      </c>
      <c r="L545" s="142"/>
      <c r="M545" s="80" t="s">
        <v>27</v>
      </c>
      <c r="N545" s="159">
        <v>1280</v>
      </c>
      <c r="O545" s="75"/>
      <c r="P545" s="75"/>
      <c r="Q545" s="75"/>
      <c r="R545" s="79" t="s">
        <v>1885</v>
      </c>
      <c r="S545" s="144">
        <v>64</v>
      </c>
      <c r="T545" s="85" t="s">
        <v>1040</v>
      </c>
      <c r="U545" s="142" t="s">
        <v>169</v>
      </c>
      <c r="V545" s="142" t="s">
        <v>427</v>
      </c>
      <c r="W545" s="86" t="s">
        <v>1388</v>
      </c>
      <c r="X545" s="142" t="s">
        <v>2715</v>
      </c>
      <c r="Y545" s="142"/>
      <c r="Z545" s="142"/>
      <c r="AA545" s="142"/>
      <c r="AB545" s="142" t="str">
        <f t="shared" si="31"/>
        <v>CR 20161030NOBO1È</v>
      </c>
      <c r="AC545" s="142">
        <f t="shared" si="32"/>
        <v>21</v>
      </c>
      <c r="AD545" s="142" t="str">
        <f>VLOOKUP(U545,NIVEAUXADMIN!A:B,2,FALSE)</f>
        <v>HT09</v>
      </c>
      <c r="AE545" s="142" t="str">
        <f>VLOOKUP(V545,NIVEAUXADMIN!E:F,2,FALSE)</f>
        <v>HT09933</v>
      </c>
      <c r="AF545" s="142" t="str">
        <f>VLOOKUP(W545,NIVEAUXADMIN!I:J,2,FALSE)</f>
        <v>HT09933-01</v>
      </c>
      <c r="AG545" s="142">
        <f>IF(SUMPRODUCT(($A$4:$A545=A545)*($V$4:$V545=V545))&gt;1,0,1)</f>
        <v>0</v>
      </c>
    </row>
    <row r="546" spans="1:33" ht="15" customHeight="1">
      <c r="A546" s="72" t="s">
        <v>2754</v>
      </c>
      <c r="B546" s="72" t="s">
        <v>2754</v>
      </c>
      <c r="C546" s="72" t="s">
        <v>38</v>
      </c>
      <c r="D546" s="142" t="s">
        <v>1192</v>
      </c>
      <c r="E546" s="72"/>
      <c r="F546" s="142" t="s">
        <v>16</v>
      </c>
      <c r="G546" s="142" t="str">
        <f t="shared" si="33"/>
        <v>Octobre</v>
      </c>
      <c r="H546" s="158">
        <v>42673</v>
      </c>
      <c r="I546" s="84" t="s">
        <v>1049</v>
      </c>
      <c r="J546" s="142" t="s">
        <v>1053</v>
      </c>
      <c r="K546" s="142" t="s">
        <v>1064</v>
      </c>
      <c r="L546" s="142" t="s">
        <v>2716</v>
      </c>
      <c r="M546" s="80" t="s">
        <v>27</v>
      </c>
      <c r="N546" s="159">
        <v>64</v>
      </c>
      <c r="O546" s="75"/>
      <c r="P546" s="75"/>
      <c r="Q546" s="75"/>
      <c r="R546" s="79" t="s">
        <v>1885</v>
      </c>
      <c r="S546" s="144">
        <v>64</v>
      </c>
      <c r="T546" s="85" t="s">
        <v>1040</v>
      </c>
      <c r="U546" s="142" t="s">
        <v>169</v>
      </c>
      <c r="V546" s="142" t="s">
        <v>427</v>
      </c>
      <c r="W546" s="86" t="s">
        <v>1388</v>
      </c>
      <c r="X546" s="142" t="s">
        <v>2715</v>
      </c>
      <c r="Y546" s="142"/>
      <c r="Z546" s="142" t="s">
        <v>1069</v>
      </c>
      <c r="AA546" s="142"/>
      <c r="AB546" s="142" t="str">
        <f t="shared" si="31"/>
        <v>CR 20161030NOBO1È</v>
      </c>
      <c r="AC546" s="142">
        <f t="shared" si="32"/>
        <v>21</v>
      </c>
      <c r="AD546" s="142" t="str">
        <f>VLOOKUP(U546,NIVEAUXADMIN!A:B,2,FALSE)</f>
        <v>HT09</v>
      </c>
      <c r="AE546" s="142" t="str">
        <f>VLOOKUP(V546,NIVEAUXADMIN!E:F,2,FALSE)</f>
        <v>HT09933</v>
      </c>
      <c r="AF546" s="142" t="str">
        <f>VLOOKUP(W546,NIVEAUXADMIN!I:J,2,FALSE)</f>
        <v>HT09933-01</v>
      </c>
      <c r="AG546" s="142">
        <f>IF(SUMPRODUCT(($A$4:$A546=A546)*($V$4:$V546=V546))&gt;1,0,1)</f>
        <v>0</v>
      </c>
    </row>
    <row r="547" spans="1:33" ht="15" customHeight="1">
      <c r="A547" s="72" t="s">
        <v>2754</v>
      </c>
      <c r="B547" s="72" t="s">
        <v>2754</v>
      </c>
      <c r="C547" s="72" t="s">
        <v>38</v>
      </c>
      <c r="D547" s="142" t="s">
        <v>1192</v>
      </c>
      <c r="E547" s="72"/>
      <c r="F547" s="142" t="s">
        <v>16</v>
      </c>
      <c r="G547" s="142" t="str">
        <f t="shared" si="33"/>
        <v>Octobre</v>
      </c>
      <c r="H547" s="158">
        <v>42673</v>
      </c>
      <c r="I547" s="84" t="s">
        <v>1051</v>
      </c>
      <c r="J547" s="142" t="s">
        <v>1052</v>
      </c>
      <c r="K547" s="142" t="s">
        <v>1063</v>
      </c>
      <c r="L547" s="142" t="s">
        <v>2710</v>
      </c>
      <c r="M547" s="80" t="s">
        <v>27</v>
      </c>
      <c r="N547" s="159">
        <v>64</v>
      </c>
      <c r="O547" s="75"/>
      <c r="P547" s="75"/>
      <c r="Q547" s="75"/>
      <c r="R547" s="79" t="s">
        <v>1885</v>
      </c>
      <c r="S547" s="144">
        <v>64</v>
      </c>
      <c r="T547" s="85" t="s">
        <v>1040</v>
      </c>
      <c r="U547" s="142" t="s">
        <v>169</v>
      </c>
      <c r="V547" s="142" t="s">
        <v>427</v>
      </c>
      <c r="W547" s="86" t="s">
        <v>1388</v>
      </c>
      <c r="X547" s="142" t="s">
        <v>2715</v>
      </c>
      <c r="Y547" s="142"/>
      <c r="Z547" s="142" t="s">
        <v>1069</v>
      </c>
      <c r="AA547" s="142" t="s">
        <v>2734</v>
      </c>
      <c r="AB547" s="142" t="str">
        <f t="shared" si="31"/>
        <v>CR 20161030NOBO1È</v>
      </c>
      <c r="AC547" s="142">
        <f t="shared" si="32"/>
        <v>21</v>
      </c>
      <c r="AD547" s="142" t="str">
        <f>VLOOKUP(U547,NIVEAUXADMIN!A:B,2,FALSE)</f>
        <v>HT09</v>
      </c>
      <c r="AE547" s="142" t="str">
        <f>VLOOKUP(V547,NIVEAUXADMIN!E:F,2,FALSE)</f>
        <v>HT09933</v>
      </c>
      <c r="AF547" s="142" t="str">
        <f>VLOOKUP(W547,NIVEAUXADMIN!I:J,2,FALSE)</f>
        <v>HT09933-01</v>
      </c>
      <c r="AG547" s="142">
        <f>IF(SUMPRODUCT(($A$4:$A547=A547)*($V$4:$V547=V547))&gt;1,0,1)</f>
        <v>0</v>
      </c>
    </row>
    <row r="548" spans="1:33" ht="15" customHeight="1">
      <c r="A548" s="72" t="s">
        <v>2754</v>
      </c>
      <c r="B548" s="72" t="s">
        <v>2754</v>
      </c>
      <c r="C548" s="72" t="s">
        <v>38</v>
      </c>
      <c r="D548" s="142" t="s">
        <v>1192</v>
      </c>
      <c r="E548" s="72"/>
      <c r="F548" s="142" t="s">
        <v>16</v>
      </c>
      <c r="G548" s="142" t="str">
        <f t="shared" si="33"/>
        <v>Octobre</v>
      </c>
      <c r="H548" s="158">
        <v>42673</v>
      </c>
      <c r="I548" s="84" t="s">
        <v>1051</v>
      </c>
      <c r="J548" s="142" t="s">
        <v>1052</v>
      </c>
      <c r="K548" s="142" t="s">
        <v>1062</v>
      </c>
      <c r="L548" s="142" t="s">
        <v>2711</v>
      </c>
      <c r="M548" s="80" t="s">
        <v>27</v>
      </c>
      <c r="N548" s="159">
        <v>64</v>
      </c>
      <c r="O548" s="75"/>
      <c r="P548" s="75"/>
      <c r="Q548" s="75"/>
      <c r="R548" s="79" t="s">
        <v>1885</v>
      </c>
      <c r="S548" s="144">
        <v>64</v>
      </c>
      <c r="T548" s="85" t="s">
        <v>1040</v>
      </c>
      <c r="U548" s="142" t="s">
        <v>169</v>
      </c>
      <c r="V548" s="142" t="s">
        <v>427</v>
      </c>
      <c r="W548" s="86" t="s">
        <v>1388</v>
      </c>
      <c r="X548" s="142" t="s">
        <v>2715</v>
      </c>
      <c r="Y548" s="142"/>
      <c r="Z548" s="142"/>
      <c r="AA548" s="142" t="s">
        <v>2736</v>
      </c>
      <c r="AB548" s="142" t="str">
        <f t="shared" si="31"/>
        <v>CR 20161030NOBO1È</v>
      </c>
      <c r="AC548" s="142">
        <f t="shared" si="32"/>
        <v>21</v>
      </c>
      <c r="AD548" s="142" t="str">
        <f>VLOOKUP(U548,NIVEAUXADMIN!A:B,2,FALSE)</f>
        <v>HT09</v>
      </c>
      <c r="AE548" s="142" t="str">
        <f>VLOOKUP(V548,NIVEAUXADMIN!E:F,2,FALSE)</f>
        <v>HT09933</v>
      </c>
      <c r="AF548" s="142" t="str">
        <f>VLOOKUP(W548,NIVEAUXADMIN!I:J,2,FALSE)</f>
        <v>HT09933-01</v>
      </c>
      <c r="AG548" s="142">
        <f>IF(SUMPRODUCT(($A$4:$A548=A548)*($V$4:$V548=V548))&gt;1,0,1)</f>
        <v>0</v>
      </c>
    </row>
    <row r="549" spans="1:33" s="142" customFormat="1" ht="15" customHeight="1">
      <c r="A549" s="72" t="s">
        <v>2754</v>
      </c>
      <c r="B549" s="72" t="s">
        <v>2754</v>
      </c>
      <c r="C549" s="72" t="s">
        <v>38</v>
      </c>
      <c r="D549" s="142" t="s">
        <v>1192</v>
      </c>
      <c r="E549" s="72"/>
      <c r="F549" s="142" t="s">
        <v>16</v>
      </c>
      <c r="G549" s="142" t="str">
        <f t="shared" si="33"/>
        <v>Octobre</v>
      </c>
      <c r="H549" s="158">
        <v>42673</v>
      </c>
      <c r="I549" s="84" t="s">
        <v>1051</v>
      </c>
      <c r="J549" s="142" t="s">
        <v>1052</v>
      </c>
      <c r="K549" s="142" t="s">
        <v>1058</v>
      </c>
      <c r="L549" s="142" t="s">
        <v>2714</v>
      </c>
      <c r="M549" s="80" t="s">
        <v>27</v>
      </c>
      <c r="N549" s="159">
        <v>128</v>
      </c>
      <c r="O549" s="75"/>
      <c r="P549" s="75"/>
      <c r="Q549" s="75"/>
      <c r="R549" s="79" t="s">
        <v>1885</v>
      </c>
      <c r="S549" s="144">
        <v>64</v>
      </c>
      <c r="T549" s="85" t="s">
        <v>1040</v>
      </c>
      <c r="U549" s="142" t="s">
        <v>169</v>
      </c>
      <c r="V549" s="142" t="s">
        <v>427</v>
      </c>
      <c r="W549" s="86" t="s">
        <v>1388</v>
      </c>
      <c r="X549" s="142" t="s">
        <v>2715</v>
      </c>
      <c r="AB549" s="142" t="str">
        <f t="shared" si="31"/>
        <v>CR 20161030NOBO1È</v>
      </c>
      <c r="AC549" s="142">
        <f t="shared" si="32"/>
        <v>21</v>
      </c>
      <c r="AD549" s="142" t="str">
        <f>VLOOKUP(U549,NIVEAUXADMIN!A:B,2,FALSE)</f>
        <v>HT09</v>
      </c>
      <c r="AE549" s="142" t="str">
        <f>VLOOKUP(V549,NIVEAUXADMIN!E:F,2,FALSE)</f>
        <v>HT09933</v>
      </c>
      <c r="AF549" s="142" t="str">
        <f>VLOOKUP(W549,NIVEAUXADMIN!I:J,2,FALSE)</f>
        <v>HT09933-01</v>
      </c>
      <c r="AG549" s="142">
        <f>IF(SUMPRODUCT(($A$4:$A549=A549)*($V$4:$V549=V549))&gt;1,0,1)</f>
        <v>0</v>
      </c>
    </row>
    <row r="550" spans="1:33" s="142" customFormat="1" ht="15" customHeight="1">
      <c r="A550" s="72" t="s">
        <v>2754</v>
      </c>
      <c r="B550" s="72" t="s">
        <v>2754</v>
      </c>
      <c r="C550" s="72" t="s">
        <v>38</v>
      </c>
      <c r="D550" s="142" t="s">
        <v>1192</v>
      </c>
      <c r="E550" s="72"/>
      <c r="F550" s="142" t="s">
        <v>16</v>
      </c>
      <c r="G550" s="142" t="str">
        <f t="shared" si="33"/>
        <v>Octobre</v>
      </c>
      <c r="H550" s="158">
        <v>42673</v>
      </c>
      <c r="I550" s="84" t="s">
        <v>1051</v>
      </c>
      <c r="J550" s="142" t="s">
        <v>1052</v>
      </c>
      <c r="K550" s="142" t="s">
        <v>1059</v>
      </c>
      <c r="M550" s="80" t="s">
        <v>27</v>
      </c>
      <c r="N550" s="159">
        <v>2080</v>
      </c>
      <c r="O550" s="75"/>
      <c r="P550" s="75"/>
      <c r="Q550" s="75"/>
      <c r="R550" s="79"/>
      <c r="S550" s="144">
        <v>104</v>
      </c>
      <c r="T550" s="85" t="s">
        <v>1040</v>
      </c>
      <c r="U550" s="142" t="s">
        <v>169</v>
      </c>
      <c r="V550" s="142" t="s">
        <v>427</v>
      </c>
      <c r="W550" s="86" t="s">
        <v>1388</v>
      </c>
      <c r="X550" s="142" t="s">
        <v>2717</v>
      </c>
      <c r="AB550" s="142" t="str">
        <f t="shared" si="31"/>
        <v>CR 20161030NOBO1È</v>
      </c>
      <c r="AC550" s="142">
        <f t="shared" si="32"/>
        <v>21</v>
      </c>
      <c r="AD550" s="142" t="str">
        <f>VLOOKUP(U550,NIVEAUXADMIN!A:B,2,FALSE)</f>
        <v>HT09</v>
      </c>
      <c r="AE550" s="142" t="str">
        <f>VLOOKUP(V550,NIVEAUXADMIN!E:F,2,FALSE)</f>
        <v>HT09933</v>
      </c>
      <c r="AF550" s="142" t="str">
        <f>VLOOKUP(W550,NIVEAUXADMIN!I:J,2,FALSE)</f>
        <v>HT09933-01</v>
      </c>
      <c r="AG550" s="142">
        <f>IF(SUMPRODUCT(($A$4:$A550=A550)*($V$4:$V550=V550))&gt;1,0,1)</f>
        <v>0</v>
      </c>
    </row>
    <row r="551" spans="1:33" ht="15" customHeight="1">
      <c r="A551" s="72" t="s">
        <v>2754</v>
      </c>
      <c r="B551" s="72" t="s">
        <v>2754</v>
      </c>
      <c r="C551" s="72" t="s">
        <v>38</v>
      </c>
      <c r="D551" s="142" t="s">
        <v>1192</v>
      </c>
      <c r="E551" s="72"/>
      <c r="F551" s="142" t="s">
        <v>16</v>
      </c>
      <c r="G551" s="142" t="str">
        <f t="shared" si="33"/>
        <v>Octobre</v>
      </c>
      <c r="H551" s="158">
        <v>42673</v>
      </c>
      <c r="I551" s="84" t="s">
        <v>1049</v>
      </c>
      <c r="J551" s="142" t="s">
        <v>1053</v>
      </c>
      <c r="K551" s="142" t="s">
        <v>1064</v>
      </c>
      <c r="L551" s="142" t="s">
        <v>2716</v>
      </c>
      <c r="M551" s="80" t="s">
        <v>27</v>
      </c>
      <c r="N551" s="159">
        <v>104</v>
      </c>
      <c r="O551" s="75"/>
      <c r="P551" s="75"/>
      <c r="Q551" s="75"/>
      <c r="R551" s="79"/>
      <c r="S551" s="144">
        <v>104</v>
      </c>
      <c r="T551" s="85" t="s">
        <v>1040</v>
      </c>
      <c r="U551" s="142" t="s">
        <v>169</v>
      </c>
      <c r="V551" s="142" t="s">
        <v>427</v>
      </c>
      <c r="W551" s="86" t="s">
        <v>1388</v>
      </c>
      <c r="X551" s="142" t="s">
        <v>2717</v>
      </c>
      <c r="Y551" s="142"/>
      <c r="Z551" s="142" t="s">
        <v>1069</v>
      </c>
      <c r="AA551" s="142"/>
      <c r="AB551" s="142" t="str">
        <f t="shared" si="31"/>
        <v>CR 20161030NOBO1È</v>
      </c>
      <c r="AC551" s="142">
        <f t="shared" si="32"/>
        <v>21</v>
      </c>
      <c r="AD551" s="142" t="str">
        <f>VLOOKUP(U551,NIVEAUXADMIN!A:B,2,FALSE)</f>
        <v>HT09</v>
      </c>
      <c r="AE551" s="142" t="str">
        <f>VLOOKUP(V551,NIVEAUXADMIN!E:F,2,FALSE)</f>
        <v>HT09933</v>
      </c>
      <c r="AF551" s="142" t="str">
        <f>VLOOKUP(W551,NIVEAUXADMIN!I:J,2,FALSE)</f>
        <v>HT09933-01</v>
      </c>
      <c r="AG551" s="142">
        <f>IF(SUMPRODUCT(($A$4:$A551=A551)*($V$4:$V551=V551))&gt;1,0,1)</f>
        <v>0</v>
      </c>
    </row>
    <row r="552" spans="1:33" ht="15" customHeight="1">
      <c r="A552" s="72" t="s">
        <v>2754</v>
      </c>
      <c r="B552" s="72" t="s">
        <v>2754</v>
      </c>
      <c r="C552" s="72" t="s">
        <v>38</v>
      </c>
      <c r="D552" s="142" t="s">
        <v>1192</v>
      </c>
      <c r="E552" s="72"/>
      <c r="F552" s="142" t="s">
        <v>16</v>
      </c>
      <c r="G552" s="142" t="str">
        <f t="shared" si="33"/>
        <v>Octobre</v>
      </c>
      <c r="H552" s="158">
        <v>42673</v>
      </c>
      <c r="I552" s="84" t="s">
        <v>1051</v>
      </c>
      <c r="J552" s="142" t="s">
        <v>1052</v>
      </c>
      <c r="K552" s="142" t="s">
        <v>1063</v>
      </c>
      <c r="L552" s="142" t="s">
        <v>2710</v>
      </c>
      <c r="M552" s="80" t="s">
        <v>27</v>
      </c>
      <c r="N552" s="159">
        <v>104</v>
      </c>
      <c r="O552" s="75"/>
      <c r="P552" s="75"/>
      <c r="Q552" s="75"/>
      <c r="R552" s="79"/>
      <c r="S552" s="144">
        <v>104</v>
      </c>
      <c r="T552" s="85" t="s">
        <v>1040</v>
      </c>
      <c r="U552" s="142" t="s">
        <v>169</v>
      </c>
      <c r="V552" s="142" t="s">
        <v>427</v>
      </c>
      <c r="W552" s="86" t="s">
        <v>1388</v>
      </c>
      <c r="X552" s="142" t="s">
        <v>2717</v>
      </c>
      <c r="Y552" s="142"/>
      <c r="Z552" s="142" t="s">
        <v>1069</v>
      </c>
      <c r="AA552" s="142" t="s">
        <v>2734</v>
      </c>
      <c r="AB552" s="142" t="str">
        <f t="shared" si="31"/>
        <v>CR 20161030NOBO1È</v>
      </c>
      <c r="AC552" s="142">
        <f t="shared" si="32"/>
        <v>21</v>
      </c>
      <c r="AD552" s="142" t="str">
        <f>VLOOKUP(U552,NIVEAUXADMIN!A:B,2,FALSE)</f>
        <v>HT09</v>
      </c>
      <c r="AE552" s="142" t="str">
        <f>VLOOKUP(V552,NIVEAUXADMIN!E:F,2,FALSE)</f>
        <v>HT09933</v>
      </c>
      <c r="AF552" s="142" t="str">
        <f>VLOOKUP(W552,NIVEAUXADMIN!I:J,2,FALSE)</f>
        <v>HT09933-01</v>
      </c>
      <c r="AG552" s="142">
        <f>IF(SUMPRODUCT(($A$4:$A552=A552)*($V$4:$V552=V552))&gt;1,0,1)</f>
        <v>0</v>
      </c>
    </row>
    <row r="553" spans="1:33" ht="15" customHeight="1">
      <c r="A553" s="72" t="s">
        <v>2754</v>
      </c>
      <c r="B553" s="72" t="s">
        <v>2754</v>
      </c>
      <c r="C553" s="72" t="s">
        <v>38</v>
      </c>
      <c r="D553" s="142" t="s">
        <v>1192</v>
      </c>
      <c r="E553" s="72"/>
      <c r="F553" s="142" t="s">
        <v>16</v>
      </c>
      <c r="G553" s="142" t="str">
        <f t="shared" si="33"/>
        <v>Octobre</v>
      </c>
      <c r="H553" s="158">
        <v>42673</v>
      </c>
      <c r="I553" s="84" t="s">
        <v>1051</v>
      </c>
      <c r="J553" s="142" t="s">
        <v>1052</v>
      </c>
      <c r="K553" s="142" t="s">
        <v>1062</v>
      </c>
      <c r="L553" s="142" t="s">
        <v>2711</v>
      </c>
      <c r="M553" s="80" t="s">
        <v>27</v>
      </c>
      <c r="N553" s="159">
        <v>104</v>
      </c>
      <c r="O553" s="75"/>
      <c r="P553" s="75"/>
      <c r="Q553" s="75"/>
      <c r="R553" s="79"/>
      <c r="S553" s="144">
        <v>104</v>
      </c>
      <c r="T553" s="85" t="s">
        <v>1040</v>
      </c>
      <c r="U553" s="142" t="s">
        <v>169</v>
      </c>
      <c r="V553" s="142" t="s">
        <v>427</v>
      </c>
      <c r="W553" s="86" t="s">
        <v>1388</v>
      </c>
      <c r="X553" s="142" t="s">
        <v>2717</v>
      </c>
      <c r="Y553" s="142"/>
      <c r="Z553" s="142"/>
      <c r="AA553" s="142" t="s">
        <v>2736</v>
      </c>
      <c r="AB553" s="142" t="str">
        <f t="shared" si="31"/>
        <v>CR 20161030NOBO1È</v>
      </c>
      <c r="AC553" s="142">
        <f t="shared" si="32"/>
        <v>21</v>
      </c>
      <c r="AD553" s="142" t="str">
        <f>VLOOKUP(U553,NIVEAUXADMIN!A:B,2,FALSE)</f>
        <v>HT09</v>
      </c>
      <c r="AE553" s="142" t="str">
        <f>VLOOKUP(V553,NIVEAUXADMIN!E:F,2,FALSE)</f>
        <v>HT09933</v>
      </c>
      <c r="AF553" s="142" t="str">
        <f>VLOOKUP(W553,NIVEAUXADMIN!I:J,2,FALSE)</f>
        <v>HT09933-01</v>
      </c>
      <c r="AG553" s="142">
        <f>IF(SUMPRODUCT(($A$4:$A553=A553)*($V$4:$V553=V553))&gt;1,0,1)</f>
        <v>0</v>
      </c>
    </row>
    <row r="554" spans="1:33" ht="15" customHeight="1">
      <c r="A554" s="72" t="s">
        <v>2754</v>
      </c>
      <c r="B554" s="72" t="s">
        <v>2754</v>
      </c>
      <c r="C554" s="72" t="s">
        <v>38</v>
      </c>
      <c r="D554" s="142" t="s">
        <v>1192</v>
      </c>
      <c r="E554" s="72"/>
      <c r="F554" s="142" t="s">
        <v>16</v>
      </c>
      <c r="G554" s="142" t="str">
        <f t="shared" si="33"/>
        <v>Octobre</v>
      </c>
      <c r="H554" s="158">
        <v>42673</v>
      </c>
      <c r="I554" s="84" t="s">
        <v>1051</v>
      </c>
      <c r="J554" s="142" t="s">
        <v>1052</v>
      </c>
      <c r="K554" s="142" t="s">
        <v>1058</v>
      </c>
      <c r="L554" s="142" t="s">
        <v>2714</v>
      </c>
      <c r="M554" s="80" t="s">
        <v>27</v>
      </c>
      <c r="N554" s="159">
        <v>208</v>
      </c>
      <c r="O554" s="75"/>
      <c r="P554" s="75"/>
      <c r="Q554" s="75"/>
      <c r="R554" s="79"/>
      <c r="S554" s="144">
        <v>104</v>
      </c>
      <c r="T554" s="85" t="s">
        <v>1040</v>
      </c>
      <c r="U554" s="142" t="s">
        <v>169</v>
      </c>
      <c r="V554" s="142" t="s">
        <v>427</v>
      </c>
      <c r="W554" s="86" t="s">
        <v>1388</v>
      </c>
      <c r="X554" s="142" t="s">
        <v>2717</v>
      </c>
      <c r="Y554" s="142"/>
      <c r="Z554" s="142"/>
      <c r="AA554" s="142"/>
      <c r="AB554" s="142" t="str">
        <f t="shared" si="31"/>
        <v>CR 20161030NOBO1È</v>
      </c>
      <c r="AC554" s="142">
        <f t="shared" si="32"/>
        <v>21</v>
      </c>
      <c r="AD554" s="142" t="str">
        <f>VLOOKUP(U554,NIVEAUXADMIN!A:B,2,FALSE)</f>
        <v>HT09</v>
      </c>
      <c r="AE554" s="142" t="str">
        <f>VLOOKUP(V554,NIVEAUXADMIN!E:F,2,FALSE)</f>
        <v>HT09933</v>
      </c>
      <c r="AF554" s="142" t="str">
        <f>VLOOKUP(W554,NIVEAUXADMIN!I:J,2,FALSE)</f>
        <v>HT09933-01</v>
      </c>
      <c r="AG554" s="142">
        <f>IF(SUMPRODUCT(($A$4:$A554=A554)*($V$4:$V554=V554))&gt;1,0,1)</f>
        <v>0</v>
      </c>
    </row>
    <row r="555" spans="1:33" ht="15" customHeight="1">
      <c r="A555" s="72" t="s">
        <v>2754</v>
      </c>
      <c r="B555" s="72" t="s">
        <v>2754</v>
      </c>
      <c r="C555" s="72" t="s">
        <v>38</v>
      </c>
      <c r="D555" s="142" t="s">
        <v>1192</v>
      </c>
      <c r="E555" s="72"/>
      <c r="F555" s="142" t="s">
        <v>16</v>
      </c>
      <c r="G555" s="142" t="str">
        <f t="shared" si="33"/>
        <v>Octobre</v>
      </c>
      <c r="H555" s="158">
        <v>42673</v>
      </c>
      <c r="I555" s="84" t="s">
        <v>1051</v>
      </c>
      <c r="J555" s="142" t="s">
        <v>1052</v>
      </c>
      <c r="K555" s="142" t="s">
        <v>1059</v>
      </c>
      <c r="L555" s="142"/>
      <c r="M555" s="80" t="s">
        <v>27</v>
      </c>
      <c r="N555" s="159">
        <v>620</v>
      </c>
      <c r="O555" s="75"/>
      <c r="P555" s="75"/>
      <c r="Q555" s="75"/>
      <c r="R555" s="79"/>
      <c r="S555" s="144">
        <v>31</v>
      </c>
      <c r="T555" s="85" t="s">
        <v>1040</v>
      </c>
      <c r="U555" s="142" t="s">
        <v>169</v>
      </c>
      <c r="V555" s="142" t="s">
        <v>427</v>
      </c>
      <c r="W555" s="86" t="s">
        <v>1388</v>
      </c>
      <c r="X555" s="142" t="s">
        <v>2718</v>
      </c>
      <c r="Y555" s="142"/>
      <c r="Z555" s="142"/>
      <c r="AA555" s="142"/>
      <c r="AB555" s="142" t="str">
        <f t="shared" si="31"/>
        <v>CR 20161030NOBO1È</v>
      </c>
      <c r="AC555" s="142">
        <f t="shared" si="32"/>
        <v>21</v>
      </c>
      <c r="AD555" s="142" t="str">
        <f>VLOOKUP(U555,NIVEAUXADMIN!A:B,2,FALSE)</f>
        <v>HT09</v>
      </c>
      <c r="AE555" s="142" t="str">
        <f>VLOOKUP(V555,NIVEAUXADMIN!E:F,2,FALSE)</f>
        <v>HT09933</v>
      </c>
      <c r="AF555" s="142" t="str">
        <f>VLOOKUP(W555,NIVEAUXADMIN!I:J,2,FALSE)</f>
        <v>HT09933-01</v>
      </c>
      <c r="AG555" s="142">
        <f>IF(SUMPRODUCT(($A$4:$A555=A555)*($V$4:$V555=V555))&gt;1,0,1)</f>
        <v>0</v>
      </c>
    </row>
    <row r="556" spans="1:33" ht="15" customHeight="1">
      <c r="A556" s="72" t="s">
        <v>2754</v>
      </c>
      <c r="B556" s="72" t="s">
        <v>2754</v>
      </c>
      <c r="C556" s="72" t="s">
        <v>38</v>
      </c>
      <c r="D556" s="142" t="s">
        <v>1192</v>
      </c>
      <c r="E556" s="72"/>
      <c r="F556" s="142" t="s">
        <v>16</v>
      </c>
      <c r="G556" s="142" t="str">
        <f t="shared" si="33"/>
        <v>Octobre</v>
      </c>
      <c r="H556" s="158">
        <v>42673</v>
      </c>
      <c r="I556" s="84" t="s">
        <v>1049</v>
      </c>
      <c r="J556" s="142" t="s">
        <v>1053</v>
      </c>
      <c r="K556" s="142" t="s">
        <v>1064</v>
      </c>
      <c r="L556" s="142" t="s">
        <v>2716</v>
      </c>
      <c r="M556" s="80" t="s">
        <v>27</v>
      </c>
      <c r="N556" s="159">
        <v>31</v>
      </c>
      <c r="O556" s="75"/>
      <c r="P556" s="75"/>
      <c r="Q556" s="75"/>
      <c r="R556" s="79"/>
      <c r="S556" s="144">
        <v>31</v>
      </c>
      <c r="T556" s="85" t="s">
        <v>1040</v>
      </c>
      <c r="U556" s="142" t="s">
        <v>169</v>
      </c>
      <c r="V556" s="142" t="s">
        <v>427</v>
      </c>
      <c r="W556" s="86" t="s">
        <v>1388</v>
      </c>
      <c r="X556" s="142" t="s">
        <v>2718</v>
      </c>
      <c r="Y556" s="142"/>
      <c r="Z556" s="142" t="s">
        <v>1070</v>
      </c>
      <c r="AA556" s="142"/>
      <c r="AB556" s="142" t="str">
        <f t="shared" si="31"/>
        <v>CR 20161030NOBO1È</v>
      </c>
      <c r="AC556" s="142">
        <f t="shared" si="32"/>
        <v>21</v>
      </c>
      <c r="AD556" s="142" t="str">
        <f>VLOOKUP(U556,NIVEAUXADMIN!A:B,2,FALSE)</f>
        <v>HT09</v>
      </c>
      <c r="AE556" s="142" t="str">
        <f>VLOOKUP(V556,NIVEAUXADMIN!E:F,2,FALSE)</f>
        <v>HT09933</v>
      </c>
      <c r="AF556" s="142" t="str">
        <f>VLOOKUP(W556,NIVEAUXADMIN!I:J,2,FALSE)</f>
        <v>HT09933-01</v>
      </c>
      <c r="AG556" s="142">
        <f>IF(SUMPRODUCT(($A$4:$A556=A556)*($V$4:$V556=V556))&gt;1,0,1)</f>
        <v>0</v>
      </c>
    </row>
    <row r="557" spans="1:33" ht="15" customHeight="1">
      <c r="A557" s="72" t="s">
        <v>2754</v>
      </c>
      <c r="B557" s="72" t="s">
        <v>2754</v>
      </c>
      <c r="C557" s="72" t="s">
        <v>38</v>
      </c>
      <c r="D557" s="142" t="s">
        <v>1192</v>
      </c>
      <c r="E557" s="72"/>
      <c r="F557" s="142" t="s">
        <v>16</v>
      </c>
      <c r="G557" s="142" t="str">
        <f t="shared" si="33"/>
        <v>Octobre</v>
      </c>
      <c r="H557" s="158">
        <v>42673</v>
      </c>
      <c r="I557" s="84" t="s">
        <v>1051</v>
      </c>
      <c r="J557" s="142" t="s">
        <v>1052</v>
      </c>
      <c r="K557" s="142" t="s">
        <v>1063</v>
      </c>
      <c r="L557" s="142" t="s">
        <v>2710</v>
      </c>
      <c r="M557" s="80" t="s">
        <v>27</v>
      </c>
      <c r="N557" s="159">
        <v>31</v>
      </c>
      <c r="O557" s="75"/>
      <c r="P557" s="75"/>
      <c r="Q557" s="75"/>
      <c r="R557" s="79"/>
      <c r="S557" s="144">
        <v>31</v>
      </c>
      <c r="T557" s="85" t="s">
        <v>1040</v>
      </c>
      <c r="U557" s="142" t="s">
        <v>169</v>
      </c>
      <c r="V557" s="142" t="s">
        <v>427</v>
      </c>
      <c r="W557" s="86" t="s">
        <v>1388</v>
      </c>
      <c r="X557" s="142" t="s">
        <v>2718</v>
      </c>
      <c r="Y557" s="142"/>
      <c r="Z557" s="142" t="s">
        <v>1069</v>
      </c>
      <c r="AA557" s="142" t="s">
        <v>2734</v>
      </c>
      <c r="AB557" s="142" t="str">
        <f t="shared" si="31"/>
        <v>CR 20161030NOBO1È</v>
      </c>
      <c r="AC557" s="142">
        <f t="shared" si="32"/>
        <v>21</v>
      </c>
      <c r="AD557" s="142" t="str">
        <f>VLOOKUP(U557,NIVEAUXADMIN!A:B,2,FALSE)</f>
        <v>HT09</v>
      </c>
      <c r="AE557" s="142" t="str">
        <f>VLOOKUP(V557,NIVEAUXADMIN!E:F,2,FALSE)</f>
        <v>HT09933</v>
      </c>
      <c r="AF557" s="142" t="str">
        <f>VLOOKUP(W557,NIVEAUXADMIN!I:J,2,FALSE)</f>
        <v>HT09933-01</v>
      </c>
      <c r="AG557" s="142">
        <f>IF(SUMPRODUCT(($A$4:$A557=A557)*($V$4:$V557=V557))&gt;1,0,1)</f>
        <v>0</v>
      </c>
    </row>
    <row r="558" spans="1:33" ht="15" customHeight="1">
      <c r="A558" s="72" t="s">
        <v>2754</v>
      </c>
      <c r="B558" s="72" t="s">
        <v>2754</v>
      </c>
      <c r="C558" s="72" t="s">
        <v>38</v>
      </c>
      <c r="D558" s="142" t="s">
        <v>1192</v>
      </c>
      <c r="E558" s="72"/>
      <c r="F558" s="142" t="s">
        <v>16</v>
      </c>
      <c r="G558" s="142" t="str">
        <f t="shared" si="33"/>
        <v>Octobre</v>
      </c>
      <c r="H558" s="158">
        <v>42673</v>
      </c>
      <c r="I558" s="84" t="s">
        <v>1051</v>
      </c>
      <c r="J558" s="142" t="s">
        <v>1052</v>
      </c>
      <c r="K558" s="142" t="s">
        <v>1062</v>
      </c>
      <c r="L558" s="142" t="s">
        <v>2711</v>
      </c>
      <c r="M558" s="80" t="s">
        <v>27</v>
      </c>
      <c r="N558" s="159">
        <v>31</v>
      </c>
      <c r="O558" s="75"/>
      <c r="P558" s="75"/>
      <c r="Q558" s="75"/>
      <c r="R558" s="79"/>
      <c r="S558" s="144">
        <v>31</v>
      </c>
      <c r="T558" s="85" t="s">
        <v>1040</v>
      </c>
      <c r="U558" s="142" t="s">
        <v>169</v>
      </c>
      <c r="V558" s="142" t="s">
        <v>427</v>
      </c>
      <c r="W558" s="86" t="s">
        <v>1388</v>
      </c>
      <c r="X558" s="142" t="s">
        <v>2718</v>
      </c>
      <c r="Y558" s="142"/>
      <c r="Z558" s="142"/>
      <c r="AA558" s="142" t="s">
        <v>2736</v>
      </c>
      <c r="AB558" s="142" t="str">
        <f t="shared" si="31"/>
        <v>CR 20161030NOBO1È</v>
      </c>
      <c r="AC558" s="142">
        <f t="shared" si="32"/>
        <v>21</v>
      </c>
      <c r="AD558" s="142" t="str">
        <f>VLOOKUP(U558,NIVEAUXADMIN!A:B,2,FALSE)</f>
        <v>HT09</v>
      </c>
      <c r="AE558" s="142" t="str">
        <f>VLOOKUP(V558,NIVEAUXADMIN!E:F,2,FALSE)</f>
        <v>HT09933</v>
      </c>
      <c r="AF558" s="142" t="str">
        <f>VLOOKUP(W558,NIVEAUXADMIN!I:J,2,FALSE)</f>
        <v>HT09933-01</v>
      </c>
      <c r="AG558" s="142">
        <f>IF(SUMPRODUCT(($A$4:$A558=A558)*($V$4:$V558=V558))&gt;1,0,1)</f>
        <v>0</v>
      </c>
    </row>
    <row r="559" spans="1:33" ht="15" customHeight="1">
      <c r="A559" s="72" t="s">
        <v>2754</v>
      </c>
      <c r="B559" s="72" t="s">
        <v>2754</v>
      </c>
      <c r="C559" s="72" t="s">
        <v>38</v>
      </c>
      <c r="D559" s="142" t="s">
        <v>1192</v>
      </c>
      <c r="E559" s="72"/>
      <c r="F559" s="142" t="s">
        <v>16</v>
      </c>
      <c r="G559" s="142" t="str">
        <f t="shared" si="33"/>
        <v>Octobre</v>
      </c>
      <c r="H559" s="158">
        <v>42673</v>
      </c>
      <c r="I559" s="84" t="s">
        <v>1051</v>
      </c>
      <c r="J559" s="142" t="s">
        <v>1052</v>
      </c>
      <c r="K559" s="142" t="s">
        <v>1058</v>
      </c>
      <c r="L559" s="142" t="s">
        <v>2714</v>
      </c>
      <c r="M559" s="80" t="s">
        <v>27</v>
      </c>
      <c r="N559" s="159">
        <v>62</v>
      </c>
      <c r="O559" s="75"/>
      <c r="P559" s="75"/>
      <c r="Q559" s="75"/>
      <c r="R559" s="79"/>
      <c r="S559" s="144">
        <v>31</v>
      </c>
      <c r="T559" s="85" t="s">
        <v>1040</v>
      </c>
      <c r="U559" s="142" t="s">
        <v>169</v>
      </c>
      <c r="V559" s="142" t="s">
        <v>427</v>
      </c>
      <c r="W559" s="86" t="s">
        <v>1388</v>
      </c>
      <c r="X559" s="142" t="s">
        <v>2718</v>
      </c>
      <c r="Y559" s="142"/>
      <c r="Z559" s="142"/>
      <c r="AA559" s="142"/>
      <c r="AB559" s="142" t="str">
        <f t="shared" si="31"/>
        <v>CR 20161030NOBO1È</v>
      </c>
      <c r="AC559" s="142">
        <f t="shared" si="32"/>
        <v>21</v>
      </c>
      <c r="AD559" s="142" t="str">
        <f>VLOOKUP(U559,NIVEAUXADMIN!A:B,2,FALSE)</f>
        <v>HT09</v>
      </c>
      <c r="AE559" s="142" t="str">
        <f>VLOOKUP(V559,NIVEAUXADMIN!E:F,2,FALSE)</f>
        <v>HT09933</v>
      </c>
      <c r="AF559" s="142" t="str">
        <f>VLOOKUP(W559,NIVEAUXADMIN!I:J,2,FALSE)</f>
        <v>HT09933-01</v>
      </c>
      <c r="AG559" s="142">
        <f>IF(SUMPRODUCT(($A$4:$A559=A559)*($V$4:$V559=V559))&gt;1,0,1)</f>
        <v>0</v>
      </c>
    </row>
    <row r="560" spans="1:33" ht="15" customHeight="1">
      <c r="A560" s="72" t="s">
        <v>2754</v>
      </c>
      <c r="B560" s="72" t="s">
        <v>2754</v>
      </c>
      <c r="C560" s="72" t="s">
        <v>38</v>
      </c>
      <c r="D560" s="142" t="s">
        <v>1192</v>
      </c>
      <c r="E560" s="72"/>
      <c r="F560" s="142" t="s">
        <v>16</v>
      </c>
      <c r="G560" s="142" t="str">
        <f t="shared" si="33"/>
        <v>Octobre</v>
      </c>
      <c r="H560" s="158">
        <v>42673</v>
      </c>
      <c r="I560" s="84" t="s">
        <v>1049</v>
      </c>
      <c r="J560" s="142" t="s">
        <v>1053</v>
      </c>
      <c r="K560" s="142" t="s">
        <v>1186</v>
      </c>
      <c r="L560" s="142"/>
      <c r="M560" s="80" t="s">
        <v>27</v>
      </c>
      <c r="N560" s="159">
        <v>115</v>
      </c>
      <c r="O560" s="75"/>
      <c r="P560" s="75"/>
      <c r="Q560" s="75"/>
      <c r="R560" s="79" t="s">
        <v>1885</v>
      </c>
      <c r="S560" s="144">
        <v>115</v>
      </c>
      <c r="T560" s="85" t="s">
        <v>1040</v>
      </c>
      <c r="U560" s="142" t="s">
        <v>169</v>
      </c>
      <c r="V560" s="142" t="s">
        <v>439</v>
      </c>
      <c r="W560" s="86" t="s">
        <v>1336</v>
      </c>
      <c r="X560" s="142" t="s">
        <v>2719</v>
      </c>
      <c r="Y560" s="142"/>
      <c r="Z560" s="142"/>
      <c r="AA560" s="142"/>
      <c r="AB560" s="142" t="str">
        <f t="shared" si="31"/>
        <v>CR 20161030NOMO1È</v>
      </c>
      <c r="AC560" s="142">
        <f t="shared" si="32"/>
        <v>3</v>
      </c>
      <c r="AD560" s="142" t="str">
        <f>VLOOKUP(U560,NIVEAUXADMIN!A:B,2,FALSE)</f>
        <v>HT09</v>
      </c>
      <c r="AE560" s="142" t="str">
        <f>VLOOKUP(V560,NIVEAUXADMIN!E:F,2,FALSE)</f>
        <v>HT09931</v>
      </c>
      <c r="AF560" s="142" t="str">
        <f>VLOOKUP(W560,NIVEAUXADMIN!I:J,2,FALSE)</f>
        <v>HT09931-01</v>
      </c>
      <c r="AG560" s="142">
        <f>IF(SUMPRODUCT(($A$4:$A560=A560)*($V$4:$V560=V560))&gt;1,0,1)</f>
        <v>0</v>
      </c>
    </row>
    <row r="561" spans="1:33" s="142" customFormat="1" ht="15" customHeight="1">
      <c r="A561" s="72" t="s">
        <v>2754</v>
      </c>
      <c r="B561" s="72" t="s">
        <v>2754</v>
      </c>
      <c r="C561" s="72" t="s">
        <v>38</v>
      </c>
      <c r="D561" s="142" t="s">
        <v>1192</v>
      </c>
      <c r="E561" s="72"/>
      <c r="F561" s="142" t="s">
        <v>16</v>
      </c>
      <c r="G561" s="142" t="str">
        <f t="shared" si="33"/>
        <v>Octobre</v>
      </c>
      <c r="H561" s="158">
        <v>42673</v>
      </c>
      <c r="I561" s="84" t="s">
        <v>1051</v>
      </c>
      <c r="J561" s="142" t="s">
        <v>1052</v>
      </c>
      <c r="K561" s="142" t="s">
        <v>1063</v>
      </c>
      <c r="L561" s="142" t="s">
        <v>2710</v>
      </c>
      <c r="M561" s="80" t="s">
        <v>27</v>
      </c>
      <c r="N561" s="159">
        <v>115</v>
      </c>
      <c r="O561" s="75"/>
      <c r="P561" s="75"/>
      <c r="Q561" s="75"/>
      <c r="R561" s="79" t="s">
        <v>1885</v>
      </c>
      <c r="S561" s="144">
        <v>115</v>
      </c>
      <c r="T561" s="85" t="s">
        <v>1040</v>
      </c>
      <c r="U561" s="142" t="s">
        <v>169</v>
      </c>
      <c r="V561" s="142" t="s">
        <v>439</v>
      </c>
      <c r="W561" s="86" t="s">
        <v>1336</v>
      </c>
      <c r="X561" s="142" t="s">
        <v>2719</v>
      </c>
      <c r="Z561" s="142" t="s">
        <v>1069</v>
      </c>
      <c r="AA561" s="142" t="s">
        <v>2734</v>
      </c>
      <c r="AB561" s="142" t="str">
        <f t="shared" si="31"/>
        <v>CR 20161030NOMO1È</v>
      </c>
      <c r="AC561" s="142">
        <f t="shared" si="32"/>
        <v>3</v>
      </c>
      <c r="AD561" s="142" t="str">
        <f>VLOOKUP(U561,NIVEAUXADMIN!A:B,2,FALSE)</f>
        <v>HT09</v>
      </c>
      <c r="AE561" s="142" t="str">
        <f>VLOOKUP(V561,NIVEAUXADMIN!E:F,2,FALSE)</f>
        <v>HT09931</v>
      </c>
      <c r="AF561" s="142" t="str">
        <f>VLOOKUP(W561,NIVEAUXADMIN!I:J,2,FALSE)</f>
        <v>HT09931-01</v>
      </c>
      <c r="AG561" s="142">
        <f>IF(SUMPRODUCT(($A$4:$A561=A561)*($V$4:$V561=V561))&gt;1,0,1)</f>
        <v>0</v>
      </c>
    </row>
    <row r="562" spans="1:33" s="142" customFormat="1" ht="15" customHeight="1">
      <c r="A562" s="72" t="s">
        <v>2754</v>
      </c>
      <c r="B562" s="72" t="s">
        <v>2754</v>
      </c>
      <c r="C562" s="72" t="s">
        <v>38</v>
      </c>
      <c r="D562" s="142" t="s">
        <v>1192</v>
      </c>
      <c r="E562" s="72"/>
      <c r="F562" s="142" t="s">
        <v>16</v>
      </c>
      <c r="G562" s="142" t="str">
        <f t="shared" si="33"/>
        <v>Novembre</v>
      </c>
      <c r="H562" s="158">
        <v>42678</v>
      </c>
      <c r="I562" s="84" t="s">
        <v>1049</v>
      </c>
      <c r="J562" s="142" t="s">
        <v>1053</v>
      </c>
      <c r="K562" s="142" t="s">
        <v>1064</v>
      </c>
      <c r="L562" s="142" t="s">
        <v>2720</v>
      </c>
      <c r="M562" s="80" t="s">
        <v>27</v>
      </c>
      <c r="N562" s="159">
        <v>142</v>
      </c>
      <c r="O562" s="75"/>
      <c r="P562" s="75"/>
      <c r="Q562" s="75"/>
      <c r="R562" s="79" t="s">
        <v>1885</v>
      </c>
      <c r="S562" s="144">
        <v>142</v>
      </c>
      <c r="T562" s="85" t="s">
        <v>30</v>
      </c>
      <c r="U562" s="142" t="s">
        <v>20</v>
      </c>
      <c r="V562" s="142" t="s">
        <v>554</v>
      </c>
      <c r="W562" s="86" t="s">
        <v>1667</v>
      </c>
      <c r="X562" s="142" t="s">
        <v>2721</v>
      </c>
      <c r="Z562" s="142" t="s">
        <v>1070</v>
      </c>
      <c r="AB562" s="142" t="str">
        <f t="shared" si="31"/>
        <v>CR 2016114SUTO4È</v>
      </c>
      <c r="AC562" s="142">
        <f t="shared" si="32"/>
        <v>12</v>
      </c>
      <c r="AD562" s="142" t="str">
        <f>VLOOKUP(U562,NIVEAUXADMIN!A:B,2,FALSE)</f>
        <v>HT07</v>
      </c>
      <c r="AE562" s="142" t="str">
        <f>VLOOKUP(V562,NIVEAUXADMIN!E:F,2,FALSE)</f>
        <v>HT07712</v>
      </c>
      <c r="AF562" s="142" t="str">
        <f>VLOOKUP(W562,NIVEAUXADMIN!I:J,2,FALSE)</f>
        <v>HT07712-04</v>
      </c>
      <c r="AG562" s="142">
        <f>IF(SUMPRODUCT(($A$4:$A562=A562)*($V$4:$V562=V562))&gt;1,0,1)</f>
        <v>1</v>
      </c>
    </row>
    <row r="563" spans="1:33" ht="15" customHeight="1">
      <c r="A563" s="72" t="s">
        <v>2754</v>
      </c>
      <c r="B563" s="72" t="s">
        <v>2754</v>
      </c>
      <c r="C563" s="72" t="s">
        <v>38</v>
      </c>
      <c r="D563" s="142" t="s">
        <v>1192</v>
      </c>
      <c r="E563" s="72"/>
      <c r="F563" s="142" t="s">
        <v>16</v>
      </c>
      <c r="G563" s="142" t="str">
        <f t="shared" si="33"/>
        <v>Novembre</v>
      </c>
      <c r="H563" s="158">
        <v>42678</v>
      </c>
      <c r="I563" s="84" t="s">
        <v>1051</v>
      </c>
      <c r="J563" s="142" t="s">
        <v>1052</v>
      </c>
      <c r="K563" s="142" t="s">
        <v>1063</v>
      </c>
      <c r="L563" s="142" t="s">
        <v>2710</v>
      </c>
      <c r="M563" s="80" t="s">
        <v>27</v>
      </c>
      <c r="N563" s="159">
        <v>65</v>
      </c>
      <c r="O563" s="75"/>
      <c r="P563" s="75"/>
      <c r="Q563" s="75"/>
      <c r="R563" s="79" t="s">
        <v>1885</v>
      </c>
      <c r="S563" s="144">
        <v>142</v>
      </c>
      <c r="T563" s="85" t="s">
        <v>30</v>
      </c>
      <c r="U563" s="142" t="s">
        <v>20</v>
      </c>
      <c r="V563" s="142" t="s">
        <v>554</v>
      </c>
      <c r="W563" s="86" t="s">
        <v>1667</v>
      </c>
      <c r="X563" s="142" t="s">
        <v>2721</v>
      </c>
      <c r="Y563" s="142"/>
      <c r="Z563" s="142" t="s">
        <v>1070</v>
      </c>
      <c r="AA563" s="142" t="s">
        <v>2734</v>
      </c>
      <c r="AB563" s="142" t="str">
        <f t="shared" si="31"/>
        <v>CR 2016114SUTO4È</v>
      </c>
      <c r="AC563" s="142">
        <f t="shared" si="32"/>
        <v>12</v>
      </c>
      <c r="AD563" s="142" t="str">
        <f>VLOOKUP(U563,NIVEAUXADMIN!A:B,2,FALSE)</f>
        <v>HT07</v>
      </c>
      <c r="AE563" s="142" t="str">
        <f>VLOOKUP(V563,NIVEAUXADMIN!E:F,2,FALSE)</f>
        <v>HT07712</v>
      </c>
      <c r="AF563" s="142" t="str">
        <f>VLOOKUP(W563,NIVEAUXADMIN!I:J,2,FALSE)</f>
        <v>HT07712-04</v>
      </c>
      <c r="AG563" s="142">
        <f>IF(SUMPRODUCT(($A$4:$A563=A563)*($V$4:$V563=V563))&gt;1,0,1)</f>
        <v>0</v>
      </c>
    </row>
    <row r="564" spans="1:33" ht="15" customHeight="1">
      <c r="A564" s="72" t="s">
        <v>2754</v>
      </c>
      <c r="B564" s="72" t="s">
        <v>2754</v>
      </c>
      <c r="C564" s="72" t="s">
        <v>38</v>
      </c>
      <c r="D564" s="142" t="s">
        <v>1192</v>
      </c>
      <c r="E564" s="72"/>
      <c r="F564" s="142" t="s">
        <v>16</v>
      </c>
      <c r="G564" s="142" t="str">
        <f t="shared" si="33"/>
        <v>Novembre</v>
      </c>
      <c r="H564" s="158">
        <v>42678</v>
      </c>
      <c r="I564" s="84" t="s">
        <v>1051</v>
      </c>
      <c r="J564" s="142" t="s">
        <v>1052</v>
      </c>
      <c r="K564" s="142" t="s">
        <v>1062</v>
      </c>
      <c r="L564" s="142" t="s">
        <v>2711</v>
      </c>
      <c r="M564" s="80" t="s">
        <v>27</v>
      </c>
      <c r="N564" s="159">
        <v>77</v>
      </c>
      <c r="O564" s="75"/>
      <c r="P564" s="75"/>
      <c r="Q564" s="75"/>
      <c r="R564" s="79" t="s">
        <v>1885</v>
      </c>
      <c r="S564" s="144">
        <v>142</v>
      </c>
      <c r="T564" s="85" t="s">
        <v>30</v>
      </c>
      <c r="U564" s="142" t="s">
        <v>20</v>
      </c>
      <c r="V564" s="142" t="s">
        <v>554</v>
      </c>
      <c r="W564" s="86" t="s">
        <v>1667</v>
      </c>
      <c r="X564" s="142" t="s">
        <v>2721</v>
      </c>
      <c r="Y564" s="142"/>
      <c r="Z564" s="142" t="s">
        <v>1070</v>
      </c>
      <c r="AA564" s="142" t="s">
        <v>2736</v>
      </c>
      <c r="AB564" s="142" t="str">
        <f t="shared" si="31"/>
        <v>CR 2016114SUTO4È</v>
      </c>
      <c r="AC564" s="142">
        <f t="shared" si="32"/>
        <v>12</v>
      </c>
      <c r="AD564" s="142" t="str">
        <f>VLOOKUP(U564,NIVEAUXADMIN!A:B,2,FALSE)</f>
        <v>HT07</v>
      </c>
      <c r="AE564" s="142" t="str">
        <f>VLOOKUP(V564,NIVEAUXADMIN!E:F,2,FALSE)</f>
        <v>HT07712</v>
      </c>
      <c r="AF564" s="142" t="str">
        <f>VLOOKUP(W564,NIVEAUXADMIN!I:J,2,FALSE)</f>
        <v>HT07712-04</v>
      </c>
      <c r="AG564" s="142">
        <f>IF(SUMPRODUCT(($A$4:$A564=A564)*($V$4:$V564=V564))&gt;1,0,1)</f>
        <v>0</v>
      </c>
    </row>
    <row r="565" spans="1:33" ht="15" customHeight="1">
      <c r="A565" s="72" t="s">
        <v>2754</v>
      </c>
      <c r="B565" s="72" t="s">
        <v>2754</v>
      </c>
      <c r="C565" s="72" t="s">
        <v>38</v>
      </c>
      <c r="D565" s="142" t="s">
        <v>1192</v>
      </c>
      <c r="E565" s="72"/>
      <c r="F565" s="142" t="s">
        <v>16</v>
      </c>
      <c r="G565" s="142" t="str">
        <f t="shared" si="33"/>
        <v>Novembre</v>
      </c>
      <c r="H565" s="158">
        <v>42678</v>
      </c>
      <c r="I565" s="84" t="s">
        <v>1051</v>
      </c>
      <c r="J565" s="142" t="s">
        <v>1052</v>
      </c>
      <c r="K565" s="142" t="s">
        <v>1058</v>
      </c>
      <c r="L565" s="142" t="s">
        <v>2714</v>
      </c>
      <c r="M565" s="80" t="s">
        <v>27</v>
      </c>
      <c r="N565" s="159">
        <v>144</v>
      </c>
      <c r="O565" s="75"/>
      <c r="P565" s="75"/>
      <c r="Q565" s="75"/>
      <c r="R565" s="79" t="s">
        <v>1885</v>
      </c>
      <c r="S565" s="144">
        <v>142</v>
      </c>
      <c r="T565" s="85" t="s">
        <v>30</v>
      </c>
      <c r="U565" s="142" t="s">
        <v>20</v>
      </c>
      <c r="V565" s="142" t="s">
        <v>554</v>
      </c>
      <c r="W565" s="86" t="s">
        <v>1667</v>
      </c>
      <c r="X565" s="142" t="s">
        <v>2721</v>
      </c>
      <c r="Y565" s="142"/>
      <c r="Z565" s="142" t="s">
        <v>1070</v>
      </c>
      <c r="AA565" s="142"/>
      <c r="AB565" s="142" t="str">
        <f t="shared" si="31"/>
        <v>CR 2016114SUTO4È</v>
      </c>
      <c r="AC565" s="142">
        <f t="shared" si="32"/>
        <v>12</v>
      </c>
      <c r="AD565" s="142" t="str">
        <f>VLOOKUP(U565,NIVEAUXADMIN!A:B,2,FALSE)</f>
        <v>HT07</v>
      </c>
      <c r="AE565" s="142" t="str">
        <f>VLOOKUP(V565,NIVEAUXADMIN!E:F,2,FALSE)</f>
        <v>HT07712</v>
      </c>
      <c r="AF565" s="142" t="str">
        <f>VLOOKUP(W565,NIVEAUXADMIN!I:J,2,FALSE)</f>
        <v>HT07712-04</v>
      </c>
      <c r="AG565" s="142">
        <f>IF(SUMPRODUCT(($A$4:$A565=A565)*($V$4:$V565=V565))&gt;1,0,1)</f>
        <v>0</v>
      </c>
    </row>
    <row r="566" spans="1:33" ht="15" customHeight="1">
      <c r="A566" s="72" t="s">
        <v>2754</v>
      </c>
      <c r="B566" s="72" t="s">
        <v>2754</v>
      </c>
      <c r="C566" s="72" t="s">
        <v>38</v>
      </c>
      <c r="D566" s="142" t="s">
        <v>1192</v>
      </c>
      <c r="E566" s="72"/>
      <c r="F566" s="142" t="s">
        <v>16</v>
      </c>
      <c r="G566" s="142" t="str">
        <f t="shared" si="33"/>
        <v>Novembre</v>
      </c>
      <c r="H566" s="158">
        <v>42678</v>
      </c>
      <c r="I566" s="84" t="s">
        <v>1049</v>
      </c>
      <c r="J566" s="142" t="s">
        <v>1053</v>
      </c>
      <c r="K566" s="142" t="s">
        <v>1064</v>
      </c>
      <c r="L566" s="142" t="s">
        <v>2720</v>
      </c>
      <c r="M566" s="80" t="s">
        <v>27</v>
      </c>
      <c r="N566" s="159">
        <v>256</v>
      </c>
      <c r="O566" s="75"/>
      <c r="P566" s="75"/>
      <c r="Q566" s="75"/>
      <c r="R566" s="79"/>
      <c r="S566" s="144">
        <v>128</v>
      </c>
      <c r="T566" s="85" t="s">
        <v>30</v>
      </c>
      <c r="U566" s="142" t="s">
        <v>20</v>
      </c>
      <c r="V566" s="142" t="s">
        <v>554</v>
      </c>
      <c r="W566" s="86" t="s">
        <v>1667</v>
      </c>
      <c r="X566" s="142" t="s">
        <v>2722</v>
      </c>
      <c r="Y566" s="142"/>
      <c r="Z566" s="142" t="s">
        <v>1070</v>
      </c>
      <c r="AA566" s="142"/>
      <c r="AB566" s="142" t="str">
        <f t="shared" si="31"/>
        <v>CR 2016114SUTO4È</v>
      </c>
      <c r="AC566" s="142">
        <f t="shared" si="32"/>
        <v>12</v>
      </c>
      <c r="AD566" s="142" t="str">
        <f>VLOOKUP(U566,NIVEAUXADMIN!A:B,2,FALSE)</f>
        <v>HT07</v>
      </c>
      <c r="AE566" s="142" t="str">
        <f>VLOOKUP(V566,NIVEAUXADMIN!E:F,2,FALSE)</f>
        <v>HT07712</v>
      </c>
      <c r="AF566" s="142" t="str">
        <f>VLOOKUP(W566,NIVEAUXADMIN!I:J,2,FALSE)</f>
        <v>HT07712-04</v>
      </c>
      <c r="AG566" s="142">
        <f>IF(SUMPRODUCT(($A$4:$A566=A566)*($V$4:$V566=V566))&gt;1,0,1)</f>
        <v>0</v>
      </c>
    </row>
    <row r="567" spans="1:33" ht="15" customHeight="1">
      <c r="A567" s="72" t="s">
        <v>2754</v>
      </c>
      <c r="B567" s="72" t="s">
        <v>2754</v>
      </c>
      <c r="C567" s="72" t="s">
        <v>38</v>
      </c>
      <c r="D567" s="142" t="s">
        <v>1192</v>
      </c>
      <c r="E567" s="72"/>
      <c r="F567" s="142" t="s">
        <v>16</v>
      </c>
      <c r="G567" s="142" t="str">
        <f t="shared" si="33"/>
        <v>Novembre</v>
      </c>
      <c r="H567" s="158">
        <v>42678</v>
      </c>
      <c r="I567" s="84" t="s">
        <v>1051</v>
      </c>
      <c r="J567" s="142" t="s">
        <v>1052</v>
      </c>
      <c r="K567" s="142" t="s">
        <v>1063</v>
      </c>
      <c r="L567" s="142" t="s">
        <v>2710</v>
      </c>
      <c r="M567" s="80" t="s">
        <v>27</v>
      </c>
      <c r="N567" s="159">
        <v>128</v>
      </c>
      <c r="O567" s="75"/>
      <c r="P567" s="75"/>
      <c r="Q567" s="75"/>
      <c r="R567" s="79"/>
      <c r="S567" s="144">
        <v>128</v>
      </c>
      <c r="T567" s="85" t="s">
        <v>30</v>
      </c>
      <c r="U567" s="142" t="s">
        <v>20</v>
      </c>
      <c r="V567" s="142" t="s">
        <v>554</v>
      </c>
      <c r="W567" s="86" t="s">
        <v>1667</v>
      </c>
      <c r="X567" s="142" t="s">
        <v>2722</v>
      </c>
      <c r="Y567" s="142"/>
      <c r="Z567" s="142" t="s">
        <v>1070</v>
      </c>
      <c r="AA567" s="142" t="s">
        <v>2734</v>
      </c>
      <c r="AB567" s="142" t="str">
        <f t="shared" si="31"/>
        <v>CR 2016114SUTO4È</v>
      </c>
      <c r="AC567" s="142">
        <f t="shared" si="32"/>
        <v>12</v>
      </c>
      <c r="AD567" s="142" t="str">
        <f>VLOOKUP(U567,NIVEAUXADMIN!A:B,2,FALSE)</f>
        <v>HT07</v>
      </c>
      <c r="AE567" s="142" t="str">
        <f>VLOOKUP(V567,NIVEAUXADMIN!E:F,2,FALSE)</f>
        <v>HT07712</v>
      </c>
      <c r="AF567" s="142" t="str">
        <f>VLOOKUP(W567,NIVEAUXADMIN!I:J,2,FALSE)</f>
        <v>HT07712-04</v>
      </c>
      <c r="AG567" s="142">
        <f>IF(SUMPRODUCT(($A$4:$A567=A567)*($V$4:$V567=V567))&gt;1,0,1)</f>
        <v>0</v>
      </c>
    </row>
    <row r="568" spans="1:33" ht="15" customHeight="1">
      <c r="A568" s="72" t="s">
        <v>2754</v>
      </c>
      <c r="B568" s="72" t="s">
        <v>2754</v>
      </c>
      <c r="C568" s="72" t="s">
        <v>38</v>
      </c>
      <c r="D568" s="142" t="s">
        <v>1192</v>
      </c>
      <c r="E568" s="72"/>
      <c r="F568" s="142" t="s">
        <v>16</v>
      </c>
      <c r="G568" s="142" t="str">
        <f t="shared" si="33"/>
        <v>Novembre</v>
      </c>
      <c r="H568" s="158">
        <v>42678</v>
      </c>
      <c r="I568" s="84" t="s">
        <v>1051</v>
      </c>
      <c r="J568" s="142" t="s">
        <v>1052</v>
      </c>
      <c r="K568" s="142" t="s">
        <v>1062</v>
      </c>
      <c r="L568" s="142" t="s">
        <v>2711</v>
      </c>
      <c r="M568" s="80" t="s">
        <v>27</v>
      </c>
      <c r="N568" s="159">
        <v>128</v>
      </c>
      <c r="O568" s="75"/>
      <c r="P568" s="75"/>
      <c r="Q568" s="75"/>
      <c r="R568" s="79"/>
      <c r="S568" s="144">
        <v>128</v>
      </c>
      <c r="T568" s="85" t="s">
        <v>30</v>
      </c>
      <c r="U568" s="142" t="s">
        <v>20</v>
      </c>
      <c r="V568" s="142" t="s">
        <v>554</v>
      </c>
      <c r="W568" s="86" t="s">
        <v>1667</v>
      </c>
      <c r="X568" s="142" t="s">
        <v>2722</v>
      </c>
      <c r="Y568" s="142"/>
      <c r="Z568" s="142" t="s">
        <v>1070</v>
      </c>
      <c r="AA568" s="142" t="s">
        <v>2736</v>
      </c>
      <c r="AB568" s="142" t="str">
        <f t="shared" si="31"/>
        <v>CR 2016114SUTO4È</v>
      </c>
      <c r="AC568" s="142">
        <f t="shared" si="32"/>
        <v>12</v>
      </c>
      <c r="AD568" s="142" t="str">
        <f>VLOOKUP(U568,NIVEAUXADMIN!A:B,2,FALSE)</f>
        <v>HT07</v>
      </c>
      <c r="AE568" s="142" t="str">
        <f>VLOOKUP(V568,NIVEAUXADMIN!E:F,2,FALSE)</f>
        <v>HT07712</v>
      </c>
      <c r="AF568" s="142" t="str">
        <f>VLOOKUP(W568,NIVEAUXADMIN!I:J,2,FALSE)</f>
        <v>HT07712-04</v>
      </c>
      <c r="AG568" s="142">
        <f>IF(SUMPRODUCT(($A$4:$A568=A568)*($V$4:$V568=V568))&gt;1,0,1)</f>
        <v>0</v>
      </c>
    </row>
    <row r="569" spans="1:33" ht="15" customHeight="1">
      <c r="A569" s="72" t="s">
        <v>2754</v>
      </c>
      <c r="B569" s="72" t="s">
        <v>2754</v>
      </c>
      <c r="C569" s="72" t="s">
        <v>38</v>
      </c>
      <c r="D569" s="142" t="s">
        <v>1192</v>
      </c>
      <c r="E569" s="72"/>
      <c r="F569" s="142" t="s">
        <v>16</v>
      </c>
      <c r="G569" s="142" t="str">
        <f t="shared" si="33"/>
        <v>Novembre</v>
      </c>
      <c r="H569" s="158">
        <v>42678</v>
      </c>
      <c r="I569" s="84" t="s">
        <v>1051</v>
      </c>
      <c r="J569" s="142" t="s">
        <v>1052</v>
      </c>
      <c r="K569" s="142" t="s">
        <v>1058</v>
      </c>
      <c r="L569" s="142" t="s">
        <v>2714</v>
      </c>
      <c r="M569" s="80" t="s">
        <v>27</v>
      </c>
      <c r="N569" s="159">
        <v>256</v>
      </c>
      <c r="O569" s="75"/>
      <c r="P569" s="75"/>
      <c r="Q569" s="75"/>
      <c r="R569" s="79" t="s">
        <v>1885</v>
      </c>
      <c r="S569" s="144">
        <v>128</v>
      </c>
      <c r="T569" s="85" t="s">
        <v>30</v>
      </c>
      <c r="U569" s="142" t="s">
        <v>20</v>
      </c>
      <c r="V569" s="142" t="s">
        <v>554</v>
      </c>
      <c r="W569" s="86" t="s">
        <v>1667</v>
      </c>
      <c r="X569" s="142" t="s">
        <v>2722</v>
      </c>
      <c r="Y569" s="142"/>
      <c r="Z569" s="142" t="s">
        <v>1070</v>
      </c>
      <c r="AA569" s="142"/>
      <c r="AB569" s="142" t="str">
        <f t="shared" si="31"/>
        <v>CR 2016114SUTO4È</v>
      </c>
      <c r="AC569" s="142">
        <f t="shared" si="32"/>
        <v>12</v>
      </c>
      <c r="AD569" s="142" t="str">
        <f>VLOOKUP(U569,NIVEAUXADMIN!A:B,2,FALSE)</f>
        <v>HT07</v>
      </c>
      <c r="AE569" s="142" t="str">
        <f>VLOOKUP(V569,NIVEAUXADMIN!E:F,2,FALSE)</f>
        <v>HT07712</v>
      </c>
      <c r="AF569" s="142" t="str">
        <f>VLOOKUP(W569,NIVEAUXADMIN!I:J,2,FALSE)</f>
        <v>HT07712-04</v>
      </c>
      <c r="AG569" s="142">
        <f>IF(SUMPRODUCT(($A$4:$A569=A569)*($V$4:$V569=V569))&gt;1,0,1)</f>
        <v>0</v>
      </c>
    </row>
    <row r="570" spans="1:33" ht="15" customHeight="1">
      <c r="A570" s="72" t="s">
        <v>2754</v>
      </c>
      <c r="B570" s="72" t="s">
        <v>2754</v>
      </c>
      <c r="C570" s="72" t="s">
        <v>38</v>
      </c>
      <c r="D570" s="142" t="s">
        <v>1192</v>
      </c>
      <c r="E570" s="72"/>
      <c r="F570" s="142" t="s">
        <v>16</v>
      </c>
      <c r="G570" s="142" t="str">
        <f t="shared" si="33"/>
        <v>Novembre</v>
      </c>
      <c r="H570" s="158">
        <v>42679</v>
      </c>
      <c r="I570" s="84" t="s">
        <v>1049</v>
      </c>
      <c r="J570" s="142" t="s">
        <v>1053</v>
      </c>
      <c r="K570" s="142" t="s">
        <v>1064</v>
      </c>
      <c r="L570" s="142" t="s">
        <v>2720</v>
      </c>
      <c r="M570" s="80" t="s">
        <v>27</v>
      </c>
      <c r="N570" s="159">
        <v>204</v>
      </c>
      <c r="O570" s="75"/>
      <c r="P570" s="75"/>
      <c r="Q570" s="75"/>
      <c r="R570" s="79" t="s">
        <v>1885</v>
      </c>
      <c r="S570" s="144">
        <v>204</v>
      </c>
      <c r="T570" s="85" t="s">
        <v>30</v>
      </c>
      <c r="U570" s="142" t="s">
        <v>20</v>
      </c>
      <c r="V570" s="142" t="s">
        <v>517</v>
      </c>
      <c r="W570" s="86"/>
      <c r="X570" s="142" t="s">
        <v>2723</v>
      </c>
      <c r="Y570" s="142"/>
      <c r="Z570" s="142" t="s">
        <v>1070</v>
      </c>
      <c r="AA570" s="142"/>
      <c r="AB570" s="142" t="str">
        <f t="shared" si="31"/>
        <v>CR 2016115SUCH</v>
      </c>
      <c r="AC570" s="142">
        <f t="shared" si="32"/>
        <v>3</v>
      </c>
      <c r="AD570" s="142" t="str">
        <f>VLOOKUP(U570,NIVEAUXADMIN!A:B,2,FALSE)</f>
        <v>HT07</v>
      </c>
      <c r="AE570" s="142" t="str">
        <f>VLOOKUP(V570,NIVEAUXADMIN!E:F,2,FALSE)</f>
        <v>HT07713</v>
      </c>
      <c r="AF570" s="142" t="e">
        <f>VLOOKUP(W570,NIVEAUXADMIN!I:J,2,FALSE)</f>
        <v>#N/A</v>
      </c>
      <c r="AG570" s="142">
        <f>IF(SUMPRODUCT(($A$4:$A570=A570)*($V$4:$V570=V570))&gt;1,0,1)</f>
        <v>1</v>
      </c>
    </row>
    <row r="571" spans="1:33" ht="15" customHeight="1">
      <c r="A571" s="72" t="s">
        <v>2754</v>
      </c>
      <c r="B571" s="72" t="s">
        <v>2754</v>
      </c>
      <c r="C571" s="72" t="s">
        <v>38</v>
      </c>
      <c r="D571" s="142" t="s">
        <v>1192</v>
      </c>
      <c r="E571" s="72"/>
      <c r="F571" s="142" t="s">
        <v>16</v>
      </c>
      <c r="G571" s="142" t="str">
        <f t="shared" si="33"/>
        <v>Novembre</v>
      </c>
      <c r="H571" s="158">
        <v>42679</v>
      </c>
      <c r="I571" s="84" t="s">
        <v>1051</v>
      </c>
      <c r="J571" s="142" t="s">
        <v>1052</v>
      </c>
      <c r="K571" s="142" t="s">
        <v>1063</v>
      </c>
      <c r="L571" s="142" t="s">
        <v>2710</v>
      </c>
      <c r="M571" s="80" t="s">
        <v>27</v>
      </c>
      <c r="N571" s="159">
        <v>204</v>
      </c>
      <c r="O571" s="75"/>
      <c r="P571" s="75"/>
      <c r="Q571" s="75"/>
      <c r="R571" s="79" t="s">
        <v>1885</v>
      </c>
      <c r="S571" s="144">
        <v>204</v>
      </c>
      <c r="T571" s="85" t="s">
        <v>30</v>
      </c>
      <c r="U571" s="142" t="s">
        <v>20</v>
      </c>
      <c r="V571" s="142" t="s">
        <v>517</v>
      </c>
      <c r="W571" s="86"/>
      <c r="X571" s="142" t="s">
        <v>2723</v>
      </c>
      <c r="Y571" s="142"/>
      <c r="Z571" s="142" t="s">
        <v>1070</v>
      </c>
      <c r="AA571" s="142" t="s">
        <v>2734</v>
      </c>
      <c r="AB571" s="142" t="str">
        <f t="shared" si="31"/>
        <v>CR 2016115SUCH</v>
      </c>
      <c r="AC571" s="142">
        <f t="shared" si="32"/>
        <v>3</v>
      </c>
      <c r="AD571" s="142" t="str">
        <f>VLOOKUP(U571,NIVEAUXADMIN!A:B,2,FALSE)</f>
        <v>HT07</v>
      </c>
      <c r="AE571" s="142" t="str">
        <f>VLOOKUP(V571,NIVEAUXADMIN!E:F,2,FALSE)</f>
        <v>HT07713</v>
      </c>
      <c r="AF571" s="142" t="e">
        <f>VLOOKUP(W571,NIVEAUXADMIN!I:J,2,FALSE)</f>
        <v>#N/A</v>
      </c>
      <c r="AG571" s="142">
        <f>IF(SUMPRODUCT(($A$4:$A571=A571)*($V$4:$V571=V571))&gt;1,0,1)</f>
        <v>0</v>
      </c>
    </row>
    <row r="572" spans="1:33" ht="15" customHeight="1">
      <c r="A572" s="72" t="s">
        <v>2754</v>
      </c>
      <c r="B572" s="72" t="s">
        <v>2754</v>
      </c>
      <c r="C572" s="72" t="s">
        <v>38</v>
      </c>
      <c r="D572" s="142" t="s">
        <v>1192</v>
      </c>
      <c r="E572" s="72"/>
      <c r="F572" s="142" t="s">
        <v>16</v>
      </c>
      <c r="G572" s="142" t="str">
        <f t="shared" si="33"/>
        <v>Novembre</v>
      </c>
      <c r="H572" s="158">
        <v>42681</v>
      </c>
      <c r="I572" s="84" t="s">
        <v>1049</v>
      </c>
      <c r="J572" s="142" t="s">
        <v>1053</v>
      </c>
      <c r="K572" s="142" t="s">
        <v>1186</v>
      </c>
      <c r="L572" s="142"/>
      <c r="M572" s="80" t="s">
        <v>27</v>
      </c>
      <c r="N572" s="159">
        <v>30</v>
      </c>
      <c r="O572" s="75"/>
      <c r="P572" s="75"/>
      <c r="Q572" s="75"/>
      <c r="R572" s="79" t="s">
        <v>1885</v>
      </c>
      <c r="S572" s="144">
        <v>30</v>
      </c>
      <c r="T572" s="85" t="s">
        <v>1040</v>
      </c>
      <c r="U572" s="142" t="s">
        <v>169</v>
      </c>
      <c r="V572" s="142" t="s">
        <v>436</v>
      </c>
      <c r="W572" s="86" t="s">
        <v>1497</v>
      </c>
      <c r="X572" s="142" t="s">
        <v>366</v>
      </c>
      <c r="Y572" s="142"/>
      <c r="Z572" s="142" t="s">
        <v>1069</v>
      </c>
      <c r="AA572" s="142"/>
      <c r="AB572" s="142" t="str">
        <f t="shared" si="31"/>
        <v>CR 2016117NOLA2È</v>
      </c>
      <c r="AC572" s="142">
        <f t="shared" si="32"/>
        <v>3</v>
      </c>
      <c r="AD572" s="142" t="str">
        <f>VLOOKUP(U572,NIVEAUXADMIN!A:B,2,FALSE)</f>
        <v>HT09</v>
      </c>
      <c r="AE572" s="142" t="str">
        <f>VLOOKUP(V572,NIVEAUXADMIN!E:F,2,FALSE)</f>
        <v>HT09912</v>
      </c>
      <c r="AF572" s="142" t="str">
        <f>VLOOKUP(W572,NIVEAUXADMIN!I:J,2,FALSE)</f>
        <v>HT09912-02</v>
      </c>
      <c r="AG572" s="142">
        <f>IF(SUMPRODUCT(($A$4:$A572=A572)*($V$4:$V572=V572))&gt;1,0,1)</f>
        <v>1</v>
      </c>
    </row>
    <row r="573" spans="1:33" ht="15" customHeight="1">
      <c r="A573" s="72" t="s">
        <v>2754</v>
      </c>
      <c r="B573" s="72" t="s">
        <v>2754</v>
      </c>
      <c r="C573" s="72" t="s">
        <v>38</v>
      </c>
      <c r="D573" s="142" t="s">
        <v>1192</v>
      </c>
      <c r="E573" s="72"/>
      <c r="F573" s="142" t="s">
        <v>16</v>
      </c>
      <c r="G573" s="142" t="str">
        <f t="shared" si="33"/>
        <v>Novembre</v>
      </c>
      <c r="H573" s="158">
        <v>42681</v>
      </c>
      <c r="I573" s="84" t="s">
        <v>1051</v>
      </c>
      <c r="J573" s="142" t="s">
        <v>1052</v>
      </c>
      <c r="K573" s="142" t="s">
        <v>1063</v>
      </c>
      <c r="L573" s="142" t="s">
        <v>2710</v>
      </c>
      <c r="M573" s="80" t="s">
        <v>27</v>
      </c>
      <c r="N573" s="159">
        <v>60</v>
      </c>
      <c r="O573" s="75"/>
      <c r="P573" s="75"/>
      <c r="Q573" s="75"/>
      <c r="R573" s="79" t="s">
        <v>1885</v>
      </c>
      <c r="S573" s="144">
        <v>60</v>
      </c>
      <c r="T573" s="85" t="s">
        <v>1040</v>
      </c>
      <c r="U573" s="142" t="s">
        <v>169</v>
      </c>
      <c r="V573" s="142" t="s">
        <v>436</v>
      </c>
      <c r="W573" s="86" t="s">
        <v>1497</v>
      </c>
      <c r="X573" s="142" t="s">
        <v>366</v>
      </c>
      <c r="Y573" s="142"/>
      <c r="Z573" s="142" t="s">
        <v>1069</v>
      </c>
      <c r="AA573" s="142" t="s">
        <v>2734</v>
      </c>
      <c r="AB573" s="142" t="str">
        <f t="shared" si="31"/>
        <v>CR 2016117NOLA2È</v>
      </c>
      <c r="AC573" s="142">
        <f t="shared" si="32"/>
        <v>3</v>
      </c>
      <c r="AD573" s="142" t="str">
        <f>VLOOKUP(U573,NIVEAUXADMIN!A:B,2,FALSE)</f>
        <v>HT09</v>
      </c>
      <c r="AE573" s="142" t="str">
        <f>VLOOKUP(V573,NIVEAUXADMIN!E:F,2,FALSE)</f>
        <v>HT09912</v>
      </c>
      <c r="AF573" s="142" t="str">
        <f>VLOOKUP(W573,NIVEAUXADMIN!I:J,2,FALSE)</f>
        <v>HT09912-02</v>
      </c>
      <c r="AG573" s="142">
        <f>IF(SUMPRODUCT(($A$4:$A573=A573)*($V$4:$V573=V573))&gt;1,0,1)</f>
        <v>0</v>
      </c>
    </row>
    <row r="574" spans="1:33" ht="15" customHeight="1">
      <c r="A574" s="72" t="s">
        <v>2754</v>
      </c>
      <c r="B574" s="72" t="s">
        <v>2754</v>
      </c>
      <c r="C574" s="72" t="s">
        <v>38</v>
      </c>
      <c r="D574" s="142" t="s">
        <v>1192</v>
      </c>
      <c r="E574" s="72"/>
      <c r="F574" s="142" t="s">
        <v>16</v>
      </c>
      <c r="G574" s="142" t="str">
        <f t="shared" si="33"/>
        <v>Novembre</v>
      </c>
      <c r="H574" s="158">
        <v>42681</v>
      </c>
      <c r="I574" s="84" t="s">
        <v>1049</v>
      </c>
      <c r="J574" s="142" t="s">
        <v>1053</v>
      </c>
      <c r="K574" s="142" t="s">
        <v>1064</v>
      </c>
      <c r="L574" s="142" t="s">
        <v>2720</v>
      </c>
      <c r="M574" s="80" t="s">
        <v>27</v>
      </c>
      <c r="N574" s="159">
        <v>445</v>
      </c>
      <c r="O574" s="75"/>
      <c r="P574" s="75"/>
      <c r="Q574" s="75"/>
      <c r="R574" s="79" t="s">
        <v>1885</v>
      </c>
      <c r="S574" s="144">
        <v>445</v>
      </c>
      <c r="T574" s="85" t="s">
        <v>30</v>
      </c>
      <c r="U574" s="142" t="s">
        <v>20</v>
      </c>
      <c r="V574" s="142" t="s">
        <v>554</v>
      </c>
      <c r="W574" s="86" t="s">
        <v>1612</v>
      </c>
      <c r="X574" s="142" t="s">
        <v>2724</v>
      </c>
      <c r="Y574" s="142"/>
      <c r="Z574" s="142" t="s">
        <v>1070</v>
      </c>
      <c r="AA574" s="142"/>
      <c r="AB574" s="142" t="str">
        <f t="shared" si="31"/>
        <v>CR 2016117SUTO3È</v>
      </c>
      <c r="AC574" s="142">
        <f t="shared" si="32"/>
        <v>3</v>
      </c>
      <c r="AD574" s="142" t="str">
        <f>VLOOKUP(U574,NIVEAUXADMIN!A:B,2,FALSE)</f>
        <v>HT07</v>
      </c>
      <c r="AE574" s="142" t="str">
        <f>VLOOKUP(V574,NIVEAUXADMIN!E:F,2,FALSE)</f>
        <v>HT07712</v>
      </c>
      <c r="AF574" s="142" t="str">
        <f>VLOOKUP(W574,NIVEAUXADMIN!I:J,2,FALSE)</f>
        <v>HT07712-03</v>
      </c>
      <c r="AG574" s="142">
        <f>IF(SUMPRODUCT(($A$4:$A574=A574)*($V$4:$V574=V574))&gt;1,0,1)</f>
        <v>0</v>
      </c>
    </row>
    <row r="575" spans="1:33" ht="15" customHeight="1">
      <c r="A575" s="72" t="s">
        <v>2754</v>
      </c>
      <c r="B575" s="72" t="s">
        <v>2754</v>
      </c>
      <c r="C575" s="72" t="s">
        <v>38</v>
      </c>
      <c r="D575" s="142" t="s">
        <v>1192</v>
      </c>
      <c r="E575" s="72"/>
      <c r="F575" s="142" t="s">
        <v>16</v>
      </c>
      <c r="G575" s="142" t="str">
        <f t="shared" si="33"/>
        <v>Novembre</v>
      </c>
      <c r="H575" s="158">
        <v>42681</v>
      </c>
      <c r="I575" s="84" t="s">
        <v>1051</v>
      </c>
      <c r="J575" s="142" t="s">
        <v>1052</v>
      </c>
      <c r="K575" s="142" t="s">
        <v>1063</v>
      </c>
      <c r="L575" s="142" t="s">
        <v>2710</v>
      </c>
      <c r="M575" s="80" t="s">
        <v>27</v>
      </c>
      <c r="N575" s="159">
        <v>445</v>
      </c>
      <c r="O575" s="75"/>
      <c r="P575" s="75"/>
      <c r="Q575" s="75"/>
      <c r="R575" s="79" t="s">
        <v>1885</v>
      </c>
      <c r="S575" s="144">
        <v>445</v>
      </c>
      <c r="T575" s="85" t="s">
        <v>30</v>
      </c>
      <c r="U575" s="142" t="s">
        <v>20</v>
      </c>
      <c r="V575" s="142" t="s">
        <v>554</v>
      </c>
      <c r="W575" s="86" t="s">
        <v>1612</v>
      </c>
      <c r="X575" s="142" t="s">
        <v>2724</v>
      </c>
      <c r="Y575" s="142"/>
      <c r="Z575" s="142" t="s">
        <v>1070</v>
      </c>
      <c r="AA575" s="142" t="s">
        <v>2734</v>
      </c>
      <c r="AB575" s="142" t="str">
        <f t="shared" si="31"/>
        <v>CR 2016117SUTO3È</v>
      </c>
      <c r="AC575" s="142">
        <f t="shared" si="32"/>
        <v>3</v>
      </c>
      <c r="AD575" s="142" t="str">
        <f>VLOOKUP(U575,NIVEAUXADMIN!A:B,2,FALSE)</f>
        <v>HT07</v>
      </c>
      <c r="AE575" s="142" t="str">
        <f>VLOOKUP(V575,NIVEAUXADMIN!E:F,2,FALSE)</f>
        <v>HT07712</v>
      </c>
      <c r="AF575" s="142" t="str">
        <f>VLOOKUP(W575,NIVEAUXADMIN!I:J,2,FALSE)</f>
        <v>HT07712-03</v>
      </c>
      <c r="AG575" s="142">
        <f>IF(SUMPRODUCT(($A$4:$A575=A575)*($V$4:$V575=V575))&gt;1,0,1)</f>
        <v>0</v>
      </c>
    </row>
    <row r="576" spans="1:33" ht="15" customHeight="1">
      <c r="A576" s="72" t="s">
        <v>2754</v>
      </c>
      <c r="B576" s="72" t="s">
        <v>2754</v>
      </c>
      <c r="C576" s="72" t="s">
        <v>38</v>
      </c>
      <c r="D576" s="142" t="s">
        <v>1192</v>
      </c>
      <c r="E576" s="72"/>
      <c r="F576" s="142" t="s">
        <v>16</v>
      </c>
      <c r="G576" s="142" t="str">
        <f t="shared" si="33"/>
        <v>Novembre</v>
      </c>
      <c r="H576" s="158">
        <v>42682</v>
      </c>
      <c r="I576" s="84" t="s">
        <v>1049</v>
      </c>
      <c r="J576" s="142" t="s">
        <v>1053</v>
      </c>
      <c r="K576" s="142" t="s">
        <v>1064</v>
      </c>
      <c r="L576" s="142" t="s">
        <v>2720</v>
      </c>
      <c r="M576" s="80" t="s">
        <v>27</v>
      </c>
      <c r="N576" s="159">
        <v>250</v>
      </c>
      <c r="O576" s="75"/>
      <c r="P576" s="75"/>
      <c r="Q576" s="75"/>
      <c r="R576" s="79" t="s">
        <v>1885</v>
      </c>
      <c r="S576" s="144">
        <v>250</v>
      </c>
      <c r="T576" s="85" t="s">
        <v>30</v>
      </c>
      <c r="U576" s="142" t="s">
        <v>20</v>
      </c>
      <c r="V576" s="142" t="s">
        <v>517</v>
      </c>
      <c r="W576" s="86" t="s">
        <v>1346</v>
      </c>
      <c r="X576" s="142" t="s">
        <v>2725</v>
      </c>
      <c r="Y576" s="142"/>
      <c r="Z576" s="142" t="s">
        <v>1070</v>
      </c>
      <c r="AA576" s="142"/>
      <c r="AB576" s="142" t="str">
        <f t="shared" si="31"/>
        <v>CR 2016118SUCH1È</v>
      </c>
      <c r="AC576" s="142">
        <f t="shared" si="32"/>
        <v>3</v>
      </c>
      <c r="AD576" s="142" t="str">
        <f>VLOOKUP(U576,NIVEAUXADMIN!A:B,2,FALSE)</f>
        <v>HT07</v>
      </c>
      <c r="AE576" s="142" t="str">
        <f>VLOOKUP(V576,NIVEAUXADMIN!E:F,2,FALSE)</f>
        <v>HT07713</v>
      </c>
      <c r="AF576" s="142" t="str">
        <f>VLOOKUP(W576,NIVEAUXADMIN!I:J,2,FALSE)</f>
        <v>HT07713-01</v>
      </c>
      <c r="AG576" s="142">
        <f>IF(SUMPRODUCT(($A$4:$A576=A576)*($V$4:$V576=V576))&gt;1,0,1)</f>
        <v>0</v>
      </c>
    </row>
    <row r="577" spans="1:33" ht="15" customHeight="1">
      <c r="A577" s="72" t="s">
        <v>2754</v>
      </c>
      <c r="B577" s="72" t="s">
        <v>2754</v>
      </c>
      <c r="C577" s="72" t="s">
        <v>38</v>
      </c>
      <c r="D577" s="142" t="s">
        <v>1192</v>
      </c>
      <c r="E577" s="72"/>
      <c r="F577" s="142" t="s">
        <v>16</v>
      </c>
      <c r="G577" s="142" t="str">
        <f t="shared" si="33"/>
        <v>Novembre</v>
      </c>
      <c r="H577" s="158">
        <v>42682</v>
      </c>
      <c r="I577" s="84" t="s">
        <v>1051</v>
      </c>
      <c r="J577" s="142" t="s">
        <v>1052</v>
      </c>
      <c r="K577" s="142" t="s">
        <v>1063</v>
      </c>
      <c r="L577" s="142" t="s">
        <v>2710</v>
      </c>
      <c r="M577" s="80" t="s">
        <v>27</v>
      </c>
      <c r="N577" s="159">
        <v>250</v>
      </c>
      <c r="O577" s="75"/>
      <c r="P577" s="75"/>
      <c r="Q577" s="75"/>
      <c r="R577" s="79" t="s">
        <v>1885</v>
      </c>
      <c r="S577" s="144">
        <v>250</v>
      </c>
      <c r="T577" s="85" t="s">
        <v>30</v>
      </c>
      <c r="U577" s="142" t="s">
        <v>20</v>
      </c>
      <c r="V577" s="142" t="s">
        <v>517</v>
      </c>
      <c r="W577" s="86" t="s">
        <v>1346</v>
      </c>
      <c r="X577" s="142" t="s">
        <v>2725</v>
      </c>
      <c r="Y577" s="142"/>
      <c r="Z577" s="142" t="s">
        <v>1070</v>
      </c>
      <c r="AA577" s="142" t="s">
        <v>2734</v>
      </c>
      <c r="AB577" s="142" t="str">
        <f t="shared" si="31"/>
        <v>CR 2016118SUCH1È</v>
      </c>
      <c r="AC577" s="142">
        <f t="shared" si="32"/>
        <v>3</v>
      </c>
      <c r="AD577" s="142" t="str">
        <f>VLOOKUP(U577,NIVEAUXADMIN!A:B,2,FALSE)</f>
        <v>HT07</v>
      </c>
      <c r="AE577" s="142" t="str">
        <f>VLOOKUP(V577,NIVEAUXADMIN!E:F,2,FALSE)</f>
        <v>HT07713</v>
      </c>
      <c r="AF577" s="142" t="str">
        <f>VLOOKUP(W577,NIVEAUXADMIN!I:J,2,FALSE)</f>
        <v>HT07713-01</v>
      </c>
      <c r="AG577" s="142">
        <f>IF(SUMPRODUCT(($A$4:$A577=A577)*($V$4:$V577=V577))&gt;1,0,1)</f>
        <v>0</v>
      </c>
    </row>
    <row r="578" spans="1:33" ht="15" customHeight="1">
      <c r="A578" s="72" t="s">
        <v>2754</v>
      </c>
      <c r="B578" s="72" t="s">
        <v>2754</v>
      </c>
      <c r="C578" s="72" t="s">
        <v>38</v>
      </c>
      <c r="D578" s="142" t="s">
        <v>1192</v>
      </c>
      <c r="E578" s="72"/>
      <c r="F578" s="142" t="s">
        <v>16</v>
      </c>
      <c r="G578" s="142" t="str">
        <f t="shared" si="33"/>
        <v>Novembre</v>
      </c>
      <c r="H578" s="158">
        <v>42684</v>
      </c>
      <c r="I578" s="84" t="s">
        <v>1049</v>
      </c>
      <c r="J578" s="142" t="s">
        <v>1053</v>
      </c>
      <c r="K578" s="142" t="s">
        <v>1186</v>
      </c>
      <c r="L578" s="142"/>
      <c r="M578" s="80" t="s">
        <v>27</v>
      </c>
      <c r="N578" s="159">
        <v>17</v>
      </c>
      <c r="O578" s="75"/>
      <c r="P578" s="75"/>
      <c r="Q578" s="75"/>
      <c r="R578" s="79" t="s">
        <v>1885</v>
      </c>
      <c r="S578" s="144">
        <v>116</v>
      </c>
      <c r="T578" s="85" t="s">
        <v>1040</v>
      </c>
      <c r="U578" s="142" t="s">
        <v>169</v>
      </c>
      <c r="V578" s="142" t="s">
        <v>433</v>
      </c>
      <c r="W578" s="86"/>
      <c r="X578" s="142"/>
      <c r="Y578" s="142"/>
      <c r="Z578" s="142" t="s">
        <v>1069</v>
      </c>
      <c r="AA578" s="142"/>
      <c r="AB578" s="142" t="str">
        <f t="shared" si="31"/>
        <v>CR 20161110NOJE</v>
      </c>
      <c r="AC578" s="142">
        <f t="shared" si="32"/>
        <v>3</v>
      </c>
      <c r="AD578" s="142" t="str">
        <f>VLOOKUP(U578,NIVEAUXADMIN!A:B,2,FALSE)</f>
        <v>HT09</v>
      </c>
      <c r="AE578" s="142" t="str">
        <f>VLOOKUP(V578,NIVEAUXADMIN!E:F,2,FALSE)</f>
        <v>HT09934</v>
      </c>
      <c r="AF578" s="142" t="e">
        <f>VLOOKUP(W578,NIVEAUXADMIN!I:J,2,FALSE)</f>
        <v>#N/A</v>
      </c>
      <c r="AG578" s="142">
        <f>IF(SUMPRODUCT(($A$4:$A578=A578)*($V$4:$V578=V578))&gt;1,0,1)</f>
        <v>0</v>
      </c>
    </row>
    <row r="579" spans="1:33" ht="15" customHeight="1">
      <c r="A579" s="72" t="s">
        <v>2754</v>
      </c>
      <c r="B579" s="72" t="s">
        <v>2754</v>
      </c>
      <c r="C579" s="72" t="s">
        <v>38</v>
      </c>
      <c r="D579" s="142" t="s">
        <v>1192</v>
      </c>
      <c r="E579" s="72"/>
      <c r="F579" s="142" t="s">
        <v>16</v>
      </c>
      <c r="G579" s="142" t="str">
        <f t="shared" si="33"/>
        <v>Novembre</v>
      </c>
      <c r="H579" s="158">
        <v>42684</v>
      </c>
      <c r="I579" s="84" t="s">
        <v>1051</v>
      </c>
      <c r="J579" s="142" t="s">
        <v>1052</v>
      </c>
      <c r="K579" s="142" t="s">
        <v>1063</v>
      </c>
      <c r="L579" s="142" t="s">
        <v>2710</v>
      </c>
      <c r="M579" s="80" t="s">
        <v>27</v>
      </c>
      <c r="N579" s="159">
        <v>99</v>
      </c>
      <c r="O579" s="75"/>
      <c r="P579" s="75"/>
      <c r="Q579" s="75"/>
      <c r="R579" s="79" t="s">
        <v>1885</v>
      </c>
      <c r="S579" s="144">
        <v>116</v>
      </c>
      <c r="T579" s="85" t="s">
        <v>1040</v>
      </c>
      <c r="U579" s="142" t="s">
        <v>169</v>
      </c>
      <c r="V579" s="142" t="s">
        <v>433</v>
      </c>
      <c r="W579" s="86"/>
      <c r="X579" s="142"/>
      <c r="Y579" s="142"/>
      <c r="Z579" s="142" t="s">
        <v>1069</v>
      </c>
      <c r="AA579" s="142" t="s">
        <v>2734</v>
      </c>
      <c r="AB579" s="142" t="str">
        <f t="shared" si="31"/>
        <v>CR 20161110NOJE</v>
      </c>
      <c r="AC579" s="142">
        <f t="shared" si="32"/>
        <v>3</v>
      </c>
      <c r="AD579" s="142" t="str">
        <f>VLOOKUP(U579,NIVEAUXADMIN!A:B,2,FALSE)</f>
        <v>HT09</v>
      </c>
      <c r="AE579" s="142" t="str">
        <f>VLOOKUP(V579,NIVEAUXADMIN!E:F,2,FALSE)</f>
        <v>HT09934</v>
      </c>
      <c r="AF579" s="142" t="e">
        <f>VLOOKUP(W579,NIVEAUXADMIN!I:J,2,FALSE)</f>
        <v>#N/A</v>
      </c>
      <c r="AG579" s="142">
        <f>IF(SUMPRODUCT(($A$4:$A579=A579)*($V$4:$V579=V579))&gt;1,0,1)</f>
        <v>0</v>
      </c>
    </row>
    <row r="580" spans="1:33" ht="15" customHeight="1">
      <c r="A580" s="72" t="s">
        <v>2754</v>
      </c>
      <c r="B580" s="72" t="s">
        <v>2754</v>
      </c>
      <c r="C580" s="72" t="s">
        <v>38</v>
      </c>
      <c r="D580" s="142" t="s">
        <v>1192</v>
      </c>
      <c r="E580" s="72"/>
      <c r="F580" s="142" t="s">
        <v>16</v>
      </c>
      <c r="G580" s="142" t="str">
        <f t="shared" si="33"/>
        <v>Novembre</v>
      </c>
      <c r="H580" s="158">
        <v>42684</v>
      </c>
      <c r="I580" s="84" t="s">
        <v>1049</v>
      </c>
      <c r="J580" s="142" t="s">
        <v>1053</v>
      </c>
      <c r="K580" s="142" t="s">
        <v>1186</v>
      </c>
      <c r="L580" s="142"/>
      <c r="M580" s="80" t="s">
        <v>27</v>
      </c>
      <c r="N580" s="159">
        <v>29</v>
      </c>
      <c r="O580" s="75"/>
      <c r="P580" s="75"/>
      <c r="Q580" s="75"/>
      <c r="R580" s="79" t="s">
        <v>1885</v>
      </c>
      <c r="S580" s="144">
        <v>89</v>
      </c>
      <c r="T580" s="85" t="s">
        <v>1040</v>
      </c>
      <c r="U580" s="142" t="s">
        <v>169</v>
      </c>
      <c r="V580" s="142" t="s">
        <v>439</v>
      </c>
      <c r="W580" s="86"/>
      <c r="X580" s="142" t="s">
        <v>2726</v>
      </c>
      <c r="Y580" s="142"/>
      <c r="Z580" s="142" t="s">
        <v>1069</v>
      </c>
      <c r="AA580" s="142"/>
      <c r="AB580" s="142" t="str">
        <f t="shared" ref="AB580:AB643" si="34">UPPER(LEFT(A580,3)&amp;YEAR(H580)&amp;MONTH(H580)&amp;DAY((H580))&amp;LEFT(U580,2)&amp;LEFT(V580,2)&amp;LEFT(W580,2))</f>
        <v>CR 20161110NOMO</v>
      </c>
      <c r="AC580" s="142">
        <f t="shared" ref="AC580:AC643" si="35">COUNTIF($AB$4:$AB$1178,AB580)</f>
        <v>3</v>
      </c>
      <c r="AD580" s="142" t="str">
        <f>VLOOKUP(U580,NIVEAUXADMIN!A:B,2,FALSE)</f>
        <v>HT09</v>
      </c>
      <c r="AE580" s="142" t="str">
        <f>VLOOKUP(V580,NIVEAUXADMIN!E:F,2,FALSE)</f>
        <v>HT09931</v>
      </c>
      <c r="AF580" s="142" t="e">
        <f>VLOOKUP(W580,NIVEAUXADMIN!I:J,2,FALSE)</f>
        <v>#N/A</v>
      </c>
      <c r="AG580" s="142">
        <f>IF(SUMPRODUCT(($A$4:$A580=A580)*($V$4:$V580=V580))&gt;1,0,1)</f>
        <v>0</v>
      </c>
    </row>
    <row r="581" spans="1:33" ht="15" customHeight="1">
      <c r="A581" s="72" t="s">
        <v>2754</v>
      </c>
      <c r="B581" s="72" t="s">
        <v>2754</v>
      </c>
      <c r="C581" s="72" t="s">
        <v>38</v>
      </c>
      <c r="D581" s="142" t="s">
        <v>1192</v>
      </c>
      <c r="E581" s="72"/>
      <c r="F581" s="142" t="s">
        <v>16</v>
      </c>
      <c r="G581" s="142" t="str">
        <f t="shared" ref="G581:G644" si="36">CHOOSE(MONTH(H581), "Janvier", "Fevrier", "Mars", "Avril", "Mai", "Juin", "Juillet", "Aout", "Septembre", "Octobre", "Novembre", "Decembre")</f>
        <v>Novembre</v>
      </c>
      <c r="H581" s="158">
        <v>42684</v>
      </c>
      <c r="I581" s="84" t="s">
        <v>1049</v>
      </c>
      <c r="J581" s="142" t="s">
        <v>1053</v>
      </c>
      <c r="K581" s="142" t="s">
        <v>1186</v>
      </c>
      <c r="L581" s="142"/>
      <c r="M581" s="80" t="s">
        <v>27</v>
      </c>
      <c r="N581" s="159">
        <v>25</v>
      </c>
      <c r="O581" s="75"/>
      <c r="P581" s="75"/>
      <c r="Q581" s="75"/>
      <c r="R581" s="79" t="s">
        <v>1885</v>
      </c>
      <c r="S581" s="144">
        <v>25</v>
      </c>
      <c r="T581" s="85" t="s">
        <v>1040</v>
      </c>
      <c r="U581" s="142" t="s">
        <v>169</v>
      </c>
      <c r="V581" s="142" t="s">
        <v>439</v>
      </c>
      <c r="W581" s="86" t="s">
        <v>1497</v>
      </c>
      <c r="X581" s="142"/>
      <c r="Y581" s="142"/>
      <c r="Z581" s="142" t="s">
        <v>1069</v>
      </c>
      <c r="AA581" s="142"/>
      <c r="AB581" s="142" t="str">
        <f t="shared" si="34"/>
        <v>CR 20161110NOMO2È</v>
      </c>
      <c r="AC581" s="142">
        <f t="shared" si="35"/>
        <v>3</v>
      </c>
      <c r="AD581" s="142" t="str">
        <f>VLOOKUP(U581,NIVEAUXADMIN!A:B,2,FALSE)</f>
        <v>HT09</v>
      </c>
      <c r="AE581" s="142" t="str">
        <f>VLOOKUP(V581,NIVEAUXADMIN!E:F,2,FALSE)</f>
        <v>HT09931</v>
      </c>
      <c r="AF581" s="142" t="str">
        <f>VLOOKUP(W581,NIVEAUXADMIN!I:J,2,FALSE)</f>
        <v>HT09912-02</v>
      </c>
      <c r="AG581" s="142">
        <f>IF(SUMPRODUCT(($A$4:$A581=A581)*($V$4:$V581=V581))&gt;1,0,1)</f>
        <v>0</v>
      </c>
    </row>
    <row r="582" spans="1:33" ht="15" customHeight="1">
      <c r="A582" s="72" t="s">
        <v>2754</v>
      </c>
      <c r="B582" s="72" t="s">
        <v>2754</v>
      </c>
      <c r="C582" s="72" t="s">
        <v>38</v>
      </c>
      <c r="D582" s="142" t="s">
        <v>1192</v>
      </c>
      <c r="E582" s="72"/>
      <c r="F582" s="142" t="s">
        <v>16</v>
      </c>
      <c r="G582" s="142" t="str">
        <f t="shared" si="36"/>
        <v>Novembre</v>
      </c>
      <c r="H582" s="158">
        <v>42684</v>
      </c>
      <c r="I582" s="84" t="s">
        <v>1051</v>
      </c>
      <c r="J582" s="142" t="s">
        <v>1052</v>
      </c>
      <c r="K582" s="142" t="s">
        <v>1063</v>
      </c>
      <c r="L582" s="142" t="s">
        <v>2710</v>
      </c>
      <c r="M582" s="80" t="s">
        <v>27</v>
      </c>
      <c r="N582" s="159">
        <v>60</v>
      </c>
      <c r="O582" s="75"/>
      <c r="P582" s="75"/>
      <c r="Q582" s="75"/>
      <c r="R582" s="79" t="s">
        <v>1885</v>
      </c>
      <c r="S582" s="144">
        <v>89</v>
      </c>
      <c r="T582" s="85" t="s">
        <v>1040</v>
      </c>
      <c r="U582" s="142" t="s">
        <v>169</v>
      </c>
      <c r="V582" s="142" t="s">
        <v>439</v>
      </c>
      <c r="W582" s="86"/>
      <c r="X582" s="142" t="s">
        <v>2726</v>
      </c>
      <c r="Y582" s="142"/>
      <c r="Z582" s="142" t="s">
        <v>1069</v>
      </c>
      <c r="AA582" s="142" t="s">
        <v>2734</v>
      </c>
      <c r="AB582" s="142" t="str">
        <f t="shared" si="34"/>
        <v>CR 20161110NOMO</v>
      </c>
      <c r="AC582" s="142">
        <f t="shared" si="35"/>
        <v>3</v>
      </c>
      <c r="AD582" s="142" t="str">
        <f>VLOOKUP(U582,NIVEAUXADMIN!A:B,2,FALSE)</f>
        <v>HT09</v>
      </c>
      <c r="AE582" s="142" t="str">
        <f>VLOOKUP(V582,NIVEAUXADMIN!E:F,2,FALSE)</f>
        <v>HT09931</v>
      </c>
      <c r="AF582" s="142" t="e">
        <f>VLOOKUP(W582,NIVEAUXADMIN!I:J,2,FALSE)</f>
        <v>#N/A</v>
      </c>
      <c r="AG582" s="142">
        <f>IF(SUMPRODUCT(($A$4:$A582=A582)*($V$4:$V582=V582))&gt;1,0,1)</f>
        <v>0</v>
      </c>
    </row>
    <row r="583" spans="1:33" ht="15" customHeight="1">
      <c r="A583" s="72" t="s">
        <v>2754</v>
      </c>
      <c r="B583" s="72" t="s">
        <v>2754</v>
      </c>
      <c r="C583" s="72" t="s">
        <v>38</v>
      </c>
      <c r="D583" s="142" t="s">
        <v>1192</v>
      </c>
      <c r="E583" s="72"/>
      <c r="F583" s="142" t="s">
        <v>16</v>
      </c>
      <c r="G583" s="142" t="str">
        <f t="shared" si="36"/>
        <v>Novembre</v>
      </c>
      <c r="H583" s="158">
        <v>42684</v>
      </c>
      <c r="I583" s="84" t="s">
        <v>1051</v>
      </c>
      <c r="J583" s="142" t="s">
        <v>1052</v>
      </c>
      <c r="K583" s="142" t="s">
        <v>1063</v>
      </c>
      <c r="L583" s="142" t="s">
        <v>2710</v>
      </c>
      <c r="M583" s="80" t="s">
        <v>27</v>
      </c>
      <c r="N583" s="159">
        <v>25</v>
      </c>
      <c r="O583" s="75"/>
      <c r="P583" s="75"/>
      <c r="Q583" s="75"/>
      <c r="R583" s="79" t="s">
        <v>1885</v>
      </c>
      <c r="S583" s="144">
        <v>25</v>
      </c>
      <c r="T583" s="85" t="s">
        <v>1040</v>
      </c>
      <c r="U583" s="142" t="s">
        <v>169</v>
      </c>
      <c r="V583" s="142" t="s">
        <v>439</v>
      </c>
      <c r="W583" s="86" t="s">
        <v>1497</v>
      </c>
      <c r="X583" s="142"/>
      <c r="Y583" s="142"/>
      <c r="Z583" s="142" t="s">
        <v>1069</v>
      </c>
      <c r="AA583" s="142" t="s">
        <v>2734</v>
      </c>
      <c r="AB583" s="142" t="str">
        <f t="shared" si="34"/>
        <v>CR 20161110NOMO2È</v>
      </c>
      <c r="AC583" s="142">
        <f t="shared" si="35"/>
        <v>3</v>
      </c>
      <c r="AD583" s="142" t="str">
        <f>VLOOKUP(U583,NIVEAUXADMIN!A:B,2,FALSE)</f>
        <v>HT09</v>
      </c>
      <c r="AE583" s="142" t="str">
        <f>VLOOKUP(V583,NIVEAUXADMIN!E:F,2,FALSE)</f>
        <v>HT09931</v>
      </c>
      <c r="AF583" s="142" t="str">
        <f>VLOOKUP(W583,NIVEAUXADMIN!I:J,2,FALSE)</f>
        <v>HT09912-02</v>
      </c>
      <c r="AG583" s="142">
        <f>IF(SUMPRODUCT(($A$4:$A583=A583)*($V$4:$V583=V583))&gt;1,0,1)</f>
        <v>0</v>
      </c>
    </row>
    <row r="584" spans="1:33" ht="15" customHeight="1">
      <c r="A584" s="72" t="s">
        <v>2754</v>
      </c>
      <c r="B584" s="72" t="s">
        <v>2754</v>
      </c>
      <c r="C584" s="72" t="s">
        <v>38</v>
      </c>
      <c r="D584" s="142" t="s">
        <v>1192</v>
      </c>
      <c r="E584" s="72"/>
      <c r="F584" s="142" t="s">
        <v>16</v>
      </c>
      <c r="G584" s="142" t="str">
        <f t="shared" si="36"/>
        <v>Novembre</v>
      </c>
      <c r="H584" s="158">
        <v>42684</v>
      </c>
      <c r="I584" s="84" t="s">
        <v>1049</v>
      </c>
      <c r="J584" s="142" t="s">
        <v>1053</v>
      </c>
      <c r="K584" s="142" t="s">
        <v>1048</v>
      </c>
      <c r="L584" s="142"/>
      <c r="M584" s="80" t="s">
        <v>27</v>
      </c>
      <c r="N584" s="159">
        <v>245</v>
      </c>
      <c r="O584" s="75"/>
      <c r="P584" s="75"/>
      <c r="Q584" s="75"/>
      <c r="R584" s="79" t="s">
        <v>1885</v>
      </c>
      <c r="S584" s="144">
        <v>245</v>
      </c>
      <c r="T584" s="85" t="s">
        <v>30</v>
      </c>
      <c r="U584" s="142" t="s">
        <v>20</v>
      </c>
      <c r="V584" s="142" t="s">
        <v>554</v>
      </c>
      <c r="W584" s="86" t="s">
        <v>1667</v>
      </c>
      <c r="X584" s="142" t="s">
        <v>2722</v>
      </c>
      <c r="Y584" s="142"/>
      <c r="Z584" s="142" t="s">
        <v>1070</v>
      </c>
      <c r="AA584" s="142"/>
      <c r="AB584" s="142" t="str">
        <f t="shared" si="34"/>
        <v>CR 20161110SUTO4È</v>
      </c>
      <c r="AC584" s="142">
        <f t="shared" si="35"/>
        <v>4</v>
      </c>
      <c r="AD584" s="142" t="str">
        <f>VLOOKUP(U584,NIVEAUXADMIN!A:B,2,FALSE)</f>
        <v>HT07</v>
      </c>
      <c r="AE584" s="142" t="str">
        <f>VLOOKUP(V584,NIVEAUXADMIN!E:F,2,FALSE)</f>
        <v>HT07712</v>
      </c>
      <c r="AF584" s="142" t="str">
        <f>VLOOKUP(W584,NIVEAUXADMIN!I:J,2,FALSE)</f>
        <v>HT07712-04</v>
      </c>
      <c r="AG584" s="142">
        <f>IF(SUMPRODUCT(($A$4:$A584=A584)*($V$4:$V584=V584))&gt;1,0,1)</f>
        <v>0</v>
      </c>
    </row>
    <row r="585" spans="1:33" ht="15" customHeight="1">
      <c r="A585" s="72" t="s">
        <v>2754</v>
      </c>
      <c r="B585" s="72" t="s">
        <v>2754</v>
      </c>
      <c r="C585" s="72" t="s">
        <v>38</v>
      </c>
      <c r="D585" s="142" t="s">
        <v>1192</v>
      </c>
      <c r="E585" s="72"/>
      <c r="F585" s="142" t="s">
        <v>16</v>
      </c>
      <c r="G585" s="142" t="str">
        <f t="shared" si="36"/>
        <v>Novembre</v>
      </c>
      <c r="H585" s="158">
        <v>42684</v>
      </c>
      <c r="I585" s="84" t="s">
        <v>1051</v>
      </c>
      <c r="J585" s="142" t="s">
        <v>1052</v>
      </c>
      <c r="K585" s="142" t="s">
        <v>1063</v>
      </c>
      <c r="L585" s="142" t="s">
        <v>2710</v>
      </c>
      <c r="M585" s="80" t="s">
        <v>27</v>
      </c>
      <c r="N585" s="159">
        <v>245</v>
      </c>
      <c r="O585" s="75"/>
      <c r="P585" s="75"/>
      <c r="Q585" s="75"/>
      <c r="R585" s="79" t="s">
        <v>1885</v>
      </c>
      <c r="S585" s="144">
        <v>245</v>
      </c>
      <c r="T585" s="85" t="s">
        <v>30</v>
      </c>
      <c r="U585" s="142" t="s">
        <v>20</v>
      </c>
      <c r="V585" s="142" t="s">
        <v>554</v>
      </c>
      <c r="W585" s="86" t="s">
        <v>1667</v>
      </c>
      <c r="X585" s="142" t="s">
        <v>2722</v>
      </c>
      <c r="Y585" s="142"/>
      <c r="Z585" s="142" t="s">
        <v>1070</v>
      </c>
      <c r="AA585" s="142" t="s">
        <v>2734</v>
      </c>
      <c r="AB585" s="142" t="str">
        <f t="shared" si="34"/>
        <v>CR 20161110SUTO4È</v>
      </c>
      <c r="AC585" s="142">
        <f t="shared" si="35"/>
        <v>4</v>
      </c>
      <c r="AD585" s="142" t="str">
        <f>VLOOKUP(U585,NIVEAUXADMIN!A:B,2,FALSE)</f>
        <v>HT07</v>
      </c>
      <c r="AE585" s="142" t="str">
        <f>VLOOKUP(V585,NIVEAUXADMIN!E:F,2,FALSE)</f>
        <v>HT07712</v>
      </c>
      <c r="AF585" s="142" t="str">
        <f>VLOOKUP(W585,NIVEAUXADMIN!I:J,2,FALSE)</f>
        <v>HT07712-04</v>
      </c>
      <c r="AG585" s="142">
        <f>IF(SUMPRODUCT(($A$4:$A585=A585)*($V$4:$V585=V585))&gt;1,0,1)</f>
        <v>0</v>
      </c>
    </row>
    <row r="586" spans="1:33" ht="15" customHeight="1">
      <c r="A586" s="72" t="s">
        <v>2754</v>
      </c>
      <c r="B586" s="72" t="s">
        <v>2754</v>
      </c>
      <c r="C586" s="72" t="s">
        <v>38</v>
      </c>
      <c r="D586" s="142" t="s">
        <v>1192</v>
      </c>
      <c r="E586" s="72"/>
      <c r="F586" s="142" t="s">
        <v>16</v>
      </c>
      <c r="G586" s="142" t="str">
        <f t="shared" si="36"/>
        <v>Novembre</v>
      </c>
      <c r="H586" s="158">
        <v>42685</v>
      </c>
      <c r="I586" s="84" t="s">
        <v>1051</v>
      </c>
      <c r="J586" s="142" t="s">
        <v>1052</v>
      </c>
      <c r="K586" s="142" t="s">
        <v>1056</v>
      </c>
      <c r="L586" s="142"/>
      <c r="M586" s="80" t="s">
        <v>27</v>
      </c>
      <c r="N586" s="159">
        <v>126</v>
      </c>
      <c r="O586" s="75"/>
      <c r="P586" s="75"/>
      <c r="Q586" s="75"/>
      <c r="R586" s="79" t="s">
        <v>1885</v>
      </c>
      <c r="S586" s="144">
        <v>63</v>
      </c>
      <c r="T586" s="85" t="s">
        <v>1040</v>
      </c>
      <c r="U586" s="142" t="s">
        <v>169</v>
      </c>
      <c r="V586" s="142" t="s">
        <v>328</v>
      </c>
      <c r="W586" s="86"/>
      <c r="X586" s="142"/>
      <c r="Y586" s="142"/>
      <c r="Z586" s="142"/>
      <c r="AA586" s="142"/>
      <c r="AB586" s="142" t="str">
        <f t="shared" si="34"/>
        <v>CR 20161111NOBA</v>
      </c>
      <c r="AC586" s="142">
        <f t="shared" si="35"/>
        <v>8</v>
      </c>
      <c r="AD586" s="142" t="str">
        <f>VLOOKUP(U586,NIVEAUXADMIN!A:B,2,FALSE)</f>
        <v>HT09</v>
      </c>
      <c r="AE586" s="142" t="str">
        <f>VLOOKUP(V586,NIVEAUXADMIN!E:F,2,FALSE)</f>
        <v>HT09932</v>
      </c>
      <c r="AF586" s="142" t="e">
        <f>VLOOKUP(W586,NIVEAUXADMIN!I:J,2,FALSE)</f>
        <v>#N/A</v>
      </c>
      <c r="AG586" s="142">
        <f>IF(SUMPRODUCT(($A$4:$A586=A586)*($V$4:$V586=V586))&gt;1,0,1)</f>
        <v>0</v>
      </c>
    </row>
    <row r="587" spans="1:33" ht="15" customHeight="1">
      <c r="A587" s="72" t="s">
        <v>2754</v>
      </c>
      <c r="B587" s="72" t="s">
        <v>2754</v>
      </c>
      <c r="C587" s="72" t="s">
        <v>38</v>
      </c>
      <c r="D587" s="142" t="s">
        <v>1192</v>
      </c>
      <c r="E587" s="72"/>
      <c r="F587" s="142" t="s">
        <v>16</v>
      </c>
      <c r="G587" s="142" t="str">
        <f t="shared" si="36"/>
        <v>Novembre</v>
      </c>
      <c r="H587" s="158">
        <v>42685</v>
      </c>
      <c r="I587" s="84" t="s">
        <v>1051</v>
      </c>
      <c r="J587" s="142" t="s">
        <v>1052</v>
      </c>
      <c r="K587" s="142" t="s">
        <v>1056</v>
      </c>
      <c r="L587" s="142"/>
      <c r="M587" s="80" t="s">
        <v>27</v>
      </c>
      <c r="N587" s="159">
        <v>590</v>
      </c>
      <c r="O587" s="75"/>
      <c r="P587" s="75"/>
      <c r="Q587" s="75"/>
      <c r="R587" s="79" t="s">
        <v>1885</v>
      </c>
      <c r="S587" s="144">
        <v>438</v>
      </c>
      <c r="T587" s="85" t="s">
        <v>1040</v>
      </c>
      <c r="U587" s="142" t="s">
        <v>169</v>
      </c>
      <c r="V587" s="142" t="s">
        <v>328</v>
      </c>
      <c r="W587" s="86"/>
      <c r="X587" s="142"/>
      <c r="Y587" s="142"/>
      <c r="Z587" s="142"/>
      <c r="AA587" s="142"/>
      <c r="AB587" s="142" t="str">
        <f t="shared" si="34"/>
        <v>CR 20161111NOBA</v>
      </c>
      <c r="AC587" s="142">
        <f t="shared" si="35"/>
        <v>8</v>
      </c>
      <c r="AD587" s="142" t="str">
        <f>VLOOKUP(U587,NIVEAUXADMIN!A:B,2,FALSE)</f>
        <v>HT09</v>
      </c>
      <c r="AE587" s="142" t="str">
        <f>VLOOKUP(V587,NIVEAUXADMIN!E:F,2,FALSE)</f>
        <v>HT09932</v>
      </c>
      <c r="AF587" s="142" t="e">
        <f>VLOOKUP(W587,NIVEAUXADMIN!I:J,2,FALSE)</f>
        <v>#N/A</v>
      </c>
      <c r="AG587" s="142">
        <f>IF(SUMPRODUCT(($A$4:$A587=A587)*($V$4:$V587=V587))&gt;1,0,1)</f>
        <v>0</v>
      </c>
    </row>
    <row r="588" spans="1:33" ht="15" customHeight="1">
      <c r="A588" s="72" t="s">
        <v>2754</v>
      </c>
      <c r="B588" s="72" t="s">
        <v>2754</v>
      </c>
      <c r="C588" s="72" t="s">
        <v>38</v>
      </c>
      <c r="D588" s="142" t="s">
        <v>1192</v>
      </c>
      <c r="E588" s="72"/>
      <c r="F588" s="142" t="s">
        <v>16</v>
      </c>
      <c r="G588" s="142" t="str">
        <f t="shared" si="36"/>
        <v>Novembre</v>
      </c>
      <c r="H588" s="158">
        <v>42685</v>
      </c>
      <c r="I588" s="84" t="s">
        <v>1049</v>
      </c>
      <c r="J588" s="142" t="s">
        <v>1053</v>
      </c>
      <c r="K588" s="142" t="s">
        <v>1186</v>
      </c>
      <c r="L588" s="142"/>
      <c r="M588" s="80" t="s">
        <v>27</v>
      </c>
      <c r="N588" s="159">
        <v>60</v>
      </c>
      <c r="O588" s="75"/>
      <c r="P588" s="75"/>
      <c r="Q588" s="75"/>
      <c r="R588" s="79" t="s">
        <v>1885</v>
      </c>
      <c r="S588" s="144">
        <v>63</v>
      </c>
      <c r="T588" s="85" t="s">
        <v>1040</v>
      </c>
      <c r="U588" s="142" t="s">
        <v>169</v>
      </c>
      <c r="V588" s="142" t="s">
        <v>328</v>
      </c>
      <c r="W588" s="86"/>
      <c r="X588" s="142"/>
      <c r="Y588" s="142"/>
      <c r="Z588" s="142" t="s">
        <v>1070</v>
      </c>
      <c r="AA588" s="142"/>
      <c r="AB588" s="142" t="str">
        <f t="shared" si="34"/>
        <v>CR 20161111NOBA</v>
      </c>
      <c r="AC588" s="142">
        <f t="shared" si="35"/>
        <v>8</v>
      </c>
      <c r="AD588" s="142" t="str">
        <f>VLOOKUP(U588,NIVEAUXADMIN!A:B,2,FALSE)</f>
        <v>HT09</v>
      </c>
      <c r="AE588" s="142" t="str">
        <f>VLOOKUP(V588,NIVEAUXADMIN!E:F,2,FALSE)</f>
        <v>HT09932</v>
      </c>
      <c r="AF588" s="142" t="e">
        <f>VLOOKUP(W588,NIVEAUXADMIN!I:J,2,FALSE)</f>
        <v>#N/A</v>
      </c>
      <c r="AG588" s="142">
        <f>IF(SUMPRODUCT(($A$4:$A588=A588)*($V$4:$V588=V588))&gt;1,0,1)</f>
        <v>0</v>
      </c>
    </row>
    <row r="589" spans="1:33" ht="15" customHeight="1">
      <c r="A589" s="72" t="s">
        <v>2754</v>
      </c>
      <c r="B589" s="72" t="s">
        <v>2754</v>
      </c>
      <c r="C589" s="72" t="s">
        <v>38</v>
      </c>
      <c r="D589" s="142" t="s">
        <v>1192</v>
      </c>
      <c r="E589" s="72"/>
      <c r="F589" s="142" t="s">
        <v>16</v>
      </c>
      <c r="G589" s="142" t="str">
        <f t="shared" si="36"/>
        <v>Novembre</v>
      </c>
      <c r="H589" s="158">
        <v>42685</v>
      </c>
      <c r="I589" s="84" t="s">
        <v>1049</v>
      </c>
      <c r="J589" s="142" t="s">
        <v>1053</v>
      </c>
      <c r="K589" s="142" t="s">
        <v>1186</v>
      </c>
      <c r="L589" s="142"/>
      <c r="M589" s="80" t="s">
        <v>27</v>
      </c>
      <c r="N589" s="159">
        <v>115</v>
      </c>
      <c r="O589" s="75"/>
      <c r="P589" s="75"/>
      <c r="Q589" s="75"/>
      <c r="R589" s="79" t="s">
        <v>1885</v>
      </c>
      <c r="S589" s="144">
        <v>438</v>
      </c>
      <c r="T589" s="85" t="s">
        <v>1040</v>
      </c>
      <c r="U589" s="142" t="s">
        <v>169</v>
      </c>
      <c r="V589" s="142" t="s">
        <v>328</v>
      </c>
      <c r="W589" s="86"/>
      <c r="X589" s="142"/>
      <c r="Y589" s="142"/>
      <c r="Z589" s="142" t="s">
        <v>1069</v>
      </c>
      <c r="AA589" s="142"/>
      <c r="AB589" s="142" t="str">
        <f t="shared" si="34"/>
        <v>CR 20161111NOBA</v>
      </c>
      <c r="AC589" s="142">
        <f t="shared" si="35"/>
        <v>8</v>
      </c>
      <c r="AD589" s="142" t="str">
        <f>VLOOKUP(U589,NIVEAUXADMIN!A:B,2,FALSE)</f>
        <v>HT09</v>
      </c>
      <c r="AE589" s="142" t="str">
        <f>VLOOKUP(V589,NIVEAUXADMIN!E:F,2,FALSE)</f>
        <v>HT09932</v>
      </c>
      <c r="AF589" s="142" t="e">
        <f>VLOOKUP(W589,NIVEAUXADMIN!I:J,2,FALSE)</f>
        <v>#N/A</v>
      </c>
      <c r="AG589" s="142">
        <f>IF(SUMPRODUCT(($A$4:$A589=A589)*($V$4:$V589=V589))&gt;1,0,1)</f>
        <v>0</v>
      </c>
    </row>
    <row r="590" spans="1:33" ht="15" customHeight="1">
      <c r="A590" s="72" t="s">
        <v>2754</v>
      </c>
      <c r="B590" s="72" t="s">
        <v>2754</v>
      </c>
      <c r="C590" s="72" t="s">
        <v>38</v>
      </c>
      <c r="D590" s="142" t="s">
        <v>1192</v>
      </c>
      <c r="E590" s="72"/>
      <c r="F590" s="142" t="s">
        <v>16</v>
      </c>
      <c r="G590" s="142" t="str">
        <f t="shared" si="36"/>
        <v>Novembre</v>
      </c>
      <c r="H590" s="158">
        <v>42685</v>
      </c>
      <c r="I590" s="84" t="s">
        <v>1051</v>
      </c>
      <c r="J590" s="142" t="s">
        <v>1052</v>
      </c>
      <c r="K590" s="142" t="s">
        <v>1063</v>
      </c>
      <c r="L590" s="142" t="s">
        <v>2710</v>
      </c>
      <c r="M590" s="80" t="s">
        <v>27</v>
      </c>
      <c r="N590" s="159">
        <v>23</v>
      </c>
      <c r="O590" s="75"/>
      <c r="P590" s="75"/>
      <c r="Q590" s="75"/>
      <c r="R590" s="79" t="s">
        <v>1885</v>
      </c>
      <c r="S590" s="144">
        <v>63</v>
      </c>
      <c r="T590" s="85" t="s">
        <v>1040</v>
      </c>
      <c r="U590" s="142" t="s">
        <v>169</v>
      </c>
      <c r="V590" s="142" t="s">
        <v>328</v>
      </c>
      <c r="W590" s="86"/>
      <c r="X590" s="142"/>
      <c r="Y590" s="142"/>
      <c r="Z590" s="142" t="s">
        <v>1069</v>
      </c>
      <c r="AA590" s="142" t="s">
        <v>2734</v>
      </c>
      <c r="AB590" s="142" t="str">
        <f t="shared" si="34"/>
        <v>CR 20161111NOBA</v>
      </c>
      <c r="AC590" s="142">
        <f t="shared" si="35"/>
        <v>8</v>
      </c>
      <c r="AD590" s="142" t="str">
        <f>VLOOKUP(U590,NIVEAUXADMIN!A:B,2,FALSE)</f>
        <v>HT09</v>
      </c>
      <c r="AE590" s="142" t="str">
        <f>VLOOKUP(V590,NIVEAUXADMIN!E:F,2,FALSE)</f>
        <v>HT09932</v>
      </c>
      <c r="AF590" s="142" t="e">
        <f>VLOOKUP(W590,NIVEAUXADMIN!I:J,2,FALSE)</f>
        <v>#N/A</v>
      </c>
      <c r="AG590" s="142">
        <f>IF(SUMPRODUCT(($A$4:$A590=A590)*($V$4:$V590=V590))&gt;1,0,1)</f>
        <v>0</v>
      </c>
    </row>
    <row r="591" spans="1:33" ht="15" customHeight="1">
      <c r="A591" s="72" t="s">
        <v>2754</v>
      </c>
      <c r="B591" s="72" t="s">
        <v>2754</v>
      </c>
      <c r="C591" s="72" t="s">
        <v>38</v>
      </c>
      <c r="D591" s="142" t="s">
        <v>1192</v>
      </c>
      <c r="E591" s="72"/>
      <c r="F591" s="142" t="s">
        <v>16</v>
      </c>
      <c r="G591" s="142" t="str">
        <f t="shared" si="36"/>
        <v>Novembre</v>
      </c>
      <c r="H591" s="158">
        <v>42685</v>
      </c>
      <c r="I591" s="84" t="s">
        <v>1051</v>
      </c>
      <c r="J591" s="142" t="s">
        <v>1052</v>
      </c>
      <c r="K591" s="142" t="s">
        <v>1063</v>
      </c>
      <c r="L591" s="142" t="s">
        <v>2710</v>
      </c>
      <c r="M591" s="80" t="s">
        <v>27</v>
      </c>
      <c r="N591" s="159">
        <v>330</v>
      </c>
      <c r="O591" s="75"/>
      <c r="P591" s="75"/>
      <c r="Q591" s="75"/>
      <c r="R591" s="79" t="s">
        <v>1885</v>
      </c>
      <c r="S591" s="144">
        <v>438</v>
      </c>
      <c r="T591" s="85" t="s">
        <v>1040</v>
      </c>
      <c r="U591" s="142" t="s">
        <v>169</v>
      </c>
      <c r="V591" s="142" t="s">
        <v>328</v>
      </c>
      <c r="W591" s="86"/>
      <c r="X591" s="142"/>
      <c r="Y591" s="142"/>
      <c r="Z591" s="142" t="s">
        <v>1069</v>
      </c>
      <c r="AA591" s="142" t="s">
        <v>2734</v>
      </c>
      <c r="AB591" s="142" t="str">
        <f t="shared" si="34"/>
        <v>CR 20161111NOBA</v>
      </c>
      <c r="AC591" s="142">
        <f t="shared" si="35"/>
        <v>8</v>
      </c>
      <c r="AD591" s="142" t="str">
        <f>VLOOKUP(U591,NIVEAUXADMIN!A:B,2,FALSE)</f>
        <v>HT09</v>
      </c>
      <c r="AE591" s="142" t="str">
        <f>VLOOKUP(V591,NIVEAUXADMIN!E:F,2,FALSE)</f>
        <v>HT09932</v>
      </c>
      <c r="AF591" s="142" t="e">
        <f>VLOOKUP(W591,NIVEAUXADMIN!I:J,2,FALSE)</f>
        <v>#N/A</v>
      </c>
      <c r="AG591" s="142">
        <f>IF(SUMPRODUCT(($A$4:$A591=A591)*($V$4:$V591=V591))&gt;1,0,1)</f>
        <v>0</v>
      </c>
    </row>
    <row r="592" spans="1:33" ht="15" customHeight="1">
      <c r="A592" s="72" t="s">
        <v>2754</v>
      </c>
      <c r="B592" s="72" t="s">
        <v>2754</v>
      </c>
      <c r="C592" s="72" t="s">
        <v>38</v>
      </c>
      <c r="D592" s="142" t="s">
        <v>1192</v>
      </c>
      <c r="E592" s="72"/>
      <c r="F592" s="142" t="s">
        <v>16</v>
      </c>
      <c r="G592" s="142" t="str">
        <f t="shared" si="36"/>
        <v>Novembre</v>
      </c>
      <c r="H592" s="158">
        <v>42685</v>
      </c>
      <c r="I592" s="84" t="s">
        <v>1049</v>
      </c>
      <c r="J592" s="142" t="s">
        <v>1053</v>
      </c>
      <c r="K592" s="142" t="s">
        <v>1186</v>
      </c>
      <c r="L592" s="142"/>
      <c r="M592" s="80" t="s">
        <v>27</v>
      </c>
      <c r="N592" s="159">
        <v>22</v>
      </c>
      <c r="O592" s="75"/>
      <c r="P592" s="75"/>
      <c r="Q592" s="75"/>
      <c r="R592" s="79" t="s">
        <v>1885</v>
      </c>
      <c r="S592" s="144">
        <v>68</v>
      </c>
      <c r="T592" s="85" t="s">
        <v>1040</v>
      </c>
      <c r="U592" s="142" t="s">
        <v>169</v>
      </c>
      <c r="V592" s="142" t="s">
        <v>427</v>
      </c>
      <c r="W592" s="86" t="s">
        <v>1388</v>
      </c>
      <c r="X592" s="142"/>
      <c r="Y592" s="142"/>
      <c r="Z592" s="142" t="s">
        <v>1069</v>
      </c>
      <c r="AA592" s="142"/>
      <c r="AB592" s="142" t="str">
        <f t="shared" si="34"/>
        <v>CR 20161111NOBO1È</v>
      </c>
      <c r="AC592" s="142">
        <f t="shared" si="35"/>
        <v>6</v>
      </c>
      <c r="AD592" s="142" t="str">
        <f>VLOOKUP(U592,NIVEAUXADMIN!A:B,2,FALSE)</f>
        <v>HT09</v>
      </c>
      <c r="AE592" s="142" t="str">
        <f>VLOOKUP(V592,NIVEAUXADMIN!E:F,2,FALSE)</f>
        <v>HT09933</v>
      </c>
      <c r="AF592" s="142" t="str">
        <f>VLOOKUP(W592,NIVEAUXADMIN!I:J,2,FALSE)</f>
        <v>HT09933-01</v>
      </c>
      <c r="AG592" s="142">
        <f>IF(SUMPRODUCT(($A$4:$A592=A592)*($V$4:$V592=V592))&gt;1,0,1)</f>
        <v>0</v>
      </c>
    </row>
    <row r="593" spans="1:33" ht="15" customHeight="1">
      <c r="A593" s="72" t="s">
        <v>2754</v>
      </c>
      <c r="B593" s="72" t="s">
        <v>2754</v>
      </c>
      <c r="C593" s="72" t="s">
        <v>38</v>
      </c>
      <c r="D593" s="142" t="s">
        <v>1192</v>
      </c>
      <c r="E593" s="72"/>
      <c r="F593" s="142" t="s">
        <v>16</v>
      </c>
      <c r="G593" s="142" t="str">
        <f t="shared" si="36"/>
        <v>Novembre</v>
      </c>
      <c r="H593" s="158">
        <v>42685</v>
      </c>
      <c r="I593" s="84" t="s">
        <v>1049</v>
      </c>
      <c r="J593" s="142" t="s">
        <v>1053</v>
      </c>
      <c r="K593" s="142" t="s">
        <v>1186</v>
      </c>
      <c r="L593" s="142"/>
      <c r="M593" s="80" t="s">
        <v>27</v>
      </c>
      <c r="N593" s="159">
        <v>18</v>
      </c>
      <c r="O593" s="75"/>
      <c r="P593" s="75"/>
      <c r="Q593" s="75"/>
      <c r="R593" s="79" t="s">
        <v>1885</v>
      </c>
      <c r="S593" s="144">
        <v>50</v>
      </c>
      <c r="T593" s="85" t="s">
        <v>1040</v>
      </c>
      <c r="U593" s="142" t="s">
        <v>169</v>
      </c>
      <c r="V593" s="142" t="s">
        <v>427</v>
      </c>
      <c r="W593" s="86" t="s">
        <v>1388</v>
      </c>
      <c r="X593" s="142"/>
      <c r="Y593" s="142"/>
      <c r="Z593" s="142" t="s">
        <v>1069</v>
      </c>
      <c r="AA593" s="142"/>
      <c r="AB593" s="142" t="str">
        <f t="shared" si="34"/>
        <v>CR 20161111NOBO1È</v>
      </c>
      <c r="AC593" s="142">
        <f t="shared" si="35"/>
        <v>6</v>
      </c>
      <c r="AD593" s="142" t="str">
        <f>VLOOKUP(U593,NIVEAUXADMIN!A:B,2,FALSE)</f>
        <v>HT09</v>
      </c>
      <c r="AE593" s="142" t="str">
        <f>VLOOKUP(V593,NIVEAUXADMIN!E:F,2,FALSE)</f>
        <v>HT09933</v>
      </c>
      <c r="AF593" s="142" t="str">
        <f>VLOOKUP(W593,NIVEAUXADMIN!I:J,2,FALSE)</f>
        <v>HT09933-01</v>
      </c>
      <c r="AG593" s="142">
        <f>IF(SUMPRODUCT(($A$4:$A593=A593)*($V$4:$V593=V593))&gt;1,0,1)</f>
        <v>0</v>
      </c>
    </row>
    <row r="594" spans="1:33" ht="15" customHeight="1">
      <c r="A594" s="72" t="s">
        <v>2754</v>
      </c>
      <c r="B594" s="72" t="s">
        <v>2754</v>
      </c>
      <c r="C594" s="72" t="s">
        <v>38</v>
      </c>
      <c r="D594" s="142" t="s">
        <v>1192</v>
      </c>
      <c r="E594" s="72"/>
      <c r="F594" s="142" t="s">
        <v>16</v>
      </c>
      <c r="G594" s="142" t="str">
        <f t="shared" si="36"/>
        <v>Novembre</v>
      </c>
      <c r="H594" s="158">
        <v>42685</v>
      </c>
      <c r="I594" s="84" t="s">
        <v>1049</v>
      </c>
      <c r="J594" s="142" t="s">
        <v>1053</v>
      </c>
      <c r="K594" s="142" t="s">
        <v>1186</v>
      </c>
      <c r="L594" s="142"/>
      <c r="M594" s="80" t="s">
        <v>27</v>
      </c>
      <c r="N594" s="159">
        <v>37</v>
      </c>
      <c r="O594" s="75"/>
      <c r="P594" s="75"/>
      <c r="Q594" s="75"/>
      <c r="R594" s="79" t="s">
        <v>1885</v>
      </c>
      <c r="S594" s="144">
        <v>110</v>
      </c>
      <c r="T594" s="85" t="s">
        <v>1040</v>
      </c>
      <c r="U594" s="142" t="s">
        <v>169</v>
      </c>
      <c r="V594" s="142" t="s">
        <v>427</v>
      </c>
      <c r="W594" s="86" t="s">
        <v>1469</v>
      </c>
      <c r="X594" s="142"/>
      <c r="Y594" s="142"/>
      <c r="Z594" s="142" t="s">
        <v>1069</v>
      </c>
      <c r="AA594" s="142"/>
      <c r="AB594" s="142" t="str">
        <f t="shared" si="34"/>
        <v>CR 20161111NOBO2È</v>
      </c>
      <c r="AC594" s="142">
        <f t="shared" si="35"/>
        <v>3</v>
      </c>
      <c r="AD594" s="142" t="str">
        <f>VLOOKUP(U594,NIVEAUXADMIN!A:B,2,FALSE)</f>
        <v>HT09</v>
      </c>
      <c r="AE594" s="142" t="str">
        <f>VLOOKUP(V594,NIVEAUXADMIN!E:F,2,FALSE)</f>
        <v>HT09933</v>
      </c>
      <c r="AF594" s="142" t="str">
        <f>VLOOKUP(W594,NIVEAUXADMIN!I:J,2,FALSE)</f>
        <v>HT09933-02</v>
      </c>
      <c r="AG594" s="142">
        <f>IF(SUMPRODUCT(($A$4:$A594=A594)*($V$4:$V594=V594))&gt;1,0,1)</f>
        <v>0</v>
      </c>
    </row>
    <row r="595" spans="1:33" ht="15" customHeight="1">
      <c r="A595" s="72" t="s">
        <v>2754</v>
      </c>
      <c r="B595" s="72" t="s">
        <v>2754</v>
      </c>
      <c r="C595" s="72" t="s">
        <v>38</v>
      </c>
      <c r="D595" s="142" t="s">
        <v>1192</v>
      </c>
      <c r="E595" s="72"/>
      <c r="F595" s="142" t="s">
        <v>16</v>
      </c>
      <c r="G595" s="142" t="str">
        <f t="shared" si="36"/>
        <v>Novembre</v>
      </c>
      <c r="H595" s="158">
        <v>42685</v>
      </c>
      <c r="I595" s="84" t="s">
        <v>1051</v>
      </c>
      <c r="J595" s="142" t="s">
        <v>1052</v>
      </c>
      <c r="K595" s="142" t="s">
        <v>1063</v>
      </c>
      <c r="L595" s="142" t="s">
        <v>2710</v>
      </c>
      <c r="M595" s="80" t="s">
        <v>27</v>
      </c>
      <c r="N595" s="159">
        <v>32</v>
      </c>
      <c r="O595" s="75"/>
      <c r="P595" s="75"/>
      <c r="Q595" s="75"/>
      <c r="R595" s="79" t="s">
        <v>1885</v>
      </c>
      <c r="S595" s="144">
        <v>50</v>
      </c>
      <c r="T595" s="85" t="s">
        <v>1040</v>
      </c>
      <c r="U595" s="142" t="s">
        <v>169</v>
      </c>
      <c r="V595" s="142" t="s">
        <v>427</v>
      </c>
      <c r="W595" s="86" t="s">
        <v>1388</v>
      </c>
      <c r="X595" s="142"/>
      <c r="Y595" s="142"/>
      <c r="Z595" s="142" t="s">
        <v>1069</v>
      </c>
      <c r="AA595" s="142" t="s">
        <v>2734</v>
      </c>
      <c r="AB595" s="142" t="str">
        <f t="shared" si="34"/>
        <v>CR 20161111NOBO1È</v>
      </c>
      <c r="AC595" s="142">
        <f t="shared" si="35"/>
        <v>6</v>
      </c>
      <c r="AD595" s="142" t="str">
        <f>VLOOKUP(U595,NIVEAUXADMIN!A:B,2,FALSE)</f>
        <v>HT09</v>
      </c>
      <c r="AE595" s="142" t="str">
        <f>VLOOKUP(V595,NIVEAUXADMIN!E:F,2,FALSE)</f>
        <v>HT09933</v>
      </c>
      <c r="AF595" s="142" t="str">
        <f>VLOOKUP(W595,NIVEAUXADMIN!I:J,2,FALSE)</f>
        <v>HT09933-01</v>
      </c>
      <c r="AG595" s="142">
        <f>IF(SUMPRODUCT(($A$4:$A595=A595)*($V$4:$V595=V595))&gt;1,0,1)</f>
        <v>0</v>
      </c>
    </row>
    <row r="596" spans="1:33" ht="15" customHeight="1">
      <c r="A596" s="72" t="s">
        <v>2754</v>
      </c>
      <c r="B596" s="72" t="s">
        <v>2754</v>
      </c>
      <c r="C596" s="72" t="s">
        <v>38</v>
      </c>
      <c r="D596" s="142" t="s">
        <v>1192</v>
      </c>
      <c r="E596" s="72"/>
      <c r="F596" s="142" t="s">
        <v>16</v>
      </c>
      <c r="G596" s="142" t="str">
        <f t="shared" si="36"/>
        <v>Novembre</v>
      </c>
      <c r="H596" s="158">
        <v>42685</v>
      </c>
      <c r="I596" s="84" t="s">
        <v>1051</v>
      </c>
      <c r="J596" s="142" t="s">
        <v>1052</v>
      </c>
      <c r="K596" s="142" t="s">
        <v>1063</v>
      </c>
      <c r="L596" s="142" t="s">
        <v>2710</v>
      </c>
      <c r="M596" s="80" t="s">
        <v>27</v>
      </c>
      <c r="N596" s="159">
        <v>73</v>
      </c>
      <c r="O596" s="75"/>
      <c r="P596" s="75"/>
      <c r="Q596" s="75"/>
      <c r="R596" s="79" t="s">
        <v>1885</v>
      </c>
      <c r="S596" s="144">
        <v>110</v>
      </c>
      <c r="T596" s="85" t="s">
        <v>1040</v>
      </c>
      <c r="U596" s="142" t="s">
        <v>169</v>
      </c>
      <c r="V596" s="142" t="s">
        <v>427</v>
      </c>
      <c r="W596" s="86" t="s">
        <v>1469</v>
      </c>
      <c r="X596" s="142"/>
      <c r="Y596" s="142"/>
      <c r="Z596" s="142" t="s">
        <v>1069</v>
      </c>
      <c r="AA596" s="142" t="s">
        <v>2734</v>
      </c>
      <c r="AB596" s="142" t="str">
        <f t="shared" si="34"/>
        <v>CR 20161111NOBO2È</v>
      </c>
      <c r="AC596" s="142">
        <f t="shared" si="35"/>
        <v>3</v>
      </c>
      <c r="AD596" s="142" t="str">
        <f>VLOOKUP(U596,NIVEAUXADMIN!A:B,2,FALSE)</f>
        <v>HT09</v>
      </c>
      <c r="AE596" s="142" t="str">
        <f>VLOOKUP(V596,NIVEAUXADMIN!E:F,2,FALSE)</f>
        <v>HT09933</v>
      </c>
      <c r="AF596" s="142" t="str">
        <f>VLOOKUP(W596,NIVEAUXADMIN!I:J,2,FALSE)</f>
        <v>HT09933-02</v>
      </c>
      <c r="AG596" s="142">
        <f>IF(SUMPRODUCT(($A$4:$A596=A596)*($V$4:$V596=V596))&gt;1,0,1)</f>
        <v>0</v>
      </c>
    </row>
    <row r="597" spans="1:33" ht="15" customHeight="1">
      <c r="A597" s="72" t="s">
        <v>2754</v>
      </c>
      <c r="B597" s="72" t="s">
        <v>2754</v>
      </c>
      <c r="C597" s="72" t="s">
        <v>38</v>
      </c>
      <c r="D597" s="142" t="s">
        <v>1192</v>
      </c>
      <c r="E597" s="72"/>
      <c r="F597" s="142" t="s">
        <v>16</v>
      </c>
      <c r="G597" s="142" t="str">
        <f t="shared" si="36"/>
        <v>Novembre</v>
      </c>
      <c r="H597" s="158">
        <v>42685</v>
      </c>
      <c r="I597" s="84" t="s">
        <v>1051</v>
      </c>
      <c r="J597" s="142" t="s">
        <v>1052</v>
      </c>
      <c r="K597" s="142" t="s">
        <v>1063</v>
      </c>
      <c r="L597" s="142" t="s">
        <v>2710</v>
      </c>
      <c r="M597" s="80" t="s">
        <v>27</v>
      </c>
      <c r="N597" s="159">
        <v>46</v>
      </c>
      <c r="O597" s="75"/>
      <c r="P597" s="75"/>
      <c r="Q597" s="75"/>
      <c r="R597" s="79" t="s">
        <v>1885</v>
      </c>
      <c r="S597" s="144">
        <v>68</v>
      </c>
      <c r="T597" s="85" t="s">
        <v>1040</v>
      </c>
      <c r="U597" s="142" t="s">
        <v>169</v>
      </c>
      <c r="V597" s="142" t="s">
        <v>427</v>
      </c>
      <c r="W597" s="86" t="s">
        <v>1388</v>
      </c>
      <c r="X597" s="142"/>
      <c r="Y597" s="142"/>
      <c r="Z597" s="142" t="s">
        <v>1069</v>
      </c>
      <c r="AA597" s="142" t="s">
        <v>2734</v>
      </c>
      <c r="AB597" s="142" t="str">
        <f t="shared" si="34"/>
        <v>CR 20161111NOBO1È</v>
      </c>
      <c r="AC597" s="142">
        <f t="shared" si="35"/>
        <v>6</v>
      </c>
      <c r="AD597" s="142" t="str">
        <f>VLOOKUP(U597,NIVEAUXADMIN!A:B,2,FALSE)</f>
        <v>HT09</v>
      </c>
      <c r="AE597" s="142" t="str">
        <f>VLOOKUP(V597,NIVEAUXADMIN!E:F,2,FALSE)</f>
        <v>HT09933</v>
      </c>
      <c r="AF597" s="142" t="str">
        <f>VLOOKUP(W597,NIVEAUXADMIN!I:J,2,FALSE)</f>
        <v>HT09933-01</v>
      </c>
      <c r="AG597" s="142">
        <f>IF(SUMPRODUCT(($A$4:$A597=A597)*($V$4:$V597=V597))&gt;1,0,1)</f>
        <v>0</v>
      </c>
    </row>
    <row r="598" spans="1:33" ht="15" customHeight="1">
      <c r="A598" s="72" t="s">
        <v>2754</v>
      </c>
      <c r="B598" s="72" t="s">
        <v>2754</v>
      </c>
      <c r="C598" s="72" t="s">
        <v>38</v>
      </c>
      <c r="D598" s="142" t="s">
        <v>1192</v>
      </c>
      <c r="E598" s="72"/>
      <c r="F598" s="142" t="s">
        <v>16</v>
      </c>
      <c r="G598" s="142" t="str">
        <f t="shared" si="36"/>
        <v>Novembre</v>
      </c>
      <c r="H598" s="158">
        <v>42685</v>
      </c>
      <c r="I598" s="84" t="s">
        <v>1049</v>
      </c>
      <c r="J598" s="142" t="s">
        <v>1053</v>
      </c>
      <c r="K598" s="142" t="s">
        <v>1186</v>
      </c>
      <c r="L598" s="142"/>
      <c r="M598" s="80" t="s">
        <v>27</v>
      </c>
      <c r="N598" s="159">
        <v>40</v>
      </c>
      <c r="O598" s="75"/>
      <c r="P598" s="75"/>
      <c r="Q598" s="75"/>
      <c r="R598" s="79"/>
      <c r="S598" s="144">
        <v>63</v>
      </c>
      <c r="T598" s="85" t="s">
        <v>1040</v>
      </c>
      <c r="U598" s="142" t="s">
        <v>169</v>
      </c>
      <c r="V598" s="142" t="s">
        <v>328</v>
      </c>
      <c r="W598" s="86" t="s">
        <v>1472</v>
      </c>
      <c r="X598" s="142" t="s">
        <v>1138</v>
      </c>
      <c r="Y598" s="142"/>
      <c r="Z598" s="142" t="s">
        <v>1069</v>
      </c>
      <c r="AA598" s="142"/>
      <c r="AB598" s="142" t="str">
        <f t="shared" si="34"/>
        <v>CR 20161111NOBA2È</v>
      </c>
      <c r="AC598" s="142">
        <f t="shared" si="35"/>
        <v>3</v>
      </c>
      <c r="AD598" s="142" t="str">
        <f>VLOOKUP(U598,NIVEAUXADMIN!A:B,2,FALSE)</f>
        <v>HT09</v>
      </c>
      <c r="AE598" s="142" t="str">
        <f>VLOOKUP(V598,NIVEAUXADMIN!E:F,2,FALSE)</f>
        <v>HT09932</v>
      </c>
      <c r="AF598" s="142" t="str">
        <f>VLOOKUP(W598,NIVEAUXADMIN!I:J,2,FALSE)</f>
        <v>HT09932-02</v>
      </c>
      <c r="AG598" s="142">
        <f>IF(SUMPRODUCT(($A$4:$A598=A598)*($V$4:$V598=V598))&gt;1,0,1)</f>
        <v>0</v>
      </c>
    </row>
    <row r="599" spans="1:33" ht="15" customHeight="1">
      <c r="A599" s="72" t="s">
        <v>2754</v>
      </c>
      <c r="B599" s="72" t="s">
        <v>2754</v>
      </c>
      <c r="C599" s="72" t="s">
        <v>38</v>
      </c>
      <c r="D599" s="142" t="s">
        <v>1192</v>
      </c>
      <c r="E599" s="72"/>
      <c r="F599" s="142" t="s">
        <v>16</v>
      </c>
      <c r="G599" s="142" t="str">
        <f t="shared" si="36"/>
        <v>Novembre</v>
      </c>
      <c r="H599" s="158">
        <v>42685</v>
      </c>
      <c r="I599" s="84" t="s">
        <v>1051</v>
      </c>
      <c r="J599" s="142" t="s">
        <v>1052</v>
      </c>
      <c r="K599" s="142" t="s">
        <v>1063</v>
      </c>
      <c r="L599" s="142" t="s">
        <v>2710</v>
      </c>
      <c r="M599" s="80" t="s">
        <v>27</v>
      </c>
      <c r="N599" s="159">
        <v>23</v>
      </c>
      <c r="O599" s="75"/>
      <c r="P599" s="75"/>
      <c r="Q599" s="75"/>
      <c r="R599" s="79"/>
      <c r="S599" s="144">
        <v>63</v>
      </c>
      <c r="T599" s="85" t="s">
        <v>1040</v>
      </c>
      <c r="U599" s="142" t="s">
        <v>169</v>
      </c>
      <c r="V599" s="142" t="s">
        <v>328</v>
      </c>
      <c r="W599" s="86" t="s">
        <v>1472</v>
      </c>
      <c r="X599" s="142" t="s">
        <v>1138</v>
      </c>
      <c r="Y599" s="142"/>
      <c r="Z599" s="142" t="s">
        <v>1069</v>
      </c>
      <c r="AA599" s="142" t="s">
        <v>2734</v>
      </c>
      <c r="AB599" s="142" t="str">
        <f t="shared" si="34"/>
        <v>CR 20161111NOBA2È</v>
      </c>
      <c r="AC599" s="142">
        <f t="shared" si="35"/>
        <v>3</v>
      </c>
      <c r="AD599" s="142" t="str">
        <f>VLOOKUP(U599,NIVEAUXADMIN!A:B,2,FALSE)</f>
        <v>HT09</v>
      </c>
      <c r="AE599" s="142" t="str">
        <f>VLOOKUP(V599,NIVEAUXADMIN!E:F,2,FALSE)</f>
        <v>HT09932</v>
      </c>
      <c r="AF599" s="142" t="str">
        <f>VLOOKUP(W599,NIVEAUXADMIN!I:J,2,FALSE)</f>
        <v>HT09932-02</v>
      </c>
      <c r="AG599" s="142">
        <f>IF(SUMPRODUCT(($A$4:$A599=A599)*($V$4:$V599=V599))&gt;1,0,1)</f>
        <v>0</v>
      </c>
    </row>
    <row r="600" spans="1:33" ht="15" customHeight="1">
      <c r="A600" s="72" t="s">
        <v>2754</v>
      </c>
      <c r="B600" s="72" t="s">
        <v>2754</v>
      </c>
      <c r="C600" s="72" t="s">
        <v>38</v>
      </c>
      <c r="D600" s="142" t="s">
        <v>1192</v>
      </c>
      <c r="E600" s="72"/>
      <c r="F600" s="142" t="s">
        <v>16</v>
      </c>
      <c r="G600" s="142" t="str">
        <f t="shared" si="36"/>
        <v>Novembre</v>
      </c>
      <c r="H600" s="158">
        <v>42685</v>
      </c>
      <c r="I600" s="84" t="s">
        <v>1049</v>
      </c>
      <c r="J600" s="142" t="s">
        <v>1053</v>
      </c>
      <c r="K600" s="142" t="s">
        <v>1186</v>
      </c>
      <c r="L600" s="142"/>
      <c r="M600" s="80" t="s">
        <v>27</v>
      </c>
      <c r="N600" s="159">
        <v>108</v>
      </c>
      <c r="O600" s="75"/>
      <c r="P600" s="75"/>
      <c r="Q600" s="75"/>
      <c r="R600" s="79"/>
      <c r="S600" s="144">
        <v>438</v>
      </c>
      <c r="T600" s="85" t="s">
        <v>1040</v>
      </c>
      <c r="U600" s="142" t="s">
        <v>169</v>
      </c>
      <c r="V600" s="142" t="s">
        <v>328</v>
      </c>
      <c r="W600" s="86" t="s">
        <v>1645</v>
      </c>
      <c r="X600" s="142"/>
      <c r="Y600" s="142"/>
      <c r="Z600" s="142" t="s">
        <v>1069</v>
      </c>
      <c r="AA600" s="142"/>
      <c r="AB600" s="142" t="str">
        <f t="shared" si="34"/>
        <v>CR 20161111NOBA4È</v>
      </c>
      <c r="AC600" s="142">
        <f t="shared" si="35"/>
        <v>3</v>
      </c>
      <c r="AD600" s="142" t="str">
        <f>VLOOKUP(U600,NIVEAUXADMIN!A:B,2,FALSE)</f>
        <v>HT09</v>
      </c>
      <c r="AE600" s="142" t="str">
        <f>VLOOKUP(V600,NIVEAUXADMIN!E:F,2,FALSE)</f>
        <v>HT09932</v>
      </c>
      <c r="AF600" s="142" t="str">
        <f>VLOOKUP(W600,NIVEAUXADMIN!I:J,2,FALSE)</f>
        <v>HT09932-04</v>
      </c>
      <c r="AG600" s="142">
        <f>IF(SUMPRODUCT(($A$4:$A600=A600)*($V$4:$V600=V600))&gt;1,0,1)</f>
        <v>0</v>
      </c>
    </row>
    <row r="601" spans="1:33" ht="15" customHeight="1">
      <c r="A601" s="72" t="s">
        <v>2754</v>
      </c>
      <c r="B601" s="72" t="s">
        <v>2754</v>
      </c>
      <c r="C601" s="72" t="s">
        <v>38</v>
      </c>
      <c r="D601" s="142" t="s">
        <v>1192</v>
      </c>
      <c r="E601" s="72"/>
      <c r="F601" s="142" t="s">
        <v>16</v>
      </c>
      <c r="G601" s="142" t="str">
        <f t="shared" si="36"/>
        <v>Novembre</v>
      </c>
      <c r="H601" s="158">
        <v>42685</v>
      </c>
      <c r="I601" s="84" t="s">
        <v>1051</v>
      </c>
      <c r="J601" s="142" t="s">
        <v>1052</v>
      </c>
      <c r="K601" s="142" t="s">
        <v>1063</v>
      </c>
      <c r="L601" s="142" t="s">
        <v>2710</v>
      </c>
      <c r="M601" s="80" t="s">
        <v>27</v>
      </c>
      <c r="N601" s="159">
        <v>330</v>
      </c>
      <c r="O601" s="75"/>
      <c r="P601" s="75"/>
      <c r="Q601" s="75"/>
      <c r="R601" s="79"/>
      <c r="S601" s="144">
        <v>438</v>
      </c>
      <c r="T601" s="85" t="s">
        <v>1040</v>
      </c>
      <c r="U601" s="142" t="s">
        <v>169</v>
      </c>
      <c r="V601" s="142" t="s">
        <v>328</v>
      </c>
      <c r="W601" s="86" t="s">
        <v>1645</v>
      </c>
      <c r="X601" s="142"/>
      <c r="Y601" s="142"/>
      <c r="Z601" s="142" t="s">
        <v>1069</v>
      </c>
      <c r="AA601" s="142" t="s">
        <v>2734</v>
      </c>
      <c r="AB601" s="142" t="str">
        <f t="shared" si="34"/>
        <v>CR 20161111NOBA4È</v>
      </c>
      <c r="AC601" s="142">
        <f t="shared" si="35"/>
        <v>3</v>
      </c>
      <c r="AD601" s="142" t="str">
        <f>VLOOKUP(U601,NIVEAUXADMIN!A:B,2,FALSE)</f>
        <v>HT09</v>
      </c>
      <c r="AE601" s="142" t="str">
        <f>VLOOKUP(V601,NIVEAUXADMIN!E:F,2,FALSE)</f>
        <v>HT09932</v>
      </c>
      <c r="AF601" s="142" t="str">
        <f>VLOOKUP(W601,NIVEAUXADMIN!I:J,2,FALSE)</f>
        <v>HT09932-04</v>
      </c>
      <c r="AG601" s="142">
        <f>IF(SUMPRODUCT(($A$4:$A601=A601)*($V$4:$V601=V601))&gt;1,0,1)</f>
        <v>0</v>
      </c>
    </row>
    <row r="602" spans="1:33" ht="15" customHeight="1">
      <c r="A602" s="72" t="s">
        <v>2754</v>
      </c>
      <c r="B602" s="72" t="s">
        <v>2754</v>
      </c>
      <c r="C602" s="72" t="s">
        <v>38</v>
      </c>
      <c r="D602" s="142" t="s">
        <v>1192</v>
      </c>
      <c r="E602" s="72"/>
      <c r="F602" s="142" t="s">
        <v>16</v>
      </c>
      <c r="G602" s="142" t="str">
        <f t="shared" si="36"/>
        <v>Novembre</v>
      </c>
      <c r="H602" s="158">
        <v>42685</v>
      </c>
      <c r="I602" s="84" t="s">
        <v>1049</v>
      </c>
      <c r="J602" s="142" t="s">
        <v>1053</v>
      </c>
      <c r="K602" s="142" t="s">
        <v>1186</v>
      </c>
      <c r="L602" s="142"/>
      <c r="M602" s="80" t="s">
        <v>27</v>
      </c>
      <c r="N602" s="159">
        <v>63</v>
      </c>
      <c r="O602" s="75"/>
      <c r="P602" s="75"/>
      <c r="Q602" s="75"/>
      <c r="R602" s="79" t="s">
        <v>1885</v>
      </c>
      <c r="S602" s="144">
        <v>232</v>
      </c>
      <c r="T602" s="85" t="s">
        <v>1040</v>
      </c>
      <c r="U602" s="142" t="s">
        <v>169</v>
      </c>
      <c r="V602" s="142" t="s">
        <v>439</v>
      </c>
      <c r="W602" s="86"/>
      <c r="X602" s="142"/>
      <c r="Y602" s="142"/>
      <c r="Z602" s="142" t="s">
        <v>1069</v>
      </c>
      <c r="AA602" s="142"/>
      <c r="AB602" s="142" t="str">
        <f t="shared" si="34"/>
        <v>CR 20161111NOMO</v>
      </c>
      <c r="AC602" s="142">
        <f t="shared" si="35"/>
        <v>3</v>
      </c>
      <c r="AD602" s="142" t="str">
        <f>VLOOKUP(U602,NIVEAUXADMIN!A:B,2,FALSE)</f>
        <v>HT09</v>
      </c>
      <c r="AE602" s="142" t="str">
        <f>VLOOKUP(V602,NIVEAUXADMIN!E:F,2,FALSE)</f>
        <v>HT09931</v>
      </c>
      <c r="AF602" s="142" t="e">
        <f>VLOOKUP(W602,NIVEAUXADMIN!I:J,2,FALSE)</f>
        <v>#N/A</v>
      </c>
      <c r="AG602" s="142">
        <f>IF(SUMPRODUCT(($A$4:$A602=A602)*($V$4:$V602=V602))&gt;1,0,1)</f>
        <v>0</v>
      </c>
    </row>
    <row r="603" spans="1:33" ht="15" customHeight="1">
      <c r="A603" s="72" t="s">
        <v>2754</v>
      </c>
      <c r="B603" s="72" t="s">
        <v>2754</v>
      </c>
      <c r="C603" s="72" t="s">
        <v>38</v>
      </c>
      <c r="D603" s="142" t="s">
        <v>1192</v>
      </c>
      <c r="E603" s="72"/>
      <c r="F603" s="142" t="s">
        <v>16</v>
      </c>
      <c r="G603" s="142" t="str">
        <f t="shared" si="36"/>
        <v>Novembre</v>
      </c>
      <c r="H603" s="158">
        <v>42685</v>
      </c>
      <c r="I603" s="84" t="s">
        <v>1051</v>
      </c>
      <c r="J603" s="142" t="s">
        <v>1052</v>
      </c>
      <c r="K603" s="142" t="s">
        <v>1063</v>
      </c>
      <c r="L603" s="142" t="s">
        <v>2710</v>
      </c>
      <c r="M603" s="80" t="s">
        <v>27</v>
      </c>
      <c r="N603" s="159">
        <v>169</v>
      </c>
      <c r="O603" s="75"/>
      <c r="P603" s="75"/>
      <c r="Q603" s="75"/>
      <c r="R603" s="79" t="s">
        <v>1885</v>
      </c>
      <c r="S603" s="144">
        <v>232</v>
      </c>
      <c r="T603" s="85" t="s">
        <v>1040</v>
      </c>
      <c r="U603" s="142" t="s">
        <v>169</v>
      </c>
      <c r="V603" s="142" t="s">
        <v>439</v>
      </c>
      <c r="W603" s="86"/>
      <c r="X603" s="142"/>
      <c r="Y603" s="142"/>
      <c r="Z603" s="142" t="s">
        <v>1069</v>
      </c>
      <c r="AA603" s="142" t="s">
        <v>2734</v>
      </c>
      <c r="AB603" s="142" t="str">
        <f t="shared" si="34"/>
        <v>CR 20161111NOMO</v>
      </c>
      <c r="AC603" s="142">
        <f t="shared" si="35"/>
        <v>3</v>
      </c>
      <c r="AD603" s="142" t="str">
        <f>VLOOKUP(U603,NIVEAUXADMIN!A:B,2,FALSE)</f>
        <v>HT09</v>
      </c>
      <c r="AE603" s="142" t="str">
        <f>VLOOKUP(V603,NIVEAUXADMIN!E:F,2,FALSE)</f>
        <v>HT09931</v>
      </c>
      <c r="AF603" s="142" t="e">
        <f>VLOOKUP(W603,NIVEAUXADMIN!I:J,2,FALSE)</f>
        <v>#N/A</v>
      </c>
      <c r="AG603" s="142">
        <f>IF(SUMPRODUCT(($A$4:$A603=A603)*($V$4:$V603=V603))&gt;1,0,1)</f>
        <v>0</v>
      </c>
    </row>
    <row r="604" spans="1:33" ht="15" customHeight="1">
      <c r="A604" s="72" t="s">
        <v>2754</v>
      </c>
      <c r="B604" s="72" t="s">
        <v>2754</v>
      </c>
      <c r="C604" s="72" t="s">
        <v>38</v>
      </c>
      <c r="D604" s="142" t="s">
        <v>1192</v>
      </c>
      <c r="E604" s="72"/>
      <c r="F604" s="142" t="s">
        <v>16</v>
      </c>
      <c r="G604" s="142" t="str">
        <f t="shared" si="36"/>
        <v>Novembre</v>
      </c>
      <c r="H604" s="158">
        <v>42686</v>
      </c>
      <c r="I604" s="84" t="s">
        <v>1049</v>
      </c>
      <c r="J604" s="142" t="s">
        <v>1053</v>
      </c>
      <c r="K604" s="142" t="s">
        <v>1186</v>
      </c>
      <c r="L604" s="142"/>
      <c r="M604" s="80" t="s">
        <v>27</v>
      </c>
      <c r="N604" s="159">
        <v>25</v>
      </c>
      <c r="O604" s="75"/>
      <c r="P604" s="75"/>
      <c r="Q604" s="75"/>
      <c r="R604" s="79" t="s">
        <v>1885</v>
      </c>
      <c r="S604" s="144">
        <v>25</v>
      </c>
      <c r="T604" s="85" t="s">
        <v>1040</v>
      </c>
      <c r="U604" s="142" t="s">
        <v>169</v>
      </c>
      <c r="V604" s="142" t="s">
        <v>399</v>
      </c>
      <c r="W604" s="86"/>
      <c r="X604" s="142"/>
      <c r="Y604" s="142"/>
      <c r="Z604" s="142" t="s">
        <v>1069</v>
      </c>
      <c r="AA604" s="142"/>
      <c r="AB604" s="142" t="str">
        <f t="shared" si="34"/>
        <v>CR 20161112NOBA</v>
      </c>
      <c r="AC604" s="142">
        <f t="shared" si="35"/>
        <v>3</v>
      </c>
      <c r="AD604" s="142" t="str">
        <f>VLOOKUP(U604,NIVEAUXADMIN!A:B,2,FALSE)</f>
        <v>HT09</v>
      </c>
      <c r="AE604" s="142" t="str">
        <f>VLOOKUP(V604,NIVEAUXADMIN!E:F,2,FALSE)</f>
        <v>HT09913</v>
      </c>
      <c r="AF604" s="142" t="e">
        <f>VLOOKUP(W604,NIVEAUXADMIN!I:J,2,FALSE)</f>
        <v>#N/A</v>
      </c>
      <c r="AG604" s="142">
        <f>IF(SUMPRODUCT(($A$4:$A604=A604)*($V$4:$V604=V604))&gt;1,0,1)</f>
        <v>1</v>
      </c>
    </row>
    <row r="605" spans="1:33" ht="15" customHeight="1">
      <c r="A605" s="72" t="s">
        <v>2754</v>
      </c>
      <c r="B605" s="72" t="s">
        <v>2754</v>
      </c>
      <c r="C605" s="72" t="s">
        <v>38</v>
      </c>
      <c r="D605" s="142" t="s">
        <v>1192</v>
      </c>
      <c r="E605" s="72"/>
      <c r="F605" s="142" t="s">
        <v>16</v>
      </c>
      <c r="G605" s="142" t="str">
        <f t="shared" si="36"/>
        <v>Novembre</v>
      </c>
      <c r="H605" s="158">
        <v>42686</v>
      </c>
      <c r="I605" s="84" t="s">
        <v>1051</v>
      </c>
      <c r="J605" s="142" t="s">
        <v>1052</v>
      </c>
      <c r="K605" s="142" t="s">
        <v>1063</v>
      </c>
      <c r="L605" s="142" t="s">
        <v>2710</v>
      </c>
      <c r="M605" s="80" t="s">
        <v>27</v>
      </c>
      <c r="N605" s="159">
        <v>25</v>
      </c>
      <c r="O605" s="75"/>
      <c r="P605" s="75"/>
      <c r="Q605" s="75"/>
      <c r="R605" s="79" t="s">
        <v>1885</v>
      </c>
      <c r="S605" s="144">
        <v>25</v>
      </c>
      <c r="T605" s="85" t="s">
        <v>1040</v>
      </c>
      <c r="U605" s="142" t="s">
        <v>169</v>
      </c>
      <c r="V605" s="142" t="s">
        <v>399</v>
      </c>
      <c r="W605" s="86"/>
      <c r="X605" s="142"/>
      <c r="Y605" s="142"/>
      <c r="Z605" s="142" t="s">
        <v>1069</v>
      </c>
      <c r="AA605" s="142" t="s">
        <v>2734</v>
      </c>
      <c r="AB605" s="142" t="str">
        <f t="shared" si="34"/>
        <v>CR 20161112NOBA</v>
      </c>
      <c r="AC605" s="142">
        <f t="shared" si="35"/>
        <v>3</v>
      </c>
      <c r="AD605" s="142" t="str">
        <f>VLOOKUP(U605,NIVEAUXADMIN!A:B,2,FALSE)</f>
        <v>HT09</v>
      </c>
      <c r="AE605" s="142" t="str">
        <f>VLOOKUP(V605,NIVEAUXADMIN!E:F,2,FALSE)</f>
        <v>HT09913</v>
      </c>
      <c r="AF605" s="142" t="e">
        <f>VLOOKUP(W605,NIVEAUXADMIN!I:J,2,FALSE)</f>
        <v>#N/A</v>
      </c>
      <c r="AG605" s="142">
        <f>IF(SUMPRODUCT(($A$4:$A605=A605)*($V$4:$V605=V605))&gt;1,0,1)</f>
        <v>0</v>
      </c>
    </row>
    <row r="606" spans="1:33" ht="15" customHeight="1">
      <c r="A606" s="72" t="s">
        <v>2754</v>
      </c>
      <c r="B606" s="72" t="s">
        <v>2754</v>
      </c>
      <c r="C606" s="72" t="s">
        <v>38</v>
      </c>
      <c r="D606" s="142" t="s">
        <v>1192</v>
      </c>
      <c r="E606" s="72"/>
      <c r="F606" s="142" t="s">
        <v>16</v>
      </c>
      <c r="G606" s="142" t="str">
        <f t="shared" si="36"/>
        <v>Novembre</v>
      </c>
      <c r="H606" s="158">
        <v>42686</v>
      </c>
      <c r="I606" s="84" t="s">
        <v>1049</v>
      </c>
      <c r="J606" s="142" t="s">
        <v>1053</v>
      </c>
      <c r="K606" s="142" t="s">
        <v>1186</v>
      </c>
      <c r="L606" s="142"/>
      <c r="M606" s="80" t="s">
        <v>27</v>
      </c>
      <c r="N606" s="159">
        <v>25</v>
      </c>
      <c r="O606" s="75"/>
      <c r="P606" s="75"/>
      <c r="Q606" s="75"/>
      <c r="R606" s="79" t="s">
        <v>1885</v>
      </c>
      <c r="S606" s="144">
        <v>25</v>
      </c>
      <c r="T606" s="85" t="s">
        <v>1040</v>
      </c>
      <c r="U606" s="142" t="s">
        <v>169</v>
      </c>
      <c r="V606" s="142" t="s">
        <v>430</v>
      </c>
      <c r="W606" s="86"/>
      <c r="X606" s="142"/>
      <c r="Y606" s="142"/>
      <c r="Z606" s="142" t="s">
        <v>1069</v>
      </c>
      <c r="AA606" s="142"/>
      <c r="AB606" s="142" t="str">
        <f t="shared" si="34"/>
        <v>CR 20161112NOCH</v>
      </c>
      <c r="AC606" s="142">
        <f t="shared" si="35"/>
        <v>3</v>
      </c>
      <c r="AD606" s="142" t="str">
        <f>VLOOKUP(U606,NIVEAUXADMIN!A:B,2,FALSE)</f>
        <v>HT09</v>
      </c>
      <c r="AE606" s="142" t="str">
        <f>VLOOKUP(V606,NIVEAUXADMIN!E:F,2,FALSE)</f>
        <v>HT09914</v>
      </c>
      <c r="AF606" s="142" t="e">
        <f>VLOOKUP(W606,NIVEAUXADMIN!I:J,2,FALSE)</f>
        <v>#N/A</v>
      </c>
      <c r="AG606" s="142">
        <f>IF(SUMPRODUCT(($A$4:$A606=A606)*($V$4:$V606=V606))&gt;1,0,1)</f>
        <v>1</v>
      </c>
    </row>
    <row r="607" spans="1:33" ht="15" customHeight="1">
      <c r="A607" s="72" t="s">
        <v>2754</v>
      </c>
      <c r="B607" s="72" t="s">
        <v>2754</v>
      </c>
      <c r="C607" s="72" t="s">
        <v>38</v>
      </c>
      <c r="D607" s="142" t="s">
        <v>1192</v>
      </c>
      <c r="E607" s="72"/>
      <c r="F607" s="142" t="s">
        <v>16</v>
      </c>
      <c r="G607" s="142" t="str">
        <f t="shared" si="36"/>
        <v>Novembre</v>
      </c>
      <c r="H607" s="158">
        <v>42686</v>
      </c>
      <c r="I607" s="84" t="s">
        <v>1051</v>
      </c>
      <c r="J607" s="142" t="s">
        <v>1052</v>
      </c>
      <c r="K607" s="142" t="s">
        <v>1063</v>
      </c>
      <c r="L607" s="142" t="s">
        <v>2710</v>
      </c>
      <c r="M607" s="80" t="s">
        <v>27</v>
      </c>
      <c r="N607" s="159">
        <v>25</v>
      </c>
      <c r="O607" s="75"/>
      <c r="P607" s="75"/>
      <c r="Q607" s="75"/>
      <c r="R607" s="79" t="s">
        <v>1885</v>
      </c>
      <c r="S607" s="144">
        <v>25</v>
      </c>
      <c r="T607" s="85" t="s">
        <v>1040</v>
      </c>
      <c r="U607" s="142" t="s">
        <v>169</v>
      </c>
      <c r="V607" s="142" t="s">
        <v>430</v>
      </c>
      <c r="W607" s="86"/>
      <c r="X607" s="142"/>
      <c r="Y607" s="142"/>
      <c r="Z607" s="142" t="s">
        <v>1069</v>
      </c>
      <c r="AA607" s="142" t="s">
        <v>2734</v>
      </c>
      <c r="AB607" s="142" t="str">
        <f t="shared" si="34"/>
        <v>CR 20161112NOCH</v>
      </c>
      <c r="AC607" s="142">
        <f t="shared" si="35"/>
        <v>3</v>
      </c>
      <c r="AD607" s="142" t="str">
        <f>VLOOKUP(U607,NIVEAUXADMIN!A:B,2,FALSE)</f>
        <v>HT09</v>
      </c>
      <c r="AE607" s="142" t="str">
        <f>VLOOKUP(V607,NIVEAUXADMIN!E:F,2,FALSE)</f>
        <v>HT09914</v>
      </c>
      <c r="AF607" s="142" t="e">
        <f>VLOOKUP(W607,NIVEAUXADMIN!I:J,2,FALSE)</f>
        <v>#N/A</v>
      </c>
      <c r="AG607" s="142">
        <f>IF(SUMPRODUCT(($A$4:$A607=A607)*($V$4:$V607=V607))&gt;1,0,1)</f>
        <v>0</v>
      </c>
    </row>
    <row r="608" spans="1:33" ht="15" customHeight="1">
      <c r="A608" s="72" t="s">
        <v>2754</v>
      </c>
      <c r="B608" s="72" t="s">
        <v>2754</v>
      </c>
      <c r="C608" s="72" t="s">
        <v>38</v>
      </c>
      <c r="D608" s="142" t="s">
        <v>1192</v>
      </c>
      <c r="E608" s="72" t="s">
        <v>48</v>
      </c>
      <c r="F608" s="142" t="s">
        <v>16</v>
      </c>
      <c r="G608" s="142" t="str">
        <f t="shared" si="36"/>
        <v>Novembre</v>
      </c>
      <c r="H608" s="158">
        <v>42687</v>
      </c>
      <c r="I608" s="84" t="s">
        <v>1049</v>
      </c>
      <c r="J608" s="142" t="s">
        <v>1053</v>
      </c>
      <c r="K608" s="142" t="s">
        <v>1064</v>
      </c>
      <c r="L608" s="142" t="s">
        <v>2720</v>
      </c>
      <c r="M608" s="80" t="s">
        <v>27</v>
      </c>
      <c r="N608" s="159">
        <v>112</v>
      </c>
      <c r="O608" s="75"/>
      <c r="P608" s="75"/>
      <c r="Q608" s="75"/>
      <c r="R608" s="79" t="s">
        <v>1885</v>
      </c>
      <c r="S608" s="144">
        <v>111</v>
      </c>
      <c r="T608" s="85" t="s">
        <v>1040</v>
      </c>
      <c r="U608" s="142" t="s">
        <v>153</v>
      </c>
      <c r="V608" s="142" t="s">
        <v>296</v>
      </c>
      <c r="W608" s="86"/>
      <c r="X608" s="142"/>
      <c r="Y608" s="142"/>
      <c r="Z608" s="142" t="s">
        <v>1069</v>
      </c>
      <c r="AA608" s="142"/>
      <c r="AB608" s="142" t="str">
        <f t="shared" si="34"/>
        <v>CR 20161113NIMI</v>
      </c>
      <c r="AC608" s="142">
        <f t="shared" si="35"/>
        <v>1</v>
      </c>
      <c r="AD608" s="142" t="str">
        <f>VLOOKUP(U608,NIVEAUXADMIN!A:B,2,FALSE)</f>
        <v>HT10</v>
      </c>
      <c r="AE608" s="142" t="str">
        <f>VLOOKUP(V608,NIVEAUXADMIN!E:F,2,FALSE)</f>
        <v>HT101011</v>
      </c>
      <c r="AF608" s="142" t="e">
        <f>VLOOKUP(W608,NIVEAUXADMIN!I:J,2,FALSE)</f>
        <v>#N/A</v>
      </c>
      <c r="AG608" s="142">
        <f>IF(SUMPRODUCT(($A$4:$A608=A608)*($V$4:$V608=V608))&gt;1,0,1)</f>
        <v>1</v>
      </c>
    </row>
    <row r="609" spans="1:33" ht="15" customHeight="1">
      <c r="A609" s="72" t="s">
        <v>2754</v>
      </c>
      <c r="B609" s="72" t="s">
        <v>2754</v>
      </c>
      <c r="C609" s="72" t="s">
        <v>38</v>
      </c>
      <c r="D609" s="142" t="s">
        <v>1192</v>
      </c>
      <c r="E609" s="72"/>
      <c r="F609" s="142" t="s">
        <v>16</v>
      </c>
      <c r="G609" s="142" t="str">
        <f t="shared" si="36"/>
        <v>Novembre</v>
      </c>
      <c r="H609" s="158">
        <v>42688</v>
      </c>
      <c r="I609" s="84" t="s">
        <v>1049</v>
      </c>
      <c r="J609" s="142" t="s">
        <v>1053</v>
      </c>
      <c r="K609" s="142" t="s">
        <v>1064</v>
      </c>
      <c r="L609" s="142" t="s">
        <v>2720</v>
      </c>
      <c r="M609" s="80" t="s">
        <v>27</v>
      </c>
      <c r="N609" s="159">
        <v>225</v>
      </c>
      <c r="O609" s="75"/>
      <c r="P609" s="75"/>
      <c r="Q609" s="75"/>
      <c r="R609" s="79" t="s">
        <v>1885</v>
      </c>
      <c r="S609" s="144">
        <v>225</v>
      </c>
      <c r="T609" s="85" t="s">
        <v>30</v>
      </c>
      <c r="U609" s="142" t="s">
        <v>20</v>
      </c>
      <c r="V609" s="142" t="s">
        <v>554</v>
      </c>
      <c r="W609" s="86" t="s">
        <v>1667</v>
      </c>
      <c r="X609" s="142" t="s">
        <v>2727</v>
      </c>
      <c r="Y609" s="142"/>
      <c r="Z609" s="142" t="s">
        <v>1070</v>
      </c>
      <c r="AA609" s="142"/>
      <c r="AB609" s="142" t="str">
        <f t="shared" si="34"/>
        <v>CR 20161114SUTO4È</v>
      </c>
      <c r="AC609" s="142">
        <f t="shared" si="35"/>
        <v>3</v>
      </c>
      <c r="AD609" s="142" t="str">
        <f>VLOOKUP(U609,NIVEAUXADMIN!A:B,2,FALSE)</f>
        <v>HT07</v>
      </c>
      <c r="AE609" s="142" t="str">
        <f>VLOOKUP(V609,NIVEAUXADMIN!E:F,2,FALSE)</f>
        <v>HT07712</v>
      </c>
      <c r="AF609" s="142" t="str">
        <f>VLOOKUP(W609,NIVEAUXADMIN!I:J,2,FALSE)</f>
        <v>HT07712-04</v>
      </c>
      <c r="AG609" s="142">
        <f>IF(SUMPRODUCT(($A$4:$A609=A609)*($V$4:$V609=V609))&gt;1,0,1)</f>
        <v>0</v>
      </c>
    </row>
    <row r="610" spans="1:33" ht="15" customHeight="1">
      <c r="A610" s="72" t="s">
        <v>2754</v>
      </c>
      <c r="B610" s="72" t="s">
        <v>2754</v>
      </c>
      <c r="C610" s="72" t="s">
        <v>38</v>
      </c>
      <c r="D610" s="142" t="s">
        <v>1192</v>
      </c>
      <c r="E610" s="72"/>
      <c r="F610" s="142" t="s">
        <v>16</v>
      </c>
      <c r="G610" s="142" t="str">
        <f t="shared" si="36"/>
        <v>Novembre</v>
      </c>
      <c r="H610" s="158">
        <v>42688</v>
      </c>
      <c r="I610" s="84" t="s">
        <v>1051</v>
      </c>
      <c r="J610" s="142" t="s">
        <v>1052</v>
      </c>
      <c r="K610" s="142" t="s">
        <v>1063</v>
      </c>
      <c r="L610" s="142" t="s">
        <v>2710</v>
      </c>
      <c r="M610" s="80" t="s">
        <v>27</v>
      </c>
      <c r="N610" s="159">
        <v>225</v>
      </c>
      <c r="O610" s="75"/>
      <c r="P610" s="75"/>
      <c r="Q610" s="75"/>
      <c r="R610" s="79" t="s">
        <v>1885</v>
      </c>
      <c r="S610" s="144">
        <v>225</v>
      </c>
      <c r="T610" s="85" t="s">
        <v>30</v>
      </c>
      <c r="U610" s="142" t="s">
        <v>20</v>
      </c>
      <c r="V610" s="142" t="s">
        <v>554</v>
      </c>
      <c r="W610" s="86" t="s">
        <v>1667</v>
      </c>
      <c r="X610" s="142" t="s">
        <v>2727</v>
      </c>
      <c r="Y610" s="142"/>
      <c r="Z610" s="142" t="s">
        <v>1070</v>
      </c>
      <c r="AA610" s="142" t="s">
        <v>2734</v>
      </c>
      <c r="AB610" s="142" t="str">
        <f t="shared" si="34"/>
        <v>CR 20161114SUTO4È</v>
      </c>
      <c r="AC610" s="142">
        <f t="shared" si="35"/>
        <v>3</v>
      </c>
      <c r="AD610" s="142" t="str">
        <f>VLOOKUP(U610,NIVEAUXADMIN!A:B,2,FALSE)</f>
        <v>HT07</v>
      </c>
      <c r="AE610" s="142" t="str">
        <f>VLOOKUP(V610,NIVEAUXADMIN!E:F,2,FALSE)</f>
        <v>HT07712</v>
      </c>
      <c r="AF610" s="142" t="str">
        <f>VLOOKUP(W610,NIVEAUXADMIN!I:J,2,FALSE)</f>
        <v>HT07712-04</v>
      </c>
      <c r="AG610" s="142">
        <f>IF(SUMPRODUCT(($A$4:$A610=A610)*($V$4:$V610=V610))&gt;1,0,1)</f>
        <v>0</v>
      </c>
    </row>
    <row r="611" spans="1:33" ht="15" customHeight="1">
      <c r="A611" s="72" t="s">
        <v>2754</v>
      </c>
      <c r="B611" s="72" t="s">
        <v>2754</v>
      </c>
      <c r="C611" s="72" t="s">
        <v>38</v>
      </c>
      <c r="D611" s="142" t="s">
        <v>1192</v>
      </c>
      <c r="E611" s="72"/>
      <c r="F611" s="142" t="s">
        <v>16</v>
      </c>
      <c r="G611" s="142" t="str">
        <f t="shared" si="36"/>
        <v>Novembre</v>
      </c>
      <c r="H611" s="158">
        <v>42689</v>
      </c>
      <c r="I611" s="84" t="s">
        <v>1049</v>
      </c>
      <c r="J611" s="142" t="s">
        <v>1053</v>
      </c>
      <c r="K611" s="142" t="s">
        <v>1064</v>
      </c>
      <c r="L611" s="142" t="s">
        <v>2720</v>
      </c>
      <c r="M611" s="80" t="s">
        <v>27</v>
      </c>
      <c r="N611" s="159">
        <v>340</v>
      </c>
      <c r="O611" s="75"/>
      <c r="P611" s="75"/>
      <c r="Q611" s="75"/>
      <c r="R611" s="79" t="s">
        <v>1885</v>
      </c>
      <c r="S611" s="144">
        <v>340</v>
      </c>
      <c r="T611" s="85" t="s">
        <v>1040</v>
      </c>
      <c r="U611" s="142" t="s">
        <v>20</v>
      </c>
      <c r="V611" s="142" t="s">
        <v>517</v>
      </c>
      <c r="W611" s="86" t="s">
        <v>1346</v>
      </c>
      <c r="X611" s="142"/>
      <c r="Y611" s="142"/>
      <c r="Z611" s="142" t="s">
        <v>1070</v>
      </c>
      <c r="AA611" s="142"/>
      <c r="AB611" s="142" t="str">
        <f t="shared" si="34"/>
        <v>CR 20161115SUCH1È</v>
      </c>
      <c r="AC611" s="142">
        <f t="shared" si="35"/>
        <v>3</v>
      </c>
      <c r="AD611" s="142" t="str">
        <f>VLOOKUP(U611,NIVEAUXADMIN!A:B,2,FALSE)</f>
        <v>HT07</v>
      </c>
      <c r="AE611" s="142" t="str">
        <f>VLOOKUP(V611,NIVEAUXADMIN!E:F,2,FALSE)</f>
        <v>HT07713</v>
      </c>
      <c r="AF611" s="142" t="str">
        <f>VLOOKUP(W611,NIVEAUXADMIN!I:J,2,FALSE)</f>
        <v>HT07713-01</v>
      </c>
      <c r="AG611" s="142">
        <f>IF(SUMPRODUCT(($A$4:$A611=A611)*($V$4:$V611=V611))&gt;1,0,1)</f>
        <v>0</v>
      </c>
    </row>
    <row r="612" spans="1:33" ht="15" customHeight="1">
      <c r="A612" s="72" t="s">
        <v>2754</v>
      </c>
      <c r="B612" s="72" t="s">
        <v>2754</v>
      </c>
      <c r="C612" s="72" t="s">
        <v>38</v>
      </c>
      <c r="D612" s="142" t="s">
        <v>1192</v>
      </c>
      <c r="E612" s="72"/>
      <c r="F612" s="142" t="s">
        <v>16</v>
      </c>
      <c r="G612" s="142" t="str">
        <f t="shared" si="36"/>
        <v>Novembre</v>
      </c>
      <c r="H612" s="158">
        <v>42689</v>
      </c>
      <c r="I612" s="84" t="s">
        <v>1051</v>
      </c>
      <c r="J612" s="142" t="s">
        <v>1052</v>
      </c>
      <c r="K612" s="142" t="s">
        <v>1063</v>
      </c>
      <c r="L612" s="142" t="s">
        <v>2710</v>
      </c>
      <c r="M612" s="80" t="s">
        <v>27</v>
      </c>
      <c r="N612" s="159">
        <v>340</v>
      </c>
      <c r="O612" s="75"/>
      <c r="P612" s="75"/>
      <c r="Q612" s="75"/>
      <c r="R612" s="79" t="s">
        <v>1885</v>
      </c>
      <c r="S612" s="144">
        <v>340</v>
      </c>
      <c r="T612" s="85" t="s">
        <v>1040</v>
      </c>
      <c r="U612" s="142" t="s">
        <v>20</v>
      </c>
      <c r="V612" s="142" t="s">
        <v>517</v>
      </c>
      <c r="W612" s="86" t="s">
        <v>1346</v>
      </c>
      <c r="X612" s="142"/>
      <c r="Y612" s="142"/>
      <c r="Z612" s="142" t="s">
        <v>1070</v>
      </c>
      <c r="AA612" s="142" t="s">
        <v>2734</v>
      </c>
      <c r="AB612" s="142" t="str">
        <f t="shared" si="34"/>
        <v>CR 20161115SUCH1È</v>
      </c>
      <c r="AC612" s="142">
        <f t="shared" si="35"/>
        <v>3</v>
      </c>
      <c r="AD612" s="142" t="str">
        <f>VLOOKUP(U612,NIVEAUXADMIN!A:B,2,FALSE)</f>
        <v>HT07</v>
      </c>
      <c r="AE612" s="142" t="str">
        <f>VLOOKUP(V612,NIVEAUXADMIN!E:F,2,FALSE)</f>
        <v>HT07713</v>
      </c>
      <c r="AF612" s="142" t="str">
        <f>VLOOKUP(W612,NIVEAUXADMIN!I:J,2,FALSE)</f>
        <v>HT07713-01</v>
      </c>
      <c r="AG612" s="142">
        <f>IF(SUMPRODUCT(($A$4:$A612=A612)*($V$4:$V612=V612))&gt;1,0,1)</f>
        <v>0</v>
      </c>
    </row>
    <row r="613" spans="1:33" ht="15" customHeight="1">
      <c r="A613" s="143" t="s">
        <v>2754</v>
      </c>
      <c r="B613" s="143" t="s">
        <v>2754</v>
      </c>
      <c r="C613" s="143" t="s">
        <v>38</v>
      </c>
      <c r="D613" s="142" t="s">
        <v>1192</v>
      </c>
      <c r="E613" s="72" t="s">
        <v>48</v>
      </c>
      <c r="F613" s="142" t="s">
        <v>16</v>
      </c>
      <c r="G613" s="142" t="str">
        <f t="shared" si="36"/>
        <v>Novembre</v>
      </c>
      <c r="H613" s="158">
        <v>42689</v>
      </c>
      <c r="I613" s="84" t="s">
        <v>1049</v>
      </c>
      <c r="J613" s="142" t="s">
        <v>1053</v>
      </c>
      <c r="K613" s="142" t="s">
        <v>1064</v>
      </c>
      <c r="L613" s="142" t="s">
        <v>2720</v>
      </c>
      <c r="M613" s="80" t="s">
        <v>27</v>
      </c>
      <c r="N613" s="159">
        <v>56</v>
      </c>
      <c r="O613" s="75"/>
      <c r="P613" s="75"/>
      <c r="Q613" s="75"/>
      <c r="R613" s="79"/>
      <c r="S613" s="144">
        <v>56</v>
      </c>
      <c r="T613" s="85" t="s">
        <v>1040</v>
      </c>
      <c r="U613" s="142" t="s">
        <v>153</v>
      </c>
      <c r="V613" s="142" t="s">
        <v>299</v>
      </c>
      <c r="W613" s="86" t="s">
        <v>1399</v>
      </c>
      <c r="X613" s="142"/>
      <c r="Y613" s="142"/>
      <c r="Z613" s="142" t="s">
        <v>1069</v>
      </c>
      <c r="AA613" s="142"/>
      <c r="AB613" s="142" t="str">
        <f t="shared" si="34"/>
        <v>CR 20161115NIPA1È</v>
      </c>
      <c r="AC613" s="142">
        <f t="shared" si="35"/>
        <v>1</v>
      </c>
      <c r="AD613" s="142" t="str">
        <f>VLOOKUP(U613,NIVEAUXADMIN!A:B,2,FALSE)</f>
        <v>HT10</v>
      </c>
      <c r="AE613" s="142" t="str">
        <f>VLOOKUP(V613,NIVEAUXADMIN!E:F,2,FALSE)</f>
        <v>HT101014</v>
      </c>
      <c r="AF613" s="142" t="str">
        <f>VLOOKUP(W613,NIVEAUXADMIN!I:J,2,FALSE)</f>
        <v>HT101014-01</v>
      </c>
      <c r="AG613" s="142">
        <f>IF(SUMPRODUCT(($A$4:$A613=A613)*($V$4:$V613=V613))&gt;1,0,1)</f>
        <v>1</v>
      </c>
    </row>
    <row r="614" spans="1:33" ht="15" customHeight="1">
      <c r="A614" s="72" t="s">
        <v>2754</v>
      </c>
      <c r="B614" s="72" t="s">
        <v>2754</v>
      </c>
      <c r="C614" s="72" t="s">
        <v>38</v>
      </c>
      <c r="D614" s="142" t="s">
        <v>1192</v>
      </c>
      <c r="E614" s="72"/>
      <c r="F614" s="142" t="s">
        <v>16</v>
      </c>
      <c r="G614" s="142" t="str">
        <f t="shared" si="36"/>
        <v>Novembre</v>
      </c>
      <c r="H614" s="158">
        <v>42690</v>
      </c>
      <c r="I614" s="84" t="s">
        <v>1049</v>
      </c>
      <c r="J614" s="142" t="s">
        <v>1053</v>
      </c>
      <c r="K614" s="142" t="s">
        <v>1064</v>
      </c>
      <c r="L614" s="142" t="s">
        <v>2720</v>
      </c>
      <c r="M614" s="80" t="s">
        <v>27</v>
      </c>
      <c r="N614" s="159">
        <v>33</v>
      </c>
      <c r="O614" s="75"/>
      <c r="P614" s="75"/>
      <c r="Q614" s="75"/>
      <c r="R614" s="79" t="s">
        <v>1885</v>
      </c>
      <c r="S614" s="144">
        <v>33</v>
      </c>
      <c r="T614" s="85" t="s">
        <v>1040</v>
      </c>
      <c r="U614" s="142" t="s">
        <v>174</v>
      </c>
      <c r="V614" s="142" t="s">
        <v>464</v>
      </c>
      <c r="W614" s="86"/>
      <c r="X614" s="142"/>
      <c r="Y614" s="142"/>
      <c r="Z614" s="142" t="s">
        <v>1069</v>
      </c>
      <c r="AA614" s="142"/>
      <c r="AB614" s="142" t="str">
        <f t="shared" si="34"/>
        <v>CR 20161116OUCR</v>
      </c>
      <c r="AC614" s="142">
        <f t="shared" si="35"/>
        <v>1</v>
      </c>
      <c r="AD614" s="142" t="str">
        <f>VLOOKUP(U614,NIVEAUXADMIN!A:B,2,FALSE)</f>
        <v>HT01</v>
      </c>
      <c r="AE614" s="142" t="str">
        <f>VLOOKUP(V614,NIVEAUXADMIN!E:F,2,FALSE)</f>
        <v>HT01131</v>
      </c>
      <c r="AF614" s="142" t="e">
        <f>VLOOKUP(W614,NIVEAUXADMIN!I:J,2,FALSE)</f>
        <v>#N/A</v>
      </c>
      <c r="AG614" s="142">
        <f>IF(SUMPRODUCT(($A$4:$A614=A614)*($V$4:$V614=V614))&gt;1,0,1)</f>
        <v>1</v>
      </c>
    </row>
    <row r="615" spans="1:33" ht="15" customHeight="1">
      <c r="A615" s="72" t="s">
        <v>2754</v>
      </c>
      <c r="B615" s="72" t="s">
        <v>2754</v>
      </c>
      <c r="C615" s="72" t="s">
        <v>38</v>
      </c>
      <c r="D615" s="142" t="s">
        <v>1192</v>
      </c>
      <c r="E615" s="72"/>
      <c r="F615" s="142" t="s">
        <v>16</v>
      </c>
      <c r="G615" s="142" t="str">
        <f t="shared" si="36"/>
        <v>Novembre</v>
      </c>
      <c r="H615" s="158">
        <v>42691</v>
      </c>
      <c r="I615" s="84" t="s">
        <v>1051</v>
      </c>
      <c r="J615" s="142" t="s">
        <v>1052</v>
      </c>
      <c r="K615" s="142" t="s">
        <v>1062</v>
      </c>
      <c r="L615" s="142" t="s">
        <v>2709</v>
      </c>
      <c r="M615" s="80" t="s">
        <v>27</v>
      </c>
      <c r="N615" s="159">
        <v>50</v>
      </c>
      <c r="O615" s="75"/>
      <c r="P615" s="75"/>
      <c r="Q615" s="75"/>
      <c r="R615" s="79" t="s">
        <v>1885</v>
      </c>
      <c r="S615" s="144">
        <v>50</v>
      </c>
      <c r="T615" s="85" t="s">
        <v>1040</v>
      </c>
      <c r="U615" s="142" t="s">
        <v>20</v>
      </c>
      <c r="V615" s="142" t="s">
        <v>21</v>
      </c>
      <c r="W615" s="86"/>
      <c r="X615" s="142"/>
      <c r="Y615" s="142"/>
      <c r="Z615" s="142" t="s">
        <v>1069</v>
      </c>
      <c r="AA615" s="142" t="s">
        <v>2736</v>
      </c>
      <c r="AB615" s="142" t="str">
        <f t="shared" si="34"/>
        <v>CR 20161117SULE</v>
      </c>
      <c r="AC615" s="142">
        <f t="shared" si="35"/>
        <v>2</v>
      </c>
      <c r="AD615" s="142" t="str">
        <f>VLOOKUP(U615,NIVEAUXADMIN!A:B,2,FALSE)</f>
        <v>HT07</v>
      </c>
      <c r="AE615" s="142" t="str">
        <f>VLOOKUP(V615,NIVEAUXADMIN!E:F,2,FALSE)</f>
        <v>HT07711</v>
      </c>
      <c r="AF615" s="142" t="e">
        <f>VLOOKUP(W615,NIVEAUXADMIN!I:J,2,FALSE)</f>
        <v>#N/A</v>
      </c>
      <c r="AG615" s="142">
        <f>IF(SUMPRODUCT(($A$4:$A615=A615)*($V$4:$V615=V615))&gt;1,0,1)</f>
        <v>0</v>
      </c>
    </row>
    <row r="616" spans="1:33" ht="15" customHeight="1">
      <c r="A616" s="72" t="s">
        <v>2754</v>
      </c>
      <c r="B616" s="72" t="s">
        <v>2754</v>
      </c>
      <c r="C616" s="72" t="s">
        <v>38</v>
      </c>
      <c r="D616" s="142" t="s">
        <v>1192</v>
      </c>
      <c r="E616" s="72"/>
      <c r="F616" s="142" t="s">
        <v>16</v>
      </c>
      <c r="G616" s="142" t="str">
        <f t="shared" si="36"/>
        <v>Novembre</v>
      </c>
      <c r="H616" s="158">
        <v>42698</v>
      </c>
      <c r="I616" s="84" t="s">
        <v>1049</v>
      </c>
      <c r="J616" s="142" t="s">
        <v>1053</v>
      </c>
      <c r="K616" s="142" t="s">
        <v>1064</v>
      </c>
      <c r="L616" s="142" t="s">
        <v>2720</v>
      </c>
      <c r="M616" s="80" t="s">
        <v>27</v>
      </c>
      <c r="N616" s="159">
        <v>303</v>
      </c>
      <c r="O616" s="75"/>
      <c r="P616" s="75"/>
      <c r="Q616" s="75"/>
      <c r="R616" s="79"/>
      <c r="S616" s="144">
        <v>303</v>
      </c>
      <c r="T616" s="85" t="s">
        <v>30</v>
      </c>
      <c r="U616" s="142" t="s">
        <v>20</v>
      </c>
      <c r="V616" s="142" t="s">
        <v>310</v>
      </c>
      <c r="W616" s="86" t="s">
        <v>1368</v>
      </c>
      <c r="X616" s="142"/>
      <c r="Y616" s="142"/>
      <c r="Z616" s="142" t="s">
        <v>1070</v>
      </c>
      <c r="AA616" s="142"/>
      <c r="AB616" s="142" t="str">
        <f t="shared" si="34"/>
        <v>CR 20161124SUAR1È</v>
      </c>
      <c r="AC616" s="142">
        <f t="shared" si="35"/>
        <v>3</v>
      </c>
      <c r="AD616" s="142" t="str">
        <f>VLOOKUP(U616,NIVEAUXADMIN!A:B,2,FALSE)</f>
        <v>HT07</v>
      </c>
      <c r="AE616" s="142" t="str">
        <f>VLOOKUP(V616,NIVEAUXADMIN!E:F,2,FALSE)</f>
        <v>HT07723</v>
      </c>
      <c r="AF616" s="142" t="str">
        <f>VLOOKUP(W616,NIVEAUXADMIN!I:J,2,FALSE)</f>
        <v>HT07723-01</v>
      </c>
      <c r="AG616" s="142">
        <f>IF(SUMPRODUCT(($A$4:$A616=A616)*($V$4:$V616=V616))&gt;1,0,1)</f>
        <v>0</v>
      </c>
    </row>
    <row r="617" spans="1:33" ht="15" customHeight="1">
      <c r="A617" s="72" t="s">
        <v>2754</v>
      </c>
      <c r="B617" s="72" t="s">
        <v>2754</v>
      </c>
      <c r="C617" s="72" t="s">
        <v>38</v>
      </c>
      <c r="D617" s="142" t="s">
        <v>1192</v>
      </c>
      <c r="E617" s="72"/>
      <c r="F617" s="142" t="s">
        <v>16</v>
      </c>
      <c r="G617" s="142" t="str">
        <f t="shared" si="36"/>
        <v>Novembre</v>
      </c>
      <c r="H617" s="158">
        <v>42698</v>
      </c>
      <c r="I617" s="84" t="s">
        <v>1051</v>
      </c>
      <c r="J617" s="142" t="s">
        <v>1052</v>
      </c>
      <c r="K617" s="142" t="s">
        <v>1063</v>
      </c>
      <c r="L617" s="142" t="s">
        <v>2710</v>
      </c>
      <c r="M617" s="80" t="s">
        <v>27</v>
      </c>
      <c r="N617" s="159">
        <v>303</v>
      </c>
      <c r="O617" s="75"/>
      <c r="P617" s="75"/>
      <c r="Q617" s="75"/>
      <c r="R617" s="79"/>
      <c r="S617" s="144">
        <v>303</v>
      </c>
      <c r="T617" s="85" t="s">
        <v>30</v>
      </c>
      <c r="U617" s="142" t="s">
        <v>20</v>
      </c>
      <c r="V617" s="142" t="s">
        <v>310</v>
      </c>
      <c r="W617" s="86" t="s">
        <v>1368</v>
      </c>
      <c r="X617" s="142"/>
      <c r="Y617" s="142"/>
      <c r="Z617" s="142" t="s">
        <v>1070</v>
      </c>
      <c r="AA617" s="142" t="s">
        <v>2734</v>
      </c>
      <c r="AB617" s="142" t="str">
        <f t="shared" si="34"/>
        <v>CR 20161124SUAR1È</v>
      </c>
      <c r="AC617" s="142">
        <f t="shared" si="35"/>
        <v>3</v>
      </c>
      <c r="AD617" s="142" t="str">
        <f>VLOOKUP(U617,NIVEAUXADMIN!A:B,2,FALSE)</f>
        <v>HT07</v>
      </c>
      <c r="AE617" s="142" t="str">
        <f>VLOOKUP(V617,NIVEAUXADMIN!E:F,2,FALSE)</f>
        <v>HT07723</v>
      </c>
      <c r="AF617" s="142" t="str">
        <f>VLOOKUP(W617,NIVEAUXADMIN!I:J,2,FALSE)</f>
        <v>HT07723-01</v>
      </c>
      <c r="AG617" s="142">
        <f>IF(SUMPRODUCT(($A$4:$A617=A617)*($V$4:$V617=V617))&gt;1,0,1)</f>
        <v>0</v>
      </c>
    </row>
    <row r="618" spans="1:33" ht="15" customHeight="1">
      <c r="A618" s="143" t="s">
        <v>2754</v>
      </c>
      <c r="B618" s="143" t="s">
        <v>2754</v>
      </c>
      <c r="C618" s="143" t="s">
        <v>38</v>
      </c>
      <c r="D618" s="142" t="s">
        <v>1192</v>
      </c>
      <c r="E618" s="72" t="s">
        <v>48</v>
      </c>
      <c r="F618" s="142" t="s">
        <v>16</v>
      </c>
      <c r="G618" s="142" t="str">
        <f t="shared" si="36"/>
        <v>Novembre</v>
      </c>
      <c r="H618" s="158">
        <v>42698</v>
      </c>
      <c r="I618" s="84" t="s">
        <v>1049</v>
      </c>
      <c r="J618" s="142" t="s">
        <v>1053</v>
      </c>
      <c r="K618" s="142" t="s">
        <v>1064</v>
      </c>
      <c r="L618" s="142" t="s">
        <v>2720</v>
      </c>
      <c r="M618" s="80" t="s">
        <v>27</v>
      </c>
      <c r="N618" s="159">
        <v>221</v>
      </c>
      <c r="O618" s="75"/>
      <c r="P618" s="75"/>
      <c r="Q618" s="75"/>
      <c r="R618" s="79"/>
      <c r="S618" s="144">
        <v>221</v>
      </c>
      <c r="T618" s="85" t="s">
        <v>1040</v>
      </c>
      <c r="U618" s="142" t="s">
        <v>153</v>
      </c>
      <c r="V618" s="142" t="s">
        <v>299</v>
      </c>
      <c r="W618" s="86" t="s">
        <v>1457</v>
      </c>
      <c r="X618" s="142"/>
      <c r="Y618" s="142"/>
      <c r="Z618" s="142" t="s">
        <v>1069</v>
      </c>
      <c r="AA618" s="142"/>
      <c r="AB618" s="142" t="str">
        <f t="shared" si="34"/>
        <v>CR 20161124NIPA2È</v>
      </c>
      <c r="AC618" s="142">
        <f t="shared" si="35"/>
        <v>1</v>
      </c>
      <c r="AD618" s="142" t="str">
        <f>VLOOKUP(U618,NIVEAUXADMIN!A:B,2,FALSE)</f>
        <v>HT10</v>
      </c>
      <c r="AE618" s="142" t="str">
        <f>VLOOKUP(V618,NIVEAUXADMIN!E:F,2,FALSE)</f>
        <v>HT101014</v>
      </c>
      <c r="AF618" s="142" t="str">
        <f>VLOOKUP(W618,NIVEAUXADMIN!I:J,2,FALSE)</f>
        <v>HT101014-02</v>
      </c>
      <c r="AG618" s="142">
        <f>IF(SUMPRODUCT(($A$4:$A618=A618)*($V$4:$V618=V618))&gt;1,0,1)</f>
        <v>0</v>
      </c>
    </row>
    <row r="619" spans="1:33" ht="15" customHeight="1">
      <c r="A619" s="72" t="s">
        <v>2754</v>
      </c>
      <c r="B619" s="72" t="s">
        <v>2754</v>
      </c>
      <c r="C619" s="72" t="s">
        <v>38</v>
      </c>
      <c r="D619" s="142" t="s">
        <v>1192</v>
      </c>
      <c r="E619" s="72"/>
      <c r="F619" s="142" t="s">
        <v>16</v>
      </c>
      <c r="G619" s="142" t="str">
        <f t="shared" si="36"/>
        <v>Novembre</v>
      </c>
      <c r="H619" s="158">
        <v>42699</v>
      </c>
      <c r="I619" s="84" t="s">
        <v>1049</v>
      </c>
      <c r="J619" s="142" t="s">
        <v>1053</v>
      </c>
      <c r="K619" s="142" t="s">
        <v>1064</v>
      </c>
      <c r="L619" s="142" t="s">
        <v>2720</v>
      </c>
      <c r="M619" s="80" t="s">
        <v>27</v>
      </c>
      <c r="N619" s="159">
        <v>422</v>
      </c>
      <c r="O619" s="75"/>
      <c r="P619" s="75"/>
      <c r="Q619" s="75"/>
      <c r="R619" s="79" t="s">
        <v>1885</v>
      </c>
      <c r="S619" s="144">
        <v>422</v>
      </c>
      <c r="T619" s="85" t="s">
        <v>30</v>
      </c>
      <c r="U619" s="142" t="s">
        <v>20</v>
      </c>
      <c r="V619" s="142" t="s">
        <v>545</v>
      </c>
      <c r="W619" s="86" t="s">
        <v>1618</v>
      </c>
      <c r="X619" s="142"/>
      <c r="Y619" s="142"/>
      <c r="Z619" s="142" t="s">
        <v>1070</v>
      </c>
      <c r="AA619" s="142"/>
      <c r="AB619" s="142" t="str">
        <f t="shared" si="34"/>
        <v>CR 20161125SUST3È</v>
      </c>
      <c r="AC619" s="142">
        <f t="shared" si="35"/>
        <v>3</v>
      </c>
      <c r="AD619" s="142" t="str">
        <f>VLOOKUP(U619,NIVEAUXADMIN!A:B,2,FALSE)</f>
        <v>HT07</v>
      </c>
      <c r="AE619" s="142" t="str">
        <f>VLOOKUP(V619,NIVEAUXADMIN!E:F,2,FALSE)</f>
        <v>HT07722</v>
      </c>
      <c r="AF619" s="142" t="str">
        <f>VLOOKUP(W619,NIVEAUXADMIN!I:J,2,FALSE)</f>
        <v>HT07722-03</v>
      </c>
      <c r="AG619" s="142">
        <f>IF(SUMPRODUCT(($A$4:$A619=A619)*($V$4:$V619=V619))&gt;1,0,1)</f>
        <v>0</v>
      </c>
    </row>
    <row r="620" spans="1:33" ht="15" customHeight="1">
      <c r="A620" s="72" t="s">
        <v>2754</v>
      </c>
      <c r="B620" s="72" t="s">
        <v>2754</v>
      </c>
      <c r="C620" s="72" t="s">
        <v>38</v>
      </c>
      <c r="D620" s="142" t="s">
        <v>1192</v>
      </c>
      <c r="E620" s="72"/>
      <c r="F620" s="142" t="s">
        <v>16</v>
      </c>
      <c r="G620" s="142" t="str">
        <f t="shared" si="36"/>
        <v>Novembre</v>
      </c>
      <c r="H620" s="158">
        <v>42699</v>
      </c>
      <c r="I620" s="84" t="s">
        <v>1051</v>
      </c>
      <c r="J620" s="142" t="s">
        <v>1052</v>
      </c>
      <c r="K620" s="142" t="s">
        <v>1063</v>
      </c>
      <c r="L620" s="142" t="s">
        <v>2710</v>
      </c>
      <c r="M620" s="80" t="s">
        <v>27</v>
      </c>
      <c r="N620" s="159">
        <v>422</v>
      </c>
      <c r="O620" s="75"/>
      <c r="P620" s="75"/>
      <c r="Q620" s="75"/>
      <c r="R620" s="79" t="s">
        <v>1885</v>
      </c>
      <c r="S620" s="144">
        <v>422</v>
      </c>
      <c r="T620" s="85" t="s">
        <v>30</v>
      </c>
      <c r="U620" s="142" t="s">
        <v>20</v>
      </c>
      <c r="V620" s="142" t="s">
        <v>545</v>
      </c>
      <c r="W620" s="86" t="s">
        <v>1618</v>
      </c>
      <c r="X620" s="142"/>
      <c r="Y620" s="142"/>
      <c r="Z620" s="142" t="s">
        <v>1070</v>
      </c>
      <c r="AA620" s="142" t="s">
        <v>2734</v>
      </c>
      <c r="AB620" s="142" t="str">
        <f t="shared" si="34"/>
        <v>CR 20161125SUST3È</v>
      </c>
      <c r="AC620" s="142">
        <f t="shared" si="35"/>
        <v>3</v>
      </c>
      <c r="AD620" s="142" t="str">
        <f>VLOOKUP(U620,NIVEAUXADMIN!A:B,2,FALSE)</f>
        <v>HT07</v>
      </c>
      <c r="AE620" s="142" t="str">
        <f>VLOOKUP(V620,NIVEAUXADMIN!E:F,2,FALSE)</f>
        <v>HT07722</v>
      </c>
      <c r="AF620" s="142" t="str">
        <f>VLOOKUP(W620,NIVEAUXADMIN!I:J,2,FALSE)</f>
        <v>HT07722-03</v>
      </c>
      <c r="AG620" s="142">
        <f>IF(SUMPRODUCT(($A$4:$A620=A620)*($V$4:$V620=V620))&gt;1,0,1)</f>
        <v>0</v>
      </c>
    </row>
    <row r="621" spans="1:33" ht="15" customHeight="1">
      <c r="A621" s="72" t="s">
        <v>2754</v>
      </c>
      <c r="B621" s="72" t="s">
        <v>2754</v>
      </c>
      <c r="C621" s="72" t="s">
        <v>38</v>
      </c>
      <c r="D621" s="142" t="s">
        <v>1192</v>
      </c>
      <c r="E621" s="72"/>
      <c r="F621" s="142" t="s">
        <v>16</v>
      </c>
      <c r="G621" s="142" t="str">
        <f t="shared" si="36"/>
        <v>Novembre</v>
      </c>
      <c r="H621" s="158">
        <v>42699</v>
      </c>
      <c r="I621" s="84" t="s">
        <v>1051</v>
      </c>
      <c r="J621" s="142" t="s">
        <v>1052</v>
      </c>
      <c r="K621" s="142" t="s">
        <v>1062</v>
      </c>
      <c r="L621" s="142" t="s">
        <v>2709</v>
      </c>
      <c r="M621" s="80" t="s">
        <v>27</v>
      </c>
      <c r="N621" s="159">
        <v>84</v>
      </c>
      <c r="O621" s="75"/>
      <c r="P621" s="75"/>
      <c r="Q621" s="75"/>
      <c r="R621" s="79"/>
      <c r="S621" s="144">
        <v>84</v>
      </c>
      <c r="T621" s="85" t="s">
        <v>1040</v>
      </c>
      <c r="U621" s="142" t="s">
        <v>20</v>
      </c>
      <c r="V621" s="142" t="s">
        <v>529</v>
      </c>
      <c r="W621" s="86"/>
      <c r="X621" s="142" t="s">
        <v>2728</v>
      </c>
      <c r="Y621" s="142"/>
      <c r="Z621" s="142" t="s">
        <v>1069</v>
      </c>
      <c r="AA621" s="142" t="s">
        <v>2736</v>
      </c>
      <c r="AB621" s="142" t="str">
        <f t="shared" si="34"/>
        <v>CR 20161125SULE</v>
      </c>
      <c r="AC621" s="142">
        <f t="shared" si="35"/>
        <v>4</v>
      </c>
      <c r="AD621" s="142" t="str">
        <f>VLOOKUP(U621,NIVEAUXADMIN!A:B,2,FALSE)</f>
        <v>HT07</v>
      </c>
      <c r="AE621" s="142" t="str">
        <f>VLOOKUP(V621,NIVEAUXADMIN!E:F,2,FALSE)</f>
        <v>HT07752</v>
      </c>
      <c r="AF621" s="142" t="e">
        <f>VLOOKUP(W621,NIVEAUXADMIN!I:J,2,FALSE)</f>
        <v>#N/A</v>
      </c>
      <c r="AG621" s="142">
        <f>IF(SUMPRODUCT(($A$4:$A621=A621)*($V$4:$V621=V621))&gt;1,0,1)</f>
        <v>0</v>
      </c>
    </row>
    <row r="622" spans="1:33" ht="15" customHeight="1">
      <c r="A622" s="72" t="s">
        <v>2754</v>
      </c>
      <c r="B622" s="72" t="s">
        <v>2754</v>
      </c>
      <c r="C622" s="72" t="s">
        <v>38</v>
      </c>
      <c r="D622" s="142" t="s">
        <v>1192</v>
      </c>
      <c r="E622" s="72"/>
      <c r="F622" s="142" t="s">
        <v>16</v>
      </c>
      <c r="G622" s="142" t="str">
        <f t="shared" si="36"/>
        <v>Novembre</v>
      </c>
      <c r="H622" s="158">
        <v>42699</v>
      </c>
      <c r="I622" s="84" t="s">
        <v>1051</v>
      </c>
      <c r="J622" s="142" t="s">
        <v>1052</v>
      </c>
      <c r="K622" s="142" t="s">
        <v>1062</v>
      </c>
      <c r="L622" s="142" t="s">
        <v>2709</v>
      </c>
      <c r="M622" s="80" t="s">
        <v>27</v>
      </c>
      <c r="N622" s="159">
        <v>50</v>
      </c>
      <c r="O622" s="75"/>
      <c r="P622" s="75"/>
      <c r="Q622" s="75"/>
      <c r="R622" s="79"/>
      <c r="S622" s="144">
        <v>50</v>
      </c>
      <c r="T622" s="85" t="s">
        <v>1040</v>
      </c>
      <c r="U622" s="142" t="s">
        <v>20</v>
      </c>
      <c r="V622" s="142" t="s">
        <v>21</v>
      </c>
      <c r="W622" s="86"/>
      <c r="X622" s="142" t="s">
        <v>2729</v>
      </c>
      <c r="Y622" s="142"/>
      <c r="Z622" s="142" t="s">
        <v>1069</v>
      </c>
      <c r="AA622" s="142" t="s">
        <v>2736</v>
      </c>
      <c r="AB622" s="142" t="str">
        <f t="shared" si="34"/>
        <v>CR 20161125SULE</v>
      </c>
      <c r="AC622" s="142">
        <f t="shared" si="35"/>
        <v>4</v>
      </c>
      <c r="AD622" s="142" t="str">
        <f>VLOOKUP(U622,NIVEAUXADMIN!A:B,2,FALSE)</f>
        <v>HT07</v>
      </c>
      <c r="AE622" s="142" t="str">
        <f>VLOOKUP(V622,NIVEAUXADMIN!E:F,2,FALSE)</f>
        <v>HT07711</v>
      </c>
      <c r="AF622" s="142" t="e">
        <f>VLOOKUP(W622,NIVEAUXADMIN!I:J,2,FALSE)</f>
        <v>#N/A</v>
      </c>
      <c r="AG622" s="142">
        <f>IF(SUMPRODUCT(($A$4:$A622=A622)*($V$4:$V622=V622))&gt;1,0,1)</f>
        <v>0</v>
      </c>
    </row>
    <row r="623" spans="1:33" ht="15" customHeight="1">
      <c r="A623" s="143" t="s">
        <v>2754</v>
      </c>
      <c r="B623" s="143" t="s">
        <v>2754</v>
      </c>
      <c r="C623" s="143" t="s">
        <v>38</v>
      </c>
      <c r="D623" s="142" t="s">
        <v>1192</v>
      </c>
      <c r="E623" s="72" t="s">
        <v>48</v>
      </c>
      <c r="F623" s="142" t="s">
        <v>16</v>
      </c>
      <c r="G623" s="142" t="str">
        <f t="shared" si="36"/>
        <v>Novembre</v>
      </c>
      <c r="H623" s="158">
        <v>42699</v>
      </c>
      <c r="I623" s="84" t="s">
        <v>1049</v>
      </c>
      <c r="J623" s="142" t="s">
        <v>1053</v>
      </c>
      <c r="K623" s="142" t="s">
        <v>1064</v>
      </c>
      <c r="L623" s="142" t="s">
        <v>2720</v>
      </c>
      <c r="M623" s="80" t="s">
        <v>27</v>
      </c>
      <c r="N623" s="159">
        <v>176</v>
      </c>
      <c r="O623" s="75"/>
      <c r="P623" s="75"/>
      <c r="Q623" s="75"/>
      <c r="R623" s="79"/>
      <c r="S623" s="144">
        <v>176</v>
      </c>
      <c r="T623" s="85" t="s">
        <v>1040</v>
      </c>
      <c r="U623" s="142" t="s">
        <v>153</v>
      </c>
      <c r="V623" s="142" t="s">
        <v>287</v>
      </c>
      <c r="W623" s="86" t="s">
        <v>1323</v>
      </c>
      <c r="X623" s="142"/>
      <c r="Y623" s="142"/>
      <c r="Z623" s="142" t="s">
        <v>1069</v>
      </c>
      <c r="AA623" s="142"/>
      <c r="AB623" s="142" t="str">
        <f t="shared" si="34"/>
        <v>CR 20161125NIFO1È</v>
      </c>
      <c r="AC623" s="142">
        <f t="shared" si="35"/>
        <v>1</v>
      </c>
      <c r="AD623" s="142" t="str">
        <f>VLOOKUP(U623,NIVEAUXADMIN!A:B,2,FALSE)</f>
        <v>HT10</v>
      </c>
      <c r="AE623" s="142" t="str">
        <f>VLOOKUP(V623,NIVEAUXADMIN!E:F,2,FALSE)</f>
        <v>HT101013</v>
      </c>
      <c r="AF623" s="142" t="str">
        <f>VLOOKUP(W623,NIVEAUXADMIN!I:J,2,FALSE)</f>
        <v>HT101013-02</v>
      </c>
      <c r="AG623" s="142">
        <f>IF(SUMPRODUCT(($A$4:$A623=A623)*($V$4:$V623=V623))&gt;1,0,1)</f>
        <v>1</v>
      </c>
    </row>
    <row r="624" spans="1:33" ht="15" customHeight="1">
      <c r="A624" s="143" t="s">
        <v>2754</v>
      </c>
      <c r="B624" s="143" t="s">
        <v>2754</v>
      </c>
      <c r="C624" s="143" t="s">
        <v>38</v>
      </c>
      <c r="D624" s="142" t="s">
        <v>1192</v>
      </c>
      <c r="E624" s="72" t="s">
        <v>48</v>
      </c>
      <c r="F624" s="142" t="s">
        <v>16</v>
      </c>
      <c r="G624" s="142" t="str">
        <f t="shared" si="36"/>
        <v>Novembre</v>
      </c>
      <c r="H624" s="158">
        <v>42699</v>
      </c>
      <c r="I624" s="84" t="s">
        <v>1049</v>
      </c>
      <c r="J624" s="142" t="s">
        <v>1053</v>
      </c>
      <c r="K624" s="142" t="s">
        <v>1064</v>
      </c>
      <c r="L624" s="142" t="s">
        <v>2720</v>
      </c>
      <c r="M624" s="80" t="s">
        <v>27</v>
      </c>
      <c r="N624" s="159">
        <v>174</v>
      </c>
      <c r="O624" s="75"/>
      <c r="P624" s="75"/>
      <c r="Q624" s="75"/>
      <c r="R624" s="79"/>
      <c r="S624" s="144">
        <v>174</v>
      </c>
      <c r="T624" s="85" t="s">
        <v>1040</v>
      </c>
      <c r="U624" s="142" t="s">
        <v>153</v>
      </c>
      <c r="V624" s="142" t="s">
        <v>287</v>
      </c>
      <c r="W624" s="86"/>
      <c r="X624" s="142"/>
      <c r="Y624" s="142"/>
      <c r="Z624" s="142" t="s">
        <v>1069</v>
      </c>
      <c r="AA624" s="142"/>
      <c r="AB624" s="142" t="str">
        <f t="shared" si="34"/>
        <v>CR 20161125NIFO</v>
      </c>
      <c r="AC624" s="142">
        <f t="shared" si="35"/>
        <v>1</v>
      </c>
      <c r="AD624" s="142" t="str">
        <f>VLOOKUP(U624,NIVEAUXADMIN!A:B,2,FALSE)</f>
        <v>HT10</v>
      </c>
      <c r="AE624" s="142" t="str">
        <f>VLOOKUP(V624,NIVEAUXADMIN!E:F,2,FALSE)</f>
        <v>HT101013</v>
      </c>
      <c r="AF624" s="142" t="e">
        <f>VLOOKUP(W624,NIVEAUXADMIN!I:J,2,FALSE)</f>
        <v>#N/A</v>
      </c>
      <c r="AG624" s="142">
        <f>IF(SUMPRODUCT(($A$4:$A624=A624)*($V$4:$V624=V624))&gt;1,0,1)</f>
        <v>0</v>
      </c>
    </row>
    <row r="625" spans="1:33" ht="15" customHeight="1">
      <c r="A625" s="143" t="s">
        <v>2754</v>
      </c>
      <c r="B625" s="143" t="s">
        <v>2754</v>
      </c>
      <c r="C625" s="143" t="s">
        <v>38</v>
      </c>
      <c r="D625" s="142" t="s">
        <v>1192</v>
      </c>
      <c r="E625" s="72"/>
      <c r="F625" s="142" t="s">
        <v>16</v>
      </c>
      <c r="G625" s="142" t="str">
        <f t="shared" si="36"/>
        <v>Decembre</v>
      </c>
      <c r="H625" s="158">
        <v>42705</v>
      </c>
      <c r="I625" s="84" t="s">
        <v>1051</v>
      </c>
      <c r="J625" s="142" t="s">
        <v>1052</v>
      </c>
      <c r="K625" s="142" t="s">
        <v>1062</v>
      </c>
      <c r="L625" s="142" t="s">
        <v>2709</v>
      </c>
      <c r="M625" s="80" t="s">
        <v>27</v>
      </c>
      <c r="N625" s="159">
        <v>50</v>
      </c>
      <c r="O625" s="75"/>
      <c r="P625" s="75"/>
      <c r="Q625" s="75"/>
      <c r="R625" s="79"/>
      <c r="S625" s="144">
        <v>50</v>
      </c>
      <c r="T625" s="85" t="s">
        <v>1040</v>
      </c>
      <c r="U625" s="142" t="s">
        <v>20</v>
      </c>
      <c r="V625" s="142" t="s">
        <v>536</v>
      </c>
      <c r="W625" s="86"/>
      <c r="X625" s="142"/>
      <c r="Y625" s="142"/>
      <c r="Z625" s="142" t="s">
        <v>1069</v>
      </c>
      <c r="AA625" s="142" t="s">
        <v>2736</v>
      </c>
      <c r="AB625" s="142" t="str">
        <f t="shared" si="34"/>
        <v>CR 2016121SUPO</v>
      </c>
      <c r="AC625" s="142">
        <f t="shared" si="35"/>
        <v>2</v>
      </c>
      <c r="AD625" s="142" t="str">
        <f>VLOOKUP(U625,NIVEAUXADMIN!A:B,2,FALSE)</f>
        <v>HT07</v>
      </c>
      <c r="AE625" s="142" t="str">
        <f>VLOOKUP(V625,NIVEAUXADMIN!E:F,2,FALSE)</f>
        <v>HT07742</v>
      </c>
      <c r="AF625" s="142" t="e">
        <f>VLOOKUP(W625,NIVEAUXADMIN!I:J,2,FALSE)</f>
        <v>#N/A</v>
      </c>
      <c r="AG625" s="142">
        <f>IF(SUMPRODUCT(($A$4:$A625=A625)*($V$4:$V625=V625))&gt;1,0,1)</f>
        <v>0</v>
      </c>
    </row>
    <row r="626" spans="1:33" ht="15" customHeight="1">
      <c r="A626" s="143" t="s">
        <v>2754</v>
      </c>
      <c r="B626" s="143" t="s">
        <v>2754</v>
      </c>
      <c r="C626" s="143" t="s">
        <v>38</v>
      </c>
      <c r="D626" s="142" t="s">
        <v>1192</v>
      </c>
      <c r="E626" s="72" t="s">
        <v>48</v>
      </c>
      <c r="F626" s="142" t="s">
        <v>16</v>
      </c>
      <c r="G626" s="142" t="str">
        <f t="shared" si="36"/>
        <v>Decembre</v>
      </c>
      <c r="H626" s="158">
        <v>42706</v>
      </c>
      <c r="I626" s="84" t="s">
        <v>1049</v>
      </c>
      <c r="J626" s="142" t="s">
        <v>1053</v>
      </c>
      <c r="K626" s="142" t="s">
        <v>1064</v>
      </c>
      <c r="L626" s="142" t="s">
        <v>2720</v>
      </c>
      <c r="M626" s="80" t="s">
        <v>27</v>
      </c>
      <c r="N626" s="159">
        <v>161</v>
      </c>
      <c r="O626" s="75"/>
      <c r="P626" s="75"/>
      <c r="Q626" s="75"/>
      <c r="R626" s="79" t="s">
        <v>1885</v>
      </c>
      <c r="S626" s="144">
        <v>161</v>
      </c>
      <c r="T626" s="85" t="s">
        <v>1040</v>
      </c>
      <c r="U626" s="142" t="s">
        <v>153</v>
      </c>
      <c r="V626" s="142" t="s">
        <v>296</v>
      </c>
      <c r="W626" s="86" t="s">
        <v>1440</v>
      </c>
      <c r="X626" s="142"/>
      <c r="Y626" s="142"/>
      <c r="Z626" s="142" t="s">
        <v>1069</v>
      </c>
      <c r="AA626" s="142"/>
      <c r="AB626" s="142" t="str">
        <f t="shared" si="34"/>
        <v>CR 2016122NIMI2È</v>
      </c>
      <c r="AC626" s="142">
        <f t="shared" si="35"/>
        <v>1</v>
      </c>
      <c r="AD626" s="142" t="str">
        <f>VLOOKUP(U626,NIVEAUXADMIN!A:B,2,FALSE)</f>
        <v>HT10</v>
      </c>
      <c r="AE626" s="142" t="str">
        <f>VLOOKUP(V626,NIVEAUXADMIN!E:F,2,FALSE)</f>
        <v>HT101011</v>
      </c>
      <c r="AF626" s="142" t="str">
        <f>VLOOKUP(W626,NIVEAUXADMIN!I:J,2,FALSE)</f>
        <v>HT101011-02</v>
      </c>
      <c r="AG626" s="142">
        <f>IF(SUMPRODUCT(($A$4:$A626=A626)*($V$4:$V626=V626))&gt;1,0,1)</f>
        <v>0</v>
      </c>
    </row>
    <row r="627" spans="1:33" ht="15" customHeight="1">
      <c r="A627" s="143" t="s">
        <v>2754</v>
      </c>
      <c r="B627" s="143" t="s">
        <v>2754</v>
      </c>
      <c r="C627" s="143" t="s">
        <v>38</v>
      </c>
      <c r="D627" s="142" t="s">
        <v>1192</v>
      </c>
      <c r="E627" s="72" t="s">
        <v>48</v>
      </c>
      <c r="F627" s="142" t="s">
        <v>16</v>
      </c>
      <c r="G627" s="142" t="str">
        <f t="shared" si="36"/>
        <v>Decembre</v>
      </c>
      <c r="H627" s="158">
        <v>42706</v>
      </c>
      <c r="I627" s="84" t="s">
        <v>1049</v>
      </c>
      <c r="J627" s="142" t="s">
        <v>1053</v>
      </c>
      <c r="K627" s="142" t="s">
        <v>1064</v>
      </c>
      <c r="L627" s="142" t="s">
        <v>2720</v>
      </c>
      <c r="M627" s="80" t="s">
        <v>27</v>
      </c>
      <c r="N627" s="159">
        <v>228</v>
      </c>
      <c r="O627" s="75"/>
      <c r="P627" s="75"/>
      <c r="Q627" s="75"/>
      <c r="R627" s="79" t="s">
        <v>1885</v>
      </c>
      <c r="S627" s="144">
        <v>228</v>
      </c>
      <c r="T627" s="85" t="s">
        <v>1040</v>
      </c>
      <c r="U627" s="142" t="s">
        <v>153</v>
      </c>
      <c r="V627" s="142" t="s">
        <v>296</v>
      </c>
      <c r="W627" s="86" t="s">
        <v>1568</v>
      </c>
      <c r="X627" s="142"/>
      <c r="Y627" s="142"/>
      <c r="Z627" s="142" t="s">
        <v>1069</v>
      </c>
      <c r="AA627" s="142"/>
      <c r="AB627" s="142" t="str">
        <f t="shared" si="34"/>
        <v>CR 2016122NIMI3È</v>
      </c>
      <c r="AC627" s="142">
        <f t="shared" si="35"/>
        <v>1</v>
      </c>
      <c r="AD627" s="142" t="str">
        <f>VLOOKUP(U627,NIVEAUXADMIN!A:B,2,FALSE)</f>
        <v>HT10</v>
      </c>
      <c r="AE627" s="142" t="str">
        <f>VLOOKUP(V627,NIVEAUXADMIN!E:F,2,FALSE)</f>
        <v>HT101011</v>
      </c>
      <c r="AF627" s="142" t="str">
        <f>VLOOKUP(W627,NIVEAUXADMIN!I:J,2,FALSE)</f>
        <v>HT101011-03</v>
      </c>
      <c r="AG627" s="142">
        <f>IF(SUMPRODUCT(($A$4:$A627=A627)*($V$4:$V627=V627))&gt;1,0,1)</f>
        <v>0</v>
      </c>
    </row>
    <row r="628" spans="1:33" ht="15" customHeight="1">
      <c r="A628" s="143" t="s">
        <v>2754</v>
      </c>
      <c r="B628" s="143" t="s">
        <v>2754</v>
      </c>
      <c r="C628" s="143" t="s">
        <v>38</v>
      </c>
      <c r="D628" s="142" t="s">
        <v>1192</v>
      </c>
      <c r="E628" s="72"/>
      <c r="F628" s="142" t="s">
        <v>16</v>
      </c>
      <c r="G628" s="142" t="str">
        <f t="shared" si="36"/>
        <v>Decembre</v>
      </c>
      <c r="H628" s="158">
        <v>42706</v>
      </c>
      <c r="I628" s="84" t="s">
        <v>1051</v>
      </c>
      <c r="J628" s="142" t="s">
        <v>1052</v>
      </c>
      <c r="K628" s="142" t="s">
        <v>1062</v>
      </c>
      <c r="L628" s="142" t="s">
        <v>2730</v>
      </c>
      <c r="M628" s="80" t="s">
        <v>27</v>
      </c>
      <c r="N628" s="159">
        <v>60</v>
      </c>
      <c r="O628" s="75"/>
      <c r="P628" s="75"/>
      <c r="Q628" s="75"/>
      <c r="R628" s="79"/>
      <c r="S628" s="144">
        <v>60</v>
      </c>
      <c r="T628" s="85" t="s">
        <v>1040</v>
      </c>
      <c r="U628" s="142" t="s">
        <v>20</v>
      </c>
      <c r="V628" s="142" t="s">
        <v>551</v>
      </c>
      <c r="W628" s="86" t="s">
        <v>1591</v>
      </c>
      <c r="X628" s="142" t="s">
        <v>2731</v>
      </c>
      <c r="Y628" s="142"/>
      <c r="Z628" s="142" t="s">
        <v>1069</v>
      </c>
      <c r="AA628" s="142" t="s">
        <v>2737</v>
      </c>
      <c r="AB628" s="142" t="str">
        <f t="shared" si="34"/>
        <v>CR 2016122SUTI3È</v>
      </c>
      <c r="AC628" s="142">
        <f t="shared" si="35"/>
        <v>3</v>
      </c>
      <c r="AD628" s="142" t="str">
        <f>VLOOKUP(U628,NIVEAUXADMIN!A:B,2,FALSE)</f>
        <v>HT07</v>
      </c>
      <c r="AE628" s="142" t="str">
        <f>VLOOKUP(V628,NIVEAUXADMIN!E:F,2,FALSE)</f>
        <v>HT07753</v>
      </c>
      <c r="AF628" s="142" t="str">
        <f>VLOOKUP(W628,NIVEAUXADMIN!I:J,2,FALSE)</f>
        <v>HT07753-03</v>
      </c>
      <c r="AG628" s="142">
        <f>IF(SUMPRODUCT(($A$4:$A628=A628)*($V$4:$V628=V628))&gt;1,0,1)</f>
        <v>0</v>
      </c>
    </row>
    <row r="629" spans="1:33" ht="15" customHeight="1">
      <c r="A629" s="143" t="s">
        <v>2754</v>
      </c>
      <c r="B629" s="143" t="s">
        <v>2754</v>
      </c>
      <c r="C629" s="143" t="s">
        <v>38</v>
      </c>
      <c r="D629" s="142" t="s">
        <v>1192</v>
      </c>
      <c r="E629" s="72"/>
      <c r="F629" s="142" t="s">
        <v>16</v>
      </c>
      <c r="G629" s="142" t="str">
        <f t="shared" si="36"/>
        <v>Decembre</v>
      </c>
      <c r="H629" s="158">
        <v>42706</v>
      </c>
      <c r="I629" s="84" t="s">
        <v>1051</v>
      </c>
      <c r="J629" s="142" t="s">
        <v>1052</v>
      </c>
      <c r="K629" s="142" t="s">
        <v>1062</v>
      </c>
      <c r="L629" s="142" t="s">
        <v>2709</v>
      </c>
      <c r="M629" s="80" t="s">
        <v>27</v>
      </c>
      <c r="N629" s="159">
        <v>53</v>
      </c>
      <c r="O629" s="75"/>
      <c r="P629" s="75"/>
      <c r="Q629" s="75"/>
      <c r="R629" s="79"/>
      <c r="S629" s="144">
        <v>53</v>
      </c>
      <c r="T629" s="85" t="s">
        <v>1040</v>
      </c>
      <c r="U629" s="142" t="s">
        <v>20</v>
      </c>
      <c r="V629" s="142" t="s">
        <v>21</v>
      </c>
      <c r="W629" s="86"/>
      <c r="X629" s="142" t="s">
        <v>2728</v>
      </c>
      <c r="Y629" s="142"/>
      <c r="Z629" s="142" t="s">
        <v>1069</v>
      </c>
      <c r="AA629" s="142" t="s">
        <v>2736</v>
      </c>
      <c r="AB629" s="142" t="str">
        <f t="shared" si="34"/>
        <v>CR 2016122SULE</v>
      </c>
      <c r="AC629" s="142">
        <f t="shared" si="35"/>
        <v>2</v>
      </c>
      <c r="AD629" s="142" t="str">
        <f>VLOOKUP(U629,NIVEAUXADMIN!A:B,2,FALSE)</f>
        <v>HT07</v>
      </c>
      <c r="AE629" s="142" t="str">
        <f>VLOOKUP(V629,NIVEAUXADMIN!E:F,2,FALSE)</f>
        <v>HT07711</v>
      </c>
      <c r="AF629" s="142" t="e">
        <f>VLOOKUP(W629,NIVEAUXADMIN!I:J,2,FALSE)</f>
        <v>#N/A</v>
      </c>
      <c r="AG629" s="142">
        <f>IF(SUMPRODUCT(($A$4:$A629=A629)*($V$4:$V629=V629))&gt;1,0,1)</f>
        <v>0</v>
      </c>
    </row>
    <row r="630" spans="1:33" ht="15" customHeight="1">
      <c r="A630" s="143" t="s">
        <v>2754</v>
      </c>
      <c r="B630" s="143" t="s">
        <v>2754</v>
      </c>
      <c r="C630" s="143" t="s">
        <v>38</v>
      </c>
      <c r="D630" s="142" t="s">
        <v>1192</v>
      </c>
      <c r="E630" s="72"/>
      <c r="F630" s="142" t="s">
        <v>16</v>
      </c>
      <c r="G630" s="142" t="str">
        <f t="shared" si="36"/>
        <v>Decembre</v>
      </c>
      <c r="H630" s="158">
        <v>42706</v>
      </c>
      <c r="I630" s="84" t="s">
        <v>1051</v>
      </c>
      <c r="J630" s="142" t="s">
        <v>1052</v>
      </c>
      <c r="K630" s="142" t="s">
        <v>1062</v>
      </c>
      <c r="L630" s="142" t="s">
        <v>2730</v>
      </c>
      <c r="M630" s="80" t="s">
        <v>27</v>
      </c>
      <c r="N630" s="159">
        <v>30</v>
      </c>
      <c r="O630" s="75"/>
      <c r="P630" s="75"/>
      <c r="Q630" s="75"/>
      <c r="R630" s="79"/>
      <c r="S630" s="144">
        <v>30</v>
      </c>
      <c r="T630" s="85" t="s">
        <v>1040</v>
      </c>
      <c r="U630" s="142" t="s">
        <v>20</v>
      </c>
      <c r="V630" s="142" t="s">
        <v>523</v>
      </c>
      <c r="W630" s="86"/>
      <c r="X630" s="142"/>
      <c r="Y630" s="142"/>
      <c r="Z630" s="142" t="s">
        <v>1069</v>
      </c>
      <c r="AA630" s="142" t="s">
        <v>2737</v>
      </c>
      <c r="AB630" s="142" t="str">
        <f t="shared" si="34"/>
        <v>CR 2016122SUCO</v>
      </c>
      <c r="AC630" s="142">
        <f t="shared" si="35"/>
        <v>3</v>
      </c>
      <c r="AD630" s="142" t="str">
        <f>VLOOKUP(U630,NIVEAUXADMIN!A:B,2,FALSE)</f>
        <v>HT07</v>
      </c>
      <c r="AE630" s="142" t="str">
        <f>VLOOKUP(V630,NIVEAUXADMIN!E:F,2,FALSE)</f>
        <v>HT07741</v>
      </c>
      <c r="AF630" s="142" t="e">
        <f>VLOOKUP(W630,NIVEAUXADMIN!I:J,2,FALSE)</f>
        <v>#N/A</v>
      </c>
      <c r="AG630" s="142">
        <f>IF(SUMPRODUCT(($A$4:$A630=A630)*($V$4:$V630=V630))&gt;1,0,1)</f>
        <v>0</v>
      </c>
    </row>
    <row r="631" spans="1:33" ht="15" customHeight="1">
      <c r="A631" s="143" t="s">
        <v>2754</v>
      </c>
      <c r="B631" s="143" t="s">
        <v>2754</v>
      </c>
      <c r="C631" s="143" t="s">
        <v>38</v>
      </c>
      <c r="D631" s="142" t="s">
        <v>1192</v>
      </c>
      <c r="E631" s="72"/>
      <c r="F631" s="142" t="s">
        <v>16</v>
      </c>
      <c r="G631" s="142" t="str">
        <f t="shared" si="36"/>
        <v>Decembre</v>
      </c>
      <c r="H631" s="158">
        <v>42706</v>
      </c>
      <c r="I631" s="84" t="s">
        <v>1049</v>
      </c>
      <c r="J631" s="142" t="s">
        <v>1053</v>
      </c>
      <c r="K631" s="142" t="s">
        <v>1064</v>
      </c>
      <c r="L631" s="142" t="s">
        <v>2720</v>
      </c>
      <c r="M631" s="80" t="s">
        <v>27</v>
      </c>
      <c r="N631" s="159">
        <v>97</v>
      </c>
      <c r="O631" s="75"/>
      <c r="P631" s="75"/>
      <c r="Q631" s="75"/>
      <c r="R631" s="79" t="s">
        <v>1885</v>
      </c>
      <c r="S631" s="144">
        <v>97</v>
      </c>
      <c r="T631" s="85" t="s">
        <v>30</v>
      </c>
      <c r="U631" s="142" t="s">
        <v>20</v>
      </c>
      <c r="V631" s="142" t="s">
        <v>542</v>
      </c>
      <c r="W631" s="86" t="s">
        <v>1515</v>
      </c>
      <c r="X631" s="142"/>
      <c r="Y631" s="142"/>
      <c r="Z631" s="142" t="s">
        <v>1070</v>
      </c>
      <c r="AA631" s="142"/>
      <c r="AB631" s="142" t="str">
        <f t="shared" si="34"/>
        <v>CR 2016122SURO2È</v>
      </c>
      <c r="AC631" s="142">
        <f t="shared" si="35"/>
        <v>3</v>
      </c>
      <c r="AD631" s="142" t="str">
        <f>VLOOKUP(U631,NIVEAUXADMIN!A:B,2,FALSE)</f>
        <v>HT07</v>
      </c>
      <c r="AE631" s="142" t="str">
        <f>VLOOKUP(V631,NIVEAUXADMIN!E:F,2,FALSE)</f>
        <v>HT07743</v>
      </c>
      <c r="AF631" s="142" t="str">
        <f>VLOOKUP(W631,NIVEAUXADMIN!I:J,2,FALSE)</f>
        <v>HT07743-02</v>
      </c>
      <c r="AG631" s="142">
        <f>IF(SUMPRODUCT(($A$4:$A631=A631)*($V$4:$V631=V631))&gt;1,0,1)</f>
        <v>0</v>
      </c>
    </row>
    <row r="632" spans="1:33" ht="15" customHeight="1">
      <c r="A632" s="143" t="s">
        <v>2754</v>
      </c>
      <c r="B632" s="143" t="s">
        <v>2754</v>
      </c>
      <c r="C632" s="143" t="s">
        <v>38</v>
      </c>
      <c r="D632" s="142" t="s">
        <v>1192</v>
      </c>
      <c r="E632" s="72"/>
      <c r="F632" s="142" t="s">
        <v>16</v>
      </c>
      <c r="G632" s="142" t="str">
        <f t="shared" si="36"/>
        <v>Decembre</v>
      </c>
      <c r="H632" s="158">
        <v>42706</v>
      </c>
      <c r="I632" s="84" t="s">
        <v>1051</v>
      </c>
      <c r="J632" s="142" t="s">
        <v>1052</v>
      </c>
      <c r="K632" s="142" t="s">
        <v>1063</v>
      </c>
      <c r="L632" s="142" t="s">
        <v>2710</v>
      </c>
      <c r="M632" s="80" t="s">
        <v>27</v>
      </c>
      <c r="N632" s="159">
        <v>97</v>
      </c>
      <c r="O632" s="75"/>
      <c r="P632" s="75"/>
      <c r="Q632" s="75"/>
      <c r="R632" s="79" t="s">
        <v>1885</v>
      </c>
      <c r="S632" s="144">
        <v>97</v>
      </c>
      <c r="T632" s="85" t="s">
        <v>30</v>
      </c>
      <c r="U632" s="142" t="s">
        <v>20</v>
      </c>
      <c r="V632" s="142" t="s">
        <v>542</v>
      </c>
      <c r="W632" s="86" t="s">
        <v>1515</v>
      </c>
      <c r="X632" s="142"/>
      <c r="Y632" s="142"/>
      <c r="Z632" s="142" t="s">
        <v>1070</v>
      </c>
      <c r="AA632" s="142" t="s">
        <v>2734</v>
      </c>
      <c r="AB632" s="142" t="str">
        <f t="shared" si="34"/>
        <v>CR 2016122SURO2È</v>
      </c>
      <c r="AC632" s="142">
        <f t="shared" si="35"/>
        <v>3</v>
      </c>
      <c r="AD632" s="142" t="str">
        <f>VLOOKUP(U632,NIVEAUXADMIN!A:B,2,FALSE)</f>
        <v>HT07</v>
      </c>
      <c r="AE632" s="142" t="str">
        <f>VLOOKUP(V632,NIVEAUXADMIN!E:F,2,FALSE)</f>
        <v>HT07743</v>
      </c>
      <c r="AF632" s="142" t="str">
        <f>VLOOKUP(W632,NIVEAUXADMIN!I:J,2,FALSE)</f>
        <v>HT07743-02</v>
      </c>
      <c r="AG632" s="142">
        <f>IF(SUMPRODUCT(($A$4:$A632=A632)*($V$4:$V632=V632))&gt;1,0,1)</f>
        <v>0</v>
      </c>
    </row>
    <row r="633" spans="1:33" ht="15" customHeight="1">
      <c r="A633" s="143" t="s">
        <v>2754</v>
      </c>
      <c r="B633" s="143" t="s">
        <v>2754</v>
      </c>
      <c r="C633" s="143" t="s">
        <v>38</v>
      </c>
      <c r="D633" s="142" t="s">
        <v>1192</v>
      </c>
      <c r="E633" s="72"/>
      <c r="F633" s="142" t="s">
        <v>16</v>
      </c>
      <c r="G633" s="142" t="str">
        <f t="shared" si="36"/>
        <v>Decembre</v>
      </c>
      <c r="H633" s="158">
        <v>42707</v>
      </c>
      <c r="I633" s="84" t="s">
        <v>1049</v>
      </c>
      <c r="J633" s="142" t="s">
        <v>1053</v>
      </c>
      <c r="K633" s="142" t="s">
        <v>1064</v>
      </c>
      <c r="L633" s="142" t="s">
        <v>2720</v>
      </c>
      <c r="M633" s="80" t="s">
        <v>27</v>
      </c>
      <c r="N633" s="159">
        <v>205</v>
      </c>
      <c r="O633" s="75"/>
      <c r="P633" s="75"/>
      <c r="Q633" s="75"/>
      <c r="R633" s="79" t="s">
        <v>1885</v>
      </c>
      <c r="S633" s="144">
        <v>198</v>
      </c>
      <c r="T633" s="85" t="s">
        <v>30</v>
      </c>
      <c r="U633" s="142" t="s">
        <v>20</v>
      </c>
      <c r="V633" s="142" t="s">
        <v>523</v>
      </c>
      <c r="W633" s="86" t="s">
        <v>1754</v>
      </c>
      <c r="X633" s="142"/>
      <c r="Y633" s="142"/>
      <c r="Z633" s="142" t="s">
        <v>1070</v>
      </c>
      <c r="AA633" s="142"/>
      <c r="AB633" s="142" t="str">
        <f t="shared" si="34"/>
        <v>CR 2016123SUCO6È</v>
      </c>
      <c r="AC633" s="142">
        <f t="shared" si="35"/>
        <v>3</v>
      </c>
      <c r="AD633" s="142" t="str">
        <f>VLOOKUP(U633,NIVEAUXADMIN!A:B,2,FALSE)</f>
        <v>HT07</v>
      </c>
      <c r="AE633" s="142" t="str">
        <f>VLOOKUP(V633,NIVEAUXADMIN!E:F,2,FALSE)</f>
        <v>HT07741</v>
      </c>
      <c r="AF633" s="142" t="str">
        <f>VLOOKUP(W633,NIVEAUXADMIN!I:J,2,FALSE)</f>
        <v>HT07741-03</v>
      </c>
      <c r="AG633" s="142">
        <f>IF(SUMPRODUCT(($A$4:$A633=A633)*($V$4:$V633=V633))&gt;1,0,1)</f>
        <v>0</v>
      </c>
    </row>
    <row r="634" spans="1:33" ht="15" customHeight="1">
      <c r="A634" s="143" t="s">
        <v>2754</v>
      </c>
      <c r="B634" s="143" t="s">
        <v>2754</v>
      </c>
      <c r="C634" s="143" t="s">
        <v>38</v>
      </c>
      <c r="D634" s="142" t="s">
        <v>1192</v>
      </c>
      <c r="E634" s="72"/>
      <c r="F634" s="142" t="s">
        <v>16</v>
      </c>
      <c r="G634" s="142" t="str">
        <f t="shared" si="36"/>
        <v>Decembre</v>
      </c>
      <c r="H634" s="158">
        <v>42707</v>
      </c>
      <c r="I634" s="84" t="s">
        <v>1051</v>
      </c>
      <c r="J634" s="142" t="s">
        <v>1052</v>
      </c>
      <c r="K634" s="142" t="s">
        <v>1063</v>
      </c>
      <c r="L634" s="142" t="s">
        <v>2710</v>
      </c>
      <c r="M634" s="80" t="s">
        <v>27</v>
      </c>
      <c r="N634" s="159">
        <v>205</v>
      </c>
      <c r="O634" s="75"/>
      <c r="P634" s="75"/>
      <c r="Q634" s="75"/>
      <c r="R634" s="79" t="s">
        <v>1885</v>
      </c>
      <c r="S634" s="144">
        <v>198</v>
      </c>
      <c r="T634" s="85" t="s">
        <v>30</v>
      </c>
      <c r="U634" s="142" t="s">
        <v>20</v>
      </c>
      <c r="V634" s="142" t="s">
        <v>523</v>
      </c>
      <c r="W634" s="86" t="s">
        <v>1754</v>
      </c>
      <c r="X634" s="142"/>
      <c r="Y634" s="142"/>
      <c r="Z634" s="142" t="s">
        <v>1070</v>
      </c>
      <c r="AA634" s="142" t="s">
        <v>2734</v>
      </c>
      <c r="AB634" s="142" t="str">
        <f t="shared" si="34"/>
        <v>CR 2016123SUCO6È</v>
      </c>
      <c r="AC634" s="142">
        <f t="shared" si="35"/>
        <v>3</v>
      </c>
      <c r="AD634" s="142" t="str">
        <f>VLOOKUP(U634,NIVEAUXADMIN!A:B,2,FALSE)</f>
        <v>HT07</v>
      </c>
      <c r="AE634" s="142" t="str">
        <f>VLOOKUP(V634,NIVEAUXADMIN!E:F,2,FALSE)</f>
        <v>HT07741</v>
      </c>
      <c r="AF634" s="142" t="str">
        <f>VLOOKUP(W634,NIVEAUXADMIN!I:J,2,FALSE)</f>
        <v>HT07741-03</v>
      </c>
      <c r="AG634" s="142">
        <f>IF(SUMPRODUCT(($A$4:$A634=A634)*($V$4:$V634=V634))&gt;1,0,1)</f>
        <v>0</v>
      </c>
    </row>
    <row r="635" spans="1:33" ht="15" customHeight="1">
      <c r="A635" s="143" t="s">
        <v>2754</v>
      </c>
      <c r="B635" s="143" t="s">
        <v>2754</v>
      </c>
      <c r="C635" s="143" t="s">
        <v>38</v>
      </c>
      <c r="D635" s="142" t="s">
        <v>1192</v>
      </c>
      <c r="E635" s="72" t="s">
        <v>48</v>
      </c>
      <c r="F635" s="142" t="s">
        <v>16</v>
      </c>
      <c r="G635" s="142" t="str">
        <f t="shared" si="36"/>
        <v>Decembre</v>
      </c>
      <c r="H635" s="158">
        <v>42707</v>
      </c>
      <c r="I635" s="84" t="s">
        <v>1049</v>
      </c>
      <c r="J635" s="142" t="s">
        <v>1053</v>
      </c>
      <c r="K635" s="142" t="s">
        <v>1064</v>
      </c>
      <c r="L635" s="142" t="s">
        <v>2720</v>
      </c>
      <c r="M635" s="80" t="s">
        <v>27</v>
      </c>
      <c r="N635" s="159">
        <v>210</v>
      </c>
      <c r="O635" s="75"/>
      <c r="P635" s="75"/>
      <c r="Q635" s="75"/>
      <c r="R635" s="79" t="s">
        <v>1885</v>
      </c>
      <c r="S635" s="144">
        <v>210</v>
      </c>
      <c r="T635" s="85" t="s">
        <v>1040</v>
      </c>
      <c r="U635" s="142" t="s">
        <v>153</v>
      </c>
      <c r="V635" s="142" t="s">
        <v>299</v>
      </c>
      <c r="W635" s="86" t="s">
        <v>1399</v>
      </c>
      <c r="X635" s="142"/>
      <c r="Y635" s="142"/>
      <c r="Z635" s="142" t="s">
        <v>1069</v>
      </c>
      <c r="AA635" s="142"/>
      <c r="AB635" s="142" t="str">
        <f t="shared" si="34"/>
        <v>CR 2016123NIPA1È</v>
      </c>
      <c r="AC635" s="142">
        <f t="shared" si="35"/>
        <v>1</v>
      </c>
      <c r="AD635" s="142" t="str">
        <f>VLOOKUP(U635,NIVEAUXADMIN!A:B,2,FALSE)</f>
        <v>HT10</v>
      </c>
      <c r="AE635" s="142" t="str">
        <f>VLOOKUP(V635,NIVEAUXADMIN!E:F,2,FALSE)</f>
        <v>HT101014</v>
      </c>
      <c r="AF635" s="142" t="str">
        <f>VLOOKUP(W635,NIVEAUXADMIN!I:J,2,FALSE)</f>
        <v>HT101014-01</v>
      </c>
      <c r="AG635" s="142">
        <f>IF(SUMPRODUCT(($A$4:$A635=A635)*($V$4:$V635=V635))&gt;1,0,1)</f>
        <v>0</v>
      </c>
    </row>
    <row r="636" spans="1:33" ht="15" customHeight="1">
      <c r="A636" s="143" t="s">
        <v>2754</v>
      </c>
      <c r="B636" s="143" t="s">
        <v>2754</v>
      </c>
      <c r="C636" s="143" t="s">
        <v>38</v>
      </c>
      <c r="D636" s="142" t="s">
        <v>1192</v>
      </c>
      <c r="E636" s="72" t="s">
        <v>48</v>
      </c>
      <c r="F636" s="142" t="s">
        <v>16</v>
      </c>
      <c r="G636" s="142" t="str">
        <f t="shared" si="36"/>
        <v>Decembre</v>
      </c>
      <c r="H636" s="158">
        <v>42707</v>
      </c>
      <c r="I636" s="84" t="s">
        <v>1049</v>
      </c>
      <c r="J636" s="142" t="s">
        <v>1053</v>
      </c>
      <c r="K636" s="142" t="s">
        <v>1064</v>
      </c>
      <c r="L636" s="142" t="s">
        <v>2720</v>
      </c>
      <c r="M636" s="80" t="s">
        <v>27</v>
      </c>
      <c r="N636" s="159">
        <v>109</v>
      </c>
      <c r="O636" s="75"/>
      <c r="P636" s="75"/>
      <c r="Q636" s="75"/>
      <c r="R636" s="79" t="s">
        <v>1885</v>
      </c>
      <c r="S636" s="144">
        <v>109</v>
      </c>
      <c r="T636" s="85" t="s">
        <v>1040</v>
      </c>
      <c r="U636" s="142" t="s">
        <v>153</v>
      </c>
      <c r="V636" s="142" t="s">
        <v>299</v>
      </c>
      <c r="W636" s="86" t="s">
        <v>1457</v>
      </c>
      <c r="X636" s="142"/>
      <c r="Y636" s="142"/>
      <c r="Z636" s="142" t="s">
        <v>1069</v>
      </c>
      <c r="AA636" s="142"/>
      <c r="AB636" s="142" t="str">
        <f t="shared" si="34"/>
        <v>CR 2016123NIPA2È</v>
      </c>
      <c r="AC636" s="142">
        <f t="shared" si="35"/>
        <v>1</v>
      </c>
      <c r="AD636" s="142" t="str">
        <f>VLOOKUP(U636,NIVEAUXADMIN!A:B,2,FALSE)</f>
        <v>HT10</v>
      </c>
      <c r="AE636" s="142" t="str">
        <f>VLOOKUP(V636,NIVEAUXADMIN!E:F,2,FALSE)</f>
        <v>HT101014</v>
      </c>
      <c r="AF636" s="142" t="str">
        <f>VLOOKUP(W636,NIVEAUXADMIN!I:J,2,FALSE)</f>
        <v>HT101014-02</v>
      </c>
      <c r="AG636" s="142">
        <f>IF(SUMPRODUCT(($A$4:$A636=A636)*($V$4:$V636=V636))&gt;1,0,1)</f>
        <v>0</v>
      </c>
    </row>
    <row r="637" spans="1:33" ht="15" customHeight="1">
      <c r="A637" s="143" t="s">
        <v>2754</v>
      </c>
      <c r="B637" s="143" t="s">
        <v>2754</v>
      </c>
      <c r="C637" s="143" t="s">
        <v>38</v>
      </c>
      <c r="D637" s="142" t="s">
        <v>1192</v>
      </c>
      <c r="E637" s="72" t="s">
        <v>48</v>
      </c>
      <c r="F637" s="142" t="s">
        <v>16</v>
      </c>
      <c r="G637" s="142" t="str">
        <f t="shared" si="36"/>
        <v>Decembre</v>
      </c>
      <c r="H637" s="158">
        <v>42708</v>
      </c>
      <c r="I637" s="84" t="s">
        <v>1049</v>
      </c>
      <c r="J637" s="142" t="s">
        <v>1053</v>
      </c>
      <c r="K637" s="142" t="s">
        <v>1064</v>
      </c>
      <c r="L637" s="142" t="s">
        <v>2720</v>
      </c>
      <c r="M637" s="80" t="s">
        <v>27</v>
      </c>
      <c r="N637" s="159">
        <v>190</v>
      </c>
      <c r="O637" s="75"/>
      <c r="P637" s="75"/>
      <c r="Q637" s="75"/>
      <c r="R637" s="79" t="s">
        <v>1885</v>
      </c>
      <c r="S637" s="144">
        <v>190</v>
      </c>
      <c r="T637" s="85" t="s">
        <v>1040</v>
      </c>
      <c r="U637" s="142" t="s">
        <v>153</v>
      </c>
      <c r="V637" s="142" t="s">
        <v>293</v>
      </c>
      <c r="W637" s="86" t="s">
        <v>1617</v>
      </c>
      <c r="X637" s="142"/>
      <c r="Y637" s="142"/>
      <c r="Z637" s="142" t="s">
        <v>1069</v>
      </c>
      <c r="AA637" s="142"/>
      <c r="AB637" s="142" t="str">
        <f t="shared" si="34"/>
        <v>CR 2016124NIL'3È</v>
      </c>
      <c r="AC637" s="142">
        <f t="shared" si="35"/>
        <v>1</v>
      </c>
      <c r="AD637" s="142" t="str">
        <f>VLOOKUP(U637,NIVEAUXADMIN!A:B,2,FALSE)</f>
        <v>HT10</v>
      </c>
      <c r="AE637" s="142" t="str">
        <f>VLOOKUP(V637,NIVEAUXADMIN!E:F,2,FALSE)</f>
        <v>HT101023</v>
      </c>
      <c r="AF637" s="142" t="str">
        <f>VLOOKUP(W637,NIVEAUXADMIN!I:J,2,FALSE)</f>
        <v>HT101023-03</v>
      </c>
      <c r="AG637" s="142">
        <f>IF(SUMPRODUCT(($A$4:$A637=A637)*($V$4:$V637=V637))&gt;1,0,1)</f>
        <v>1</v>
      </c>
    </row>
    <row r="638" spans="1:33" ht="15" customHeight="1">
      <c r="A638" s="143" t="s">
        <v>2754</v>
      </c>
      <c r="B638" s="143" t="s">
        <v>2754</v>
      </c>
      <c r="C638" s="143" t="s">
        <v>38</v>
      </c>
      <c r="D638" s="142" t="s">
        <v>1192</v>
      </c>
      <c r="E638" s="72" t="s">
        <v>48</v>
      </c>
      <c r="F638" s="142" t="s">
        <v>16</v>
      </c>
      <c r="G638" s="142" t="str">
        <f t="shared" si="36"/>
        <v>Decembre</v>
      </c>
      <c r="H638" s="158">
        <v>42708</v>
      </c>
      <c r="I638" s="84" t="s">
        <v>1049</v>
      </c>
      <c r="J638" s="142" t="s">
        <v>1053</v>
      </c>
      <c r="K638" s="142" t="s">
        <v>1064</v>
      </c>
      <c r="L638" s="142" t="s">
        <v>2720</v>
      </c>
      <c r="M638" s="80" t="s">
        <v>27</v>
      </c>
      <c r="N638" s="159">
        <v>154</v>
      </c>
      <c r="O638" s="75"/>
      <c r="P638" s="75"/>
      <c r="Q638" s="75"/>
      <c r="R638" s="79" t="s">
        <v>1885</v>
      </c>
      <c r="S638" s="144">
        <v>154</v>
      </c>
      <c r="T638" s="85" t="s">
        <v>1040</v>
      </c>
      <c r="U638" s="142" t="s">
        <v>153</v>
      </c>
      <c r="V638" s="142" t="s">
        <v>293</v>
      </c>
      <c r="W638" s="86" t="s">
        <v>1792</v>
      </c>
      <c r="X638" s="142"/>
      <c r="Y638" s="142"/>
      <c r="Z638" s="142" t="s">
        <v>1069</v>
      </c>
      <c r="AA638" s="142"/>
      <c r="AB638" s="142" t="str">
        <f t="shared" si="34"/>
        <v>CR 2016124NIL'8È</v>
      </c>
      <c r="AC638" s="142">
        <f t="shared" si="35"/>
        <v>1</v>
      </c>
      <c r="AD638" s="142" t="str">
        <f>VLOOKUP(U638,NIVEAUXADMIN!A:B,2,FALSE)</f>
        <v>HT10</v>
      </c>
      <c r="AE638" s="142" t="str">
        <f>VLOOKUP(V638,NIVEAUXADMIN!E:F,2,FALSE)</f>
        <v>HT101023</v>
      </c>
      <c r="AF638" s="142" t="str">
        <f>VLOOKUP(W638,NIVEAUXADMIN!I:J,2,FALSE)</f>
        <v>HT101023-02</v>
      </c>
      <c r="AG638" s="142">
        <f>IF(SUMPRODUCT(($A$4:$A638=A638)*($V$4:$V638=V638))&gt;1,0,1)</f>
        <v>0</v>
      </c>
    </row>
    <row r="639" spans="1:33" ht="15" customHeight="1">
      <c r="A639" s="143" t="s">
        <v>2754</v>
      </c>
      <c r="B639" s="143" t="s">
        <v>2754</v>
      </c>
      <c r="C639" s="143" t="s">
        <v>38</v>
      </c>
      <c r="D639" s="142" t="s">
        <v>1192</v>
      </c>
      <c r="E639" s="72"/>
      <c r="F639" s="142" t="s">
        <v>16</v>
      </c>
      <c r="G639" s="142" t="str">
        <f t="shared" si="36"/>
        <v>Decembre</v>
      </c>
      <c r="H639" s="158">
        <v>42706</v>
      </c>
      <c r="I639" s="84" t="s">
        <v>1051</v>
      </c>
      <c r="J639" s="142" t="s">
        <v>1052</v>
      </c>
      <c r="K639" s="142" t="s">
        <v>1058</v>
      </c>
      <c r="L639" s="142"/>
      <c r="M639" s="80" t="s">
        <v>27</v>
      </c>
      <c r="N639" s="159">
        <v>120</v>
      </c>
      <c r="O639" s="75"/>
      <c r="P639" s="75"/>
      <c r="Q639" s="75"/>
      <c r="R639" s="79"/>
      <c r="S639" s="144">
        <v>60</v>
      </c>
      <c r="T639" s="85" t="s">
        <v>1040</v>
      </c>
      <c r="U639" s="142" t="s">
        <v>20</v>
      </c>
      <c r="V639" s="142" t="s">
        <v>551</v>
      </c>
      <c r="W639" s="86" t="s">
        <v>1591</v>
      </c>
      <c r="X639" s="142" t="s">
        <v>2731</v>
      </c>
      <c r="Y639" s="142"/>
      <c r="Z639" s="142" t="s">
        <v>1069</v>
      </c>
      <c r="AA639" s="142" t="s">
        <v>2738</v>
      </c>
      <c r="AB639" s="142" t="str">
        <f t="shared" si="34"/>
        <v>CR 2016122SUTI3È</v>
      </c>
      <c r="AC639" s="142">
        <f t="shared" si="35"/>
        <v>3</v>
      </c>
      <c r="AD639" s="142" t="str">
        <f>VLOOKUP(U639,NIVEAUXADMIN!A:B,2,FALSE)</f>
        <v>HT07</v>
      </c>
      <c r="AE639" s="142" t="str">
        <f>VLOOKUP(V639,NIVEAUXADMIN!E:F,2,FALSE)</f>
        <v>HT07753</v>
      </c>
      <c r="AF639" s="142" t="str">
        <f>VLOOKUP(W639,NIVEAUXADMIN!I:J,2,FALSE)</f>
        <v>HT07753-03</v>
      </c>
      <c r="AG639" s="142">
        <f>IF(SUMPRODUCT(($A$4:$A639=A639)*($V$4:$V639=V639))&gt;1,0,1)</f>
        <v>0</v>
      </c>
    </row>
    <row r="640" spans="1:33" ht="15" customHeight="1">
      <c r="A640" s="143" t="s">
        <v>2754</v>
      </c>
      <c r="B640" s="143" t="s">
        <v>2754</v>
      </c>
      <c r="C640" s="143" t="s">
        <v>38</v>
      </c>
      <c r="D640" s="142" t="s">
        <v>1192</v>
      </c>
      <c r="E640" s="72"/>
      <c r="F640" s="142" t="s">
        <v>16</v>
      </c>
      <c r="G640" s="142" t="str">
        <f t="shared" si="36"/>
        <v>Decembre</v>
      </c>
      <c r="H640" s="158">
        <v>42706</v>
      </c>
      <c r="I640" s="84" t="s">
        <v>1051</v>
      </c>
      <c r="J640" s="142" t="s">
        <v>1052</v>
      </c>
      <c r="K640" s="142" t="s">
        <v>1058</v>
      </c>
      <c r="L640" s="142"/>
      <c r="M640" s="80" t="s">
        <v>27</v>
      </c>
      <c r="N640" s="159">
        <v>60</v>
      </c>
      <c r="O640" s="75"/>
      <c r="P640" s="75"/>
      <c r="Q640" s="75"/>
      <c r="R640" s="79"/>
      <c r="S640" s="144">
        <v>30</v>
      </c>
      <c r="T640" s="85" t="s">
        <v>1040</v>
      </c>
      <c r="U640" s="142" t="s">
        <v>20</v>
      </c>
      <c r="V640" s="142" t="s">
        <v>523</v>
      </c>
      <c r="W640" s="86"/>
      <c r="X640" s="142"/>
      <c r="Y640" s="142"/>
      <c r="Z640" s="142" t="s">
        <v>1069</v>
      </c>
      <c r="AA640" s="142" t="s">
        <v>2738</v>
      </c>
      <c r="AB640" s="142" t="str">
        <f t="shared" si="34"/>
        <v>CR 2016122SUCO</v>
      </c>
      <c r="AC640" s="142">
        <f t="shared" si="35"/>
        <v>3</v>
      </c>
      <c r="AD640" s="142" t="str">
        <f>VLOOKUP(U640,NIVEAUXADMIN!A:B,2,FALSE)</f>
        <v>HT07</v>
      </c>
      <c r="AE640" s="142" t="str">
        <f>VLOOKUP(V640,NIVEAUXADMIN!E:F,2,FALSE)</f>
        <v>HT07741</v>
      </c>
      <c r="AF640" s="142" t="e">
        <f>VLOOKUP(W640,NIVEAUXADMIN!I:J,2,FALSE)</f>
        <v>#N/A</v>
      </c>
      <c r="AG640" s="142">
        <f>IF(SUMPRODUCT(($A$4:$A640=A640)*($V$4:$V640=V640))&gt;1,0,1)</f>
        <v>0</v>
      </c>
    </row>
    <row r="641" spans="1:33" ht="15" customHeight="1">
      <c r="A641" s="143" t="s">
        <v>2754</v>
      </c>
      <c r="B641" s="143" t="s">
        <v>2754</v>
      </c>
      <c r="C641" s="143" t="s">
        <v>38</v>
      </c>
      <c r="D641" s="142" t="s">
        <v>1192</v>
      </c>
      <c r="E641" s="72"/>
      <c r="F641" s="142" t="s">
        <v>16</v>
      </c>
      <c r="G641" s="142" t="str">
        <f t="shared" si="36"/>
        <v>Decembre</v>
      </c>
      <c r="H641" s="158">
        <v>42710</v>
      </c>
      <c r="I641" s="84" t="s">
        <v>1051</v>
      </c>
      <c r="J641" s="142" t="s">
        <v>1052</v>
      </c>
      <c r="K641" s="142" t="s">
        <v>1062</v>
      </c>
      <c r="L641" s="142" t="s">
        <v>2730</v>
      </c>
      <c r="M641" s="80" t="s">
        <v>27</v>
      </c>
      <c r="N641" s="159">
        <v>50</v>
      </c>
      <c r="O641" s="75"/>
      <c r="P641" s="75"/>
      <c r="Q641" s="75"/>
      <c r="R641" s="79"/>
      <c r="S641" s="144">
        <v>50</v>
      </c>
      <c r="T641" s="85" t="s">
        <v>1040</v>
      </c>
      <c r="U641" s="142" t="s">
        <v>20</v>
      </c>
      <c r="V641" s="142" t="s">
        <v>523</v>
      </c>
      <c r="W641" s="86"/>
      <c r="X641" s="142"/>
      <c r="Y641" s="142"/>
      <c r="Z641" s="142" t="s">
        <v>1069</v>
      </c>
      <c r="AA641" s="142" t="s">
        <v>2737</v>
      </c>
      <c r="AB641" s="142" t="str">
        <f t="shared" si="34"/>
        <v>CR 2016126SUCO</v>
      </c>
      <c r="AC641" s="142">
        <f t="shared" si="35"/>
        <v>3</v>
      </c>
      <c r="AD641" s="142" t="str">
        <f>VLOOKUP(U641,NIVEAUXADMIN!A:B,2,FALSE)</f>
        <v>HT07</v>
      </c>
      <c r="AE641" s="142" t="str">
        <f>VLOOKUP(V641,NIVEAUXADMIN!E:F,2,FALSE)</f>
        <v>HT07741</v>
      </c>
      <c r="AF641" s="142" t="e">
        <f>VLOOKUP(W641,NIVEAUXADMIN!I:J,2,FALSE)</f>
        <v>#N/A</v>
      </c>
      <c r="AG641" s="142">
        <f>IF(SUMPRODUCT(($A$4:$A641=A641)*($V$4:$V641=V641))&gt;1,0,1)</f>
        <v>0</v>
      </c>
    </row>
    <row r="642" spans="1:33" ht="15" customHeight="1">
      <c r="A642" s="143" t="s">
        <v>2754</v>
      </c>
      <c r="B642" s="143" t="s">
        <v>2754</v>
      </c>
      <c r="C642" s="143" t="s">
        <v>38</v>
      </c>
      <c r="D642" s="142" t="s">
        <v>1192</v>
      </c>
      <c r="E642" s="72" t="s">
        <v>48</v>
      </c>
      <c r="F642" s="142" t="s">
        <v>16</v>
      </c>
      <c r="G642" s="142" t="str">
        <f t="shared" si="36"/>
        <v>Decembre</v>
      </c>
      <c r="H642" s="158">
        <v>42713</v>
      </c>
      <c r="I642" s="84" t="s">
        <v>1049</v>
      </c>
      <c r="J642" s="142" t="s">
        <v>1053</v>
      </c>
      <c r="K642" s="142" t="s">
        <v>1064</v>
      </c>
      <c r="L642" s="142" t="s">
        <v>2720</v>
      </c>
      <c r="M642" s="80" t="s">
        <v>27</v>
      </c>
      <c r="N642" s="159">
        <v>210</v>
      </c>
      <c r="O642" s="75"/>
      <c r="P642" s="75"/>
      <c r="Q642" s="75"/>
      <c r="R642" s="79" t="s">
        <v>1885</v>
      </c>
      <c r="S642" s="144">
        <v>210</v>
      </c>
      <c r="T642" s="85" t="s">
        <v>1040</v>
      </c>
      <c r="U642" s="142" t="s">
        <v>153</v>
      </c>
      <c r="V642" s="142" t="s">
        <v>226</v>
      </c>
      <c r="W642" s="86" t="s">
        <v>1298</v>
      </c>
      <c r="X642" s="142"/>
      <c r="Y642" s="142"/>
      <c r="Z642" s="142" t="s">
        <v>1069</v>
      </c>
      <c r="AA642" s="142"/>
      <c r="AB642" s="142" t="str">
        <f t="shared" si="34"/>
        <v>CR 2016129NIAN1È</v>
      </c>
      <c r="AC642" s="142">
        <f t="shared" si="35"/>
        <v>1</v>
      </c>
      <c r="AD642" s="142" t="str">
        <f>VLOOKUP(U642,NIVEAUXADMIN!A:B,2,FALSE)</f>
        <v>HT10</v>
      </c>
      <c r="AE642" s="142" t="str">
        <f>VLOOKUP(V642,NIVEAUXADMIN!E:F,2,FALSE)</f>
        <v>HT101021</v>
      </c>
      <c r="AF642" s="142" t="str">
        <f>VLOOKUP(W642,NIVEAUXADMIN!I:J,2,FALSE)</f>
        <v>HT101021-01</v>
      </c>
      <c r="AG642" s="142">
        <f>IF(SUMPRODUCT(($A$4:$A642=A642)*($V$4:$V642=V642))&gt;1,0,1)</f>
        <v>1</v>
      </c>
    </row>
    <row r="643" spans="1:33" ht="15" customHeight="1">
      <c r="A643" s="143" t="s">
        <v>2754</v>
      </c>
      <c r="B643" s="143" t="s">
        <v>2754</v>
      </c>
      <c r="C643" s="143" t="s">
        <v>38</v>
      </c>
      <c r="D643" s="142" t="s">
        <v>1192</v>
      </c>
      <c r="E643" s="72"/>
      <c r="F643" s="142" t="s">
        <v>16</v>
      </c>
      <c r="G643" s="142" t="str">
        <f t="shared" si="36"/>
        <v>Decembre</v>
      </c>
      <c r="H643" s="158">
        <v>42710</v>
      </c>
      <c r="I643" s="84" t="s">
        <v>1051</v>
      </c>
      <c r="J643" s="142" t="s">
        <v>1052</v>
      </c>
      <c r="K643" s="142" t="s">
        <v>1058</v>
      </c>
      <c r="L643" s="142"/>
      <c r="M643" s="80" t="s">
        <v>27</v>
      </c>
      <c r="N643" s="159">
        <v>100</v>
      </c>
      <c r="O643" s="75"/>
      <c r="P643" s="75"/>
      <c r="Q643" s="75"/>
      <c r="R643" s="79"/>
      <c r="S643" s="144">
        <v>50</v>
      </c>
      <c r="T643" s="85" t="s">
        <v>1040</v>
      </c>
      <c r="U643" s="142" t="s">
        <v>20</v>
      </c>
      <c r="V643" s="142" t="s">
        <v>523</v>
      </c>
      <c r="W643" s="86"/>
      <c r="X643" s="142"/>
      <c r="Y643" s="142"/>
      <c r="Z643" s="142" t="s">
        <v>1069</v>
      </c>
      <c r="AA643" s="142" t="s">
        <v>2738</v>
      </c>
      <c r="AB643" s="142" t="str">
        <f t="shared" si="34"/>
        <v>CR 2016126SUCO</v>
      </c>
      <c r="AC643" s="142">
        <f t="shared" si="35"/>
        <v>3</v>
      </c>
      <c r="AD643" s="142" t="str">
        <f>VLOOKUP(U643,NIVEAUXADMIN!A:B,2,FALSE)</f>
        <v>HT07</v>
      </c>
      <c r="AE643" s="142" t="str">
        <f>VLOOKUP(V643,NIVEAUXADMIN!E:F,2,FALSE)</f>
        <v>HT07741</v>
      </c>
      <c r="AF643" s="142" t="e">
        <f>VLOOKUP(W643,NIVEAUXADMIN!I:J,2,FALSE)</f>
        <v>#N/A</v>
      </c>
      <c r="AG643" s="142">
        <f>IF(SUMPRODUCT(($A$4:$A643=A643)*($V$4:$V643=V643))&gt;1,0,1)</f>
        <v>0</v>
      </c>
    </row>
    <row r="644" spans="1:33" ht="15" customHeight="1">
      <c r="A644" s="16" t="s">
        <v>2754</v>
      </c>
      <c r="B644" s="16" t="s">
        <v>2754</v>
      </c>
      <c r="C644" s="16" t="s">
        <v>38</v>
      </c>
      <c r="D644" s="142" t="s">
        <v>1192</v>
      </c>
      <c r="E644" s="72"/>
      <c r="F644" s="142" t="s">
        <v>16</v>
      </c>
      <c r="G644" s="142" t="str">
        <f t="shared" si="36"/>
        <v>Decembre</v>
      </c>
      <c r="H644" s="158">
        <v>42713</v>
      </c>
      <c r="I644" s="84" t="s">
        <v>1049</v>
      </c>
      <c r="J644" s="142" t="s">
        <v>1053</v>
      </c>
      <c r="K644" s="142" t="s">
        <v>1064</v>
      </c>
      <c r="L644" s="142" t="s">
        <v>2720</v>
      </c>
      <c r="M644" s="80" t="s">
        <v>27</v>
      </c>
      <c r="N644" s="159">
        <v>102</v>
      </c>
      <c r="O644" s="75"/>
      <c r="P644" s="75"/>
      <c r="Q644" s="75"/>
      <c r="R644" s="79" t="s">
        <v>1885</v>
      </c>
      <c r="S644" s="144">
        <v>102</v>
      </c>
      <c r="T644" s="85" t="s">
        <v>30</v>
      </c>
      <c r="U644" s="142" t="s">
        <v>20</v>
      </c>
      <c r="V644" s="142" t="s">
        <v>523</v>
      </c>
      <c r="W644" s="86" t="s">
        <v>1754</v>
      </c>
      <c r="X644" s="142"/>
      <c r="Y644" s="142"/>
      <c r="Z644" s="142" t="s">
        <v>1070</v>
      </c>
      <c r="AA644" s="142"/>
      <c r="AB644" s="142" t="str">
        <f t="shared" ref="AB644:AB707" si="37">UPPER(LEFT(A644,3)&amp;YEAR(H644)&amp;MONTH(H644)&amp;DAY((H644))&amp;LEFT(U644,2)&amp;LEFT(V644,2)&amp;LEFT(W644,2))</f>
        <v>CR 2016129SUCO6È</v>
      </c>
      <c r="AC644" s="142">
        <f t="shared" ref="AC644:AC707" si="38">COUNTIF($AB$4:$AB$1178,AB644)</f>
        <v>3</v>
      </c>
      <c r="AD644" s="142" t="str">
        <f>VLOOKUP(U644,NIVEAUXADMIN!A:B,2,FALSE)</f>
        <v>HT07</v>
      </c>
      <c r="AE644" s="142" t="str">
        <f>VLOOKUP(V644,NIVEAUXADMIN!E:F,2,FALSE)</f>
        <v>HT07741</v>
      </c>
      <c r="AF644" s="142" t="str">
        <f>VLOOKUP(W644,NIVEAUXADMIN!I:J,2,FALSE)</f>
        <v>HT07741-03</v>
      </c>
      <c r="AG644" s="142">
        <f>IF(SUMPRODUCT(($A$4:$A644=A644)*($V$4:$V644=V644))&gt;1,0,1)</f>
        <v>0</v>
      </c>
    </row>
    <row r="645" spans="1:33" ht="15" customHeight="1">
      <c r="A645" s="16" t="s">
        <v>2754</v>
      </c>
      <c r="B645" s="16" t="s">
        <v>2754</v>
      </c>
      <c r="C645" s="16" t="s">
        <v>38</v>
      </c>
      <c r="D645" s="142" t="s">
        <v>1192</v>
      </c>
      <c r="E645" s="72"/>
      <c r="F645" s="142" t="s">
        <v>16</v>
      </c>
      <c r="G645" s="142" t="str">
        <f t="shared" ref="G645:G708" si="39">CHOOSE(MONTH(H645), "Janvier", "Fevrier", "Mars", "Avril", "Mai", "Juin", "Juillet", "Aout", "Septembre", "Octobre", "Novembre", "Decembre")</f>
        <v>Decembre</v>
      </c>
      <c r="H645" s="158">
        <v>42713</v>
      </c>
      <c r="I645" s="84" t="s">
        <v>1051</v>
      </c>
      <c r="J645" s="142" t="s">
        <v>1052</v>
      </c>
      <c r="K645" s="142" t="s">
        <v>1063</v>
      </c>
      <c r="L645" s="142" t="s">
        <v>2710</v>
      </c>
      <c r="M645" s="80" t="s">
        <v>27</v>
      </c>
      <c r="N645" s="159">
        <v>102</v>
      </c>
      <c r="O645" s="75"/>
      <c r="P645" s="75"/>
      <c r="Q645" s="75"/>
      <c r="R645" s="79" t="s">
        <v>1885</v>
      </c>
      <c r="S645" s="144">
        <v>102</v>
      </c>
      <c r="T645" s="85" t="s">
        <v>30</v>
      </c>
      <c r="U645" s="142" t="s">
        <v>20</v>
      </c>
      <c r="V645" s="142" t="s">
        <v>523</v>
      </c>
      <c r="W645" s="86" t="s">
        <v>1754</v>
      </c>
      <c r="X645" s="142"/>
      <c r="Y645" s="142"/>
      <c r="Z645" s="142" t="s">
        <v>1070</v>
      </c>
      <c r="AA645" s="142" t="s">
        <v>2734</v>
      </c>
      <c r="AB645" s="142" t="str">
        <f t="shared" si="37"/>
        <v>CR 2016129SUCO6È</v>
      </c>
      <c r="AC645" s="142">
        <f t="shared" si="38"/>
        <v>3</v>
      </c>
      <c r="AD645" s="142" t="str">
        <f>VLOOKUP(U645,NIVEAUXADMIN!A:B,2,FALSE)</f>
        <v>HT07</v>
      </c>
      <c r="AE645" s="142" t="str">
        <f>VLOOKUP(V645,NIVEAUXADMIN!E:F,2,FALSE)</f>
        <v>HT07741</v>
      </c>
      <c r="AF645" s="142" t="str">
        <f>VLOOKUP(W645,NIVEAUXADMIN!I:J,2,FALSE)</f>
        <v>HT07741-03</v>
      </c>
      <c r="AG645" s="142">
        <f>IF(SUMPRODUCT(($A$4:$A645=A645)*($V$4:$V645=V645))&gt;1,0,1)</f>
        <v>0</v>
      </c>
    </row>
    <row r="646" spans="1:33" ht="15" customHeight="1">
      <c r="A646" s="16" t="s">
        <v>2754</v>
      </c>
      <c r="B646" s="16" t="s">
        <v>2754</v>
      </c>
      <c r="C646" s="16" t="s">
        <v>38</v>
      </c>
      <c r="D646" s="142" t="s">
        <v>1192</v>
      </c>
      <c r="E646" s="72"/>
      <c r="F646" s="142" t="s">
        <v>16</v>
      </c>
      <c r="G646" s="142" t="str">
        <f t="shared" si="39"/>
        <v>Decembre</v>
      </c>
      <c r="H646" s="158">
        <v>42713</v>
      </c>
      <c r="I646" s="84" t="s">
        <v>1049</v>
      </c>
      <c r="J646" s="142" t="s">
        <v>1053</v>
      </c>
      <c r="K646" s="142" t="s">
        <v>1064</v>
      </c>
      <c r="L646" s="142" t="s">
        <v>2720</v>
      </c>
      <c r="M646" s="80" t="s">
        <v>27</v>
      </c>
      <c r="N646" s="159">
        <v>60</v>
      </c>
      <c r="O646" s="75"/>
      <c r="P646" s="75"/>
      <c r="Q646" s="75"/>
      <c r="R646" s="79" t="s">
        <v>1885</v>
      </c>
      <c r="S646" s="144">
        <v>60</v>
      </c>
      <c r="T646" s="85" t="s">
        <v>30</v>
      </c>
      <c r="U646" s="142" t="s">
        <v>20</v>
      </c>
      <c r="V646" s="142" t="s">
        <v>542</v>
      </c>
      <c r="W646" s="86" t="s">
        <v>1515</v>
      </c>
      <c r="X646" s="142"/>
      <c r="Y646" s="142"/>
      <c r="Z646" s="142" t="s">
        <v>1070</v>
      </c>
      <c r="AA646" s="142"/>
      <c r="AB646" s="142" t="str">
        <f t="shared" si="37"/>
        <v>CR 2016129SURO2È</v>
      </c>
      <c r="AC646" s="142">
        <f t="shared" si="38"/>
        <v>3</v>
      </c>
      <c r="AD646" s="142" t="str">
        <f>VLOOKUP(U646,NIVEAUXADMIN!A:B,2,FALSE)</f>
        <v>HT07</v>
      </c>
      <c r="AE646" s="142" t="str">
        <f>VLOOKUP(V646,NIVEAUXADMIN!E:F,2,FALSE)</f>
        <v>HT07743</v>
      </c>
      <c r="AF646" s="142" t="str">
        <f>VLOOKUP(W646,NIVEAUXADMIN!I:J,2,FALSE)</f>
        <v>HT07743-02</v>
      </c>
      <c r="AG646" s="142">
        <f>IF(SUMPRODUCT(($A$4:$A646=A646)*($V$4:$V646=V646))&gt;1,0,1)</f>
        <v>0</v>
      </c>
    </row>
    <row r="647" spans="1:33" ht="15" customHeight="1">
      <c r="A647" s="16" t="s">
        <v>2754</v>
      </c>
      <c r="B647" s="16" t="s">
        <v>2754</v>
      </c>
      <c r="C647" s="16" t="s">
        <v>38</v>
      </c>
      <c r="D647" s="142" t="s">
        <v>1192</v>
      </c>
      <c r="E647" s="72"/>
      <c r="F647" s="142" t="s">
        <v>16</v>
      </c>
      <c r="G647" s="142" t="str">
        <f t="shared" si="39"/>
        <v>Decembre</v>
      </c>
      <c r="H647" s="158">
        <v>42713</v>
      </c>
      <c r="I647" s="84" t="s">
        <v>1051</v>
      </c>
      <c r="J647" s="142" t="s">
        <v>1052</v>
      </c>
      <c r="K647" s="142" t="s">
        <v>1063</v>
      </c>
      <c r="L647" s="142" t="s">
        <v>2710</v>
      </c>
      <c r="M647" s="80" t="s">
        <v>27</v>
      </c>
      <c r="N647" s="159">
        <v>60</v>
      </c>
      <c r="O647" s="75"/>
      <c r="P647" s="75"/>
      <c r="Q647" s="75"/>
      <c r="R647" s="79" t="s">
        <v>1885</v>
      </c>
      <c r="S647" s="144">
        <v>60</v>
      </c>
      <c r="T647" s="85" t="s">
        <v>30</v>
      </c>
      <c r="U647" s="142" t="s">
        <v>20</v>
      </c>
      <c r="V647" s="142" t="s">
        <v>542</v>
      </c>
      <c r="W647" s="86" t="s">
        <v>1515</v>
      </c>
      <c r="X647" s="142"/>
      <c r="Y647" s="142"/>
      <c r="Z647" s="142" t="s">
        <v>1070</v>
      </c>
      <c r="AA647" s="142" t="s">
        <v>2734</v>
      </c>
      <c r="AB647" s="142" t="str">
        <f t="shared" si="37"/>
        <v>CR 2016129SURO2È</v>
      </c>
      <c r="AC647" s="142">
        <f t="shared" si="38"/>
        <v>3</v>
      </c>
      <c r="AD647" s="142" t="str">
        <f>VLOOKUP(U647,NIVEAUXADMIN!A:B,2,FALSE)</f>
        <v>HT07</v>
      </c>
      <c r="AE647" s="142" t="str">
        <f>VLOOKUP(V647,NIVEAUXADMIN!E:F,2,FALSE)</f>
        <v>HT07743</v>
      </c>
      <c r="AF647" s="142" t="str">
        <f>VLOOKUP(W647,NIVEAUXADMIN!I:J,2,FALSE)</f>
        <v>HT07743-02</v>
      </c>
      <c r="AG647" s="142">
        <f>IF(SUMPRODUCT(($A$4:$A647=A647)*($V$4:$V647=V647))&gt;1,0,1)</f>
        <v>0</v>
      </c>
    </row>
    <row r="648" spans="1:33" ht="15" customHeight="1">
      <c r="A648" s="16" t="s">
        <v>2754</v>
      </c>
      <c r="B648" s="16" t="s">
        <v>2754</v>
      </c>
      <c r="C648" s="16" t="s">
        <v>38</v>
      </c>
      <c r="D648" s="142" t="s">
        <v>1192</v>
      </c>
      <c r="E648" s="72" t="s">
        <v>48</v>
      </c>
      <c r="F648" s="142" t="s">
        <v>16</v>
      </c>
      <c r="G648" s="142" t="str">
        <f t="shared" si="39"/>
        <v>Decembre</v>
      </c>
      <c r="H648" s="158">
        <v>42717</v>
      </c>
      <c r="I648" s="84" t="s">
        <v>1051</v>
      </c>
      <c r="J648" s="142" t="s">
        <v>1052</v>
      </c>
      <c r="K648" s="142" t="s">
        <v>1063</v>
      </c>
      <c r="L648" s="142" t="s">
        <v>2732</v>
      </c>
      <c r="M648" s="80" t="s">
        <v>27</v>
      </c>
      <c r="N648" s="159">
        <v>299</v>
      </c>
      <c r="O648" s="75"/>
      <c r="P648" s="75"/>
      <c r="Q648" s="75"/>
      <c r="R648" s="79"/>
      <c r="S648" s="144">
        <v>299</v>
      </c>
      <c r="T648" s="85" t="s">
        <v>1040</v>
      </c>
      <c r="U648" s="142" t="s">
        <v>153</v>
      </c>
      <c r="V648" s="142" t="s">
        <v>305</v>
      </c>
      <c r="W648" s="86" t="s">
        <v>1611</v>
      </c>
      <c r="X648" s="142"/>
      <c r="Y648" s="142"/>
      <c r="Z648" s="142" t="s">
        <v>1069</v>
      </c>
      <c r="AA648" s="142" t="s">
        <v>2735</v>
      </c>
      <c r="AB648" s="142" t="str">
        <f t="shared" si="37"/>
        <v>CR 20161213NIPE3È</v>
      </c>
      <c r="AC648" s="142">
        <f t="shared" si="38"/>
        <v>5</v>
      </c>
      <c r="AD648" s="142" t="str">
        <f>VLOOKUP(U648,NIVEAUXADMIN!A:B,2,FALSE)</f>
        <v>HT10</v>
      </c>
      <c r="AE648" s="142" t="str">
        <f>VLOOKUP(V648,NIVEAUXADMIN!E:F,2,FALSE)</f>
        <v>HT101012</v>
      </c>
      <c r="AF648" s="142" t="str">
        <f>VLOOKUP(W648,NIVEAUXADMIN!I:J,2,FALSE)</f>
        <v>HT101012-03</v>
      </c>
      <c r="AG648" s="142">
        <f>IF(SUMPRODUCT(($A$4:$A648=A648)*($V$4:$V648=V648))&gt;1,0,1)</f>
        <v>1</v>
      </c>
    </row>
    <row r="649" spans="1:33" ht="15" customHeight="1">
      <c r="A649" s="143" t="s">
        <v>2754</v>
      </c>
      <c r="B649" s="143" t="s">
        <v>2754</v>
      </c>
      <c r="C649" s="143" t="s">
        <v>38</v>
      </c>
      <c r="D649" s="142" t="s">
        <v>1192</v>
      </c>
      <c r="E649" s="72"/>
      <c r="F649" s="142" t="s">
        <v>16</v>
      </c>
      <c r="G649" s="142" t="str">
        <f t="shared" si="39"/>
        <v>Decembre</v>
      </c>
      <c r="H649" s="158">
        <v>42711</v>
      </c>
      <c r="I649" s="84" t="s">
        <v>1051</v>
      </c>
      <c r="J649" s="142" t="s">
        <v>1052</v>
      </c>
      <c r="K649" s="142" t="s">
        <v>1062</v>
      </c>
      <c r="L649" s="142" t="s">
        <v>2730</v>
      </c>
      <c r="M649" s="80" t="s">
        <v>27</v>
      </c>
      <c r="N649" s="159">
        <v>60</v>
      </c>
      <c r="O649" s="75"/>
      <c r="P649" s="75"/>
      <c r="Q649" s="75"/>
      <c r="R649" s="79"/>
      <c r="S649" s="144">
        <v>60</v>
      </c>
      <c r="T649" s="85" t="s">
        <v>1040</v>
      </c>
      <c r="U649" s="142" t="s">
        <v>20</v>
      </c>
      <c r="V649" s="142" t="s">
        <v>551</v>
      </c>
      <c r="W649" s="86"/>
      <c r="X649" s="142"/>
      <c r="Y649" s="142"/>
      <c r="Z649" s="142" t="s">
        <v>1069</v>
      </c>
      <c r="AA649" s="142" t="s">
        <v>2737</v>
      </c>
      <c r="AB649" s="142" t="str">
        <f t="shared" si="37"/>
        <v>CR 2016127SUTI</v>
      </c>
      <c r="AC649" s="142">
        <f t="shared" si="38"/>
        <v>3</v>
      </c>
      <c r="AD649" s="142" t="str">
        <f>VLOOKUP(U649,NIVEAUXADMIN!A:B,2,FALSE)</f>
        <v>HT07</v>
      </c>
      <c r="AE649" s="142" t="str">
        <f>VLOOKUP(V649,NIVEAUXADMIN!E:F,2,FALSE)</f>
        <v>HT07753</v>
      </c>
      <c r="AF649" s="142" t="e">
        <f>VLOOKUP(W649,NIVEAUXADMIN!I:J,2,FALSE)</f>
        <v>#N/A</v>
      </c>
      <c r="AG649" s="142">
        <f>IF(SUMPRODUCT(($A$4:$A649=A649)*($V$4:$V649=V649))&gt;1,0,1)</f>
        <v>0</v>
      </c>
    </row>
    <row r="650" spans="1:33" ht="15" customHeight="1">
      <c r="A650" s="143" t="s">
        <v>2754</v>
      </c>
      <c r="B650" s="143" t="s">
        <v>2754</v>
      </c>
      <c r="C650" s="143" t="s">
        <v>38</v>
      </c>
      <c r="D650" s="142" t="s">
        <v>1192</v>
      </c>
      <c r="E650" s="72"/>
      <c r="F650" s="142" t="s">
        <v>16</v>
      </c>
      <c r="G650" s="142" t="str">
        <f t="shared" si="39"/>
        <v>Decembre</v>
      </c>
      <c r="H650" s="158">
        <v>42711</v>
      </c>
      <c r="I650" s="84" t="s">
        <v>1051</v>
      </c>
      <c r="J650" s="142" t="s">
        <v>1052</v>
      </c>
      <c r="K650" s="142" t="s">
        <v>1058</v>
      </c>
      <c r="L650" s="142"/>
      <c r="M650" s="80" t="s">
        <v>27</v>
      </c>
      <c r="N650" s="159">
        <v>120</v>
      </c>
      <c r="O650" s="75"/>
      <c r="P650" s="75"/>
      <c r="Q650" s="75"/>
      <c r="R650" s="79"/>
      <c r="S650" s="144">
        <v>60</v>
      </c>
      <c r="T650" s="85" t="s">
        <v>1040</v>
      </c>
      <c r="U650" s="142" t="s">
        <v>20</v>
      </c>
      <c r="V650" s="142" t="s">
        <v>551</v>
      </c>
      <c r="W650" s="86"/>
      <c r="X650" s="142"/>
      <c r="Y650" s="142"/>
      <c r="Z650" s="142" t="s">
        <v>1069</v>
      </c>
      <c r="AA650" s="142" t="s">
        <v>2738</v>
      </c>
      <c r="AB650" s="142" t="str">
        <f t="shared" si="37"/>
        <v>CR 2016127SUTI</v>
      </c>
      <c r="AC650" s="142">
        <f t="shared" si="38"/>
        <v>3</v>
      </c>
      <c r="AD650" s="142" t="str">
        <f>VLOOKUP(U650,NIVEAUXADMIN!A:B,2,FALSE)</f>
        <v>HT07</v>
      </c>
      <c r="AE650" s="142" t="str">
        <f>VLOOKUP(V650,NIVEAUXADMIN!E:F,2,FALSE)</f>
        <v>HT07753</v>
      </c>
      <c r="AF650" s="142" t="e">
        <f>VLOOKUP(W650,NIVEAUXADMIN!I:J,2,FALSE)</f>
        <v>#N/A</v>
      </c>
      <c r="AG650" s="142">
        <f>IF(SUMPRODUCT(($A$4:$A650=A650)*($V$4:$V650=V650))&gt;1,0,1)</f>
        <v>0</v>
      </c>
    </row>
    <row r="651" spans="1:33" ht="15" customHeight="1">
      <c r="A651" s="143" t="s">
        <v>2754</v>
      </c>
      <c r="B651" s="143" t="s">
        <v>2754</v>
      </c>
      <c r="C651" s="143" t="s">
        <v>38</v>
      </c>
      <c r="D651" s="142" t="s">
        <v>1192</v>
      </c>
      <c r="E651" s="72"/>
      <c r="F651" s="142" t="s">
        <v>16</v>
      </c>
      <c r="G651" s="142" t="str">
        <f t="shared" si="39"/>
        <v>Decembre</v>
      </c>
      <c r="H651" s="158">
        <v>42712</v>
      </c>
      <c r="I651" s="84" t="s">
        <v>1051</v>
      </c>
      <c r="J651" s="142" t="s">
        <v>1052</v>
      </c>
      <c r="K651" s="142" t="s">
        <v>1062</v>
      </c>
      <c r="L651" s="142" t="s">
        <v>2730</v>
      </c>
      <c r="M651" s="80" t="s">
        <v>27</v>
      </c>
      <c r="N651" s="159">
        <v>60</v>
      </c>
      <c r="O651" s="75"/>
      <c r="P651" s="75"/>
      <c r="Q651" s="75"/>
      <c r="R651" s="79"/>
      <c r="S651" s="144">
        <v>60</v>
      </c>
      <c r="T651" s="85" t="s">
        <v>1040</v>
      </c>
      <c r="U651" s="142" t="s">
        <v>20</v>
      </c>
      <c r="V651" s="142" t="s">
        <v>554</v>
      </c>
      <c r="W651" s="86"/>
      <c r="X651" s="142"/>
      <c r="Y651" s="142"/>
      <c r="Z651" s="142" t="s">
        <v>1069</v>
      </c>
      <c r="AA651" s="142" t="s">
        <v>2737</v>
      </c>
      <c r="AB651" s="142" t="str">
        <f t="shared" si="37"/>
        <v>CR 2016128SUTO</v>
      </c>
      <c r="AC651" s="142">
        <f t="shared" si="38"/>
        <v>3</v>
      </c>
      <c r="AD651" s="142" t="str">
        <f>VLOOKUP(U651,NIVEAUXADMIN!A:B,2,FALSE)</f>
        <v>HT07</v>
      </c>
      <c r="AE651" s="142" t="str">
        <f>VLOOKUP(V651,NIVEAUXADMIN!E:F,2,FALSE)</f>
        <v>HT07712</v>
      </c>
      <c r="AF651" s="142" t="e">
        <f>VLOOKUP(W651,NIVEAUXADMIN!I:J,2,FALSE)</f>
        <v>#N/A</v>
      </c>
      <c r="AG651" s="142">
        <f>IF(SUMPRODUCT(($A$4:$A651=A651)*($V$4:$V651=V651))&gt;1,0,1)</f>
        <v>0</v>
      </c>
    </row>
    <row r="652" spans="1:33" ht="15" customHeight="1">
      <c r="A652" s="143" t="s">
        <v>2754</v>
      </c>
      <c r="B652" s="143" t="s">
        <v>2754</v>
      </c>
      <c r="C652" s="143" t="s">
        <v>38</v>
      </c>
      <c r="D652" s="142" t="s">
        <v>1192</v>
      </c>
      <c r="E652" s="72" t="s">
        <v>48</v>
      </c>
      <c r="F652" s="142" t="s">
        <v>16</v>
      </c>
      <c r="G652" s="142" t="str">
        <f t="shared" si="39"/>
        <v>Decembre</v>
      </c>
      <c r="H652" s="158">
        <v>42718</v>
      </c>
      <c r="I652" s="84" t="s">
        <v>1049</v>
      </c>
      <c r="J652" s="142" t="s">
        <v>1053</v>
      </c>
      <c r="K652" s="142" t="s">
        <v>1064</v>
      </c>
      <c r="L652" s="142" t="s">
        <v>2720</v>
      </c>
      <c r="M652" s="80" t="s">
        <v>27</v>
      </c>
      <c r="N652" s="159">
        <v>20</v>
      </c>
      <c r="O652" s="75"/>
      <c r="P652" s="75"/>
      <c r="Q652" s="75"/>
      <c r="R652" s="79"/>
      <c r="S652" s="144">
        <v>20</v>
      </c>
      <c r="T652" s="85" t="s">
        <v>1040</v>
      </c>
      <c r="U652" s="142" t="s">
        <v>153</v>
      </c>
      <c r="V652" s="142" t="s">
        <v>305</v>
      </c>
      <c r="W652" s="86" t="s">
        <v>1347</v>
      </c>
      <c r="X652" s="142"/>
      <c r="Y652" s="142"/>
      <c r="Z652" s="142" t="s">
        <v>1069</v>
      </c>
      <c r="AA652" s="142"/>
      <c r="AB652" s="142" t="str">
        <f t="shared" si="37"/>
        <v>CR 20161214NIPE1È</v>
      </c>
      <c r="AC652" s="142">
        <f t="shared" si="38"/>
        <v>6</v>
      </c>
      <c r="AD652" s="142" t="str">
        <f>VLOOKUP(U652,NIVEAUXADMIN!A:B,2,FALSE)</f>
        <v>HT10</v>
      </c>
      <c r="AE652" s="142" t="str">
        <f>VLOOKUP(V652,NIVEAUXADMIN!E:F,2,FALSE)</f>
        <v>HT101012</v>
      </c>
      <c r="AF652" s="142" t="str">
        <f>VLOOKUP(W652,NIVEAUXADMIN!I:J,2,FALSE)</f>
        <v>HT101012-01</v>
      </c>
      <c r="AG652" s="142">
        <f>IF(SUMPRODUCT(($A$4:$A652=A652)*($V$4:$V652=V652))&gt;1,0,1)</f>
        <v>0</v>
      </c>
    </row>
    <row r="653" spans="1:33" ht="15" customHeight="1">
      <c r="A653" s="143" t="s">
        <v>2754</v>
      </c>
      <c r="B653" s="143" t="s">
        <v>2754</v>
      </c>
      <c r="C653" s="143" t="s">
        <v>38</v>
      </c>
      <c r="D653" s="142" t="s">
        <v>1192</v>
      </c>
      <c r="E653" s="72" t="s">
        <v>48</v>
      </c>
      <c r="F653" s="142" t="s">
        <v>16</v>
      </c>
      <c r="G653" s="142" t="str">
        <f t="shared" si="39"/>
        <v>Decembre</v>
      </c>
      <c r="H653" s="158">
        <v>42718</v>
      </c>
      <c r="I653" s="84" t="s">
        <v>1051</v>
      </c>
      <c r="J653" s="142" t="s">
        <v>1052</v>
      </c>
      <c r="K653" s="142" t="s">
        <v>1063</v>
      </c>
      <c r="L653" s="142" t="s">
        <v>2732</v>
      </c>
      <c r="M653" s="80" t="s">
        <v>27</v>
      </c>
      <c r="N653" s="159">
        <v>92</v>
      </c>
      <c r="O653" s="75"/>
      <c r="P653" s="75"/>
      <c r="Q653" s="75"/>
      <c r="R653" s="79"/>
      <c r="S653" s="144">
        <v>92</v>
      </c>
      <c r="T653" s="85" t="s">
        <v>1040</v>
      </c>
      <c r="U653" s="142" t="s">
        <v>153</v>
      </c>
      <c r="V653" s="142" t="s">
        <v>305</v>
      </c>
      <c r="W653" s="86" t="s">
        <v>1347</v>
      </c>
      <c r="X653" s="142"/>
      <c r="Y653" s="142"/>
      <c r="Z653" s="142" t="s">
        <v>1069</v>
      </c>
      <c r="AA653" s="142" t="s">
        <v>2735</v>
      </c>
      <c r="AB653" s="142" t="str">
        <f t="shared" si="37"/>
        <v>CR 20161214NIPE1È</v>
      </c>
      <c r="AC653" s="142">
        <f t="shared" si="38"/>
        <v>6</v>
      </c>
      <c r="AD653" s="142" t="str">
        <f>VLOOKUP(U653,NIVEAUXADMIN!A:B,2,FALSE)</f>
        <v>HT10</v>
      </c>
      <c r="AE653" s="142" t="str">
        <f>VLOOKUP(V653,NIVEAUXADMIN!E:F,2,FALSE)</f>
        <v>HT101012</v>
      </c>
      <c r="AF653" s="142" t="str">
        <f>VLOOKUP(W653,NIVEAUXADMIN!I:J,2,FALSE)</f>
        <v>HT101012-01</v>
      </c>
      <c r="AG653" s="142">
        <f>IF(SUMPRODUCT(($A$4:$A653=A653)*($V$4:$V653=V653))&gt;1,0,1)</f>
        <v>0</v>
      </c>
    </row>
    <row r="654" spans="1:33" ht="15" customHeight="1">
      <c r="A654" s="143" t="s">
        <v>2754</v>
      </c>
      <c r="B654" s="143" t="s">
        <v>2754</v>
      </c>
      <c r="C654" s="143" t="s">
        <v>38</v>
      </c>
      <c r="D654" s="142" t="s">
        <v>1192</v>
      </c>
      <c r="E654" s="72"/>
      <c r="F654" s="142" t="s">
        <v>16</v>
      </c>
      <c r="G654" s="142" t="str">
        <f t="shared" si="39"/>
        <v>Decembre</v>
      </c>
      <c r="H654" s="158">
        <v>42712</v>
      </c>
      <c r="I654" s="84" t="s">
        <v>1051</v>
      </c>
      <c r="J654" s="142" t="s">
        <v>1052</v>
      </c>
      <c r="K654" s="142" t="s">
        <v>1058</v>
      </c>
      <c r="L654" s="142"/>
      <c r="M654" s="80" t="s">
        <v>27</v>
      </c>
      <c r="N654" s="159">
        <v>120</v>
      </c>
      <c r="O654" s="75"/>
      <c r="P654" s="75"/>
      <c r="Q654" s="75"/>
      <c r="R654" s="79"/>
      <c r="S654" s="144">
        <v>60</v>
      </c>
      <c r="T654" s="85" t="s">
        <v>1040</v>
      </c>
      <c r="U654" s="142" t="s">
        <v>20</v>
      </c>
      <c r="V654" s="142" t="s">
        <v>554</v>
      </c>
      <c r="W654" s="86"/>
      <c r="X654" s="142"/>
      <c r="Y654" s="142"/>
      <c r="Z654" s="142" t="s">
        <v>1069</v>
      </c>
      <c r="AA654" s="142" t="s">
        <v>2738</v>
      </c>
      <c r="AB654" s="142" t="str">
        <f t="shared" si="37"/>
        <v>CR 2016128SUTO</v>
      </c>
      <c r="AC654" s="142">
        <f t="shared" si="38"/>
        <v>3</v>
      </c>
      <c r="AD654" s="142" t="str">
        <f>VLOOKUP(U654,NIVEAUXADMIN!A:B,2,FALSE)</f>
        <v>HT07</v>
      </c>
      <c r="AE654" s="142" t="str">
        <f>VLOOKUP(V654,NIVEAUXADMIN!E:F,2,FALSE)</f>
        <v>HT07712</v>
      </c>
      <c r="AF654" s="142" t="e">
        <f>VLOOKUP(W654,NIVEAUXADMIN!I:J,2,FALSE)</f>
        <v>#N/A</v>
      </c>
      <c r="AG654" s="142">
        <f>IF(SUMPRODUCT(($A$4:$A654=A654)*($V$4:$V654=V654))&gt;1,0,1)</f>
        <v>0</v>
      </c>
    </row>
    <row r="655" spans="1:33" ht="15" customHeight="1">
      <c r="A655" s="143" t="s">
        <v>2754</v>
      </c>
      <c r="B655" s="143" t="s">
        <v>2754</v>
      </c>
      <c r="C655" s="143" t="s">
        <v>38</v>
      </c>
      <c r="D655" s="142" t="s">
        <v>1192</v>
      </c>
      <c r="E655" s="72" t="s">
        <v>48</v>
      </c>
      <c r="F655" s="142" t="s">
        <v>16</v>
      </c>
      <c r="G655" s="142" t="str">
        <f t="shared" si="39"/>
        <v>Decembre</v>
      </c>
      <c r="H655" s="158">
        <v>42718</v>
      </c>
      <c r="I655" s="84" t="s">
        <v>1049</v>
      </c>
      <c r="J655" s="142" t="s">
        <v>1053</v>
      </c>
      <c r="K655" s="142" t="s">
        <v>1064</v>
      </c>
      <c r="L655" s="142" t="s">
        <v>2720</v>
      </c>
      <c r="M655" s="80" t="s">
        <v>27</v>
      </c>
      <c r="N655" s="159">
        <v>20</v>
      </c>
      <c r="O655" s="75"/>
      <c r="P655" s="75"/>
      <c r="Q655" s="75"/>
      <c r="R655" s="79"/>
      <c r="S655" s="144">
        <v>20</v>
      </c>
      <c r="T655" s="85" t="s">
        <v>1040</v>
      </c>
      <c r="U655" s="142" t="s">
        <v>153</v>
      </c>
      <c r="V655" s="142" t="s">
        <v>305</v>
      </c>
      <c r="W655" s="86" t="s">
        <v>1462</v>
      </c>
      <c r="X655" s="142"/>
      <c r="Y655" s="142"/>
      <c r="Z655" s="142" t="s">
        <v>1069</v>
      </c>
      <c r="AA655" s="142"/>
      <c r="AB655" s="142" t="str">
        <f t="shared" si="37"/>
        <v>CR 20161214NIPE2È</v>
      </c>
      <c r="AC655" s="142">
        <f t="shared" si="38"/>
        <v>4</v>
      </c>
      <c r="AD655" s="142" t="str">
        <f>VLOOKUP(U655,NIVEAUXADMIN!A:B,2,FALSE)</f>
        <v>HT10</v>
      </c>
      <c r="AE655" s="142" t="str">
        <f>VLOOKUP(V655,NIVEAUXADMIN!E:F,2,FALSE)</f>
        <v>HT101012</v>
      </c>
      <c r="AF655" s="142" t="str">
        <f>VLOOKUP(W655,NIVEAUXADMIN!I:J,2,FALSE)</f>
        <v>HT101012-02</v>
      </c>
      <c r="AG655" s="142">
        <f>IF(SUMPRODUCT(($A$4:$A655=A655)*($V$4:$V655=V655))&gt;1,0,1)</f>
        <v>0</v>
      </c>
    </row>
    <row r="656" spans="1:33" ht="15" customHeight="1">
      <c r="A656" s="143" t="s">
        <v>2754</v>
      </c>
      <c r="B656" s="143" t="s">
        <v>2754</v>
      </c>
      <c r="C656" s="143" t="s">
        <v>38</v>
      </c>
      <c r="D656" s="142" t="s">
        <v>1192</v>
      </c>
      <c r="E656" s="72"/>
      <c r="F656" s="142" t="s">
        <v>16</v>
      </c>
      <c r="G656" s="142" t="str">
        <f t="shared" si="39"/>
        <v>Decembre</v>
      </c>
      <c r="H656" s="158">
        <v>42713</v>
      </c>
      <c r="I656" s="84" t="s">
        <v>1051</v>
      </c>
      <c r="J656" s="142" t="s">
        <v>1052</v>
      </c>
      <c r="K656" s="142" t="s">
        <v>1062</v>
      </c>
      <c r="L656" s="142" t="s">
        <v>2730</v>
      </c>
      <c r="M656" s="80" t="s">
        <v>27</v>
      </c>
      <c r="N656" s="159">
        <v>59</v>
      </c>
      <c r="O656" s="75"/>
      <c r="P656" s="75"/>
      <c r="Q656" s="75"/>
      <c r="R656" s="79"/>
      <c r="S656" s="144">
        <v>59</v>
      </c>
      <c r="T656" s="85" t="s">
        <v>1040</v>
      </c>
      <c r="U656" s="142" t="s">
        <v>20</v>
      </c>
      <c r="V656" s="142" t="s">
        <v>253</v>
      </c>
      <c r="W656" s="86"/>
      <c r="X656" s="142"/>
      <c r="Y656" s="142"/>
      <c r="Z656" s="142" t="s">
        <v>1069</v>
      </c>
      <c r="AA656" s="142" t="s">
        <v>2737</v>
      </c>
      <c r="AB656" s="142" t="str">
        <f t="shared" si="37"/>
        <v>CR 2016129SUAQ</v>
      </c>
      <c r="AC656" s="142">
        <f t="shared" si="38"/>
        <v>3</v>
      </c>
      <c r="AD656" s="142" t="str">
        <f>VLOOKUP(U656,NIVEAUXADMIN!A:B,2,FALSE)</f>
        <v>HT07</v>
      </c>
      <c r="AE656" s="142" t="str">
        <f>VLOOKUP(V656,NIVEAUXADMIN!E:F,2,FALSE)</f>
        <v>HT07731</v>
      </c>
      <c r="AF656" s="142" t="e">
        <f>VLOOKUP(W656,NIVEAUXADMIN!I:J,2,FALSE)</f>
        <v>#N/A</v>
      </c>
      <c r="AG656" s="142">
        <f>IF(SUMPRODUCT(($A$4:$A656=A656)*($V$4:$V656=V656))&gt;1,0,1)</f>
        <v>1</v>
      </c>
    </row>
    <row r="657" spans="1:33" ht="15" customHeight="1">
      <c r="A657" s="143" t="s">
        <v>2754</v>
      </c>
      <c r="B657" s="143" t="s">
        <v>2754</v>
      </c>
      <c r="C657" s="143" t="s">
        <v>38</v>
      </c>
      <c r="D657" s="142" t="s">
        <v>1192</v>
      </c>
      <c r="E657" s="72" t="s">
        <v>48</v>
      </c>
      <c r="F657" s="142" t="s">
        <v>16</v>
      </c>
      <c r="G657" s="142" t="str">
        <f t="shared" si="39"/>
        <v>Decembre</v>
      </c>
      <c r="H657" s="158">
        <v>42718</v>
      </c>
      <c r="I657" s="84" t="s">
        <v>1049</v>
      </c>
      <c r="J657" s="142" t="s">
        <v>1053</v>
      </c>
      <c r="K657" s="142" t="s">
        <v>1064</v>
      </c>
      <c r="L657" s="142" t="s">
        <v>2720</v>
      </c>
      <c r="M657" s="80" t="s">
        <v>27</v>
      </c>
      <c r="N657" s="159">
        <v>59</v>
      </c>
      <c r="O657" s="75"/>
      <c r="P657" s="75"/>
      <c r="Q657" s="75"/>
      <c r="R657" s="79"/>
      <c r="S657" s="144">
        <v>59</v>
      </c>
      <c r="T657" s="85" t="s">
        <v>1040</v>
      </c>
      <c r="U657" s="142" t="s">
        <v>153</v>
      </c>
      <c r="V657" s="142" t="s">
        <v>305</v>
      </c>
      <c r="W657" s="86" t="s">
        <v>1636</v>
      </c>
      <c r="X657" s="142"/>
      <c r="Y657" s="142"/>
      <c r="Z657" s="142" t="s">
        <v>1069</v>
      </c>
      <c r="AA657" s="142"/>
      <c r="AB657" s="142" t="str">
        <f t="shared" si="37"/>
        <v>CR 20161214NIPE4È</v>
      </c>
      <c r="AC657" s="142">
        <f t="shared" si="38"/>
        <v>4</v>
      </c>
      <c r="AD657" s="142" t="str">
        <f>VLOOKUP(U657,NIVEAUXADMIN!A:B,2,FALSE)</f>
        <v>HT10</v>
      </c>
      <c r="AE657" s="142" t="str">
        <f>VLOOKUP(V657,NIVEAUXADMIN!E:F,2,FALSE)</f>
        <v>HT101012</v>
      </c>
      <c r="AF657" s="142" t="str">
        <f>VLOOKUP(W657,NIVEAUXADMIN!I:J,2,FALSE)</f>
        <v>HT101012-04</v>
      </c>
      <c r="AG657" s="142">
        <f>IF(SUMPRODUCT(($A$4:$A657=A657)*($V$4:$V657=V657))&gt;1,0,1)</f>
        <v>0</v>
      </c>
    </row>
    <row r="658" spans="1:33" ht="15" customHeight="1">
      <c r="A658" s="143" t="s">
        <v>2754</v>
      </c>
      <c r="B658" s="143" t="s">
        <v>2754</v>
      </c>
      <c r="C658" s="143" t="s">
        <v>38</v>
      </c>
      <c r="D658" s="142" t="s">
        <v>1192</v>
      </c>
      <c r="E658" s="72"/>
      <c r="F658" s="142" t="s">
        <v>16</v>
      </c>
      <c r="G658" s="142" t="str">
        <f t="shared" si="39"/>
        <v>Decembre</v>
      </c>
      <c r="H658" s="158">
        <v>42713</v>
      </c>
      <c r="I658" s="84" t="s">
        <v>1051</v>
      </c>
      <c r="J658" s="142" t="s">
        <v>1052</v>
      </c>
      <c r="K658" s="142" t="s">
        <v>1058</v>
      </c>
      <c r="L658" s="142"/>
      <c r="M658" s="80" t="s">
        <v>27</v>
      </c>
      <c r="N658" s="159">
        <v>118</v>
      </c>
      <c r="O658" s="75"/>
      <c r="P658" s="75"/>
      <c r="Q658" s="75"/>
      <c r="R658" s="79"/>
      <c r="S658" s="144">
        <v>59</v>
      </c>
      <c r="T658" s="85" t="s">
        <v>1040</v>
      </c>
      <c r="U658" s="142" t="s">
        <v>20</v>
      </c>
      <c r="V658" s="142" t="s">
        <v>253</v>
      </c>
      <c r="W658" s="86"/>
      <c r="X658" s="142"/>
      <c r="Y658" s="142"/>
      <c r="Z658" s="142" t="s">
        <v>1069</v>
      </c>
      <c r="AA658" s="142" t="s">
        <v>2738</v>
      </c>
      <c r="AB658" s="142" t="str">
        <f t="shared" si="37"/>
        <v>CR 2016129SUAQ</v>
      </c>
      <c r="AC658" s="142">
        <f t="shared" si="38"/>
        <v>3</v>
      </c>
      <c r="AD658" s="142" t="str">
        <f>VLOOKUP(U658,NIVEAUXADMIN!A:B,2,FALSE)</f>
        <v>HT07</v>
      </c>
      <c r="AE658" s="142" t="str">
        <f>VLOOKUP(V658,NIVEAUXADMIN!E:F,2,FALSE)</f>
        <v>HT07731</v>
      </c>
      <c r="AF658" s="142" t="e">
        <f>VLOOKUP(W658,NIVEAUXADMIN!I:J,2,FALSE)</f>
        <v>#N/A</v>
      </c>
      <c r="AG658" s="142">
        <f>IF(SUMPRODUCT(($A$4:$A658=A658)*($V$4:$V658=V658))&gt;1,0,1)</f>
        <v>0</v>
      </c>
    </row>
    <row r="659" spans="1:33" ht="15" customHeight="1">
      <c r="A659" s="143" t="s">
        <v>2754</v>
      </c>
      <c r="B659" s="143" t="s">
        <v>2754</v>
      </c>
      <c r="C659" s="143" t="s">
        <v>38</v>
      </c>
      <c r="D659" s="142" t="s">
        <v>1192</v>
      </c>
      <c r="E659" s="72" t="s">
        <v>48</v>
      </c>
      <c r="F659" s="142" t="s">
        <v>16</v>
      </c>
      <c r="G659" s="142" t="str">
        <f t="shared" si="39"/>
        <v>Decembre</v>
      </c>
      <c r="H659" s="158">
        <v>42717</v>
      </c>
      <c r="I659" s="84" t="s">
        <v>1051</v>
      </c>
      <c r="J659" s="142" t="s">
        <v>1052</v>
      </c>
      <c r="K659" s="142" t="s">
        <v>1062</v>
      </c>
      <c r="L659" s="142" t="s">
        <v>2733</v>
      </c>
      <c r="M659" s="80" t="s">
        <v>27</v>
      </c>
      <c r="N659" s="159">
        <v>299</v>
      </c>
      <c r="O659" s="75"/>
      <c r="P659" s="75"/>
      <c r="Q659" s="75"/>
      <c r="R659" s="79"/>
      <c r="S659" s="144">
        <v>299</v>
      </c>
      <c r="T659" s="85" t="s">
        <v>1040</v>
      </c>
      <c r="U659" s="142" t="s">
        <v>153</v>
      </c>
      <c r="V659" s="142" t="s">
        <v>305</v>
      </c>
      <c r="W659" s="86" t="s">
        <v>1611</v>
      </c>
      <c r="X659" s="142"/>
      <c r="Y659" s="142"/>
      <c r="Z659" s="142" t="s">
        <v>1069</v>
      </c>
      <c r="AA659" s="142" t="s">
        <v>2737</v>
      </c>
      <c r="AB659" s="142" t="str">
        <f t="shared" si="37"/>
        <v>CR 20161213NIPE3È</v>
      </c>
      <c r="AC659" s="142">
        <f t="shared" si="38"/>
        <v>5</v>
      </c>
      <c r="AD659" s="142" t="str">
        <f>VLOOKUP(U659,NIVEAUXADMIN!A:B,2,FALSE)</f>
        <v>HT10</v>
      </c>
      <c r="AE659" s="142" t="str">
        <f>VLOOKUP(V659,NIVEAUXADMIN!E:F,2,FALSE)</f>
        <v>HT101012</v>
      </c>
      <c r="AF659" s="142" t="str">
        <f>VLOOKUP(W659,NIVEAUXADMIN!I:J,2,FALSE)</f>
        <v>HT101012-03</v>
      </c>
      <c r="AG659" s="142">
        <f>IF(SUMPRODUCT(($A$4:$A659=A659)*($V$4:$V659=V659))&gt;1,0,1)</f>
        <v>0</v>
      </c>
    </row>
    <row r="660" spans="1:33" ht="15" customHeight="1">
      <c r="A660" s="143" t="s">
        <v>2754</v>
      </c>
      <c r="B660" s="143" t="s">
        <v>2754</v>
      </c>
      <c r="C660" s="143" t="s">
        <v>38</v>
      </c>
      <c r="D660" s="142" t="s">
        <v>1192</v>
      </c>
      <c r="E660" s="72" t="s">
        <v>48</v>
      </c>
      <c r="F660" s="142" t="s">
        <v>16</v>
      </c>
      <c r="G660" s="142" t="str">
        <f t="shared" si="39"/>
        <v>Decembre</v>
      </c>
      <c r="H660" s="158">
        <v>42719</v>
      </c>
      <c r="I660" s="84" t="s">
        <v>1049</v>
      </c>
      <c r="J660" s="142" t="s">
        <v>1053</v>
      </c>
      <c r="K660" s="142" t="s">
        <v>1064</v>
      </c>
      <c r="L660" s="142" t="s">
        <v>2720</v>
      </c>
      <c r="M660" s="80" t="s">
        <v>27</v>
      </c>
      <c r="N660" s="159">
        <v>235</v>
      </c>
      <c r="O660" s="75"/>
      <c r="P660" s="75"/>
      <c r="Q660" s="75"/>
      <c r="R660" s="79" t="s">
        <v>1885</v>
      </c>
      <c r="S660" s="144">
        <v>235</v>
      </c>
      <c r="T660" s="85" t="s">
        <v>1040</v>
      </c>
      <c r="U660" s="142" t="s">
        <v>153</v>
      </c>
      <c r="V660" s="142" t="s">
        <v>226</v>
      </c>
      <c r="W660" s="86" t="s">
        <v>1786</v>
      </c>
      <c r="X660" s="142"/>
      <c r="Y660" s="142"/>
      <c r="Z660" s="142" t="s">
        <v>1069</v>
      </c>
      <c r="AA660" s="142"/>
      <c r="AB660" s="142" t="str">
        <f t="shared" si="37"/>
        <v>CR 20161215NIAN7È</v>
      </c>
      <c r="AC660" s="142">
        <f t="shared" si="38"/>
        <v>4</v>
      </c>
      <c r="AD660" s="142" t="str">
        <f>VLOOKUP(U660,NIVEAUXADMIN!A:B,2,FALSE)</f>
        <v>HT10</v>
      </c>
      <c r="AE660" s="142" t="str">
        <f>VLOOKUP(V660,NIVEAUXADMIN!E:F,2,FALSE)</f>
        <v>HT101021</v>
      </c>
      <c r="AF660" s="142" t="str">
        <f>VLOOKUP(W660,NIVEAUXADMIN!I:J,2,FALSE)</f>
        <v>HT101021-03</v>
      </c>
      <c r="AG660" s="142">
        <f>IF(SUMPRODUCT(($A$4:$A660=A660)*($V$4:$V660=V660))&gt;1,0,1)</f>
        <v>0</v>
      </c>
    </row>
    <row r="661" spans="1:33" ht="15" customHeight="1">
      <c r="A661" s="143" t="s">
        <v>2754</v>
      </c>
      <c r="B661" s="143" t="s">
        <v>2754</v>
      </c>
      <c r="C661" s="143" t="s">
        <v>38</v>
      </c>
      <c r="D661" s="142" t="s">
        <v>1192</v>
      </c>
      <c r="E661" s="72"/>
      <c r="F661" s="142" t="s">
        <v>16</v>
      </c>
      <c r="G661" s="142" t="str">
        <f t="shared" si="39"/>
        <v>Decembre</v>
      </c>
      <c r="H661" s="158">
        <v>42717</v>
      </c>
      <c r="I661" s="84" t="s">
        <v>1051</v>
      </c>
      <c r="J661" s="142" t="s">
        <v>1052</v>
      </c>
      <c r="K661" s="142" t="s">
        <v>1062</v>
      </c>
      <c r="L661" s="142" t="s">
        <v>2730</v>
      </c>
      <c r="M661" s="80" t="s">
        <v>27</v>
      </c>
      <c r="N661" s="159">
        <v>60</v>
      </c>
      <c r="O661" s="75"/>
      <c r="P661" s="75"/>
      <c r="Q661" s="75"/>
      <c r="R661" s="79"/>
      <c r="S661" s="144">
        <v>60</v>
      </c>
      <c r="T661" s="85" t="s">
        <v>1040</v>
      </c>
      <c r="U661" s="142" t="s">
        <v>20</v>
      </c>
      <c r="V661" s="142" t="s">
        <v>523</v>
      </c>
      <c r="W661" s="86"/>
      <c r="X661" s="142"/>
      <c r="Y661" s="142"/>
      <c r="Z661" s="142" t="s">
        <v>1069</v>
      </c>
      <c r="AA661" s="142" t="s">
        <v>2737</v>
      </c>
      <c r="AB661" s="142" t="str">
        <f t="shared" si="37"/>
        <v>CR 20161213SUCO</v>
      </c>
      <c r="AC661" s="142">
        <f t="shared" si="38"/>
        <v>3</v>
      </c>
      <c r="AD661" s="142" t="str">
        <f>VLOOKUP(U661,NIVEAUXADMIN!A:B,2,FALSE)</f>
        <v>HT07</v>
      </c>
      <c r="AE661" s="142" t="str">
        <f>VLOOKUP(V661,NIVEAUXADMIN!E:F,2,FALSE)</f>
        <v>HT07741</v>
      </c>
      <c r="AF661" s="142" t="e">
        <f>VLOOKUP(W661,NIVEAUXADMIN!I:J,2,FALSE)</f>
        <v>#N/A</v>
      </c>
      <c r="AG661" s="142">
        <f>IF(SUMPRODUCT(($A$4:$A661=A661)*($V$4:$V661=V661))&gt;1,0,1)</f>
        <v>0</v>
      </c>
    </row>
    <row r="662" spans="1:33" ht="15" customHeight="1">
      <c r="A662" s="143" t="s">
        <v>2754</v>
      </c>
      <c r="B662" s="143" t="s">
        <v>2754</v>
      </c>
      <c r="C662" s="143" t="s">
        <v>38</v>
      </c>
      <c r="D662" s="142" t="s">
        <v>1192</v>
      </c>
      <c r="E662" s="72"/>
      <c r="F662" s="142" t="s">
        <v>16</v>
      </c>
      <c r="G662" s="142" t="str">
        <f t="shared" si="39"/>
        <v>Decembre</v>
      </c>
      <c r="H662" s="158">
        <v>42717</v>
      </c>
      <c r="I662" s="84" t="s">
        <v>1051</v>
      </c>
      <c r="J662" s="142" t="s">
        <v>1052</v>
      </c>
      <c r="K662" s="142" t="s">
        <v>1062</v>
      </c>
      <c r="L662" s="142" t="s">
        <v>2730</v>
      </c>
      <c r="M662" s="80" t="s">
        <v>27</v>
      </c>
      <c r="N662" s="159">
        <v>60</v>
      </c>
      <c r="O662" s="75"/>
      <c r="P662" s="75"/>
      <c r="Q662" s="75"/>
      <c r="R662" s="79"/>
      <c r="S662" s="144">
        <v>60</v>
      </c>
      <c r="T662" s="85" t="s">
        <v>1040</v>
      </c>
      <c r="U662" s="142" t="s">
        <v>20</v>
      </c>
      <c r="V662" s="142" t="s">
        <v>551</v>
      </c>
      <c r="W662" s="86"/>
      <c r="X662" s="142"/>
      <c r="Y662" s="142"/>
      <c r="Z662" s="142" t="s">
        <v>1069</v>
      </c>
      <c r="AA662" s="142" t="s">
        <v>2737</v>
      </c>
      <c r="AB662" s="142" t="str">
        <f t="shared" si="37"/>
        <v>CR 20161213SUTI</v>
      </c>
      <c r="AC662" s="142">
        <f t="shared" si="38"/>
        <v>3</v>
      </c>
      <c r="AD662" s="142" t="str">
        <f>VLOOKUP(U662,NIVEAUXADMIN!A:B,2,FALSE)</f>
        <v>HT07</v>
      </c>
      <c r="AE662" s="142" t="str">
        <f>VLOOKUP(V662,NIVEAUXADMIN!E:F,2,FALSE)</f>
        <v>HT07753</v>
      </c>
      <c r="AF662" s="142" t="e">
        <f>VLOOKUP(W662,NIVEAUXADMIN!I:J,2,FALSE)</f>
        <v>#N/A</v>
      </c>
      <c r="AG662" s="142">
        <f>IF(SUMPRODUCT(($A$4:$A662=A662)*($V$4:$V662=V662))&gt;1,0,1)</f>
        <v>0</v>
      </c>
    </row>
    <row r="663" spans="1:33" ht="15" customHeight="1">
      <c r="A663" s="143" t="s">
        <v>2754</v>
      </c>
      <c r="B663" s="143" t="s">
        <v>2754</v>
      </c>
      <c r="C663" s="143" t="s">
        <v>38</v>
      </c>
      <c r="D663" s="142" t="s">
        <v>1192</v>
      </c>
      <c r="E663" s="72" t="s">
        <v>48</v>
      </c>
      <c r="F663" s="142" t="s">
        <v>16</v>
      </c>
      <c r="G663" s="142" t="str">
        <f t="shared" si="39"/>
        <v>Decembre</v>
      </c>
      <c r="H663" s="158">
        <v>42717</v>
      </c>
      <c r="I663" s="84" t="s">
        <v>1051</v>
      </c>
      <c r="J663" s="142" t="s">
        <v>1052</v>
      </c>
      <c r="K663" s="142" t="s">
        <v>1058</v>
      </c>
      <c r="L663" s="142"/>
      <c r="M663" s="80" t="s">
        <v>27</v>
      </c>
      <c r="N663" s="159">
        <v>598</v>
      </c>
      <c r="O663" s="75"/>
      <c r="P663" s="75"/>
      <c r="Q663" s="75"/>
      <c r="R663" s="79"/>
      <c r="S663" s="144">
        <v>299</v>
      </c>
      <c r="T663" s="85" t="s">
        <v>1040</v>
      </c>
      <c r="U663" s="142" t="s">
        <v>153</v>
      </c>
      <c r="V663" s="142" t="s">
        <v>305</v>
      </c>
      <c r="W663" s="86" t="s">
        <v>1611</v>
      </c>
      <c r="X663" s="142"/>
      <c r="Y663" s="142"/>
      <c r="Z663" s="142" t="s">
        <v>1069</v>
      </c>
      <c r="AA663" s="142" t="s">
        <v>2738</v>
      </c>
      <c r="AB663" s="142" t="str">
        <f t="shared" si="37"/>
        <v>CR 20161213NIPE3È</v>
      </c>
      <c r="AC663" s="142">
        <f t="shared" si="38"/>
        <v>5</v>
      </c>
      <c r="AD663" s="142" t="str">
        <f>VLOOKUP(U663,NIVEAUXADMIN!A:B,2,FALSE)</f>
        <v>HT10</v>
      </c>
      <c r="AE663" s="142" t="str">
        <f>VLOOKUP(V663,NIVEAUXADMIN!E:F,2,FALSE)</f>
        <v>HT101012</v>
      </c>
      <c r="AF663" s="142" t="str">
        <f>VLOOKUP(W663,NIVEAUXADMIN!I:J,2,FALSE)</f>
        <v>HT101012-03</v>
      </c>
      <c r="AG663" s="142">
        <f>IF(SUMPRODUCT(($A$4:$A663=A663)*($V$4:$V663=V663))&gt;1,0,1)</f>
        <v>0</v>
      </c>
    </row>
    <row r="664" spans="1:33" ht="15" customHeight="1">
      <c r="A664" s="143" t="s">
        <v>2754</v>
      </c>
      <c r="B664" s="143" t="s">
        <v>2754</v>
      </c>
      <c r="C664" s="143" t="s">
        <v>38</v>
      </c>
      <c r="D664" s="142" t="s">
        <v>1192</v>
      </c>
      <c r="E664" s="72"/>
      <c r="F664" s="142" t="s">
        <v>16</v>
      </c>
      <c r="G664" s="142" t="str">
        <f t="shared" si="39"/>
        <v>Decembre</v>
      </c>
      <c r="H664" s="158">
        <v>42717</v>
      </c>
      <c r="I664" s="84" t="s">
        <v>1051</v>
      </c>
      <c r="J664" s="142" t="s">
        <v>1052</v>
      </c>
      <c r="K664" s="142" t="s">
        <v>1058</v>
      </c>
      <c r="L664" s="142"/>
      <c r="M664" s="80" t="s">
        <v>27</v>
      </c>
      <c r="N664" s="159">
        <v>120</v>
      </c>
      <c r="O664" s="75"/>
      <c r="P664" s="75"/>
      <c r="Q664" s="75"/>
      <c r="R664" s="79"/>
      <c r="S664" s="144">
        <v>60</v>
      </c>
      <c r="T664" s="85" t="s">
        <v>1040</v>
      </c>
      <c r="U664" s="142" t="s">
        <v>20</v>
      </c>
      <c r="V664" s="142" t="s">
        <v>523</v>
      </c>
      <c r="W664" s="86"/>
      <c r="X664" s="142"/>
      <c r="Y664" s="142"/>
      <c r="Z664" s="142" t="s">
        <v>1069</v>
      </c>
      <c r="AA664" s="142" t="s">
        <v>2738</v>
      </c>
      <c r="AB664" s="142" t="str">
        <f t="shared" si="37"/>
        <v>CR 20161213SUCO</v>
      </c>
      <c r="AC664" s="142">
        <f t="shared" si="38"/>
        <v>3</v>
      </c>
      <c r="AD664" s="142" t="str">
        <f>VLOOKUP(U664,NIVEAUXADMIN!A:B,2,FALSE)</f>
        <v>HT07</v>
      </c>
      <c r="AE664" s="142" t="str">
        <f>VLOOKUP(V664,NIVEAUXADMIN!E:F,2,FALSE)</f>
        <v>HT07741</v>
      </c>
      <c r="AF664" s="142" t="e">
        <f>VLOOKUP(W664,NIVEAUXADMIN!I:J,2,FALSE)</f>
        <v>#N/A</v>
      </c>
      <c r="AG664" s="142">
        <f>IF(SUMPRODUCT(($A$4:$A664=A664)*($V$4:$V664=V664))&gt;1,0,1)</f>
        <v>0</v>
      </c>
    </row>
    <row r="665" spans="1:33" ht="15" customHeight="1">
      <c r="A665" s="143" t="s">
        <v>2754</v>
      </c>
      <c r="B665" s="143" t="s">
        <v>2754</v>
      </c>
      <c r="C665" s="143" t="s">
        <v>38</v>
      </c>
      <c r="D665" s="142" t="s">
        <v>1192</v>
      </c>
      <c r="E665" s="72"/>
      <c r="F665" s="142" t="s">
        <v>16</v>
      </c>
      <c r="G665" s="142" t="str">
        <f t="shared" si="39"/>
        <v>Decembre</v>
      </c>
      <c r="H665" s="158">
        <v>42717</v>
      </c>
      <c r="I665" s="84" t="s">
        <v>1051</v>
      </c>
      <c r="J665" s="142" t="s">
        <v>1052</v>
      </c>
      <c r="K665" s="142" t="s">
        <v>1058</v>
      </c>
      <c r="L665" s="142"/>
      <c r="M665" s="80" t="s">
        <v>27</v>
      </c>
      <c r="N665" s="159">
        <v>120</v>
      </c>
      <c r="O665" s="75"/>
      <c r="P665" s="75"/>
      <c r="Q665" s="75"/>
      <c r="R665" s="79"/>
      <c r="S665" s="144">
        <v>60</v>
      </c>
      <c r="T665" s="85" t="s">
        <v>1040</v>
      </c>
      <c r="U665" s="142" t="s">
        <v>20</v>
      </c>
      <c r="V665" s="142" t="s">
        <v>551</v>
      </c>
      <c r="W665" s="86"/>
      <c r="X665" s="142"/>
      <c r="Y665" s="142"/>
      <c r="Z665" s="142" t="s">
        <v>1069</v>
      </c>
      <c r="AA665" s="142" t="s">
        <v>2738</v>
      </c>
      <c r="AB665" s="142" t="str">
        <f t="shared" si="37"/>
        <v>CR 20161213SUTI</v>
      </c>
      <c r="AC665" s="142">
        <f t="shared" si="38"/>
        <v>3</v>
      </c>
      <c r="AD665" s="142" t="str">
        <f>VLOOKUP(U665,NIVEAUXADMIN!A:B,2,FALSE)</f>
        <v>HT07</v>
      </c>
      <c r="AE665" s="142" t="str">
        <f>VLOOKUP(V665,NIVEAUXADMIN!E:F,2,FALSE)</f>
        <v>HT07753</v>
      </c>
      <c r="AF665" s="142" t="e">
        <f>VLOOKUP(W665,NIVEAUXADMIN!I:J,2,FALSE)</f>
        <v>#N/A</v>
      </c>
      <c r="AG665" s="142">
        <f>IF(SUMPRODUCT(($A$4:$A665=A665)*($V$4:$V665=V665))&gt;1,0,1)</f>
        <v>0</v>
      </c>
    </row>
    <row r="666" spans="1:33" ht="15" customHeight="1">
      <c r="A666" s="143" t="s">
        <v>2754</v>
      </c>
      <c r="B666" s="143" t="s">
        <v>2754</v>
      </c>
      <c r="C666" s="143" t="s">
        <v>38</v>
      </c>
      <c r="D666" s="142" t="s">
        <v>1192</v>
      </c>
      <c r="E666" s="72" t="s">
        <v>48</v>
      </c>
      <c r="F666" s="142" t="s">
        <v>16</v>
      </c>
      <c r="G666" s="142" t="str">
        <f t="shared" si="39"/>
        <v>Decembre</v>
      </c>
      <c r="H666" s="158">
        <v>42720</v>
      </c>
      <c r="I666" s="84" t="s">
        <v>1049</v>
      </c>
      <c r="J666" s="142" t="s">
        <v>1053</v>
      </c>
      <c r="K666" s="142" t="s">
        <v>1064</v>
      </c>
      <c r="L666" s="142" t="s">
        <v>2720</v>
      </c>
      <c r="M666" s="80" t="s">
        <v>27</v>
      </c>
      <c r="N666" s="159">
        <v>77</v>
      </c>
      <c r="O666" s="75"/>
      <c r="P666" s="75"/>
      <c r="Q666" s="75"/>
      <c r="R666" s="79" t="s">
        <v>1885</v>
      </c>
      <c r="S666" s="144">
        <v>77</v>
      </c>
      <c r="T666" s="85" t="s">
        <v>1040</v>
      </c>
      <c r="U666" s="142" t="s">
        <v>153</v>
      </c>
      <c r="V666" s="142" t="s">
        <v>280</v>
      </c>
      <c r="W666" s="86" t="s">
        <v>1429</v>
      </c>
      <c r="X666" s="142"/>
      <c r="Y666" s="142"/>
      <c r="Z666" s="142" t="s">
        <v>1069</v>
      </c>
      <c r="AA666" s="142"/>
      <c r="AB666" s="142" t="str">
        <f t="shared" si="37"/>
        <v>CR 20161216NIAR2È</v>
      </c>
      <c r="AC666" s="142">
        <f t="shared" si="38"/>
        <v>4</v>
      </c>
      <c r="AD666" s="142" t="str">
        <f>VLOOKUP(U666,NIVEAUXADMIN!A:B,2,FALSE)</f>
        <v>HT10</v>
      </c>
      <c r="AE666" s="142" t="str">
        <f>VLOOKUP(V666,NIVEAUXADMIN!E:F,2,FALSE)</f>
        <v>HT101024</v>
      </c>
      <c r="AF666" s="142" t="str">
        <f>VLOOKUP(W666,NIVEAUXADMIN!I:J,2,FALSE)</f>
        <v>HT101024-02</v>
      </c>
      <c r="AG666" s="142">
        <f>IF(SUMPRODUCT(($A$4:$A666=A666)*($V$4:$V666=V666))&gt;1,0,1)</f>
        <v>1</v>
      </c>
    </row>
    <row r="667" spans="1:33" ht="15" customHeight="1">
      <c r="A667" s="143" t="s">
        <v>2754</v>
      </c>
      <c r="B667" s="143" t="s">
        <v>2754</v>
      </c>
      <c r="C667" s="143" t="s">
        <v>38</v>
      </c>
      <c r="D667" s="142" t="s">
        <v>1192</v>
      </c>
      <c r="E667" s="72" t="s">
        <v>48</v>
      </c>
      <c r="F667" s="142" t="s">
        <v>16</v>
      </c>
      <c r="G667" s="142" t="str">
        <f t="shared" si="39"/>
        <v>Decembre</v>
      </c>
      <c r="H667" s="158">
        <v>42720</v>
      </c>
      <c r="I667" s="84" t="s">
        <v>1049</v>
      </c>
      <c r="J667" s="142" t="s">
        <v>1053</v>
      </c>
      <c r="K667" s="142" t="s">
        <v>1064</v>
      </c>
      <c r="L667" s="142" t="s">
        <v>2720</v>
      </c>
      <c r="M667" s="80" t="s">
        <v>27</v>
      </c>
      <c r="N667" s="159">
        <v>47</v>
      </c>
      <c r="O667" s="75"/>
      <c r="P667" s="75"/>
      <c r="Q667" s="75"/>
      <c r="R667" s="79" t="s">
        <v>1885</v>
      </c>
      <c r="S667" s="144">
        <v>47</v>
      </c>
      <c r="T667" s="85" t="s">
        <v>1040</v>
      </c>
      <c r="U667" s="142" t="s">
        <v>153</v>
      </c>
      <c r="V667" s="142" t="s">
        <v>280</v>
      </c>
      <c r="W667" s="86" t="s">
        <v>1542</v>
      </c>
      <c r="X667" s="142"/>
      <c r="Y667" s="142"/>
      <c r="Z667" s="142" t="s">
        <v>1069</v>
      </c>
      <c r="AA667" s="142"/>
      <c r="AB667" s="142" t="str">
        <f t="shared" si="37"/>
        <v>CR 20161216NIAR3È</v>
      </c>
      <c r="AC667" s="142">
        <f t="shared" si="38"/>
        <v>4</v>
      </c>
      <c r="AD667" s="142" t="str">
        <f>VLOOKUP(U667,NIVEAUXADMIN!A:B,2,FALSE)</f>
        <v>HT10</v>
      </c>
      <c r="AE667" s="142" t="str">
        <f>VLOOKUP(V667,NIVEAUXADMIN!E:F,2,FALSE)</f>
        <v>HT101024</v>
      </c>
      <c r="AF667" s="142" t="str">
        <f>VLOOKUP(W667,NIVEAUXADMIN!I:J,2,FALSE)</f>
        <v>HT101024-01</v>
      </c>
      <c r="AG667" s="142">
        <f>IF(SUMPRODUCT(($A$4:$A667=A667)*($V$4:$V667=V667))&gt;1,0,1)</f>
        <v>0</v>
      </c>
    </row>
    <row r="668" spans="1:33" ht="15" customHeight="1">
      <c r="A668" s="143" t="s">
        <v>2754</v>
      </c>
      <c r="B668" s="143" t="s">
        <v>2754</v>
      </c>
      <c r="C668" s="143" t="s">
        <v>38</v>
      </c>
      <c r="D668" s="142" t="s">
        <v>1192</v>
      </c>
      <c r="E668" s="72" t="s">
        <v>48</v>
      </c>
      <c r="F668" s="142" t="s">
        <v>16</v>
      </c>
      <c r="G668" s="142" t="str">
        <f t="shared" si="39"/>
        <v>Decembre</v>
      </c>
      <c r="H668" s="158">
        <v>42718</v>
      </c>
      <c r="I668" s="84" t="s">
        <v>1051</v>
      </c>
      <c r="J668" s="142" t="s">
        <v>1052</v>
      </c>
      <c r="K668" s="142" t="s">
        <v>1062</v>
      </c>
      <c r="L668" s="142" t="s">
        <v>2733</v>
      </c>
      <c r="M668" s="80" t="s">
        <v>27</v>
      </c>
      <c r="N668" s="159">
        <v>92</v>
      </c>
      <c r="O668" s="75"/>
      <c r="P668" s="75"/>
      <c r="Q668" s="75"/>
      <c r="R668" s="79"/>
      <c r="S668" s="144">
        <v>92</v>
      </c>
      <c r="T668" s="85" t="s">
        <v>1040</v>
      </c>
      <c r="U668" s="142" t="s">
        <v>153</v>
      </c>
      <c r="V668" s="142" t="s">
        <v>305</v>
      </c>
      <c r="W668" s="86" t="s">
        <v>1347</v>
      </c>
      <c r="X668" s="142"/>
      <c r="Y668" s="142"/>
      <c r="Z668" s="142" t="s">
        <v>1069</v>
      </c>
      <c r="AA668" s="142" t="s">
        <v>2737</v>
      </c>
      <c r="AB668" s="142" t="str">
        <f t="shared" si="37"/>
        <v>CR 20161214NIPE1È</v>
      </c>
      <c r="AC668" s="142">
        <f t="shared" si="38"/>
        <v>6</v>
      </c>
      <c r="AD668" s="142" t="str">
        <f>VLOOKUP(U668,NIVEAUXADMIN!A:B,2,FALSE)</f>
        <v>HT10</v>
      </c>
      <c r="AE668" s="142" t="str">
        <f>VLOOKUP(V668,NIVEAUXADMIN!E:F,2,FALSE)</f>
        <v>HT101012</v>
      </c>
      <c r="AF668" s="142" t="str">
        <f>VLOOKUP(W668,NIVEAUXADMIN!I:J,2,FALSE)</f>
        <v>HT101012-01</v>
      </c>
      <c r="AG668" s="142">
        <f>IF(SUMPRODUCT(($A$4:$A668=A668)*($V$4:$V668=V668))&gt;1,0,1)</f>
        <v>0</v>
      </c>
    </row>
    <row r="669" spans="1:33" ht="15" customHeight="1">
      <c r="A669" s="143" t="s">
        <v>2754</v>
      </c>
      <c r="B669" s="143" t="s">
        <v>2754</v>
      </c>
      <c r="C669" s="143" t="s">
        <v>38</v>
      </c>
      <c r="D669" s="142" t="s">
        <v>1192</v>
      </c>
      <c r="E669" s="72" t="s">
        <v>48</v>
      </c>
      <c r="F669" s="142" t="s">
        <v>16</v>
      </c>
      <c r="G669" s="142" t="str">
        <f t="shared" si="39"/>
        <v>Decembre</v>
      </c>
      <c r="H669" s="158">
        <v>42720</v>
      </c>
      <c r="I669" s="84" t="s">
        <v>1051</v>
      </c>
      <c r="J669" s="142" t="s">
        <v>1052</v>
      </c>
      <c r="K669" s="142" t="s">
        <v>1064</v>
      </c>
      <c r="L669" s="142" t="s">
        <v>2720</v>
      </c>
      <c r="M669" s="80" t="s">
        <v>27</v>
      </c>
      <c r="N669" s="159">
        <v>31</v>
      </c>
      <c r="O669" s="75"/>
      <c r="P669" s="75"/>
      <c r="Q669" s="75"/>
      <c r="R669" s="79" t="s">
        <v>1885</v>
      </c>
      <c r="S669" s="144">
        <v>110</v>
      </c>
      <c r="T669" s="85" t="s">
        <v>1040</v>
      </c>
      <c r="U669" s="142" t="s">
        <v>153</v>
      </c>
      <c r="V669" s="142" t="s">
        <v>280</v>
      </c>
      <c r="W669" s="86" t="s">
        <v>1296</v>
      </c>
      <c r="X669" s="142"/>
      <c r="Y669" s="142"/>
      <c r="Z669" s="142" t="s">
        <v>1069</v>
      </c>
      <c r="AA669" s="142"/>
      <c r="AB669" s="142" t="str">
        <f t="shared" si="37"/>
        <v>CR 20161216NIAR1È</v>
      </c>
      <c r="AC669" s="142">
        <f t="shared" si="38"/>
        <v>4</v>
      </c>
      <c r="AD669" s="142" t="str">
        <f>VLOOKUP(U669,NIVEAUXADMIN!A:B,2,FALSE)</f>
        <v>HT10</v>
      </c>
      <c r="AE669" s="142" t="str">
        <f>VLOOKUP(V669,NIVEAUXADMIN!E:F,2,FALSE)</f>
        <v>HT101024</v>
      </c>
      <c r="AF669" s="142" t="str">
        <f>VLOOKUP(W669,NIVEAUXADMIN!I:J,2,FALSE)</f>
        <v>HT101024-03</v>
      </c>
      <c r="AG669" s="142">
        <f>IF(SUMPRODUCT(($A$4:$A669=A669)*($V$4:$V669=V669))&gt;1,0,1)</f>
        <v>0</v>
      </c>
    </row>
    <row r="670" spans="1:33" ht="15" customHeight="1">
      <c r="A670" s="143" t="s">
        <v>2754</v>
      </c>
      <c r="B670" s="143" t="s">
        <v>2754</v>
      </c>
      <c r="C670" s="143" t="s">
        <v>38</v>
      </c>
      <c r="D670" s="142" t="s">
        <v>1192</v>
      </c>
      <c r="E670" s="72" t="s">
        <v>48</v>
      </c>
      <c r="F670" s="142" t="s">
        <v>16</v>
      </c>
      <c r="G670" s="142" t="str">
        <f t="shared" si="39"/>
        <v>Decembre</v>
      </c>
      <c r="H670" s="158">
        <v>42718</v>
      </c>
      <c r="I670" s="84" t="s">
        <v>1051</v>
      </c>
      <c r="J670" s="142" t="s">
        <v>1052</v>
      </c>
      <c r="K670" s="142" t="s">
        <v>1062</v>
      </c>
      <c r="L670" s="142" t="s">
        <v>2733</v>
      </c>
      <c r="M670" s="80" t="s">
        <v>27</v>
      </c>
      <c r="N670" s="159">
        <v>101</v>
      </c>
      <c r="O670" s="75"/>
      <c r="P670" s="75"/>
      <c r="Q670" s="75"/>
      <c r="R670" s="79"/>
      <c r="S670" s="144">
        <v>121</v>
      </c>
      <c r="T670" s="85" t="s">
        <v>1040</v>
      </c>
      <c r="U670" s="142" t="s">
        <v>153</v>
      </c>
      <c r="V670" s="142" t="s">
        <v>305</v>
      </c>
      <c r="W670" s="86" t="s">
        <v>1462</v>
      </c>
      <c r="X670" s="142"/>
      <c r="Y670" s="142"/>
      <c r="Z670" s="142" t="s">
        <v>1069</v>
      </c>
      <c r="AA670" s="142" t="s">
        <v>2737</v>
      </c>
      <c r="AB670" s="142" t="str">
        <f t="shared" si="37"/>
        <v>CR 20161214NIPE2È</v>
      </c>
      <c r="AC670" s="142">
        <f t="shared" si="38"/>
        <v>4</v>
      </c>
      <c r="AD670" s="142" t="str">
        <f>VLOOKUP(U670,NIVEAUXADMIN!A:B,2,FALSE)</f>
        <v>HT10</v>
      </c>
      <c r="AE670" s="142" t="str">
        <f>VLOOKUP(V670,NIVEAUXADMIN!E:F,2,FALSE)</f>
        <v>HT101012</v>
      </c>
      <c r="AF670" s="142" t="str">
        <f>VLOOKUP(W670,NIVEAUXADMIN!I:J,2,FALSE)</f>
        <v>HT101012-02</v>
      </c>
      <c r="AG670" s="142">
        <f>IF(SUMPRODUCT(($A$4:$A670=A670)*($V$4:$V670=V670))&gt;1,0,1)</f>
        <v>0</v>
      </c>
    </row>
    <row r="671" spans="1:33" ht="15" customHeight="1">
      <c r="A671" s="143" t="s">
        <v>2754</v>
      </c>
      <c r="B671" s="143" t="s">
        <v>2754</v>
      </c>
      <c r="C671" s="143" t="s">
        <v>38</v>
      </c>
      <c r="D671" s="142" t="s">
        <v>1192</v>
      </c>
      <c r="E671" s="72" t="s">
        <v>48</v>
      </c>
      <c r="F671" s="142" t="s">
        <v>16</v>
      </c>
      <c r="G671" s="142" t="str">
        <f t="shared" si="39"/>
        <v>Decembre</v>
      </c>
      <c r="H671" s="158">
        <v>42718</v>
      </c>
      <c r="I671" s="84" t="s">
        <v>1051</v>
      </c>
      <c r="J671" s="142" t="s">
        <v>1052</v>
      </c>
      <c r="K671" s="142" t="s">
        <v>1062</v>
      </c>
      <c r="L671" s="142" t="s">
        <v>2733</v>
      </c>
      <c r="M671" s="80" t="s">
        <v>27</v>
      </c>
      <c r="N671" s="159">
        <v>59</v>
      </c>
      <c r="O671" s="75"/>
      <c r="P671" s="75"/>
      <c r="Q671" s="75"/>
      <c r="R671" s="79"/>
      <c r="S671" s="144">
        <v>59</v>
      </c>
      <c r="T671" s="85" t="s">
        <v>1040</v>
      </c>
      <c r="U671" s="142" t="s">
        <v>153</v>
      </c>
      <c r="V671" s="142" t="s">
        <v>305</v>
      </c>
      <c r="W671" s="86" t="s">
        <v>1636</v>
      </c>
      <c r="X671" s="142"/>
      <c r="Y671" s="142"/>
      <c r="Z671" s="142" t="s">
        <v>1069</v>
      </c>
      <c r="AA671" s="142" t="s">
        <v>2737</v>
      </c>
      <c r="AB671" s="142" t="str">
        <f t="shared" si="37"/>
        <v>CR 20161214NIPE4È</v>
      </c>
      <c r="AC671" s="142">
        <f t="shared" si="38"/>
        <v>4</v>
      </c>
      <c r="AD671" s="142" t="str">
        <f>VLOOKUP(U671,NIVEAUXADMIN!A:B,2,FALSE)</f>
        <v>HT10</v>
      </c>
      <c r="AE671" s="142" t="str">
        <f>VLOOKUP(V671,NIVEAUXADMIN!E:F,2,FALSE)</f>
        <v>HT101012</v>
      </c>
      <c r="AF671" s="142" t="str">
        <f>VLOOKUP(W671,NIVEAUXADMIN!I:J,2,FALSE)</f>
        <v>HT101012-04</v>
      </c>
      <c r="AG671" s="142">
        <f>IF(SUMPRODUCT(($A$4:$A671=A671)*($V$4:$V671=V671))&gt;1,0,1)</f>
        <v>0</v>
      </c>
    </row>
    <row r="672" spans="1:33" ht="15" customHeight="1">
      <c r="A672" s="143" t="s">
        <v>2754</v>
      </c>
      <c r="B672" s="143" t="s">
        <v>2754</v>
      </c>
      <c r="C672" s="143" t="s">
        <v>38</v>
      </c>
      <c r="D672" s="142" t="s">
        <v>1192</v>
      </c>
      <c r="E672" s="72"/>
      <c r="F672" s="142" t="s">
        <v>16</v>
      </c>
      <c r="G672" s="142" t="str">
        <f t="shared" si="39"/>
        <v>Decembre</v>
      </c>
      <c r="H672" s="158">
        <v>42718</v>
      </c>
      <c r="I672" s="84" t="s">
        <v>1051</v>
      </c>
      <c r="J672" s="142" t="s">
        <v>1052</v>
      </c>
      <c r="K672" s="142" t="s">
        <v>1062</v>
      </c>
      <c r="L672" s="142" t="s">
        <v>2730</v>
      </c>
      <c r="M672" s="80" t="s">
        <v>27</v>
      </c>
      <c r="N672" s="159">
        <v>58</v>
      </c>
      <c r="O672" s="75"/>
      <c r="P672" s="75"/>
      <c r="Q672" s="75"/>
      <c r="R672" s="79"/>
      <c r="S672" s="144">
        <v>58</v>
      </c>
      <c r="T672" s="85" t="s">
        <v>1040</v>
      </c>
      <c r="U672" s="142" t="s">
        <v>20</v>
      </c>
      <c r="V672" s="142" t="s">
        <v>21</v>
      </c>
      <c r="W672" s="86"/>
      <c r="X672" s="142"/>
      <c r="Y672" s="142"/>
      <c r="Z672" s="142" t="s">
        <v>1069</v>
      </c>
      <c r="AA672" s="142" t="s">
        <v>2737</v>
      </c>
      <c r="AB672" s="142" t="str">
        <f t="shared" si="37"/>
        <v>CR 20161214SULE</v>
      </c>
      <c r="AC672" s="142">
        <f t="shared" si="38"/>
        <v>3</v>
      </c>
      <c r="AD672" s="142" t="str">
        <f>VLOOKUP(U672,NIVEAUXADMIN!A:B,2,FALSE)</f>
        <v>HT07</v>
      </c>
      <c r="AE672" s="142" t="str">
        <f>VLOOKUP(V672,NIVEAUXADMIN!E:F,2,FALSE)</f>
        <v>HT07711</v>
      </c>
      <c r="AF672" s="142" t="e">
        <f>VLOOKUP(W672,NIVEAUXADMIN!I:J,2,FALSE)</f>
        <v>#N/A</v>
      </c>
      <c r="AG672" s="142">
        <f>IF(SUMPRODUCT(($A$4:$A672=A672)*($V$4:$V672=V672))&gt;1,0,1)</f>
        <v>0</v>
      </c>
    </row>
    <row r="673" spans="1:33" ht="15" customHeight="1">
      <c r="A673" s="143" t="s">
        <v>2754</v>
      </c>
      <c r="B673" s="143" t="s">
        <v>2754</v>
      </c>
      <c r="C673" s="143" t="s">
        <v>38</v>
      </c>
      <c r="D673" s="142" t="s">
        <v>1192</v>
      </c>
      <c r="E673" s="72" t="s">
        <v>48</v>
      </c>
      <c r="F673" s="142" t="s">
        <v>16</v>
      </c>
      <c r="G673" s="142" t="str">
        <f t="shared" si="39"/>
        <v>Decembre</v>
      </c>
      <c r="H673" s="158">
        <v>42718</v>
      </c>
      <c r="I673" s="84" t="s">
        <v>1051</v>
      </c>
      <c r="J673" s="142" t="s">
        <v>1052</v>
      </c>
      <c r="K673" s="142" t="s">
        <v>1058</v>
      </c>
      <c r="L673" s="142"/>
      <c r="M673" s="80" t="s">
        <v>27</v>
      </c>
      <c r="N673" s="159">
        <v>184</v>
      </c>
      <c r="O673" s="75"/>
      <c r="P673" s="75"/>
      <c r="Q673" s="75"/>
      <c r="R673" s="79"/>
      <c r="S673" s="144">
        <v>92</v>
      </c>
      <c r="T673" s="85" t="s">
        <v>1040</v>
      </c>
      <c r="U673" s="142" t="s">
        <v>153</v>
      </c>
      <c r="V673" s="142" t="s">
        <v>305</v>
      </c>
      <c r="W673" s="86" t="s">
        <v>1347</v>
      </c>
      <c r="X673" s="142"/>
      <c r="Y673" s="142"/>
      <c r="Z673" s="142" t="s">
        <v>1069</v>
      </c>
      <c r="AA673" s="142" t="s">
        <v>2738</v>
      </c>
      <c r="AB673" s="142" t="str">
        <f t="shared" si="37"/>
        <v>CR 20161214NIPE1È</v>
      </c>
      <c r="AC673" s="142">
        <f t="shared" si="38"/>
        <v>6</v>
      </c>
      <c r="AD673" s="142" t="str">
        <f>VLOOKUP(U673,NIVEAUXADMIN!A:B,2,FALSE)</f>
        <v>HT10</v>
      </c>
      <c r="AE673" s="142" t="str">
        <f>VLOOKUP(V673,NIVEAUXADMIN!E:F,2,FALSE)</f>
        <v>HT101012</v>
      </c>
      <c r="AF673" s="142" t="str">
        <f>VLOOKUP(W673,NIVEAUXADMIN!I:J,2,FALSE)</f>
        <v>HT101012-01</v>
      </c>
      <c r="AG673" s="142">
        <f>IF(SUMPRODUCT(($A$4:$A673=A673)*($V$4:$V673=V673))&gt;1,0,1)</f>
        <v>0</v>
      </c>
    </row>
    <row r="674" spans="1:33" ht="15" customHeight="1">
      <c r="A674" s="143" t="s">
        <v>2754</v>
      </c>
      <c r="B674" s="143" t="s">
        <v>2754</v>
      </c>
      <c r="C674" s="143" t="s">
        <v>38</v>
      </c>
      <c r="D674" s="142" t="s">
        <v>1192</v>
      </c>
      <c r="E674" s="72" t="s">
        <v>48</v>
      </c>
      <c r="F674" s="142" t="s">
        <v>16</v>
      </c>
      <c r="G674" s="142" t="str">
        <f t="shared" si="39"/>
        <v>Decembre</v>
      </c>
      <c r="H674" s="158">
        <v>42718</v>
      </c>
      <c r="I674" s="84" t="s">
        <v>1051</v>
      </c>
      <c r="J674" s="142" t="s">
        <v>1052</v>
      </c>
      <c r="K674" s="142" t="s">
        <v>1058</v>
      </c>
      <c r="L674" s="142"/>
      <c r="M674" s="80" t="s">
        <v>27</v>
      </c>
      <c r="N674" s="159">
        <v>202</v>
      </c>
      <c r="O674" s="75"/>
      <c r="P674" s="75"/>
      <c r="Q674" s="75"/>
      <c r="R674" s="79"/>
      <c r="S674" s="144">
        <v>121</v>
      </c>
      <c r="T674" s="85" t="s">
        <v>1040</v>
      </c>
      <c r="U674" s="142" t="s">
        <v>153</v>
      </c>
      <c r="V674" s="142" t="s">
        <v>305</v>
      </c>
      <c r="W674" s="86" t="s">
        <v>1462</v>
      </c>
      <c r="X674" s="142"/>
      <c r="Y674" s="142"/>
      <c r="Z674" s="142" t="s">
        <v>1069</v>
      </c>
      <c r="AA674" s="142" t="s">
        <v>2738</v>
      </c>
      <c r="AB674" s="142" t="str">
        <f t="shared" si="37"/>
        <v>CR 20161214NIPE2È</v>
      </c>
      <c r="AC674" s="142">
        <f t="shared" si="38"/>
        <v>4</v>
      </c>
      <c r="AD674" s="142" t="str">
        <f>VLOOKUP(U674,NIVEAUXADMIN!A:B,2,FALSE)</f>
        <v>HT10</v>
      </c>
      <c r="AE674" s="142" t="str">
        <f>VLOOKUP(V674,NIVEAUXADMIN!E:F,2,FALSE)</f>
        <v>HT101012</v>
      </c>
      <c r="AF674" s="142" t="str">
        <f>VLOOKUP(W674,NIVEAUXADMIN!I:J,2,FALSE)</f>
        <v>HT101012-02</v>
      </c>
      <c r="AG674" s="142">
        <f>IF(SUMPRODUCT(($A$4:$A674=A674)*($V$4:$V674=V674))&gt;1,0,1)</f>
        <v>0</v>
      </c>
    </row>
    <row r="675" spans="1:33" ht="15" customHeight="1">
      <c r="A675" s="143" t="s">
        <v>2754</v>
      </c>
      <c r="B675" s="143" t="s">
        <v>2754</v>
      </c>
      <c r="C675" s="143" t="s">
        <v>38</v>
      </c>
      <c r="D675" s="142" t="s">
        <v>1192</v>
      </c>
      <c r="E675" s="72" t="s">
        <v>48</v>
      </c>
      <c r="F675" s="142" t="s">
        <v>16</v>
      </c>
      <c r="G675" s="142" t="str">
        <f t="shared" si="39"/>
        <v>Decembre</v>
      </c>
      <c r="H675" s="158">
        <v>42718</v>
      </c>
      <c r="I675" s="84" t="s">
        <v>1051</v>
      </c>
      <c r="J675" s="142" t="s">
        <v>1052</v>
      </c>
      <c r="K675" s="142" t="s">
        <v>1058</v>
      </c>
      <c r="L675" s="142"/>
      <c r="M675" s="80" t="s">
        <v>27</v>
      </c>
      <c r="N675" s="159">
        <v>118</v>
      </c>
      <c r="O675" s="75"/>
      <c r="P675" s="75"/>
      <c r="Q675" s="75"/>
      <c r="R675" s="79"/>
      <c r="S675" s="144">
        <v>59</v>
      </c>
      <c r="T675" s="85" t="s">
        <v>1040</v>
      </c>
      <c r="U675" s="142" t="s">
        <v>153</v>
      </c>
      <c r="V675" s="142" t="s">
        <v>305</v>
      </c>
      <c r="W675" s="86" t="s">
        <v>1636</v>
      </c>
      <c r="X675" s="142"/>
      <c r="Y675" s="142"/>
      <c r="Z675" s="142" t="s">
        <v>1069</v>
      </c>
      <c r="AA675" s="142" t="s">
        <v>2738</v>
      </c>
      <c r="AB675" s="142" t="str">
        <f t="shared" si="37"/>
        <v>CR 20161214NIPE4È</v>
      </c>
      <c r="AC675" s="142">
        <f t="shared" si="38"/>
        <v>4</v>
      </c>
      <c r="AD675" s="142" t="str">
        <f>VLOOKUP(U675,NIVEAUXADMIN!A:B,2,FALSE)</f>
        <v>HT10</v>
      </c>
      <c r="AE675" s="142" t="str">
        <f>VLOOKUP(V675,NIVEAUXADMIN!E:F,2,FALSE)</f>
        <v>HT101012</v>
      </c>
      <c r="AF675" s="142" t="str">
        <f>VLOOKUP(W675,NIVEAUXADMIN!I:J,2,FALSE)</f>
        <v>HT101012-04</v>
      </c>
      <c r="AG675" s="142">
        <f>IF(SUMPRODUCT(($A$4:$A675=A675)*($V$4:$V675=V675))&gt;1,0,1)</f>
        <v>0</v>
      </c>
    </row>
    <row r="676" spans="1:33" ht="15" customHeight="1">
      <c r="A676" s="143" t="s">
        <v>2754</v>
      </c>
      <c r="B676" s="143" t="s">
        <v>2754</v>
      </c>
      <c r="C676" s="143" t="s">
        <v>38</v>
      </c>
      <c r="D676" s="142" t="s">
        <v>1192</v>
      </c>
      <c r="E676" s="72"/>
      <c r="F676" s="142" t="s">
        <v>16</v>
      </c>
      <c r="G676" s="142" t="str">
        <f t="shared" si="39"/>
        <v>Decembre</v>
      </c>
      <c r="H676" s="158">
        <v>42718</v>
      </c>
      <c r="I676" s="84" t="s">
        <v>1051</v>
      </c>
      <c r="J676" s="142" t="s">
        <v>1052</v>
      </c>
      <c r="K676" s="142" t="s">
        <v>1058</v>
      </c>
      <c r="L676" s="142"/>
      <c r="M676" s="80" t="s">
        <v>27</v>
      </c>
      <c r="N676" s="159">
        <v>116</v>
      </c>
      <c r="O676" s="75"/>
      <c r="P676" s="75"/>
      <c r="Q676" s="75"/>
      <c r="R676" s="79"/>
      <c r="S676" s="144">
        <v>58</v>
      </c>
      <c r="T676" s="85" t="s">
        <v>1040</v>
      </c>
      <c r="U676" s="142" t="s">
        <v>20</v>
      </c>
      <c r="V676" s="142" t="s">
        <v>21</v>
      </c>
      <c r="W676" s="86"/>
      <c r="X676" s="142"/>
      <c r="Y676" s="142"/>
      <c r="Z676" s="142" t="s">
        <v>1069</v>
      </c>
      <c r="AA676" s="142" t="s">
        <v>2738</v>
      </c>
      <c r="AB676" s="142" t="str">
        <f t="shared" si="37"/>
        <v>CR 20161214SULE</v>
      </c>
      <c r="AC676" s="142">
        <f t="shared" si="38"/>
        <v>3</v>
      </c>
      <c r="AD676" s="142" t="str">
        <f>VLOOKUP(U676,NIVEAUXADMIN!A:B,2,FALSE)</f>
        <v>HT07</v>
      </c>
      <c r="AE676" s="142" t="str">
        <f>VLOOKUP(V676,NIVEAUXADMIN!E:F,2,FALSE)</f>
        <v>HT07711</v>
      </c>
      <c r="AF676" s="142" t="e">
        <f>VLOOKUP(W676,NIVEAUXADMIN!I:J,2,FALSE)</f>
        <v>#N/A</v>
      </c>
      <c r="AG676" s="142">
        <f>IF(SUMPRODUCT(($A$4:$A676=A676)*($V$4:$V676=V676))&gt;1,0,1)</f>
        <v>0</v>
      </c>
    </row>
    <row r="677" spans="1:33" ht="15" customHeight="1">
      <c r="A677" s="143" t="s">
        <v>2754</v>
      </c>
      <c r="B677" s="143" t="s">
        <v>2754</v>
      </c>
      <c r="C677" s="143" t="s">
        <v>38</v>
      </c>
      <c r="D677" s="142" t="s">
        <v>1192</v>
      </c>
      <c r="E677" s="72" t="s">
        <v>48</v>
      </c>
      <c r="F677" s="142" t="s">
        <v>16</v>
      </c>
      <c r="G677" s="142" t="str">
        <f t="shared" si="39"/>
        <v>Decembre</v>
      </c>
      <c r="H677" s="158">
        <v>42719</v>
      </c>
      <c r="I677" s="84" t="s">
        <v>1051</v>
      </c>
      <c r="J677" s="142" t="s">
        <v>1052</v>
      </c>
      <c r="K677" s="142" t="s">
        <v>1062</v>
      </c>
      <c r="L677" s="142" t="s">
        <v>2733</v>
      </c>
      <c r="M677" s="80" t="s">
        <v>27</v>
      </c>
      <c r="N677" s="159">
        <v>24</v>
      </c>
      <c r="O677" s="75"/>
      <c r="P677" s="75"/>
      <c r="Q677" s="75"/>
      <c r="R677" s="79" t="s">
        <v>1885</v>
      </c>
      <c r="S677" s="144">
        <v>24</v>
      </c>
      <c r="T677" s="85" t="s">
        <v>1040</v>
      </c>
      <c r="U677" s="142" t="s">
        <v>153</v>
      </c>
      <c r="V677" s="142" t="s">
        <v>226</v>
      </c>
      <c r="W677" s="86" t="s">
        <v>1786</v>
      </c>
      <c r="X677" s="142"/>
      <c r="Y677" s="142"/>
      <c r="Z677" s="142" t="s">
        <v>1069</v>
      </c>
      <c r="AA677" s="142" t="s">
        <v>2737</v>
      </c>
      <c r="AB677" s="142" t="str">
        <f t="shared" si="37"/>
        <v>CR 20161215NIAN7È</v>
      </c>
      <c r="AC677" s="142">
        <f t="shared" si="38"/>
        <v>4</v>
      </c>
      <c r="AD677" s="142" t="str">
        <f>VLOOKUP(U677,NIVEAUXADMIN!A:B,2,FALSE)</f>
        <v>HT10</v>
      </c>
      <c r="AE677" s="142" t="str">
        <f>VLOOKUP(V677,NIVEAUXADMIN!E:F,2,FALSE)</f>
        <v>HT101021</v>
      </c>
      <c r="AF677" s="142" t="str">
        <f>VLOOKUP(W677,NIVEAUXADMIN!I:J,2,FALSE)</f>
        <v>HT101021-03</v>
      </c>
      <c r="AG677" s="142">
        <f>IF(SUMPRODUCT(($A$4:$A677=A677)*($V$4:$V677=V677))&gt;1,0,1)</f>
        <v>0</v>
      </c>
    </row>
    <row r="678" spans="1:33" ht="15" customHeight="1">
      <c r="A678" s="143" t="s">
        <v>2754</v>
      </c>
      <c r="B678" s="143" t="s">
        <v>2754</v>
      </c>
      <c r="C678" s="143" t="s">
        <v>38</v>
      </c>
      <c r="D678" s="142" t="s">
        <v>1192</v>
      </c>
      <c r="E678" s="72" t="s">
        <v>48</v>
      </c>
      <c r="F678" s="142" t="s">
        <v>16</v>
      </c>
      <c r="G678" s="142" t="str">
        <f t="shared" si="39"/>
        <v>Decembre</v>
      </c>
      <c r="H678" s="158">
        <v>42724</v>
      </c>
      <c r="I678" s="84" t="s">
        <v>1049</v>
      </c>
      <c r="J678" s="142" t="s">
        <v>1053</v>
      </c>
      <c r="K678" s="142" t="s">
        <v>1064</v>
      </c>
      <c r="L678" s="142" t="s">
        <v>2720</v>
      </c>
      <c r="M678" s="80" t="s">
        <v>27</v>
      </c>
      <c r="N678" s="159">
        <v>110</v>
      </c>
      <c r="O678" s="75"/>
      <c r="P678" s="75"/>
      <c r="Q678" s="75"/>
      <c r="R678" s="79" t="s">
        <v>1885</v>
      </c>
      <c r="S678" s="144">
        <v>110</v>
      </c>
      <c r="T678" s="85" t="s">
        <v>1040</v>
      </c>
      <c r="U678" s="142" t="s">
        <v>153</v>
      </c>
      <c r="V678" s="142" t="s">
        <v>305</v>
      </c>
      <c r="W678" s="86" t="s">
        <v>1636</v>
      </c>
      <c r="X678" s="142"/>
      <c r="Y678" s="142"/>
      <c r="Z678" s="142" t="s">
        <v>1069</v>
      </c>
      <c r="AA678" s="142"/>
      <c r="AB678" s="142" t="str">
        <f t="shared" si="37"/>
        <v>CR 20161220NIPE4È</v>
      </c>
      <c r="AC678" s="142">
        <f t="shared" si="38"/>
        <v>4</v>
      </c>
      <c r="AD678" s="142" t="str">
        <f>VLOOKUP(U678,NIVEAUXADMIN!A:B,2,FALSE)</f>
        <v>HT10</v>
      </c>
      <c r="AE678" s="142" t="str">
        <f>VLOOKUP(V678,NIVEAUXADMIN!E:F,2,FALSE)</f>
        <v>HT101012</v>
      </c>
      <c r="AF678" s="142" t="str">
        <f>VLOOKUP(W678,NIVEAUXADMIN!I:J,2,FALSE)</f>
        <v>HT101012-04</v>
      </c>
      <c r="AG678" s="142">
        <f>IF(SUMPRODUCT(($A$4:$A678=A678)*($V$4:$V678=V678))&gt;1,0,1)</f>
        <v>0</v>
      </c>
    </row>
    <row r="679" spans="1:33" ht="15" customHeight="1">
      <c r="A679" s="143" t="s">
        <v>2754</v>
      </c>
      <c r="B679" s="143" t="s">
        <v>2754</v>
      </c>
      <c r="C679" s="143" t="s">
        <v>38</v>
      </c>
      <c r="D679" s="142" t="s">
        <v>1192</v>
      </c>
      <c r="E679" s="72" t="s">
        <v>48</v>
      </c>
      <c r="F679" s="142" t="s">
        <v>16</v>
      </c>
      <c r="G679" s="142" t="str">
        <f t="shared" si="39"/>
        <v>Decembre</v>
      </c>
      <c r="H679" s="158">
        <v>42719</v>
      </c>
      <c r="I679" s="84" t="s">
        <v>1051</v>
      </c>
      <c r="J679" s="142" t="s">
        <v>1052</v>
      </c>
      <c r="K679" s="142" t="s">
        <v>1062</v>
      </c>
      <c r="L679" s="142" t="s">
        <v>2733</v>
      </c>
      <c r="M679" s="80" t="s">
        <v>27</v>
      </c>
      <c r="N679" s="159">
        <v>186</v>
      </c>
      <c r="O679" s="75"/>
      <c r="P679" s="75"/>
      <c r="Q679" s="75"/>
      <c r="R679" s="79" t="s">
        <v>1885</v>
      </c>
      <c r="S679" s="144">
        <v>235</v>
      </c>
      <c r="T679" s="85" t="s">
        <v>1040</v>
      </c>
      <c r="U679" s="142" t="s">
        <v>153</v>
      </c>
      <c r="V679" s="142" t="s">
        <v>226</v>
      </c>
      <c r="W679" s="86" t="s">
        <v>1734</v>
      </c>
      <c r="X679" s="142"/>
      <c r="Y679" s="142"/>
      <c r="Z679" s="142" t="s">
        <v>1069</v>
      </c>
      <c r="AA679" s="142" t="s">
        <v>2737</v>
      </c>
      <c r="AB679" s="142" t="str">
        <f t="shared" si="37"/>
        <v>CR 20161215NIAN6È</v>
      </c>
      <c r="AC679" s="142">
        <f t="shared" si="38"/>
        <v>3</v>
      </c>
      <c r="AD679" s="142" t="str">
        <f>VLOOKUP(U679,NIVEAUXADMIN!A:B,2,FALSE)</f>
        <v>HT10</v>
      </c>
      <c r="AE679" s="142" t="str">
        <f>VLOOKUP(V679,NIVEAUXADMIN!E:F,2,FALSE)</f>
        <v>HT101021</v>
      </c>
      <c r="AF679" s="142" t="str">
        <f>VLOOKUP(W679,NIVEAUXADMIN!I:J,2,FALSE)</f>
        <v>HT101021-02</v>
      </c>
      <c r="AG679" s="142">
        <f>IF(SUMPRODUCT(($A$4:$A679=A679)*($V$4:$V679=V679))&gt;1,0,1)</f>
        <v>0</v>
      </c>
    </row>
    <row r="680" spans="1:33" s="142" customFormat="1" ht="15" customHeight="1">
      <c r="A680" s="143" t="s">
        <v>2754</v>
      </c>
      <c r="B680" s="143" t="s">
        <v>2754</v>
      </c>
      <c r="C680" s="143" t="s">
        <v>38</v>
      </c>
      <c r="D680" s="142" t="s">
        <v>1192</v>
      </c>
      <c r="E680" s="72"/>
      <c r="F680" s="142" t="s">
        <v>16</v>
      </c>
      <c r="G680" s="142" t="str">
        <f t="shared" si="39"/>
        <v>Decembre</v>
      </c>
      <c r="H680" s="158">
        <v>42719</v>
      </c>
      <c r="I680" s="84" t="s">
        <v>1051</v>
      </c>
      <c r="J680" s="142" t="s">
        <v>1052</v>
      </c>
      <c r="K680" s="142" t="s">
        <v>1062</v>
      </c>
      <c r="L680" s="142" t="s">
        <v>2730</v>
      </c>
      <c r="M680" s="80" t="s">
        <v>27</v>
      </c>
      <c r="N680" s="159">
        <v>60</v>
      </c>
      <c r="O680" s="75"/>
      <c r="P680" s="75"/>
      <c r="Q680" s="75"/>
      <c r="R680" s="79"/>
      <c r="S680" s="144">
        <v>60</v>
      </c>
      <c r="T680" s="85" t="s">
        <v>1040</v>
      </c>
      <c r="U680" s="142" t="s">
        <v>20</v>
      </c>
      <c r="V680" s="142" t="s">
        <v>21</v>
      </c>
      <c r="W680" s="86"/>
      <c r="Z680" s="142" t="s">
        <v>1069</v>
      </c>
      <c r="AA680" s="142" t="s">
        <v>2737</v>
      </c>
      <c r="AB680" s="142" t="str">
        <f t="shared" si="37"/>
        <v>CR 20161215SULE</v>
      </c>
      <c r="AC680" s="142">
        <f t="shared" si="38"/>
        <v>3</v>
      </c>
      <c r="AD680" s="142" t="str">
        <f>VLOOKUP(U680,NIVEAUXADMIN!A:B,2,FALSE)</f>
        <v>HT07</v>
      </c>
      <c r="AE680" s="142" t="str">
        <f>VLOOKUP(V680,NIVEAUXADMIN!E:F,2,FALSE)</f>
        <v>HT07711</v>
      </c>
      <c r="AF680" s="142" t="e">
        <f>VLOOKUP(W680,NIVEAUXADMIN!I:J,2,FALSE)</f>
        <v>#N/A</v>
      </c>
      <c r="AG680" s="142">
        <f>IF(SUMPRODUCT(($A$4:$A680=A680)*($V$4:$V680=V680))&gt;1,0,1)</f>
        <v>0</v>
      </c>
    </row>
    <row r="681" spans="1:33" ht="15" customHeight="1">
      <c r="A681" s="143" t="s">
        <v>2754</v>
      </c>
      <c r="B681" s="143" t="s">
        <v>2754</v>
      </c>
      <c r="C681" s="143" t="s">
        <v>38</v>
      </c>
      <c r="D681" s="142" t="s">
        <v>1192</v>
      </c>
      <c r="E681" s="72" t="s">
        <v>48</v>
      </c>
      <c r="F681" s="142" t="s">
        <v>16</v>
      </c>
      <c r="G681" s="142" t="str">
        <f t="shared" si="39"/>
        <v>Decembre</v>
      </c>
      <c r="H681" s="158">
        <v>42725</v>
      </c>
      <c r="I681" s="84" t="s">
        <v>1049</v>
      </c>
      <c r="J681" s="142" t="s">
        <v>1053</v>
      </c>
      <c r="K681" s="142" t="s">
        <v>1064</v>
      </c>
      <c r="L681" s="142" t="s">
        <v>2720</v>
      </c>
      <c r="M681" s="80" t="s">
        <v>27</v>
      </c>
      <c r="N681" s="159">
        <v>48</v>
      </c>
      <c r="O681" s="75"/>
      <c r="P681" s="75"/>
      <c r="Q681" s="75"/>
      <c r="R681" s="79" t="s">
        <v>1885</v>
      </c>
      <c r="S681" s="144">
        <v>178</v>
      </c>
      <c r="T681" s="85" t="s">
        <v>1040</v>
      </c>
      <c r="U681" s="142" t="s">
        <v>153</v>
      </c>
      <c r="V681" s="142" t="s">
        <v>296</v>
      </c>
      <c r="W681" s="86" t="s">
        <v>1440</v>
      </c>
      <c r="X681" s="142"/>
      <c r="Y681" s="142"/>
      <c r="Z681" s="142" t="s">
        <v>1069</v>
      </c>
      <c r="AA681" s="142"/>
      <c r="AB681" s="142" t="str">
        <f t="shared" si="37"/>
        <v>CR 20161221NIMI2È</v>
      </c>
      <c r="AC681" s="142">
        <f t="shared" si="38"/>
        <v>4</v>
      </c>
      <c r="AD681" s="142" t="str">
        <f>VLOOKUP(U681,NIVEAUXADMIN!A:B,2,FALSE)</f>
        <v>HT10</v>
      </c>
      <c r="AE681" s="142" t="str">
        <f>VLOOKUP(V681,NIVEAUXADMIN!E:F,2,FALSE)</f>
        <v>HT101011</v>
      </c>
      <c r="AF681" s="142" t="str">
        <f>VLOOKUP(W681,NIVEAUXADMIN!I:J,2,FALSE)</f>
        <v>HT101011-02</v>
      </c>
      <c r="AG681" s="142">
        <f>IF(SUMPRODUCT(($A$4:$A681=A681)*($V$4:$V681=V681))&gt;1,0,1)</f>
        <v>0</v>
      </c>
    </row>
    <row r="682" spans="1:33" ht="15" customHeight="1">
      <c r="A682" s="143" t="s">
        <v>2754</v>
      </c>
      <c r="B682" s="143" t="s">
        <v>2754</v>
      </c>
      <c r="C682" s="143" t="s">
        <v>38</v>
      </c>
      <c r="D682" s="142" t="s">
        <v>1192</v>
      </c>
      <c r="E682" s="72"/>
      <c r="F682" s="142" t="s">
        <v>16</v>
      </c>
      <c r="G682" s="142" t="str">
        <f t="shared" si="39"/>
        <v>Decembre</v>
      </c>
      <c r="H682" s="158">
        <v>42719</v>
      </c>
      <c r="I682" s="84" t="s">
        <v>1051</v>
      </c>
      <c r="J682" s="142" t="s">
        <v>1052</v>
      </c>
      <c r="K682" s="142" t="s">
        <v>1062</v>
      </c>
      <c r="L682" s="142" t="s">
        <v>2730</v>
      </c>
      <c r="M682" s="80" t="s">
        <v>27</v>
      </c>
      <c r="N682" s="159">
        <v>60</v>
      </c>
      <c r="O682" s="75"/>
      <c r="P682" s="75"/>
      <c r="Q682" s="75"/>
      <c r="R682" s="79"/>
      <c r="S682" s="144">
        <v>60</v>
      </c>
      <c r="T682" s="85" t="s">
        <v>1040</v>
      </c>
      <c r="U682" s="142" t="s">
        <v>20</v>
      </c>
      <c r="V682" s="142" t="s">
        <v>517</v>
      </c>
      <c r="W682" s="86"/>
      <c r="X682" s="142"/>
      <c r="Y682" s="142"/>
      <c r="Z682" s="142" t="s">
        <v>1069</v>
      </c>
      <c r="AA682" s="142" t="s">
        <v>2737</v>
      </c>
      <c r="AB682" s="142" t="str">
        <f t="shared" si="37"/>
        <v>CR 20161215SUCH</v>
      </c>
      <c r="AC682" s="142">
        <f t="shared" si="38"/>
        <v>3</v>
      </c>
      <c r="AD682" s="142" t="str">
        <f>VLOOKUP(U682,NIVEAUXADMIN!A:B,2,FALSE)</f>
        <v>HT07</v>
      </c>
      <c r="AE682" s="142" t="str">
        <f>VLOOKUP(V682,NIVEAUXADMIN!E:F,2,FALSE)</f>
        <v>HT07713</v>
      </c>
      <c r="AF682" s="142" t="e">
        <f>VLOOKUP(W682,NIVEAUXADMIN!I:J,2,FALSE)</f>
        <v>#N/A</v>
      </c>
      <c r="AG682" s="142">
        <f>IF(SUMPRODUCT(($A$4:$A682=A682)*($V$4:$V682=V682))&gt;1,0,1)</f>
        <v>0</v>
      </c>
    </row>
    <row r="683" spans="1:33" ht="15" customHeight="1">
      <c r="A683" s="143" t="s">
        <v>2754</v>
      </c>
      <c r="B683" s="143" t="s">
        <v>2754</v>
      </c>
      <c r="C683" s="143" t="s">
        <v>38</v>
      </c>
      <c r="D683" s="142" t="s">
        <v>1192</v>
      </c>
      <c r="E683" s="72" t="s">
        <v>48</v>
      </c>
      <c r="F683" s="142" t="s">
        <v>16</v>
      </c>
      <c r="G683" s="142" t="str">
        <f t="shared" si="39"/>
        <v>Decembre</v>
      </c>
      <c r="H683" s="158">
        <v>42725</v>
      </c>
      <c r="I683" s="84" t="s">
        <v>1049</v>
      </c>
      <c r="J683" s="142" t="s">
        <v>1053</v>
      </c>
      <c r="K683" s="142" t="s">
        <v>1064</v>
      </c>
      <c r="L683" s="142" t="s">
        <v>2720</v>
      </c>
      <c r="M683" s="80" t="s">
        <v>27</v>
      </c>
      <c r="N683" s="159">
        <v>108</v>
      </c>
      <c r="O683" s="75"/>
      <c r="P683" s="75"/>
      <c r="Q683" s="75"/>
      <c r="R683" s="79"/>
      <c r="S683" s="144">
        <v>108</v>
      </c>
      <c r="T683" s="85" t="s">
        <v>1040</v>
      </c>
      <c r="U683" s="142" t="s">
        <v>153</v>
      </c>
      <c r="V683" s="142" t="s">
        <v>293</v>
      </c>
      <c r="W683" s="86" t="s">
        <v>1668</v>
      </c>
      <c r="X683" s="142"/>
      <c r="Y683" s="142"/>
      <c r="Z683" s="142" t="s">
        <v>1069</v>
      </c>
      <c r="AA683" s="142"/>
      <c r="AB683" s="142" t="str">
        <f t="shared" si="37"/>
        <v>CR 20161221NIL'4È</v>
      </c>
      <c r="AC683" s="142">
        <f t="shared" si="38"/>
        <v>6</v>
      </c>
      <c r="AD683" s="142" t="str">
        <f>VLOOKUP(U683,NIVEAUXADMIN!A:B,2,FALSE)</f>
        <v>HT10</v>
      </c>
      <c r="AE683" s="142" t="str">
        <f>VLOOKUP(V683,NIVEAUXADMIN!E:F,2,FALSE)</f>
        <v>HT101023</v>
      </c>
      <c r="AF683" s="142" t="str">
        <f>VLOOKUP(W683,NIVEAUXADMIN!I:J,2,FALSE)</f>
        <v>HT101023-04</v>
      </c>
      <c r="AG683" s="142">
        <f>IF(SUMPRODUCT(($A$4:$A683=A683)*($V$4:$V683=V683))&gt;1,0,1)</f>
        <v>0</v>
      </c>
    </row>
    <row r="684" spans="1:33" ht="15" customHeight="1">
      <c r="A684" s="143" t="s">
        <v>2754</v>
      </c>
      <c r="B684" s="143" t="s">
        <v>2754</v>
      </c>
      <c r="C684" s="143" t="s">
        <v>38</v>
      </c>
      <c r="D684" s="142" t="s">
        <v>1192</v>
      </c>
      <c r="E684" s="72" t="s">
        <v>48</v>
      </c>
      <c r="F684" s="142" t="s">
        <v>16</v>
      </c>
      <c r="G684" s="142" t="str">
        <f t="shared" si="39"/>
        <v>Decembre</v>
      </c>
      <c r="H684" s="158">
        <v>42719</v>
      </c>
      <c r="I684" s="84" t="s">
        <v>1051</v>
      </c>
      <c r="J684" s="142" t="s">
        <v>1052</v>
      </c>
      <c r="K684" s="142" t="s">
        <v>1058</v>
      </c>
      <c r="L684" s="142"/>
      <c r="M684" s="80" t="s">
        <v>27</v>
      </c>
      <c r="N684" s="159">
        <v>48</v>
      </c>
      <c r="O684" s="75"/>
      <c r="P684" s="75"/>
      <c r="Q684" s="75"/>
      <c r="R684" s="79" t="s">
        <v>1885</v>
      </c>
      <c r="S684" s="144">
        <v>24</v>
      </c>
      <c r="T684" s="85" t="s">
        <v>1040</v>
      </c>
      <c r="U684" s="142" t="s">
        <v>153</v>
      </c>
      <c r="V684" s="142" t="s">
        <v>226</v>
      </c>
      <c r="W684" s="86" t="s">
        <v>1786</v>
      </c>
      <c r="X684" s="142"/>
      <c r="Y684" s="142"/>
      <c r="Z684" s="142" t="s">
        <v>1069</v>
      </c>
      <c r="AA684" s="142" t="s">
        <v>2738</v>
      </c>
      <c r="AB684" s="142" t="str">
        <f t="shared" si="37"/>
        <v>CR 20161215NIAN7È</v>
      </c>
      <c r="AC684" s="142">
        <f t="shared" si="38"/>
        <v>4</v>
      </c>
      <c r="AD684" s="142" t="str">
        <f>VLOOKUP(U684,NIVEAUXADMIN!A:B,2,FALSE)</f>
        <v>HT10</v>
      </c>
      <c r="AE684" s="142" t="str">
        <f>VLOOKUP(V684,NIVEAUXADMIN!E:F,2,FALSE)</f>
        <v>HT101021</v>
      </c>
      <c r="AF684" s="142" t="str">
        <f>VLOOKUP(W684,NIVEAUXADMIN!I:J,2,FALSE)</f>
        <v>HT101021-03</v>
      </c>
      <c r="AG684" s="142">
        <f>IF(SUMPRODUCT(($A$4:$A684=A684)*($V$4:$V684=V684))&gt;1,0,1)</f>
        <v>0</v>
      </c>
    </row>
    <row r="685" spans="1:33" ht="15" customHeight="1">
      <c r="A685" s="143" t="s">
        <v>2754</v>
      </c>
      <c r="B685" s="143" t="s">
        <v>2754</v>
      </c>
      <c r="C685" s="143" t="s">
        <v>38</v>
      </c>
      <c r="D685" s="142" t="s">
        <v>1192</v>
      </c>
      <c r="E685" s="72" t="s">
        <v>48</v>
      </c>
      <c r="F685" s="142" t="s">
        <v>16</v>
      </c>
      <c r="G685" s="142" t="str">
        <f t="shared" si="39"/>
        <v>Decembre</v>
      </c>
      <c r="H685" s="158">
        <v>42725</v>
      </c>
      <c r="I685" s="84" t="s">
        <v>1051</v>
      </c>
      <c r="J685" s="142" t="s">
        <v>1052</v>
      </c>
      <c r="K685" s="142" t="s">
        <v>1063</v>
      </c>
      <c r="L685" s="142" t="s">
        <v>2732</v>
      </c>
      <c r="M685" s="80" t="s">
        <v>27</v>
      </c>
      <c r="N685" s="159">
        <v>183</v>
      </c>
      <c r="O685" s="75"/>
      <c r="P685" s="75"/>
      <c r="Q685" s="75"/>
      <c r="R685" s="79" t="s">
        <v>1885</v>
      </c>
      <c r="S685" s="144">
        <v>183</v>
      </c>
      <c r="T685" s="85" t="s">
        <v>1040</v>
      </c>
      <c r="U685" s="142" t="s">
        <v>153</v>
      </c>
      <c r="V685" s="142" t="s">
        <v>293</v>
      </c>
      <c r="W685" s="86" t="s">
        <v>1668</v>
      </c>
      <c r="X685" s="142"/>
      <c r="Y685" s="142"/>
      <c r="Z685" s="142" t="s">
        <v>1069</v>
      </c>
      <c r="AA685" s="142" t="s">
        <v>2735</v>
      </c>
      <c r="AB685" s="142" t="str">
        <f t="shared" si="37"/>
        <v>CR 20161221NIL'4È</v>
      </c>
      <c r="AC685" s="142">
        <f t="shared" si="38"/>
        <v>6</v>
      </c>
      <c r="AD685" s="142" t="str">
        <f>VLOOKUP(U685,NIVEAUXADMIN!A:B,2,FALSE)</f>
        <v>HT10</v>
      </c>
      <c r="AE685" s="142" t="str">
        <f>VLOOKUP(V685,NIVEAUXADMIN!E:F,2,FALSE)</f>
        <v>HT101023</v>
      </c>
      <c r="AF685" s="142" t="str">
        <f>VLOOKUP(W685,NIVEAUXADMIN!I:J,2,FALSE)</f>
        <v>HT101023-04</v>
      </c>
      <c r="AG685" s="142">
        <f>IF(SUMPRODUCT(($A$4:$A685=A685)*($V$4:$V685=V685))&gt;1,0,1)</f>
        <v>0</v>
      </c>
    </row>
    <row r="686" spans="1:33" ht="15" customHeight="1">
      <c r="A686" s="143" t="s">
        <v>2754</v>
      </c>
      <c r="B686" s="143" t="s">
        <v>2754</v>
      </c>
      <c r="C686" s="143" t="s">
        <v>38</v>
      </c>
      <c r="D686" s="142" t="s">
        <v>1192</v>
      </c>
      <c r="E686" s="72" t="s">
        <v>48</v>
      </c>
      <c r="F686" s="142" t="s">
        <v>16</v>
      </c>
      <c r="G686" s="142" t="str">
        <f t="shared" si="39"/>
        <v>Decembre</v>
      </c>
      <c r="H686" s="158">
        <v>42719</v>
      </c>
      <c r="I686" s="84" t="s">
        <v>1051</v>
      </c>
      <c r="J686" s="142" t="s">
        <v>1052</v>
      </c>
      <c r="K686" s="142" t="s">
        <v>1058</v>
      </c>
      <c r="L686" s="142"/>
      <c r="M686" s="80" t="s">
        <v>27</v>
      </c>
      <c r="N686" s="159">
        <v>372</v>
      </c>
      <c r="O686" s="75"/>
      <c r="P686" s="75"/>
      <c r="Q686" s="75"/>
      <c r="R686" s="79" t="s">
        <v>1885</v>
      </c>
      <c r="S686" s="144">
        <v>235</v>
      </c>
      <c r="T686" s="85" t="s">
        <v>1040</v>
      </c>
      <c r="U686" s="142" t="s">
        <v>153</v>
      </c>
      <c r="V686" s="142" t="s">
        <v>226</v>
      </c>
      <c r="W686" s="86" t="s">
        <v>1734</v>
      </c>
      <c r="X686" s="142"/>
      <c r="Y686" s="142"/>
      <c r="Z686" s="142" t="s">
        <v>1069</v>
      </c>
      <c r="AA686" s="142" t="s">
        <v>2738</v>
      </c>
      <c r="AB686" s="142" t="str">
        <f t="shared" si="37"/>
        <v>CR 20161215NIAN6È</v>
      </c>
      <c r="AC686" s="142">
        <f t="shared" si="38"/>
        <v>3</v>
      </c>
      <c r="AD686" s="142" t="str">
        <f>VLOOKUP(U686,NIVEAUXADMIN!A:B,2,FALSE)</f>
        <v>HT10</v>
      </c>
      <c r="AE686" s="142" t="str">
        <f>VLOOKUP(V686,NIVEAUXADMIN!E:F,2,FALSE)</f>
        <v>HT101021</v>
      </c>
      <c r="AF686" s="142" t="str">
        <f>VLOOKUP(W686,NIVEAUXADMIN!I:J,2,FALSE)</f>
        <v>HT101021-02</v>
      </c>
      <c r="AG686" s="142">
        <f>IF(SUMPRODUCT(($A$4:$A686=A686)*($V$4:$V686=V686))&gt;1,0,1)</f>
        <v>0</v>
      </c>
    </row>
    <row r="687" spans="1:33" ht="15" customHeight="1">
      <c r="A687" s="143" t="s">
        <v>2754</v>
      </c>
      <c r="B687" s="143" t="s">
        <v>2754</v>
      </c>
      <c r="C687" s="143" t="s">
        <v>38</v>
      </c>
      <c r="D687" s="142" t="s">
        <v>1192</v>
      </c>
      <c r="E687" s="72"/>
      <c r="F687" s="142" t="s">
        <v>16</v>
      </c>
      <c r="G687" s="142" t="str">
        <f t="shared" si="39"/>
        <v>Decembre</v>
      </c>
      <c r="H687" s="158">
        <v>42719</v>
      </c>
      <c r="I687" s="84" t="s">
        <v>1051</v>
      </c>
      <c r="J687" s="142" t="s">
        <v>1052</v>
      </c>
      <c r="K687" s="142" t="s">
        <v>1058</v>
      </c>
      <c r="L687" s="142"/>
      <c r="M687" s="80" t="s">
        <v>27</v>
      </c>
      <c r="N687" s="159">
        <v>120</v>
      </c>
      <c r="O687" s="75"/>
      <c r="P687" s="75"/>
      <c r="Q687" s="75"/>
      <c r="R687" s="79"/>
      <c r="S687" s="144">
        <v>60</v>
      </c>
      <c r="T687" s="85" t="s">
        <v>1040</v>
      </c>
      <c r="U687" s="142" t="s">
        <v>20</v>
      </c>
      <c r="V687" s="142" t="s">
        <v>21</v>
      </c>
      <c r="W687" s="86"/>
      <c r="X687" s="142"/>
      <c r="Y687" s="142"/>
      <c r="Z687" s="142" t="s">
        <v>1069</v>
      </c>
      <c r="AA687" s="142" t="s">
        <v>2738</v>
      </c>
      <c r="AB687" s="142" t="str">
        <f t="shared" si="37"/>
        <v>CR 20161215SULE</v>
      </c>
      <c r="AC687" s="142">
        <f t="shared" si="38"/>
        <v>3</v>
      </c>
      <c r="AD687" s="142" t="str">
        <f>VLOOKUP(U687,NIVEAUXADMIN!A:B,2,FALSE)</f>
        <v>HT07</v>
      </c>
      <c r="AE687" s="142" t="str">
        <f>VLOOKUP(V687,NIVEAUXADMIN!E:F,2,FALSE)</f>
        <v>HT07711</v>
      </c>
      <c r="AF687" s="142" t="e">
        <f>VLOOKUP(W687,NIVEAUXADMIN!I:J,2,FALSE)</f>
        <v>#N/A</v>
      </c>
      <c r="AG687" s="142">
        <f>IF(SUMPRODUCT(($A$4:$A687=A687)*($V$4:$V687=V687))&gt;1,0,1)</f>
        <v>0</v>
      </c>
    </row>
    <row r="688" spans="1:33" ht="15" customHeight="1">
      <c r="A688" s="143" t="s">
        <v>2754</v>
      </c>
      <c r="B688" s="143" t="s">
        <v>2754</v>
      </c>
      <c r="C688" s="143" t="s">
        <v>38</v>
      </c>
      <c r="D688" s="142" t="s">
        <v>1192</v>
      </c>
      <c r="E688" s="72" t="s">
        <v>48</v>
      </c>
      <c r="F688" s="142" t="s">
        <v>16</v>
      </c>
      <c r="G688" s="142" t="str">
        <f t="shared" si="39"/>
        <v>Decembre</v>
      </c>
      <c r="H688" s="158">
        <v>42726</v>
      </c>
      <c r="I688" s="84" t="s">
        <v>1051</v>
      </c>
      <c r="J688" s="142" t="s">
        <v>1052</v>
      </c>
      <c r="K688" s="142" t="s">
        <v>1063</v>
      </c>
      <c r="L688" s="142" t="s">
        <v>2732</v>
      </c>
      <c r="M688" s="80" t="s">
        <v>27</v>
      </c>
      <c r="N688" s="159">
        <v>189</v>
      </c>
      <c r="O688" s="75"/>
      <c r="P688" s="75"/>
      <c r="Q688" s="75"/>
      <c r="R688" s="79"/>
      <c r="S688" s="144">
        <v>189</v>
      </c>
      <c r="T688" s="85" t="s">
        <v>1040</v>
      </c>
      <c r="U688" s="142" t="s">
        <v>153</v>
      </c>
      <c r="V688" s="142" t="s">
        <v>296</v>
      </c>
      <c r="W688" s="86"/>
      <c r="X688" s="142"/>
      <c r="Y688" s="142"/>
      <c r="Z688" s="142" t="s">
        <v>1069</v>
      </c>
      <c r="AA688" s="142" t="s">
        <v>2735</v>
      </c>
      <c r="AB688" s="142" t="str">
        <f t="shared" si="37"/>
        <v>CR 20161222NIMI</v>
      </c>
      <c r="AC688" s="142">
        <f t="shared" si="38"/>
        <v>5</v>
      </c>
      <c r="AD688" s="142" t="str">
        <f>VLOOKUP(U688,NIVEAUXADMIN!A:B,2,FALSE)</f>
        <v>HT10</v>
      </c>
      <c r="AE688" s="142" t="str">
        <f>VLOOKUP(V688,NIVEAUXADMIN!E:F,2,FALSE)</f>
        <v>HT101011</v>
      </c>
      <c r="AF688" s="142" t="e">
        <f>VLOOKUP(W688,NIVEAUXADMIN!I:J,2,FALSE)</f>
        <v>#N/A</v>
      </c>
      <c r="AG688" s="142">
        <f>IF(SUMPRODUCT(($A$4:$A688=A688)*($V$4:$V688=V688))&gt;1,0,1)</f>
        <v>0</v>
      </c>
    </row>
    <row r="689" spans="1:33" ht="15" customHeight="1">
      <c r="A689" s="143" t="s">
        <v>2754</v>
      </c>
      <c r="B689" s="143" t="s">
        <v>2754</v>
      </c>
      <c r="C689" s="143" t="s">
        <v>38</v>
      </c>
      <c r="D689" s="142" t="s">
        <v>1192</v>
      </c>
      <c r="E689" s="72" t="s">
        <v>48</v>
      </c>
      <c r="F689" s="142" t="s">
        <v>16</v>
      </c>
      <c r="G689" s="142" t="str">
        <f t="shared" si="39"/>
        <v>Decembre</v>
      </c>
      <c r="H689" s="158">
        <v>42726</v>
      </c>
      <c r="I689" s="84" t="s">
        <v>1049</v>
      </c>
      <c r="J689" s="142" t="s">
        <v>1053</v>
      </c>
      <c r="K689" s="142" t="s">
        <v>1064</v>
      </c>
      <c r="L689" s="142" t="s">
        <v>2720</v>
      </c>
      <c r="M689" s="80" t="s">
        <v>27</v>
      </c>
      <c r="N689" s="159">
        <v>9</v>
      </c>
      <c r="O689" s="75"/>
      <c r="P689" s="75"/>
      <c r="Q689" s="75"/>
      <c r="R689" s="79"/>
      <c r="S689" s="144">
        <v>9</v>
      </c>
      <c r="T689" s="85" t="s">
        <v>1040</v>
      </c>
      <c r="U689" s="142" t="s">
        <v>153</v>
      </c>
      <c r="V689" s="142" t="s">
        <v>293</v>
      </c>
      <c r="W689" s="86"/>
      <c r="X689" s="142"/>
      <c r="Y689" s="142"/>
      <c r="Z689" s="142" t="s">
        <v>1069</v>
      </c>
      <c r="AA689" s="142"/>
      <c r="AB689" s="142" t="str">
        <f t="shared" si="37"/>
        <v>CR 20161222NIL'</v>
      </c>
      <c r="AC689" s="142">
        <f t="shared" si="38"/>
        <v>4</v>
      </c>
      <c r="AD689" s="142" t="str">
        <f>VLOOKUP(U689,NIVEAUXADMIN!A:B,2,FALSE)</f>
        <v>HT10</v>
      </c>
      <c r="AE689" s="142" t="str">
        <f>VLOOKUP(V689,NIVEAUXADMIN!E:F,2,FALSE)</f>
        <v>HT101023</v>
      </c>
      <c r="AF689" s="142" t="e">
        <f>VLOOKUP(W689,NIVEAUXADMIN!I:J,2,FALSE)</f>
        <v>#N/A</v>
      </c>
      <c r="AG689" s="142">
        <f>IF(SUMPRODUCT(($A$4:$A689=A689)*($V$4:$V689=V689))&gt;1,0,1)</f>
        <v>0</v>
      </c>
    </row>
    <row r="690" spans="1:33" ht="15" customHeight="1">
      <c r="A690" s="143" t="s">
        <v>2754</v>
      </c>
      <c r="B690" s="143" t="s">
        <v>2754</v>
      </c>
      <c r="C690" s="143" t="s">
        <v>38</v>
      </c>
      <c r="D690" s="142" t="s">
        <v>1192</v>
      </c>
      <c r="E690" s="72"/>
      <c r="F690" s="142" t="s">
        <v>16</v>
      </c>
      <c r="G690" s="142" t="str">
        <f t="shared" si="39"/>
        <v>Decembre</v>
      </c>
      <c r="H690" s="158">
        <v>42719</v>
      </c>
      <c r="I690" s="84" t="s">
        <v>1051</v>
      </c>
      <c r="J690" s="142" t="s">
        <v>1052</v>
      </c>
      <c r="K690" s="142" t="s">
        <v>1058</v>
      </c>
      <c r="L690" s="142"/>
      <c r="M690" s="80" t="s">
        <v>27</v>
      </c>
      <c r="N690" s="159">
        <v>120</v>
      </c>
      <c r="O690" s="75"/>
      <c r="P690" s="75"/>
      <c r="Q690" s="75"/>
      <c r="R690" s="79"/>
      <c r="S690" s="144">
        <v>60</v>
      </c>
      <c r="T690" s="85" t="s">
        <v>1040</v>
      </c>
      <c r="U690" s="142" t="s">
        <v>20</v>
      </c>
      <c r="V690" s="142" t="s">
        <v>517</v>
      </c>
      <c r="W690" s="86"/>
      <c r="X690" s="142"/>
      <c r="Y690" s="142"/>
      <c r="Z690" s="142" t="s">
        <v>1069</v>
      </c>
      <c r="AA690" s="142" t="s">
        <v>2738</v>
      </c>
      <c r="AB690" s="142" t="str">
        <f t="shared" si="37"/>
        <v>CR 20161215SUCH</v>
      </c>
      <c r="AC690" s="142">
        <f t="shared" si="38"/>
        <v>3</v>
      </c>
      <c r="AD690" s="142" t="str">
        <f>VLOOKUP(U690,NIVEAUXADMIN!A:B,2,FALSE)</f>
        <v>HT07</v>
      </c>
      <c r="AE690" s="142" t="str">
        <f>VLOOKUP(V690,NIVEAUXADMIN!E:F,2,FALSE)</f>
        <v>HT07713</v>
      </c>
      <c r="AF690" s="142" t="e">
        <f>VLOOKUP(W690,NIVEAUXADMIN!I:J,2,FALSE)</f>
        <v>#N/A</v>
      </c>
      <c r="AG690" s="142">
        <f>IF(SUMPRODUCT(($A$4:$A690=A690)*($V$4:$V690=V690))&gt;1,0,1)</f>
        <v>0</v>
      </c>
    </row>
    <row r="691" spans="1:33" ht="15" customHeight="1">
      <c r="A691" s="143" t="s">
        <v>2754</v>
      </c>
      <c r="B691" s="143" t="s">
        <v>2754</v>
      </c>
      <c r="C691" s="143" t="s">
        <v>38</v>
      </c>
      <c r="D691" s="142" t="s">
        <v>1192</v>
      </c>
      <c r="E691" s="72" t="s">
        <v>48</v>
      </c>
      <c r="F691" s="142" t="s">
        <v>16</v>
      </c>
      <c r="G691" s="142" t="str">
        <f t="shared" si="39"/>
        <v>Decembre</v>
      </c>
      <c r="H691" s="158">
        <v>42720</v>
      </c>
      <c r="I691" s="84" t="s">
        <v>1051</v>
      </c>
      <c r="J691" s="142" t="s">
        <v>1052</v>
      </c>
      <c r="K691" s="142" t="s">
        <v>1062</v>
      </c>
      <c r="L691" s="142" t="s">
        <v>2733</v>
      </c>
      <c r="M691" s="80" t="s">
        <v>27</v>
      </c>
      <c r="N691" s="159">
        <v>112</v>
      </c>
      <c r="O691" s="75"/>
      <c r="P691" s="75"/>
      <c r="Q691" s="75"/>
      <c r="R691" s="79" t="s">
        <v>1885</v>
      </c>
      <c r="S691" s="144">
        <v>112</v>
      </c>
      <c r="T691" s="85" t="s">
        <v>1040</v>
      </c>
      <c r="U691" s="142" t="s">
        <v>153</v>
      </c>
      <c r="V691" s="142" t="s">
        <v>280</v>
      </c>
      <c r="W691" s="86" t="s">
        <v>1429</v>
      </c>
      <c r="X691" s="142"/>
      <c r="Y691" s="142"/>
      <c r="Z691" s="142" t="s">
        <v>1069</v>
      </c>
      <c r="AA691" s="142" t="s">
        <v>2737</v>
      </c>
      <c r="AB691" s="142" t="str">
        <f t="shared" si="37"/>
        <v>CR 20161216NIAR2È</v>
      </c>
      <c r="AC691" s="142">
        <f t="shared" si="38"/>
        <v>4</v>
      </c>
      <c r="AD691" s="142" t="str">
        <f>VLOOKUP(U691,NIVEAUXADMIN!A:B,2,FALSE)</f>
        <v>HT10</v>
      </c>
      <c r="AE691" s="142" t="str">
        <f>VLOOKUP(V691,NIVEAUXADMIN!E:F,2,FALSE)</f>
        <v>HT101024</v>
      </c>
      <c r="AF691" s="142" t="str">
        <f>VLOOKUP(W691,NIVEAUXADMIN!I:J,2,FALSE)</f>
        <v>HT101024-02</v>
      </c>
      <c r="AG691" s="142">
        <f>IF(SUMPRODUCT(($A$4:$A691=A691)*($V$4:$V691=V691))&gt;1,0,1)</f>
        <v>0</v>
      </c>
    </row>
    <row r="692" spans="1:33" ht="15" customHeight="1">
      <c r="A692" s="143" t="s">
        <v>2754</v>
      </c>
      <c r="B692" s="143" t="s">
        <v>2754</v>
      </c>
      <c r="C692" s="143" t="s">
        <v>38</v>
      </c>
      <c r="D692" s="142" t="s">
        <v>1192</v>
      </c>
      <c r="E692" s="72" t="s">
        <v>48</v>
      </c>
      <c r="F692" s="142" t="s">
        <v>16</v>
      </c>
      <c r="G692" s="142" t="str">
        <f t="shared" si="39"/>
        <v>Decembre</v>
      </c>
      <c r="H692" s="158">
        <v>42720</v>
      </c>
      <c r="I692" s="84" t="s">
        <v>1051</v>
      </c>
      <c r="J692" s="142" t="s">
        <v>1052</v>
      </c>
      <c r="K692" s="142" t="s">
        <v>1062</v>
      </c>
      <c r="L692" s="142" t="s">
        <v>2733</v>
      </c>
      <c r="M692" s="80" t="s">
        <v>27</v>
      </c>
      <c r="N692" s="159">
        <v>131</v>
      </c>
      <c r="O692" s="75"/>
      <c r="P692" s="75"/>
      <c r="Q692" s="75"/>
      <c r="R692" s="79" t="s">
        <v>1885</v>
      </c>
      <c r="S692" s="144">
        <v>131</v>
      </c>
      <c r="T692" s="85" t="s">
        <v>1040</v>
      </c>
      <c r="U692" s="142" t="s">
        <v>153</v>
      </c>
      <c r="V692" s="142" t="s">
        <v>280</v>
      </c>
      <c r="W692" s="86" t="s">
        <v>1542</v>
      </c>
      <c r="X692" s="142"/>
      <c r="Y692" s="142"/>
      <c r="Z692" s="142" t="s">
        <v>1069</v>
      </c>
      <c r="AA692" s="142" t="s">
        <v>2737</v>
      </c>
      <c r="AB692" s="142" t="str">
        <f t="shared" si="37"/>
        <v>CR 20161216NIAR3È</v>
      </c>
      <c r="AC692" s="142">
        <f t="shared" si="38"/>
        <v>4</v>
      </c>
      <c r="AD692" s="142" t="str">
        <f>VLOOKUP(U692,NIVEAUXADMIN!A:B,2,FALSE)</f>
        <v>HT10</v>
      </c>
      <c r="AE692" s="142" t="str">
        <f>VLOOKUP(V692,NIVEAUXADMIN!E:F,2,FALSE)</f>
        <v>HT101024</v>
      </c>
      <c r="AF692" s="142" t="str">
        <f>VLOOKUP(W692,NIVEAUXADMIN!I:J,2,FALSE)</f>
        <v>HT101024-01</v>
      </c>
      <c r="AG692" s="142">
        <f>IF(SUMPRODUCT(($A$4:$A692=A692)*($V$4:$V692=V692))&gt;1,0,1)</f>
        <v>0</v>
      </c>
    </row>
    <row r="693" spans="1:33" ht="15" customHeight="1">
      <c r="A693" s="72" t="s">
        <v>2754</v>
      </c>
      <c r="B693" s="72" t="s">
        <v>2754</v>
      </c>
      <c r="C693" s="72" t="s">
        <v>38</v>
      </c>
      <c r="D693" s="142" t="s">
        <v>1192</v>
      </c>
      <c r="E693" s="72"/>
      <c r="F693" s="142" t="s">
        <v>16</v>
      </c>
      <c r="G693" s="142" t="str">
        <f t="shared" si="39"/>
        <v>Novembre</v>
      </c>
      <c r="H693" s="158">
        <v>42684</v>
      </c>
      <c r="I693" s="84" t="s">
        <v>1049</v>
      </c>
      <c r="J693" s="142" t="s">
        <v>1053</v>
      </c>
      <c r="K693" s="142" t="s">
        <v>1186</v>
      </c>
      <c r="L693" s="142"/>
      <c r="M693" s="80" t="s">
        <v>27</v>
      </c>
      <c r="N693" s="159">
        <v>245</v>
      </c>
      <c r="O693" s="75"/>
      <c r="P693" s="75"/>
      <c r="Q693" s="75"/>
      <c r="R693" s="79" t="s">
        <v>1885</v>
      </c>
      <c r="S693" s="144">
        <v>245</v>
      </c>
      <c r="T693" s="85" t="s">
        <v>30</v>
      </c>
      <c r="U693" s="142" t="s">
        <v>20</v>
      </c>
      <c r="V693" s="142" t="s">
        <v>554</v>
      </c>
      <c r="W693" s="86" t="s">
        <v>1667</v>
      </c>
      <c r="X693" s="142" t="s">
        <v>2722</v>
      </c>
      <c r="Y693" s="142"/>
      <c r="Z693" s="142" t="s">
        <v>1070</v>
      </c>
      <c r="AA693" s="142"/>
      <c r="AB693" s="142" t="str">
        <f t="shared" si="37"/>
        <v>CR 20161110SUTO4È</v>
      </c>
      <c r="AC693" s="142">
        <f t="shared" si="38"/>
        <v>4</v>
      </c>
      <c r="AD693" s="142" t="str">
        <f>VLOOKUP(U693,NIVEAUXADMIN!A:B,2,FALSE)</f>
        <v>HT07</v>
      </c>
      <c r="AE693" s="142" t="str">
        <f>VLOOKUP(V693,NIVEAUXADMIN!E:F,2,FALSE)</f>
        <v>HT07712</v>
      </c>
      <c r="AF693" s="142" t="str">
        <f>VLOOKUP(W693,NIVEAUXADMIN!I:J,2,FALSE)</f>
        <v>HT07712-04</v>
      </c>
      <c r="AG693" s="142">
        <f>IF(SUMPRODUCT(($A$4:$A693=A693)*($V$4:$V693=V693))&gt;1,0,1)</f>
        <v>0</v>
      </c>
    </row>
    <row r="694" spans="1:33" s="142" customFormat="1" ht="15" customHeight="1">
      <c r="A694" s="142" t="s">
        <v>2754</v>
      </c>
      <c r="B694" s="142" t="s">
        <v>2754</v>
      </c>
      <c r="C694" s="142" t="s">
        <v>38</v>
      </c>
      <c r="D694" s="142" t="s">
        <v>1192</v>
      </c>
      <c r="E694" s="72"/>
      <c r="F694" s="142" t="s">
        <v>16</v>
      </c>
      <c r="G694" s="142" t="str">
        <f t="shared" si="39"/>
        <v>Octobre</v>
      </c>
      <c r="H694" s="158">
        <v>42655</v>
      </c>
      <c r="I694" s="84" t="s">
        <v>1051</v>
      </c>
      <c r="J694" s="142" t="s">
        <v>1052</v>
      </c>
      <c r="K694" s="142" t="s">
        <v>1056</v>
      </c>
      <c r="M694" s="80" t="s">
        <v>27</v>
      </c>
      <c r="N694" s="159">
        <v>32</v>
      </c>
      <c r="O694" s="75"/>
      <c r="P694" s="75"/>
      <c r="Q694" s="75"/>
      <c r="R694" s="79" t="s">
        <v>1885</v>
      </c>
      <c r="S694" s="144">
        <v>32</v>
      </c>
      <c r="T694" s="85" t="s">
        <v>1040</v>
      </c>
      <c r="U694" s="142" t="s">
        <v>169</v>
      </c>
      <c r="V694" s="142" t="s">
        <v>328</v>
      </c>
      <c r="W694" s="86"/>
      <c r="X694" s="142" t="s">
        <v>1134</v>
      </c>
      <c r="Z694" s="142" t="s">
        <v>1069</v>
      </c>
      <c r="AA694" s="142" t="s">
        <v>2738</v>
      </c>
      <c r="AB694" s="142" t="str">
        <f t="shared" si="37"/>
        <v>CR 20161012NOBA</v>
      </c>
      <c r="AC694" s="142">
        <f t="shared" si="38"/>
        <v>10</v>
      </c>
      <c r="AD694" s="142" t="str">
        <f>VLOOKUP(U694,NIVEAUXADMIN!A:B,2,FALSE)</f>
        <v>HT09</v>
      </c>
      <c r="AE694" s="142" t="str">
        <f>VLOOKUP(V694,NIVEAUXADMIN!E:F,2,FALSE)</f>
        <v>HT09932</v>
      </c>
      <c r="AF694" s="142" t="e">
        <f>VLOOKUP(W694,NIVEAUXADMIN!I:J,2,FALSE)</f>
        <v>#N/A</v>
      </c>
      <c r="AG694" s="142">
        <f>IF(SUMPRODUCT(($A$4:$A694=A694)*($V$4:$V694=V694))&gt;1,0,1)</f>
        <v>0</v>
      </c>
    </row>
    <row r="695" spans="1:33" ht="15" customHeight="1">
      <c r="A695" s="142" t="s">
        <v>2754</v>
      </c>
      <c r="B695" s="142" t="s">
        <v>2754</v>
      </c>
      <c r="C695" s="142" t="s">
        <v>38</v>
      </c>
      <c r="D695" s="142" t="s">
        <v>1192</v>
      </c>
      <c r="E695" s="72"/>
      <c r="F695" s="142" t="s">
        <v>16</v>
      </c>
      <c r="G695" s="142" t="str">
        <f t="shared" si="39"/>
        <v>Octobre</v>
      </c>
      <c r="H695" s="158">
        <v>42655</v>
      </c>
      <c r="I695" s="84" t="s">
        <v>1051</v>
      </c>
      <c r="J695" s="142" t="s">
        <v>1052</v>
      </c>
      <c r="K695" s="142" t="s">
        <v>1056</v>
      </c>
      <c r="L695" s="142"/>
      <c r="M695" s="80" t="s">
        <v>27</v>
      </c>
      <c r="N695" s="159">
        <v>20</v>
      </c>
      <c r="O695" s="75"/>
      <c r="P695" s="75"/>
      <c r="Q695" s="75"/>
      <c r="R695" s="79" t="s">
        <v>1885</v>
      </c>
      <c r="S695" s="144">
        <v>20</v>
      </c>
      <c r="T695" s="85" t="s">
        <v>1040</v>
      </c>
      <c r="U695" s="142" t="s">
        <v>169</v>
      </c>
      <c r="V695" s="142" t="s">
        <v>328</v>
      </c>
      <c r="W695" s="86"/>
      <c r="X695" s="142" t="s">
        <v>1135</v>
      </c>
      <c r="Y695" s="142"/>
      <c r="Z695" s="142" t="s">
        <v>1069</v>
      </c>
      <c r="AA695" s="142" t="s">
        <v>2738</v>
      </c>
      <c r="AB695" s="142" t="str">
        <f t="shared" si="37"/>
        <v>CR 20161012NOBA</v>
      </c>
      <c r="AC695" s="142">
        <f t="shared" si="38"/>
        <v>10</v>
      </c>
      <c r="AD695" s="142" t="str">
        <f>VLOOKUP(U695,NIVEAUXADMIN!A:B,2,FALSE)</f>
        <v>HT09</v>
      </c>
      <c r="AE695" s="142" t="str">
        <f>VLOOKUP(V695,NIVEAUXADMIN!E:F,2,FALSE)</f>
        <v>HT09932</v>
      </c>
      <c r="AF695" s="142" t="e">
        <f>VLOOKUP(W695,NIVEAUXADMIN!I:J,2,FALSE)</f>
        <v>#N/A</v>
      </c>
      <c r="AG695" s="142">
        <f>IF(SUMPRODUCT(($A$4:$A695=A695)*($V$4:$V695=V695))&gt;1,0,1)</f>
        <v>0</v>
      </c>
    </row>
    <row r="696" spans="1:33" ht="15" customHeight="1">
      <c r="A696" s="142" t="s">
        <v>2754</v>
      </c>
      <c r="B696" s="142" t="s">
        <v>2754</v>
      </c>
      <c r="C696" s="142" t="s">
        <v>38</v>
      </c>
      <c r="D696" s="142" t="s">
        <v>1192</v>
      </c>
      <c r="E696" s="72"/>
      <c r="F696" s="142" t="s">
        <v>16</v>
      </c>
      <c r="G696" s="142" t="str">
        <f t="shared" si="39"/>
        <v>Octobre</v>
      </c>
      <c r="H696" s="158">
        <v>42655</v>
      </c>
      <c r="I696" s="84" t="s">
        <v>1051</v>
      </c>
      <c r="J696" s="142" t="s">
        <v>1052</v>
      </c>
      <c r="K696" s="142" t="s">
        <v>1056</v>
      </c>
      <c r="L696" s="142"/>
      <c r="M696" s="80" t="s">
        <v>27</v>
      </c>
      <c r="N696" s="159">
        <v>79</v>
      </c>
      <c r="O696" s="75"/>
      <c r="P696" s="75"/>
      <c r="Q696" s="75"/>
      <c r="R696" s="79" t="s">
        <v>1885</v>
      </c>
      <c r="S696" s="144">
        <v>224</v>
      </c>
      <c r="T696" s="85" t="s">
        <v>1040</v>
      </c>
      <c r="U696" s="142" t="s">
        <v>20</v>
      </c>
      <c r="V696" s="142" t="s">
        <v>21</v>
      </c>
      <c r="W696" s="86"/>
      <c r="X696" s="142" t="s">
        <v>1136</v>
      </c>
      <c r="Y696" s="142" t="s">
        <v>1037</v>
      </c>
      <c r="Z696" s="142" t="s">
        <v>1071</v>
      </c>
      <c r="AA696" s="142" t="s">
        <v>2738</v>
      </c>
      <c r="AB696" s="142" t="str">
        <f t="shared" si="37"/>
        <v>CR 20161012SULE</v>
      </c>
      <c r="AC696" s="142">
        <f t="shared" si="38"/>
        <v>8</v>
      </c>
      <c r="AD696" s="142" t="str">
        <f>VLOOKUP(U696,NIVEAUXADMIN!A:B,2,FALSE)</f>
        <v>HT07</v>
      </c>
      <c r="AE696" s="142" t="str">
        <f>VLOOKUP(V696,NIVEAUXADMIN!E:F,2,FALSE)</f>
        <v>HT07711</v>
      </c>
      <c r="AF696" s="142" t="e">
        <f>VLOOKUP(W696,NIVEAUXADMIN!I:J,2,FALSE)</f>
        <v>#N/A</v>
      </c>
      <c r="AG696" s="142">
        <f>IF(SUMPRODUCT(($A$4:$A696=A696)*($V$4:$V696=V696))&gt;1,0,1)</f>
        <v>0</v>
      </c>
    </row>
    <row r="697" spans="1:33" ht="15" customHeight="1">
      <c r="A697" s="142" t="s">
        <v>2754</v>
      </c>
      <c r="B697" s="142" t="s">
        <v>2754</v>
      </c>
      <c r="C697" s="142" t="s">
        <v>38</v>
      </c>
      <c r="D697" s="72" t="s">
        <v>1192</v>
      </c>
      <c r="E697" s="72"/>
      <c r="F697" s="142" t="s">
        <v>16</v>
      </c>
      <c r="G697" s="142" t="str">
        <f t="shared" si="39"/>
        <v>Octobre</v>
      </c>
      <c r="H697" s="158">
        <v>42655</v>
      </c>
      <c r="I697" s="84" t="s">
        <v>1051</v>
      </c>
      <c r="J697" s="142" t="s">
        <v>1052</v>
      </c>
      <c r="K697" s="142" t="s">
        <v>1056</v>
      </c>
      <c r="L697" s="142"/>
      <c r="M697" s="80" t="s">
        <v>27</v>
      </c>
      <c r="N697" s="159">
        <v>145</v>
      </c>
      <c r="O697" s="75"/>
      <c r="P697" s="75"/>
      <c r="Q697" s="75"/>
      <c r="R697" s="79" t="s">
        <v>1885</v>
      </c>
      <c r="S697" s="144">
        <v>145</v>
      </c>
      <c r="T697" s="85" t="s">
        <v>1040</v>
      </c>
      <c r="U697" s="142" t="s">
        <v>20</v>
      </c>
      <c r="V697" s="142" t="s">
        <v>21</v>
      </c>
      <c r="W697" s="86"/>
      <c r="X697" s="142" t="s">
        <v>1137</v>
      </c>
      <c r="Y697" s="142" t="s">
        <v>1037</v>
      </c>
      <c r="Z697" s="142" t="s">
        <v>1071</v>
      </c>
      <c r="AA697" s="142" t="s">
        <v>2738</v>
      </c>
      <c r="AB697" s="142" t="str">
        <f t="shared" si="37"/>
        <v>CR 20161012SULE</v>
      </c>
      <c r="AC697" s="142">
        <f t="shared" si="38"/>
        <v>8</v>
      </c>
      <c r="AD697" s="142" t="str">
        <f>VLOOKUP(U697,NIVEAUXADMIN!A:B,2,FALSE)</f>
        <v>HT07</v>
      </c>
      <c r="AE697" s="142" t="str">
        <f>VLOOKUP(V697,NIVEAUXADMIN!E:F,2,FALSE)</f>
        <v>HT07711</v>
      </c>
      <c r="AF697" s="142" t="e">
        <f>VLOOKUP(W697,NIVEAUXADMIN!I:J,2,FALSE)</f>
        <v>#N/A</v>
      </c>
      <c r="AG697" s="142">
        <f>IF(SUMPRODUCT(($A$4:$A697=A697)*($V$4:$V697=V697))&gt;1,0,1)</f>
        <v>0</v>
      </c>
    </row>
    <row r="698" spans="1:33" s="142" customFormat="1" ht="15" customHeight="1">
      <c r="A698" s="142" t="s">
        <v>2754</v>
      </c>
      <c r="B698" s="142" t="s">
        <v>2754</v>
      </c>
      <c r="C698" s="142" t="s">
        <v>38</v>
      </c>
      <c r="D698" s="142" t="s">
        <v>1192</v>
      </c>
      <c r="E698" s="72"/>
      <c r="F698" s="142" t="s">
        <v>16</v>
      </c>
      <c r="G698" s="142" t="str">
        <f t="shared" si="39"/>
        <v>Octobre</v>
      </c>
      <c r="H698" s="158">
        <v>42655</v>
      </c>
      <c r="I698" s="84" t="s">
        <v>1051</v>
      </c>
      <c r="J698" s="142" t="s">
        <v>1052</v>
      </c>
      <c r="K698" s="142" t="s">
        <v>1056</v>
      </c>
      <c r="M698" s="80" t="s">
        <v>27</v>
      </c>
      <c r="N698" s="159">
        <v>200</v>
      </c>
      <c r="O698" s="75"/>
      <c r="P698" s="75"/>
      <c r="Q698" s="75"/>
      <c r="R698" s="79" t="s">
        <v>1885</v>
      </c>
      <c r="S698" s="144">
        <v>200</v>
      </c>
      <c r="T698" s="85" t="s">
        <v>1040</v>
      </c>
      <c r="U698" s="142" t="s">
        <v>169</v>
      </c>
      <c r="V698" s="142" t="s">
        <v>439</v>
      </c>
      <c r="W698" s="86" t="s">
        <v>1497</v>
      </c>
      <c r="Z698" s="142" t="s">
        <v>1069</v>
      </c>
      <c r="AA698" s="142" t="s">
        <v>2738</v>
      </c>
      <c r="AB698" s="142" t="str">
        <f t="shared" si="37"/>
        <v>CR 20161012NOMO2È</v>
      </c>
      <c r="AC698" s="142">
        <f t="shared" si="38"/>
        <v>5</v>
      </c>
      <c r="AD698" s="142" t="str">
        <f>VLOOKUP(U698,NIVEAUXADMIN!A:B,2,FALSE)</f>
        <v>HT09</v>
      </c>
      <c r="AE698" s="142" t="str">
        <f>VLOOKUP(V698,NIVEAUXADMIN!E:F,2,FALSE)</f>
        <v>HT09931</v>
      </c>
      <c r="AF698" s="142" t="str">
        <f>VLOOKUP(W698,NIVEAUXADMIN!I:J,2,FALSE)</f>
        <v>HT09912-02</v>
      </c>
      <c r="AG698" s="142">
        <f>IF(SUMPRODUCT(($A$4:$A698=A698)*($V$4:$V698=V698))&gt;1,0,1)</f>
        <v>0</v>
      </c>
    </row>
    <row r="699" spans="1:33" s="142" customFormat="1" ht="15" customHeight="1">
      <c r="A699" s="142" t="s">
        <v>2754</v>
      </c>
      <c r="B699" s="142" t="s">
        <v>2754</v>
      </c>
      <c r="C699" s="142" t="s">
        <v>38</v>
      </c>
      <c r="D699" s="142" t="s">
        <v>1192</v>
      </c>
      <c r="E699" s="72"/>
      <c r="F699" s="142" t="s">
        <v>16</v>
      </c>
      <c r="G699" s="142" t="str">
        <f t="shared" si="39"/>
        <v>Octobre</v>
      </c>
      <c r="H699" s="158">
        <v>42656</v>
      </c>
      <c r="I699" s="84" t="s">
        <v>1051</v>
      </c>
      <c r="J699" s="142" t="s">
        <v>1052</v>
      </c>
      <c r="K699" s="142" t="s">
        <v>1056</v>
      </c>
      <c r="M699" s="80" t="s">
        <v>27</v>
      </c>
      <c r="N699" s="159">
        <v>305</v>
      </c>
      <c r="O699" s="75"/>
      <c r="P699" s="75"/>
      <c r="Q699" s="75"/>
      <c r="R699" s="79" t="s">
        <v>1885</v>
      </c>
      <c r="S699" s="144">
        <v>305</v>
      </c>
      <c r="T699" s="85" t="s">
        <v>1040</v>
      </c>
      <c r="U699" s="142" t="s">
        <v>169</v>
      </c>
      <c r="V699" s="142" t="s">
        <v>328</v>
      </c>
      <c r="W699" s="86" t="s">
        <v>1472</v>
      </c>
      <c r="X699" s="142" t="s">
        <v>328</v>
      </c>
      <c r="Z699" s="142" t="s">
        <v>1069</v>
      </c>
      <c r="AA699" s="142" t="s">
        <v>2738</v>
      </c>
      <c r="AB699" s="142" t="str">
        <f t="shared" si="37"/>
        <v>CR 20161013NOBA2È</v>
      </c>
      <c r="AC699" s="142">
        <f t="shared" si="38"/>
        <v>5</v>
      </c>
      <c r="AD699" s="142" t="str">
        <f>VLOOKUP(U699,NIVEAUXADMIN!A:B,2,FALSE)</f>
        <v>HT09</v>
      </c>
      <c r="AE699" s="142" t="str">
        <f>VLOOKUP(V699,NIVEAUXADMIN!E:F,2,FALSE)</f>
        <v>HT09932</v>
      </c>
      <c r="AF699" s="142" t="str">
        <f>VLOOKUP(W699,NIVEAUXADMIN!I:J,2,FALSE)</f>
        <v>HT09932-02</v>
      </c>
      <c r="AG699" s="142">
        <f>IF(SUMPRODUCT(($A$4:$A699=A699)*($V$4:$V699=V699))&gt;1,0,1)</f>
        <v>0</v>
      </c>
    </row>
    <row r="700" spans="1:33" ht="15" customHeight="1">
      <c r="A700" s="142" t="s">
        <v>2754</v>
      </c>
      <c r="B700" s="142" t="s">
        <v>2754</v>
      </c>
      <c r="C700" s="142" t="s">
        <v>38</v>
      </c>
      <c r="D700" s="142" t="s">
        <v>1192</v>
      </c>
      <c r="E700" s="72"/>
      <c r="F700" s="142" t="s">
        <v>16</v>
      </c>
      <c r="G700" s="142" t="str">
        <f t="shared" si="39"/>
        <v>Octobre</v>
      </c>
      <c r="H700" s="158">
        <v>42656</v>
      </c>
      <c r="I700" s="84" t="s">
        <v>1051</v>
      </c>
      <c r="J700" s="142" t="s">
        <v>1052</v>
      </c>
      <c r="K700" s="142" t="s">
        <v>1056</v>
      </c>
      <c r="L700" s="142"/>
      <c r="M700" s="80" t="s">
        <v>27</v>
      </c>
      <c r="N700" s="159">
        <v>100</v>
      </c>
      <c r="O700" s="75"/>
      <c r="P700" s="75"/>
      <c r="Q700" s="75"/>
      <c r="R700" s="79" t="s">
        <v>1885</v>
      </c>
      <c r="S700" s="144">
        <v>100</v>
      </c>
      <c r="T700" s="85" t="s">
        <v>1040</v>
      </c>
      <c r="U700" s="142" t="s">
        <v>169</v>
      </c>
      <c r="V700" s="142" t="s">
        <v>433</v>
      </c>
      <c r="W700" s="86"/>
      <c r="X700" s="142"/>
      <c r="Y700" s="142"/>
      <c r="Z700" s="142" t="s">
        <v>1069</v>
      </c>
      <c r="AA700" s="142" t="s">
        <v>2738</v>
      </c>
      <c r="AB700" s="142" t="str">
        <f t="shared" si="37"/>
        <v>CR 20161013NOJE</v>
      </c>
      <c r="AC700" s="142">
        <f t="shared" si="38"/>
        <v>5</v>
      </c>
      <c r="AD700" s="142" t="str">
        <f>VLOOKUP(U700,NIVEAUXADMIN!A:B,2,FALSE)</f>
        <v>HT09</v>
      </c>
      <c r="AE700" s="142" t="str">
        <f>VLOOKUP(V700,NIVEAUXADMIN!E:F,2,FALSE)</f>
        <v>HT09934</v>
      </c>
      <c r="AF700" s="142" t="e">
        <f>VLOOKUP(W700,NIVEAUXADMIN!I:J,2,FALSE)</f>
        <v>#N/A</v>
      </c>
      <c r="AG700" s="142">
        <f>IF(SUMPRODUCT(($A$4:$A700=A700)*($V$4:$V700=V700))&gt;1,0,1)</f>
        <v>0</v>
      </c>
    </row>
    <row r="701" spans="1:33" s="142" customFormat="1" ht="15" customHeight="1">
      <c r="A701" s="142" t="s">
        <v>2754</v>
      </c>
      <c r="B701" s="142" t="s">
        <v>2754</v>
      </c>
      <c r="C701" s="142" t="s">
        <v>38</v>
      </c>
      <c r="D701" s="142" t="s">
        <v>1192</v>
      </c>
      <c r="E701" s="72"/>
      <c r="F701" s="142" t="s">
        <v>16</v>
      </c>
      <c r="G701" s="142" t="str">
        <f t="shared" si="39"/>
        <v>Octobre</v>
      </c>
      <c r="H701" s="158">
        <v>42656</v>
      </c>
      <c r="I701" s="84" t="s">
        <v>1051</v>
      </c>
      <c r="J701" s="142" t="s">
        <v>1052</v>
      </c>
      <c r="K701" s="142" t="s">
        <v>1056</v>
      </c>
      <c r="M701" s="80" t="s">
        <v>27</v>
      </c>
      <c r="N701" s="159">
        <v>63</v>
      </c>
      <c r="O701" s="75"/>
      <c r="P701" s="75"/>
      <c r="Q701" s="75"/>
      <c r="R701" s="79" t="s">
        <v>1885</v>
      </c>
      <c r="S701" s="144">
        <v>63</v>
      </c>
      <c r="T701" s="85" t="s">
        <v>1040</v>
      </c>
      <c r="U701" s="142" t="s">
        <v>20</v>
      </c>
      <c r="V701" s="142" t="s">
        <v>21</v>
      </c>
      <c r="W701" s="86"/>
      <c r="X701" s="142" t="s">
        <v>2713</v>
      </c>
      <c r="Y701" s="142" t="s">
        <v>1037</v>
      </c>
      <c r="Z701" s="142" t="s">
        <v>1071</v>
      </c>
      <c r="AA701" s="142" t="s">
        <v>2738</v>
      </c>
      <c r="AB701" s="142" t="str">
        <f t="shared" si="37"/>
        <v>CR 20161013SULE</v>
      </c>
      <c r="AC701" s="142">
        <f t="shared" si="38"/>
        <v>5</v>
      </c>
      <c r="AD701" s="142" t="str">
        <f>VLOOKUP(U701,NIVEAUXADMIN!A:B,2,FALSE)</f>
        <v>HT07</v>
      </c>
      <c r="AE701" s="142" t="str">
        <f>VLOOKUP(V701,NIVEAUXADMIN!E:F,2,FALSE)</f>
        <v>HT07711</v>
      </c>
      <c r="AF701" s="142" t="e">
        <f>VLOOKUP(W701,NIVEAUXADMIN!I:J,2,FALSE)</f>
        <v>#N/A</v>
      </c>
      <c r="AG701" s="142">
        <f>IF(SUMPRODUCT(($A$4:$A701=A701)*($V$4:$V701=V701))&gt;1,0,1)</f>
        <v>0</v>
      </c>
    </row>
    <row r="702" spans="1:33" s="142" customFormat="1" ht="15" customHeight="1">
      <c r="A702" s="142" t="s">
        <v>2754</v>
      </c>
      <c r="B702" s="142" t="s">
        <v>2754</v>
      </c>
      <c r="C702" s="142" t="s">
        <v>38</v>
      </c>
      <c r="D702" s="142" t="s">
        <v>1192</v>
      </c>
      <c r="E702" s="72"/>
      <c r="F702" s="142" t="s">
        <v>16</v>
      </c>
      <c r="G702" s="142" t="str">
        <f t="shared" si="39"/>
        <v>Octobre</v>
      </c>
      <c r="H702" s="158">
        <v>42656</v>
      </c>
      <c r="I702" s="84" t="s">
        <v>1051</v>
      </c>
      <c r="J702" s="142" t="s">
        <v>1052</v>
      </c>
      <c r="K702" s="142" t="s">
        <v>1056</v>
      </c>
      <c r="M702" s="80" t="s">
        <v>27</v>
      </c>
      <c r="N702" s="159">
        <v>125</v>
      </c>
      <c r="O702" s="75"/>
      <c r="P702" s="75"/>
      <c r="Q702" s="75"/>
      <c r="R702" s="79" t="s">
        <v>1885</v>
      </c>
      <c r="S702" s="144">
        <v>125</v>
      </c>
      <c r="T702" s="85" t="s">
        <v>1040</v>
      </c>
      <c r="U702" s="142" t="s">
        <v>20</v>
      </c>
      <c r="V702" s="142" t="s">
        <v>21</v>
      </c>
      <c r="W702" s="86"/>
      <c r="Y702" s="142" t="s">
        <v>1037</v>
      </c>
      <c r="Z702" s="142" t="s">
        <v>1069</v>
      </c>
      <c r="AA702" s="142" t="s">
        <v>2738</v>
      </c>
      <c r="AB702" s="142" t="str">
        <f t="shared" si="37"/>
        <v>CR 20161013SULE</v>
      </c>
      <c r="AC702" s="142">
        <f t="shared" si="38"/>
        <v>5</v>
      </c>
      <c r="AD702" s="142" t="str">
        <f>VLOOKUP(U702,NIVEAUXADMIN!A:B,2,FALSE)</f>
        <v>HT07</v>
      </c>
      <c r="AE702" s="142" t="str">
        <f>VLOOKUP(V702,NIVEAUXADMIN!E:F,2,FALSE)</f>
        <v>HT07711</v>
      </c>
      <c r="AF702" s="142" t="e">
        <f>VLOOKUP(W702,NIVEAUXADMIN!I:J,2,FALSE)</f>
        <v>#N/A</v>
      </c>
      <c r="AG702" s="142">
        <f>IF(SUMPRODUCT(($A$4:$A702=A702)*($V$4:$V702=V702))&gt;1,0,1)</f>
        <v>0</v>
      </c>
    </row>
    <row r="703" spans="1:33" ht="15" customHeight="1">
      <c r="A703" s="142" t="s">
        <v>2754</v>
      </c>
      <c r="B703" s="142" t="s">
        <v>2754</v>
      </c>
      <c r="C703" s="142" t="s">
        <v>38</v>
      </c>
      <c r="D703" s="72" t="s">
        <v>1192</v>
      </c>
      <c r="E703" s="72"/>
      <c r="F703" s="142" t="s">
        <v>16</v>
      </c>
      <c r="G703" s="142" t="str">
        <f t="shared" si="39"/>
        <v>Octobre</v>
      </c>
      <c r="H703" s="158">
        <v>42662</v>
      </c>
      <c r="I703" s="84" t="s">
        <v>1051</v>
      </c>
      <c r="J703" s="142" t="s">
        <v>1052</v>
      </c>
      <c r="K703" s="142" t="s">
        <v>1056</v>
      </c>
      <c r="L703" s="142"/>
      <c r="M703" s="80" t="s">
        <v>27</v>
      </c>
      <c r="N703" s="159">
        <v>10</v>
      </c>
      <c r="O703" s="75"/>
      <c r="P703" s="75"/>
      <c r="Q703" s="75"/>
      <c r="R703" s="79" t="s">
        <v>1885</v>
      </c>
      <c r="S703" s="144">
        <v>10</v>
      </c>
      <c r="T703" s="85" t="s">
        <v>1040</v>
      </c>
      <c r="U703" s="142" t="s">
        <v>169</v>
      </c>
      <c r="V703" s="142" t="s">
        <v>328</v>
      </c>
      <c r="W703" s="86" t="s">
        <v>1332</v>
      </c>
      <c r="X703" s="142" t="s">
        <v>2640</v>
      </c>
      <c r="Y703" s="142"/>
      <c r="Z703" s="142" t="s">
        <v>1069</v>
      </c>
      <c r="AA703" s="142" t="s">
        <v>2738</v>
      </c>
      <c r="AB703" s="142" t="str">
        <f t="shared" si="37"/>
        <v>CR 20161019NOBA1È</v>
      </c>
      <c r="AC703" s="142">
        <f t="shared" si="38"/>
        <v>38</v>
      </c>
      <c r="AD703" s="142" t="str">
        <f>VLOOKUP(U703,NIVEAUXADMIN!A:B,2,FALSE)</f>
        <v>HT09</v>
      </c>
      <c r="AE703" s="142" t="str">
        <f>VLOOKUP(V703,NIVEAUXADMIN!E:F,2,FALSE)</f>
        <v>HT09932</v>
      </c>
      <c r="AF703" s="142" t="str">
        <f>VLOOKUP(W703,NIVEAUXADMIN!I:J,2,FALSE)</f>
        <v>HT09932-01</v>
      </c>
      <c r="AG703" s="142">
        <f>IF(SUMPRODUCT(($A$4:$A703=A703)*($V$4:$V703=V703))&gt;1,0,1)</f>
        <v>0</v>
      </c>
    </row>
    <row r="704" spans="1:33" s="142" customFormat="1" ht="15" customHeight="1">
      <c r="A704" s="142" t="s">
        <v>2754</v>
      </c>
      <c r="B704" s="142" t="s">
        <v>2754</v>
      </c>
      <c r="C704" s="142" t="s">
        <v>38</v>
      </c>
      <c r="D704" s="72" t="s">
        <v>1192</v>
      </c>
      <c r="E704" s="72"/>
      <c r="F704" s="142" t="s">
        <v>16</v>
      </c>
      <c r="G704" s="142" t="str">
        <f t="shared" si="39"/>
        <v>Octobre</v>
      </c>
      <c r="H704" s="158">
        <v>42662</v>
      </c>
      <c r="I704" s="84" t="s">
        <v>1051</v>
      </c>
      <c r="J704" s="142" t="s">
        <v>1052</v>
      </c>
      <c r="K704" s="142" t="s">
        <v>1056</v>
      </c>
      <c r="M704" s="80" t="s">
        <v>27</v>
      </c>
      <c r="N704" s="159">
        <v>44</v>
      </c>
      <c r="O704" s="75"/>
      <c r="P704" s="75"/>
      <c r="Q704" s="75"/>
      <c r="R704" s="79" t="s">
        <v>1885</v>
      </c>
      <c r="S704" s="144">
        <v>44</v>
      </c>
      <c r="T704" s="85" t="s">
        <v>1040</v>
      </c>
      <c r="U704" s="142" t="s">
        <v>169</v>
      </c>
      <c r="V704" s="142" t="s">
        <v>328</v>
      </c>
      <c r="W704" s="86" t="s">
        <v>1332</v>
      </c>
      <c r="X704" s="142" t="s">
        <v>1843</v>
      </c>
      <c r="Y704" s="142" t="s">
        <v>1037</v>
      </c>
      <c r="Z704" s="142" t="s">
        <v>1069</v>
      </c>
      <c r="AA704" s="142" t="s">
        <v>2738</v>
      </c>
      <c r="AB704" s="142" t="str">
        <f t="shared" si="37"/>
        <v>CR 20161019NOBA1È</v>
      </c>
      <c r="AC704" s="142">
        <f t="shared" si="38"/>
        <v>38</v>
      </c>
      <c r="AD704" s="142" t="str">
        <f>VLOOKUP(U704,NIVEAUXADMIN!A:B,2,FALSE)</f>
        <v>HT09</v>
      </c>
      <c r="AE704" s="142" t="str">
        <f>VLOOKUP(V704,NIVEAUXADMIN!E:F,2,FALSE)</f>
        <v>HT09932</v>
      </c>
      <c r="AF704" s="142" t="str">
        <f>VLOOKUP(W704,NIVEAUXADMIN!I:J,2,FALSE)</f>
        <v>HT09932-01</v>
      </c>
      <c r="AG704" s="142">
        <f>IF(SUMPRODUCT(($A$4:$A704=A704)*($V$4:$V704=V704))&gt;1,0,1)</f>
        <v>0</v>
      </c>
    </row>
    <row r="705" spans="1:33" s="142" customFormat="1" ht="15" customHeight="1">
      <c r="A705" s="142" t="s">
        <v>2754</v>
      </c>
      <c r="B705" s="142" t="s">
        <v>2754</v>
      </c>
      <c r="C705" s="142" t="s">
        <v>38</v>
      </c>
      <c r="D705" s="72" t="s">
        <v>1192</v>
      </c>
      <c r="E705" s="72"/>
      <c r="F705" s="142" t="s">
        <v>16</v>
      </c>
      <c r="G705" s="142" t="str">
        <f t="shared" si="39"/>
        <v>Octobre</v>
      </c>
      <c r="H705" s="158">
        <v>42662</v>
      </c>
      <c r="I705" s="84" t="s">
        <v>1051</v>
      </c>
      <c r="J705" s="142" t="s">
        <v>1052</v>
      </c>
      <c r="K705" s="142" t="s">
        <v>1056</v>
      </c>
      <c r="M705" s="80" t="s">
        <v>27</v>
      </c>
      <c r="N705" s="159">
        <v>10</v>
      </c>
      <c r="O705" s="75"/>
      <c r="P705" s="75"/>
      <c r="Q705" s="75"/>
      <c r="R705" s="79" t="s">
        <v>1885</v>
      </c>
      <c r="S705" s="144">
        <v>10</v>
      </c>
      <c r="T705" s="85" t="s">
        <v>1040</v>
      </c>
      <c r="U705" s="142" t="s">
        <v>169</v>
      </c>
      <c r="V705" s="142" t="s">
        <v>328</v>
      </c>
      <c r="W705" s="86" t="s">
        <v>1332</v>
      </c>
      <c r="X705" s="142" t="s">
        <v>2641</v>
      </c>
      <c r="Z705" s="142" t="s">
        <v>1069</v>
      </c>
      <c r="AA705" s="142" t="s">
        <v>2738</v>
      </c>
      <c r="AB705" s="142" t="str">
        <f t="shared" si="37"/>
        <v>CR 20161019NOBA1È</v>
      </c>
      <c r="AC705" s="142">
        <f t="shared" si="38"/>
        <v>38</v>
      </c>
      <c r="AD705" s="142" t="str">
        <f>VLOOKUP(U705,NIVEAUXADMIN!A:B,2,FALSE)</f>
        <v>HT09</v>
      </c>
      <c r="AE705" s="142" t="str">
        <f>VLOOKUP(V705,NIVEAUXADMIN!E:F,2,FALSE)</f>
        <v>HT09932</v>
      </c>
      <c r="AF705" s="142" t="str">
        <f>VLOOKUP(W705,NIVEAUXADMIN!I:J,2,FALSE)</f>
        <v>HT09932-01</v>
      </c>
      <c r="AG705" s="142">
        <f>IF(SUMPRODUCT(($A$4:$A705=A705)*($V$4:$V705=V705))&gt;1,0,1)</f>
        <v>0</v>
      </c>
    </row>
    <row r="706" spans="1:33" ht="15" customHeight="1">
      <c r="A706" s="142" t="s">
        <v>2754</v>
      </c>
      <c r="B706" s="142" t="s">
        <v>2754</v>
      </c>
      <c r="C706" s="142" t="s">
        <v>38</v>
      </c>
      <c r="D706" s="72" t="s">
        <v>1192</v>
      </c>
      <c r="E706" s="72"/>
      <c r="F706" s="142" t="s">
        <v>16</v>
      </c>
      <c r="G706" s="142" t="str">
        <f t="shared" si="39"/>
        <v>Octobre</v>
      </c>
      <c r="H706" s="158">
        <v>42662</v>
      </c>
      <c r="I706" s="84" t="s">
        <v>1051</v>
      </c>
      <c r="J706" s="142" t="s">
        <v>1052</v>
      </c>
      <c r="K706" s="142" t="s">
        <v>1056</v>
      </c>
      <c r="L706" s="142"/>
      <c r="M706" s="80" t="s">
        <v>27</v>
      </c>
      <c r="N706" s="159">
        <v>50</v>
      </c>
      <c r="O706" s="75"/>
      <c r="P706" s="75"/>
      <c r="Q706" s="75"/>
      <c r="R706" s="79" t="s">
        <v>1885</v>
      </c>
      <c r="S706" s="144">
        <v>50</v>
      </c>
      <c r="T706" s="85" t="s">
        <v>1040</v>
      </c>
      <c r="U706" s="142" t="s">
        <v>169</v>
      </c>
      <c r="V706" s="142" t="s">
        <v>328</v>
      </c>
      <c r="W706" s="86" t="s">
        <v>1332</v>
      </c>
      <c r="X706" s="142"/>
      <c r="Y706" s="142"/>
      <c r="Z706" s="142" t="s">
        <v>1069</v>
      </c>
      <c r="AA706" s="142" t="s">
        <v>2738</v>
      </c>
      <c r="AB706" s="142" t="str">
        <f t="shared" si="37"/>
        <v>CR 20161019NOBA1È</v>
      </c>
      <c r="AC706" s="142">
        <f t="shared" si="38"/>
        <v>38</v>
      </c>
      <c r="AD706" s="142" t="str">
        <f>VLOOKUP(U706,NIVEAUXADMIN!A:B,2,FALSE)</f>
        <v>HT09</v>
      </c>
      <c r="AE706" s="142" t="str">
        <f>VLOOKUP(V706,NIVEAUXADMIN!E:F,2,FALSE)</f>
        <v>HT09932</v>
      </c>
      <c r="AF706" s="142" t="str">
        <f>VLOOKUP(W706,NIVEAUXADMIN!I:J,2,FALSE)</f>
        <v>HT09932-01</v>
      </c>
      <c r="AG706" s="142">
        <f>IF(SUMPRODUCT(($A$4:$A706=A706)*($V$4:$V706=V706))&gt;1,0,1)</f>
        <v>0</v>
      </c>
    </row>
    <row r="707" spans="1:33" ht="15" customHeight="1">
      <c r="A707" s="142" t="s">
        <v>2754</v>
      </c>
      <c r="B707" s="142" t="s">
        <v>2754</v>
      </c>
      <c r="C707" s="142" t="s">
        <v>38</v>
      </c>
      <c r="D707" s="72" t="s">
        <v>1192</v>
      </c>
      <c r="E707" s="72"/>
      <c r="F707" s="142" t="s">
        <v>16</v>
      </c>
      <c r="G707" s="142" t="str">
        <f t="shared" si="39"/>
        <v>Octobre</v>
      </c>
      <c r="H707" s="158">
        <v>42662</v>
      </c>
      <c r="I707" s="84" t="s">
        <v>1051</v>
      </c>
      <c r="J707" s="142" t="s">
        <v>1052</v>
      </c>
      <c r="K707" s="142" t="s">
        <v>1056</v>
      </c>
      <c r="L707" s="142"/>
      <c r="M707" s="80" t="s">
        <v>27</v>
      </c>
      <c r="N707" s="159">
        <v>10</v>
      </c>
      <c r="O707" s="75"/>
      <c r="P707" s="75"/>
      <c r="Q707" s="75"/>
      <c r="R707" s="79" t="s">
        <v>1885</v>
      </c>
      <c r="S707" s="144">
        <v>10</v>
      </c>
      <c r="T707" s="85" t="s">
        <v>1040</v>
      </c>
      <c r="U707" s="142" t="s">
        <v>169</v>
      </c>
      <c r="V707" s="142" t="s">
        <v>328</v>
      </c>
      <c r="W707" s="86" t="s">
        <v>1332</v>
      </c>
      <c r="X707" s="142" t="s">
        <v>2642</v>
      </c>
      <c r="Y707" s="142"/>
      <c r="Z707" s="142" t="s">
        <v>1069</v>
      </c>
      <c r="AA707" s="142" t="s">
        <v>2738</v>
      </c>
      <c r="AB707" s="142" t="str">
        <f t="shared" si="37"/>
        <v>CR 20161019NOBA1È</v>
      </c>
      <c r="AC707" s="142">
        <f t="shared" si="38"/>
        <v>38</v>
      </c>
      <c r="AD707" s="142" t="str">
        <f>VLOOKUP(U707,NIVEAUXADMIN!A:B,2,FALSE)</f>
        <v>HT09</v>
      </c>
      <c r="AE707" s="142" t="str">
        <f>VLOOKUP(V707,NIVEAUXADMIN!E:F,2,FALSE)</f>
        <v>HT09932</v>
      </c>
      <c r="AF707" s="142" t="str">
        <f>VLOOKUP(W707,NIVEAUXADMIN!I:J,2,FALSE)</f>
        <v>HT09932-01</v>
      </c>
      <c r="AG707" s="142">
        <f>IF(SUMPRODUCT(($A$4:$A707=A707)*($V$4:$V707=V707))&gt;1,0,1)</f>
        <v>0</v>
      </c>
    </row>
    <row r="708" spans="1:33" ht="15" customHeight="1">
      <c r="A708" s="142" t="s">
        <v>2754</v>
      </c>
      <c r="B708" s="142" t="s">
        <v>2754</v>
      </c>
      <c r="C708" s="142" t="s">
        <v>38</v>
      </c>
      <c r="D708" s="72" t="s">
        <v>1192</v>
      </c>
      <c r="E708" s="72"/>
      <c r="F708" s="142" t="s">
        <v>16</v>
      </c>
      <c r="G708" s="142" t="str">
        <f t="shared" si="39"/>
        <v>Octobre</v>
      </c>
      <c r="H708" s="158">
        <v>42662</v>
      </c>
      <c r="I708" s="84" t="s">
        <v>1051</v>
      </c>
      <c r="J708" s="142" t="s">
        <v>1052</v>
      </c>
      <c r="K708" s="142" t="s">
        <v>1056</v>
      </c>
      <c r="L708" s="142"/>
      <c r="M708" s="80" t="s">
        <v>27</v>
      </c>
      <c r="N708" s="159">
        <v>5</v>
      </c>
      <c r="O708" s="75"/>
      <c r="P708" s="75"/>
      <c r="Q708" s="75"/>
      <c r="R708" s="79" t="s">
        <v>1885</v>
      </c>
      <c r="S708" s="144">
        <v>5</v>
      </c>
      <c r="T708" s="85" t="s">
        <v>1040</v>
      </c>
      <c r="U708" s="142" t="s">
        <v>169</v>
      </c>
      <c r="V708" s="142" t="s">
        <v>328</v>
      </c>
      <c r="W708" s="86" t="s">
        <v>1332</v>
      </c>
      <c r="X708" s="142" t="s">
        <v>2643</v>
      </c>
      <c r="Y708" s="142"/>
      <c r="Z708" s="142" t="s">
        <v>1069</v>
      </c>
      <c r="AA708" s="142" t="s">
        <v>2738</v>
      </c>
      <c r="AB708" s="142" t="str">
        <f t="shared" ref="AB708:AB771" si="40">UPPER(LEFT(A708,3)&amp;YEAR(H708)&amp;MONTH(H708)&amp;DAY((H708))&amp;LEFT(U708,2)&amp;LEFT(V708,2)&amp;LEFT(W708,2))</f>
        <v>CR 20161019NOBA1È</v>
      </c>
      <c r="AC708" s="142">
        <f t="shared" ref="AC708:AC771" si="41">COUNTIF($AB$4:$AB$1178,AB708)</f>
        <v>38</v>
      </c>
      <c r="AD708" s="142" t="str">
        <f>VLOOKUP(U708,NIVEAUXADMIN!A:B,2,FALSE)</f>
        <v>HT09</v>
      </c>
      <c r="AE708" s="142" t="str">
        <f>VLOOKUP(V708,NIVEAUXADMIN!E:F,2,FALSE)</f>
        <v>HT09932</v>
      </c>
      <c r="AF708" s="142" t="str">
        <f>VLOOKUP(W708,NIVEAUXADMIN!I:J,2,FALSE)</f>
        <v>HT09932-01</v>
      </c>
      <c r="AG708" s="142">
        <f>IF(SUMPRODUCT(($A$4:$A708=A708)*($V$4:$V708=V708))&gt;1,0,1)</f>
        <v>0</v>
      </c>
    </row>
    <row r="709" spans="1:33" ht="15" customHeight="1">
      <c r="A709" s="72" t="s">
        <v>2754</v>
      </c>
      <c r="B709" s="72" t="s">
        <v>2754</v>
      </c>
      <c r="C709" s="72" t="s">
        <v>38</v>
      </c>
      <c r="D709" s="142" t="s">
        <v>1192</v>
      </c>
      <c r="E709" s="72"/>
      <c r="F709" s="142" t="s">
        <v>16</v>
      </c>
      <c r="G709" s="142" t="str">
        <f t="shared" ref="G709:G772" si="42">CHOOSE(MONTH(H709), "Janvier", "Fevrier", "Mars", "Avril", "Mai", "Juin", "Juillet", "Aout", "Septembre", "Octobre", "Novembre", "Decembre")</f>
        <v>Octobre</v>
      </c>
      <c r="H709" s="158">
        <v>42662</v>
      </c>
      <c r="I709" s="84" t="s">
        <v>1051</v>
      </c>
      <c r="J709" s="142" t="s">
        <v>1052</v>
      </c>
      <c r="K709" s="142" t="s">
        <v>1056</v>
      </c>
      <c r="L709" s="142"/>
      <c r="M709" s="80" t="s">
        <v>27</v>
      </c>
      <c r="N709" s="159">
        <v>10</v>
      </c>
      <c r="O709" s="75"/>
      <c r="P709" s="75"/>
      <c r="Q709" s="75"/>
      <c r="R709" s="79" t="s">
        <v>1885</v>
      </c>
      <c r="S709" s="144">
        <v>10</v>
      </c>
      <c r="T709" s="85" t="s">
        <v>1040</v>
      </c>
      <c r="U709" s="142" t="s">
        <v>169</v>
      </c>
      <c r="V709" s="142" t="s">
        <v>328</v>
      </c>
      <c r="W709" s="86" t="s">
        <v>1332</v>
      </c>
      <c r="X709" s="142" t="s">
        <v>2640</v>
      </c>
      <c r="Y709" s="142"/>
      <c r="Z709" s="142" t="s">
        <v>1069</v>
      </c>
      <c r="AA709" s="142" t="s">
        <v>2738</v>
      </c>
      <c r="AB709" s="142" t="str">
        <f t="shared" si="40"/>
        <v>CR 20161019NOBA1È</v>
      </c>
      <c r="AC709" s="142">
        <f t="shared" si="41"/>
        <v>38</v>
      </c>
      <c r="AD709" s="142" t="str">
        <f>VLOOKUP(U709,NIVEAUXADMIN!A:B,2,FALSE)</f>
        <v>HT09</v>
      </c>
      <c r="AE709" s="142" t="str">
        <f>VLOOKUP(V709,NIVEAUXADMIN!E:F,2,FALSE)</f>
        <v>HT09932</v>
      </c>
      <c r="AF709" s="142" t="str">
        <f>VLOOKUP(W709,NIVEAUXADMIN!I:J,2,FALSE)</f>
        <v>HT09932-01</v>
      </c>
      <c r="AG709" s="142">
        <f>IF(SUMPRODUCT(($A$4:$A709=A709)*($V$4:$V709=V709))&gt;1,0,1)</f>
        <v>0</v>
      </c>
    </row>
    <row r="710" spans="1:33" s="142" customFormat="1" ht="15" customHeight="1">
      <c r="A710" s="142" t="s">
        <v>2754</v>
      </c>
      <c r="B710" s="142" t="s">
        <v>2754</v>
      </c>
      <c r="C710" s="142" t="s">
        <v>38</v>
      </c>
      <c r="D710" s="72" t="s">
        <v>1192</v>
      </c>
      <c r="E710" s="72"/>
      <c r="F710" s="142" t="s">
        <v>16</v>
      </c>
      <c r="G710" s="142" t="str">
        <f t="shared" si="42"/>
        <v>Octobre</v>
      </c>
      <c r="H710" s="158">
        <v>42662</v>
      </c>
      <c r="I710" s="84" t="s">
        <v>1051</v>
      </c>
      <c r="J710" s="142" t="s">
        <v>1052</v>
      </c>
      <c r="K710" s="142" t="s">
        <v>1056</v>
      </c>
      <c r="M710" s="80" t="s">
        <v>27</v>
      </c>
      <c r="N710" s="159">
        <v>15</v>
      </c>
      <c r="O710" s="75"/>
      <c r="P710" s="75"/>
      <c r="Q710" s="75"/>
      <c r="R710" s="79" t="s">
        <v>1885</v>
      </c>
      <c r="S710" s="144">
        <v>15</v>
      </c>
      <c r="T710" s="85" t="s">
        <v>1040</v>
      </c>
      <c r="U710" s="142" t="s">
        <v>169</v>
      </c>
      <c r="V710" s="142" t="s">
        <v>328</v>
      </c>
      <c r="W710" s="86" t="s">
        <v>1645</v>
      </c>
      <c r="X710" s="142" t="s">
        <v>2646</v>
      </c>
      <c r="Z710" s="142" t="s">
        <v>1069</v>
      </c>
      <c r="AA710" s="142" t="s">
        <v>2738</v>
      </c>
      <c r="AB710" s="142" t="str">
        <f t="shared" si="40"/>
        <v>CR 20161019NOBA4È</v>
      </c>
      <c r="AC710" s="142">
        <f t="shared" si="41"/>
        <v>5</v>
      </c>
      <c r="AD710" s="142" t="str">
        <f>VLOOKUP(U710,NIVEAUXADMIN!A:B,2,FALSE)</f>
        <v>HT09</v>
      </c>
      <c r="AE710" s="142" t="str">
        <f>VLOOKUP(V710,NIVEAUXADMIN!E:F,2,FALSE)</f>
        <v>HT09932</v>
      </c>
      <c r="AF710" s="142" t="str">
        <f>VLOOKUP(W710,NIVEAUXADMIN!I:J,2,FALSE)</f>
        <v>HT09932-04</v>
      </c>
      <c r="AG710" s="142">
        <f>IF(SUMPRODUCT(($A$4:$A710=A710)*($V$4:$V710=V710))&gt;1,0,1)</f>
        <v>0</v>
      </c>
    </row>
    <row r="711" spans="1:33" ht="15" customHeight="1">
      <c r="A711" s="142" t="s">
        <v>2754</v>
      </c>
      <c r="B711" s="142" t="s">
        <v>2754</v>
      </c>
      <c r="C711" s="142" t="s">
        <v>38</v>
      </c>
      <c r="D711" s="72" t="s">
        <v>1192</v>
      </c>
      <c r="E711" s="72"/>
      <c r="F711" s="142" t="s">
        <v>16</v>
      </c>
      <c r="G711" s="142" t="str">
        <f t="shared" si="42"/>
        <v>Octobre</v>
      </c>
      <c r="H711" s="158">
        <v>42662</v>
      </c>
      <c r="I711" s="84" t="s">
        <v>1051</v>
      </c>
      <c r="J711" s="142" t="s">
        <v>1052</v>
      </c>
      <c r="K711" s="142" t="s">
        <v>1056</v>
      </c>
      <c r="L711" s="142"/>
      <c r="M711" s="80" t="s">
        <v>27</v>
      </c>
      <c r="N711" s="159">
        <v>120</v>
      </c>
      <c r="O711" s="75"/>
      <c r="P711" s="75"/>
      <c r="Q711" s="75"/>
      <c r="R711" s="79"/>
      <c r="S711" s="144">
        <v>120</v>
      </c>
      <c r="T711" s="85" t="s">
        <v>1040</v>
      </c>
      <c r="U711" s="142" t="s">
        <v>169</v>
      </c>
      <c r="V711" s="142" t="s">
        <v>433</v>
      </c>
      <c r="W711" s="86" t="s">
        <v>1735</v>
      </c>
      <c r="X711" s="142" t="s">
        <v>1138</v>
      </c>
      <c r="Y711" s="142" t="s">
        <v>1037</v>
      </c>
      <c r="Z711" s="142" t="s">
        <v>1069</v>
      </c>
      <c r="AA711" s="142" t="s">
        <v>2738</v>
      </c>
      <c r="AB711" s="142" t="str">
        <f t="shared" si="40"/>
        <v>CR 20161019NOJE6È</v>
      </c>
      <c r="AC711" s="142">
        <f t="shared" si="41"/>
        <v>5</v>
      </c>
      <c r="AD711" s="142" t="str">
        <f>VLOOKUP(U711,NIVEAUXADMIN!A:B,2,FALSE)</f>
        <v>HT09</v>
      </c>
      <c r="AE711" s="142" t="str">
        <f>VLOOKUP(V711,NIVEAUXADMIN!E:F,2,FALSE)</f>
        <v>HT09934</v>
      </c>
      <c r="AF711" s="142" t="str">
        <f>VLOOKUP(W711,NIVEAUXADMIN!I:J,2,FALSE)</f>
        <v>HT09934-06</v>
      </c>
      <c r="AG711" s="142">
        <f>IF(SUMPRODUCT(($A$4:$A711=A711)*($V$4:$V711=V711))&gt;1,0,1)</f>
        <v>0</v>
      </c>
    </row>
    <row r="712" spans="1:33" ht="15" customHeight="1">
      <c r="A712" s="142" t="s">
        <v>2754</v>
      </c>
      <c r="B712" s="142" t="s">
        <v>2754</v>
      </c>
      <c r="C712" s="142" t="s">
        <v>38</v>
      </c>
      <c r="D712" s="72" t="s">
        <v>1192</v>
      </c>
      <c r="E712" s="72"/>
      <c r="F712" s="142" t="s">
        <v>16</v>
      </c>
      <c r="G712" s="142" t="str">
        <f t="shared" si="42"/>
        <v>Octobre</v>
      </c>
      <c r="H712" s="158">
        <v>42663</v>
      </c>
      <c r="I712" s="84" t="s">
        <v>1051</v>
      </c>
      <c r="J712" s="142" t="s">
        <v>1052</v>
      </c>
      <c r="K712" s="142" t="s">
        <v>1056</v>
      </c>
      <c r="L712" s="142"/>
      <c r="M712" s="80" t="s">
        <v>27</v>
      </c>
      <c r="N712" s="159">
        <v>10</v>
      </c>
      <c r="O712" s="75"/>
      <c r="P712" s="75"/>
      <c r="Q712" s="75"/>
      <c r="R712" s="79" t="s">
        <v>1885</v>
      </c>
      <c r="S712" s="144">
        <v>10</v>
      </c>
      <c r="T712" s="85" t="s">
        <v>1040</v>
      </c>
      <c r="U712" s="142" t="s">
        <v>169</v>
      </c>
      <c r="V712" s="142" t="s">
        <v>427</v>
      </c>
      <c r="W712" s="86" t="s">
        <v>1388</v>
      </c>
      <c r="X712" s="142" t="s">
        <v>2644</v>
      </c>
      <c r="Y712" s="142"/>
      <c r="Z712" s="142" t="s">
        <v>1069</v>
      </c>
      <c r="AA712" s="142" t="s">
        <v>2738</v>
      </c>
      <c r="AB712" s="142" t="str">
        <f t="shared" si="40"/>
        <v>CR 20161020NOBO1È</v>
      </c>
      <c r="AC712" s="142">
        <f t="shared" si="41"/>
        <v>15</v>
      </c>
      <c r="AD712" s="142" t="str">
        <f>VLOOKUP(U712,NIVEAUXADMIN!A:B,2,FALSE)</f>
        <v>HT09</v>
      </c>
      <c r="AE712" s="142" t="str">
        <f>VLOOKUP(V712,NIVEAUXADMIN!E:F,2,FALSE)</f>
        <v>HT09933</v>
      </c>
      <c r="AF712" s="142" t="str">
        <f>VLOOKUP(W712,NIVEAUXADMIN!I:J,2,FALSE)</f>
        <v>HT09933-01</v>
      </c>
      <c r="AG712" s="142">
        <f>IF(SUMPRODUCT(($A$4:$A712=A712)*($V$4:$V712=V712))&gt;1,0,1)</f>
        <v>0</v>
      </c>
    </row>
    <row r="713" spans="1:33" s="142" customFormat="1" ht="15" customHeight="1">
      <c r="A713" s="142" t="s">
        <v>2754</v>
      </c>
      <c r="B713" s="142" t="s">
        <v>2754</v>
      </c>
      <c r="C713" s="142" t="s">
        <v>38</v>
      </c>
      <c r="D713" s="72" t="s">
        <v>1192</v>
      </c>
      <c r="E713" s="72"/>
      <c r="F713" s="142" t="s">
        <v>16</v>
      </c>
      <c r="G713" s="142" t="str">
        <f t="shared" si="42"/>
        <v>Octobre</v>
      </c>
      <c r="H713" s="158">
        <v>42663</v>
      </c>
      <c r="I713" s="84" t="s">
        <v>1051</v>
      </c>
      <c r="J713" s="142" t="s">
        <v>1052</v>
      </c>
      <c r="K713" s="142" t="s">
        <v>1056</v>
      </c>
      <c r="M713" s="80" t="s">
        <v>27</v>
      </c>
      <c r="N713" s="159">
        <v>10</v>
      </c>
      <c r="O713" s="75"/>
      <c r="P713" s="75"/>
      <c r="Q713" s="75"/>
      <c r="R713" s="79" t="s">
        <v>1885</v>
      </c>
      <c r="S713" s="144">
        <v>10</v>
      </c>
      <c r="T713" s="85" t="s">
        <v>1040</v>
      </c>
      <c r="U713" s="142" t="s">
        <v>169</v>
      </c>
      <c r="V713" s="142" t="s">
        <v>427</v>
      </c>
      <c r="W713" s="86" t="s">
        <v>1469</v>
      </c>
      <c r="X713" s="142" t="s">
        <v>2645</v>
      </c>
      <c r="Z713" s="142" t="s">
        <v>1069</v>
      </c>
      <c r="AA713" s="142" t="s">
        <v>2738</v>
      </c>
      <c r="AB713" s="142" t="str">
        <f t="shared" si="40"/>
        <v>CR 20161020NOBO2È</v>
      </c>
      <c r="AC713" s="142">
        <f t="shared" si="41"/>
        <v>5</v>
      </c>
      <c r="AD713" s="142" t="str">
        <f>VLOOKUP(U713,NIVEAUXADMIN!A:B,2,FALSE)</f>
        <v>HT09</v>
      </c>
      <c r="AE713" s="142" t="str">
        <f>VLOOKUP(V713,NIVEAUXADMIN!E:F,2,FALSE)</f>
        <v>HT09933</v>
      </c>
      <c r="AF713" s="142" t="str">
        <f>VLOOKUP(W713,NIVEAUXADMIN!I:J,2,FALSE)</f>
        <v>HT09933-02</v>
      </c>
      <c r="AG713" s="142">
        <f>IF(SUMPRODUCT(($A$4:$A713=A713)*($V$4:$V713=V713))&gt;1,0,1)</f>
        <v>0</v>
      </c>
    </row>
    <row r="714" spans="1:33" ht="15" customHeight="1">
      <c r="A714" s="72" t="s">
        <v>2754</v>
      </c>
      <c r="B714" s="72" t="s">
        <v>2754</v>
      </c>
      <c r="C714" s="72" t="s">
        <v>38</v>
      </c>
      <c r="D714" s="142" t="s">
        <v>1192</v>
      </c>
      <c r="E714" s="72"/>
      <c r="F714" s="142" t="s">
        <v>16</v>
      </c>
      <c r="G714" s="142" t="str">
        <f t="shared" si="42"/>
        <v>Octobre</v>
      </c>
      <c r="H714" s="158">
        <v>42663</v>
      </c>
      <c r="I714" s="84" t="s">
        <v>1051</v>
      </c>
      <c r="J714" s="142" t="s">
        <v>1052</v>
      </c>
      <c r="K714" s="142" t="s">
        <v>1056</v>
      </c>
      <c r="L714" s="142"/>
      <c r="M714" s="80" t="s">
        <v>27</v>
      </c>
      <c r="N714" s="159">
        <v>11</v>
      </c>
      <c r="O714" s="75"/>
      <c r="P714" s="75"/>
      <c r="Q714" s="75"/>
      <c r="R714" s="79" t="s">
        <v>1885</v>
      </c>
      <c r="S714" s="144">
        <v>10</v>
      </c>
      <c r="T714" s="85" t="s">
        <v>1040</v>
      </c>
      <c r="U714" s="142" t="s">
        <v>169</v>
      </c>
      <c r="V714" s="142" t="s">
        <v>427</v>
      </c>
      <c r="W714" s="86" t="s">
        <v>1388</v>
      </c>
      <c r="X714" s="142" t="s">
        <v>1141</v>
      </c>
      <c r="Y714" s="142" t="s">
        <v>1037</v>
      </c>
      <c r="Z714" s="142" t="s">
        <v>1069</v>
      </c>
      <c r="AA714" s="142" t="s">
        <v>2738</v>
      </c>
      <c r="AB714" s="142" t="str">
        <f t="shared" si="40"/>
        <v>CR 20161020NOBO1È</v>
      </c>
      <c r="AC714" s="142">
        <f t="shared" si="41"/>
        <v>15</v>
      </c>
      <c r="AD714" s="142" t="str">
        <f>VLOOKUP(U714,NIVEAUXADMIN!A:B,2,FALSE)</f>
        <v>HT09</v>
      </c>
      <c r="AE714" s="142" t="str">
        <f>VLOOKUP(V714,NIVEAUXADMIN!E:F,2,FALSE)</f>
        <v>HT09933</v>
      </c>
      <c r="AF714" s="142" t="str">
        <f>VLOOKUP(W714,NIVEAUXADMIN!I:J,2,FALSE)</f>
        <v>HT09933-01</v>
      </c>
      <c r="AG714" s="142">
        <f>IF(SUMPRODUCT(($A$4:$A714=A714)*($V$4:$V714=V714))&gt;1,0,1)</f>
        <v>0</v>
      </c>
    </row>
    <row r="715" spans="1:33" ht="15" customHeight="1">
      <c r="A715" s="72" t="s">
        <v>2754</v>
      </c>
      <c r="B715" s="72" t="s">
        <v>2754</v>
      </c>
      <c r="C715" s="72" t="s">
        <v>38</v>
      </c>
      <c r="D715" s="142" t="s">
        <v>1192</v>
      </c>
      <c r="E715" s="72"/>
      <c r="F715" s="142" t="s">
        <v>16</v>
      </c>
      <c r="G715" s="142" t="str">
        <f t="shared" si="42"/>
        <v>Octobre</v>
      </c>
      <c r="H715" s="158">
        <v>42663</v>
      </c>
      <c r="I715" s="84" t="s">
        <v>1051</v>
      </c>
      <c r="J715" s="142" t="s">
        <v>1052</v>
      </c>
      <c r="K715" s="142" t="s">
        <v>1056</v>
      </c>
      <c r="L715" s="142"/>
      <c r="M715" s="80" t="s">
        <v>27</v>
      </c>
      <c r="N715" s="159">
        <v>1</v>
      </c>
      <c r="O715" s="75"/>
      <c r="P715" s="75"/>
      <c r="Q715" s="75"/>
      <c r="R715" s="79" t="s">
        <v>1885</v>
      </c>
      <c r="S715" s="144">
        <v>1</v>
      </c>
      <c r="T715" s="85" t="s">
        <v>1040</v>
      </c>
      <c r="U715" s="142" t="s">
        <v>169</v>
      </c>
      <c r="V715" s="142" t="s">
        <v>427</v>
      </c>
      <c r="W715" s="86" t="s">
        <v>1388</v>
      </c>
      <c r="X715" s="142" t="s">
        <v>1142</v>
      </c>
      <c r="Y715" s="142" t="s">
        <v>1037</v>
      </c>
      <c r="Z715" s="142" t="s">
        <v>1069</v>
      </c>
      <c r="AA715" s="142" t="s">
        <v>2738</v>
      </c>
      <c r="AB715" s="142" t="str">
        <f t="shared" si="40"/>
        <v>CR 20161020NOBO1È</v>
      </c>
      <c r="AC715" s="142">
        <f t="shared" si="41"/>
        <v>15</v>
      </c>
      <c r="AD715" s="142" t="str">
        <f>VLOOKUP(U715,NIVEAUXADMIN!A:B,2,FALSE)</f>
        <v>HT09</v>
      </c>
      <c r="AE715" s="142" t="str">
        <f>VLOOKUP(V715,NIVEAUXADMIN!E:F,2,FALSE)</f>
        <v>HT09933</v>
      </c>
      <c r="AF715" s="142" t="str">
        <f>VLOOKUP(W715,NIVEAUXADMIN!I:J,2,FALSE)</f>
        <v>HT09933-01</v>
      </c>
      <c r="AG715" s="142">
        <f>IF(SUMPRODUCT(($A$4:$A715=A715)*($V$4:$V715=V715))&gt;1,0,1)</f>
        <v>0</v>
      </c>
    </row>
    <row r="716" spans="1:33" ht="15" customHeight="1">
      <c r="A716" s="142" t="s">
        <v>2754</v>
      </c>
      <c r="B716" s="142" t="s">
        <v>2754</v>
      </c>
      <c r="C716" s="142" t="s">
        <v>38</v>
      </c>
      <c r="D716" s="142" t="s">
        <v>1192</v>
      </c>
      <c r="E716" s="72"/>
      <c r="F716" s="142" t="s">
        <v>16</v>
      </c>
      <c r="G716" s="142" t="str">
        <f t="shared" si="42"/>
        <v>Octobre</v>
      </c>
      <c r="H716" s="158">
        <v>42663</v>
      </c>
      <c r="I716" s="84" t="s">
        <v>1051</v>
      </c>
      <c r="J716" s="142" t="s">
        <v>1052</v>
      </c>
      <c r="K716" s="142" t="s">
        <v>1056</v>
      </c>
      <c r="L716" s="142"/>
      <c r="M716" s="80" t="s">
        <v>27</v>
      </c>
      <c r="N716" s="159">
        <v>115</v>
      </c>
      <c r="O716" s="75"/>
      <c r="P716" s="75"/>
      <c r="Q716" s="75"/>
      <c r="R716" s="79" t="s">
        <v>1885</v>
      </c>
      <c r="S716" s="144">
        <v>115</v>
      </c>
      <c r="T716" s="85" t="s">
        <v>1040</v>
      </c>
      <c r="U716" s="142" t="s">
        <v>169</v>
      </c>
      <c r="V716" s="142" t="s">
        <v>433</v>
      </c>
      <c r="W716" s="86"/>
      <c r="X716" s="142"/>
      <c r="Y716" s="142" t="s">
        <v>1036</v>
      </c>
      <c r="Z716" s="142" t="s">
        <v>1069</v>
      </c>
      <c r="AA716" s="142" t="s">
        <v>2738</v>
      </c>
      <c r="AB716" s="142" t="str">
        <f t="shared" si="40"/>
        <v>CR 20161020NOJE</v>
      </c>
      <c r="AC716" s="142">
        <f t="shared" si="41"/>
        <v>10</v>
      </c>
      <c r="AD716" s="142" t="str">
        <f>VLOOKUP(U716,NIVEAUXADMIN!A:B,2,FALSE)</f>
        <v>HT09</v>
      </c>
      <c r="AE716" s="142" t="str">
        <f>VLOOKUP(V716,NIVEAUXADMIN!E:F,2,FALSE)</f>
        <v>HT09934</v>
      </c>
      <c r="AF716" s="142" t="e">
        <f>VLOOKUP(W716,NIVEAUXADMIN!I:J,2,FALSE)</f>
        <v>#N/A</v>
      </c>
      <c r="AG716" s="142">
        <f>IF(SUMPRODUCT(($A$4:$A716=A716)*($V$4:$V716=V716))&gt;1,0,1)</f>
        <v>0</v>
      </c>
    </row>
    <row r="717" spans="1:33" ht="15" customHeight="1">
      <c r="A717" s="72" t="s">
        <v>2754</v>
      </c>
      <c r="B717" s="72" t="s">
        <v>2754</v>
      </c>
      <c r="C717" s="72" t="s">
        <v>38</v>
      </c>
      <c r="D717" s="142" t="s">
        <v>1192</v>
      </c>
      <c r="E717" s="72"/>
      <c r="F717" s="142" t="s">
        <v>16</v>
      </c>
      <c r="G717" s="142" t="str">
        <f t="shared" si="42"/>
        <v>Octobre</v>
      </c>
      <c r="H717" s="158">
        <v>42663</v>
      </c>
      <c r="I717" s="84" t="s">
        <v>1051</v>
      </c>
      <c r="J717" s="142" t="s">
        <v>1052</v>
      </c>
      <c r="K717" s="142" t="s">
        <v>1056</v>
      </c>
      <c r="L717" s="142"/>
      <c r="M717" s="80" t="s">
        <v>27</v>
      </c>
      <c r="N717" s="159">
        <v>115</v>
      </c>
      <c r="O717" s="75"/>
      <c r="P717" s="75"/>
      <c r="Q717" s="75"/>
      <c r="R717" s="79" t="s">
        <v>1885</v>
      </c>
      <c r="S717" s="144">
        <v>115</v>
      </c>
      <c r="T717" s="85" t="s">
        <v>1040</v>
      </c>
      <c r="U717" s="142" t="s">
        <v>169</v>
      </c>
      <c r="V717" s="142" t="s">
        <v>433</v>
      </c>
      <c r="W717" s="86"/>
      <c r="X717" s="142" t="s">
        <v>1139</v>
      </c>
      <c r="Y717" s="142"/>
      <c r="Z717" s="142" t="s">
        <v>1069</v>
      </c>
      <c r="AA717" s="142" t="s">
        <v>2738</v>
      </c>
      <c r="AB717" s="142" t="str">
        <f t="shared" si="40"/>
        <v>CR 20161020NOJE</v>
      </c>
      <c r="AC717" s="142">
        <f t="shared" si="41"/>
        <v>10</v>
      </c>
      <c r="AD717" s="142" t="str">
        <f>VLOOKUP(U717,NIVEAUXADMIN!A:B,2,FALSE)</f>
        <v>HT09</v>
      </c>
      <c r="AE717" s="142" t="str">
        <f>VLOOKUP(V717,NIVEAUXADMIN!E:F,2,FALSE)</f>
        <v>HT09934</v>
      </c>
      <c r="AF717" s="142" t="e">
        <f>VLOOKUP(W717,NIVEAUXADMIN!I:J,2,FALSE)</f>
        <v>#N/A</v>
      </c>
      <c r="AG717" s="142">
        <f>IF(SUMPRODUCT(($A$4:$A717=A717)*($V$4:$V717=V717))&gt;1,0,1)</f>
        <v>0</v>
      </c>
    </row>
    <row r="718" spans="1:33" ht="15" customHeight="1">
      <c r="A718" s="72" t="s">
        <v>2754</v>
      </c>
      <c r="B718" s="72" t="s">
        <v>2754</v>
      </c>
      <c r="C718" s="72" t="s">
        <v>38</v>
      </c>
      <c r="D718" s="142" t="s">
        <v>1192</v>
      </c>
      <c r="E718" s="72"/>
      <c r="F718" s="142" t="s">
        <v>16</v>
      </c>
      <c r="G718" s="142" t="str">
        <f t="shared" si="42"/>
        <v>Octobre</v>
      </c>
      <c r="H718" s="158">
        <v>42663</v>
      </c>
      <c r="I718" s="84" t="s">
        <v>1051</v>
      </c>
      <c r="J718" s="142" t="s">
        <v>1052</v>
      </c>
      <c r="K718" s="142" t="s">
        <v>1056</v>
      </c>
      <c r="L718" s="142"/>
      <c r="M718" s="80" t="s">
        <v>27</v>
      </c>
      <c r="N718" s="159">
        <v>6</v>
      </c>
      <c r="O718" s="75"/>
      <c r="P718" s="75"/>
      <c r="Q718" s="75"/>
      <c r="R718" s="79" t="s">
        <v>1885</v>
      </c>
      <c r="S718" s="144">
        <v>6</v>
      </c>
      <c r="T718" s="85" t="s">
        <v>1040</v>
      </c>
      <c r="U718" s="142" t="s">
        <v>169</v>
      </c>
      <c r="V718" s="142" t="s">
        <v>439</v>
      </c>
      <c r="W718" s="86"/>
      <c r="X718" s="142" t="s">
        <v>1144</v>
      </c>
      <c r="Y718" s="142"/>
      <c r="Z718" s="142" t="s">
        <v>1069</v>
      </c>
      <c r="AA718" s="142" t="s">
        <v>2738</v>
      </c>
      <c r="AB718" s="142" t="str">
        <f t="shared" si="40"/>
        <v>CR 20161020NOMO</v>
      </c>
      <c r="AC718" s="142">
        <f t="shared" si="41"/>
        <v>10</v>
      </c>
      <c r="AD718" s="142" t="str">
        <f>VLOOKUP(U718,NIVEAUXADMIN!A:B,2,FALSE)</f>
        <v>HT09</v>
      </c>
      <c r="AE718" s="142" t="str">
        <f>VLOOKUP(V718,NIVEAUXADMIN!E:F,2,FALSE)</f>
        <v>HT09931</v>
      </c>
      <c r="AF718" s="142" t="e">
        <f>VLOOKUP(W718,NIVEAUXADMIN!I:J,2,FALSE)</f>
        <v>#N/A</v>
      </c>
      <c r="AG718" s="142">
        <f>IF(SUMPRODUCT(($A$4:$A718=A718)*($V$4:$V718=V718))&gt;1,0,1)</f>
        <v>0</v>
      </c>
    </row>
    <row r="719" spans="1:33" ht="15" customHeight="1">
      <c r="A719" s="72" t="s">
        <v>2754</v>
      </c>
      <c r="B719" s="72" t="s">
        <v>2754</v>
      </c>
      <c r="C719" s="72" t="s">
        <v>38</v>
      </c>
      <c r="D719" s="142" t="s">
        <v>1192</v>
      </c>
      <c r="E719" s="72"/>
      <c r="F719" s="142" t="s">
        <v>16</v>
      </c>
      <c r="G719" s="142" t="str">
        <f t="shared" si="42"/>
        <v>Octobre</v>
      </c>
      <c r="H719" s="158">
        <v>42663</v>
      </c>
      <c r="I719" s="84" t="s">
        <v>1051</v>
      </c>
      <c r="J719" s="142" t="s">
        <v>1052</v>
      </c>
      <c r="K719" s="142" t="s">
        <v>1056</v>
      </c>
      <c r="L719" s="142"/>
      <c r="M719" s="80" t="s">
        <v>27</v>
      </c>
      <c r="N719" s="159">
        <v>63</v>
      </c>
      <c r="O719" s="75"/>
      <c r="P719" s="75"/>
      <c r="Q719" s="75"/>
      <c r="R719" s="79" t="s">
        <v>1885</v>
      </c>
      <c r="S719" s="144">
        <v>63</v>
      </c>
      <c r="T719" s="85" t="s">
        <v>1040</v>
      </c>
      <c r="U719" s="142" t="s">
        <v>169</v>
      </c>
      <c r="V719" s="142" t="s">
        <v>439</v>
      </c>
      <c r="W719" s="86"/>
      <c r="X719" s="142" t="s">
        <v>1143</v>
      </c>
      <c r="Y719" s="142"/>
      <c r="Z719" s="142" t="s">
        <v>1069</v>
      </c>
      <c r="AA719" s="142" t="s">
        <v>2738</v>
      </c>
      <c r="AB719" s="142" t="str">
        <f t="shared" si="40"/>
        <v>CR 20161020NOMO</v>
      </c>
      <c r="AC719" s="142">
        <f t="shared" si="41"/>
        <v>10</v>
      </c>
      <c r="AD719" s="142" t="str">
        <f>VLOOKUP(U719,NIVEAUXADMIN!A:B,2,FALSE)</f>
        <v>HT09</v>
      </c>
      <c r="AE719" s="142" t="str">
        <f>VLOOKUP(V719,NIVEAUXADMIN!E:F,2,FALSE)</f>
        <v>HT09931</v>
      </c>
      <c r="AF719" s="142" t="e">
        <f>VLOOKUP(W719,NIVEAUXADMIN!I:J,2,FALSE)</f>
        <v>#N/A</v>
      </c>
      <c r="AG719" s="142">
        <f>IF(SUMPRODUCT(($A$4:$A719=A719)*($V$4:$V719=V719))&gt;1,0,1)</f>
        <v>0</v>
      </c>
    </row>
    <row r="720" spans="1:33" ht="15" customHeight="1">
      <c r="A720" s="72" t="s">
        <v>2754</v>
      </c>
      <c r="B720" s="72" t="s">
        <v>2754</v>
      </c>
      <c r="C720" s="72" t="s">
        <v>38</v>
      </c>
      <c r="D720" s="142" t="s">
        <v>1192</v>
      </c>
      <c r="E720" s="72"/>
      <c r="F720" s="142" t="s">
        <v>16</v>
      </c>
      <c r="G720" s="142" t="str">
        <f t="shared" si="42"/>
        <v>Octobre</v>
      </c>
      <c r="H720" s="158">
        <v>42666</v>
      </c>
      <c r="I720" s="84" t="s">
        <v>1051</v>
      </c>
      <c r="J720" s="142" t="s">
        <v>1052</v>
      </c>
      <c r="K720" s="142" t="s">
        <v>1056</v>
      </c>
      <c r="L720" s="142"/>
      <c r="M720" s="80" t="s">
        <v>27</v>
      </c>
      <c r="N720" s="159">
        <v>630</v>
      </c>
      <c r="O720" s="75"/>
      <c r="P720" s="75"/>
      <c r="Q720" s="75"/>
      <c r="R720" s="79" t="s">
        <v>1885</v>
      </c>
      <c r="S720" s="144">
        <v>630</v>
      </c>
      <c r="T720" s="85" t="s">
        <v>30</v>
      </c>
      <c r="U720" s="142" t="s">
        <v>20</v>
      </c>
      <c r="V720" s="142" t="s">
        <v>545</v>
      </c>
      <c r="W720" s="86"/>
      <c r="X720" s="142" t="s">
        <v>1145</v>
      </c>
      <c r="Y720" s="142"/>
      <c r="Z720" s="142" t="s">
        <v>1070</v>
      </c>
      <c r="AA720" s="142" t="s">
        <v>2738</v>
      </c>
      <c r="AB720" s="142" t="str">
        <f t="shared" si="40"/>
        <v>CR 20161023SUST</v>
      </c>
      <c r="AC720" s="142">
        <f t="shared" si="41"/>
        <v>4</v>
      </c>
      <c r="AD720" s="142" t="str">
        <f>VLOOKUP(U720,NIVEAUXADMIN!A:B,2,FALSE)</f>
        <v>HT07</v>
      </c>
      <c r="AE720" s="142" t="str">
        <f>VLOOKUP(V720,NIVEAUXADMIN!E:F,2,FALSE)</f>
        <v>HT07722</v>
      </c>
      <c r="AF720" s="142" t="e">
        <f>VLOOKUP(W720,NIVEAUXADMIN!I:J,2,FALSE)</f>
        <v>#N/A</v>
      </c>
      <c r="AG720" s="142">
        <f>IF(SUMPRODUCT(($A$4:$A720=A720)*($V$4:$V720=V720))&gt;1,0,1)</f>
        <v>0</v>
      </c>
    </row>
    <row r="721" spans="1:33" ht="15" customHeight="1">
      <c r="A721" s="72" t="s">
        <v>2754</v>
      </c>
      <c r="B721" s="72" t="s">
        <v>2754</v>
      </c>
      <c r="C721" s="72" t="s">
        <v>38</v>
      </c>
      <c r="D721" s="142" t="s">
        <v>1192</v>
      </c>
      <c r="E721" s="72"/>
      <c r="F721" s="142" t="s">
        <v>16</v>
      </c>
      <c r="G721" s="142" t="str">
        <f t="shared" si="42"/>
        <v>Octobre</v>
      </c>
      <c r="H721" s="158">
        <v>42669</v>
      </c>
      <c r="I721" s="84" t="s">
        <v>1051</v>
      </c>
      <c r="J721" s="142" t="s">
        <v>1052</v>
      </c>
      <c r="K721" s="142" t="s">
        <v>1056</v>
      </c>
      <c r="L721" s="142"/>
      <c r="M721" s="80" t="s">
        <v>27</v>
      </c>
      <c r="N721" s="159">
        <v>180</v>
      </c>
      <c r="O721" s="75"/>
      <c r="P721" s="75"/>
      <c r="Q721" s="75"/>
      <c r="R721" s="79" t="s">
        <v>1885</v>
      </c>
      <c r="S721" s="144">
        <v>180</v>
      </c>
      <c r="T721" s="85" t="s">
        <v>30</v>
      </c>
      <c r="U721" s="142" t="s">
        <v>20</v>
      </c>
      <c r="V721" s="142" t="s">
        <v>310</v>
      </c>
      <c r="W721" s="86"/>
      <c r="X721" s="142" t="s">
        <v>1105</v>
      </c>
      <c r="Y721" s="142"/>
      <c r="Z721" s="142" t="s">
        <v>1070</v>
      </c>
      <c r="AA721" s="142" t="s">
        <v>2738</v>
      </c>
      <c r="AB721" s="142" t="str">
        <f t="shared" si="40"/>
        <v>CR 20161026SUAR</v>
      </c>
      <c r="AC721" s="142">
        <f t="shared" si="41"/>
        <v>7</v>
      </c>
      <c r="AD721" s="142" t="str">
        <f>VLOOKUP(U721,NIVEAUXADMIN!A:B,2,FALSE)</f>
        <v>HT07</v>
      </c>
      <c r="AE721" s="142" t="str">
        <f>VLOOKUP(V721,NIVEAUXADMIN!E:F,2,FALSE)</f>
        <v>HT07723</v>
      </c>
      <c r="AF721" s="142" t="e">
        <f>VLOOKUP(W721,NIVEAUXADMIN!I:J,2,FALSE)</f>
        <v>#N/A</v>
      </c>
      <c r="AG721" s="142">
        <f>IF(SUMPRODUCT(($A$4:$A721=A721)*($V$4:$V721=V721))&gt;1,0,1)</f>
        <v>0</v>
      </c>
    </row>
    <row r="722" spans="1:33" ht="15" customHeight="1">
      <c r="A722" s="142" t="s">
        <v>2754</v>
      </c>
      <c r="B722" s="142" t="s">
        <v>2754</v>
      </c>
      <c r="C722" s="142" t="s">
        <v>38</v>
      </c>
      <c r="D722" s="72" t="s">
        <v>1192</v>
      </c>
      <c r="E722" s="72"/>
      <c r="F722" s="142" t="s">
        <v>16</v>
      </c>
      <c r="G722" s="142" t="str">
        <f t="shared" si="42"/>
        <v>Octobre</v>
      </c>
      <c r="H722" s="158">
        <v>42672</v>
      </c>
      <c r="I722" s="84" t="s">
        <v>1051</v>
      </c>
      <c r="J722" s="142" t="s">
        <v>1052</v>
      </c>
      <c r="K722" s="142" t="s">
        <v>1056</v>
      </c>
      <c r="L722" s="142"/>
      <c r="M722" s="80" t="s">
        <v>27</v>
      </c>
      <c r="N722" s="159">
        <v>168</v>
      </c>
      <c r="O722" s="75"/>
      <c r="P722" s="75"/>
      <c r="Q722" s="75"/>
      <c r="R722" s="79" t="s">
        <v>1885</v>
      </c>
      <c r="S722" s="144">
        <v>168</v>
      </c>
      <c r="T722" s="85" t="s">
        <v>1040</v>
      </c>
      <c r="U722" s="142" t="s">
        <v>169</v>
      </c>
      <c r="V722" s="142" t="s">
        <v>439</v>
      </c>
      <c r="W722" s="86" t="s">
        <v>1336</v>
      </c>
      <c r="X722" s="142" t="s">
        <v>1843</v>
      </c>
      <c r="Y722" s="142"/>
      <c r="Z722" s="142" t="s">
        <v>1069</v>
      </c>
      <c r="AA722" s="142" t="s">
        <v>2738</v>
      </c>
      <c r="AB722" s="142" t="str">
        <f t="shared" si="40"/>
        <v>CR 20161029NOMO1È</v>
      </c>
      <c r="AC722" s="142">
        <f t="shared" si="41"/>
        <v>5</v>
      </c>
      <c r="AD722" s="142" t="str">
        <f>VLOOKUP(U722,NIVEAUXADMIN!A:B,2,FALSE)</f>
        <v>HT09</v>
      </c>
      <c r="AE722" s="142" t="str">
        <f>VLOOKUP(V722,NIVEAUXADMIN!E:F,2,FALSE)</f>
        <v>HT09931</v>
      </c>
      <c r="AF722" s="142" t="str">
        <f>VLOOKUP(W722,NIVEAUXADMIN!I:J,2,FALSE)</f>
        <v>HT09931-01</v>
      </c>
      <c r="AG722" s="142">
        <f>IF(SUMPRODUCT(($A$4:$A722=A722)*($V$4:$V722=V722))&gt;1,0,1)</f>
        <v>0</v>
      </c>
    </row>
    <row r="723" spans="1:33" ht="15" customHeight="1">
      <c r="A723" s="72" t="s">
        <v>2754</v>
      </c>
      <c r="B723" s="72" t="s">
        <v>2754</v>
      </c>
      <c r="C723" s="72" t="s">
        <v>38</v>
      </c>
      <c r="D723" s="142" t="s">
        <v>1192</v>
      </c>
      <c r="E723" s="72"/>
      <c r="F723" s="142" t="s">
        <v>16</v>
      </c>
      <c r="G723" s="142" t="str">
        <f t="shared" si="42"/>
        <v>Octobre</v>
      </c>
      <c r="H723" s="158">
        <v>42673</v>
      </c>
      <c r="I723" s="84" t="s">
        <v>1051</v>
      </c>
      <c r="J723" s="142" t="s">
        <v>1052</v>
      </c>
      <c r="K723" s="142" t="s">
        <v>1056</v>
      </c>
      <c r="L723" s="142"/>
      <c r="M723" s="80" t="s">
        <v>27</v>
      </c>
      <c r="N723" s="159">
        <v>64</v>
      </c>
      <c r="O723" s="75"/>
      <c r="P723" s="75"/>
      <c r="Q723" s="75"/>
      <c r="R723" s="79" t="s">
        <v>1885</v>
      </c>
      <c r="S723" s="144">
        <v>64</v>
      </c>
      <c r="T723" s="85" t="s">
        <v>1040</v>
      </c>
      <c r="U723" s="142" t="s">
        <v>169</v>
      </c>
      <c r="V723" s="142" t="s">
        <v>427</v>
      </c>
      <c r="W723" s="86" t="s">
        <v>1388</v>
      </c>
      <c r="X723" s="142" t="s">
        <v>2715</v>
      </c>
      <c r="Y723" s="142"/>
      <c r="Z723" s="142" t="s">
        <v>1069</v>
      </c>
      <c r="AA723" s="142" t="s">
        <v>2738</v>
      </c>
      <c r="AB723" s="142" t="str">
        <f t="shared" si="40"/>
        <v>CR 20161030NOBO1È</v>
      </c>
      <c r="AC723" s="142">
        <f t="shared" si="41"/>
        <v>21</v>
      </c>
      <c r="AD723" s="142" t="str">
        <f>VLOOKUP(U723,NIVEAUXADMIN!A:B,2,FALSE)</f>
        <v>HT09</v>
      </c>
      <c r="AE723" s="142" t="str">
        <f>VLOOKUP(V723,NIVEAUXADMIN!E:F,2,FALSE)</f>
        <v>HT09933</v>
      </c>
      <c r="AF723" s="142" t="str">
        <f>VLOOKUP(W723,NIVEAUXADMIN!I:J,2,FALSE)</f>
        <v>HT09933-01</v>
      </c>
      <c r="AG723" s="142">
        <f>IF(SUMPRODUCT(($A$4:$A723=A723)*($V$4:$V723=V723))&gt;1,0,1)</f>
        <v>0</v>
      </c>
    </row>
    <row r="724" spans="1:33" ht="15" customHeight="1">
      <c r="A724" s="72" t="s">
        <v>2754</v>
      </c>
      <c r="B724" s="72" t="s">
        <v>2754</v>
      </c>
      <c r="C724" s="72" t="s">
        <v>38</v>
      </c>
      <c r="D724" s="142" t="s">
        <v>1192</v>
      </c>
      <c r="E724" s="72"/>
      <c r="F724" s="142" t="s">
        <v>16</v>
      </c>
      <c r="G724" s="142" t="str">
        <f t="shared" si="42"/>
        <v>Octobre</v>
      </c>
      <c r="H724" s="158">
        <v>42673</v>
      </c>
      <c r="I724" s="84" t="s">
        <v>1051</v>
      </c>
      <c r="J724" s="142" t="s">
        <v>1052</v>
      </c>
      <c r="K724" s="142" t="s">
        <v>1056</v>
      </c>
      <c r="L724" s="142"/>
      <c r="M724" s="80" t="s">
        <v>27</v>
      </c>
      <c r="N724" s="159">
        <v>104</v>
      </c>
      <c r="O724" s="75"/>
      <c r="P724" s="75"/>
      <c r="Q724" s="75"/>
      <c r="R724" s="79"/>
      <c r="S724" s="144">
        <v>104</v>
      </c>
      <c r="T724" s="85" t="s">
        <v>1040</v>
      </c>
      <c r="U724" s="142" t="s">
        <v>169</v>
      </c>
      <c r="V724" s="142" t="s">
        <v>427</v>
      </c>
      <c r="W724" s="86" t="s">
        <v>1388</v>
      </c>
      <c r="X724" s="142" t="s">
        <v>2717</v>
      </c>
      <c r="Y724" s="142"/>
      <c r="Z724" s="142" t="s">
        <v>1069</v>
      </c>
      <c r="AA724" s="142" t="s">
        <v>2738</v>
      </c>
      <c r="AB724" s="142" t="str">
        <f t="shared" si="40"/>
        <v>CR 20161030NOBO1È</v>
      </c>
      <c r="AC724" s="142">
        <f t="shared" si="41"/>
        <v>21</v>
      </c>
      <c r="AD724" s="142" t="str">
        <f>VLOOKUP(U724,NIVEAUXADMIN!A:B,2,FALSE)</f>
        <v>HT09</v>
      </c>
      <c r="AE724" s="142" t="str">
        <f>VLOOKUP(V724,NIVEAUXADMIN!E:F,2,FALSE)</f>
        <v>HT09933</v>
      </c>
      <c r="AF724" s="142" t="str">
        <f>VLOOKUP(W724,NIVEAUXADMIN!I:J,2,FALSE)</f>
        <v>HT09933-01</v>
      </c>
      <c r="AG724" s="142">
        <f>IF(SUMPRODUCT(($A$4:$A724=A724)*($V$4:$V724=V724))&gt;1,0,1)</f>
        <v>0</v>
      </c>
    </row>
    <row r="725" spans="1:33" ht="15" customHeight="1">
      <c r="A725" s="72" t="s">
        <v>2754</v>
      </c>
      <c r="B725" s="72" t="s">
        <v>2754</v>
      </c>
      <c r="C725" s="72" t="s">
        <v>38</v>
      </c>
      <c r="D725" s="142" t="s">
        <v>1192</v>
      </c>
      <c r="E725" s="72"/>
      <c r="F725" s="142" t="s">
        <v>16</v>
      </c>
      <c r="G725" s="142" t="str">
        <f t="shared" si="42"/>
        <v>Octobre</v>
      </c>
      <c r="H725" s="158">
        <v>42673</v>
      </c>
      <c r="I725" s="84" t="s">
        <v>1051</v>
      </c>
      <c r="J725" s="142" t="s">
        <v>1052</v>
      </c>
      <c r="K725" s="142" t="s">
        <v>1056</v>
      </c>
      <c r="L725" s="142"/>
      <c r="M725" s="80" t="s">
        <v>27</v>
      </c>
      <c r="N725" s="159">
        <v>31</v>
      </c>
      <c r="O725" s="75"/>
      <c r="P725" s="75"/>
      <c r="Q725" s="75"/>
      <c r="R725" s="79"/>
      <c r="S725" s="144">
        <v>31</v>
      </c>
      <c r="T725" s="85" t="s">
        <v>1040</v>
      </c>
      <c r="U725" s="142" t="s">
        <v>169</v>
      </c>
      <c r="V725" s="142" t="s">
        <v>427</v>
      </c>
      <c r="W725" s="86" t="s">
        <v>1388</v>
      </c>
      <c r="X725" s="142" t="s">
        <v>2718</v>
      </c>
      <c r="Y725" s="142"/>
      <c r="Z725" s="142" t="s">
        <v>1069</v>
      </c>
      <c r="AA725" s="142" t="s">
        <v>2738</v>
      </c>
      <c r="AB725" s="142" t="str">
        <f t="shared" si="40"/>
        <v>CR 20161030NOBO1È</v>
      </c>
      <c r="AC725" s="142">
        <f t="shared" si="41"/>
        <v>21</v>
      </c>
      <c r="AD725" s="142" t="str">
        <f>VLOOKUP(U725,NIVEAUXADMIN!A:B,2,FALSE)</f>
        <v>HT09</v>
      </c>
      <c r="AE725" s="142" t="str">
        <f>VLOOKUP(V725,NIVEAUXADMIN!E:F,2,FALSE)</f>
        <v>HT09933</v>
      </c>
      <c r="AF725" s="142" t="str">
        <f>VLOOKUP(W725,NIVEAUXADMIN!I:J,2,FALSE)</f>
        <v>HT09933-01</v>
      </c>
      <c r="AG725" s="142">
        <f>IF(SUMPRODUCT(($A$4:$A725=A725)*($V$4:$V725=V725))&gt;1,0,1)</f>
        <v>0</v>
      </c>
    </row>
    <row r="726" spans="1:33" ht="15" customHeight="1">
      <c r="A726" s="72" t="s">
        <v>2754</v>
      </c>
      <c r="B726" s="72" t="s">
        <v>2754</v>
      </c>
      <c r="C726" s="72" t="s">
        <v>38</v>
      </c>
      <c r="D726" s="142" t="s">
        <v>1192</v>
      </c>
      <c r="E726" s="72"/>
      <c r="F726" s="142" t="s">
        <v>16</v>
      </c>
      <c r="G726" s="142" t="str">
        <f t="shared" si="42"/>
        <v>Octobre</v>
      </c>
      <c r="H726" s="158">
        <v>42673</v>
      </c>
      <c r="I726" s="84" t="s">
        <v>1051</v>
      </c>
      <c r="J726" s="142" t="s">
        <v>1052</v>
      </c>
      <c r="K726" s="142" t="s">
        <v>1056</v>
      </c>
      <c r="L726" s="142"/>
      <c r="M726" s="80" t="s">
        <v>27</v>
      </c>
      <c r="N726" s="159">
        <v>115</v>
      </c>
      <c r="O726" s="75"/>
      <c r="P726" s="75"/>
      <c r="Q726" s="75"/>
      <c r="R726" s="79" t="s">
        <v>1885</v>
      </c>
      <c r="S726" s="144">
        <v>115</v>
      </c>
      <c r="T726" s="85" t="s">
        <v>1040</v>
      </c>
      <c r="U726" s="142" t="s">
        <v>169</v>
      </c>
      <c r="V726" s="142" t="s">
        <v>439</v>
      </c>
      <c r="W726" s="86" t="s">
        <v>1336</v>
      </c>
      <c r="X726" s="142" t="s">
        <v>2719</v>
      </c>
      <c r="Y726" s="142"/>
      <c r="Z726" s="142" t="s">
        <v>1069</v>
      </c>
      <c r="AA726" s="142" t="s">
        <v>2738</v>
      </c>
      <c r="AB726" s="142" t="str">
        <f t="shared" si="40"/>
        <v>CR 20161030NOMO1È</v>
      </c>
      <c r="AC726" s="142">
        <f t="shared" si="41"/>
        <v>3</v>
      </c>
      <c r="AD726" s="142" t="str">
        <f>VLOOKUP(U726,NIVEAUXADMIN!A:B,2,FALSE)</f>
        <v>HT09</v>
      </c>
      <c r="AE726" s="142" t="str">
        <f>VLOOKUP(V726,NIVEAUXADMIN!E:F,2,FALSE)</f>
        <v>HT09931</v>
      </c>
      <c r="AF726" s="142" t="str">
        <f>VLOOKUP(W726,NIVEAUXADMIN!I:J,2,FALSE)</f>
        <v>HT09931-01</v>
      </c>
      <c r="AG726" s="142">
        <f>IF(SUMPRODUCT(($A$4:$A726=A726)*($V$4:$V726=V726))&gt;1,0,1)</f>
        <v>0</v>
      </c>
    </row>
    <row r="727" spans="1:33" ht="15" customHeight="1">
      <c r="A727" s="72" t="s">
        <v>2754</v>
      </c>
      <c r="B727" s="72" t="s">
        <v>2754</v>
      </c>
      <c r="C727" s="72" t="s">
        <v>38</v>
      </c>
      <c r="D727" s="142" t="s">
        <v>1192</v>
      </c>
      <c r="E727" s="72"/>
      <c r="F727" s="142" t="s">
        <v>16</v>
      </c>
      <c r="G727" s="142" t="str">
        <f t="shared" si="42"/>
        <v>Novembre</v>
      </c>
      <c r="H727" s="158">
        <v>42678</v>
      </c>
      <c r="I727" s="84" t="s">
        <v>1051</v>
      </c>
      <c r="J727" s="142" t="s">
        <v>1052</v>
      </c>
      <c r="K727" s="142" t="s">
        <v>1056</v>
      </c>
      <c r="L727" s="142"/>
      <c r="M727" s="80" t="s">
        <v>27</v>
      </c>
      <c r="N727" s="159">
        <v>65</v>
      </c>
      <c r="O727" s="75"/>
      <c r="P727" s="75"/>
      <c r="Q727" s="75"/>
      <c r="R727" s="79" t="s">
        <v>1885</v>
      </c>
      <c r="S727" s="144">
        <v>142</v>
      </c>
      <c r="T727" s="85" t="s">
        <v>30</v>
      </c>
      <c r="U727" s="142" t="s">
        <v>20</v>
      </c>
      <c r="V727" s="142" t="s">
        <v>554</v>
      </c>
      <c r="W727" s="86" t="s">
        <v>1667</v>
      </c>
      <c r="X727" s="142" t="s">
        <v>2721</v>
      </c>
      <c r="Y727" s="142"/>
      <c r="Z727" s="142" t="s">
        <v>1070</v>
      </c>
      <c r="AA727" s="142" t="s">
        <v>2738</v>
      </c>
      <c r="AB727" s="142" t="str">
        <f t="shared" si="40"/>
        <v>CR 2016114SUTO4È</v>
      </c>
      <c r="AC727" s="142">
        <f t="shared" si="41"/>
        <v>12</v>
      </c>
      <c r="AD727" s="142" t="str">
        <f>VLOOKUP(U727,NIVEAUXADMIN!A:B,2,FALSE)</f>
        <v>HT07</v>
      </c>
      <c r="AE727" s="142" t="str">
        <f>VLOOKUP(V727,NIVEAUXADMIN!E:F,2,FALSE)</f>
        <v>HT07712</v>
      </c>
      <c r="AF727" s="142" t="str">
        <f>VLOOKUP(W727,NIVEAUXADMIN!I:J,2,FALSE)</f>
        <v>HT07712-04</v>
      </c>
      <c r="AG727" s="142">
        <f>IF(SUMPRODUCT(($A$4:$A727=A727)*($V$4:$V727=V727))&gt;1,0,1)</f>
        <v>0</v>
      </c>
    </row>
    <row r="728" spans="1:33" ht="15" customHeight="1">
      <c r="A728" s="72" t="s">
        <v>2754</v>
      </c>
      <c r="B728" s="72" t="s">
        <v>2754</v>
      </c>
      <c r="C728" s="72" t="s">
        <v>38</v>
      </c>
      <c r="D728" s="142" t="s">
        <v>1192</v>
      </c>
      <c r="E728" s="72"/>
      <c r="F728" s="142" t="s">
        <v>16</v>
      </c>
      <c r="G728" s="142" t="str">
        <f t="shared" si="42"/>
        <v>Novembre</v>
      </c>
      <c r="H728" s="158">
        <v>42678</v>
      </c>
      <c r="I728" s="84" t="s">
        <v>1051</v>
      </c>
      <c r="J728" s="142" t="s">
        <v>1052</v>
      </c>
      <c r="K728" s="142" t="s">
        <v>1056</v>
      </c>
      <c r="L728" s="142"/>
      <c r="M728" s="80" t="s">
        <v>27</v>
      </c>
      <c r="N728" s="159">
        <v>128</v>
      </c>
      <c r="O728" s="75"/>
      <c r="P728" s="75"/>
      <c r="Q728" s="75"/>
      <c r="R728" s="79"/>
      <c r="S728" s="144">
        <v>128</v>
      </c>
      <c r="T728" s="85" t="s">
        <v>30</v>
      </c>
      <c r="U728" s="142" t="s">
        <v>20</v>
      </c>
      <c r="V728" s="142" t="s">
        <v>554</v>
      </c>
      <c r="W728" s="86" t="s">
        <v>1667</v>
      </c>
      <c r="X728" s="142" t="s">
        <v>2722</v>
      </c>
      <c r="Y728" s="142"/>
      <c r="Z728" s="142" t="s">
        <v>1070</v>
      </c>
      <c r="AA728" s="142" t="s">
        <v>2738</v>
      </c>
      <c r="AB728" s="142" t="str">
        <f t="shared" si="40"/>
        <v>CR 2016114SUTO4È</v>
      </c>
      <c r="AC728" s="142">
        <f t="shared" si="41"/>
        <v>12</v>
      </c>
      <c r="AD728" s="142" t="str">
        <f>VLOOKUP(U728,NIVEAUXADMIN!A:B,2,FALSE)</f>
        <v>HT07</v>
      </c>
      <c r="AE728" s="142" t="str">
        <f>VLOOKUP(V728,NIVEAUXADMIN!E:F,2,FALSE)</f>
        <v>HT07712</v>
      </c>
      <c r="AF728" s="142" t="str">
        <f>VLOOKUP(W728,NIVEAUXADMIN!I:J,2,FALSE)</f>
        <v>HT07712-04</v>
      </c>
      <c r="AG728" s="142">
        <f>IF(SUMPRODUCT(($A$4:$A728=A728)*($V$4:$V728=V728))&gt;1,0,1)</f>
        <v>0</v>
      </c>
    </row>
    <row r="729" spans="1:33" s="142" customFormat="1" ht="15" customHeight="1">
      <c r="A729" s="72" t="s">
        <v>2754</v>
      </c>
      <c r="B729" s="72" t="s">
        <v>2754</v>
      </c>
      <c r="C729" s="72" t="s">
        <v>38</v>
      </c>
      <c r="D729" s="142" t="s">
        <v>1192</v>
      </c>
      <c r="E729" s="72"/>
      <c r="F729" s="142" t="s">
        <v>16</v>
      </c>
      <c r="G729" s="142" t="str">
        <f t="shared" si="42"/>
        <v>Novembre</v>
      </c>
      <c r="H729" s="158">
        <v>42679</v>
      </c>
      <c r="I729" s="84" t="s">
        <v>1051</v>
      </c>
      <c r="J729" s="142" t="s">
        <v>1052</v>
      </c>
      <c r="K729" s="142" t="s">
        <v>1056</v>
      </c>
      <c r="M729" s="80" t="s">
        <v>27</v>
      </c>
      <c r="N729" s="159">
        <v>204</v>
      </c>
      <c r="O729" s="75"/>
      <c r="P729" s="75"/>
      <c r="Q729" s="75"/>
      <c r="R729" s="79" t="s">
        <v>1885</v>
      </c>
      <c r="S729" s="144">
        <v>204</v>
      </c>
      <c r="T729" s="85" t="s">
        <v>30</v>
      </c>
      <c r="U729" s="142" t="s">
        <v>20</v>
      </c>
      <c r="V729" s="142" t="s">
        <v>517</v>
      </c>
      <c r="W729" s="86"/>
      <c r="X729" s="142" t="s">
        <v>2723</v>
      </c>
      <c r="Z729" s="142" t="s">
        <v>1070</v>
      </c>
      <c r="AA729" s="142" t="s">
        <v>2738</v>
      </c>
      <c r="AB729" s="142" t="str">
        <f t="shared" si="40"/>
        <v>CR 2016115SUCH</v>
      </c>
      <c r="AC729" s="142">
        <f t="shared" si="41"/>
        <v>3</v>
      </c>
      <c r="AD729" s="142" t="str">
        <f>VLOOKUP(U729,NIVEAUXADMIN!A:B,2,FALSE)</f>
        <v>HT07</v>
      </c>
      <c r="AE729" s="142" t="str">
        <f>VLOOKUP(V729,NIVEAUXADMIN!E:F,2,FALSE)</f>
        <v>HT07713</v>
      </c>
      <c r="AF729" s="142" t="e">
        <f>VLOOKUP(W729,NIVEAUXADMIN!I:J,2,FALSE)</f>
        <v>#N/A</v>
      </c>
      <c r="AG729" s="142">
        <f>IF(SUMPRODUCT(($A$4:$A729=A729)*($V$4:$V729=V729))&gt;1,0,1)</f>
        <v>0</v>
      </c>
    </row>
    <row r="730" spans="1:33" ht="15" customHeight="1">
      <c r="A730" s="72" t="s">
        <v>2754</v>
      </c>
      <c r="B730" s="72" t="s">
        <v>2754</v>
      </c>
      <c r="C730" s="72" t="s">
        <v>38</v>
      </c>
      <c r="D730" s="142" t="s">
        <v>1192</v>
      </c>
      <c r="E730" s="72"/>
      <c r="F730" s="142" t="s">
        <v>16</v>
      </c>
      <c r="G730" s="142" t="str">
        <f t="shared" si="42"/>
        <v>Novembre</v>
      </c>
      <c r="H730" s="158">
        <v>42681</v>
      </c>
      <c r="I730" s="84" t="s">
        <v>1051</v>
      </c>
      <c r="J730" s="142" t="s">
        <v>1052</v>
      </c>
      <c r="K730" s="142" t="s">
        <v>1056</v>
      </c>
      <c r="L730" s="142"/>
      <c r="M730" s="80" t="s">
        <v>27</v>
      </c>
      <c r="N730" s="159">
        <v>60</v>
      </c>
      <c r="O730" s="75"/>
      <c r="P730" s="75"/>
      <c r="Q730" s="75"/>
      <c r="R730" s="79" t="s">
        <v>1885</v>
      </c>
      <c r="S730" s="144">
        <v>60</v>
      </c>
      <c r="T730" s="85" t="s">
        <v>1040</v>
      </c>
      <c r="U730" s="142" t="s">
        <v>169</v>
      </c>
      <c r="V730" s="142" t="s">
        <v>436</v>
      </c>
      <c r="W730" s="86" t="s">
        <v>1497</v>
      </c>
      <c r="X730" s="142" t="s">
        <v>366</v>
      </c>
      <c r="Y730" s="142"/>
      <c r="Z730" s="142" t="s">
        <v>1069</v>
      </c>
      <c r="AA730" s="142" t="s">
        <v>2738</v>
      </c>
      <c r="AB730" s="142" t="str">
        <f t="shared" si="40"/>
        <v>CR 2016117NOLA2È</v>
      </c>
      <c r="AC730" s="142">
        <f t="shared" si="41"/>
        <v>3</v>
      </c>
      <c r="AD730" s="142" t="str">
        <f>VLOOKUP(U730,NIVEAUXADMIN!A:B,2,FALSE)</f>
        <v>HT09</v>
      </c>
      <c r="AE730" s="142" t="str">
        <f>VLOOKUP(V730,NIVEAUXADMIN!E:F,2,FALSE)</f>
        <v>HT09912</v>
      </c>
      <c r="AF730" s="142" t="str">
        <f>VLOOKUP(W730,NIVEAUXADMIN!I:J,2,FALSE)</f>
        <v>HT09912-02</v>
      </c>
      <c r="AG730" s="142">
        <f>IF(SUMPRODUCT(($A$4:$A730=A730)*($V$4:$V730=V730))&gt;1,0,1)</f>
        <v>0</v>
      </c>
    </row>
    <row r="731" spans="1:33" ht="15" customHeight="1">
      <c r="A731" s="72" t="s">
        <v>2754</v>
      </c>
      <c r="B731" s="72" t="s">
        <v>2754</v>
      </c>
      <c r="C731" s="72" t="s">
        <v>38</v>
      </c>
      <c r="D731" s="142" t="s">
        <v>1192</v>
      </c>
      <c r="E731" s="72"/>
      <c r="F731" s="142" t="s">
        <v>16</v>
      </c>
      <c r="G731" s="142" t="str">
        <f t="shared" si="42"/>
        <v>Novembre</v>
      </c>
      <c r="H731" s="158">
        <v>42681</v>
      </c>
      <c r="I731" s="84" t="s">
        <v>1051</v>
      </c>
      <c r="J731" s="142" t="s">
        <v>1052</v>
      </c>
      <c r="K731" s="142" t="s">
        <v>1056</v>
      </c>
      <c r="L731" s="142"/>
      <c r="M731" s="80" t="s">
        <v>27</v>
      </c>
      <c r="N731" s="159">
        <v>445</v>
      </c>
      <c r="O731" s="75"/>
      <c r="P731" s="75"/>
      <c r="Q731" s="75"/>
      <c r="R731" s="79" t="s">
        <v>1885</v>
      </c>
      <c r="S731" s="144">
        <v>445</v>
      </c>
      <c r="T731" s="85" t="s">
        <v>30</v>
      </c>
      <c r="U731" s="142" t="s">
        <v>20</v>
      </c>
      <c r="V731" s="142" t="s">
        <v>554</v>
      </c>
      <c r="W731" s="86" t="s">
        <v>1612</v>
      </c>
      <c r="X731" s="142" t="s">
        <v>2724</v>
      </c>
      <c r="Y731" s="142"/>
      <c r="Z731" s="142" t="s">
        <v>1070</v>
      </c>
      <c r="AA731" s="142" t="s">
        <v>2738</v>
      </c>
      <c r="AB731" s="142" t="str">
        <f t="shared" si="40"/>
        <v>CR 2016117SUTO3È</v>
      </c>
      <c r="AC731" s="142">
        <f t="shared" si="41"/>
        <v>3</v>
      </c>
      <c r="AD731" s="142" t="str">
        <f>VLOOKUP(U731,NIVEAUXADMIN!A:B,2,FALSE)</f>
        <v>HT07</v>
      </c>
      <c r="AE731" s="142" t="str">
        <f>VLOOKUP(V731,NIVEAUXADMIN!E:F,2,FALSE)</f>
        <v>HT07712</v>
      </c>
      <c r="AF731" s="142" t="str">
        <f>VLOOKUP(W731,NIVEAUXADMIN!I:J,2,FALSE)</f>
        <v>HT07712-03</v>
      </c>
      <c r="AG731" s="142">
        <f>IF(SUMPRODUCT(($A$4:$A731=A731)*($V$4:$V731=V731))&gt;1,0,1)</f>
        <v>0</v>
      </c>
    </row>
    <row r="732" spans="1:33" ht="15" customHeight="1">
      <c r="A732" s="72" t="s">
        <v>2754</v>
      </c>
      <c r="B732" s="72" t="s">
        <v>2754</v>
      </c>
      <c r="C732" s="72" t="s">
        <v>38</v>
      </c>
      <c r="D732" s="142" t="s">
        <v>1192</v>
      </c>
      <c r="E732" s="72"/>
      <c r="F732" s="142" t="s">
        <v>16</v>
      </c>
      <c r="G732" s="142" t="str">
        <f t="shared" si="42"/>
        <v>Novembre</v>
      </c>
      <c r="H732" s="158">
        <v>42682</v>
      </c>
      <c r="I732" s="84" t="s">
        <v>1051</v>
      </c>
      <c r="J732" s="142" t="s">
        <v>1052</v>
      </c>
      <c r="K732" s="142" t="s">
        <v>1056</v>
      </c>
      <c r="L732" s="142"/>
      <c r="M732" s="80" t="s">
        <v>27</v>
      </c>
      <c r="N732" s="159">
        <v>250</v>
      </c>
      <c r="O732" s="75"/>
      <c r="P732" s="75"/>
      <c r="Q732" s="75"/>
      <c r="R732" s="79" t="s">
        <v>1885</v>
      </c>
      <c r="S732" s="144">
        <v>250</v>
      </c>
      <c r="T732" s="85" t="s">
        <v>30</v>
      </c>
      <c r="U732" s="142" t="s">
        <v>20</v>
      </c>
      <c r="V732" s="142" t="s">
        <v>517</v>
      </c>
      <c r="W732" s="86" t="s">
        <v>1346</v>
      </c>
      <c r="X732" s="142" t="s">
        <v>2725</v>
      </c>
      <c r="Y732" s="142"/>
      <c r="Z732" s="142" t="s">
        <v>1070</v>
      </c>
      <c r="AA732" s="142" t="s">
        <v>2738</v>
      </c>
      <c r="AB732" s="142" t="str">
        <f t="shared" si="40"/>
        <v>CR 2016118SUCH1È</v>
      </c>
      <c r="AC732" s="142">
        <f t="shared" si="41"/>
        <v>3</v>
      </c>
      <c r="AD732" s="142" t="str">
        <f>VLOOKUP(U732,NIVEAUXADMIN!A:B,2,FALSE)</f>
        <v>HT07</v>
      </c>
      <c r="AE732" s="142" t="str">
        <f>VLOOKUP(V732,NIVEAUXADMIN!E:F,2,FALSE)</f>
        <v>HT07713</v>
      </c>
      <c r="AF732" s="142" t="str">
        <f>VLOOKUP(W732,NIVEAUXADMIN!I:J,2,FALSE)</f>
        <v>HT07713-01</v>
      </c>
      <c r="AG732" s="142">
        <f>IF(SUMPRODUCT(($A$4:$A732=A732)*($V$4:$V732=V732))&gt;1,0,1)</f>
        <v>0</v>
      </c>
    </row>
    <row r="733" spans="1:33" ht="15" customHeight="1">
      <c r="A733" s="72" t="s">
        <v>2754</v>
      </c>
      <c r="B733" s="72" t="s">
        <v>2754</v>
      </c>
      <c r="C733" s="72" t="s">
        <v>38</v>
      </c>
      <c r="D733" s="142" t="s">
        <v>1192</v>
      </c>
      <c r="E733" s="72"/>
      <c r="F733" s="142" t="s">
        <v>16</v>
      </c>
      <c r="G733" s="142" t="str">
        <f t="shared" si="42"/>
        <v>Novembre</v>
      </c>
      <c r="H733" s="158">
        <v>42684</v>
      </c>
      <c r="I733" s="84" t="s">
        <v>1051</v>
      </c>
      <c r="J733" s="142" t="s">
        <v>1052</v>
      </c>
      <c r="K733" s="142" t="s">
        <v>1056</v>
      </c>
      <c r="L733" s="142"/>
      <c r="M733" s="80" t="s">
        <v>27</v>
      </c>
      <c r="N733" s="159">
        <v>99</v>
      </c>
      <c r="O733" s="75"/>
      <c r="P733" s="75"/>
      <c r="Q733" s="75"/>
      <c r="R733" s="79" t="s">
        <v>1885</v>
      </c>
      <c r="S733" s="144">
        <v>116</v>
      </c>
      <c r="T733" s="85" t="s">
        <v>1040</v>
      </c>
      <c r="U733" s="142" t="s">
        <v>169</v>
      </c>
      <c r="V733" s="142" t="s">
        <v>433</v>
      </c>
      <c r="W733" s="86"/>
      <c r="X733" s="142"/>
      <c r="Y733" s="142"/>
      <c r="Z733" s="142" t="s">
        <v>1069</v>
      </c>
      <c r="AA733" s="142" t="s">
        <v>2738</v>
      </c>
      <c r="AB733" s="142" t="str">
        <f t="shared" si="40"/>
        <v>CR 20161110NOJE</v>
      </c>
      <c r="AC733" s="142">
        <f t="shared" si="41"/>
        <v>3</v>
      </c>
      <c r="AD733" s="142" t="str">
        <f>VLOOKUP(U733,NIVEAUXADMIN!A:B,2,FALSE)</f>
        <v>HT09</v>
      </c>
      <c r="AE733" s="142" t="str">
        <f>VLOOKUP(V733,NIVEAUXADMIN!E:F,2,FALSE)</f>
        <v>HT09934</v>
      </c>
      <c r="AF733" s="142" t="e">
        <f>VLOOKUP(W733,NIVEAUXADMIN!I:J,2,FALSE)</f>
        <v>#N/A</v>
      </c>
      <c r="AG733" s="142">
        <f>IF(SUMPRODUCT(($A$4:$A733=A733)*($V$4:$V733=V733))&gt;1,0,1)</f>
        <v>0</v>
      </c>
    </row>
    <row r="734" spans="1:33" ht="15" customHeight="1">
      <c r="A734" s="72" t="s">
        <v>2754</v>
      </c>
      <c r="B734" s="72" t="s">
        <v>2754</v>
      </c>
      <c r="C734" s="72" t="s">
        <v>38</v>
      </c>
      <c r="D734" s="142" t="s">
        <v>1192</v>
      </c>
      <c r="E734" s="72"/>
      <c r="F734" s="142" t="s">
        <v>16</v>
      </c>
      <c r="G734" s="142" t="str">
        <f t="shared" si="42"/>
        <v>Novembre</v>
      </c>
      <c r="H734" s="158">
        <v>42684</v>
      </c>
      <c r="I734" s="84" t="s">
        <v>1051</v>
      </c>
      <c r="J734" s="142" t="s">
        <v>1052</v>
      </c>
      <c r="K734" s="142" t="s">
        <v>1056</v>
      </c>
      <c r="L734" s="142"/>
      <c r="M734" s="80" t="s">
        <v>27</v>
      </c>
      <c r="N734" s="159">
        <v>60</v>
      </c>
      <c r="O734" s="75"/>
      <c r="P734" s="75"/>
      <c r="Q734" s="75"/>
      <c r="R734" s="79" t="s">
        <v>1885</v>
      </c>
      <c r="S734" s="144">
        <v>89</v>
      </c>
      <c r="T734" s="85" t="s">
        <v>1040</v>
      </c>
      <c r="U734" s="142" t="s">
        <v>169</v>
      </c>
      <c r="V734" s="142" t="s">
        <v>439</v>
      </c>
      <c r="W734" s="86"/>
      <c r="X734" s="142" t="s">
        <v>2726</v>
      </c>
      <c r="Y734" s="142"/>
      <c r="Z734" s="142" t="s">
        <v>1069</v>
      </c>
      <c r="AA734" s="142" t="s">
        <v>2738</v>
      </c>
      <c r="AB734" s="142" t="str">
        <f t="shared" si="40"/>
        <v>CR 20161110NOMO</v>
      </c>
      <c r="AC734" s="142">
        <f t="shared" si="41"/>
        <v>3</v>
      </c>
      <c r="AD734" s="142" t="str">
        <f>VLOOKUP(U734,NIVEAUXADMIN!A:B,2,FALSE)</f>
        <v>HT09</v>
      </c>
      <c r="AE734" s="142" t="str">
        <f>VLOOKUP(V734,NIVEAUXADMIN!E:F,2,FALSE)</f>
        <v>HT09931</v>
      </c>
      <c r="AF734" s="142" t="e">
        <f>VLOOKUP(W734,NIVEAUXADMIN!I:J,2,FALSE)</f>
        <v>#N/A</v>
      </c>
      <c r="AG734" s="142">
        <f>IF(SUMPRODUCT(($A$4:$A734=A734)*($V$4:$V734=V734))&gt;1,0,1)</f>
        <v>0</v>
      </c>
    </row>
    <row r="735" spans="1:33" s="142" customFormat="1" ht="15" customHeight="1">
      <c r="A735" s="72" t="s">
        <v>2754</v>
      </c>
      <c r="B735" s="72" t="s">
        <v>2754</v>
      </c>
      <c r="C735" s="72" t="s">
        <v>38</v>
      </c>
      <c r="D735" s="142" t="s">
        <v>1192</v>
      </c>
      <c r="E735" s="72"/>
      <c r="F735" s="142" t="s">
        <v>16</v>
      </c>
      <c r="G735" s="142" t="str">
        <f t="shared" si="42"/>
        <v>Novembre</v>
      </c>
      <c r="H735" s="158">
        <v>42684</v>
      </c>
      <c r="I735" s="84" t="s">
        <v>1051</v>
      </c>
      <c r="J735" s="142" t="s">
        <v>1052</v>
      </c>
      <c r="K735" s="142" t="s">
        <v>1056</v>
      </c>
      <c r="M735" s="80" t="s">
        <v>27</v>
      </c>
      <c r="N735" s="159">
        <v>25</v>
      </c>
      <c r="O735" s="75"/>
      <c r="P735" s="75"/>
      <c r="Q735" s="75"/>
      <c r="R735" s="79" t="s">
        <v>1885</v>
      </c>
      <c r="S735" s="144">
        <v>25</v>
      </c>
      <c r="T735" s="85" t="s">
        <v>1040</v>
      </c>
      <c r="U735" s="142" t="s">
        <v>169</v>
      </c>
      <c r="V735" s="142" t="s">
        <v>439</v>
      </c>
      <c r="W735" s="86" t="s">
        <v>1497</v>
      </c>
      <c r="Z735" s="142" t="s">
        <v>1069</v>
      </c>
      <c r="AA735" s="142" t="s">
        <v>2738</v>
      </c>
      <c r="AB735" s="142" t="str">
        <f t="shared" si="40"/>
        <v>CR 20161110NOMO2È</v>
      </c>
      <c r="AC735" s="142">
        <f t="shared" si="41"/>
        <v>3</v>
      </c>
      <c r="AD735" s="142" t="str">
        <f>VLOOKUP(U735,NIVEAUXADMIN!A:B,2,FALSE)</f>
        <v>HT09</v>
      </c>
      <c r="AE735" s="142" t="str">
        <f>VLOOKUP(V735,NIVEAUXADMIN!E:F,2,FALSE)</f>
        <v>HT09931</v>
      </c>
      <c r="AF735" s="142" t="str">
        <f>VLOOKUP(W735,NIVEAUXADMIN!I:J,2,FALSE)</f>
        <v>HT09912-02</v>
      </c>
      <c r="AG735" s="142">
        <f>IF(SUMPRODUCT(($A$4:$A735=A735)*($V$4:$V735=V735))&gt;1,0,1)</f>
        <v>0</v>
      </c>
    </row>
    <row r="736" spans="1:33" ht="15" customHeight="1">
      <c r="A736" s="72" t="s">
        <v>2754</v>
      </c>
      <c r="B736" s="72" t="s">
        <v>2754</v>
      </c>
      <c r="C736" s="72" t="s">
        <v>38</v>
      </c>
      <c r="D736" s="142" t="s">
        <v>1192</v>
      </c>
      <c r="E736" s="72"/>
      <c r="F736" s="142" t="s">
        <v>16</v>
      </c>
      <c r="G736" s="142" t="str">
        <f t="shared" si="42"/>
        <v>Novembre</v>
      </c>
      <c r="H736" s="158">
        <v>42684</v>
      </c>
      <c r="I736" s="84" t="s">
        <v>1051</v>
      </c>
      <c r="J736" s="142" t="s">
        <v>1052</v>
      </c>
      <c r="K736" s="142" t="s">
        <v>1056</v>
      </c>
      <c r="L736" s="142"/>
      <c r="M736" s="80" t="s">
        <v>27</v>
      </c>
      <c r="N736" s="159">
        <v>245</v>
      </c>
      <c r="O736" s="75"/>
      <c r="P736" s="75"/>
      <c r="Q736" s="75"/>
      <c r="R736" s="79" t="s">
        <v>1885</v>
      </c>
      <c r="S736" s="144">
        <v>245</v>
      </c>
      <c r="T736" s="85" t="s">
        <v>30</v>
      </c>
      <c r="U736" s="142" t="s">
        <v>20</v>
      </c>
      <c r="V736" s="142" t="s">
        <v>554</v>
      </c>
      <c r="W736" s="86" t="s">
        <v>1667</v>
      </c>
      <c r="X736" s="142" t="s">
        <v>2722</v>
      </c>
      <c r="Y736" s="142"/>
      <c r="Z736" s="142" t="s">
        <v>1070</v>
      </c>
      <c r="AA736" s="142" t="s">
        <v>2738</v>
      </c>
      <c r="AB736" s="142" t="str">
        <f t="shared" si="40"/>
        <v>CR 20161110SUTO4È</v>
      </c>
      <c r="AC736" s="142">
        <f t="shared" si="41"/>
        <v>4</v>
      </c>
      <c r="AD736" s="142" t="str">
        <f>VLOOKUP(U736,NIVEAUXADMIN!A:B,2,FALSE)</f>
        <v>HT07</v>
      </c>
      <c r="AE736" s="142" t="str">
        <f>VLOOKUP(V736,NIVEAUXADMIN!E:F,2,FALSE)</f>
        <v>HT07712</v>
      </c>
      <c r="AF736" s="142" t="str">
        <f>VLOOKUP(W736,NIVEAUXADMIN!I:J,2,FALSE)</f>
        <v>HT07712-04</v>
      </c>
      <c r="AG736" s="142">
        <f>IF(SUMPRODUCT(($A$4:$A736=A736)*($V$4:$V736=V736))&gt;1,0,1)</f>
        <v>0</v>
      </c>
    </row>
    <row r="737" spans="1:33" ht="15" customHeight="1">
      <c r="A737" s="72" t="s">
        <v>2754</v>
      </c>
      <c r="B737" s="72" t="s">
        <v>2754</v>
      </c>
      <c r="C737" s="72" t="s">
        <v>38</v>
      </c>
      <c r="D737" s="142" t="s">
        <v>1192</v>
      </c>
      <c r="E737" s="72"/>
      <c r="F737" s="142" t="s">
        <v>16</v>
      </c>
      <c r="G737" s="142" t="str">
        <f t="shared" si="42"/>
        <v>Novembre</v>
      </c>
      <c r="H737" s="158">
        <v>42685</v>
      </c>
      <c r="I737" s="84" t="s">
        <v>1051</v>
      </c>
      <c r="J737" s="142" t="s">
        <v>1052</v>
      </c>
      <c r="K737" s="142" t="s">
        <v>1056</v>
      </c>
      <c r="L737" s="142"/>
      <c r="M737" s="80" t="s">
        <v>27</v>
      </c>
      <c r="N737" s="159">
        <v>23</v>
      </c>
      <c r="O737" s="75"/>
      <c r="P737" s="75"/>
      <c r="Q737" s="75"/>
      <c r="R737" s="79" t="s">
        <v>1885</v>
      </c>
      <c r="S737" s="144">
        <v>63</v>
      </c>
      <c r="T737" s="85" t="s">
        <v>1040</v>
      </c>
      <c r="U737" s="142" t="s">
        <v>169</v>
      </c>
      <c r="V737" s="142" t="s">
        <v>328</v>
      </c>
      <c r="W737" s="86"/>
      <c r="X737" s="142"/>
      <c r="Y737" s="142"/>
      <c r="Z737" s="142" t="s">
        <v>1069</v>
      </c>
      <c r="AA737" s="142" t="s">
        <v>2738</v>
      </c>
      <c r="AB737" s="142" t="str">
        <f t="shared" si="40"/>
        <v>CR 20161111NOBA</v>
      </c>
      <c r="AC737" s="142">
        <f t="shared" si="41"/>
        <v>8</v>
      </c>
      <c r="AD737" s="142" t="str">
        <f>VLOOKUP(U737,NIVEAUXADMIN!A:B,2,FALSE)</f>
        <v>HT09</v>
      </c>
      <c r="AE737" s="142" t="str">
        <f>VLOOKUP(V737,NIVEAUXADMIN!E:F,2,FALSE)</f>
        <v>HT09932</v>
      </c>
      <c r="AF737" s="142" t="e">
        <f>VLOOKUP(W737,NIVEAUXADMIN!I:J,2,FALSE)</f>
        <v>#N/A</v>
      </c>
      <c r="AG737" s="142">
        <f>IF(SUMPRODUCT(($A$4:$A737=A737)*($V$4:$V737=V737))&gt;1,0,1)</f>
        <v>0</v>
      </c>
    </row>
    <row r="738" spans="1:33" ht="15" customHeight="1">
      <c r="A738" s="72" t="s">
        <v>2754</v>
      </c>
      <c r="B738" s="72" t="s">
        <v>2754</v>
      </c>
      <c r="C738" s="72" t="s">
        <v>38</v>
      </c>
      <c r="D738" s="142" t="s">
        <v>1192</v>
      </c>
      <c r="E738" s="72"/>
      <c r="F738" s="142" t="s">
        <v>16</v>
      </c>
      <c r="G738" s="142" t="str">
        <f t="shared" si="42"/>
        <v>Novembre</v>
      </c>
      <c r="H738" s="158">
        <v>42685</v>
      </c>
      <c r="I738" s="84" t="s">
        <v>1051</v>
      </c>
      <c r="J738" s="142" t="s">
        <v>1052</v>
      </c>
      <c r="K738" s="142" t="s">
        <v>1056</v>
      </c>
      <c r="L738" s="142"/>
      <c r="M738" s="80" t="s">
        <v>27</v>
      </c>
      <c r="N738" s="159">
        <v>330</v>
      </c>
      <c r="O738" s="75"/>
      <c r="P738" s="75"/>
      <c r="Q738" s="75"/>
      <c r="R738" s="79" t="s">
        <v>1885</v>
      </c>
      <c r="S738" s="144">
        <v>438</v>
      </c>
      <c r="T738" s="85" t="s">
        <v>1040</v>
      </c>
      <c r="U738" s="142" t="s">
        <v>169</v>
      </c>
      <c r="V738" s="142" t="s">
        <v>328</v>
      </c>
      <c r="W738" s="86"/>
      <c r="X738" s="142"/>
      <c r="Y738" s="142"/>
      <c r="Z738" s="142" t="s">
        <v>1069</v>
      </c>
      <c r="AA738" s="142" t="s">
        <v>2738</v>
      </c>
      <c r="AB738" s="142" t="str">
        <f t="shared" si="40"/>
        <v>CR 20161111NOBA</v>
      </c>
      <c r="AC738" s="142">
        <f t="shared" si="41"/>
        <v>8</v>
      </c>
      <c r="AD738" s="142" t="str">
        <f>VLOOKUP(U738,NIVEAUXADMIN!A:B,2,FALSE)</f>
        <v>HT09</v>
      </c>
      <c r="AE738" s="142" t="str">
        <f>VLOOKUP(V738,NIVEAUXADMIN!E:F,2,FALSE)</f>
        <v>HT09932</v>
      </c>
      <c r="AF738" s="142" t="e">
        <f>VLOOKUP(W738,NIVEAUXADMIN!I:J,2,FALSE)</f>
        <v>#N/A</v>
      </c>
      <c r="AG738" s="142">
        <f>IF(SUMPRODUCT(($A$4:$A738=A738)*($V$4:$V738=V738))&gt;1,0,1)</f>
        <v>0</v>
      </c>
    </row>
    <row r="739" spans="1:33" ht="15" customHeight="1">
      <c r="A739" s="72" t="s">
        <v>2754</v>
      </c>
      <c r="B739" s="72" t="s">
        <v>2754</v>
      </c>
      <c r="C739" s="72" t="s">
        <v>38</v>
      </c>
      <c r="D739" s="142" t="s">
        <v>1192</v>
      </c>
      <c r="E739" s="72"/>
      <c r="F739" s="142" t="s">
        <v>16</v>
      </c>
      <c r="G739" s="142" t="str">
        <f t="shared" si="42"/>
        <v>Novembre</v>
      </c>
      <c r="H739" s="158">
        <v>42685</v>
      </c>
      <c r="I739" s="84" t="s">
        <v>1051</v>
      </c>
      <c r="J739" s="142" t="s">
        <v>1052</v>
      </c>
      <c r="K739" s="142" t="s">
        <v>1056</v>
      </c>
      <c r="L739" s="142"/>
      <c r="M739" s="80" t="s">
        <v>27</v>
      </c>
      <c r="N739" s="159">
        <v>32</v>
      </c>
      <c r="O739" s="75"/>
      <c r="P739" s="75"/>
      <c r="Q739" s="75"/>
      <c r="R739" s="79" t="s">
        <v>1885</v>
      </c>
      <c r="S739" s="144">
        <v>50</v>
      </c>
      <c r="T739" s="85" t="s">
        <v>1040</v>
      </c>
      <c r="U739" s="142" t="s">
        <v>169</v>
      </c>
      <c r="V739" s="142" t="s">
        <v>427</v>
      </c>
      <c r="W739" s="86" t="s">
        <v>1388</v>
      </c>
      <c r="X739" s="142"/>
      <c r="Y739" s="142"/>
      <c r="Z739" s="142" t="s">
        <v>1069</v>
      </c>
      <c r="AA739" s="142" t="s">
        <v>2738</v>
      </c>
      <c r="AB739" s="142" t="str">
        <f t="shared" si="40"/>
        <v>CR 20161111NOBO1È</v>
      </c>
      <c r="AC739" s="142">
        <f t="shared" si="41"/>
        <v>6</v>
      </c>
      <c r="AD739" s="142" t="str">
        <f>VLOOKUP(U739,NIVEAUXADMIN!A:B,2,FALSE)</f>
        <v>HT09</v>
      </c>
      <c r="AE739" s="142" t="str">
        <f>VLOOKUP(V739,NIVEAUXADMIN!E:F,2,FALSE)</f>
        <v>HT09933</v>
      </c>
      <c r="AF739" s="142" t="str">
        <f>VLOOKUP(W739,NIVEAUXADMIN!I:J,2,FALSE)</f>
        <v>HT09933-01</v>
      </c>
      <c r="AG739" s="142">
        <f>IF(SUMPRODUCT(($A$4:$A739=A739)*($V$4:$V739=V739))&gt;1,0,1)</f>
        <v>0</v>
      </c>
    </row>
    <row r="740" spans="1:33" ht="15" customHeight="1">
      <c r="A740" s="72" t="s">
        <v>2754</v>
      </c>
      <c r="B740" s="72" t="s">
        <v>2754</v>
      </c>
      <c r="C740" s="72" t="s">
        <v>38</v>
      </c>
      <c r="D740" s="142" t="s">
        <v>1192</v>
      </c>
      <c r="E740" s="72"/>
      <c r="F740" s="142" t="s">
        <v>16</v>
      </c>
      <c r="G740" s="142" t="str">
        <f t="shared" si="42"/>
        <v>Novembre</v>
      </c>
      <c r="H740" s="158">
        <v>42685</v>
      </c>
      <c r="I740" s="84" t="s">
        <v>1051</v>
      </c>
      <c r="J740" s="142" t="s">
        <v>1052</v>
      </c>
      <c r="K740" s="142" t="s">
        <v>1056</v>
      </c>
      <c r="L740" s="142"/>
      <c r="M740" s="80" t="s">
        <v>27</v>
      </c>
      <c r="N740" s="159">
        <v>73</v>
      </c>
      <c r="O740" s="75"/>
      <c r="P740" s="75"/>
      <c r="Q740" s="75"/>
      <c r="R740" s="79" t="s">
        <v>1885</v>
      </c>
      <c r="S740" s="144">
        <v>110</v>
      </c>
      <c r="T740" s="85" t="s">
        <v>1040</v>
      </c>
      <c r="U740" s="142" t="s">
        <v>169</v>
      </c>
      <c r="V740" s="142" t="s">
        <v>427</v>
      </c>
      <c r="W740" s="86" t="s">
        <v>1469</v>
      </c>
      <c r="X740" s="142"/>
      <c r="Y740" s="142"/>
      <c r="Z740" s="142" t="s">
        <v>1069</v>
      </c>
      <c r="AA740" s="142" t="s">
        <v>2738</v>
      </c>
      <c r="AB740" s="142" t="str">
        <f t="shared" si="40"/>
        <v>CR 20161111NOBO2È</v>
      </c>
      <c r="AC740" s="142">
        <f t="shared" si="41"/>
        <v>3</v>
      </c>
      <c r="AD740" s="142" t="str">
        <f>VLOOKUP(U740,NIVEAUXADMIN!A:B,2,FALSE)</f>
        <v>HT09</v>
      </c>
      <c r="AE740" s="142" t="str">
        <f>VLOOKUP(V740,NIVEAUXADMIN!E:F,2,FALSE)</f>
        <v>HT09933</v>
      </c>
      <c r="AF740" s="142" t="str">
        <f>VLOOKUP(W740,NIVEAUXADMIN!I:J,2,FALSE)</f>
        <v>HT09933-02</v>
      </c>
      <c r="AG740" s="142">
        <f>IF(SUMPRODUCT(($A$4:$A740=A740)*($V$4:$V740=V740))&gt;1,0,1)</f>
        <v>0</v>
      </c>
    </row>
    <row r="741" spans="1:33" ht="15" customHeight="1">
      <c r="A741" s="72" t="s">
        <v>2754</v>
      </c>
      <c r="B741" s="72" t="s">
        <v>2754</v>
      </c>
      <c r="C741" s="72" t="s">
        <v>38</v>
      </c>
      <c r="D741" s="142" t="s">
        <v>1192</v>
      </c>
      <c r="E741" s="72"/>
      <c r="F741" s="142" t="s">
        <v>16</v>
      </c>
      <c r="G741" s="142" t="str">
        <f t="shared" si="42"/>
        <v>Novembre</v>
      </c>
      <c r="H741" s="158">
        <v>42685</v>
      </c>
      <c r="I741" s="84" t="s">
        <v>1051</v>
      </c>
      <c r="J741" s="142" t="s">
        <v>1052</v>
      </c>
      <c r="K741" s="142" t="s">
        <v>1056</v>
      </c>
      <c r="L741" s="142"/>
      <c r="M741" s="80" t="s">
        <v>27</v>
      </c>
      <c r="N741" s="159">
        <v>46</v>
      </c>
      <c r="O741" s="75"/>
      <c r="P741" s="75"/>
      <c r="Q741" s="75"/>
      <c r="R741" s="79" t="s">
        <v>1885</v>
      </c>
      <c r="S741" s="144">
        <v>68</v>
      </c>
      <c r="T741" s="85" t="s">
        <v>1040</v>
      </c>
      <c r="U741" s="142" t="s">
        <v>169</v>
      </c>
      <c r="V741" s="142" t="s">
        <v>427</v>
      </c>
      <c r="W741" s="86" t="s">
        <v>1388</v>
      </c>
      <c r="X741" s="142"/>
      <c r="Y741" s="142"/>
      <c r="Z741" s="142" t="s">
        <v>1069</v>
      </c>
      <c r="AA741" s="142" t="s">
        <v>2738</v>
      </c>
      <c r="AB741" s="142" t="str">
        <f t="shared" si="40"/>
        <v>CR 20161111NOBO1È</v>
      </c>
      <c r="AC741" s="142">
        <f t="shared" si="41"/>
        <v>6</v>
      </c>
      <c r="AD741" s="142" t="str">
        <f>VLOOKUP(U741,NIVEAUXADMIN!A:B,2,FALSE)</f>
        <v>HT09</v>
      </c>
      <c r="AE741" s="142" t="str">
        <f>VLOOKUP(V741,NIVEAUXADMIN!E:F,2,FALSE)</f>
        <v>HT09933</v>
      </c>
      <c r="AF741" s="142" t="str">
        <f>VLOOKUP(W741,NIVEAUXADMIN!I:J,2,FALSE)</f>
        <v>HT09933-01</v>
      </c>
      <c r="AG741" s="142">
        <f>IF(SUMPRODUCT(($A$4:$A741=A741)*($V$4:$V741=V741))&gt;1,0,1)</f>
        <v>0</v>
      </c>
    </row>
    <row r="742" spans="1:33" ht="15" customHeight="1">
      <c r="A742" s="72" t="s">
        <v>2754</v>
      </c>
      <c r="B742" s="72" t="s">
        <v>2754</v>
      </c>
      <c r="C742" s="72" t="s">
        <v>38</v>
      </c>
      <c r="D742" s="142" t="s">
        <v>1192</v>
      </c>
      <c r="E742" s="72"/>
      <c r="F742" s="142" t="s">
        <v>16</v>
      </c>
      <c r="G742" s="142" t="str">
        <f t="shared" si="42"/>
        <v>Novembre</v>
      </c>
      <c r="H742" s="158">
        <v>42685</v>
      </c>
      <c r="I742" s="84" t="s">
        <v>1051</v>
      </c>
      <c r="J742" s="142" t="s">
        <v>1052</v>
      </c>
      <c r="K742" s="142" t="s">
        <v>1056</v>
      </c>
      <c r="L742" s="142"/>
      <c r="M742" s="80" t="s">
        <v>27</v>
      </c>
      <c r="N742" s="159">
        <v>23</v>
      </c>
      <c r="O742" s="75"/>
      <c r="P742" s="75"/>
      <c r="Q742" s="75"/>
      <c r="R742" s="79"/>
      <c r="S742" s="144">
        <v>63</v>
      </c>
      <c r="T742" s="85" t="s">
        <v>1040</v>
      </c>
      <c r="U742" s="142" t="s">
        <v>169</v>
      </c>
      <c r="V742" s="142" t="s">
        <v>328</v>
      </c>
      <c r="W742" s="86" t="s">
        <v>1472</v>
      </c>
      <c r="X742" s="142" t="s">
        <v>1138</v>
      </c>
      <c r="Y742" s="142"/>
      <c r="Z742" s="142" t="s">
        <v>1069</v>
      </c>
      <c r="AA742" s="142" t="s">
        <v>2738</v>
      </c>
      <c r="AB742" s="142" t="str">
        <f t="shared" si="40"/>
        <v>CR 20161111NOBA2È</v>
      </c>
      <c r="AC742" s="142">
        <f t="shared" si="41"/>
        <v>3</v>
      </c>
      <c r="AD742" s="142" t="str">
        <f>VLOOKUP(U742,NIVEAUXADMIN!A:B,2,FALSE)</f>
        <v>HT09</v>
      </c>
      <c r="AE742" s="142" t="str">
        <f>VLOOKUP(V742,NIVEAUXADMIN!E:F,2,FALSE)</f>
        <v>HT09932</v>
      </c>
      <c r="AF742" s="142" t="str">
        <f>VLOOKUP(W742,NIVEAUXADMIN!I:J,2,FALSE)</f>
        <v>HT09932-02</v>
      </c>
      <c r="AG742" s="142">
        <f>IF(SUMPRODUCT(($A$4:$A742=A742)*($V$4:$V742=V742))&gt;1,0,1)</f>
        <v>0</v>
      </c>
    </row>
    <row r="743" spans="1:33" ht="15" customHeight="1">
      <c r="A743" s="72" t="s">
        <v>2754</v>
      </c>
      <c r="B743" s="72" t="s">
        <v>2754</v>
      </c>
      <c r="C743" s="72" t="s">
        <v>38</v>
      </c>
      <c r="D743" s="142" t="s">
        <v>1192</v>
      </c>
      <c r="E743" s="72"/>
      <c r="F743" s="142" t="s">
        <v>16</v>
      </c>
      <c r="G743" s="142" t="str">
        <f t="shared" si="42"/>
        <v>Novembre</v>
      </c>
      <c r="H743" s="158">
        <v>42685</v>
      </c>
      <c r="I743" s="84" t="s">
        <v>1051</v>
      </c>
      <c r="J743" s="142" t="s">
        <v>1052</v>
      </c>
      <c r="K743" s="142" t="s">
        <v>1056</v>
      </c>
      <c r="L743" s="142"/>
      <c r="M743" s="80" t="s">
        <v>27</v>
      </c>
      <c r="N743" s="159">
        <v>330</v>
      </c>
      <c r="O743" s="75"/>
      <c r="P743" s="75"/>
      <c r="Q743" s="75"/>
      <c r="R743" s="79"/>
      <c r="S743" s="144">
        <v>438</v>
      </c>
      <c r="T743" s="85" t="s">
        <v>1040</v>
      </c>
      <c r="U743" s="142" t="s">
        <v>169</v>
      </c>
      <c r="V743" s="142" t="s">
        <v>328</v>
      </c>
      <c r="W743" s="86" t="s">
        <v>1645</v>
      </c>
      <c r="X743" s="142"/>
      <c r="Y743" s="142"/>
      <c r="Z743" s="142" t="s">
        <v>1069</v>
      </c>
      <c r="AA743" s="142" t="s">
        <v>2738</v>
      </c>
      <c r="AB743" s="142" t="str">
        <f t="shared" si="40"/>
        <v>CR 20161111NOBA4È</v>
      </c>
      <c r="AC743" s="142">
        <f t="shared" si="41"/>
        <v>3</v>
      </c>
      <c r="AD743" s="142" t="str">
        <f>VLOOKUP(U743,NIVEAUXADMIN!A:B,2,FALSE)</f>
        <v>HT09</v>
      </c>
      <c r="AE743" s="142" t="str">
        <f>VLOOKUP(V743,NIVEAUXADMIN!E:F,2,FALSE)</f>
        <v>HT09932</v>
      </c>
      <c r="AF743" s="142" t="str">
        <f>VLOOKUP(W743,NIVEAUXADMIN!I:J,2,FALSE)</f>
        <v>HT09932-04</v>
      </c>
      <c r="AG743" s="142">
        <f>IF(SUMPRODUCT(($A$4:$A743=A743)*($V$4:$V743=V743))&gt;1,0,1)</f>
        <v>0</v>
      </c>
    </row>
    <row r="744" spans="1:33" ht="15" customHeight="1">
      <c r="A744" s="72" t="s">
        <v>2754</v>
      </c>
      <c r="B744" s="72" t="s">
        <v>2754</v>
      </c>
      <c r="C744" s="72" t="s">
        <v>38</v>
      </c>
      <c r="D744" s="142" t="s">
        <v>1192</v>
      </c>
      <c r="E744" s="72"/>
      <c r="F744" s="142" t="s">
        <v>16</v>
      </c>
      <c r="G744" s="142" t="str">
        <f t="shared" si="42"/>
        <v>Novembre</v>
      </c>
      <c r="H744" s="158">
        <v>42685</v>
      </c>
      <c r="I744" s="84" t="s">
        <v>1051</v>
      </c>
      <c r="J744" s="142" t="s">
        <v>1052</v>
      </c>
      <c r="K744" s="142" t="s">
        <v>1056</v>
      </c>
      <c r="L744" s="142"/>
      <c r="M744" s="80" t="s">
        <v>27</v>
      </c>
      <c r="N744" s="159">
        <v>169</v>
      </c>
      <c r="O744" s="75"/>
      <c r="P744" s="75"/>
      <c r="Q744" s="75"/>
      <c r="R744" s="79" t="s">
        <v>1885</v>
      </c>
      <c r="S744" s="144">
        <v>232</v>
      </c>
      <c r="T744" s="85" t="s">
        <v>1040</v>
      </c>
      <c r="U744" s="142" t="s">
        <v>169</v>
      </c>
      <c r="V744" s="142" t="s">
        <v>439</v>
      </c>
      <c r="W744" s="86"/>
      <c r="X744" s="142"/>
      <c r="Y744" s="142"/>
      <c r="Z744" s="142" t="s">
        <v>1069</v>
      </c>
      <c r="AA744" s="142" t="s">
        <v>2738</v>
      </c>
      <c r="AB744" s="142" t="str">
        <f t="shared" si="40"/>
        <v>CR 20161111NOMO</v>
      </c>
      <c r="AC744" s="142">
        <f t="shared" si="41"/>
        <v>3</v>
      </c>
      <c r="AD744" s="142" t="str">
        <f>VLOOKUP(U744,NIVEAUXADMIN!A:B,2,FALSE)</f>
        <v>HT09</v>
      </c>
      <c r="AE744" s="142" t="str">
        <f>VLOOKUP(V744,NIVEAUXADMIN!E:F,2,FALSE)</f>
        <v>HT09931</v>
      </c>
      <c r="AF744" s="142" t="e">
        <f>VLOOKUP(W744,NIVEAUXADMIN!I:J,2,FALSE)</f>
        <v>#N/A</v>
      </c>
      <c r="AG744" s="142">
        <f>IF(SUMPRODUCT(($A$4:$A744=A744)*($V$4:$V744=V744))&gt;1,0,1)</f>
        <v>0</v>
      </c>
    </row>
    <row r="745" spans="1:33" s="142" customFormat="1" ht="15" customHeight="1">
      <c r="A745" s="72" t="s">
        <v>2754</v>
      </c>
      <c r="B745" s="72" t="s">
        <v>2754</v>
      </c>
      <c r="C745" s="72" t="s">
        <v>38</v>
      </c>
      <c r="D745" s="142" t="s">
        <v>1192</v>
      </c>
      <c r="E745" s="72"/>
      <c r="F745" s="142" t="s">
        <v>16</v>
      </c>
      <c r="G745" s="142" t="str">
        <f t="shared" si="42"/>
        <v>Novembre</v>
      </c>
      <c r="H745" s="158">
        <v>42686</v>
      </c>
      <c r="I745" s="84" t="s">
        <v>1051</v>
      </c>
      <c r="J745" s="142" t="s">
        <v>1052</v>
      </c>
      <c r="K745" s="142" t="s">
        <v>1056</v>
      </c>
      <c r="M745" s="80" t="s">
        <v>27</v>
      </c>
      <c r="N745" s="159">
        <v>25</v>
      </c>
      <c r="O745" s="75"/>
      <c r="P745" s="75"/>
      <c r="Q745" s="75"/>
      <c r="R745" s="79" t="s">
        <v>1885</v>
      </c>
      <c r="S745" s="144">
        <v>25</v>
      </c>
      <c r="T745" s="85" t="s">
        <v>1040</v>
      </c>
      <c r="U745" s="142" t="s">
        <v>169</v>
      </c>
      <c r="V745" s="142" t="s">
        <v>399</v>
      </c>
      <c r="W745" s="86"/>
      <c r="Z745" s="142" t="s">
        <v>1069</v>
      </c>
      <c r="AA745" s="142" t="s">
        <v>2738</v>
      </c>
      <c r="AB745" s="142" t="str">
        <f t="shared" si="40"/>
        <v>CR 20161112NOBA</v>
      </c>
      <c r="AC745" s="142">
        <f t="shared" si="41"/>
        <v>3</v>
      </c>
      <c r="AD745" s="142" t="str">
        <f>VLOOKUP(U745,NIVEAUXADMIN!A:B,2,FALSE)</f>
        <v>HT09</v>
      </c>
      <c r="AE745" s="142" t="str">
        <f>VLOOKUP(V745,NIVEAUXADMIN!E:F,2,FALSE)</f>
        <v>HT09913</v>
      </c>
      <c r="AF745" s="142" t="e">
        <f>VLOOKUP(W745,NIVEAUXADMIN!I:J,2,FALSE)</f>
        <v>#N/A</v>
      </c>
      <c r="AG745" s="142">
        <f>IF(SUMPRODUCT(($A$4:$A745=A745)*($V$4:$V745=V745))&gt;1,0,1)</f>
        <v>0</v>
      </c>
    </row>
    <row r="746" spans="1:33" ht="15" customHeight="1">
      <c r="A746" s="72" t="s">
        <v>2754</v>
      </c>
      <c r="B746" s="72" t="s">
        <v>2754</v>
      </c>
      <c r="C746" s="72" t="s">
        <v>38</v>
      </c>
      <c r="D746" s="142" t="s">
        <v>1192</v>
      </c>
      <c r="E746" s="72"/>
      <c r="F746" s="142" t="s">
        <v>16</v>
      </c>
      <c r="G746" s="142" t="str">
        <f t="shared" si="42"/>
        <v>Novembre</v>
      </c>
      <c r="H746" s="158">
        <v>42686</v>
      </c>
      <c r="I746" s="84" t="s">
        <v>1051</v>
      </c>
      <c r="J746" s="142" t="s">
        <v>1052</v>
      </c>
      <c r="K746" s="142" t="s">
        <v>1056</v>
      </c>
      <c r="L746" s="142"/>
      <c r="M746" s="80" t="s">
        <v>27</v>
      </c>
      <c r="N746" s="159">
        <v>25</v>
      </c>
      <c r="O746" s="75"/>
      <c r="P746" s="75"/>
      <c r="Q746" s="75"/>
      <c r="R746" s="79" t="s">
        <v>1885</v>
      </c>
      <c r="S746" s="144">
        <v>25</v>
      </c>
      <c r="T746" s="85" t="s">
        <v>1040</v>
      </c>
      <c r="U746" s="142" t="s">
        <v>169</v>
      </c>
      <c r="V746" s="142" t="s">
        <v>430</v>
      </c>
      <c r="W746" s="86"/>
      <c r="X746" s="142"/>
      <c r="Y746" s="142"/>
      <c r="Z746" s="142" t="s">
        <v>1069</v>
      </c>
      <c r="AA746" s="142" t="s">
        <v>2738</v>
      </c>
      <c r="AB746" s="142" t="str">
        <f t="shared" si="40"/>
        <v>CR 20161112NOCH</v>
      </c>
      <c r="AC746" s="142">
        <f t="shared" si="41"/>
        <v>3</v>
      </c>
      <c r="AD746" s="142" t="str">
        <f>VLOOKUP(U746,NIVEAUXADMIN!A:B,2,FALSE)</f>
        <v>HT09</v>
      </c>
      <c r="AE746" s="142" t="str">
        <f>VLOOKUP(V746,NIVEAUXADMIN!E:F,2,FALSE)</f>
        <v>HT09914</v>
      </c>
      <c r="AF746" s="142" t="e">
        <f>VLOOKUP(W746,NIVEAUXADMIN!I:J,2,FALSE)</f>
        <v>#N/A</v>
      </c>
      <c r="AG746" s="142">
        <f>IF(SUMPRODUCT(($A$4:$A746=A746)*($V$4:$V746=V746))&gt;1,0,1)</f>
        <v>0</v>
      </c>
    </row>
    <row r="747" spans="1:33" ht="15" customHeight="1">
      <c r="A747" s="72" t="s">
        <v>2754</v>
      </c>
      <c r="B747" s="72" t="s">
        <v>2754</v>
      </c>
      <c r="C747" s="72" t="s">
        <v>38</v>
      </c>
      <c r="D747" s="142" t="s">
        <v>1192</v>
      </c>
      <c r="E747" s="72"/>
      <c r="F747" s="142" t="s">
        <v>16</v>
      </c>
      <c r="G747" s="142" t="str">
        <f t="shared" si="42"/>
        <v>Novembre</v>
      </c>
      <c r="H747" s="158">
        <v>42688</v>
      </c>
      <c r="I747" s="84" t="s">
        <v>1051</v>
      </c>
      <c r="J747" s="142" t="s">
        <v>1052</v>
      </c>
      <c r="K747" s="142" t="s">
        <v>1056</v>
      </c>
      <c r="L747" s="142"/>
      <c r="M747" s="80" t="s">
        <v>27</v>
      </c>
      <c r="N747" s="159">
        <v>225</v>
      </c>
      <c r="O747" s="75"/>
      <c r="P747" s="75"/>
      <c r="Q747" s="75"/>
      <c r="R747" s="79" t="s">
        <v>1885</v>
      </c>
      <c r="S747" s="144">
        <v>225</v>
      </c>
      <c r="T747" s="85" t="s">
        <v>30</v>
      </c>
      <c r="U747" s="142" t="s">
        <v>20</v>
      </c>
      <c r="V747" s="142" t="s">
        <v>554</v>
      </c>
      <c r="W747" s="86" t="s">
        <v>1667</v>
      </c>
      <c r="X747" s="142" t="s">
        <v>2727</v>
      </c>
      <c r="Y747" s="142"/>
      <c r="Z747" s="142" t="s">
        <v>1070</v>
      </c>
      <c r="AA747" s="142" t="s">
        <v>2738</v>
      </c>
      <c r="AB747" s="142" t="str">
        <f t="shared" si="40"/>
        <v>CR 20161114SUTO4È</v>
      </c>
      <c r="AC747" s="142">
        <f t="shared" si="41"/>
        <v>3</v>
      </c>
      <c r="AD747" s="142" t="str">
        <f>VLOOKUP(U747,NIVEAUXADMIN!A:B,2,FALSE)</f>
        <v>HT07</v>
      </c>
      <c r="AE747" s="142" t="str">
        <f>VLOOKUP(V747,NIVEAUXADMIN!E:F,2,FALSE)</f>
        <v>HT07712</v>
      </c>
      <c r="AF747" s="142" t="str">
        <f>VLOOKUP(W747,NIVEAUXADMIN!I:J,2,FALSE)</f>
        <v>HT07712-04</v>
      </c>
      <c r="AG747" s="142">
        <f>IF(SUMPRODUCT(($A$4:$A747=A747)*($V$4:$V747=V747))&gt;1,0,1)</f>
        <v>0</v>
      </c>
    </row>
    <row r="748" spans="1:33" s="142" customFormat="1" ht="15" customHeight="1">
      <c r="A748" s="72" t="s">
        <v>2754</v>
      </c>
      <c r="B748" s="72" t="s">
        <v>2754</v>
      </c>
      <c r="C748" s="72" t="s">
        <v>38</v>
      </c>
      <c r="D748" s="142" t="s">
        <v>1192</v>
      </c>
      <c r="E748" s="72"/>
      <c r="F748" s="142" t="s">
        <v>16</v>
      </c>
      <c r="G748" s="142" t="str">
        <f t="shared" si="42"/>
        <v>Novembre</v>
      </c>
      <c r="H748" s="158">
        <v>42689</v>
      </c>
      <c r="I748" s="84" t="s">
        <v>1051</v>
      </c>
      <c r="J748" s="142" t="s">
        <v>1052</v>
      </c>
      <c r="K748" s="142" t="s">
        <v>1056</v>
      </c>
      <c r="M748" s="80" t="s">
        <v>27</v>
      </c>
      <c r="N748" s="159">
        <v>340</v>
      </c>
      <c r="O748" s="75"/>
      <c r="P748" s="75"/>
      <c r="Q748" s="75"/>
      <c r="R748" s="79" t="s">
        <v>1885</v>
      </c>
      <c r="S748" s="144">
        <v>340</v>
      </c>
      <c r="T748" s="85" t="s">
        <v>1040</v>
      </c>
      <c r="U748" s="142" t="s">
        <v>20</v>
      </c>
      <c r="V748" s="142" t="s">
        <v>517</v>
      </c>
      <c r="W748" s="86" t="s">
        <v>1346</v>
      </c>
      <c r="Z748" s="142" t="s">
        <v>1070</v>
      </c>
      <c r="AA748" s="142" t="s">
        <v>2738</v>
      </c>
      <c r="AB748" s="142" t="str">
        <f t="shared" si="40"/>
        <v>CR 20161115SUCH1È</v>
      </c>
      <c r="AC748" s="142">
        <f t="shared" si="41"/>
        <v>3</v>
      </c>
      <c r="AD748" s="142" t="str">
        <f>VLOOKUP(U748,NIVEAUXADMIN!A:B,2,FALSE)</f>
        <v>HT07</v>
      </c>
      <c r="AE748" s="142" t="str">
        <f>VLOOKUP(V748,NIVEAUXADMIN!E:F,2,FALSE)</f>
        <v>HT07713</v>
      </c>
      <c r="AF748" s="142" t="str">
        <f>VLOOKUP(W748,NIVEAUXADMIN!I:J,2,FALSE)</f>
        <v>HT07713-01</v>
      </c>
      <c r="AG748" s="142">
        <f>IF(SUMPRODUCT(($A$4:$A748=A748)*($V$4:$V748=V748))&gt;1,0,1)</f>
        <v>0</v>
      </c>
    </row>
    <row r="749" spans="1:33" ht="15" customHeight="1">
      <c r="A749" s="72" t="s">
        <v>2754</v>
      </c>
      <c r="B749" s="72" t="s">
        <v>2754</v>
      </c>
      <c r="C749" s="72" t="s">
        <v>38</v>
      </c>
      <c r="D749" s="142" t="s">
        <v>1192</v>
      </c>
      <c r="E749" s="72"/>
      <c r="F749" s="142" t="s">
        <v>16</v>
      </c>
      <c r="G749" s="142" t="str">
        <f t="shared" si="42"/>
        <v>Novembre</v>
      </c>
      <c r="H749" s="158">
        <v>42698</v>
      </c>
      <c r="I749" s="84" t="s">
        <v>1051</v>
      </c>
      <c r="J749" s="142" t="s">
        <v>1052</v>
      </c>
      <c r="K749" s="142" t="s">
        <v>1056</v>
      </c>
      <c r="L749" s="142"/>
      <c r="M749" s="80" t="s">
        <v>27</v>
      </c>
      <c r="N749" s="159">
        <v>303</v>
      </c>
      <c r="O749" s="75"/>
      <c r="P749" s="75"/>
      <c r="Q749" s="75"/>
      <c r="R749" s="79"/>
      <c r="S749" s="144">
        <v>303</v>
      </c>
      <c r="T749" s="85" t="s">
        <v>30</v>
      </c>
      <c r="U749" s="142" t="s">
        <v>20</v>
      </c>
      <c r="V749" s="142" t="s">
        <v>310</v>
      </c>
      <c r="W749" s="86" t="s">
        <v>1368</v>
      </c>
      <c r="X749" s="142"/>
      <c r="Y749" s="142"/>
      <c r="Z749" s="142" t="s">
        <v>1070</v>
      </c>
      <c r="AA749" s="142" t="s">
        <v>2738</v>
      </c>
      <c r="AB749" s="142" t="str">
        <f t="shared" si="40"/>
        <v>CR 20161124SUAR1È</v>
      </c>
      <c r="AC749" s="142">
        <f t="shared" si="41"/>
        <v>3</v>
      </c>
      <c r="AD749" s="142" t="str">
        <f>VLOOKUP(U749,NIVEAUXADMIN!A:B,2,FALSE)</f>
        <v>HT07</v>
      </c>
      <c r="AE749" s="142" t="str">
        <f>VLOOKUP(V749,NIVEAUXADMIN!E:F,2,FALSE)</f>
        <v>HT07723</v>
      </c>
      <c r="AF749" s="142" t="str">
        <f>VLOOKUP(W749,NIVEAUXADMIN!I:J,2,FALSE)</f>
        <v>HT07723-01</v>
      </c>
      <c r="AG749" s="142">
        <f>IF(SUMPRODUCT(($A$4:$A749=A749)*($V$4:$V749=V749))&gt;1,0,1)</f>
        <v>0</v>
      </c>
    </row>
    <row r="750" spans="1:33" ht="15" customHeight="1">
      <c r="A750" s="72" t="s">
        <v>2754</v>
      </c>
      <c r="B750" s="72" t="s">
        <v>2754</v>
      </c>
      <c r="C750" s="72" t="s">
        <v>38</v>
      </c>
      <c r="D750" s="142" t="s">
        <v>1192</v>
      </c>
      <c r="E750" s="72"/>
      <c r="F750" s="142" t="s">
        <v>16</v>
      </c>
      <c r="G750" s="142" t="str">
        <f t="shared" si="42"/>
        <v>Novembre</v>
      </c>
      <c r="H750" s="158">
        <v>42699</v>
      </c>
      <c r="I750" s="84" t="s">
        <v>1051</v>
      </c>
      <c r="J750" s="142" t="s">
        <v>1052</v>
      </c>
      <c r="K750" s="142" t="s">
        <v>1056</v>
      </c>
      <c r="L750" s="142"/>
      <c r="M750" s="80" t="s">
        <v>27</v>
      </c>
      <c r="N750" s="159">
        <v>422</v>
      </c>
      <c r="O750" s="75"/>
      <c r="P750" s="75"/>
      <c r="Q750" s="75"/>
      <c r="R750" s="79" t="s">
        <v>1885</v>
      </c>
      <c r="S750" s="144">
        <v>422</v>
      </c>
      <c r="T750" s="85" t="s">
        <v>30</v>
      </c>
      <c r="U750" s="142" t="s">
        <v>20</v>
      </c>
      <c r="V750" s="142" t="s">
        <v>545</v>
      </c>
      <c r="W750" s="86" t="s">
        <v>1618</v>
      </c>
      <c r="X750" s="142"/>
      <c r="Y750" s="142"/>
      <c r="Z750" s="142" t="s">
        <v>1070</v>
      </c>
      <c r="AA750" s="142" t="s">
        <v>2738</v>
      </c>
      <c r="AB750" s="142" t="str">
        <f t="shared" si="40"/>
        <v>CR 20161125SUST3È</v>
      </c>
      <c r="AC750" s="142">
        <f t="shared" si="41"/>
        <v>3</v>
      </c>
      <c r="AD750" s="142" t="str">
        <f>VLOOKUP(U750,NIVEAUXADMIN!A:B,2,FALSE)</f>
        <v>HT07</v>
      </c>
      <c r="AE750" s="142" t="str">
        <f>VLOOKUP(V750,NIVEAUXADMIN!E:F,2,FALSE)</f>
        <v>HT07722</v>
      </c>
      <c r="AF750" s="142" t="str">
        <f>VLOOKUP(W750,NIVEAUXADMIN!I:J,2,FALSE)</f>
        <v>HT07722-03</v>
      </c>
      <c r="AG750" s="142">
        <f>IF(SUMPRODUCT(($A$4:$A750=A750)*($V$4:$V750=V750))&gt;1,0,1)</f>
        <v>0</v>
      </c>
    </row>
    <row r="751" spans="1:33" ht="15" customHeight="1">
      <c r="A751" s="143" t="s">
        <v>2754</v>
      </c>
      <c r="B751" s="143" t="s">
        <v>2754</v>
      </c>
      <c r="C751" s="143" t="s">
        <v>38</v>
      </c>
      <c r="D751" s="142" t="s">
        <v>1192</v>
      </c>
      <c r="E751" s="72"/>
      <c r="F751" s="142" t="s">
        <v>16</v>
      </c>
      <c r="G751" s="142" t="str">
        <f t="shared" si="42"/>
        <v>Decembre</v>
      </c>
      <c r="H751" s="158">
        <v>42706</v>
      </c>
      <c r="I751" s="84" t="s">
        <v>1051</v>
      </c>
      <c r="J751" s="142" t="s">
        <v>1052</v>
      </c>
      <c r="K751" s="142" t="s">
        <v>1056</v>
      </c>
      <c r="L751" s="142"/>
      <c r="M751" s="80" t="s">
        <v>27</v>
      </c>
      <c r="N751" s="159">
        <v>97</v>
      </c>
      <c r="O751" s="75"/>
      <c r="P751" s="75"/>
      <c r="Q751" s="75"/>
      <c r="R751" s="79" t="s">
        <v>1885</v>
      </c>
      <c r="S751" s="144">
        <v>97</v>
      </c>
      <c r="T751" s="85" t="s">
        <v>30</v>
      </c>
      <c r="U751" s="142" t="s">
        <v>20</v>
      </c>
      <c r="V751" s="142" t="s">
        <v>542</v>
      </c>
      <c r="W751" s="86" t="s">
        <v>1515</v>
      </c>
      <c r="X751" s="142"/>
      <c r="Y751" s="142"/>
      <c r="Z751" s="142" t="s">
        <v>1070</v>
      </c>
      <c r="AA751" s="142" t="s">
        <v>2738</v>
      </c>
      <c r="AB751" s="142" t="str">
        <f t="shared" si="40"/>
        <v>CR 2016122SURO2È</v>
      </c>
      <c r="AC751" s="142">
        <f t="shared" si="41"/>
        <v>3</v>
      </c>
      <c r="AD751" s="142" t="str">
        <f>VLOOKUP(U751,NIVEAUXADMIN!A:B,2,FALSE)</f>
        <v>HT07</v>
      </c>
      <c r="AE751" s="142" t="str">
        <f>VLOOKUP(V751,NIVEAUXADMIN!E:F,2,FALSE)</f>
        <v>HT07743</v>
      </c>
      <c r="AF751" s="142" t="str">
        <f>VLOOKUP(W751,NIVEAUXADMIN!I:J,2,FALSE)</f>
        <v>HT07743-02</v>
      </c>
      <c r="AG751" s="142">
        <f>IF(SUMPRODUCT(($A$4:$A751=A751)*($V$4:$V751=V751))&gt;1,0,1)</f>
        <v>0</v>
      </c>
    </row>
    <row r="752" spans="1:33" ht="15" customHeight="1">
      <c r="A752" s="143" t="s">
        <v>2754</v>
      </c>
      <c r="B752" s="143" t="s">
        <v>2754</v>
      </c>
      <c r="C752" s="143" t="s">
        <v>38</v>
      </c>
      <c r="D752" s="142" t="s">
        <v>1192</v>
      </c>
      <c r="E752" s="72"/>
      <c r="F752" s="142" t="s">
        <v>16</v>
      </c>
      <c r="G752" s="142" t="str">
        <f t="shared" si="42"/>
        <v>Decembre</v>
      </c>
      <c r="H752" s="158">
        <v>42707</v>
      </c>
      <c r="I752" s="84" t="s">
        <v>1051</v>
      </c>
      <c r="J752" s="142" t="s">
        <v>1052</v>
      </c>
      <c r="K752" s="142" t="s">
        <v>1056</v>
      </c>
      <c r="L752" s="142"/>
      <c r="M752" s="80" t="s">
        <v>27</v>
      </c>
      <c r="N752" s="159">
        <v>205</v>
      </c>
      <c r="O752" s="75"/>
      <c r="P752" s="75"/>
      <c r="Q752" s="75"/>
      <c r="R752" s="79" t="s">
        <v>1885</v>
      </c>
      <c r="S752" s="144">
        <v>198</v>
      </c>
      <c r="T752" s="85" t="s">
        <v>30</v>
      </c>
      <c r="U752" s="142" t="s">
        <v>20</v>
      </c>
      <c r="V752" s="142" t="s">
        <v>523</v>
      </c>
      <c r="W752" s="86" t="s">
        <v>1754</v>
      </c>
      <c r="X752" s="142"/>
      <c r="Y752" s="142"/>
      <c r="Z752" s="142" t="s">
        <v>1070</v>
      </c>
      <c r="AA752" s="142" t="s">
        <v>2738</v>
      </c>
      <c r="AB752" s="142" t="str">
        <f t="shared" si="40"/>
        <v>CR 2016123SUCO6È</v>
      </c>
      <c r="AC752" s="142">
        <f t="shared" si="41"/>
        <v>3</v>
      </c>
      <c r="AD752" s="142" t="str">
        <f>VLOOKUP(U752,NIVEAUXADMIN!A:B,2,FALSE)</f>
        <v>HT07</v>
      </c>
      <c r="AE752" s="142" t="str">
        <f>VLOOKUP(V752,NIVEAUXADMIN!E:F,2,FALSE)</f>
        <v>HT07741</v>
      </c>
      <c r="AF752" s="142" t="str">
        <f>VLOOKUP(W752,NIVEAUXADMIN!I:J,2,FALSE)</f>
        <v>HT07741-03</v>
      </c>
      <c r="AG752" s="142">
        <f>IF(SUMPRODUCT(($A$4:$A752=A752)*($V$4:$V752=V752))&gt;1,0,1)</f>
        <v>0</v>
      </c>
    </row>
    <row r="753" spans="1:33" ht="15" customHeight="1">
      <c r="A753" s="143" t="s">
        <v>2754</v>
      </c>
      <c r="B753" s="143" t="s">
        <v>2754</v>
      </c>
      <c r="C753" s="143" t="s">
        <v>38</v>
      </c>
      <c r="D753" s="142" t="s">
        <v>1192</v>
      </c>
      <c r="E753" s="72"/>
      <c r="F753" s="142" t="s">
        <v>16</v>
      </c>
      <c r="G753" s="142" t="str">
        <f t="shared" si="42"/>
        <v>Decembre</v>
      </c>
      <c r="H753" s="158">
        <v>42713</v>
      </c>
      <c r="I753" s="84" t="s">
        <v>1051</v>
      </c>
      <c r="J753" s="142" t="s">
        <v>1052</v>
      </c>
      <c r="K753" s="142" t="s">
        <v>1056</v>
      </c>
      <c r="L753" s="142"/>
      <c r="M753" s="80" t="s">
        <v>27</v>
      </c>
      <c r="N753" s="159">
        <v>102</v>
      </c>
      <c r="O753" s="75"/>
      <c r="P753" s="75"/>
      <c r="Q753" s="75"/>
      <c r="R753" s="79" t="s">
        <v>1885</v>
      </c>
      <c r="S753" s="144">
        <v>102</v>
      </c>
      <c r="T753" s="85" t="s">
        <v>30</v>
      </c>
      <c r="U753" s="142" t="s">
        <v>20</v>
      </c>
      <c r="V753" s="142" t="s">
        <v>523</v>
      </c>
      <c r="W753" s="86" t="s">
        <v>1754</v>
      </c>
      <c r="X753" s="142"/>
      <c r="Y753" s="142"/>
      <c r="Z753" s="142" t="s">
        <v>1070</v>
      </c>
      <c r="AA753" s="142" t="s">
        <v>2738</v>
      </c>
      <c r="AB753" s="142" t="str">
        <f t="shared" si="40"/>
        <v>CR 2016129SUCO6È</v>
      </c>
      <c r="AC753" s="142">
        <f t="shared" si="41"/>
        <v>3</v>
      </c>
      <c r="AD753" s="142" t="str">
        <f>VLOOKUP(U753,NIVEAUXADMIN!A:B,2,FALSE)</f>
        <v>HT07</v>
      </c>
      <c r="AE753" s="142" t="str">
        <f>VLOOKUP(V753,NIVEAUXADMIN!E:F,2,FALSE)</f>
        <v>HT07741</v>
      </c>
      <c r="AF753" s="142" t="str">
        <f>VLOOKUP(W753,NIVEAUXADMIN!I:J,2,FALSE)</f>
        <v>HT07741-03</v>
      </c>
      <c r="AG753" s="142">
        <f>IF(SUMPRODUCT(($A$4:$A753=A753)*($V$4:$V753=V753))&gt;1,0,1)</f>
        <v>0</v>
      </c>
    </row>
    <row r="754" spans="1:33" ht="15" customHeight="1">
      <c r="A754" s="143" t="s">
        <v>2754</v>
      </c>
      <c r="B754" s="143" t="s">
        <v>2754</v>
      </c>
      <c r="C754" s="143" t="s">
        <v>38</v>
      </c>
      <c r="D754" s="142" t="s">
        <v>1192</v>
      </c>
      <c r="E754" s="72"/>
      <c r="F754" s="142" t="s">
        <v>16</v>
      </c>
      <c r="G754" s="142" t="str">
        <f t="shared" si="42"/>
        <v>Decembre</v>
      </c>
      <c r="H754" s="158">
        <v>42713</v>
      </c>
      <c r="I754" s="84" t="s">
        <v>1051</v>
      </c>
      <c r="J754" s="142" t="s">
        <v>1052</v>
      </c>
      <c r="K754" s="142" t="s">
        <v>1056</v>
      </c>
      <c r="L754" s="142"/>
      <c r="M754" s="80" t="s">
        <v>27</v>
      </c>
      <c r="N754" s="159">
        <v>60</v>
      </c>
      <c r="O754" s="75"/>
      <c r="P754" s="75"/>
      <c r="Q754" s="75"/>
      <c r="R754" s="79" t="s">
        <v>1885</v>
      </c>
      <c r="S754" s="144">
        <v>60</v>
      </c>
      <c r="T754" s="85" t="s">
        <v>30</v>
      </c>
      <c r="U754" s="142" t="s">
        <v>20</v>
      </c>
      <c r="V754" s="142" t="s">
        <v>542</v>
      </c>
      <c r="W754" s="86" t="s">
        <v>1515</v>
      </c>
      <c r="X754" s="142"/>
      <c r="Y754" s="142"/>
      <c r="Z754" s="142" t="s">
        <v>1070</v>
      </c>
      <c r="AA754" s="142" t="s">
        <v>2738</v>
      </c>
      <c r="AB754" s="142" t="str">
        <f t="shared" si="40"/>
        <v>CR 2016129SURO2È</v>
      </c>
      <c r="AC754" s="142">
        <f t="shared" si="41"/>
        <v>3</v>
      </c>
      <c r="AD754" s="142" t="str">
        <f>VLOOKUP(U754,NIVEAUXADMIN!A:B,2,FALSE)</f>
        <v>HT07</v>
      </c>
      <c r="AE754" s="142" t="str">
        <f>VLOOKUP(V754,NIVEAUXADMIN!E:F,2,FALSE)</f>
        <v>HT07743</v>
      </c>
      <c r="AF754" s="142" t="str">
        <f>VLOOKUP(W754,NIVEAUXADMIN!I:J,2,FALSE)</f>
        <v>HT07743-02</v>
      </c>
      <c r="AG754" s="142">
        <f>IF(SUMPRODUCT(($A$4:$A754=A754)*($V$4:$V754=V754))&gt;1,0,1)</f>
        <v>0</v>
      </c>
    </row>
    <row r="755" spans="1:33" ht="15" customHeight="1">
      <c r="A755" s="143" t="s">
        <v>2754</v>
      </c>
      <c r="B755" s="143" t="s">
        <v>2754</v>
      </c>
      <c r="C755" s="143" t="s">
        <v>38</v>
      </c>
      <c r="D755" s="142" t="s">
        <v>1192</v>
      </c>
      <c r="E755" s="72" t="s">
        <v>48</v>
      </c>
      <c r="F755" s="142" t="s">
        <v>16</v>
      </c>
      <c r="G755" s="142" t="str">
        <f t="shared" si="42"/>
        <v>Decembre</v>
      </c>
      <c r="H755" s="158">
        <v>42717</v>
      </c>
      <c r="I755" s="84" t="s">
        <v>1051</v>
      </c>
      <c r="J755" s="142" t="s">
        <v>1052</v>
      </c>
      <c r="K755" s="142" t="s">
        <v>1054</v>
      </c>
      <c r="L755" s="142"/>
      <c r="M755" s="80" t="s">
        <v>27</v>
      </c>
      <c r="N755" s="159">
        <v>299</v>
      </c>
      <c r="O755" s="75"/>
      <c r="P755" s="75"/>
      <c r="Q755" s="75"/>
      <c r="R755" s="79"/>
      <c r="S755" s="144">
        <v>299</v>
      </c>
      <c r="T755" s="85" t="s">
        <v>1040</v>
      </c>
      <c r="U755" s="142" t="s">
        <v>153</v>
      </c>
      <c r="V755" s="142" t="s">
        <v>305</v>
      </c>
      <c r="W755" s="86" t="s">
        <v>1611</v>
      </c>
      <c r="X755" s="142"/>
      <c r="Y755" s="142"/>
      <c r="Z755" s="142" t="s">
        <v>1069</v>
      </c>
      <c r="AA755" s="142" t="s">
        <v>2738</v>
      </c>
      <c r="AB755" s="142" t="str">
        <f t="shared" si="40"/>
        <v>CR 20161213NIPE3È</v>
      </c>
      <c r="AC755" s="142">
        <f t="shared" si="41"/>
        <v>5</v>
      </c>
      <c r="AD755" s="142" t="str">
        <f>VLOOKUP(U755,NIVEAUXADMIN!A:B,2,FALSE)</f>
        <v>HT10</v>
      </c>
      <c r="AE755" s="142" t="str">
        <f>VLOOKUP(V755,NIVEAUXADMIN!E:F,2,FALSE)</f>
        <v>HT101012</v>
      </c>
      <c r="AF755" s="142" t="str">
        <f>VLOOKUP(W755,NIVEAUXADMIN!I:J,2,FALSE)</f>
        <v>HT101012-03</v>
      </c>
      <c r="AG755" s="142">
        <f>IF(SUMPRODUCT(($A$4:$A755=A755)*($V$4:$V755=V755))&gt;1,0,1)</f>
        <v>0</v>
      </c>
    </row>
    <row r="756" spans="1:33" ht="15" customHeight="1">
      <c r="A756" s="143" t="s">
        <v>2754</v>
      </c>
      <c r="B756" s="143" t="s">
        <v>2754</v>
      </c>
      <c r="C756" s="143" t="s">
        <v>38</v>
      </c>
      <c r="D756" s="142" t="s">
        <v>1192</v>
      </c>
      <c r="E756" s="72" t="s">
        <v>48</v>
      </c>
      <c r="F756" s="142" t="s">
        <v>16</v>
      </c>
      <c r="G756" s="142" t="str">
        <f t="shared" si="42"/>
        <v>Decembre</v>
      </c>
      <c r="H756" s="158">
        <v>42718</v>
      </c>
      <c r="I756" s="84" t="s">
        <v>1051</v>
      </c>
      <c r="J756" s="142" t="s">
        <v>1052</v>
      </c>
      <c r="K756" s="142" t="s">
        <v>1054</v>
      </c>
      <c r="L756" s="142"/>
      <c r="M756" s="80" t="s">
        <v>27</v>
      </c>
      <c r="N756" s="159">
        <v>92</v>
      </c>
      <c r="O756" s="75"/>
      <c r="P756" s="75"/>
      <c r="Q756" s="75"/>
      <c r="R756" s="79"/>
      <c r="S756" s="144">
        <v>92</v>
      </c>
      <c r="T756" s="85" t="s">
        <v>1040</v>
      </c>
      <c r="U756" s="142" t="s">
        <v>153</v>
      </c>
      <c r="V756" s="142" t="s">
        <v>305</v>
      </c>
      <c r="W756" s="86" t="s">
        <v>1347</v>
      </c>
      <c r="X756" s="142"/>
      <c r="Y756" s="142"/>
      <c r="Z756" s="142" t="s">
        <v>1069</v>
      </c>
      <c r="AA756" s="142" t="s">
        <v>2738</v>
      </c>
      <c r="AB756" s="142" t="str">
        <f t="shared" si="40"/>
        <v>CR 20161214NIPE1È</v>
      </c>
      <c r="AC756" s="142">
        <f t="shared" si="41"/>
        <v>6</v>
      </c>
      <c r="AD756" s="142" t="str">
        <f>VLOOKUP(U756,NIVEAUXADMIN!A:B,2,FALSE)</f>
        <v>HT10</v>
      </c>
      <c r="AE756" s="142" t="str">
        <f>VLOOKUP(V756,NIVEAUXADMIN!E:F,2,FALSE)</f>
        <v>HT101012</v>
      </c>
      <c r="AF756" s="142" t="str">
        <f>VLOOKUP(W756,NIVEAUXADMIN!I:J,2,FALSE)</f>
        <v>HT101012-01</v>
      </c>
      <c r="AG756" s="142">
        <f>IF(SUMPRODUCT(($A$4:$A756=A756)*($V$4:$V756=V756))&gt;1,0,1)</f>
        <v>0</v>
      </c>
    </row>
    <row r="757" spans="1:33" ht="15" customHeight="1">
      <c r="A757" s="143" t="s">
        <v>2754</v>
      </c>
      <c r="B757" s="143" t="s">
        <v>2754</v>
      </c>
      <c r="C757" s="143" t="s">
        <v>38</v>
      </c>
      <c r="D757" s="142" t="s">
        <v>1192</v>
      </c>
      <c r="E757" s="72" t="s">
        <v>48</v>
      </c>
      <c r="F757" s="142" t="s">
        <v>16</v>
      </c>
      <c r="G757" s="142" t="str">
        <f t="shared" si="42"/>
        <v>Decembre</v>
      </c>
      <c r="H757" s="158">
        <v>42725</v>
      </c>
      <c r="I757" s="84" t="s">
        <v>1051</v>
      </c>
      <c r="J757" s="142" t="s">
        <v>1052</v>
      </c>
      <c r="K757" s="142" t="s">
        <v>1054</v>
      </c>
      <c r="L757" s="142"/>
      <c r="M757" s="80" t="s">
        <v>27</v>
      </c>
      <c r="N757" s="159">
        <v>183</v>
      </c>
      <c r="O757" s="75"/>
      <c r="P757" s="75"/>
      <c r="Q757" s="75"/>
      <c r="R757" s="79" t="s">
        <v>1885</v>
      </c>
      <c r="S757" s="144">
        <v>183</v>
      </c>
      <c r="T757" s="85" t="s">
        <v>1040</v>
      </c>
      <c r="U757" s="142" t="s">
        <v>153</v>
      </c>
      <c r="V757" s="142" t="s">
        <v>293</v>
      </c>
      <c r="W757" s="86" t="s">
        <v>1668</v>
      </c>
      <c r="X757" s="142"/>
      <c r="Y757" s="142"/>
      <c r="Z757" s="142" t="s">
        <v>1069</v>
      </c>
      <c r="AA757" s="142" t="s">
        <v>2738</v>
      </c>
      <c r="AB757" s="142" t="str">
        <f t="shared" si="40"/>
        <v>CR 20161221NIL'4È</v>
      </c>
      <c r="AC757" s="142">
        <f t="shared" si="41"/>
        <v>6</v>
      </c>
      <c r="AD757" s="142" t="str">
        <f>VLOOKUP(U757,NIVEAUXADMIN!A:B,2,FALSE)</f>
        <v>HT10</v>
      </c>
      <c r="AE757" s="142" t="str">
        <f>VLOOKUP(V757,NIVEAUXADMIN!E:F,2,FALSE)</f>
        <v>HT101023</v>
      </c>
      <c r="AF757" s="142" t="str">
        <f>VLOOKUP(W757,NIVEAUXADMIN!I:J,2,FALSE)</f>
        <v>HT101023-04</v>
      </c>
      <c r="AG757" s="142">
        <f>IF(SUMPRODUCT(($A$4:$A757=A757)*($V$4:$V757=V757))&gt;1,0,1)</f>
        <v>0</v>
      </c>
    </row>
    <row r="758" spans="1:33" ht="15" customHeight="1">
      <c r="A758" s="143" t="s">
        <v>2754</v>
      </c>
      <c r="B758" s="143" t="s">
        <v>2754</v>
      </c>
      <c r="C758" s="143" t="s">
        <v>38</v>
      </c>
      <c r="D758" s="142" t="s">
        <v>1192</v>
      </c>
      <c r="E758" s="72" t="s">
        <v>48</v>
      </c>
      <c r="F758" s="142" t="s">
        <v>16</v>
      </c>
      <c r="G758" s="142" t="str">
        <f t="shared" si="42"/>
        <v>Decembre</v>
      </c>
      <c r="H758" s="158">
        <v>42726</v>
      </c>
      <c r="I758" s="84" t="s">
        <v>1051</v>
      </c>
      <c r="J758" s="142" t="s">
        <v>1052</v>
      </c>
      <c r="K758" s="142" t="s">
        <v>1054</v>
      </c>
      <c r="L758" s="142"/>
      <c r="M758" s="80" t="s">
        <v>27</v>
      </c>
      <c r="N758" s="159">
        <v>189</v>
      </c>
      <c r="O758" s="75"/>
      <c r="P758" s="75"/>
      <c r="Q758" s="75"/>
      <c r="R758" s="79"/>
      <c r="S758" s="144">
        <v>189</v>
      </c>
      <c r="T758" s="85" t="s">
        <v>1040</v>
      </c>
      <c r="U758" s="142" t="s">
        <v>153</v>
      </c>
      <c r="V758" s="142" t="s">
        <v>296</v>
      </c>
      <c r="W758" s="86"/>
      <c r="X758" s="142"/>
      <c r="Y758" s="142"/>
      <c r="Z758" s="142" t="s">
        <v>1069</v>
      </c>
      <c r="AA758" s="142" t="s">
        <v>2738</v>
      </c>
      <c r="AB758" s="142" t="str">
        <f t="shared" si="40"/>
        <v>CR 20161222NIMI</v>
      </c>
      <c r="AC758" s="142">
        <f t="shared" si="41"/>
        <v>5</v>
      </c>
      <c r="AD758" s="142" t="str">
        <f>VLOOKUP(U758,NIVEAUXADMIN!A:B,2,FALSE)</f>
        <v>HT10</v>
      </c>
      <c r="AE758" s="142" t="str">
        <f>VLOOKUP(V758,NIVEAUXADMIN!E:F,2,FALSE)</f>
        <v>HT101011</v>
      </c>
      <c r="AF758" s="142" t="e">
        <f>VLOOKUP(W758,NIVEAUXADMIN!I:J,2,FALSE)</f>
        <v>#N/A</v>
      </c>
      <c r="AG758" s="142">
        <f>IF(SUMPRODUCT(($A$4:$A758=A758)*($V$4:$V758=V758))&gt;1,0,1)</f>
        <v>0</v>
      </c>
    </row>
    <row r="759" spans="1:33" ht="15" customHeight="1">
      <c r="A759" s="142" t="s">
        <v>2754</v>
      </c>
      <c r="B759" s="142" t="s">
        <v>2754</v>
      </c>
      <c r="C759" s="142" t="s">
        <v>38</v>
      </c>
      <c r="D759" s="72" t="s">
        <v>1192</v>
      </c>
      <c r="E759" s="72"/>
      <c r="F759" s="142" t="s">
        <v>16</v>
      </c>
      <c r="G759" s="142" t="str">
        <f t="shared" si="42"/>
        <v>Octobre</v>
      </c>
      <c r="H759" s="158">
        <v>42654</v>
      </c>
      <c r="I759" s="84" t="s">
        <v>1051</v>
      </c>
      <c r="J759" s="142" t="s">
        <v>1052</v>
      </c>
      <c r="K759" s="142" t="s">
        <v>1057</v>
      </c>
      <c r="L759" s="142"/>
      <c r="M759" s="80" t="s">
        <v>27</v>
      </c>
      <c r="N759" s="159">
        <v>69</v>
      </c>
      <c r="O759" s="75"/>
      <c r="P759" s="75"/>
      <c r="Q759" s="75"/>
      <c r="R759" s="79" t="s">
        <v>1885</v>
      </c>
      <c r="S759" s="144">
        <v>69</v>
      </c>
      <c r="T759" s="85" t="s">
        <v>1040</v>
      </c>
      <c r="U759" s="142" t="s">
        <v>20</v>
      </c>
      <c r="V759" s="142" t="s">
        <v>536</v>
      </c>
      <c r="W759" s="86" t="s">
        <v>1381</v>
      </c>
      <c r="X759" s="142" t="s">
        <v>1157</v>
      </c>
      <c r="Y759" s="142"/>
      <c r="Z759" s="142"/>
      <c r="AA759" s="142" t="s">
        <v>2738</v>
      </c>
      <c r="AB759" s="142" t="str">
        <f t="shared" si="40"/>
        <v>CR 20161011SUPO1È</v>
      </c>
      <c r="AC759" s="142">
        <f t="shared" si="41"/>
        <v>2</v>
      </c>
      <c r="AD759" s="142" t="str">
        <f>VLOOKUP(U759,NIVEAUXADMIN!A:B,2,FALSE)</f>
        <v>HT07</v>
      </c>
      <c r="AE759" s="142" t="str">
        <f>VLOOKUP(V759,NIVEAUXADMIN!E:F,2,FALSE)</f>
        <v>HT07742</v>
      </c>
      <c r="AF759" s="142" t="str">
        <f>VLOOKUP(W759,NIVEAUXADMIN!I:J,2,FALSE)</f>
        <v>HT07742-01</v>
      </c>
      <c r="AG759" s="142">
        <f>IF(SUMPRODUCT(($A$4:$A759=A759)*($V$4:$V759=V759))&gt;1,0,1)</f>
        <v>0</v>
      </c>
    </row>
    <row r="760" spans="1:33" ht="15" customHeight="1">
      <c r="A760" s="72" t="s">
        <v>2754</v>
      </c>
      <c r="B760" s="72" t="s">
        <v>2754</v>
      </c>
      <c r="C760" s="72" t="s">
        <v>38</v>
      </c>
      <c r="D760" s="142" t="s">
        <v>1192</v>
      </c>
      <c r="E760" s="72"/>
      <c r="F760" s="142" t="s">
        <v>16</v>
      </c>
      <c r="G760" s="142" t="str">
        <f t="shared" si="42"/>
        <v>Octobre</v>
      </c>
      <c r="H760" s="158">
        <v>42655</v>
      </c>
      <c r="I760" s="84" t="s">
        <v>1051</v>
      </c>
      <c r="J760" s="142" t="s">
        <v>1052</v>
      </c>
      <c r="K760" s="142" t="s">
        <v>1057</v>
      </c>
      <c r="L760" s="142"/>
      <c r="M760" s="80" t="s">
        <v>27</v>
      </c>
      <c r="N760" s="159">
        <v>32</v>
      </c>
      <c r="O760" s="75"/>
      <c r="P760" s="75"/>
      <c r="Q760" s="75"/>
      <c r="R760" s="79" t="s">
        <v>1885</v>
      </c>
      <c r="S760" s="144">
        <v>32</v>
      </c>
      <c r="T760" s="85" t="s">
        <v>1040</v>
      </c>
      <c r="U760" s="142" t="s">
        <v>169</v>
      </c>
      <c r="V760" s="142" t="s">
        <v>328</v>
      </c>
      <c r="W760" s="86"/>
      <c r="X760" s="142" t="s">
        <v>1134</v>
      </c>
      <c r="Y760" s="142"/>
      <c r="Z760" s="142"/>
      <c r="AA760" s="142" t="s">
        <v>2738</v>
      </c>
      <c r="AB760" s="142" t="str">
        <f t="shared" si="40"/>
        <v>CR 20161012NOBA</v>
      </c>
      <c r="AC760" s="142">
        <f t="shared" si="41"/>
        <v>10</v>
      </c>
      <c r="AD760" s="142" t="str">
        <f>VLOOKUP(U760,NIVEAUXADMIN!A:B,2,FALSE)</f>
        <v>HT09</v>
      </c>
      <c r="AE760" s="142" t="str">
        <f>VLOOKUP(V760,NIVEAUXADMIN!E:F,2,FALSE)</f>
        <v>HT09932</v>
      </c>
      <c r="AF760" s="142" t="e">
        <f>VLOOKUP(W760,NIVEAUXADMIN!I:J,2,FALSE)</f>
        <v>#N/A</v>
      </c>
      <c r="AG760" s="142">
        <f>IF(SUMPRODUCT(($A$4:$A760=A760)*($V$4:$V760=V760))&gt;1,0,1)</f>
        <v>0</v>
      </c>
    </row>
    <row r="761" spans="1:33" ht="15" customHeight="1">
      <c r="A761" s="72" t="s">
        <v>2754</v>
      </c>
      <c r="B761" s="72" t="s">
        <v>2754</v>
      </c>
      <c r="C761" s="72" t="s">
        <v>38</v>
      </c>
      <c r="D761" s="142" t="s">
        <v>1192</v>
      </c>
      <c r="E761" s="72"/>
      <c r="F761" s="142" t="s">
        <v>16</v>
      </c>
      <c r="G761" s="142" t="str">
        <f t="shared" si="42"/>
        <v>Octobre</v>
      </c>
      <c r="H761" s="158">
        <v>42655</v>
      </c>
      <c r="I761" s="84" t="s">
        <v>1051</v>
      </c>
      <c r="J761" s="142" t="s">
        <v>1052</v>
      </c>
      <c r="K761" s="142" t="s">
        <v>1057</v>
      </c>
      <c r="L761" s="142"/>
      <c r="M761" s="80" t="s">
        <v>27</v>
      </c>
      <c r="N761" s="159">
        <v>20</v>
      </c>
      <c r="O761" s="75"/>
      <c r="P761" s="75"/>
      <c r="Q761" s="75"/>
      <c r="R761" s="79" t="s">
        <v>1885</v>
      </c>
      <c r="S761" s="144">
        <v>20</v>
      </c>
      <c r="T761" s="85" t="s">
        <v>1040</v>
      </c>
      <c r="U761" s="142" t="s">
        <v>169</v>
      </c>
      <c r="V761" s="142" t="s">
        <v>328</v>
      </c>
      <c r="W761" s="86"/>
      <c r="X761" s="142" t="s">
        <v>1135</v>
      </c>
      <c r="Y761" s="142"/>
      <c r="Z761" s="142"/>
      <c r="AA761" s="142" t="s">
        <v>2738</v>
      </c>
      <c r="AB761" s="142" t="str">
        <f t="shared" si="40"/>
        <v>CR 20161012NOBA</v>
      </c>
      <c r="AC761" s="142">
        <f t="shared" si="41"/>
        <v>10</v>
      </c>
      <c r="AD761" s="142" t="str">
        <f>VLOOKUP(U761,NIVEAUXADMIN!A:B,2,FALSE)</f>
        <v>HT09</v>
      </c>
      <c r="AE761" s="142" t="str">
        <f>VLOOKUP(V761,NIVEAUXADMIN!E:F,2,FALSE)</f>
        <v>HT09932</v>
      </c>
      <c r="AF761" s="142" t="e">
        <f>VLOOKUP(W761,NIVEAUXADMIN!I:J,2,FALSE)</f>
        <v>#N/A</v>
      </c>
      <c r="AG761" s="142">
        <f>IF(SUMPRODUCT(($A$4:$A761=A761)*($V$4:$V761=V761))&gt;1,0,1)</f>
        <v>0</v>
      </c>
    </row>
    <row r="762" spans="1:33" ht="15" customHeight="1">
      <c r="A762" s="142" t="s">
        <v>2754</v>
      </c>
      <c r="B762" s="142" t="s">
        <v>2754</v>
      </c>
      <c r="C762" s="142" t="s">
        <v>38</v>
      </c>
      <c r="D762" s="72" t="s">
        <v>1192</v>
      </c>
      <c r="E762" s="72"/>
      <c r="F762" s="142" t="s">
        <v>16</v>
      </c>
      <c r="G762" s="142" t="str">
        <f t="shared" si="42"/>
        <v>Octobre</v>
      </c>
      <c r="H762" s="158">
        <v>42655</v>
      </c>
      <c r="I762" s="84" t="s">
        <v>1051</v>
      </c>
      <c r="J762" s="142" t="s">
        <v>1052</v>
      </c>
      <c r="K762" s="142" t="s">
        <v>1057</v>
      </c>
      <c r="L762" s="142"/>
      <c r="M762" s="80" t="s">
        <v>27</v>
      </c>
      <c r="N762" s="159">
        <v>71</v>
      </c>
      <c r="O762" s="75"/>
      <c r="P762" s="75"/>
      <c r="Q762" s="75"/>
      <c r="R762" s="79" t="s">
        <v>1885</v>
      </c>
      <c r="S762" s="144">
        <v>71</v>
      </c>
      <c r="T762" s="85" t="s">
        <v>1040</v>
      </c>
      <c r="U762" s="142" t="s">
        <v>20</v>
      </c>
      <c r="V762" s="142" t="s">
        <v>529</v>
      </c>
      <c r="W762" s="86"/>
      <c r="X762" s="142" t="s">
        <v>1158</v>
      </c>
      <c r="Y762" s="142"/>
      <c r="Z762" s="142"/>
      <c r="AA762" s="142" t="s">
        <v>2738</v>
      </c>
      <c r="AB762" s="142" t="str">
        <f t="shared" si="40"/>
        <v>CR 20161012SULE</v>
      </c>
      <c r="AC762" s="142">
        <f t="shared" si="41"/>
        <v>8</v>
      </c>
      <c r="AD762" s="142" t="str">
        <f>VLOOKUP(U762,NIVEAUXADMIN!A:B,2,FALSE)</f>
        <v>HT07</v>
      </c>
      <c r="AE762" s="142" t="str">
        <f>VLOOKUP(V762,NIVEAUXADMIN!E:F,2,FALSE)</f>
        <v>HT07752</v>
      </c>
      <c r="AF762" s="142" t="e">
        <f>VLOOKUP(W762,NIVEAUXADMIN!I:J,2,FALSE)</f>
        <v>#N/A</v>
      </c>
      <c r="AG762" s="142">
        <f>IF(SUMPRODUCT(($A$4:$A762=A762)*($V$4:$V762=V762))&gt;1,0,1)</f>
        <v>0</v>
      </c>
    </row>
    <row r="763" spans="1:33" ht="15" customHeight="1">
      <c r="A763" s="142" t="s">
        <v>2754</v>
      </c>
      <c r="B763" s="142" t="s">
        <v>2754</v>
      </c>
      <c r="C763" s="142" t="s">
        <v>38</v>
      </c>
      <c r="D763" s="72" t="s">
        <v>1192</v>
      </c>
      <c r="E763" s="72"/>
      <c r="F763" s="142" t="s">
        <v>16</v>
      </c>
      <c r="G763" s="142" t="str">
        <f t="shared" si="42"/>
        <v>Octobre</v>
      </c>
      <c r="H763" s="158">
        <v>42655</v>
      </c>
      <c r="I763" s="84" t="s">
        <v>1051</v>
      </c>
      <c r="J763" s="142" t="s">
        <v>1052</v>
      </c>
      <c r="K763" s="142" t="s">
        <v>1057</v>
      </c>
      <c r="L763" s="142"/>
      <c r="M763" s="80" t="s">
        <v>27</v>
      </c>
      <c r="N763" s="159">
        <v>200</v>
      </c>
      <c r="O763" s="75"/>
      <c r="P763" s="75"/>
      <c r="Q763" s="75"/>
      <c r="R763" s="79" t="s">
        <v>1885</v>
      </c>
      <c r="S763" s="144">
        <v>200</v>
      </c>
      <c r="T763" s="85"/>
      <c r="U763" s="142" t="s">
        <v>169</v>
      </c>
      <c r="V763" s="142" t="s">
        <v>439</v>
      </c>
      <c r="W763" s="86" t="s">
        <v>1497</v>
      </c>
      <c r="X763" s="142"/>
      <c r="Y763" s="142"/>
      <c r="Z763" s="142"/>
      <c r="AA763" s="142" t="s">
        <v>2738</v>
      </c>
      <c r="AB763" s="142" t="str">
        <f t="shared" si="40"/>
        <v>CR 20161012NOMO2È</v>
      </c>
      <c r="AC763" s="142">
        <f t="shared" si="41"/>
        <v>5</v>
      </c>
      <c r="AD763" s="142" t="str">
        <f>VLOOKUP(U763,NIVEAUXADMIN!A:B,2,FALSE)</f>
        <v>HT09</v>
      </c>
      <c r="AE763" s="142" t="str">
        <f>VLOOKUP(V763,NIVEAUXADMIN!E:F,2,FALSE)</f>
        <v>HT09931</v>
      </c>
      <c r="AF763" s="142" t="str">
        <f>VLOOKUP(W763,NIVEAUXADMIN!I:J,2,FALSE)</f>
        <v>HT09912-02</v>
      </c>
      <c r="AG763" s="142">
        <f>IF(SUMPRODUCT(($A$4:$A763=A763)*($V$4:$V763=V763))&gt;1,0,1)</f>
        <v>0</v>
      </c>
    </row>
    <row r="764" spans="1:33" ht="15" customHeight="1">
      <c r="A764" s="72" t="s">
        <v>2754</v>
      </c>
      <c r="B764" s="72" t="s">
        <v>2754</v>
      </c>
      <c r="C764" s="72" t="s">
        <v>38</v>
      </c>
      <c r="D764" s="142" t="s">
        <v>1192</v>
      </c>
      <c r="E764" s="72"/>
      <c r="F764" s="142" t="s">
        <v>16</v>
      </c>
      <c r="G764" s="142" t="str">
        <f t="shared" si="42"/>
        <v>Octobre</v>
      </c>
      <c r="H764" s="158">
        <v>42656</v>
      </c>
      <c r="I764" s="84" t="s">
        <v>1051</v>
      </c>
      <c r="J764" s="142" t="s">
        <v>1052</v>
      </c>
      <c r="K764" s="142" t="s">
        <v>1057</v>
      </c>
      <c r="L764" s="142"/>
      <c r="M764" s="80" t="s">
        <v>27</v>
      </c>
      <c r="N764" s="159">
        <v>305</v>
      </c>
      <c r="O764" s="75"/>
      <c r="P764" s="75"/>
      <c r="Q764" s="75"/>
      <c r="R764" s="79" t="s">
        <v>1885</v>
      </c>
      <c r="S764" s="144">
        <v>305</v>
      </c>
      <c r="T764" s="85" t="s">
        <v>1040</v>
      </c>
      <c r="U764" s="142" t="s">
        <v>169</v>
      </c>
      <c r="V764" s="142" t="s">
        <v>328</v>
      </c>
      <c r="W764" s="86" t="s">
        <v>1472</v>
      </c>
      <c r="X764" s="142" t="s">
        <v>328</v>
      </c>
      <c r="Y764" s="142"/>
      <c r="Z764" s="142"/>
      <c r="AA764" s="142" t="s">
        <v>2738</v>
      </c>
      <c r="AB764" s="142" t="str">
        <f t="shared" si="40"/>
        <v>CR 20161013NOBA2È</v>
      </c>
      <c r="AC764" s="142">
        <f t="shared" si="41"/>
        <v>5</v>
      </c>
      <c r="AD764" s="142" t="str">
        <f>VLOOKUP(U764,NIVEAUXADMIN!A:B,2,FALSE)</f>
        <v>HT09</v>
      </c>
      <c r="AE764" s="142" t="str">
        <f>VLOOKUP(V764,NIVEAUXADMIN!E:F,2,FALSE)</f>
        <v>HT09932</v>
      </c>
      <c r="AF764" s="142" t="str">
        <f>VLOOKUP(W764,NIVEAUXADMIN!I:J,2,FALSE)</f>
        <v>HT09932-02</v>
      </c>
      <c r="AG764" s="142">
        <f>IF(SUMPRODUCT(($A$4:$A764=A764)*($V$4:$V764=V764))&gt;1,0,1)</f>
        <v>0</v>
      </c>
    </row>
    <row r="765" spans="1:33" ht="15" customHeight="1">
      <c r="A765" s="142" t="s">
        <v>2754</v>
      </c>
      <c r="B765" s="142" t="s">
        <v>2754</v>
      </c>
      <c r="C765" s="142" t="s">
        <v>38</v>
      </c>
      <c r="D765" s="72" t="s">
        <v>1192</v>
      </c>
      <c r="E765" s="72"/>
      <c r="F765" s="142" t="s">
        <v>16</v>
      </c>
      <c r="G765" s="142" t="str">
        <f t="shared" si="42"/>
        <v>Octobre</v>
      </c>
      <c r="H765" s="158">
        <v>42656</v>
      </c>
      <c r="I765" s="84" t="s">
        <v>1051</v>
      </c>
      <c r="J765" s="142" t="s">
        <v>1052</v>
      </c>
      <c r="K765" s="142" t="s">
        <v>1057</v>
      </c>
      <c r="L765" s="142"/>
      <c r="M765" s="80" t="s">
        <v>27</v>
      </c>
      <c r="N765" s="159">
        <v>200</v>
      </c>
      <c r="O765" s="75"/>
      <c r="P765" s="75"/>
      <c r="Q765" s="75"/>
      <c r="R765" s="79" t="s">
        <v>1885</v>
      </c>
      <c r="S765" s="144">
        <v>100</v>
      </c>
      <c r="T765" s="85"/>
      <c r="U765" s="142" t="s">
        <v>169</v>
      </c>
      <c r="V765" s="142" t="s">
        <v>433</v>
      </c>
      <c r="W765" s="86"/>
      <c r="X765" s="142"/>
      <c r="Y765" s="142"/>
      <c r="Z765" s="142"/>
      <c r="AA765" s="142" t="s">
        <v>2738</v>
      </c>
      <c r="AB765" s="142" t="str">
        <f t="shared" si="40"/>
        <v>CR 20161013NOJE</v>
      </c>
      <c r="AC765" s="142">
        <f t="shared" si="41"/>
        <v>5</v>
      </c>
      <c r="AD765" s="142" t="str">
        <f>VLOOKUP(U765,NIVEAUXADMIN!A:B,2,FALSE)</f>
        <v>HT09</v>
      </c>
      <c r="AE765" s="142" t="str">
        <f>VLOOKUP(V765,NIVEAUXADMIN!E:F,2,FALSE)</f>
        <v>HT09934</v>
      </c>
      <c r="AF765" s="142" t="e">
        <f>VLOOKUP(W765,NIVEAUXADMIN!I:J,2,FALSE)</f>
        <v>#N/A</v>
      </c>
      <c r="AG765" s="142">
        <f>IF(SUMPRODUCT(($A$4:$A765=A765)*($V$4:$V765=V765))&gt;1,0,1)</f>
        <v>0</v>
      </c>
    </row>
    <row r="766" spans="1:33" ht="15" customHeight="1">
      <c r="A766" s="142" t="s">
        <v>2754</v>
      </c>
      <c r="B766" s="142" t="s">
        <v>2754</v>
      </c>
      <c r="C766" s="142" t="s">
        <v>38</v>
      </c>
      <c r="D766" s="72" t="s">
        <v>1192</v>
      </c>
      <c r="E766" s="72"/>
      <c r="F766" s="142" t="s">
        <v>16</v>
      </c>
      <c r="G766" s="142" t="str">
        <f t="shared" si="42"/>
        <v>Octobre</v>
      </c>
      <c r="H766" s="158">
        <v>42657</v>
      </c>
      <c r="I766" s="84" t="s">
        <v>1051</v>
      </c>
      <c r="J766" s="142" t="s">
        <v>1052</v>
      </c>
      <c r="K766" s="142" t="s">
        <v>1057</v>
      </c>
      <c r="L766" s="142"/>
      <c r="M766" s="80" t="s">
        <v>27</v>
      </c>
      <c r="N766" s="159">
        <v>35</v>
      </c>
      <c r="O766" s="75"/>
      <c r="P766" s="75"/>
      <c r="Q766" s="75"/>
      <c r="R766" s="79" t="s">
        <v>1885</v>
      </c>
      <c r="S766" s="144">
        <v>35</v>
      </c>
      <c r="T766" s="85" t="s">
        <v>1040</v>
      </c>
      <c r="U766" s="142" t="s">
        <v>20</v>
      </c>
      <c r="V766" s="142" t="s">
        <v>523</v>
      </c>
      <c r="W766" s="86"/>
      <c r="X766" s="142" t="s">
        <v>1160</v>
      </c>
      <c r="Y766" s="142"/>
      <c r="Z766" s="142" t="s">
        <v>1069</v>
      </c>
      <c r="AA766" s="142" t="s">
        <v>2738</v>
      </c>
      <c r="AB766" s="142" t="str">
        <f t="shared" si="40"/>
        <v>CR 20161014SUCO</v>
      </c>
      <c r="AC766" s="142">
        <f t="shared" si="41"/>
        <v>2</v>
      </c>
      <c r="AD766" s="142" t="str">
        <f>VLOOKUP(U766,NIVEAUXADMIN!A:B,2,FALSE)</f>
        <v>HT07</v>
      </c>
      <c r="AE766" s="142" t="str">
        <f>VLOOKUP(V766,NIVEAUXADMIN!E:F,2,FALSE)</f>
        <v>HT07741</v>
      </c>
      <c r="AF766" s="142" t="e">
        <f>VLOOKUP(W766,NIVEAUXADMIN!I:J,2,FALSE)</f>
        <v>#N/A</v>
      </c>
      <c r="AG766" s="142">
        <f>IF(SUMPRODUCT(($A$4:$A766=A766)*($V$4:$V766=V766))&gt;1,0,1)</f>
        <v>0</v>
      </c>
    </row>
    <row r="767" spans="1:33" ht="15" customHeight="1">
      <c r="A767" s="142" t="s">
        <v>2754</v>
      </c>
      <c r="B767" s="142" t="s">
        <v>2754</v>
      </c>
      <c r="C767" s="142" t="s">
        <v>38</v>
      </c>
      <c r="D767" s="72" t="s">
        <v>1192</v>
      </c>
      <c r="E767" s="72"/>
      <c r="F767" s="142" t="s">
        <v>16</v>
      </c>
      <c r="G767" s="142" t="str">
        <f t="shared" si="42"/>
        <v>Octobre</v>
      </c>
      <c r="H767" s="158">
        <v>42657</v>
      </c>
      <c r="I767" s="84" t="s">
        <v>1051</v>
      </c>
      <c r="J767" s="142" t="s">
        <v>1052</v>
      </c>
      <c r="K767" s="142" t="s">
        <v>1057</v>
      </c>
      <c r="L767" s="142"/>
      <c r="M767" s="80" t="s">
        <v>27</v>
      </c>
      <c r="N767" s="159">
        <v>35</v>
      </c>
      <c r="O767" s="75"/>
      <c r="P767" s="75"/>
      <c r="Q767" s="75"/>
      <c r="R767" s="79" t="s">
        <v>1885</v>
      </c>
      <c r="S767" s="144">
        <v>35</v>
      </c>
      <c r="T767" s="85" t="s">
        <v>1040</v>
      </c>
      <c r="U767" s="142" t="s">
        <v>20</v>
      </c>
      <c r="V767" s="142" t="s">
        <v>539</v>
      </c>
      <c r="W767" s="86" t="s">
        <v>1630</v>
      </c>
      <c r="X767" s="142" t="s">
        <v>1159</v>
      </c>
      <c r="Y767" s="142"/>
      <c r="Z767" s="142" t="s">
        <v>1069</v>
      </c>
      <c r="AA767" s="142" t="s">
        <v>2738</v>
      </c>
      <c r="AB767" s="142" t="str">
        <f t="shared" si="40"/>
        <v>CR 20161014SUPO4È</v>
      </c>
      <c r="AC767" s="142">
        <f t="shared" si="41"/>
        <v>2</v>
      </c>
      <c r="AD767" s="142" t="str">
        <f>VLOOKUP(U767,NIVEAUXADMIN!A:B,2,FALSE)</f>
        <v>HT07</v>
      </c>
      <c r="AE767" s="142" t="str">
        <f>VLOOKUP(V767,NIVEAUXADMIN!E:F,2,FALSE)</f>
        <v>HT07721</v>
      </c>
      <c r="AF767" s="142" t="str">
        <f>VLOOKUP(W767,NIVEAUXADMIN!I:J,2,FALSE)</f>
        <v>HT07721-01</v>
      </c>
      <c r="AG767" s="142">
        <f>IF(SUMPRODUCT(($A$4:$A767=A767)*($V$4:$V767=V767))&gt;1,0,1)</f>
        <v>0</v>
      </c>
    </row>
    <row r="768" spans="1:33" ht="15" customHeight="1">
      <c r="A768" s="142" t="s">
        <v>2754</v>
      </c>
      <c r="B768" s="142" t="s">
        <v>2754</v>
      </c>
      <c r="C768" s="142" t="s">
        <v>38</v>
      </c>
      <c r="D768" s="72" t="s">
        <v>1192</v>
      </c>
      <c r="E768" s="72"/>
      <c r="F768" s="142" t="s">
        <v>16</v>
      </c>
      <c r="G768" s="142" t="str">
        <f t="shared" si="42"/>
        <v>Octobre</v>
      </c>
      <c r="H768" s="158">
        <v>42659</v>
      </c>
      <c r="I768" s="84" t="s">
        <v>1051</v>
      </c>
      <c r="J768" s="142" t="s">
        <v>1052</v>
      </c>
      <c r="K768" s="142" t="s">
        <v>1057</v>
      </c>
      <c r="L768" s="142"/>
      <c r="M768" s="80" t="s">
        <v>27</v>
      </c>
      <c r="N768" s="159">
        <v>70</v>
      </c>
      <c r="O768" s="75"/>
      <c r="P768" s="75"/>
      <c r="Q768" s="75"/>
      <c r="R768" s="79" t="s">
        <v>1885</v>
      </c>
      <c r="S768" s="144">
        <v>70</v>
      </c>
      <c r="T768" s="85" t="s">
        <v>1040</v>
      </c>
      <c r="U768" s="142" t="s">
        <v>20</v>
      </c>
      <c r="V768" s="142" t="s">
        <v>523</v>
      </c>
      <c r="W768" s="86"/>
      <c r="X768" s="142"/>
      <c r="Y768" s="142"/>
      <c r="Z768" s="142" t="s">
        <v>1070</v>
      </c>
      <c r="AA768" s="142" t="s">
        <v>2738</v>
      </c>
      <c r="AB768" s="142" t="str">
        <f t="shared" si="40"/>
        <v>CR 20161016SUCO</v>
      </c>
      <c r="AC768" s="142">
        <f t="shared" si="41"/>
        <v>2</v>
      </c>
      <c r="AD768" s="142" t="str">
        <f>VLOOKUP(U768,NIVEAUXADMIN!A:B,2,FALSE)</f>
        <v>HT07</v>
      </c>
      <c r="AE768" s="142" t="str">
        <f>VLOOKUP(V768,NIVEAUXADMIN!E:F,2,FALSE)</f>
        <v>HT07741</v>
      </c>
      <c r="AF768" s="142" t="e">
        <f>VLOOKUP(W768,NIVEAUXADMIN!I:J,2,FALSE)</f>
        <v>#N/A</v>
      </c>
      <c r="AG768" s="142">
        <f>IF(SUMPRODUCT(($A$4:$A768=A768)*($V$4:$V768=V768))&gt;1,0,1)</f>
        <v>0</v>
      </c>
    </row>
    <row r="769" spans="1:33" ht="15" customHeight="1">
      <c r="A769" s="72" t="s">
        <v>2754</v>
      </c>
      <c r="B769" s="72" t="s">
        <v>2754</v>
      </c>
      <c r="C769" s="72" t="s">
        <v>38</v>
      </c>
      <c r="D769" s="142" t="s">
        <v>1192</v>
      </c>
      <c r="E769" s="72"/>
      <c r="F769" s="142" t="s">
        <v>16</v>
      </c>
      <c r="G769" s="142" t="str">
        <f t="shared" si="42"/>
        <v>Octobre</v>
      </c>
      <c r="H769" s="158">
        <v>42662</v>
      </c>
      <c r="I769" s="84" t="s">
        <v>1051</v>
      </c>
      <c r="J769" s="142" t="s">
        <v>1052</v>
      </c>
      <c r="K769" s="142" t="s">
        <v>1057</v>
      </c>
      <c r="L769" s="142"/>
      <c r="M769" s="80" t="s">
        <v>27</v>
      </c>
      <c r="N769" s="159">
        <v>44</v>
      </c>
      <c r="O769" s="75"/>
      <c r="P769" s="75"/>
      <c r="Q769" s="75"/>
      <c r="R769" s="79" t="s">
        <v>1885</v>
      </c>
      <c r="S769" s="144">
        <v>44</v>
      </c>
      <c r="T769" s="85" t="s">
        <v>1040</v>
      </c>
      <c r="U769" s="142" t="s">
        <v>169</v>
      </c>
      <c r="V769" s="142" t="s">
        <v>328</v>
      </c>
      <c r="W769" s="86" t="s">
        <v>1332</v>
      </c>
      <c r="X769" s="142" t="s">
        <v>1843</v>
      </c>
      <c r="Y769" s="142" t="s">
        <v>1037</v>
      </c>
      <c r="Z769" s="142" t="s">
        <v>1069</v>
      </c>
      <c r="AA769" s="142" t="s">
        <v>2738</v>
      </c>
      <c r="AB769" s="142" t="str">
        <f t="shared" si="40"/>
        <v>CR 20161019NOBA1È</v>
      </c>
      <c r="AC769" s="142">
        <f t="shared" si="41"/>
        <v>38</v>
      </c>
      <c r="AD769" s="142" t="str">
        <f>VLOOKUP(U769,NIVEAUXADMIN!A:B,2,FALSE)</f>
        <v>HT09</v>
      </c>
      <c r="AE769" s="142" t="str">
        <f>VLOOKUP(V769,NIVEAUXADMIN!E:F,2,FALSE)</f>
        <v>HT09932</v>
      </c>
      <c r="AF769" s="142" t="str">
        <f>VLOOKUP(W769,NIVEAUXADMIN!I:J,2,FALSE)</f>
        <v>HT09932-01</v>
      </c>
      <c r="AG769" s="142">
        <f>IF(SUMPRODUCT(($A$4:$A769=A769)*($V$4:$V769=V769))&gt;1,0,1)</f>
        <v>0</v>
      </c>
    </row>
    <row r="770" spans="1:33" ht="15" customHeight="1">
      <c r="A770" s="72" t="s">
        <v>2754</v>
      </c>
      <c r="B770" s="72" t="s">
        <v>2754</v>
      </c>
      <c r="C770" s="72" t="s">
        <v>38</v>
      </c>
      <c r="D770" s="142" t="s">
        <v>1192</v>
      </c>
      <c r="E770" s="72"/>
      <c r="F770" s="142" t="s">
        <v>16</v>
      </c>
      <c r="G770" s="142" t="str">
        <f t="shared" si="42"/>
        <v>Octobre</v>
      </c>
      <c r="H770" s="158">
        <v>42662</v>
      </c>
      <c r="I770" s="84" t="s">
        <v>1051</v>
      </c>
      <c r="J770" s="142" t="s">
        <v>1052</v>
      </c>
      <c r="K770" s="142" t="s">
        <v>1057</v>
      </c>
      <c r="L770" s="142"/>
      <c r="M770" s="80" t="s">
        <v>27</v>
      </c>
      <c r="N770" s="159">
        <v>10</v>
      </c>
      <c r="O770" s="75"/>
      <c r="P770" s="75"/>
      <c r="Q770" s="75"/>
      <c r="R770" s="79" t="s">
        <v>1885</v>
      </c>
      <c r="S770" s="144">
        <v>10</v>
      </c>
      <c r="T770" s="85" t="s">
        <v>1040</v>
      </c>
      <c r="U770" s="142" t="s">
        <v>169</v>
      </c>
      <c r="V770" s="142" t="s">
        <v>328</v>
      </c>
      <c r="W770" s="86" t="s">
        <v>1332</v>
      </c>
      <c r="X770" s="142" t="s">
        <v>2641</v>
      </c>
      <c r="Y770" s="142"/>
      <c r="Z770" s="142" t="s">
        <v>1069</v>
      </c>
      <c r="AA770" s="142" t="s">
        <v>2738</v>
      </c>
      <c r="AB770" s="142" t="str">
        <f t="shared" si="40"/>
        <v>CR 20161019NOBA1È</v>
      </c>
      <c r="AC770" s="142">
        <f t="shared" si="41"/>
        <v>38</v>
      </c>
      <c r="AD770" s="142" t="str">
        <f>VLOOKUP(U770,NIVEAUXADMIN!A:B,2,FALSE)</f>
        <v>HT09</v>
      </c>
      <c r="AE770" s="142" t="str">
        <f>VLOOKUP(V770,NIVEAUXADMIN!E:F,2,FALSE)</f>
        <v>HT09932</v>
      </c>
      <c r="AF770" s="142" t="str">
        <f>VLOOKUP(W770,NIVEAUXADMIN!I:J,2,FALSE)</f>
        <v>HT09932-01</v>
      </c>
      <c r="AG770" s="142">
        <f>IF(SUMPRODUCT(($A$4:$A770=A770)*($V$4:$V770=V770))&gt;1,0,1)</f>
        <v>0</v>
      </c>
    </row>
    <row r="771" spans="1:33" ht="15" customHeight="1">
      <c r="A771" s="72" t="s">
        <v>2754</v>
      </c>
      <c r="B771" s="72" t="s">
        <v>2754</v>
      </c>
      <c r="C771" s="72" t="s">
        <v>38</v>
      </c>
      <c r="D771" s="142" t="s">
        <v>1192</v>
      </c>
      <c r="E771" s="72"/>
      <c r="F771" s="142" t="s">
        <v>16</v>
      </c>
      <c r="G771" s="142" t="str">
        <f t="shared" si="42"/>
        <v>Octobre</v>
      </c>
      <c r="H771" s="158">
        <v>42662</v>
      </c>
      <c r="I771" s="84" t="s">
        <v>1051</v>
      </c>
      <c r="J771" s="142" t="s">
        <v>1052</v>
      </c>
      <c r="K771" s="142" t="s">
        <v>1057</v>
      </c>
      <c r="L771" s="142"/>
      <c r="M771" s="80" t="s">
        <v>27</v>
      </c>
      <c r="N771" s="159">
        <v>50</v>
      </c>
      <c r="O771" s="75"/>
      <c r="P771" s="75"/>
      <c r="Q771" s="75"/>
      <c r="R771" s="79" t="s">
        <v>1885</v>
      </c>
      <c r="S771" s="144">
        <v>50</v>
      </c>
      <c r="T771" s="85" t="s">
        <v>1040</v>
      </c>
      <c r="U771" s="142" t="s">
        <v>169</v>
      </c>
      <c r="V771" s="142" t="s">
        <v>328</v>
      </c>
      <c r="W771" s="86" t="s">
        <v>1332</v>
      </c>
      <c r="X771" s="142"/>
      <c r="Y771" s="142"/>
      <c r="Z771" s="142" t="s">
        <v>1069</v>
      </c>
      <c r="AA771" s="142" t="s">
        <v>2738</v>
      </c>
      <c r="AB771" s="142" t="str">
        <f t="shared" si="40"/>
        <v>CR 20161019NOBA1È</v>
      </c>
      <c r="AC771" s="142">
        <f t="shared" si="41"/>
        <v>38</v>
      </c>
      <c r="AD771" s="142" t="str">
        <f>VLOOKUP(U771,NIVEAUXADMIN!A:B,2,FALSE)</f>
        <v>HT09</v>
      </c>
      <c r="AE771" s="142" t="str">
        <f>VLOOKUP(V771,NIVEAUXADMIN!E:F,2,FALSE)</f>
        <v>HT09932</v>
      </c>
      <c r="AF771" s="142" t="str">
        <f>VLOOKUP(W771,NIVEAUXADMIN!I:J,2,FALSE)</f>
        <v>HT09932-01</v>
      </c>
      <c r="AG771" s="142">
        <f>IF(SUMPRODUCT(($A$4:$A771=A771)*($V$4:$V771=V771))&gt;1,0,1)</f>
        <v>0</v>
      </c>
    </row>
    <row r="772" spans="1:33" ht="15" customHeight="1">
      <c r="A772" s="72" t="s">
        <v>2754</v>
      </c>
      <c r="B772" s="72" t="s">
        <v>2754</v>
      </c>
      <c r="C772" s="72" t="s">
        <v>38</v>
      </c>
      <c r="D772" s="142" t="s">
        <v>1192</v>
      </c>
      <c r="E772" s="72"/>
      <c r="F772" s="142" t="s">
        <v>16</v>
      </c>
      <c r="G772" s="142" t="str">
        <f t="shared" si="42"/>
        <v>Octobre</v>
      </c>
      <c r="H772" s="158">
        <v>42662</v>
      </c>
      <c r="I772" s="84" t="s">
        <v>1051</v>
      </c>
      <c r="J772" s="142" t="s">
        <v>1052</v>
      </c>
      <c r="K772" s="142" t="s">
        <v>1057</v>
      </c>
      <c r="L772" s="142"/>
      <c r="M772" s="80" t="s">
        <v>27</v>
      </c>
      <c r="N772" s="159">
        <v>10</v>
      </c>
      <c r="O772" s="75"/>
      <c r="P772" s="75"/>
      <c r="Q772" s="75"/>
      <c r="R772" s="79" t="s">
        <v>1885</v>
      </c>
      <c r="S772" s="144">
        <v>10</v>
      </c>
      <c r="T772" s="85" t="s">
        <v>1040</v>
      </c>
      <c r="U772" s="142" t="s">
        <v>169</v>
      </c>
      <c r="V772" s="142" t="s">
        <v>328</v>
      </c>
      <c r="W772" s="86" t="s">
        <v>1332</v>
      </c>
      <c r="X772" s="142" t="s">
        <v>2642</v>
      </c>
      <c r="Y772" s="142"/>
      <c r="Z772" s="142" t="s">
        <v>1069</v>
      </c>
      <c r="AA772" s="142" t="s">
        <v>2738</v>
      </c>
      <c r="AB772" s="142" t="str">
        <f t="shared" ref="AB772:AB835" si="43">UPPER(LEFT(A772,3)&amp;YEAR(H772)&amp;MONTH(H772)&amp;DAY((H772))&amp;LEFT(U772,2)&amp;LEFT(V772,2)&amp;LEFT(W772,2))</f>
        <v>CR 20161019NOBA1È</v>
      </c>
      <c r="AC772" s="142">
        <f t="shared" ref="AC772:AC835" si="44">COUNTIF($AB$4:$AB$1178,AB772)</f>
        <v>38</v>
      </c>
      <c r="AD772" s="142" t="str">
        <f>VLOOKUP(U772,NIVEAUXADMIN!A:B,2,FALSE)</f>
        <v>HT09</v>
      </c>
      <c r="AE772" s="142" t="str">
        <f>VLOOKUP(V772,NIVEAUXADMIN!E:F,2,FALSE)</f>
        <v>HT09932</v>
      </c>
      <c r="AF772" s="142" t="str">
        <f>VLOOKUP(W772,NIVEAUXADMIN!I:J,2,FALSE)</f>
        <v>HT09932-01</v>
      </c>
      <c r="AG772" s="142">
        <f>IF(SUMPRODUCT(($A$4:$A772=A772)*($V$4:$V772=V772))&gt;1,0,1)</f>
        <v>0</v>
      </c>
    </row>
    <row r="773" spans="1:33" ht="15" customHeight="1">
      <c r="A773" s="72" t="s">
        <v>2754</v>
      </c>
      <c r="B773" s="72" t="s">
        <v>2754</v>
      </c>
      <c r="C773" s="72" t="s">
        <v>38</v>
      </c>
      <c r="D773" s="142" t="s">
        <v>1192</v>
      </c>
      <c r="E773" s="72"/>
      <c r="F773" s="142" t="s">
        <v>16</v>
      </c>
      <c r="G773" s="142" t="str">
        <f t="shared" ref="G773:G836" si="45">CHOOSE(MONTH(H773), "Janvier", "Fevrier", "Mars", "Avril", "Mai", "Juin", "Juillet", "Aout", "Septembre", "Octobre", "Novembre", "Decembre")</f>
        <v>Octobre</v>
      </c>
      <c r="H773" s="158">
        <v>42662</v>
      </c>
      <c r="I773" s="84" t="s">
        <v>1051</v>
      </c>
      <c r="J773" s="142" t="s">
        <v>1052</v>
      </c>
      <c r="K773" s="142" t="s">
        <v>1057</v>
      </c>
      <c r="L773" s="142"/>
      <c r="M773" s="80" t="s">
        <v>27</v>
      </c>
      <c r="N773" s="159">
        <v>5</v>
      </c>
      <c r="O773" s="75"/>
      <c r="P773" s="75"/>
      <c r="Q773" s="75"/>
      <c r="R773" s="79" t="s">
        <v>1885</v>
      </c>
      <c r="S773" s="144">
        <v>5</v>
      </c>
      <c r="T773" s="85" t="s">
        <v>1040</v>
      </c>
      <c r="U773" s="142" t="s">
        <v>169</v>
      </c>
      <c r="V773" s="142" t="s">
        <v>328</v>
      </c>
      <c r="W773" s="86" t="s">
        <v>1332</v>
      </c>
      <c r="X773" s="142" t="s">
        <v>2643</v>
      </c>
      <c r="Y773" s="142"/>
      <c r="Z773" s="142" t="s">
        <v>1069</v>
      </c>
      <c r="AA773" s="142" t="s">
        <v>2738</v>
      </c>
      <c r="AB773" s="142" t="str">
        <f t="shared" si="43"/>
        <v>CR 20161019NOBA1È</v>
      </c>
      <c r="AC773" s="142">
        <f t="shared" si="44"/>
        <v>38</v>
      </c>
      <c r="AD773" s="142" t="str">
        <f>VLOOKUP(U773,NIVEAUXADMIN!A:B,2,FALSE)</f>
        <v>HT09</v>
      </c>
      <c r="AE773" s="142" t="str">
        <f>VLOOKUP(V773,NIVEAUXADMIN!E:F,2,FALSE)</f>
        <v>HT09932</v>
      </c>
      <c r="AF773" s="142" t="str">
        <f>VLOOKUP(W773,NIVEAUXADMIN!I:J,2,FALSE)</f>
        <v>HT09932-01</v>
      </c>
      <c r="AG773" s="142">
        <f>IF(SUMPRODUCT(($A$4:$A773=A773)*($V$4:$V773=V773))&gt;1,0,1)</f>
        <v>0</v>
      </c>
    </row>
    <row r="774" spans="1:33" ht="15" customHeight="1">
      <c r="A774" s="72" t="s">
        <v>2754</v>
      </c>
      <c r="B774" s="72" t="s">
        <v>2754</v>
      </c>
      <c r="C774" s="72" t="s">
        <v>38</v>
      </c>
      <c r="D774" s="142" t="s">
        <v>1192</v>
      </c>
      <c r="E774" s="72"/>
      <c r="F774" s="142" t="s">
        <v>16</v>
      </c>
      <c r="G774" s="142" t="str">
        <f t="shared" si="45"/>
        <v>Octobre</v>
      </c>
      <c r="H774" s="158">
        <v>42662</v>
      </c>
      <c r="I774" s="84" t="s">
        <v>1051</v>
      </c>
      <c r="J774" s="142" t="s">
        <v>1052</v>
      </c>
      <c r="K774" s="142" t="s">
        <v>1057</v>
      </c>
      <c r="L774" s="142"/>
      <c r="M774" s="80" t="s">
        <v>27</v>
      </c>
      <c r="N774" s="159">
        <v>10</v>
      </c>
      <c r="O774" s="75"/>
      <c r="P774" s="75"/>
      <c r="Q774" s="75"/>
      <c r="R774" s="79"/>
      <c r="S774" s="144">
        <v>10</v>
      </c>
      <c r="T774" s="85" t="s">
        <v>1040</v>
      </c>
      <c r="U774" s="142" t="s">
        <v>169</v>
      </c>
      <c r="V774" s="142" t="s">
        <v>328</v>
      </c>
      <c r="W774" s="86" t="s">
        <v>1332</v>
      </c>
      <c r="X774" s="142" t="s">
        <v>2640</v>
      </c>
      <c r="Y774" s="142"/>
      <c r="Z774" s="142" t="s">
        <v>1069</v>
      </c>
      <c r="AA774" s="142" t="s">
        <v>2738</v>
      </c>
      <c r="AB774" s="142" t="str">
        <f t="shared" si="43"/>
        <v>CR 20161019NOBA1È</v>
      </c>
      <c r="AC774" s="142">
        <f t="shared" si="44"/>
        <v>38</v>
      </c>
      <c r="AD774" s="142" t="str">
        <f>VLOOKUP(U774,NIVEAUXADMIN!A:B,2,FALSE)</f>
        <v>HT09</v>
      </c>
      <c r="AE774" s="142" t="str">
        <f>VLOOKUP(V774,NIVEAUXADMIN!E:F,2,FALSE)</f>
        <v>HT09932</v>
      </c>
      <c r="AF774" s="142" t="str">
        <f>VLOOKUP(W774,NIVEAUXADMIN!I:J,2,FALSE)</f>
        <v>HT09932-01</v>
      </c>
      <c r="AG774" s="142">
        <f>IF(SUMPRODUCT(($A$4:$A774=A774)*($V$4:$V774=V774))&gt;1,0,1)</f>
        <v>0</v>
      </c>
    </row>
    <row r="775" spans="1:33" ht="15" customHeight="1">
      <c r="A775" s="72" t="s">
        <v>2754</v>
      </c>
      <c r="B775" s="72" t="s">
        <v>2754</v>
      </c>
      <c r="C775" s="72" t="s">
        <v>38</v>
      </c>
      <c r="D775" s="142" t="s">
        <v>1192</v>
      </c>
      <c r="E775" s="72"/>
      <c r="F775" s="142" t="s">
        <v>16</v>
      </c>
      <c r="G775" s="142" t="str">
        <f t="shared" si="45"/>
        <v>Octobre</v>
      </c>
      <c r="H775" s="158">
        <v>42662</v>
      </c>
      <c r="I775" s="84" t="s">
        <v>1051</v>
      </c>
      <c r="J775" s="142" t="s">
        <v>1052</v>
      </c>
      <c r="K775" s="142" t="s">
        <v>1057</v>
      </c>
      <c r="L775" s="142"/>
      <c r="M775" s="80" t="s">
        <v>27</v>
      </c>
      <c r="N775" s="159">
        <v>15</v>
      </c>
      <c r="O775" s="75"/>
      <c r="P775" s="75"/>
      <c r="Q775" s="75"/>
      <c r="R775" s="79" t="s">
        <v>1885</v>
      </c>
      <c r="S775" s="144">
        <v>15</v>
      </c>
      <c r="T775" s="85" t="s">
        <v>1040</v>
      </c>
      <c r="U775" s="142" t="s">
        <v>169</v>
      </c>
      <c r="V775" s="142" t="s">
        <v>328</v>
      </c>
      <c r="W775" s="86" t="s">
        <v>1645</v>
      </c>
      <c r="X775" s="142" t="s">
        <v>2646</v>
      </c>
      <c r="Y775" s="142"/>
      <c r="Z775" s="142" t="s">
        <v>1069</v>
      </c>
      <c r="AA775" s="142" t="s">
        <v>2738</v>
      </c>
      <c r="AB775" s="142" t="str">
        <f t="shared" si="43"/>
        <v>CR 20161019NOBA4È</v>
      </c>
      <c r="AC775" s="142">
        <f t="shared" si="44"/>
        <v>5</v>
      </c>
      <c r="AD775" s="142" t="str">
        <f>VLOOKUP(U775,NIVEAUXADMIN!A:B,2,FALSE)</f>
        <v>HT09</v>
      </c>
      <c r="AE775" s="142" t="str">
        <f>VLOOKUP(V775,NIVEAUXADMIN!E:F,2,FALSE)</f>
        <v>HT09932</v>
      </c>
      <c r="AF775" s="142" t="str">
        <f>VLOOKUP(W775,NIVEAUXADMIN!I:J,2,FALSE)</f>
        <v>HT09932-04</v>
      </c>
      <c r="AG775" s="142">
        <f>IF(SUMPRODUCT(($A$4:$A775=A775)*($V$4:$V775=V775))&gt;1,0,1)</f>
        <v>0</v>
      </c>
    </row>
    <row r="776" spans="1:33" ht="15" customHeight="1">
      <c r="A776" s="142" t="s">
        <v>2754</v>
      </c>
      <c r="B776" s="142" t="s">
        <v>2754</v>
      </c>
      <c r="C776" s="142" t="s">
        <v>38</v>
      </c>
      <c r="D776" s="72" t="s">
        <v>1192</v>
      </c>
      <c r="E776" s="72"/>
      <c r="F776" s="142" t="s">
        <v>16</v>
      </c>
      <c r="G776" s="142" t="str">
        <f t="shared" si="45"/>
        <v>Octobre</v>
      </c>
      <c r="H776" s="158">
        <v>42662</v>
      </c>
      <c r="I776" s="84" t="s">
        <v>1051</v>
      </c>
      <c r="J776" s="142" t="s">
        <v>1052</v>
      </c>
      <c r="K776" s="142" t="s">
        <v>1057</v>
      </c>
      <c r="L776" s="142"/>
      <c r="M776" s="80" t="s">
        <v>27</v>
      </c>
      <c r="N776" s="159">
        <v>120</v>
      </c>
      <c r="O776" s="75"/>
      <c r="P776" s="75"/>
      <c r="Q776" s="75"/>
      <c r="R776" s="79"/>
      <c r="S776" s="144">
        <v>120</v>
      </c>
      <c r="T776" s="85" t="s">
        <v>1040</v>
      </c>
      <c r="U776" s="142" t="s">
        <v>169</v>
      </c>
      <c r="V776" s="142" t="s">
        <v>433</v>
      </c>
      <c r="W776" s="86" t="s">
        <v>1735</v>
      </c>
      <c r="X776" s="142" t="s">
        <v>1138</v>
      </c>
      <c r="Y776" s="142" t="s">
        <v>1037</v>
      </c>
      <c r="Z776" s="142" t="s">
        <v>1069</v>
      </c>
      <c r="AA776" s="142" t="s">
        <v>2738</v>
      </c>
      <c r="AB776" s="142" t="str">
        <f t="shared" si="43"/>
        <v>CR 20161019NOJE6È</v>
      </c>
      <c r="AC776" s="142">
        <f t="shared" si="44"/>
        <v>5</v>
      </c>
      <c r="AD776" s="142" t="str">
        <f>VLOOKUP(U776,NIVEAUXADMIN!A:B,2,FALSE)</f>
        <v>HT09</v>
      </c>
      <c r="AE776" s="142" t="str">
        <f>VLOOKUP(V776,NIVEAUXADMIN!E:F,2,FALSE)</f>
        <v>HT09934</v>
      </c>
      <c r="AF776" s="142" t="str">
        <f>VLOOKUP(W776,NIVEAUXADMIN!I:J,2,FALSE)</f>
        <v>HT09934-06</v>
      </c>
      <c r="AG776" s="142">
        <f>IF(SUMPRODUCT(($A$4:$A776=A776)*($V$4:$V776=V776))&gt;1,0,1)</f>
        <v>0</v>
      </c>
    </row>
    <row r="777" spans="1:33" ht="15" customHeight="1">
      <c r="A777" s="72" t="s">
        <v>2754</v>
      </c>
      <c r="B777" s="72" t="s">
        <v>2754</v>
      </c>
      <c r="C777" s="72" t="s">
        <v>38</v>
      </c>
      <c r="D777" s="142" t="s">
        <v>1192</v>
      </c>
      <c r="E777" s="72"/>
      <c r="F777" s="142" t="s">
        <v>16</v>
      </c>
      <c r="G777" s="142" t="str">
        <f t="shared" si="45"/>
        <v>Octobre</v>
      </c>
      <c r="H777" s="158">
        <v>42663</v>
      </c>
      <c r="I777" s="84" t="s">
        <v>1051</v>
      </c>
      <c r="J777" s="142" t="s">
        <v>1052</v>
      </c>
      <c r="K777" s="142" t="s">
        <v>1057</v>
      </c>
      <c r="L777" s="142"/>
      <c r="M777" s="80" t="s">
        <v>27</v>
      </c>
      <c r="N777" s="159">
        <v>10</v>
      </c>
      <c r="O777" s="75"/>
      <c r="P777" s="75"/>
      <c r="Q777" s="75"/>
      <c r="R777" s="79" t="s">
        <v>1885</v>
      </c>
      <c r="S777" s="144">
        <v>10</v>
      </c>
      <c r="T777" s="85" t="s">
        <v>1040</v>
      </c>
      <c r="U777" s="142" t="s">
        <v>169</v>
      </c>
      <c r="V777" s="142" t="s">
        <v>427</v>
      </c>
      <c r="W777" s="86" t="s">
        <v>1388</v>
      </c>
      <c r="X777" s="142" t="s">
        <v>2644</v>
      </c>
      <c r="Y777" s="142"/>
      <c r="Z777" s="142" t="s">
        <v>1069</v>
      </c>
      <c r="AA777" s="142" t="s">
        <v>2738</v>
      </c>
      <c r="AB777" s="142" t="str">
        <f t="shared" si="43"/>
        <v>CR 20161020NOBO1È</v>
      </c>
      <c r="AC777" s="142">
        <f t="shared" si="44"/>
        <v>15</v>
      </c>
      <c r="AD777" s="142" t="str">
        <f>VLOOKUP(U777,NIVEAUXADMIN!A:B,2,FALSE)</f>
        <v>HT09</v>
      </c>
      <c r="AE777" s="142" t="str">
        <f>VLOOKUP(V777,NIVEAUXADMIN!E:F,2,FALSE)</f>
        <v>HT09933</v>
      </c>
      <c r="AF777" s="142" t="str">
        <f>VLOOKUP(W777,NIVEAUXADMIN!I:J,2,FALSE)</f>
        <v>HT09933-01</v>
      </c>
      <c r="AG777" s="142">
        <f>IF(SUMPRODUCT(($A$4:$A777=A777)*($V$4:$V777=V777))&gt;1,0,1)</f>
        <v>0</v>
      </c>
    </row>
    <row r="778" spans="1:33" ht="15" customHeight="1">
      <c r="A778" s="72" t="s">
        <v>2754</v>
      </c>
      <c r="B778" s="72" t="s">
        <v>2754</v>
      </c>
      <c r="C778" s="72" t="s">
        <v>38</v>
      </c>
      <c r="D778" s="142" t="s">
        <v>1192</v>
      </c>
      <c r="E778" s="72"/>
      <c r="F778" s="142" t="s">
        <v>16</v>
      </c>
      <c r="G778" s="142" t="str">
        <f t="shared" si="45"/>
        <v>Octobre</v>
      </c>
      <c r="H778" s="158">
        <v>42663</v>
      </c>
      <c r="I778" s="84" t="s">
        <v>1051</v>
      </c>
      <c r="J778" s="142" t="s">
        <v>1052</v>
      </c>
      <c r="K778" s="142" t="s">
        <v>1057</v>
      </c>
      <c r="L778" s="142"/>
      <c r="M778" s="80" t="s">
        <v>27</v>
      </c>
      <c r="N778" s="159">
        <v>10</v>
      </c>
      <c r="O778" s="75"/>
      <c r="P778" s="75"/>
      <c r="Q778" s="75"/>
      <c r="R778" s="79" t="s">
        <v>1885</v>
      </c>
      <c r="S778" s="144">
        <v>10</v>
      </c>
      <c r="T778" s="85" t="s">
        <v>1040</v>
      </c>
      <c r="U778" s="142" t="s">
        <v>169</v>
      </c>
      <c r="V778" s="142" t="s">
        <v>427</v>
      </c>
      <c r="W778" s="86" t="s">
        <v>1469</v>
      </c>
      <c r="X778" s="142" t="s">
        <v>2645</v>
      </c>
      <c r="Y778" s="142"/>
      <c r="Z778" s="142" t="s">
        <v>1069</v>
      </c>
      <c r="AA778" s="142" t="s">
        <v>2738</v>
      </c>
      <c r="AB778" s="142" t="str">
        <f t="shared" si="43"/>
        <v>CR 20161020NOBO2È</v>
      </c>
      <c r="AC778" s="142">
        <f t="shared" si="44"/>
        <v>5</v>
      </c>
      <c r="AD778" s="142" t="str">
        <f>VLOOKUP(U778,NIVEAUXADMIN!A:B,2,FALSE)</f>
        <v>HT09</v>
      </c>
      <c r="AE778" s="142" t="str">
        <f>VLOOKUP(V778,NIVEAUXADMIN!E:F,2,FALSE)</f>
        <v>HT09933</v>
      </c>
      <c r="AF778" s="142" t="str">
        <f>VLOOKUP(W778,NIVEAUXADMIN!I:J,2,FALSE)</f>
        <v>HT09933-02</v>
      </c>
      <c r="AG778" s="142">
        <f>IF(SUMPRODUCT(($A$4:$A778=A778)*($V$4:$V778=V778))&gt;1,0,1)</f>
        <v>0</v>
      </c>
    </row>
    <row r="779" spans="1:33" ht="15" customHeight="1">
      <c r="A779" s="72" t="s">
        <v>2754</v>
      </c>
      <c r="B779" s="72" t="s">
        <v>2754</v>
      </c>
      <c r="C779" s="72" t="s">
        <v>38</v>
      </c>
      <c r="D779" s="142" t="s">
        <v>1192</v>
      </c>
      <c r="E779" s="72"/>
      <c r="F779" s="142" t="s">
        <v>16</v>
      </c>
      <c r="G779" s="142" t="str">
        <f t="shared" si="45"/>
        <v>Octobre</v>
      </c>
      <c r="H779" s="158">
        <v>42663</v>
      </c>
      <c r="I779" s="84" t="s">
        <v>1051</v>
      </c>
      <c r="J779" s="142" t="s">
        <v>1052</v>
      </c>
      <c r="K779" s="142" t="s">
        <v>1057</v>
      </c>
      <c r="L779" s="142"/>
      <c r="M779" s="80" t="s">
        <v>27</v>
      </c>
      <c r="N779" s="159">
        <v>10</v>
      </c>
      <c r="O779" s="75"/>
      <c r="P779" s="75"/>
      <c r="Q779" s="75"/>
      <c r="R779" s="79" t="s">
        <v>1885</v>
      </c>
      <c r="S779" s="144">
        <v>10</v>
      </c>
      <c r="T779" s="85" t="s">
        <v>1040</v>
      </c>
      <c r="U779" s="142" t="s">
        <v>169</v>
      </c>
      <c r="V779" s="142" t="s">
        <v>427</v>
      </c>
      <c r="W779" s="86" t="s">
        <v>1388</v>
      </c>
      <c r="X779" s="142" t="s">
        <v>1141</v>
      </c>
      <c r="Y779" s="142" t="s">
        <v>1037</v>
      </c>
      <c r="Z779" s="142" t="s">
        <v>1069</v>
      </c>
      <c r="AA779" s="142" t="s">
        <v>2738</v>
      </c>
      <c r="AB779" s="142" t="str">
        <f t="shared" si="43"/>
        <v>CR 20161020NOBO1È</v>
      </c>
      <c r="AC779" s="142">
        <f t="shared" si="44"/>
        <v>15</v>
      </c>
      <c r="AD779" s="142" t="str">
        <f>VLOOKUP(U779,NIVEAUXADMIN!A:B,2,FALSE)</f>
        <v>HT09</v>
      </c>
      <c r="AE779" s="142" t="str">
        <f>VLOOKUP(V779,NIVEAUXADMIN!E:F,2,FALSE)</f>
        <v>HT09933</v>
      </c>
      <c r="AF779" s="142" t="str">
        <f>VLOOKUP(W779,NIVEAUXADMIN!I:J,2,FALSE)</f>
        <v>HT09933-01</v>
      </c>
      <c r="AG779" s="142">
        <f>IF(SUMPRODUCT(($A$4:$A779=A779)*($V$4:$V779=V779))&gt;1,0,1)</f>
        <v>0</v>
      </c>
    </row>
    <row r="780" spans="1:33" ht="15" customHeight="1">
      <c r="A780" s="72" t="s">
        <v>2754</v>
      </c>
      <c r="B780" s="72" t="s">
        <v>2754</v>
      </c>
      <c r="C780" s="72" t="s">
        <v>38</v>
      </c>
      <c r="D780" s="142" t="s">
        <v>1192</v>
      </c>
      <c r="E780" s="72"/>
      <c r="F780" s="142" t="s">
        <v>16</v>
      </c>
      <c r="G780" s="142" t="str">
        <f t="shared" si="45"/>
        <v>Octobre</v>
      </c>
      <c r="H780" s="158">
        <v>42663</v>
      </c>
      <c r="I780" s="84" t="s">
        <v>1051</v>
      </c>
      <c r="J780" s="142" t="s">
        <v>1052</v>
      </c>
      <c r="K780" s="142" t="s">
        <v>1057</v>
      </c>
      <c r="L780" s="142"/>
      <c r="M780" s="80" t="s">
        <v>27</v>
      </c>
      <c r="N780" s="159">
        <v>1</v>
      </c>
      <c r="O780" s="75"/>
      <c r="P780" s="75"/>
      <c r="Q780" s="75"/>
      <c r="R780" s="79" t="s">
        <v>1885</v>
      </c>
      <c r="S780" s="144">
        <v>1</v>
      </c>
      <c r="T780" s="85" t="s">
        <v>1040</v>
      </c>
      <c r="U780" s="142" t="s">
        <v>169</v>
      </c>
      <c r="V780" s="142" t="s">
        <v>427</v>
      </c>
      <c r="W780" s="86" t="s">
        <v>1388</v>
      </c>
      <c r="X780" s="142" t="s">
        <v>1142</v>
      </c>
      <c r="Y780" s="142" t="s">
        <v>1037</v>
      </c>
      <c r="Z780" s="142" t="s">
        <v>1069</v>
      </c>
      <c r="AA780" s="142" t="s">
        <v>2738</v>
      </c>
      <c r="AB780" s="142" t="str">
        <f t="shared" si="43"/>
        <v>CR 20161020NOBO1È</v>
      </c>
      <c r="AC780" s="142">
        <f t="shared" si="44"/>
        <v>15</v>
      </c>
      <c r="AD780" s="142" t="str">
        <f>VLOOKUP(U780,NIVEAUXADMIN!A:B,2,FALSE)</f>
        <v>HT09</v>
      </c>
      <c r="AE780" s="142" t="str">
        <f>VLOOKUP(V780,NIVEAUXADMIN!E:F,2,FALSE)</f>
        <v>HT09933</v>
      </c>
      <c r="AF780" s="142" t="str">
        <f>VLOOKUP(W780,NIVEAUXADMIN!I:J,2,FALSE)</f>
        <v>HT09933-01</v>
      </c>
      <c r="AG780" s="142">
        <f>IF(SUMPRODUCT(($A$4:$A780=A780)*($V$4:$V780=V780))&gt;1,0,1)</f>
        <v>0</v>
      </c>
    </row>
    <row r="781" spans="1:33" ht="15" customHeight="1">
      <c r="A781" s="142" t="s">
        <v>2754</v>
      </c>
      <c r="B781" s="142" t="s">
        <v>2754</v>
      </c>
      <c r="C781" s="142" t="s">
        <v>38</v>
      </c>
      <c r="D781" s="72" t="s">
        <v>1192</v>
      </c>
      <c r="E781" s="72"/>
      <c r="F781" s="142" t="s">
        <v>16</v>
      </c>
      <c r="G781" s="142" t="str">
        <f t="shared" si="45"/>
        <v>Octobre</v>
      </c>
      <c r="H781" s="158">
        <v>42663</v>
      </c>
      <c r="I781" s="84" t="s">
        <v>1051</v>
      </c>
      <c r="J781" s="142" t="s">
        <v>1052</v>
      </c>
      <c r="K781" s="142" t="s">
        <v>1057</v>
      </c>
      <c r="L781" s="142"/>
      <c r="M781" s="80" t="s">
        <v>27</v>
      </c>
      <c r="N781" s="159">
        <v>115</v>
      </c>
      <c r="O781" s="75"/>
      <c r="P781" s="75"/>
      <c r="Q781" s="75"/>
      <c r="R781" s="79" t="s">
        <v>1885</v>
      </c>
      <c r="S781" s="144">
        <v>115</v>
      </c>
      <c r="T781" s="85" t="s">
        <v>1040</v>
      </c>
      <c r="U781" s="142" t="s">
        <v>169</v>
      </c>
      <c r="V781" s="142" t="s">
        <v>433</v>
      </c>
      <c r="W781" s="86"/>
      <c r="X781" s="142"/>
      <c r="Y781" s="142" t="s">
        <v>1036</v>
      </c>
      <c r="Z781" s="142" t="s">
        <v>1069</v>
      </c>
      <c r="AA781" s="142" t="s">
        <v>2738</v>
      </c>
      <c r="AB781" s="142" t="str">
        <f t="shared" si="43"/>
        <v>CR 20161020NOJE</v>
      </c>
      <c r="AC781" s="142">
        <f t="shared" si="44"/>
        <v>10</v>
      </c>
      <c r="AD781" s="142" t="str">
        <f>VLOOKUP(U781,NIVEAUXADMIN!A:B,2,FALSE)</f>
        <v>HT09</v>
      </c>
      <c r="AE781" s="142" t="str">
        <f>VLOOKUP(V781,NIVEAUXADMIN!E:F,2,FALSE)</f>
        <v>HT09934</v>
      </c>
      <c r="AF781" s="142" t="e">
        <f>VLOOKUP(W781,NIVEAUXADMIN!I:J,2,FALSE)</f>
        <v>#N/A</v>
      </c>
      <c r="AG781" s="142">
        <f>IF(SUMPRODUCT(($A$4:$A781=A781)*($V$4:$V781=V781))&gt;1,0,1)</f>
        <v>0</v>
      </c>
    </row>
    <row r="782" spans="1:33" ht="15" customHeight="1">
      <c r="A782" s="72" t="s">
        <v>2754</v>
      </c>
      <c r="B782" s="72" t="s">
        <v>2754</v>
      </c>
      <c r="C782" s="72" t="s">
        <v>38</v>
      </c>
      <c r="D782" s="142" t="s">
        <v>1192</v>
      </c>
      <c r="E782" s="72"/>
      <c r="F782" s="142" t="s">
        <v>16</v>
      </c>
      <c r="G782" s="142" t="str">
        <f t="shared" si="45"/>
        <v>Octobre</v>
      </c>
      <c r="H782" s="158">
        <v>42663</v>
      </c>
      <c r="I782" s="84" t="s">
        <v>1051</v>
      </c>
      <c r="J782" s="142" t="s">
        <v>1052</v>
      </c>
      <c r="K782" s="142" t="s">
        <v>1057</v>
      </c>
      <c r="L782" s="142"/>
      <c r="M782" s="80" t="s">
        <v>27</v>
      </c>
      <c r="N782" s="159">
        <v>115</v>
      </c>
      <c r="O782" s="75"/>
      <c r="P782" s="75"/>
      <c r="Q782" s="75"/>
      <c r="R782" s="79" t="s">
        <v>1885</v>
      </c>
      <c r="S782" s="144">
        <v>115</v>
      </c>
      <c r="T782" s="85" t="s">
        <v>1040</v>
      </c>
      <c r="U782" s="142" t="s">
        <v>169</v>
      </c>
      <c r="V782" s="142" t="s">
        <v>433</v>
      </c>
      <c r="W782" s="86"/>
      <c r="X782" s="142" t="s">
        <v>1139</v>
      </c>
      <c r="Y782" s="142"/>
      <c r="Z782" s="142" t="s">
        <v>1069</v>
      </c>
      <c r="AA782" s="142" t="s">
        <v>2738</v>
      </c>
      <c r="AB782" s="142" t="str">
        <f t="shared" si="43"/>
        <v>CR 20161020NOJE</v>
      </c>
      <c r="AC782" s="142">
        <f t="shared" si="44"/>
        <v>10</v>
      </c>
      <c r="AD782" s="142" t="str">
        <f>VLOOKUP(U782,NIVEAUXADMIN!A:B,2,FALSE)</f>
        <v>HT09</v>
      </c>
      <c r="AE782" s="142" t="str">
        <f>VLOOKUP(V782,NIVEAUXADMIN!E:F,2,FALSE)</f>
        <v>HT09934</v>
      </c>
      <c r="AF782" s="142" t="e">
        <f>VLOOKUP(W782,NIVEAUXADMIN!I:J,2,FALSE)</f>
        <v>#N/A</v>
      </c>
      <c r="AG782" s="142">
        <f>IF(SUMPRODUCT(($A$4:$A782=A782)*($V$4:$V782=V782))&gt;1,0,1)</f>
        <v>0</v>
      </c>
    </row>
    <row r="783" spans="1:33" ht="15" customHeight="1">
      <c r="A783" s="72" t="s">
        <v>2754</v>
      </c>
      <c r="B783" s="72" t="s">
        <v>2754</v>
      </c>
      <c r="C783" s="72" t="s">
        <v>38</v>
      </c>
      <c r="D783" s="142" t="s">
        <v>1192</v>
      </c>
      <c r="E783" s="72"/>
      <c r="F783" s="142" t="s">
        <v>16</v>
      </c>
      <c r="G783" s="142" t="str">
        <f t="shared" si="45"/>
        <v>Octobre</v>
      </c>
      <c r="H783" s="158">
        <v>42663</v>
      </c>
      <c r="I783" s="84" t="s">
        <v>1051</v>
      </c>
      <c r="J783" s="142" t="s">
        <v>1052</v>
      </c>
      <c r="K783" s="142" t="s">
        <v>1057</v>
      </c>
      <c r="L783" s="142"/>
      <c r="M783" s="80" t="s">
        <v>27</v>
      </c>
      <c r="N783" s="159">
        <v>6</v>
      </c>
      <c r="O783" s="75"/>
      <c r="P783" s="75"/>
      <c r="Q783" s="75"/>
      <c r="R783" s="79" t="s">
        <v>1885</v>
      </c>
      <c r="S783" s="144">
        <v>6</v>
      </c>
      <c r="T783" s="85" t="s">
        <v>1040</v>
      </c>
      <c r="U783" s="142" t="s">
        <v>169</v>
      </c>
      <c r="V783" s="142" t="s">
        <v>439</v>
      </c>
      <c r="W783" s="86"/>
      <c r="X783" s="142" t="s">
        <v>1144</v>
      </c>
      <c r="Y783" s="142"/>
      <c r="Z783" s="142" t="s">
        <v>1069</v>
      </c>
      <c r="AA783" s="142" t="s">
        <v>2738</v>
      </c>
      <c r="AB783" s="142" t="str">
        <f t="shared" si="43"/>
        <v>CR 20161020NOMO</v>
      </c>
      <c r="AC783" s="142">
        <f t="shared" si="44"/>
        <v>10</v>
      </c>
      <c r="AD783" s="142" t="str">
        <f>VLOOKUP(U783,NIVEAUXADMIN!A:B,2,FALSE)</f>
        <v>HT09</v>
      </c>
      <c r="AE783" s="142" t="str">
        <f>VLOOKUP(V783,NIVEAUXADMIN!E:F,2,FALSE)</f>
        <v>HT09931</v>
      </c>
      <c r="AF783" s="142" t="e">
        <f>VLOOKUP(W783,NIVEAUXADMIN!I:J,2,FALSE)</f>
        <v>#N/A</v>
      </c>
      <c r="AG783" s="142">
        <f>IF(SUMPRODUCT(($A$4:$A783=A783)*($V$4:$V783=V783))&gt;1,0,1)</f>
        <v>0</v>
      </c>
    </row>
    <row r="784" spans="1:33" ht="15" customHeight="1">
      <c r="A784" s="72" t="s">
        <v>2754</v>
      </c>
      <c r="B784" s="72" t="s">
        <v>2754</v>
      </c>
      <c r="C784" s="72" t="s">
        <v>38</v>
      </c>
      <c r="D784" s="142" t="s">
        <v>1192</v>
      </c>
      <c r="E784" s="72"/>
      <c r="F784" s="142" t="s">
        <v>16</v>
      </c>
      <c r="G784" s="142" t="str">
        <f t="shared" si="45"/>
        <v>Octobre</v>
      </c>
      <c r="H784" s="158">
        <v>42663</v>
      </c>
      <c r="I784" s="84" t="s">
        <v>1051</v>
      </c>
      <c r="J784" s="142" t="s">
        <v>1052</v>
      </c>
      <c r="K784" s="142" t="s">
        <v>1057</v>
      </c>
      <c r="L784" s="142"/>
      <c r="M784" s="80" t="s">
        <v>27</v>
      </c>
      <c r="N784" s="159">
        <v>63</v>
      </c>
      <c r="O784" s="75"/>
      <c r="P784" s="75"/>
      <c r="Q784" s="75"/>
      <c r="R784" s="79" t="s">
        <v>1885</v>
      </c>
      <c r="S784" s="144">
        <v>63</v>
      </c>
      <c r="T784" s="85" t="s">
        <v>1040</v>
      </c>
      <c r="U784" s="142" t="s">
        <v>169</v>
      </c>
      <c r="V784" s="142" t="s">
        <v>439</v>
      </c>
      <c r="W784" s="86"/>
      <c r="X784" s="142" t="s">
        <v>1143</v>
      </c>
      <c r="Y784" s="142"/>
      <c r="Z784" s="142" t="s">
        <v>1069</v>
      </c>
      <c r="AA784" s="142" t="s">
        <v>2738</v>
      </c>
      <c r="AB784" s="142" t="str">
        <f t="shared" si="43"/>
        <v>CR 20161020NOMO</v>
      </c>
      <c r="AC784" s="142">
        <f t="shared" si="44"/>
        <v>10</v>
      </c>
      <c r="AD784" s="142" t="str">
        <f>VLOOKUP(U784,NIVEAUXADMIN!A:B,2,FALSE)</f>
        <v>HT09</v>
      </c>
      <c r="AE784" s="142" t="str">
        <f>VLOOKUP(V784,NIVEAUXADMIN!E:F,2,FALSE)</f>
        <v>HT09931</v>
      </c>
      <c r="AF784" s="142" t="e">
        <f>VLOOKUP(W784,NIVEAUXADMIN!I:J,2,FALSE)</f>
        <v>#N/A</v>
      </c>
      <c r="AG784" s="142">
        <f>IF(SUMPRODUCT(($A$4:$A784=A784)*($V$4:$V784=V784))&gt;1,0,1)</f>
        <v>0</v>
      </c>
    </row>
    <row r="785" spans="1:33" ht="15" customHeight="1">
      <c r="A785" s="72" t="s">
        <v>2754</v>
      </c>
      <c r="B785" s="72" t="s">
        <v>2754</v>
      </c>
      <c r="C785" s="72" t="s">
        <v>38</v>
      </c>
      <c r="D785" s="142" t="s">
        <v>1192</v>
      </c>
      <c r="E785" s="72"/>
      <c r="F785" s="142" t="s">
        <v>16</v>
      </c>
      <c r="G785" s="142" t="str">
        <f t="shared" si="45"/>
        <v>Octobre</v>
      </c>
      <c r="H785" s="158">
        <v>42665</v>
      </c>
      <c r="I785" s="84" t="s">
        <v>1051</v>
      </c>
      <c r="J785" s="142" t="s">
        <v>1052</v>
      </c>
      <c r="K785" s="142" t="s">
        <v>1057</v>
      </c>
      <c r="L785" s="142"/>
      <c r="M785" s="80" t="s">
        <v>27</v>
      </c>
      <c r="N785" s="159">
        <v>84</v>
      </c>
      <c r="O785" s="75"/>
      <c r="P785" s="75"/>
      <c r="Q785" s="75"/>
      <c r="R785" s="79" t="s">
        <v>1885</v>
      </c>
      <c r="S785" s="144">
        <v>84</v>
      </c>
      <c r="T785" s="85" t="s">
        <v>1040</v>
      </c>
      <c r="U785" s="142" t="s">
        <v>20</v>
      </c>
      <c r="V785" s="142" t="s">
        <v>542</v>
      </c>
      <c r="W785" s="86"/>
      <c r="X785" s="142" t="s">
        <v>1161</v>
      </c>
      <c r="Y785" s="142"/>
      <c r="Z785" s="142" t="s">
        <v>1069</v>
      </c>
      <c r="AA785" s="142" t="s">
        <v>2738</v>
      </c>
      <c r="AB785" s="142" t="str">
        <f t="shared" si="43"/>
        <v>CR 20161022SURO</v>
      </c>
      <c r="AC785" s="142">
        <f t="shared" si="44"/>
        <v>2</v>
      </c>
      <c r="AD785" s="142" t="str">
        <f>VLOOKUP(U785,NIVEAUXADMIN!A:B,2,FALSE)</f>
        <v>HT07</v>
      </c>
      <c r="AE785" s="142" t="str">
        <f>VLOOKUP(V785,NIVEAUXADMIN!E:F,2,FALSE)</f>
        <v>HT07743</v>
      </c>
      <c r="AF785" s="142" t="e">
        <f>VLOOKUP(W785,NIVEAUXADMIN!I:J,2,FALSE)</f>
        <v>#N/A</v>
      </c>
      <c r="AG785" s="142">
        <f>IF(SUMPRODUCT(($A$4:$A785=A785)*($V$4:$V785=V785))&gt;1,0,1)</f>
        <v>0</v>
      </c>
    </row>
    <row r="786" spans="1:33" ht="15" customHeight="1">
      <c r="A786" s="72" t="s">
        <v>2754</v>
      </c>
      <c r="B786" s="72" t="s">
        <v>2754</v>
      </c>
      <c r="C786" s="72" t="s">
        <v>38</v>
      </c>
      <c r="D786" s="142" t="s">
        <v>1192</v>
      </c>
      <c r="E786" s="72"/>
      <c r="F786" s="142" t="s">
        <v>16</v>
      </c>
      <c r="G786" s="142" t="str">
        <f t="shared" si="45"/>
        <v>Octobre</v>
      </c>
      <c r="H786" s="158">
        <v>42666</v>
      </c>
      <c r="I786" s="84" t="s">
        <v>1051</v>
      </c>
      <c r="J786" s="142" t="s">
        <v>1052</v>
      </c>
      <c r="K786" s="142" t="s">
        <v>1057</v>
      </c>
      <c r="L786" s="142"/>
      <c r="M786" s="80" t="s">
        <v>27</v>
      </c>
      <c r="N786" s="159">
        <v>200</v>
      </c>
      <c r="O786" s="75"/>
      <c r="P786" s="75"/>
      <c r="Q786" s="75"/>
      <c r="R786" s="79" t="s">
        <v>1885</v>
      </c>
      <c r="S786" s="144">
        <v>630</v>
      </c>
      <c r="T786" s="85" t="s">
        <v>30</v>
      </c>
      <c r="U786" s="142" t="s">
        <v>20</v>
      </c>
      <c r="V786" s="142" t="s">
        <v>545</v>
      </c>
      <c r="W786" s="86"/>
      <c r="X786" s="142" t="s">
        <v>1145</v>
      </c>
      <c r="Y786" s="142"/>
      <c r="Z786" s="142" t="s">
        <v>1070</v>
      </c>
      <c r="AA786" s="142" t="s">
        <v>2738</v>
      </c>
      <c r="AB786" s="142" t="str">
        <f t="shared" si="43"/>
        <v>CR 20161023SUST</v>
      </c>
      <c r="AC786" s="142">
        <f t="shared" si="44"/>
        <v>4</v>
      </c>
      <c r="AD786" s="142" t="str">
        <f>VLOOKUP(U786,NIVEAUXADMIN!A:B,2,FALSE)</f>
        <v>HT07</v>
      </c>
      <c r="AE786" s="142" t="str">
        <f>VLOOKUP(V786,NIVEAUXADMIN!E:F,2,FALSE)</f>
        <v>HT07722</v>
      </c>
      <c r="AF786" s="142" t="e">
        <f>VLOOKUP(W786,NIVEAUXADMIN!I:J,2,FALSE)</f>
        <v>#N/A</v>
      </c>
      <c r="AG786" s="142">
        <f>IF(SUMPRODUCT(($A$4:$A786=A786)*($V$4:$V786=V786))&gt;1,0,1)</f>
        <v>0</v>
      </c>
    </row>
    <row r="787" spans="1:33" ht="15" customHeight="1">
      <c r="A787" s="72" t="s">
        <v>2754</v>
      </c>
      <c r="B787" s="72" t="s">
        <v>2754</v>
      </c>
      <c r="C787" s="72" t="s">
        <v>38</v>
      </c>
      <c r="D787" s="142" t="s">
        <v>1192</v>
      </c>
      <c r="E787" s="72"/>
      <c r="F787" s="142" t="s">
        <v>16</v>
      </c>
      <c r="G787" s="142" t="str">
        <f t="shared" si="45"/>
        <v>Octobre</v>
      </c>
      <c r="H787" s="158">
        <v>42667</v>
      </c>
      <c r="I787" s="84" t="s">
        <v>1051</v>
      </c>
      <c r="J787" s="142" t="s">
        <v>1052</v>
      </c>
      <c r="K787" s="142" t="s">
        <v>1057</v>
      </c>
      <c r="L787" s="142"/>
      <c r="M787" s="80" t="s">
        <v>27</v>
      </c>
      <c r="N787" s="159">
        <v>80</v>
      </c>
      <c r="O787" s="75"/>
      <c r="P787" s="75"/>
      <c r="Q787" s="75"/>
      <c r="R787" s="79" t="s">
        <v>1885</v>
      </c>
      <c r="S787" s="144">
        <v>80</v>
      </c>
      <c r="T787" s="85" t="s">
        <v>1040</v>
      </c>
      <c r="U787" s="142" t="s">
        <v>20</v>
      </c>
      <c r="V787" s="142" t="s">
        <v>542</v>
      </c>
      <c r="W787" s="86"/>
      <c r="X787" s="142"/>
      <c r="Y787" s="142"/>
      <c r="Z787" s="142" t="s">
        <v>1069</v>
      </c>
      <c r="AA787" s="142" t="s">
        <v>2738</v>
      </c>
      <c r="AB787" s="142" t="str">
        <f t="shared" si="43"/>
        <v>CR 20161024SURO</v>
      </c>
      <c r="AC787" s="142">
        <f t="shared" si="44"/>
        <v>2</v>
      </c>
      <c r="AD787" s="142" t="str">
        <f>VLOOKUP(U787,NIVEAUXADMIN!A:B,2,FALSE)</f>
        <v>HT07</v>
      </c>
      <c r="AE787" s="142" t="str">
        <f>VLOOKUP(V787,NIVEAUXADMIN!E:F,2,FALSE)</f>
        <v>HT07743</v>
      </c>
      <c r="AF787" s="142" t="e">
        <f>VLOOKUP(W787,NIVEAUXADMIN!I:J,2,FALSE)</f>
        <v>#N/A</v>
      </c>
      <c r="AG787" s="142">
        <f>IF(SUMPRODUCT(($A$4:$A787=A787)*($V$4:$V787=V787))&gt;1,0,1)</f>
        <v>0</v>
      </c>
    </row>
    <row r="788" spans="1:33" ht="15" customHeight="1">
      <c r="A788" s="72" t="s">
        <v>2754</v>
      </c>
      <c r="B788" s="72" t="s">
        <v>2754</v>
      </c>
      <c r="C788" s="72" t="s">
        <v>38</v>
      </c>
      <c r="D788" s="142" t="s">
        <v>1192</v>
      </c>
      <c r="E788" s="72"/>
      <c r="F788" s="142" t="s">
        <v>16</v>
      </c>
      <c r="G788" s="142" t="str">
        <f t="shared" si="45"/>
        <v>Octobre</v>
      </c>
      <c r="H788" s="158">
        <v>42668</v>
      </c>
      <c r="I788" s="84" t="s">
        <v>1051</v>
      </c>
      <c r="J788" s="142" t="s">
        <v>1052</v>
      </c>
      <c r="K788" s="142" t="s">
        <v>1057</v>
      </c>
      <c r="L788" s="142"/>
      <c r="M788" s="80" t="s">
        <v>27</v>
      </c>
      <c r="N788" s="159">
        <v>42</v>
      </c>
      <c r="O788" s="75"/>
      <c r="P788" s="75"/>
      <c r="Q788" s="75"/>
      <c r="R788" s="79" t="s">
        <v>1885</v>
      </c>
      <c r="S788" s="144">
        <v>42</v>
      </c>
      <c r="T788" s="85" t="s">
        <v>1040</v>
      </c>
      <c r="U788" s="142" t="s">
        <v>20</v>
      </c>
      <c r="V788" s="142" t="s">
        <v>520</v>
      </c>
      <c r="W788" s="86"/>
      <c r="X788" s="142" t="s">
        <v>1162</v>
      </c>
      <c r="Y788" s="142"/>
      <c r="Z788" s="142"/>
      <c r="AA788" s="142" t="s">
        <v>2738</v>
      </c>
      <c r="AB788" s="142" t="str">
        <f t="shared" si="43"/>
        <v>CR 20161025SUCH</v>
      </c>
      <c r="AC788" s="142">
        <f t="shared" si="44"/>
        <v>2</v>
      </c>
      <c r="AD788" s="142" t="str">
        <f>VLOOKUP(U788,NIVEAUXADMIN!A:B,2,FALSE)</f>
        <v>HT07</v>
      </c>
      <c r="AE788" s="142" t="str">
        <f>VLOOKUP(V788,NIVEAUXADMIN!E:F,2,FALSE)</f>
        <v>HT07751</v>
      </c>
      <c r="AF788" s="142" t="e">
        <f>VLOOKUP(W788,NIVEAUXADMIN!I:J,2,FALSE)</f>
        <v>#N/A</v>
      </c>
      <c r="AG788" s="142">
        <f>IF(SUMPRODUCT(($A$4:$A788=A788)*($V$4:$V788=V788))&gt;1,0,1)</f>
        <v>0</v>
      </c>
    </row>
    <row r="789" spans="1:33" ht="15" customHeight="1">
      <c r="A789" s="72" t="s">
        <v>2754</v>
      </c>
      <c r="B789" s="72" t="s">
        <v>2754</v>
      </c>
      <c r="C789" s="72" t="s">
        <v>38</v>
      </c>
      <c r="D789" s="142" t="s">
        <v>1192</v>
      </c>
      <c r="E789" s="72"/>
      <c r="F789" s="142" t="s">
        <v>16</v>
      </c>
      <c r="G789" s="142" t="str">
        <f t="shared" si="45"/>
        <v>Octobre</v>
      </c>
      <c r="H789" s="158">
        <v>42669</v>
      </c>
      <c r="I789" s="84" t="s">
        <v>1051</v>
      </c>
      <c r="J789" s="142" t="s">
        <v>1052</v>
      </c>
      <c r="K789" s="142" t="s">
        <v>1057</v>
      </c>
      <c r="L789" s="142"/>
      <c r="M789" s="80" t="s">
        <v>27</v>
      </c>
      <c r="N789" s="159">
        <v>180</v>
      </c>
      <c r="O789" s="75"/>
      <c r="P789" s="75"/>
      <c r="Q789" s="75"/>
      <c r="R789" s="79" t="s">
        <v>1885</v>
      </c>
      <c r="S789" s="144">
        <v>180</v>
      </c>
      <c r="T789" s="85" t="s">
        <v>1040</v>
      </c>
      <c r="U789" s="142" t="s">
        <v>20</v>
      </c>
      <c r="V789" s="142" t="s">
        <v>310</v>
      </c>
      <c r="W789" s="86"/>
      <c r="X789" s="142" t="s">
        <v>1105</v>
      </c>
      <c r="Y789" s="142"/>
      <c r="Z789" s="142"/>
      <c r="AA789" s="142" t="s">
        <v>2738</v>
      </c>
      <c r="AB789" s="142" t="str">
        <f t="shared" si="43"/>
        <v>CR 20161026SUAR</v>
      </c>
      <c r="AC789" s="142">
        <f t="shared" si="44"/>
        <v>7</v>
      </c>
      <c r="AD789" s="142" t="str">
        <f>VLOOKUP(U789,NIVEAUXADMIN!A:B,2,FALSE)</f>
        <v>HT07</v>
      </c>
      <c r="AE789" s="142" t="str">
        <f>VLOOKUP(V789,NIVEAUXADMIN!E:F,2,FALSE)</f>
        <v>HT07723</v>
      </c>
      <c r="AF789" s="142" t="e">
        <f>VLOOKUP(W789,NIVEAUXADMIN!I:J,2,FALSE)</f>
        <v>#N/A</v>
      </c>
      <c r="AG789" s="142">
        <f>IF(SUMPRODUCT(($A$4:$A789=A789)*($V$4:$V789=V789))&gt;1,0,1)</f>
        <v>0</v>
      </c>
    </row>
    <row r="790" spans="1:33" ht="15" customHeight="1">
      <c r="A790" s="72" t="s">
        <v>2754</v>
      </c>
      <c r="B790" s="72" t="s">
        <v>2754</v>
      </c>
      <c r="C790" s="72" t="s">
        <v>38</v>
      </c>
      <c r="D790" s="142" t="s">
        <v>1192</v>
      </c>
      <c r="E790" s="72"/>
      <c r="F790" s="142" t="s">
        <v>16</v>
      </c>
      <c r="G790" s="142" t="str">
        <f t="shared" si="45"/>
        <v>Octobre</v>
      </c>
      <c r="H790" s="158">
        <v>42670</v>
      </c>
      <c r="I790" s="84" t="s">
        <v>1051</v>
      </c>
      <c r="J790" s="142" t="s">
        <v>1052</v>
      </c>
      <c r="K790" s="142" t="s">
        <v>1057</v>
      </c>
      <c r="L790" s="142"/>
      <c r="M790" s="80" t="s">
        <v>27</v>
      </c>
      <c r="N790" s="159">
        <v>130</v>
      </c>
      <c r="O790" s="75"/>
      <c r="P790" s="75"/>
      <c r="Q790" s="75"/>
      <c r="R790" s="79" t="s">
        <v>1885</v>
      </c>
      <c r="S790" s="144">
        <v>130</v>
      </c>
      <c r="T790" s="85" t="s">
        <v>1040</v>
      </c>
      <c r="U790" s="142" t="s">
        <v>20</v>
      </c>
      <c r="V790" s="142" t="s">
        <v>551</v>
      </c>
      <c r="W790" s="86" t="s">
        <v>1504</v>
      </c>
      <c r="X790" s="142"/>
      <c r="Y790" s="142"/>
      <c r="Z790" s="142" t="s">
        <v>1069</v>
      </c>
      <c r="AA790" s="142" t="s">
        <v>2738</v>
      </c>
      <c r="AB790" s="142" t="str">
        <f t="shared" si="43"/>
        <v>CR 20161027SUTI2È</v>
      </c>
      <c r="AC790" s="142">
        <f t="shared" si="44"/>
        <v>2</v>
      </c>
      <c r="AD790" s="142" t="str">
        <f>VLOOKUP(U790,NIVEAUXADMIN!A:B,2,FALSE)</f>
        <v>HT07</v>
      </c>
      <c r="AE790" s="142" t="str">
        <f>VLOOKUP(V790,NIVEAUXADMIN!E:F,2,FALSE)</f>
        <v>HT07753</v>
      </c>
      <c r="AF790" s="142" t="str">
        <f>VLOOKUP(W790,NIVEAUXADMIN!I:J,2,FALSE)</f>
        <v>HT07753-02</v>
      </c>
      <c r="AG790" s="142">
        <f>IF(SUMPRODUCT(($A$4:$A790=A790)*($V$4:$V790=V790))&gt;1,0,1)</f>
        <v>0</v>
      </c>
    </row>
    <row r="791" spans="1:33" ht="15" customHeight="1">
      <c r="A791" s="72" t="s">
        <v>2754</v>
      </c>
      <c r="B791" s="72" t="s">
        <v>2754</v>
      </c>
      <c r="C791" s="72" t="s">
        <v>38</v>
      </c>
      <c r="D791" s="142" t="s">
        <v>1192</v>
      </c>
      <c r="E791" s="72"/>
      <c r="F791" s="142" t="s">
        <v>16</v>
      </c>
      <c r="G791" s="142" t="str">
        <f t="shared" si="45"/>
        <v>Octobre</v>
      </c>
      <c r="H791" s="158">
        <v>42672</v>
      </c>
      <c r="I791" s="84" t="s">
        <v>1051</v>
      </c>
      <c r="J791" s="142" t="s">
        <v>1052</v>
      </c>
      <c r="K791" s="142" t="s">
        <v>1057</v>
      </c>
      <c r="L791" s="142"/>
      <c r="M791" s="80" t="s">
        <v>27</v>
      </c>
      <c r="N791" s="159">
        <v>168</v>
      </c>
      <c r="O791" s="75"/>
      <c r="P791" s="75"/>
      <c r="Q791" s="75"/>
      <c r="R791" s="79" t="s">
        <v>1885</v>
      </c>
      <c r="S791" s="144">
        <v>168</v>
      </c>
      <c r="T791" s="85" t="s">
        <v>1040</v>
      </c>
      <c r="U791" s="142" t="s">
        <v>169</v>
      </c>
      <c r="V791" s="142" t="s">
        <v>439</v>
      </c>
      <c r="W791" s="86" t="s">
        <v>1336</v>
      </c>
      <c r="X791" s="142" t="s">
        <v>1843</v>
      </c>
      <c r="Y791" s="142"/>
      <c r="Z791" s="142"/>
      <c r="AA791" s="142" t="s">
        <v>2738</v>
      </c>
      <c r="AB791" s="142" t="str">
        <f t="shared" si="43"/>
        <v>CR 20161029NOMO1È</v>
      </c>
      <c r="AC791" s="142">
        <f t="shared" si="44"/>
        <v>5</v>
      </c>
      <c r="AD791" s="142" t="str">
        <f>VLOOKUP(U791,NIVEAUXADMIN!A:B,2,FALSE)</f>
        <v>HT09</v>
      </c>
      <c r="AE791" s="142" t="str">
        <f>VLOOKUP(V791,NIVEAUXADMIN!E:F,2,FALSE)</f>
        <v>HT09931</v>
      </c>
      <c r="AF791" s="142" t="str">
        <f>VLOOKUP(W791,NIVEAUXADMIN!I:J,2,FALSE)</f>
        <v>HT09931-01</v>
      </c>
      <c r="AG791" s="142">
        <f>IF(SUMPRODUCT(($A$4:$A791=A791)*($V$4:$V791=V791))&gt;1,0,1)</f>
        <v>0</v>
      </c>
    </row>
    <row r="792" spans="1:33" s="142" customFormat="1" ht="15" customHeight="1">
      <c r="A792" s="72" t="s">
        <v>2754</v>
      </c>
      <c r="B792" s="72" t="s">
        <v>2754</v>
      </c>
      <c r="C792" s="72" t="s">
        <v>38</v>
      </c>
      <c r="D792" s="142" t="s">
        <v>1192</v>
      </c>
      <c r="E792" s="72"/>
      <c r="F792" s="142" t="s">
        <v>16</v>
      </c>
      <c r="G792" s="142" t="str">
        <f t="shared" si="45"/>
        <v>Octobre</v>
      </c>
      <c r="H792" s="158">
        <v>42673</v>
      </c>
      <c r="I792" s="84" t="s">
        <v>1051</v>
      </c>
      <c r="J792" s="142" t="s">
        <v>1052</v>
      </c>
      <c r="K792" s="142" t="s">
        <v>1057</v>
      </c>
      <c r="M792" s="80" t="s">
        <v>27</v>
      </c>
      <c r="N792" s="159">
        <v>64</v>
      </c>
      <c r="O792" s="75"/>
      <c r="P792" s="75"/>
      <c r="Q792" s="75"/>
      <c r="R792" s="79" t="s">
        <v>1885</v>
      </c>
      <c r="S792" s="144">
        <v>64</v>
      </c>
      <c r="T792" s="85" t="s">
        <v>1040</v>
      </c>
      <c r="U792" s="142" t="s">
        <v>169</v>
      </c>
      <c r="V792" s="142" t="s">
        <v>427</v>
      </c>
      <c r="W792" s="86" t="s">
        <v>1388</v>
      </c>
      <c r="X792" s="142" t="s">
        <v>2715</v>
      </c>
      <c r="AA792" s="142" t="s">
        <v>2738</v>
      </c>
      <c r="AB792" s="142" t="str">
        <f t="shared" si="43"/>
        <v>CR 20161030NOBO1È</v>
      </c>
      <c r="AC792" s="142">
        <f t="shared" si="44"/>
        <v>21</v>
      </c>
      <c r="AD792" s="142" t="str">
        <f>VLOOKUP(U792,NIVEAUXADMIN!A:B,2,FALSE)</f>
        <v>HT09</v>
      </c>
      <c r="AE792" s="142" t="str">
        <f>VLOOKUP(V792,NIVEAUXADMIN!E:F,2,FALSE)</f>
        <v>HT09933</v>
      </c>
      <c r="AF792" s="142" t="str">
        <f>VLOOKUP(W792,NIVEAUXADMIN!I:J,2,FALSE)</f>
        <v>HT09933-01</v>
      </c>
      <c r="AG792" s="142">
        <f>IF(SUMPRODUCT(($A$4:$A792=A792)*($V$4:$V792=V792))&gt;1,0,1)</f>
        <v>0</v>
      </c>
    </row>
    <row r="793" spans="1:33" ht="15" customHeight="1">
      <c r="A793" s="72" t="s">
        <v>2754</v>
      </c>
      <c r="B793" s="72" t="s">
        <v>2754</v>
      </c>
      <c r="C793" s="72" t="s">
        <v>38</v>
      </c>
      <c r="D793" s="142" t="s">
        <v>1192</v>
      </c>
      <c r="E793" s="72"/>
      <c r="F793" s="142" t="s">
        <v>16</v>
      </c>
      <c r="G793" s="142" t="str">
        <f t="shared" si="45"/>
        <v>Octobre</v>
      </c>
      <c r="H793" s="158">
        <v>42673</v>
      </c>
      <c r="I793" s="84" t="s">
        <v>1051</v>
      </c>
      <c r="J793" s="142" t="s">
        <v>1052</v>
      </c>
      <c r="K793" s="142" t="s">
        <v>1057</v>
      </c>
      <c r="L793" s="142"/>
      <c r="M793" s="80" t="s">
        <v>27</v>
      </c>
      <c r="N793" s="159">
        <v>104</v>
      </c>
      <c r="O793" s="75"/>
      <c r="P793" s="75"/>
      <c r="Q793" s="75"/>
      <c r="R793" s="79"/>
      <c r="S793" s="144">
        <v>104</v>
      </c>
      <c r="T793" s="85" t="s">
        <v>1040</v>
      </c>
      <c r="U793" s="142" t="s">
        <v>169</v>
      </c>
      <c r="V793" s="142" t="s">
        <v>427</v>
      </c>
      <c r="W793" s="86" t="s">
        <v>1388</v>
      </c>
      <c r="X793" s="142" t="s">
        <v>2717</v>
      </c>
      <c r="Y793" s="142"/>
      <c r="Z793" s="142"/>
      <c r="AA793" s="142" t="s">
        <v>2738</v>
      </c>
      <c r="AB793" s="142" t="str">
        <f t="shared" si="43"/>
        <v>CR 20161030NOBO1È</v>
      </c>
      <c r="AC793" s="142">
        <f t="shared" si="44"/>
        <v>21</v>
      </c>
      <c r="AD793" s="142" t="str">
        <f>VLOOKUP(U793,NIVEAUXADMIN!A:B,2,FALSE)</f>
        <v>HT09</v>
      </c>
      <c r="AE793" s="142" t="str">
        <f>VLOOKUP(V793,NIVEAUXADMIN!E:F,2,FALSE)</f>
        <v>HT09933</v>
      </c>
      <c r="AF793" s="142" t="str">
        <f>VLOOKUP(W793,NIVEAUXADMIN!I:J,2,FALSE)</f>
        <v>HT09933-01</v>
      </c>
      <c r="AG793" s="142">
        <f>IF(SUMPRODUCT(($A$4:$A793=A793)*($V$4:$V793=V793))&gt;1,0,1)</f>
        <v>0</v>
      </c>
    </row>
    <row r="794" spans="1:33" s="142" customFormat="1" ht="15" customHeight="1">
      <c r="A794" s="72" t="s">
        <v>2754</v>
      </c>
      <c r="B794" s="72" t="s">
        <v>2754</v>
      </c>
      <c r="C794" s="72" t="s">
        <v>38</v>
      </c>
      <c r="D794" s="142" t="s">
        <v>1192</v>
      </c>
      <c r="E794" s="72"/>
      <c r="F794" s="142" t="s">
        <v>16</v>
      </c>
      <c r="G794" s="142" t="str">
        <f t="shared" si="45"/>
        <v>Octobre</v>
      </c>
      <c r="H794" s="158">
        <v>42673</v>
      </c>
      <c r="I794" s="84" t="s">
        <v>1051</v>
      </c>
      <c r="J794" s="142" t="s">
        <v>1052</v>
      </c>
      <c r="K794" s="142" t="s">
        <v>1057</v>
      </c>
      <c r="M794" s="80" t="s">
        <v>27</v>
      </c>
      <c r="N794" s="159">
        <v>31</v>
      </c>
      <c r="O794" s="75"/>
      <c r="P794" s="75"/>
      <c r="Q794" s="75"/>
      <c r="R794" s="79"/>
      <c r="S794" s="144">
        <v>31</v>
      </c>
      <c r="T794" s="85" t="s">
        <v>1040</v>
      </c>
      <c r="U794" s="142" t="s">
        <v>169</v>
      </c>
      <c r="V794" s="142" t="s">
        <v>427</v>
      </c>
      <c r="W794" s="86" t="s">
        <v>1388</v>
      </c>
      <c r="X794" s="142" t="s">
        <v>2718</v>
      </c>
      <c r="AA794" s="142" t="s">
        <v>2738</v>
      </c>
      <c r="AB794" s="142" t="str">
        <f t="shared" si="43"/>
        <v>CR 20161030NOBO1È</v>
      </c>
      <c r="AC794" s="142">
        <f t="shared" si="44"/>
        <v>21</v>
      </c>
      <c r="AD794" s="142" t="str">
        <f>VLOOKUP(U794,NIVEAUXADMIN!A:B,2,FALSE)</f>
        <v>HT09</v>
      </c>
      <c r="AE794" s="142" t="str">
        <f>VLOOKUP(V794,NIVEAUXADMIN!E:F,2,FALSE)</f>
        <v>HT09933</v>
      </c>
      <c r="AF794" s="142" t="str">
        <f>VLOOKUP(W794,NIVEAUXADMIN!I:J,2,FALSE)</f>
        <v>HT09933-01</v>
      </c>
      <c r="AG794" s="142">
        <f>IF(SUMPRODUCT(($A$4:$A794=A794)*($V$4:$V794=V794))&gt;1,0,1)</f>
        <v>0</v>
      </c>
    </row>
    <row r="795" spans="1:33" ht="15" customHeight="1">
      <c r="A795" s="72" t="s">
        <v>2754</v>
      </c>
      <c r="B795" s="72" t="s">
        <v>2754</v>
      </c>
      <c r="C795" s="72" t="s">
        <v>38</v>
      </c>
      <c r="D795" s="142" t="s">
        <v>1192</v>
      </c>
      <c r="E795" s="72"/>
      <c r="F795" s="142" t="s">
        <v>16</v>
      </c>
      <c r="G795" s="142" t="str">
        <f t="shared" si="45"/>
        <v>Novembre</v>
      </c>
      <c r="H795" s="158">
        <v>42678</v>
      </c>
      <c r="I795" s="84" t="s">
        <v>1051</v>
      </c>
      <c r="J795" s="142" t="s">
        <v>1052</v>
      </c>
      <c r="K795" s="142" t="s">
        <v>1057</v>
      </c>
      <c r="L795" s="142"/>
      <c r="M795" s="80" t="s">
        <v>27</v>
      </c>
      <c r="N795" s="159">
        <v>77</v>
      </c>
      <c r="O795" s="75"/>
      <c r="P795" s="75"/>
      <c r="Q795" s="75"/>
      <c r="R795" s="79" t="s">
        <v>1885</v>
      </c>
      <c r="S795" s="144">
        <v>142</v>
      </c>
      <c r="T795" s="85" t="s">
        <v>30</v>
      </c>
      <c r="U795" s="142" t="s">
        <v>20</v>
      </c>
      <c r="V795" s="142" t="s">
        <v>554</v>
      </c>
      <c r="W795" s="86" t="s">
        <v>1667</v>
      </c>
      <c r="X795" s="142" t="s">
        <v>2721</v>
      </c>
      <c r="Y795" s="142"/>
      <c r="Z795" s="142" t="s">
        <v>1070</v>
      </c>
      <c r="AA795" s="142" t="s">
        <v>2738</v>
      </c>
      <c r="AB795" s="142" t="str">
        <f t="shared" si="43"/>
        <v>CR 2016114SUTO4È</v>
      </c>
      <c r="AC795" s="142">
        <f t="shared" si="44"/>
        <v>12</v>
      </c>
      <c r="AD795" s="142" t="str">
        <f>VLOOKUP(U795,NIVEAUXADMIN!A:B,2,FALSE)</f>
        <v>HT07</v>
      </c>
      <c r="AE795" s="142" t="str">
        <f>VLOOKUP(V795,NIVEAUXADMIN!E:F,2,FALSE)</f>
        <v>HT07712</v>
      </c>
      <c r="AF795" s="142" t="str">
        <f>VLOOKUP(W795,NIVEAUXADMIN!I:J,2,FALSE)</f>
        <v>HT07712-04</v>
      </c>
      <c r="AG795" s="142">
        <f>IF(SUMPRODUCT(($A$4:$A795=A795)*($V$4:$V795=V795))&gt;1,0,1)</f>
        <v>0</v>
      </c>
    </row>
    <row r="796" spans="1:33" s="142" customFormat="1" ht="15" customHeight="1">
      <c r="A796" s="72" t="s">
        <v>2754</v>
      </c>
      <c r="B796" s="72" t="s">
        <v>2754</v>
      </c>
      <c r="C796" s="72" t="s">
        <v>38</v>
      </c>
      <c r="D796" s="142" t="s">
        <v>1192</v>
      </c>
      <c r="E796" s="72"/>
      <c r="F796" s="142" t="s">
        <v>16</v>
      </c>
      <c r="G796" s="142" t="str">
        <f t="shared" si="45"/>
        <v>Novembre</v>
      </c>
      <c r="H796" s="158">
        <v>42678</v>
      </c>
      <c r="I796" s="84" t="s">
        <v>1051</v>
      </c>
      <c r="J796" s="142" t="s">
        <v>1052</v>
      </c>
      <c r="K796" s="142" t="s">
        <v>1057</v>
      </c>
      <c r="M796" s="80" t="s">
        <v>27</v>
      </c>
      <c r="N796" s="159">
        <v>128</v>
      </c>
      <c r="O796" s="75"/>
      <c r="P796" s="75"/>
      <c r="Q796" s="75"/>
      <c r="R796" s="79"/>
      <c r="S796" s="144">
        <v>128</v>
      </c>
      <c r="T796" s="85" t="s">
        <v>30</v>
      </c>
      <c r="U796" s="142" t="s">
        <v>20</v>
      </c>
      <c r="V796" s="142" t="s">
        <v>554</v>
      </c>
      <c r="W796" s="86" t="s">
        <v>1667</v>
      </c>
      <c r="X796" s="142" t="s">
        <v>2722</v>
      </c>
      <c r="Z796" s="142" t="s">
        <v>1070</v>
      </c>
      <c r="AA796" s="142" t="s">
        <v>2738</v>
      </c>
      <c r="AB796" s="142" t="str">
        <f t="shared" si="43"/>
        <v>CR 2016114SUTO4È</v>
      </c>
      <c r="AC796" s="142">
        <f t="shared" si="44"/>
        <v>12</v>
      </c>
      <c r="AD796" s="142" t="str">
        <f>VLOOKUP(U796,NIVEAUXADMIN!A:B,2,FALSE)</f>
        <v>HT07</v>
      </c>
      <c r="AE796" s="142" t="str">
        <f>VLOOKUP(V796,NIVEAUXADMIN!E:F,2,FALSE)</f>
        <v>HT07712</v>
      </c>
      <c r="AF796" s="142" t="str">
        <f>VLOOKUP(W796,NIVEAUXADMIN!I:J,2,FALSE)</f>
        <v>HT07712-04</v>
      </c>
      <c r="AG796" s="142">
        <f>IF(SUMPRODUCT(($A$4:$A796=A796)*($V$4:$V796=V796))&gt;1,0,1)</f>
        <v>0</v>
      </c>
    </row>
    <row r="797" spans="1:33" ht="15" customHeight="1">
      <c r="A797" s="72" t="s">
        <v>2754</v>
      </c>
      <c r="B797" s="72" t="s">
        <v>2754</v>
      </c>
      <c r="C797" s="72" t="s">
        <v>38</v>
      </c>
      <c r="D797" s="142" t="s">
        <v>1192</v>
      </c>
      <c r="E797" s="72"/>
      <c r="F797" s="142" t="s">
        <v>16</v>
      </c>
      <c r="G797" s="142" t="str">
        <f t="shared" si="45"/>
        <v>Novembre</v>
      </c>
      <c r="H797" s="158">
        <v>42691</v>
      </c>
      <c r="I797" s="84" t="s">
        <v>1051</v>
      </c>
      <c r="J797" s="142" t="s">
        <v>1052</v>
      </c>
      <c r="K797" s="142" t="s">
        <v>1057</v>
      </c>
      <c r="L797" s="142"/>
      <c r="M797" s="80" t="s">
        <v>27</v>
      </c>
      <c r="N797" s="159">
        <v>50</v>
      </c>
      <c r="O797" s="75"/>
      <c r="P797" s="75"/>
      <c r="Q797" s="75"/>
      <c r="R797" s="79" t="s">
        <v>1885</v>
      </c>
      <c r="S797" s="144">
        <v>50</v>
      </c>
      <c r="T797" s="85" t="s">
        <v>1040</v>
      </c>
      <c r="U797" s="142" t="s">
        <v>20</v>
      </c>
      <c r="V797" s="142" t="s">
        <v>21</v>
      </c>
      <c r="W797" s="86"/>
      <c r="X797" s="142"/>
      <c r="Y797" s="142"/>
      <c r="Z797" s="142" t="s">
        <v>1069</v>
      </c>
      <c r="AA797" s="142" t="s">
        <v>2738</v>
      </c>
      <c r="AB797" s="142" t="str">
        <f t="shared" si="43"/>
        <v>CR 20161117SULE</v>
      </c>
      <c r="AC797" s="142">
        <f t="shared" si="44"/>
        <v>2</v>
      </c>
      <c r="AD797" s="142" t="str">
        <f>VLOOKUP(U797,NIVEAUXADMIN!A:B,2,FALSE)</f>
        <v>HT07</v>
      </c>
      <c r="AE797" s="142" t="str">
        <f>VLOOKUP(V797,NIVEAUXADMIN!E:F,2,FALSE)</f>
        <v>HT07711</v>
      </c>
      <c r="AF797" s="142" t="e">
        <f>VLOOKUP(W797,NIVEAUXADMIN!I:J,2,FALSE)</f>
        <v>#N/A</v>
      </c>
      <c r="AG797" s="142">
        <f>IF(SUMPRODUCT(($A$4:$A797=A797)*($V$4:$V797=V797))&gt;1,0,1)</f>
        <v>0</v>
      </c>
    </row>
    <row r="798" spans="1:33" ht="15" customHeight="1">
      <c r="A798" s="72" t="s">
        <v>2754</v>
      </c>
      <c r="B798" s="72" t="s">
        <v>2754</v>
      </c>
      <c r="C798" s="72" t="s">
        <v>38</v>
      </c>
      <c r="D798" s="142" t="s">
        <v>1192</v>
      </c>
      <c r="E798" s="72"/>
      <c r="F798" s="142" t="s">
        <v>16</v>
      </c>
      <c r="G798" s="142" t="str">
        <f t="shared" si="45"/>
        <v>Novembre</v>
      </c>
      <c r="H798" s="158">
        <v>42699</v>
      </c>
      <c r="I798" s="84" t="s">
        <v>1051</v>
      </c>
      <c r="J798" s="142" t="s">
        <v>1052</v>
      </c>
      <c r="K798" s="142" t="s">
        <v>1057</v>
      </c>
      <c r="L798" s="142"/>
      <c r="M798" s="80" t="s">
        <v>27</v>
      </c>
      <c r="N798" s="159">
        <v>84</v>
      </c>
      <c r="O798" s="75"/>
      <c r="P798" s="75"/>
      <c r="Q798" s="75"/>
      <c r="R798" s="79"/>
      <c r="S798" s="144">
        <v>84</v>
      </c>
      <c r="T798" s="85" t="s">
        <v>1040</v>
      </c>
      <c r="U798" s="142" t="s">
        <v>20</v>
      </c>
      <c r="V798" s="142" t="s">
        <v>529</v>
      </c>
      <c r="W798" s="86"/>
      <c r="X798" s="142" t="s">
        <v>2728</v>
      </c>
      <c r="Y798" s="142"/>
      <c r="Z798" s="142" t="s">
        <v>1069</v>
      </c>
      <c r="AA798" s="142" t="s">
        <v>2738</v>
      </c>
      <c r="AB798" s="142" t="str">
        <f t="shared" si="43"/>
        <v>CR 20161125SULE</v>
      </c>
      <c r="AC798" s="142">
        <f t="shared" si="44"/>
        <v>4</v>
      </c>
      <c r="AD798" s="142" t="str">
        <f>VLOOKUP(U798,NIVEAUXADMIN!A:B,2,FALSE)</f>
        <v>HT07</v>
      </c>
      <c r="AE798" s="142" t="str">
        <f>VLOOKUP(V798,NIVEAUXADMIN!E:F,2,FALSE)</f>
        <v>HT07752</v>
      </c>
      <c r="AF798" s="142" t="e">
        <f>VLOOKUP(W798,NIVEAUXADMIN!I:J,2,FALSE)</f>
        <v>#N/A</v>
      </c>
      <c r="AG798" s="142">
        <f>IF(SUMPRODUCT(($A$4:$A798=A798)*($V$4:$V798=V798))&gt;1,0,1)</f>
        <v>0</v>
      </c>
    </row>
    <row r="799" spans="1:33" ht="15" customHeight="1">
      <c r="A799" s="72" t="s">
        <v>2754</v>
      </c>
      <c r="B799" s="72" t="s">
        <v>2754</v>
      </c>
      <c r="C799" s="72" t="s">
        <v>38</v>
      </c>
      <c r="D799" s="142" t="s">
        <v>1192</v>
      </c>
      <c r="E799" s="72"/>
      <c r="F799" s="142" t="s">
        <v>16</v>
      </c>
      <c r="G799" s="142" t="str">
        <f t="shared" si="45"/>
        <v>Novembre</v>
      </c>
      <c r="H799" s="158">
        <v>42699</v>
      </c>
      <c r="I799" s="84" t="s">
        <v>1051</v>
      </c>
      <c r="J799" s="142" t="s">
        <v>1052</v>
      </c>
      <c r="K799" s="142" t="s">
        <v>1057</v>
      </c>
      <c r="L799" s="142"/>
      <c r="M799" s="80" t="s">
        <v>27</v>
      </c>
      <c r="N799" s="159">
        <v>50</v>
      </c>
      <c r="O799" s="75"/>
      <c r="P799" s="75"/>
      <c r="Q799" s="75"/>
      <c r="R799" s="79"/>
      <c r="S799" s="144">
        <v>50</v>
      </c>
      <c r="T799" s="85" t="s">
        <v>1040</v>
      </c>
      <c r="U799" s="142" t="s">
        <v>20</v>
      </c>
      <c r="V799" s="142" t="s">
        <v>21</v>
      </c>
      <c r="W799" s="86"/>
      <c r="X799" s="142" t="s">
        <v>2729</v>
      </c>
      <c r="Y799" s="142"/>
      <c r="Z799" s="142" t="s">
        <v>1069</v>
      </c>
      <c r="AA799" s="142" t="s">
        <v>2738</v>
      </c>
      <c r="AB799" s="142" t="str">
        <f t="shared" si="43"/>
        <v>CR 20161125SULE</v>
      </c>
      <c r="AC799" s="142">
        <f t="shared" si="44"/>
        <v>4</v>
      </c>
      <c r="AD799" s="142" t="str">
        <f>VLOOKUP(U799,NIVEAUXADMIN!A:B,2,FALSE)</f>
        <v>HT07</v>
      </c>
      <c r="AE799" s="142" t="str">
        <f>VLOOKUP(V799,NIVEAUXADMIN!E:F,2,FALSE)</f>
        <v>HT07711</v>
      </c>
      <c r="AF799" s="142" t="e">
        <f>VLOOKUP(W799,NIVEAUXADMIN!I:J,2,FALSE)</f>
        <v>#N/A</v>
      </c>
      <c r="AG799" s="142">
        <f>IF(SUMPRODUCT(($A$4:$A799=A799)*($V$4:$V799=V799))&gt;1,0,1)</f>
        <v>0</v>
      </c>
    </row>
    <row r="800" spans="1:33" ht="15" customHeight="1">
      <c r="A800" s="143" t="s">
        <v>2754</v>
      </c>
      <c r="B800" s="143" t="s">
        <v>2754</v>
      </c>
      <c r="C800" s="143" t="s">
        <v>38</v>
      </c>
      <c r="D800" s="142" t="s">
        <v>1192</v>
      </c>
      <c r="E800" s="72"/>
      <c r="F800" s="142" t="s">
        <v>16</v>
      </c>
      <c r="G800" s="142" t="str">
        <f t="shared" si="45"/>
        <v>Decembre</v>
      </c>
      <c r="H800" s="158">
        <v>42705</v>
      </c>
      <c r="I800" s="84" t="s">
        <v>1051</v>
      </c>
      <c r="J800" s="142" t="s">
        <v>1052</v>
      </c>
      <c r="K800" s="142" t="s">
        <v>1057</v>
      </c>
      <c r="L800" s="142"/>
      <c r="M800" s="80" t="s">
        <v>27</v>
      </c>
      <c r="N800" s="159">
        <v>50</v>
      </c>
      <c r="O800" s="75"/>
      <c r="P800" s="75"/>
      <c r="Q800" s="75"/>
      <c r="R800" s="79"/>
      <c r="S800" s="144">
        <v>50</v>
      </c>
      <c r="T800" s="85" t="s">
        <v>1040</v>
      </c>
      <c r="U800" s="142" t="s">
        <v>20</v>
      </c>
      <c r="V800" s="142" t="s">
        <v>536</v>
      </c>
      <c r="W800" s="86"/>
      <c r="X800" s="142"/>
      <c r="Y800" s="142"/>
      <c r="Z800" s="142" t="s">
        <v>1069</v>
      </c>
      <c r="AA800" s="142" t="s">
        <v>2738</v>
      </c>
      <c r="AB800" s="142" t="str">
        <f t="shared" si="43"/>
        <v>CR 2016121SUPO</v>
      </c>
      <c r="AC800" s="142">
        <f t="shared" si="44"/>
        <v>2</v>
      </c>
      <c r="AD800" s="142" t="str">
        <f>VLOOKUP(U800,NIVEAUXADMIN!A:B,2,FALSE)</f>
        <v>HT07</v>
      </c>
      <c r="AE800" s="142" t="str">
        <f>VLOOKUP(V800,NIVEAUXADMIN!E:F,2,FALSE)</f>
        <v>HT07742</v>
      </c>
      <c r="AF800" s="142" t="e">
        <f>VLOOKUP(W800,NIVEAUXADMIN!I:J,2,FALSE)</f>
        <v>#N/A</v>
      </c>
      <c r="AG800" s="142">
        <f>IF(SUMPRODUCT(($A$4:$A800=A800)*($V$4:$V800=V800))&gt;1,0,1)</f>
        <v>0</v>
      </c>
    </row>
    <row r="801" spans="1:33" s="142" customFormat="1" ht="15" customHeight="1">
      <c r="A801" s="143" t="s">
        <v>2754</v>
      </c>
      <c r="B801" s="143" t="s">
        <v>2754</v>
      </c>
      <c r="C801" s="143" t="s">
        <v>38</v>
      </c>
      <c r="D801" s="142" t="s">
        <v>1192</v>
      </c>
      <c r="E801" s="72"/>
      <c r="F801" s="142" t="s">
        <v>16</v>
      </c>
      <c r="G801" s="142" t="str">
        <f t="shared" si="45"/>
        <v>Decembre</v>
      </c>
      <c r="H801" s="158">
        <v>42706</v>
      </c>
      <c r="I801" s="84" t="s">
        <v>1051</v>
      </c>
      <c r="J801" s="142" t="s">
        <v>1052</v>
      </c>
      <c r="K801" s="142" t="s">
        <v>1057</v>
      </c>
      <c r="M801" s="80" t="s">
        <v>27</v>
      </c>
      <c r="N801" s="159">
        <v>60</v>
      </c>
      <c r="O801" s="75"/>
      <c r="P801" s="75"/>
      <c r="Q801" s="75"/>
      <c r="R801" s="79"/>
      <c r="S801" s="144">
        <v>60</v>
      </c>
      <c r="T801" s="85" t="s">
        <v>1040</v>
      </c>
      <c r="U801" s="142" t="s">
        <v>20</v>
      </c>
      <c r="V801" s="142" t="s">
        <v>551</v>
      </c>
      <c r="W801" s="86" t="s">
        <v>1591</v>
      </c>
      <c r="X801" s="142" t="s">
        <v>2731</v>
      </c>
      <c r="Z801" s="142" t="s">
        <v>1069</v>
      </c>
      <c r="AA801" s="142" t="s">
        <v>2738</v>
      </c>
      <c r="AB801" s="142" t="str">
        <f t="shared" si="43"/>
        <v>CR 2016122SUTI3È</v>
      </c>
      <c r="AC801" s="142">
        <f t="shared" si="44"/>
        <v>3</v>
      </c>
      <c r="AD801" s="142" t="str">
        <f>VLOOKUP(U801,NIVEAUXADMIN!A:B,2,FALSE)</f>
        <v>HT07</v>
      </c>
      <c r="AE801" s="142" t="str">
        <f>VLOOKUP(V801,NIVEAUXADMIN!E:F,2,FALSE)</f>
        <v>HT07753</v>
      </c>
      <c r="AF801" s="142" t="str">
        <f>VLOOKUP(W801,NIVEAUXADMIN!I:J,2,FALSE)</f>
        <v>HT07753-03</v>
      </c>
      <c r="AG801" s="142">
        <f>IF(SUMPRODUCT(($A$4:$A801=A801)*($V$4:$V801=V801))&gt;1,0,1)</f>
        <v>0</v>
      </c>
    </row>
    <row r="802" spans="1:33" ht="15" customHeight="1">
      <c r="A802" s="143" t="s">
        <v>2754</v>
      </c>
      <c r="B802" s="143" t="s">
        <v>2754</v>
      </c>
      <c r="C802" s="143" t="s">
        <v>38</v>
      </c>
      <c r="D802" s="142" t="s">
        <v>1192</v>
      </c>
      <c r="E802" s="72"/>
      <c r="F802" s="142" t="s">
        <v>16</v>
      </c>
      <c r="G802" s="142" t="str">
        <f t="shared" si="45"/>
        <v>Decembre</v>
      </c>
      <c r="H802" s="158">
        <v>42706</v>
      </c>
      <c r="I802" s="84" t="s">
        <v>1051</v>
      </c>
      <c r="J802" s="142" t="s">
        <v>1052</v>
      </c>
      <c r="K802" s="142" t="s">
        <v>1057</v>
      </c>
      <c r="L802" s="142"/>
      <c r="M802" s="80" t="s">
        <v>27</v>
      </c>
      <c r="N802" s="159">
        <v>53</v>
      </c>
      <c r="O802" s="75"/>
      <c r="P802" s="75"/>
      <c r="Q802" s="75"/>
      <c r="R802" s="79"/>
      <c r="S802" s="144">
        <v>53</v>
      </c>
      <c r="T802" s="85" t="s">
        <v>1040</v>
      </c>
      <c r="U802" s="142" t="s">
        <v>20</v>
      </c>
      <c r="V802" s="142" t="s">
        <v>21</v>
      </c>
      <c r="W802" s="86"/>
      <c r="X802" s="142" t="s">
        <v>2728</v>
      </c>
      <c r="Y802" s="142"/>
      <c r="Z802" s="142" t="s">
        <v>1069</v>
      </c>
      <c r="AA802" s="142" t="s">
        <v>2738</v>
      </c>
      <c r="AB802" s="142" t="str">
        <f t="shared" si="43"/>
        <v>CR 2016122SULE</v>
      </c>
      <c r="AC802" s="142">
        <f t="shared" si="44"/>
        <v>2</v>
      </c>
      <c r="AD802" s="142" t="str">
        <f>VLOOKUP(U802,NIVEAUXADMIN!A:B,2,FALSE)</f>
        <v>HT07</v>
      </c>
      <c r="AE802" s="142" t="str">
        <f>VLOOKUP(V802,NIVEAUXADMIN!E:F,2,FALSE)</f>
        <v>HT07711</v>
      </c>
      <c r="AF802" s="142" t="e">
        <f>VLOOKUP(W802,NIVEAUXADMIN!I:J,2,FALSE)</f>
        <v>#N/A</v>
      </c>
      <c r="AG802" s="142">
        <f>IF(SUMPRODUCT(($A$4:$A802=A802)*($V$4:$V802=V802))&gt;1,0,1)</f>
        <v>0</v>
      </c>
    </row>
    <row r="803" spans="1:33" ht="15" customHeight="1">
      <c r="A803" s="143" t="s">
        <v>2754</v>
      </c>
      <c r="B803" s="143" t="s">
        <v>2754</v>
      </c>
      <c r="C803" s="143" t="s">
        <v>38</v>
      </c>
      <c r="D803" s="142" t="s">
        <v>1192</v>
      </c>
      <c r="E803" s="72"/>
      <c r="F803" s="142" t="s">
        <v>16</v>
      </c>
      <c r="G803" s="142" t="str">
        <f t="shared" si="45"/>
        <v>Decembre</v>
      </c>
      <c r="H803" s="158">
        <v>42706</v>
      </c>
      <c r="I803" s="84" t="s">
        <v>1051</v>
      </c>
      <c r="J803" s="142" t="s">
        <v>1052</v>
      </c>
      <c r="K803" s="142" t="s">
        <v>1057</v>
      </c>
      <c r="L803" s="142"/>
      <c r="M803" s="80" t="s">
        <v>27</v>
      </c>
      <c r="N803" s="159">
        <v>30</v>
      </c>
      <c r="O803" s="75"/>
      <c r="P803" s="75"/>
      <c r="Q803" s="75"/>
      <c r="R803" s="79"/>
      <c r="S803" s="144">
        <v>30</v>
      </c>
      <c r="T803" s="85" t="s">
        <v>1040</v>
      </c>
      <c r="U803" s="142" t="s">
        <v>20</v>
      </c>
      <c r="V803" s="142" t="s">
        <v>523</v>
      </c>
      <c r="W803" s="86"/>
      <c r="X803" s="142"/>
      <c r="Y803" s="142"/>
      <c r="Z803" s="142" t="s">
        <v>1069</v>
      </c>
      <c r="AA803" s="142" t="s">
        <v>2738</v>
      </c>
      <c r="AB803" s="142" t="str">
        <f t="shared" si="43"/>
        <v>CR 2016122SUCO</v>
      </c>
      <c r="AC803" s="142">
        <f t="shared" si="44"/>
        <v>3</v>
      </c>
      <c r="AD803" s="142" t="str">
        <f>VLOOKUP(U803,NIVEAUXADMIN!A:B,2,FALSE)</f>
        <v>HT07</v>
      </c>
      <c r="AE803" s="142" t="str">
        <f>VLOOKUP(V803,NIVEAUXADMIN!E:F,2,FALSE)</f>
        <v>HT07741</v>
      </c>
      <c r="AF803" s="142" t="e">
        <f>VLOOKUP(W803,NIVEAUXADMIN!I:J,2,FALSE)</f>
        <v>#N/A</v>
      </c>
      <c r="AG803" s="142">
        <f>IF(SUMPRODUCT(($A$4:$A803=A803)*($V$4:$V803=V803))&gt;1,0,1)</f>
        <v>0</v>
      </c>
    </row>
    <row r="804" spans="1:33" ht="15" customHeight="1">
      <c r="A804" s="143" t="s">
        <v>2754</v>
      </c>
      <c r="B804" s="143" t="s">
        <v>2754</v>
      </c>
      <c r="C804" s="143" t="s">
        <v>38</v>
      </c>
      <c r="D804" s="142" t="s">
        <v>1192</v>
      </c>
      <c r="E804" s="72"/>
      <c r="F804" s="142" t="s">
        <v>16</v>
      </c>
      <c r="G804" s="142" t="str">
        <f t="shared" si="45"/>
        <v>Decembre</v>
      </c>
      <c r="H804" s="158">
        <v>42710</v>
      </c>
      <c r="I804" s="84" t="s">
        <v>1051</v>
      </c>
      <c r="J804" s="142" t="s">
        <v>1052</v>
      </c>
      <c r="K804" s="142" t="s">
        <v>1057</v>
      </c>
      <c r="L804" s="142"/>
      <c r="M804" s="80" t="s">
        <v>27</v>
      </c>
      <c r="N804" s="159">
        <v>50</v>
      </c>
      <c r="O804" s="75"/>
      <c r="P804" s="75"/>
      <c r="Q804" s="75"/>
      <c r="R804" s="79"/>
      <c r="S804" s="144">
        <v>50</v>
      </c>
      <c r="T804" s="85" t="s">
        <v>1040</v>
      </c>
      <c r="U804" s="142" t="s">
        <v>20</v>
      </c>
      <c r="V804" s="142" t="s">
        <v>523</v>
      </c>
      <c r="W804" s="86"/>
      <c r="X804" s="142"/>
      <c r="Y804" s="142"/>
      <c r="Z804" s="142" t="s">
        <v>1069</v>
      </c>
      <c r="AA804" s="142" t="s">
        <v>2738</v>
      </c>
      <c r="AB804" s="142" t="str">
        <f t="shared" si="43"/>
        <v>CR 2016126SUCO</v>
      </c>
      <c r="AC804" s="142">
        <f t="shared" si="44"/>
        <v>3</v>
      </c>
      <c r="AD804" s="142" t="str">
        <f>VLOOKUP(U804,NIVEAUXADMIN!A:B,2,FALSE)</f>
        <v>HT07</v>
      </c>
      <c r="AE804" s="142" t="str">
        <f>VLOOKUP(V804,NIVEAUXADMIN!E:F,2,FALSE)</f>
        <v>HT07741</v>
      </c>
      <c r="AF804" s="142" t="e">
        <f>VLOOKUP(W804,NIVEAUXADMIN!I:J,2,FALSE)</f>
        <v>#N/A</v>
      </c>
      <c r="AG804" s="142">
        <f>IF(SUMPRODUCT(($A$4:$A804=A804)*($V$4:$V804=V804))&gt;1,0,1)</f>
        <v>0</v>
      </c>
    </row>
    <row r="805" spans="1:33" ht="15" customHeight="1">
      <c r="A805" s="143" t="s">
        <v>2754</v>
      </c>
      <c r="B805" s="143" t="s">
        <v>2754</v>
      </c>
      <c r="C805" s="143" t="s">
        <v>38</v>
      </c>
      <c r="D805" s="142" t="s">
        <v>1192</v>
      </c>
      <c r="E805" s="72"/>
      <c r="F805" s="142" t="s">
        <v>16</v>
      </c>
      <c r="G805" s="142" t="str">
        <f t="shared" si="45"/>
        <v>Decembre</v>
      </c>
      <c r="H805" s="158">
        <v>42711</v>
      </c>
      <c r="I805" s="84" t="s">
        <v>1051</v>
      </c>
      <c r="J805" s="142" t="s">
        <v>1052</v>
      </c>
      <c r="K805" s="142" t="s">
        <v>1057</v>
      </c>
      <c r="L805" s="142"/>
      <c r="M805" s="80" t="s">
        <v>27</v>
      </c>
      <c r="N805" s="159">
        <v>60</v>
      </c>
      <c r="O805" s="75"/>
      <c r="P805" s="75"/>
      <c r="Q805" s="75"/>
      <c r="R805" s="79"/>
      <c r="S805" s="144">
        <v>60</v>
      </c>
      <c r="T805" s="85" t="s">
        <v>1040</v>
      </c>
      <c r="U805" s="142" t="s">
        <v>20</v>
      </c>
      <c r="V805" s="142" t="s">
        <v>551</v>
      </c>
      <c r="W805" s="86"/>
      <c r="X805" s="142"/>
      <c r="Y805" s="142"/>
      <c r="Z805" s="142" t="s">
        <v>1069</v>
      </c>
      <c r="AA805" s="142" t="s">
        <v>2738</v>
      </c>
      <c r="AB805" s="142" t="str">
        <f t="shared" si="43"/>
        <v>CR 2016127SUTI</v>
      </c>
      <c r="AC805" s="142">
        <f t="shared" si="44"/>
        <v>3</v>
      </c>
      <c r="AD805" s="142" t="str">
        <f>VLOOKUP(U805,NIVEAUXADMIN!A:B,2,FALSE)</f>
        <v>HT07</v>
      </c>
      <c r="AE805" s="142" t="str">
        <f>VLOOKUP(V805,NIVEAUXADMIN!E:F,2,FALSE)</f>
        <v>HT07753</v>
      </c>
      <c r="AF805" s="142" t="e">
        <f>VLOOKUP(W805,NIVEAUXADMIN!I:J,2,FALSE)</f>
        <v>#N/A</v>
      </c>
      <c r="AG805" s="142">
        <f>IF(SUMPRODUCT(($A$4:$A805=A805)*($V$4:$V805=V805))&gt;1,0,1)</f>
        <v>0</v>
      </c>
    </row>
    <row r="806" spans="1:33" ht="15" customHeight="1">
      <c r="A806" s="143" t="s">
        <v>2754</v>
      </c>
      <c r="B806" s="143" t="s">
        <v>2754</v>
      </c>
      <c r="C806" s="143" t="s">
        <v>38</v>
      </c>
      <c r="D806" s="142" t="s">
        <v>1192</v>
      </c>
      <c r="E806" s="72"/>
      <c r="F806" s="142" t="s">
        <v>16</v>
      </c>
      <c r="G806" s="142" t="str">
        <f t="shared" si="45"/>
        <v>Decembre</v>
      </c>
      <c r="H806" s="158">
        <v>42712</v>
      </c>
      <c r="I806" s="84" t="s">
        <v>1051</v>
      </c>
      <c r="J806" s="142" t="s">
        <v>1052</v>
      </c>
      <c r="K806" s="142" t="s">
        <v>1057</v>
      </c>
      <c r="L806" s="142"/>
      <c r="M806" s="80" t="s">
        <v>27</v>
      </c>
      <c r="N806" s="159">
        <v>60</v>
      </c>
      <c r="O806" s="75"/>
      <c r="P806" s="75"/>
      <c r="Q806" s="75"/>
      <c r="R806" s="79"/>
      <c r="S806" s="144">
        <v>60</v>
      </c>
      <c r="T806" s="85" t="s">
        <v>1040</v>
      </c>
      <c r="U806" s="142" t="s">
        <v>20</v>
      </c>
      <c r="V806" s="142" t="s">
        <v>554</v>
      </c>
      <c r="W806" s="86"/>
      <c r="X806" s="142"/>
      <c r="Y806" s="142"/>
      <c r="Z806" s="142" t="s">
        <v>1069</v>
      </c>
      <c r="AA806" s="142" t="s">
        <v>2738</v>
      </c>
      <c r="AB806" s="142" t="str">
        <f t="shared" si="43"/>
        <v>CR 2016128SUTO</v>
      </c>
      <c r="AC806" s="142">
        <f t="shared" si="44"/>
        <v>3</v>
      </c>
      <c r="AD806" s="142" t="str">
        <f>VLOOKUP(U806,NIVEAUXADMIN!A:B,2,FALSE)</f>
        <v>HT07</v>
      </c>
      <c r="AE806" s="142" t="str">
        <f>VLOOKUP(V806,NIVEAUXADMIN!E:F,2,FALSE)</f>
        <v>HT07712</v>
      </c>
      <c r="AF806" s="142" t="e">
        <f>VLOOKUP(W806,NIVEAUXADMIN!I:J,2,FALSE)</f>
        <v>#N/A</v>
      </c>
      <c r="AG806" s="142">
        <f>IF(SUMPRODUCT(($A$4:$A806=A806)*($V$4:$V806=V806))&gt;1,0,1)</f>
        <v>0</v>
      </c>
    </row>
    <row r="807" spans="1:33" ht="15" customHeight="1">
      <c r="A807" s="143" t="s">
        <v>2754</v>
      </c>
      <c r="B807" s="143" t="s">
        <v>2754</v>
      </c>
      <c r="C807" s="143" t="s">
        <v>38</v>
      </c>
      <c r="D807" s="142" t="s">
        <v>1192</v>
      </c>
      <c r="E807" s="72"/>
      <c r="F807" s="142" t="s">
        <v>16</v>
      </c>
      <c r="G807" s="142" t="str">
        <f t="shared" si="45"/>
        <v>Decembre</v>
      </c>
      <c r="H807" s="158">
        <v>42713</v>
      </c>
      <c r="I807" s="84" t="s">
        <v>1051</v>
      </c>
      <c r="J807" s="142" t="s">
        <v>1052</v>
      </c>
      <c r="K807" s="142" t="s">
        <v>1057</v>
      </c>
      <c r="L807" s="142"/>
      <c r="M807" s="80" t="s">
        <v>27</v>
      </c>
      <c r="N807" s="159">
        <v>59</v>
      </c>
      <c r="O807" s="75"/>
      <c r="P807" s="75"/>
      <c r="Q807" s="75"/>
      <c r="R807" s="79"/>
      <c r="S807" s="144">
        <v>59</v>
      </c>
      <c r="T807" s="85" t="s">
        <v>1040</v>
      </c>
      <c r="U807" s="142" t="s">
        <v>20</v>
      </c>
      <c r="V807" s="142" t="s">
        <v>253</v>
      </c>
      <c r="W807" s="86"/>
      <c r="X807" s="142"/>
      <c r="Y807" s="142"/>
      <c r="Z807" s="142" t="s">
        <v>1069</v>
      </c>
      <c r="AA807" s="142" t="s">
        <v>2738</v>
      </c>
      <c r="AB807" s="142" t="str">
        <f t="shared" si="43"/>
        <v>CR 2016129SUAQ</v>
      </c>
      <c r="AC807" s="142">
        <f t="shared" si="44"/>
        <v>3</v>
      </c>
      <c r="AD807" s="142" t="str">
        <f>VLOOKUP(U807,NIVEAUXADMIN!A:B,2,FALSE)</f>
        <v>HT07</v>
      </c>
      <c r="AE807" s="142" t="str">
        <f>VLOOKUP(V807,NIVEAUXADMIN!E:F,2,FALSE)</f>
        <v>HT07731</v>
      </c>
      <c r="AF807" s="142" t="e">
        <f>VLOOKUP(W807,NIVEAUXADMIN!I:J,2,FALSE)</f>
        <v>#N/A</v>
      </c>
      <c r="AG807" s="142">
        <f>IF(SUMPRODUCT(($A$4:$A807=A807)*($V$4:$V807=V807))&gt;1,0,1)</f>
        <v>0</v>
      </c>
    </row>
    <row r="808" spans="1:33" ht="15" customHeight="1">
      <c r="A808" s="143" t="s">
        <v>2754</v>
      </c>
      <c r="B808" s="143" t="s">
        <v>2754</v>
      </c>
      <c r="C808" s="143" t="s">
        <v>38</v>
      </c>
      <c r="D808" s="142" t="s">
        <v>1192</v>
      </c>
      <c r="E808" s="72" t="s">
        <v>48</v>
      </c>
      <c r="F808" s="142" t="s">
        <v>16</v>
      </c>
      <c r="G808" s="142" t="str">
        <f t="shared" si="45"/>
        <v>Decembre</v>
      </c>
      <c r="H808" s="158">
        <v>42717</v>
      </c>
      <c r="I808" s="84" t="s">
        <v>1051</v>
      </c>
      <c r="J808" s="142" t="s">
        <v>1052</v>
      </c>
      <c r="K808" s="142" t="s">
        <v>1057</v>
      </c>
      <c r="L808" s="142"/>
      <c r="M808" s="80" t="s">
        <v>27</v>
      </c>
      <c r="N808" s="159">
        <v>299</v>
      </c>
      <c r="O808" s="75"/>
      <c r="P808" s="75"/>
      <c r="Q808" s="75"/>
      <c r="R808" s="79"/>
      <c r="S808" s="144">
        <v>299</v>
      </c>
      <c r="T808" s="85" t="s">
        <v>1040</v>
      </c>
      <c r="U808" s="142" t="s">
        <v>153</v>
      </c>
      <c r="V808" s="142" t="s">
        <v>305</v>
      </c>
      <c r="W808" s="86" t="s">
        <v>1611</v>
      </c>
      <c r="X808" s="142"/>
      <c r="Y808" s="142"/>
      <c r="Z808" s="142" t="s">
        <v>1069</v>
      </c>
      <c r="AA808" s="142" t="s">
        <v>2738</v>
      </c>
      <c r="AB808" s="142" t="str">
        <f t="shared" si="43"/>
        <v>CR 20161213NIPE3È</v>
      </c>
      <c r="AC808" s="142">
        <f t="shared" si="44"/>
        <v>5</v>
      </c>
      <c r="AD808" s="142" t="str">
        <f>VLOOKUP(U808,NIVEAUXADMIN!A:B,2,FALSE)</f>
        <v>HT10</v>
      </c>
      <c r="AE808" s="142" t="str">
        <f>VLOOKUP(V808,NIVEAUXADMIN!E:F,2,FALSE)</f>
        <v>HT101012</v>
      </c>
      <c r="AF808" s="142" t="str">
        <f>VLOOKUP(W808,NIVEAUXADMIN!I:J,2,FALSE)</f>
        <v>HT101012-03</v>
      </c>
      <c r="AG808" s="142">
        <f>IF(SUMPRODUCT(($A$4:$A808=A808)*($V$4:$V808=V808))&gt;1,0,1)</f>
        <v>0</v>
      </c>
    </row>
    <row r="809" spans="1:33" ht="15" customHeight="1">
      <c r="A809" s="143" t="s">
        <v>2754</v>
      </c>
      <c r="B809" s="143" t="s">
        <v>2754</v>
      </c>
      <c r="C809" s="143" t="s">
        <v>38</v>
      </c>
      <c r="D809" s="142" t="s">
        <v>1192</v>
      </c>
      <c r="E809" s="72"/>
      <c r="F809" s="142" t="s">
        <v>16</v>
      </c>
      <c r="G809" s="142" t="str">
        <f t="shared" si="45"/>
        <v>Decembre</v>
      </c>
      <c r="H809" s="158">
        <v>42717</v>
      </c>
      <c r="I809" s="84" t="s">
        <v>1051</v>
      </c>
      <c r="J809" s="142" t="s">
        <v>1052</v>
      </c>
      <c r="K809" s="142" t="s">
        <v>1057</v>
      </c>
      <c r="L809" s="142"/>
      <c r="M809" s="80" t="s">
        <v>27</v>
      </c>
      <c r="N809" s="159">
        <v>60</v>
      </c>
      <c r="O809" s="75"/>
      <c r="P809" s="75"/>
      <c r="Q809" s="75"/>
      <c r="R809" s="79"/>
      <c r="S809" s="144">
        <v>60</v>
      </c>
      <c r="T809" s="85" t="s">
        <v>1040</v>
      </c>
      <c r="U809" s="142" t="s">
        <v>20</v>
      </c>
      <c r="V809" s="142" t="s">
        <v>523</v>
      </c>
      <c r="W809" s="86"/>
      <c r="X809" s="142"/>
      <c r="Y809" s="142"/>
      <c r="Z809" s="142" t="s">
        <v>1069</v>
      </c>
      <c r="AA809" s="142" t="s">
        <v>2738</v>
      </c>
      <c r="AB809" s="142" t="str">
        <f t="shared" si="43"/>
        <v>CR 20161213SUCO</v>
      </c>
      <c r="AC809" s="142">
        <f t="shared" si="44"/>
        <v>3</v>
      </c>
      <c r="AD809" s="142" t="str">
        <f>VLOOKUP(U809,NIVEAUXADMIN!A:B,2,FALSE)</f>
        <v>HT07</v>
      </c>
      <c r="AE809" s="142" t="str">
        <f>VLOOKUP(V809,NIVEAUXADMIN!E:F,2,FALSE)</f>
        <v>HT07741</v>
      </c>
      <c r="AF809" s="142" t="e">
        <f>VLOOKUP(W809,NIVEAUXADMIN!I:J,2,FALSE)</f>
        <v>#N/A</v>
      </c>
      <c r="AG809" s="142">
        <f>IF(SUMPRODUCT(($A$4:$A809=A809)*($V$4:$V809=V809))&gt;1,0,1)</f>
        <v>0</v>
      </c>
    </row>
    <row r="810" spans="1:33" ht="15" customHeight="1">
      <c r="A810" s="143" t="s">
        <v>2754</v>
      </c>
      <c r="B810" s="143" t="s">
        <v>2754</v>
      </c>
      <c r="C810" s="143" t="s">
        <v>38</v>
      </c>
      <c r="D810" s="142" t="s">
        <v>1192</v>
      </c>
      <c r="E810" s="72"/>
      <c r="F810" s="142" t="s">
        <v>16</v>
      </c>
      <c r="G810" s="142" t="str">
        <f t="shared" si="45"/>
        <v>Decembre</v>
      </c>
      <c r="H810" s="158">
        <v>42717</v>
      </c>
      <c r="I810" s="84" t="s">
        <v>1051</v>
      </c>
      <c r="J810" s="142" t="s">
        <v>1052</v>
      </c>
      <c r="K810" s="142" t="s">
        <v>1057</v>
      </c>
      <c r="L810" s="142"/>
      <c r="M810" s="80" t="s">
        <v>27</v>
      </c>
      <c r="N810" s="159">
        <v>60</v>
      </c>
      <c r="O810" s="75"/>
      <c r="P810" s="75"/>
      <c r="Q810" s="75"/>
      <c r="R810" s="79"/>
      <c r="S810" s="144">
        <v>60</v>
      </c>
      <c r="T810" s="85" t="s">
        <v>1040</v>
      </c>
      <c r="U810" s="142" t="s">
        <v>20</v>
      </c>
      <c r="V810" s="142" t="s">
        <v>551</v>
      </c>
      <c r="W810" s="86"/>
      <c r="X810" s="142"/>
      <c r="Y810" s="142"/>
      <c r="Z810" s="142" t="s">
        <v>1069</v>
      </c>
      <c r="AA810" s="142" t="s">
        <v>2738</v>
      </c>
      <c r="AB810" s="142" t="str">
        <f t="shared" si="43"/>
        <v>CR 20161213SUTI</v>
      </c>
      <c r="AC810" s="142">
        <f t="shared" si="44"/>
        <v>3</v>
      </c>
      <c r="AD810" s="142" t="str">
        <f>VLOOKUP(U810,NIVEAUXADMIN!A:B,2,FALSE)</f>
        <v>HT07</v>
      </c>
      <c r="AE810" s="142" t="str">
        <f>VLOOKUP(V810,NIVEAUXADMIN!E:F,2,FALSE)</f>
        <v>HT07753</v>
      </c>
      <c r="AF810" s="142" t="e">
        <f>VLOOKUP(W810,NIVEAUXADMIN!I:J,2,FALSE)</f>
        <v>#N/A</v>
      </c>
      <c r="AG810" s="142">
        <f>IF(SUMPRODUCT(($A$4:$A810=A810)*($V$4:$V810=V810))&gt;1,0,1)</f>
        <v>0</v>
      </c>
    </row>
    <row r="811" spans="1:33" ht="15" customHeight="1">
      <c r="A811" s="143" t="s">
        <v>2754</v>
      </c>
      <c r="B811" s="143" t="s">
        <v>2754</v>
      </c>
      <c r="C811" s="143" t="s">
        <v>38</v>
      </c>
      <c r="D811" s="142" t="s">
        <v>1192</v>
      </c>
      <c r="E811" s="72" t="s">
        <v>48</v>
      </c>
      <c r="F811" s="142" t="s">
        <v>16</v>
      </c>
      <c r="G811" s="142" t="str">
        <f t="shared" si="45"/>
        <v>Decembre</v>
      </c>
      <c r="H811" s="158">
        <v>42718</v>
      </c>
      <c r="I811" s="84" t="s">
        <v>1051</v>
      </c>
      <c r="J811" s="142" t="s">
        <v>1052</v>
      </c>
      <c r="K811" s="142" t="s">
        <v>1057</v>
      </c>
      <c r="L811" s="142"/>
      <c r="M811" s="80" t="s">
        <v>27</v>
      </c>
      <c r="N811" s="159">
        <v>92</v>
      </c>
      <c r="O811" s="75"/>
      <c r="P811" s="75"/>
      <c r="Q811" s="75"/>
      <c r="R811" s="79"/>
      <c r="S811" s="144">
        <v>92</v>
      </c>
      <c r="T811" s="85" t="s">
        <v>1040</v>
      </c>
      <c r="U811" s="142" t="s">
        <v>153</v>
      </c>
      <c r="V811" s="142" t="s">
        <v>305</v>
      </c>
      <c r="W811" s="86" t="s">
        <v>1347</v>
      </c>
      <c r="X811" s="142"/>
      <c r="Y811" s="142"/>
      <c r="Z811" s="142" t="s">
        <v>1069</v>
      </c>
      <c r="AA811" s="142" t="s">
        <v>2738</v>
      </c>
      <c r="AB811" s="142" t="str">
        <f t="shared" si="43"/>
        <v>CR 20161214NIPE1È</v>
      </c>
      <c r="AC811" s="142">
        <f t="shared" si="44"/>
        <v>6</v>
      </c>
      <c r="AD811" s="142" t="str">
        <f>VLOOKUP(U811,NIVEAUXADMIN!A:B,2,FALSE)</f>
        <v>HT10</v>
      </c>
      <c r="AE811" s="142" t="str">
        <f>VLOOKUP(V811,NIVEAUXADMIN!E:F,2,FALSE)</f>
        <v>HT101012</v>
      </c>
      <c r="AF811" s="142" t="str">
        <f>VLOOKUP(W811,NIVEAUXADMIN!I:J,2,FALSE)</f>
        <v>HT101012-01</v>
      </c>
      <c r="AG811" s="142">
        <f>IF(SUMPRODUCT(($A$4:$A811=A811)*($V$4:$V811=V811))&gt;1,0,1)</f>
        <v>0</v>
      </c>
    </row>
    <row r="812" spans="1:33" ht="15" customHeight="1">
      <c r="A812" s="143" t="s">
        <v>2754</v>
      </c>
      <c r="B812" s="143" t="s">
        <v>2754</v>
      </c>
      <c r="C812" s="143" t="s">
        <v>38</v>
      </c>
      <c r="D812" s="142" t="s">
        <v>1192</v>
      </c>
      <c r="E812" s="72" t="s">
        <v>48</v>
      </c>
      <c r="F812" s="142" t="s">
        <v>16</v>
      </c>
      <c r="G812" s="142" t="str">
        <f t="shared" si="45"/>
        <v>Decembre</v>
      </c>
      <c r="H812" s="158">
        <v>42718</v>
      </c>
      <c r="I812" s="84" t="s">
        <v>1051</v>
      </c>
      <c r="J812" s="142" t="s">
        <v>1052</v>
      </c>
      <c r="K812" s="142" t="s">
        <v>1057</v>
      </c>
      <c r="L812" s="142"/>
      <c r="M812" s="80" t="s">
        <v>27</v>
      </c>
      <c r="N812" s="159">
        <v>101</v>
      </c>
      <c r="O812" s="75"/>
      <c r="P812" s="75"/>
      <c r="Q812" s="75"/>
      <c r="R812" s="79"/>
      <c r="S812" s="144">
        <v>121</v>
      </c>
      <c r="T812" s="85" t="s">
        <v>1040</v>
      </c>
      <c r="U812" s="142" t="s">
        <v>153</v>
      </c>
      <c r="V812" s="142" t="s">
        <v>305</v>
      </c>
      <c r="W812" s="86" t="s">
        <v>1462</v>
      </c>
      <c r="X812" s="142"/>
      <c r="Y812" s="142"/>
      <c r="Z812" s="142" t="s">
        <v>1069</v>
      </c>
      <c r="AA812" s="142" t="s">
        <v>2738</v>
      </c>
      <c r="AB812" s="142" t="str">
        <f t="shared" si="43"/>
        <v>CR 20161214NIPE2È</v>
      </c>
      <c r="AC812" s="142">
        <f t="shared" si="44"/>
        <v>4</v>
      </c>
      <c r="AD812" s="142" t="str">
        <f>VLOOKUP(U812,NIVEAUXADMIN!A:B,2,FALSE)</f>
        <v>HT10</v>
      </c>
      <c r="AE812" s="142" t="str">
        <f>VLOOKUP(V812,NIVEAUXADMIN!E:F,2,FALSE)</f>
        <v>HT101012</v>
      </c>
      <c r="AF812" s="142" t="str">
        <f>VLOOKUP(W812,NIVEAUXADMIN!I:J,2,FALSE)</f>
        <v>HT101012-02</v>
      </c>
      <c r="AG812" s="142">
        <f>IF(SUMPRODUCT(($A$4:$A812=A812)*($V$4:$V812=V812))&gt;1,0,1)</f>
        <v>0</v>
      </c>
    </row>
    <row r="813" spans="1:33" ht="15" customHeight="1">
      <c r="A813" s="143" t="s">
        <v>2754</v>
      </c>
      <c r="B813" s="143" t="s">
        <v>2754</v>
      </c>
      <c r="C813" s="143" t="s">
        <v>38</v>
      </c>
      <c r="D813" s="142" t="s">
        <v>1192</v>
      </c>
      <c r="E813" s="72" t="s">
        <v>48</v>
      </c>
      <c r="F813" s="142" t="s">
        <v>16</v>
      </c>
      <c r="G813" s="142" t="str">
        <f t="shared" si="45"/>
        <v>Decembre</v>
      </c>
      <c r="H813" s="158">
        <v>42718</v>
      </c>
      <c r="I813" s="84" t="s">
        <v>1051</v>
      </c>
      <c r="J813" s="142" t="s">
        <v>1052</v>
      </c>
      <c r="K813" s="142" t="s">
        <v>1057</v>
      </c>
      <c r="L813" s="142"/>
      <c r="M813" s="80" t="s">
        <v>27</v>
      </c>
      <c r="N813" s="159">
        <v>59</v>
      </c>
      <c r="O813" s="75"/>
      <c r="P813" s="75"/>
      <c r="Q813" s="75"/>
      <c r="R813" s="79"/>
      <c r="S813" s="144">
        <v>59</v>
      </c>
      <c r="T813" s="85" t="s">
        <v>1040</v>
      </c>
      <c r="U813" s="142" t="s">
        <v>153</v>
      </c>
      <c r="V813" s="142" t="s">
        <v>305</v>
      </c>
      <c r="W813" s="86" t="s">
        <v>1636</v>
      </c>
      <c r="X813" s="142"/>
      <c r="Y813" s="142"/>
      <c r="Z813" s="142" t="s">
        <v>1069</v>
      </c>
      <c r="AA813" s="142" t="s">
        <v>2738</v>
      </c>
      <c r="AB813" s="142" t="str">
        <f t="shared" si="43"/>
        <v>CR 20161214NIPE4È</v>
      </c>
      <c r="AC813" s="142">
        <f t="shared" si="44"/>
        <v>4</v>
      </c>
      <c r="AD813" s="142" t="str">
        <f>VLOOKUP(U813,NIVEAUXADMIN!A:B,2,FALSE)</f>
        <v>HT10</v>
      </c>
      <c r="AE813" s="142" t="str">
        <f>VLOOKUP(V813,NIVEAUXADMIN!E:F,2,FALSE)</f>
        <v>HT101012</v>
      </c>
      <c r="AF813" s="142" t="str">
        <f>VLOOKUP(W813,NIVEAUXADMIN!I:J,2,FALSE)</f>
        <v>HT101012-04</v>
      </c>
      <c r="AG813" s="142">
        <f>IF(SUMPRODUCT(($A$4:$A813=A813)*($V$4:$V813=V813))&gt;1,0,1)</f>
        <v>0</v>
      </c>
    </row>
    <row r="814" spans="1:33" ht="15" customHeight="1">
      <c r="A814" s="143" t="s">
        <v>2754</v>
      </c>
      <c r="B814" s="143" t="s">
        <v>2754</v>
      </c>
      <c r="C814" s="143" t="s">
        <v>38</v>
      </c>
      <c r="D814" s="142" t="s">
        <v>1192</v>
      </c>
      <c r="E814" s="72"/>
      <c r="F814" s="142" t="s">
        <v>16</v>
      </c>
      <c r="G814" s="142" t="str">
        <f t="shared" si="45"/>
        <v>Decembre</v>
      </c>
      <c r="H814" s="158">
        <v>42718</v>
      </c>
      <c r="I814" s="84" t="s">
        <v>1051</v>
      </c>
      <c r="J814" s="142" t="s">
        <v>1052</v>
      </c>
      <c r="K814" s="142" t="s">
        <v>1057</v>
      </c>
      <c r="L814" s="142"/>
      <c r="M814" s="80" t="s">
        <v>27</v>
      </c>
      <c r="N814" s="159">
        <v>58</v>
      </c>
      <c r="O814" s="75"/>
      <c r="P814" s="75"/>
      <c r="Q814" s="75"/>
      <c r="R814" s="79"/>
      <c r="S814" s="144">
        <v>58</v>
      </c>
      <c r="T814" s="85" t="s">
        <v>1040</v>
      </c>
      <c r="U814" s="142" t="s">
        <v>20</v>
      </c>
      <c r="V814" s="142" t="s">
        <v>21</v>
      </c>
      <c r="W814" s="86"/>
      <c r="X814" s="142"/>
      <c r="Y814" s="142"/>
      <c r="Z814" s="142" t="s">
        <v>1069</v>
      </c>
      <c r="AA814" s="142" t="s">
        <v>2738</v>
      </c>
      <c r="AB814" s="142" t="str">
        <f t="shared" si="43"/>
        <v>CR 20161214SULE</v>
      </c>
      <c r="AC814" s="142">
        <f t="shared" si="44"/>
        <v>3</v>
      </c>
      <c r="AD814" s="142" t="str">
        <f>VLOOKUP(U814,NIVEAUXADMIN!A:B,2,FALSE)</f>
        <v>HT07</v>
      </c>
      <c r="AE814" s="142" t="str">
        <f>VLOOKUP(V814,NIVEAUXADMIN!E:F,2,FALSE)</f>
        <v>HT07711</v>
      </c>
      <c r="AF814" s="142" t="e">
        <f>VLOOKUP(W814,NIVEAUXADMIN!I:J,2,FALSE)</f>
        <v>#N/A</v>
      </c>
      <c r="AG814" s="142">
        <f>IF(SUMPRODUCT(($A$4:$A814=A814)*($V$4:$V814=V814))&gt;1,0,1)</f>
        <v>0</v>
      </c>
    </row>
    <row r="815" spans="1:33" ht="15" customHeight="1">
      <c r="A815" s="143" t="s">
        <v>2754</v>
      </c>
      <c r="B815" s="143" t="s">
        <v>2754</v>
      </c>
      <c r="C815" s="143" t="s">
        <v>38</v>
      </c>
      <c r="D815" s="142" t="s">
        <v>1192</v>
      </c>
      <c r="E815" s="72" t="s">
        <v>48</v>
      </c>
      <c r="F815" s="142" t="s">
        <v>16</v>
      </c>
      <c r="G815" s="142" t="str">
        <f t="shared" si="45"/>
        <v>Decembre</v>
      </c>
      <c r="H815" s="158">
        <v>42719</v>
      </c>
      <c r="I815" s="84" t="s">
        <v>1051</v>
      </c>
      <c r="J815" s="142" t="s">
        <v>1052</v>
      </c>
      <c r="K815" s="142" t="s">
        <v>1057</v>
      </c>
      <c r="L815" s="142"/>
      <c r="M815" s="80" t="s">
        <v>27</v>
      </c>
      <c r="N815" s="159">
        <v>24</v>
      </c>
      <c r="O815" s="75"/>
      <c r="P815" s="75"/>
      <c r="Q815" s="75"/>
      <c r="R815" s="79" t="s">
        <v>1885</v>
      </c>
      <c r="S815" s="144">
        <v>24</v>
      </c>
      <c r="T815" s="85" t="s">
        <v>1040</v>
      </c>
      <c r="U815" s="142" t="s">
        <v>153</v>
      </c>
      <c r="V815" s="142" t="s">
        <v>226</v>
      </c>
      <c r="W815" s="86" t="s">
        <v>1786</v>
      </c>
      <c r="X815" s="142"/>
      <c r="Y815" s="142"/>
      <c r="Z815" s="142" t="s">
        <v>1069</v>
      </c>
      <c r="AA815" s="142" t="s">
        <v>2738</v>
      </c>
      <c r="AB815" s="142" t="str">
        <f t="shared" si="43"/>
        <v>CR 20161215NIAN7È</v>
      </c>
      <c r="AC815" s="142">
        <f t="shared" si="44"/>
        <v>4</v>
      </c>
      <c r="AD815" s="142" t="str">
        <f>VLOOKUP(U815,NIVEAUXADMIN!A:B,2,FALSE)</f>
        <v>HT10</v>
      </c>
      <c r="AE815" s="142" t="str">
        <f>VLOOKUP(V815,NIVEAUXADMIN!E:F,2,FALSE)</f>
        <v>HT101021</v>
      </c>
      <c r="AF815" s="142" t="str">
        <f>VLOOKUP(W815,NIVEAUXADMIN!I:J,2,FALSE)</f>
        <v>HT101021-03</v>
      </c>
      <c r="AG815" s="142">
        <f>IF(SUMPRODUCT(($A$4:$A815=A815)*($V$4:$V815=V815))&gt;1,0,1)</f>
        <v>0</v>
      </c>
    </row>
    <row r="816" spans="1:33" ht="15" customHeight="1">
      <c r="A816" s="143" t="s">
        <v>2754</v>
      </c>
      <c r="B816" s="143" t="s">
        <v>2754</v>
      </c>
      <c r="C816" s="143" t="s">
        <v>38</v>
      </c>
      <c r="D816" s="142" t="s">
        <v>1192</v>
      </c>
      <c r="E816" s="72" t="s">
        <v>48</v>
      </c>
      <c r="F816" s="142" t="s">
        <v>16</v>
      </c>
      <c r="G816" s="142" t="str">
        <f t="shared" si="45"/>
        <v>Decembre</v>
      </c>
      <c r="H816" s="158">
        <v>42719</v>
      </c>
      <c r="I816" s="84" t="s">
        <v>1051</v>
      </c>
      <c r="J816" s="142" t="s">
        <v>1052</v>
      </c>
      <c r="K816" s="142" t="s">
        <v>1057</v>
      </c>
      <c r="L816" s="142"/>
      <c r="M816" s="80" t="s">
        <v>27</v>
      </c>
      <c r="N816" s="159">
        <v>186</v>
      </c>
      <c r="O816" s="75"/>
      <c r="P816" s="75"/>
      <c r="Q816" s="75"/>
      <c r="R816" s="79" t="s">
        <v>1885</v>
      </c>
      <c r="S816" s="144">
        <v>235</v>
      </c>
      <c r="T816" s="85" t="s">
        <v>1040</v>
      </c>
      <c r="U816" s="142" t="s">
        <v>153</v>
      </c>
      <c r="V816" s="142" t="s">
        <v>226</v>
      </c>
      <c r="W816" s="86" t="s">
        <v>1734</v>
      </c>
      <c r="X816" s="142"/>
      <c r="Y816" s="142"/>
      <c r="Z816" s="142" t="s">
        <v>1069</v>
      </c>
      <c r="AA816" s="142" t="s">
        <v>2738</v>
      </c>
      <c r="AB816" s="142" t="str">
        <f t="shared" si="43"/>
        <v>CR 20161215NIAN6È</v>
      </c>
      <c r="AC816" s="142">
        <f t="shared" si="44"/>
        <v>3</v>
      </c>
      <c r="AD816" s="142" t="str">
        <f>VLOOKUP(U816,NIVEAUXADMIN!A:B,2,FALSE)</f>
        <v>HT10</v>
      </c>
      <c r="AE816" s="142" t="str">
        <f>VLOOKUP(V816,NIVEAUXADMIN!E:F,2,FALSE)</f>
        <v>HT101021</v>
      </c>
      <c r="AF816" s="142" t="str">
        <f>VLOOKUP(W816,NIVEAUXADMIN!I:J,2,FALSE)</f>
        <v>HT101021-02</v>
      </c>
      <c r="AG816" s="142">
        <f>IF(SUMPRODUCT(($A$4:$A816=A816)*($V$4:$V816=V816))&gt;1,0,1)</f>
        <v>0</v>
      </c>
    </row>
    <row r="817" spans="1:33" ht="15" customHeight="1">
      <c r="A817" s="143" t="s">
        <v>2754</v>
      </c>
      <c r="B817" s="143" t="s">
        <v>2754</v>
      </c>
      <c r="C817" s="143" t="s">
        <v>38</v>
      </c>
      <c r="D817" s="142" t="s">
        <v>1192</v>
      </c>
      <c r="E817" s="72"/>
      <c r="F817" s="142" t="s">
        <v>16</v>
      </c>
      <c r="G817" s="142" t="str">
        <f t="shared" si="45"/>
        <v>Decembre</v>
      </c>
      <c r="H817" s="158">
        <v>42719</v>
      </c>
      <c r="I817" s="84" t="s">
        <v>1051</v>
      </c>
      <c r="J817" s="142" t="s">
        <v>1052</v>
      </c>
      <c r="K817" s="142" t="s">
        <v>1057</v>
      </c>
      <c r="L817" s="142"/>
      <c r="M817" s="80" t="s">
        <v>27</v>
      </c>
      <c r="N817" s="159">
        <v>60</v>
      </c>
      <c r="O817" s="75"/>
      <c r="P817" s="75"/>
      <c r="Q817" s="75"/>
      <c r="R817" s="79"/>
      <c r="S817" s="144">
        <v>60</v>
      </c>
      <c r="T817" s="85" t="s">
        <v>1040</v>
      </c>
      <c r="U817" s="142" t="s">
        <v>20</v>
      </c>
      <c r="V817" s="142" t="s">
        <v>21</v>
      </c>
      <c r="W817" s="86"/>
      <c r="X817" s="142"/>
      <c r="Y817" s="142"/>
      <c r="Z817" s="142" t="s">
        <v>1069</v>
      </c>
      <c r="AA817" s="142" t="s">
        <v>2738</v>
      </c>
      <c r="AB817" s="142" t="str">
        <f t="shared" si="43"/>
        <v>CR 20161215SULE</v>
      </c>
      <c r="AC817" s="142">
        <f t="shared" si="44"/>
        <v>3</v>
      </c>
      <c r="AD817" s="142" t="str">
        <f>VLOOKUP(U817,NIVEAUXADMIN!A:B,2,FALSE)</f>
        <v>HT07</v>
      </c>
      <c r="AE817" s="142" t="str">
        <f>VLOOKUP(V817,NIVEAUXADMIN!E:F,2,FALSE)</f>
        <v>HT07711</v>
      </c>
      <c r="AF817" s="142" t="e">
        <f>VLOOKUP(W817,NIVEAUXADMIN!I:J,2,FALSE)</f>
        <v>#N/A</v>
      </c>
      <c r="AG817" s="142">
        <f>IF(SUMPRODUCT(($A$4:$A817=A817)*($V$4:$V817=V817))&gt;1,0,1)</f>
        <v>0</v>
      </c>
    </row>
    <row r="818" spans="1:33" ht="15" customHeight="1">
      <c r="A818" s="143" t="s">
        <v>2754</v>
      </c>
      <c r="B818" s="143" t="s">
        <v>2754</v>
      </c>
      <c r="C818" s="143" t="s">
        <v>38</v>
      </c>
      <c r="D818" s="142" t="s">
        <v>1192</v>
      </c>
      <c r="E818" s="72"/>
      <c r="F818" s="142" t="s">
        <v>16</v>
      </c>
      <c r="G818" s="142" t="str">
        <f t="shared" si="45"/>
        <v>Decembre</v>
      </c>
      <c r="H818" s="158">
        <v>42719</v>
      </c>
      <c r="I818" s="84" t="s">
        <v>1051</v>
      </c>
      <c r="J818" s="142" t="s">
        <v>1052</v>
      </c>
      <c r="K818" s="142" t="s">
        <v>1057</v>
      </c>
      <c r="L818" s="142"/>
      <c r="M818" s="80" t="s">
        <v>27</v>
      </c>
      <c r="N818" s="159">
        <v>60</v>
      </c>
      <c r="O818" s="75"/>
      <c r="P818" s="75"/>
      <c r="Q818" s="75"/>
      <c r="R818" s="79"/>
      <c r="S818" s="144">
        <v>60</v>
      </c>
      <c r="T818" s="85" t="s">
        <v>1040</v>
      </c>
      <c r="U818" s="142" t="s">
        <v>20</v>
      </c>
      <c r="V818" s="142" t="s">
        <v>517</v>
      </c>
      <c r="W818" s="86"/>
      <c r="X818" s="142"/>
      <c r="Y818" s="142"/>
      <c r="Z818" s="142" t="s">
        <v>1069</v>
      </c>
      <c r="AA818" s="142" t="s">
        <v>2738</v>
      </c>
      <c r="AB818" s="142" t="str">
        <f t="shared" si="43"/>
        <v>CR 20161215SUCH</v>
      </c>
      <c r="AC818" s="142">
        <f t="shared" si="44"/>
        <v>3</v>
      </c>
      <c r="AD818" s="142" t="str">
        <f>VLOOKUP(U818,NIVEAUXADMIN!A:B,2,FALSE)</f>
        <v>HT07</v>
      </c>
      <c r="AE818" s="142" t="str">
        <f>VLOOKUP(V818,NIVEAUXADMIN!E:F,2,FALSE)</f>
        <v>HT07713</v>
      </c>
      <c r="AF818" s="142" t="e">
        <f>VLOOKUP(W818,NIVEAUXADMIN!I:J,2,FALSE)</f>
        <v>#N/A</v>
      </c>
      <c r="AG818" s="142">
        <f>IF(SUMPRODUCT(($A$4:$A818=A818)*($V$4:$V818=V818))&gt;1,0,1)</f>
        <v>0</v>
      </c>
    </row>
    <row r="819" spans="1:33" ht="15" customHeight="1">
      <c r="A819" s="143" t="s">
        <v>2754</v>
      </c>
      <c r="B819" s="143" t="s">
        <v>2754</v>
      </c>
      <c r="C819" s="143" t="s">
        <v>38</v>
      </c>
      <c r="D819" s="142" t="s">
        <v>1192</v>
      </c>
      <c r="E819" s="72" t="s">
        <v>48</v>
      </c>
      <c r="F819" s="142" t="s">
        <v>16</v>
      </c>
      <c r="G819" s="142" t="str">
        <f t="shared" si="45"/>
        <v>Decembre</v>
      </c>
      <c r="H819" s="158">
        <v>42720</v>
      </c>
      <c r="I819" s="84" t="s">
        <v>1051</v>
      </c>
      <c r="J819" s="142" t="s">
        <v>1052</v>
      </c>
      <c r="K819" s="142" t="s">
        <v>1057</v>
      </c>
      <c r="L819" s="142"/>
      <c r="M819" s="80" t="s">
        <v>27</v>
      </c>
      <c r="N819" s="159">
        <v>112</v>
      </c>
      <c r="O819" s="75"/>
      <c r="P819" s="75"/>
      <c r="Q819" s="75"/>
      <c r="R819" s="79" t="s">
        <v>1885</v>
      </c>
      <c r="S819" s="144">
        <v>112</v>
      </c>
      <c r="T819" s="85" t="s">
        <v>1040</v>
      </c>
      <c r="U819" s="142" t="s">
        <v>153</v>
      </c>
      <c r="V819" s="142" t="s">
        <v>280</v>
      </c>
      <c r="W819" s="86" t="s">
        <v>1429</v>
      </c>
      <c r="X819" s="142"/>
      <c r="Y819" s="142"/>
      <c r="Z819" s="142" t="s">
        <v>1069</v>
      </c>
      <c r="AA819" s="142" t="s">
        <v>2738</v>
      </c>
      <c r="AB819" s="142" t="str">
        <f t="shared" si="43"/>
        <v>CR 20161216NIAR2È</v>
      </c>
      <c r="AC819" s="142">
        <f t="shared" si="44"/>
        <v>4</v>
      </c>
      <c r="AD819" s="142" t="str">
        <f>VLOOKUP(U819,NIVEAUXADMIN!A:B,2,FALSE)</f>
        <v>HT10</v>
      </c>
      <c r="AE819" s="142" t="str">
        <f>VLOOKUP(V819,NIVEAUXADMIN!E:F,2,FALSE)</f>
        <v>HT101024</v>
      </c>
      <c r="AF819" s="142" t="str">
        <f>VLOOKUP(W819,NIVEAUXADMIN!I:J,2,FALSE)</f>
        <v>HT101024-02</v>
      </c>
      <c r="AG819" s="142">
        <f>IF(SUMPRODUCT(($A$4:$A819=A819)*($V$4:$V819=V819))&gt;1,0,1)</f>
        <v>0</v>
      </c>
    </row>
    <row r="820" spans="1:33" ht="15" customHeight="1">
      <c r="A820" s="143" t="s">
        <v>2754</v>
      </c>
      <c r="B820" s="143" t="s">
        <v>2754</v>
      </c>
      <c r="C820" s="143" t="s">
        <v>38</v>
      </c>
      <c r="D820" s="142" t="s">
        <v>1192</v>
      </c>
      <c r="E820" s="72" t="s">
        <v>48</v>
      </c>
      <c r="F820" s="142" t="s">
        <v>16</v>
      </c>
      <c r="G820" s="142" t="str">
        <f t="shared" si="45"/>
        <v>Decembre</v>
      </c>
      <c r="H820" s="158">
        <v>42720</v>
      </c>
      <c r="I820" s="84" t="s">
        <v>1051</v>
      </c>
      <c r="J820" s="142" t="s">
        <v>1052</v>
      </c>
      <c r="K820" s="142" t="s">
        <v>1057</v>
      </c>
      <c r="L820" s="142"/>
      <c r="M820" s="80" t="s">
        <v>27</v>
      </c>
      <c r="N820" s="159">
        <v>131</v>
      </c>
      <c r="O820" s="75"/>
      <c r="P820" s="75"/>
      <c r="Q820" s="75"/>
      <c r="R820" s="79" t="s">
        <v>1885</v>
      </c>
      <c r="S820" s="144">
        <v>131</v>
      </c>
      <c r="T820" s="85" t="s">
        <v>1040</v>
      </c>
      <c r="U820" s="142" t="s">
        <v>153</v>
      </c>
      <c r="V820" s="142" t="s">
        <v>280</v>
      </c>
      <c r="W820" s="86" t="s">
        <v>1542</v>
      </c>
      <c r="X820" s="142"/>
      <c r="Y820" s="142"/>
      <c r="Z820" s="142" t="s">
        <v>1069</v>
      </c>
      <c r="AA820" s="142" t="s">
        <v>2738</v>
      </c>
      <c r="AB820" s="142" t="str">
        <f t="shared" si="43"/>
        <v>CR 20161216NIAR3È</v>
      </c>
      <c r="AC820" s="142">
        <f t="shared" si="44"/>
        <v>4</v>
      </c>
      <c r="AD820" s="142" t="str">
        <f>VLOOKUP(U820,NIVEAUXADMIN!A:B,2,FALSE)</f>
        <v>HT10</v>
      </c>
      <c r="AE820" s="142" t="str">
        <f>VLOOKUP(V820,NIVEAUXADMIN!E:F,2,FALSE)</f>
        <v>HT101024</v>
      </c>
      <c r="AF820" s="142" t="str">
        <f>VLOOKUP(W820,NIVEAUXADMIN!I:J,2,FALSE)</f>
        <v>HT101024-01</v>
      </c>
      <c r="AG820" s="142">
        <f>IF(SUMPRODUCT(($A$4:$A820=A820)*($V$4:$V820=V820))&gt;1,0,1)</f>
        <v>0</v>
      </c>
    </row>
    <row r="821" spans="1:33" ht="15" customHeight="1">
      <c r="A821" s="143" t="s">
        <v>2754</v>
      </c>
      <c r="B821" s="143" t="s">
        <v>2754</v>
      </c>
      <c r="C821" s="143" t="s">
        <v>38</v>
      </c>
      <c r="D821" s="142" t="s">
        <v>1192</v>
      </c>
      <c r="E821" s="72" t="s">
        <v>48</v>
      </c>
      <c r="F821" s="142" t="s">
        <v>16</v>
      </c>
      <c r="G821" s="142" t="str">
        <f t="shared" si="45"/>
        <v>Decembre</v>
      </c>
      <c r="H821" s="158">
        <v>42720</v>
      </c>
      <c r="I821" s="84" t="s">
        <v>1051</v>
      </c>
      <c r="J821" s="142" t="s">
        <v>1052</v>
      </c>
      <c r="K821" s="142" t="s">
        <v>1057</v>
      </c>
      <c r="L821" s="142"/>
      <c r="M821" s="80" t="s">
        <v>27</v>
      </c>
      <c r="N821" s="159">
        <v>136</v>
      </c>
      <c r="O821" s="75"/>
      <c r="P821" s="75"/>
      <c r="Q821" s="75"/>
      <c r="R821" s="79" t="s">
        <v>1885</v>
      </c>
      <c r="S821" s="144">
        <v>115</v>
      </c>
      <c r="T821" s="85" t="s">
        <v>1040</v>
      </c>
      <c r="U821" s="142" t="s">
        <v>153</v>
      </c>
      <c r="V821" s="142" t="s">
        <v>280</v>
      </c>
      <c r="W821" s="86" t="s">
        <v>1296</v>
      </c>
      <c r="X821" s="142"/>
      <c r="Y821" s="142"/>
      <c r="Z821" s="142" t="s">
        <v>1069</v>
      </c>
      <c r="AA821" s="142" t="s">
        <v>2738</v>
      </c>
      <c r="AB821" s="142" t="str">
        <f t="shared" si="43"/>
        <v>CR 20161216NIAR1È</v>
      </c>
      <c r="AC821" s="142">
        <f t="shared" si="44"/>
        <v>4</v>
      </c>
      <c r="AD821" s="142" t="str">
        <f>VLOOKUP(U821,NIVEAUXADMIN!A:B,2,FALSE)</f>
        <v>HT10</v>
      </c>
      <c r="AE821" s="142" t="str">
        <f>VLOOKUP(V821,NIVEAUXADMIN!E:F,2,FALSE)</f>
        <v>HT101024</v>
      </c>
      <c r="AF821" s="142" t="str">
        <f>VLOOKUP(W821,NIVEAUXADMIN!I:J,2,FALSE)</f>
        <v>HT101024-03</v>
      </c>
      <c r="AG821" s="142">
        <f>IF(SUMPRODUCT(($A$4:$A821=A821)*($V$4:$V821=V821))&gt;1,0,1)</f>
        <v>0</v>
      </c>
    </row>
    <row r="822" spans="1:33" ht="15" customHeight="1">
      <c r="A822" s="143" t="s">
        <v>2754</v>
      </c>
      <c r="B822" s="143" t="s">
        <v>2754</v>
      </c>
      <c r="C822" s="143" t="s">
        <v>38</v>
      </c>
      <c r="D822" s="142" t="s">
        <v>1192</v>
      </c>
      <c r="E822" s="72"/>
      <c r="F822" s="142" t="s">
        <v>16</v>
      </c>
      <c r="G822" s="142" t="str">
        <f t="shared" si="45"/>
        <v>Decembre</v>
      </c>
      <c r="H822" s="158">
        <v>42720</v>
      </c>
      <c r="I822" s="84" t="s">
        <v>1051</v>
      </c>
      <c r="J822" s="142" t="s">
        <v>1052</v>
      </c>
      <c r="K822" s="142" t="s">
        <v>1057</v>
      </c>
      <c r="L822" s="142"/>
      <c r="M822" s="80" t="s">
        <v>27</v>
      </c>
      <c r="N822" s="159">
        <v>60</v>
      </c>
      <c r="O822" s="75"/>
      <c r="P822" s="75"/>
      <c r="Q822" s="75"/>
      <c r="R822" s="79" t="s">
        <v>1885</v>
      </c>
      <c r="S822" s="144">
        <v>60</v>
      </c>
      <c r="T822" s="85" t="s">
        <v>1040</v>
      </c>
      <c r="U822" s="142" t="s">
        <v>20</v>
      </c>
      <c r="V822" s="142" t="s">
        <v>517</v>
      </c>
      <c r="W822" s="86"/>
      <c r="X822" s="142"/>
      <c r="Y822" s="142"/>
      <c r="Z822" s="142" t="s">
        <v>1069</v>
      </c>
      <c r="AA822" s="142" t="s">
        <v>2738</v>
      </c>
      <c r="AB822" s="142" t="str">
        <f t="shared" si="43"/>
        <v>CR 20161216SUCH</v>
      </c>
      <c r="AC822" s="142">
        <f t="shared" si="44"/>
        <v>3</v>
      </c>
      <c r="AD822" s="142" t="str">
        <f>VLOOKUP(U822,NIVEAUXADMIN!A:B,2,FALSE)</f>
        <v>HT07</v>
      </c>
      <c r="AE822" s="142" t="str">
        <f>VLOOKUP(V822,NIVEAUXADMIN!E:F,2,FALSE)</f>
        <v>HT07713</v>
      </c>
      <c r="AF822" s="142" t="e">
        <f>VLOOKUP(W822,NIVEAUXADMIN!I:J,2,FALSE)</f>
        <v>#N/A</v>
      </c>
      <c r="AG822" s="142">
        <f>IF(SUMPRODUCT(($A$4:$A822=A822)*($V$4:$V822=V822))&gt;1,0,1)</f>
        <v>0</v>
      </c>
    </row>
    <row r="823" spans="1:33" ht="15" customHeight="1">
      <c r="A823" s="143" t="s">
        <v>2754</v>
      </c>
      <c r="B823" s="143" t="s">
        <v>2754</v>
      </c>
      <c r="C823" s="143" t="s">
        <v>38</v>
      </c>
      <c r="D823" s="142" t="s">
        <v>1192</v>
      </c>
      <c r="E823" s="72"/>
      <c r="F823" s="142" t="s">
        <v>16</v>
      </c>
      <c r="G823" s="142" t="str">
        <f t="shared" si="45"/>
        <v>Decembre</v>
      </c>
      <c r="H823" s="158">
        <v>42721</v>
      </c>
      <c r="I823" s="84" t="s">
        <v>1051</v>
      </c>
      <c r="J823" s="142" t="s">
        <v>1052</v>
      </c>
      <c r="K823" s="142" t="s">
        <v>1057</v>
      </c>
      <c r="L823" s="142"/>
      <c r="M823" s="80" t="s">
        <v>27</v>
      </c>
      <c r="N823" s="159">
        <v>91</v>
      </c>
      <c r="O823" s="75"/>
      <c r="P823" s="75"/>
      <c r="Q823" s="75"/>
      <c r="R823" s="79" t="s">
        <v>1885</v>
      </c>
      <c r="S823" s="144">
        <v>91</v>
      </c>
      <c r="T823" s="85" t="s">
        <v>1040</v>
      </c>
      <c r="U823" s="142" t="s">
        <v>20</v>
      </c>
      <c r="V823" s="142" t="s">
        <v>542</v>
      </c>
      <c r="W823" s="86" t="s">
        <v>1545</v>
      </c>
      <c r="X823" s="142"/>
      <c r="Y823" s="142"/>
      <c r="Z823" s="142" t="s">
        <v>1069</v>
      </c>
      <c r="AA823" s="142" t="s">
        <v>2738</v>
      </c>
      <c r="AB823" s="142" t="str">
        <f t="shared" si="43"/>
        <v>CR 20161217SURO3È</v>
      </c>
      <c r="AC823" s="142">
        <f t="shared" si="44"/>
        <v>3</v>
      </c>
      <c r="AD823" s="142" t="str">
        <f>VLOOKUP(U823,NIVEAUXADMIN!A:B,2,FALSE)</f>
        <v>HT07</v>
      </c>
      <c r="AE823" s="142" t="str">
        <f>VLOOKUP(V823,NIVEAUXADMIN!E:F,2,FALSE)</f>
        <v>HT07743</v>
      </c>
      <c r="AF823" s="142" t="str">
        <f>VLOOKUP(W823,NIVEAUXADMIN!I:J,2,FALSE)</f>
        <v>HT07743-03</v>
      </c>
      <c r="AG823" s="142">
        <f>IF(SUMPRODUCT(($A$4:$A823=A823)*($V$4:$V823=V823))&gt;1,0,1)</f>
        <v>0</v>
      </c>
    </row>
    <row r="824" spans="1:33" ht="15" customHeight="1">
      <c r="A824" s="143" t="s">
        <v>2754</v>
      </c>
      <c r="B824" s="143" t="s">
        <v>2754</v>
      </c>
      <c r="C824" s="143" t="s">
        <v>38</v>
      </c>
      <c r="D824" s="142" t="s">
        <v>1192</v>
      </c>
      <c r="E824" s="72" t="s">
        <v>48</v>
      </c>
      <c r="F824" s="142" t="s">
        <v>16</v>
      </c>
      <c r="G824" s="142" t="str">
        <f t="shared" si="45"/>
        <v>Decembre</v>
      </c>
      <c r="H824" s="158">
        <v>42721</v>
      </c>
      <c r="I824" s="84" t="s">
        <v>1051</v>
      </c>
      <c r="J824" s="142" t="s">
        <v>1052</v>
      </c>
      <c r="K824" s="142" t="s">
        <v>1057</v>
      </c>
      <c r="L824" s="142"/>
      <c r="M824" s="80" t="s">
        <v>27</v>
      </c>
      <c r="N824" s="159">
        <v>298</v>
      </c>
      <c r="O824" s="75"/>
      <c r="P824" s="75"/>
      <c r="Q824" s="75"/>
      <c r="R824" s="79"/>
      <c r="S824" s="144">
        <v>298</v>
      </c>
      <c r="T824" s="85" t="s">
        <v>1040</v>
      </c>
      <c r="U824" s="142" t="s">
        <v>153</v>
      </c>
      <c r="V824" s="142" t="s">
        <v>296</v>
      </c>
      <c r="W824" s="86" t="s">
        <v>1329</v>
      </c>
      <c r="X824" s="142"/>
      <c r="Y824" s="142"/>
      <c r="Z824" s="142" t="s">
        <v>1069</v>
      </c>
      <c r="AA824" s="142" t="s">
        <v>2738</v>
      </c>
      <c r="AB824" s="142" t="str">
        <f t="shared" si="43"/>
        <v>CR 20161217NIMI1È</v>
      </c>
      <c r="AC824" s="142">
        <f t="shared" si="44"/>
        <v>3</v>
      </c>
      <c r="AD824" s="142" t="str">
        <f>VLOOKUP(U824,NIVEAUXADMIN!A:B,2,FALSE)</f>
        <v>HT10</v>
      </c>
      <c r="AE824" s="142" t="str">
        <f>VLOOKUP(V824,NIVEAUXADMIN!E:F,2,FALSE)</f>
        <v>HT101011</v>
      </c>
      <c r="AF824" s="142" t="str">
        <f>VLOOKUP(W824,NIVEAUXADMIN!I:J,2,FALSE)</f>
        <v>HT101011-01</v>
      </c>
      <c r="AG824" s="142">
        <f>IF(SUMPRODUCT(($A$4:$A824=A824)*($V$4:$V824=V824))&gt;1,0,1)</f>
        <v>0</v>
      </c>
    </row>
    <row r="825" spans="1:33" ht="15" customHeight="1">
      <c r="A825" s="143" t="s">
        <v>2754</v>
      </c>
      <c r="B825" s="143" t="s">
        <v>2754</v>
      </c>
      <c r="C825" s="143" t="s">
        <v>38</v>
      </c>
      <c r="D825" s="142" t="s">
        <v>1192</v>
      </c>
      <c r="E825" s="72"/>
      <c r="F825" s="142" t="s">
        <v>16</v>
      </c>
      <c r="G825" s="142" t="str">
        <f t="shared" si="45"/>
        <v>Decembre</v>
      </c>
      <c r="H825" s="158">
        <v>42723</v>
      </c>
      <c r="I825" s="84" t="s">
        <v>1051</v>
      </c>
      <c r="J825" s="142" t="s">
        <v>1052</v>
      </c>
      <c r="K825" s="142" t="s">
        <v>1057</v>
      </c>
      <c r="L825" s="142"/>
      <c r="M825" s="80" t="s">
        <v>27</v>
      </c>
      <c r="N825" s="159">
        <v>68</v>
      </c>
      <c r="O825" s="75"/>
      <c r="P825" s="75"/>
      <c r="Q825" s="75"/>
      <c r="R825" s="79" t="s">
        <v>1885</v>
      </c>
      <c r="S825" s="144">
        <v>68</v>
      </c>
      <c r="T825" s="85" t="s">
        <v>1040</v>
      </c>
      <c r="U825" s="142" t="s">
        <v>20</v>
      </c>
      <c r="V825" s="142" t="s">
        <v>514</v>
      </c>
      <c r="W825" s="86"/>
      <c r="X825" s="142"/>
      <c r="Y825" s="142"/>
      <c r="Z825" s="142" t="s">
        <v>1069</v>
      </c>
      <c r="AA825" s="142" t="s">
        <v>2738</v>
      </c>
      <c r="AB825" s="142" t="str">
        <f t="shared" si="43"/>
        <v>CR 20161219SUCA</v>
      </c>
      <c r="AC825" s="142">
        <f t="shared" si="44"/>
        <v>9</v>
      </c>
      <c r="AD825" s="142" t="str">
        <f>VLOOKUP(U825,NIVEAUXADMIN!A:B,2,FALSE)</f>
        <v>HT07</v>
      </c>
      <c r="AE825" s="142" t="str">
        <f>VLOOKUP(V825,NIVEAUXADMIN!E:F,2,FALSE)</f>
        <v>HT07733</v>
      </c>
      <c r="AF825" s="142" t="e">
        <f>VLOOKUP(W825,NIVEAUXADMIN!I:J,2,FALSE)</f>
        <v>#N/A</v>
      </c>
      <c r="AG825" s="142">
        <f>IF(SUMPRODUCT(($A$4:$A825=A825)*($V$4:$V825=V825))&gt;1,0,1)</f>
        <v>1</v>
      </c>
    </row>
    <row r="826" spans="1:33" ht="15" customHeight="1">
      <c r="A826" s="143" t="s">
        <v>2754</v>
      </c>
      <c r="B826" s="143" t="s">
        <v>2754</v>
      </c>
      <c r="C826" s="143" t="s">
        <v>38</v>
      </c>
      <c r="D826" s="142" t="s">
        <v>1192</v>
      </c>
      <c r="E826" s="72"/>
      <c r="F826" s="142" t="s">
        <v>16</v>
      </c>
      <c r="G826" s="142" t="str">
        <f t="shared" si="45"/>
        <v>Decembre</v>
      </c>
      <c r="H826" s="158">
        <v>42723</v>
      </c>
      <c r="I826" s="84" t="s">
        <v>1051</v>
      </c>
      <c r="J826" s="142" t="s">
        <v>1052</v>
      </c>
      <c r="K826" s="142" t="s">
        <v>1057</v>
      </c>
      <c r="L826" s="142"/>
      <c r="M826" s="80" t="s">
        <v>27</v>
      </c>
      <c r="N826" s="159">
        <v>95</v>
      </c>
      <c r="O826" s="75"/>
      <c r="P826" s="75"/>
      <c r="Q826" s="75"/>
      <c r="R826" s="79" t="s">
        <v>1885</v>
      </c>
      <c r="S826" s="144">
        <v>95</v>
      </c>
      <c r="T826" s="85" t="s">
        <v>1040</v>
      </c>
      <c r="U826" s="142" t="s">
        <v>20</v>
      </c>
      <c r="V826" s="142" t="s">
        <v>514</v>
      </c>
      <c r="W826" s="86"/>
      <c r="X826" s="142"/>
      <c r="Y826" s="142"/>
      <c r="Z826" s="142" t="s">
        <v>1069</v>
      </c>
      <c r="AA826" s="142" t="s">
        <v>2738</v>
      </c>
      <c r="AB826" s="142" t="str">
        <f t="shared" si="43"/>
        <v>CR 20161219SUCA</v>
      </c>
      <c r="AC826" s="142">
        <f t="shared" si="44"/>
        <v>9</v>
      </c>
      <c r="AD826" s="142" t="str">
        <f>VLOOKUP(U826,NIVEAUXADMIN!A:B,2,FALSE)</f>
        <v>HT07</v>
      </c>
      <c r="AE826" s="142" t="str">
        <f>VLOOKUP(V826,NIVEAUXADMIN!E:F,2,FALSE)</f>
        <v>HT07733</v>
      </c>
      <c r="AF826" s="142" t="e">
        <f>VLOOKUP(W826,NIVEAUXADMIN!I:J,2,FALSE)</f>
        <v>#N/A</v>
      </c>
      <c r="AG826" s="142">
        <f>IF(SUMPRODUCT(($A$4:$A826=A826)*($V$4:$V826=V826))&gt;1,0,1)</f>
        <v>0</v>
      </c>
    </row>
    <row r="827" spans="1:33" ht="15" customHeight="1">
      <c r="A827" s="143" t="s">
        <v>2754</v>
      </c>
      <c r="B827" s="143" t="s">
        <v>2754</v>
      </c>
      <c r="C827" s="143" t="s">
        <v>38</v>
      </c>
      <c r="D827" s="142" t="s">
        <v>1192</v>
      </c>
      <c r="E827" s="72"/>
      <c r="F827" s="142" t="s">
        <v>16</v>
      </c>
      <c r="G827" s="142" t="str">
        <f t="shared" si="45"/>
        <v>Decembre</v>
      </c>
      <c r="H827" s="158">
        <v>42723</v>
      </c>
      <c r="I827" s="84" t="s">
        <v>1051</v>
      </c>
      <c r="J827" s="142" t="s">
        <v>1052</v>
      </c>
      <c r="K827" s="142" t="s">
        <v>1057</v>
      </c>
      <c r="L827" s="142"/>
      <c r="M827" s="80" t="s">
        <v>27</v>
      </c>
      <c r="N827" s="159">
        <v>78</v>
      </c>
      <c r="O827" s="75"/>
      <c r="P827" s="75"/>
      <c r="Q827" s="75"/>
      <c r="R827" s="79" t="s">
        <v>1885</v>
      </c>
      <c r="S827" s="144">
        <v>78</v>
      </c>
      <c r="T827" s="85" t="s">
        <v>1040</v>
      </c>
      <c r="U827" s="142" t="s">
        <v>20</v>
      </c>
      <c r="V827" s="142" t="s">
        <v>514</v>
      </c>
      <c r="W827" s="86"/>
      <c r="X827" s="142"/>
      <c r="Y827" s="142"/>
      <c r="Z827" s="142" t="s">
        <v>1069</v>
      </c>
      <c r="AA827" s="142" t="s">
        <v>2738</v>
      </c>
      <c r="AB827" s="142" t="str">
        <f t="shared" si="43"/>
        <v>CR 20161219SUCA</v>
      </c>
      <c r="AC827" s="142">
        <f t="shared" si="44"/>
        <v>9</v>
      </c>
      <c r="AD827" s="142" t="str">
        <f>VLOOKUP(U827,NIVEAUXADMIN!A:B,2,FALSE)</f>
        <v>HT07</v>
      </c>
      <c r="AE827" s="142" t="str">
        <f>VLOOKUP(V827,NIVEAUXADMIN!E:F,2,FALSE)</f>
        <v>HT07733</v>
      </c>
      <c r="AF827" s="142" t="e">
        <f>VLOOKUP(W827,NIVEAUXADMIN!I:J,2,FALSE)</f>
        <v>#N/A</v>
      </c>
      <c r="AG827" s="142">
        <f>IF(SUMPRODUCT(($A$4:$A827=A827)*($V$4:$V827=V827))&gt;1,0,1)</f>
        <v>0</v>
      </c>
    </row>
    <row r="828" spans="1:33" ht="15" customHeight="1">
      <c r="A828" s="143" t="s">
        <v>2754</v>
      </c>
      <c r="B828" s="143" t="s">
        <v>2754</v>
      </c>
      <c r="C828" s="143" t="s">
        <v>38</v>
      </c>
      <c r="D828" s="142" t="s">
        <v>1192</v>
      </c>
      <c r="E828" s="72" t="s">
        <v>48</v>
      </c>
      <c r="F828" s="142" t="s">
        <v>16</v>
      </c>
      <c r="G828" s="142" t="str">
        <f t="shared" si="45"/>
        <v>Decembre</v>
      </c>
      <c r="H828" s="158">
        <v>42724</v>
      </c>
      <c r="I828" s="84" t="s">
        <v>1051</v>
      </c>
      <c r="J828" s="142" t="s">
        <v>1052</v>
      </c>
      <c r="K828" s="142" t="s">
        <v>1057</v>
      </c>
      <c r="L828" s="142"/>
      <c r="M828" s="80" t="s">
        <v>27</v>
      </c>
      <c r="N828" s="159">
        <v>241</v>
      </c>
      <c r="O828" s="75"/>
      <c r="P828" s="75"/>
      <c r="Q828" s="75"/>
      <c r="R828" s="79"/>
      <c r="S828" s="144">
        <v>241</v>
      </c>
      <c r="T828" s="85" t="s">
        <v>1040</v>
      </c>
      <c r="U828" s="142" t="s">
        <v>153</v>
      </c>
      <c r="V828" s="142" t="s">
        <v>287</v>
      </c>
      <c r="W828" s="86" t="s">
        <v>1670</v>
      </c>
      <c r="X828" s="142"/>
      <c r="Y828" s="142"/>
      <c r="Z828" s="142" t="s">
        <v>1069</v>
      </c>
      <c r="AA828" s="142" t="s">
        <v>2738</v>
      </c>
      <c r="AB828" s="142" t="str">
        <f t="shared" si="43"/>
        <v>CR 20161220NIFO4È</v>
      </c>
      <c r="AC828" s="142">
        <f t="shared" si="44"/>
        <v>3</v>
      </c>
      <c r="AD828" s="142" t="str">
        <f>VLOOKUP(U828,NIVEAUXADMIN!A:B,2,FALSE)</f>
        <v>HT10</v>
      </c>
      <c r="AE828" s="142" t="str">
        <f>VLOOKUP(V828,NIVEAUXADMIN!E:F,2,FALSE)</f>
        <v>HT101013</v>
      </c>
      <c r="AF828" s="142" t="str">
        <f>VLOOKUP(W828,NIVEAUXADMIN!I:J,2,FALSE)</f>
        <v>HT101013-03</v>
      </c>
      <c r="AG828" s="142">
        <f>IF(SUMPRODUCT(($A$4:$A828=A828)*($V$4:$V828=V828))&gt;1,0,1)</f>
        <v>0</v>
      </c>
    </row>
    <row r="829" spans="1:33" ht="15" customHeight="1">
      <c r="A829" s="143" t="s">
        <v>2754</v>
      </c>
      <c r="B829" s="143" t="s">
        <v>2754</v>
      </c>
      <c r="C829" s="143" t="s">
        <v>38</v>
      </c>
      <c r="D829" s="142" t="s">
        <v>1192</v>
      </c>
      <c r="E829" s="72" t="s">
        <v>48</v>
      </c>
      <c r="F829" s="142" t="s">
        <v>16</v>
      </c>
      <c r="G829" s="142" t="str">
        <f t="shared" si="45"/>
        <v>Decembre</v>
      </c>
      <c r="H829" s="158">
        <v>42724</v>
      </c>
      <c r="I829" s="84" t="s">
        <v>1051</v>
      </c>
      <c r="J829" s="142" t="s">
        <v>1052</v>
      </c>
      <c r="K829" s="142" t="s">
        <v>1057</v>
      </c>
      <c r="L829" s="142"/>
      <c r="M829" s="80" t="s">
        <v>27</v>
      </c>
      <c r="N829" s="159">
        <v>124</v>
      </c>
      <c r="O829" s="75"/>
      <c r="P829" s="75"/>
      <c r="Q829" s="75"/>
      <c r="R829" s="79" t="s">
        <v>1885</v>
      </c>
      <c r="S829" s="144">
        <v>124</v>
      </c>
      <c r="T829" s="85" t="s">
        <v>1040</v>
      </c>
      <c r="U829" s="142" t="s">
        <v>153</v>
      </c>
      <c r="V829" s="142" t="s">
        <v>305</v>
      </c>
      <c r="W829" s="86" t="s">
        <v>1636</v>
      </c>
      <c r="X829" s="142"/>
      <c r="Y829" s="142"/>
      <c r="Z829" s="142" t="s">
        <v>1069</v>
      </c>
      <c r="AA829" s="142" t="s">
        <v>2738</v>
      </c>
      <c r="AB829" s="142" t="str">
        <f t="shared" si="43"/>
        <v>CR 20161220NIPE4È</v>
      </c>
      <c r="AC829" s="142">
        <f t="shared" si="44"/>
        <v>4</v>
      </c>
      <c r="AD829" s="142" t="str">
        <f>VLOOKUP(U829,NIVEAUXADMIN!A:B,2,FALSE)</f>
        <v>HT10</v>
      </c>
      <c r="AE829" s="142" t="str">
        <f>VLOOKUP(V829,NIVEAUXADMIN!E:F,2,FALSE)</f>
        <v>HT101012</v>
      </c>
      <c r="AF829" s="142" t="str">
        <f>VLOOKUP(W829,NIVEAUXADMIN!I:J,2,FALSE)</f>
        <v>HT101012-04</v>
      </c>
      <c r="AG829" s="142">
        <f>IF(SUMPRODUCT(($A$4:$A829=A829)*($V$4:$V829=V829))&gt;1,0,1)</f>
        <v>0</v>
      </c>
    </row>
    <row r="830" spans="1:33" ht="15" customHeight="1">
      <c r="A830" s="143" t="s">
        <v>2754</v>
      </c>
      <c r="B830" s="143" t="s">
        <v>2754</v>
      </c>
      <c r="C830" s="143" t="s">
        <v>38</v>
      </c>
      <c r="D830" s="142" t="s">
        <v>1192</v>
      </c>
      <c r="E830" s="72"/>
      <c r="F830" s="142" t="s">
        <v>16</v>
      </c>
      <c r="G830" s="142" t="str">
        <f t="shared" si="45"/>
        <v>Decembre</v>
      </c>
      <c r="H830" s="158">
        <v>42724</v>
      </c>
      <c r="I830" s="84" t="s">
        <v>1051</v>
      </c>
      <c r="J830" s="142" t="s">
        <v>1052</v>
      </c>
      <c r="K830" s="142" t="s">
        <v>1057</v>
      </c>
      <c r="L830" s="142"/>
      <c r="M830" s="80" t="s">
        <v>27</v>
      </c>
      <c r="N830" s="159">
        <v>51</v>
      </c>
      <c r="O830" s="75"/>
      <c r="P830" s="75"/>
      <c r="Q830" s="75"/>
      <c r="R830" s="79" t="s">
        <v>1885</v>
      </c>
      <c r="S830" s="144">
        <v>51</v>
      </c>
      <c r="T830" s="85" t="s">
        <v>1040</v>
      </c>
      <c r="U830" s="142" t="s">
        <v>20</v>
      </c>
      <c r="V830" s="142" t="s">
        <v>551</v>
      </c>
      <c r="W830" s="86"/>
      <c r="X830" s="142"/>
      <c r="Y830" s="142"/>
      <c r="Z830" s="142" t="s">
        <v>1069</v>
      </c>
      <c r="AA830" s="142" t="s">
        <v>2738</v>
      </c>
      <c r="AB830" s="142" t="str">
        <f t="shared" si="43"/>
        <v>CR 20161220SUTI</v>
      </c>
      <c r="AC830" s="142">
        <f t="shared" si="44"/>
        <v>3</v>
      </c>
      <c r="AD830" s="142" t="str">
        <f>VLOOKUP(U830,NIVEAUXADMIN!A:B,2,FALSE)</f>
        <v>HT07</v>
      </c>
      <c r="AE830" s="142" t="str">
        <f>VLOOKUP(V830,NIVEAUXADMIN!E:F,2,FALSE)</f>
        <v>HT07753</v>
      </c>
      <c r="AF830" s="142" t="e">
        <f>VLOOKUP(W830,NIVEAUXADMIN!I:J,2,FALSE)</f>
        <v>#N/A</v>
      </c>
      <c r="AG830" s="142">
        <f>IF(SUMPRODUCT(($A$4:$A830=A830)*($V$4:$V830=V830))&gt;1,0,1)</f>
        <v>0</v>
      </c>
    </row>
    <row r="831" spans="1:33" ht="15" customHeight="1">
      <c r="A831" s="143" t="s">
        <v>2754</v>
      </c>
      <c r="B831" s="143" t="s">
        <v>2754</v>
      </c>
      <c r="C831" s="143" t="s">
        <v>38</v>
      </c>
      <c r="D831" s="142" t="s">
        <v>1192</v>
      </c>
      <c r="E831" s="72" t="s">
        <v>48</v>
      </c>
      <c r="F831" s="142" t="s">
        <v>16</v>
      </c>
      <c r="G831" s="142" t="str">
        <f t="shared" si="45"/>
        <v>Decembre</v>
      </c>
      <c r="H831" s="158">
        <v>42725</v>
      </c>
      <c r="I831" s="84" t="s">
        <v>1051</v>
      </c>
      <c r="J831" s="142" t="s">
        <v>1052</v>
      </c>
      <c r="K831" s="142" t="s">
        <v>1057</v>
      </c>
      <c r="L831" s="142"/>
      <c r="M831" s="80" t="s">
        <v>27</v>
      </c>
      <c r="N831" s="159">
        <v>356</v>
      </c>
      <c r="O831" s="75"/>
      <c r="P831" s="75"/>
      <c r="Q831" s="75"/>
      <c r="R831" s="79" t="s">
        <v>1885</v>
      </c>
      <c r="S831" s="144">
        <v>178</v>
      </c>
      <c r="T831" s="85" t="s">
        <v>1040</v>
      </c>
      <c r="U831" s="142" t="s">
        <v>153</v>
      </c>
      <c r="V831" s="142" t="s">
        <v>296</v>
      </c>
      <c r="W831" s="86" t="s">
        <v>1440</v>
      </c>
      <c r="X831" s="142"/>
      <c r="Y831" s="142"/>
      <c r="Z831" s="142" t="s">
        <v>1069</v>
      </c>
      <c r="AA831" s="142" t="s">
        <v>2738</v>
      </c>
      <c r="AB831" s="142" t="str">
        <f t="shared" si="43"/>
        <v>CR 20161221NIMI2È</v>
      </c>
      <c r="AC831" s="142">
        <f t="shared" si="44"/>
        <v>4</v>
      </c>
      <c r="AD831" s="142" t="str">
        <f>VLOOKUP(U831,NIVEAUXADMIN!A:B,2,FALSE)</f>
        <v>HT10</v>
      </c>
      <c r="AE831" s="142" t="str">
        <f>VLOOKUP(V831,NIVEAUXADMIN!E:F,2,FALSE)</f>
        <v>HT101011</v>
      </c>
      <c r="AF831" s="142" t="str">
        <f>VLOOKUP(W831,NIVEAUXADMIN!I:J,2,FALSE)</f>
        <v>HT101011-02</v>
      </c>
      <c r="AG831" s="142">
        <f>IF(SUMPRODUCT(($A$4:$A831=A831)*($V$4:$V831=V831))&gt;1,0,1)</f>
        <v>0</v>
      </c>
    </row>
    <row r="832" spans="1:33" ht="15" customHeight="1">
      <c r="A832" s="143" t="s">
        <v>2754</v>
      </c>
      <c r="B832" s="143" t="s">
        <v>2754</v>
      </c>
      <c r="C832" s="143" t="s">
        <v>38</v>
      </c>
      <c r="D832" s="142" t="s">
        <v>1192</v>
      </c>
      <c r="E832" s="72" t="s">
        <v>48</v>
      </c>
      <c r="F832" s="142" t="s">
        <v>16</v>
      </c>
      <c r="G832" s="142" t="str">
        <f t="shared" si="45"/>
        <v>Decembre</v>
      </c>
      <c r="H832" s="158">
        <v>42725</v>
      </c>
      <c r="I832" s="84" t="s">
        <v>1051</v>
      </c>
      <c r="J832" s="142" t="s">
        <v>1052</v>
      </c>
      <c r="K832" s="142" t="s">
        <v>1057</v>
      </c>
      <c r="L832" s="142"/>
      <c r="M832" s="80" t="s">
        <v>27</v>
      </c>
      <c r="N832" s="159">
        <v>183</v>
      </c>
      <c r="O832" s="75"/>
      <c r="P832" s="75"/>
      <c r="Q832" s="75"/>
      <c r="R832" s="79"/>
      <c r="S832" s="144">
        <v>183</v>
      </c>
      <c r="T832" s="85" t="s">
        <v>1040</v>
      </c>
      <c r="U832" s="142" t="s">
        <v>153</v>
      </c>
      <c r="V832" s="142" t="s">
        <v>293</v>
      </c>
      <c r="W832" s="86" t="s">
        <v>1668</v>
      </c>
      <c r="X832" s="142"/>
      <c r="Y832" s="142"/>
      <c r="Z832" s="142" t="s">
        <v>1069</v>
      </c>
      <c r="AA832" s="142" t="s">
        <v>2738</v>
      </c>
      <c r="AB832" s="142" t="str">
        <f t="shared" si="43"/>
        <v>CR 20161221NIL'4È</v>
      </c>
      <c r="AC832" s="142">
        <f t="shared" si="44"/>
        <v>6</v>
      </c>
      <c r="AD832" s="142" t="str">
        <f>VLOOKUP(U832,NIVEAUXADMIN!A:B,2,FALSE)</f>
        <v>HT10</v>
      </c>
      <c r="AE832" s="142" t="str">
        <f>VLOOKUP(V832,NIVEAUXADMIN!E:F,2,FALSE)</f>
        <v>HT101023</v>
      </c>
      <c r="AF832" s="142" t="str">
        <f>VLOOKUP(W832,NIVEAUXADMIN!I:J,2,FALSE)</f>
        <v>HT101023-04</v>
      </c>
      <c r="AG832" s="142">
        <f>IF(SUMPRODUCT(($A$4:$A832=A832)*($V$4:$V832=V832))&gt;1,0,1)</f>
        <v>0</v>
      </c>
    </row>
    <row r="833" spans="1:33" ht="15" customHeight="1">
      <c r="A833" s="143" t="s">
        <v>2754</v>
      </c>
      <c r="B833" s="143" t="s">
        <v>2754</v>
      </c>
      <c r="C833" s="143" t="s">
        <v>38</v>
      </c>
      <c r="D833" s="142" t="s">
        <v>1192</v>
      </c>
      <c r="E833" s="72"/>
      <c r="F833" s="142" t="s">
        <v>16</v>
      </c>
      <c r="G833" s="142" t="str">
        <f t="shared" si="45"/>
        <v>Decembre</v>
      </c>
      <c r="H833" s="158">
        <v>42725</v>
      </c>
      <c r="I833" s="84" t="s">
        <v>1051</v>
      </c>
      <c r="J833" s="142" t="s">
        <v>1052</v>
      </c>
      <c r="K833" s="142" t="s">
        <v>1057</v>
      </c>
      <c r="L833" s="142"/>
      <c r="M833" s="80" t="s">
        <v>27</v>
      </c>
      <c r="N833" s="159">
        <v>67</v>
      </c>
      <c r="O833" s="75"/>
      <c r="P833" s="75"/>
      <c r="Q833" s="75"/>
      <c r="R833" s="79" t="s">
        <v>1885</v>
      </c>
      <c r="S833" s="144">
        <v>67</v>
      </c>
      <c r="T833" s="85" t="s">
        <v>1040</v>
      </c>
      <c r="U833" s="142" t="s">
        <v>20</v>
      </c>
      <c r="V833" s="142" t="s">
        <v>517</v>
      </c>
      <c r="W833" s="86"/>
      <c r="X833" s="142"/>
      <c r="Y833" s="142"/>
      <c r="Z833" s="142" t="s">
        <v>1069</v>
      </c>
      <c r="AA833" s="142" t="s">
        <v>2738</v>
      </c>
      <c r="AB833" s="142" t="str">
        <f t="shared" si="43"/>
        <v>CR 20161221SUCH</v>
      </c>
      <c r="AC833" s="142">
        <f t="shared" si="44"/>
        <v>3</v>
      </c>
      <c r="AD833" s="142" t="str">
        <f>VLOOKUP(U833,NIVEAUXADMIN!A:B,2,FALSE)</f>
        <v>HT07</v>
      </c>
      <c r="AE833" s="142" t="str">
        <f>VLOOKUP(V833,NIVEAUXADMIN!E:F,2,FALSE)</f>
        <v>HT07713</v>
      </c>
      <c r="AF833" s="142" t="e">
        <f>VLOOKUP(W833,NIVEAUXADMIN!I:J,2,FALSE)</f>
        <v>#N/A</v>
      </c>
      <c r="AG833" s="142">
        <f>IF(SUMPRODUCT(($A$4:$A833=A833)*($V$4:$V833=V833))&gt;1,0,1)</f>
        <v>0</v>
      </c>
    </row>
    <row r="834" spans="1:33" ht="15" customHeight="1">
      <c r="A834" s="143" t="s">
        <v>2754</v>
      </c>
      <c r="B834" s="143" t="s">
        <v>2754</v>
      </c>
      <c r="C834" s="143" t="s">
        <v>38</v>
      </c>
      <c r="D834" s="142" t="s">
        <v>1192</v>
      </c>
      <c r="E834" s="72" t="s">
        <v>48</v>
      </c>
      <c r="F834" s="142" t="s">
        <v>16</v>
      </c>
      <c r="G834" s="142" t="str">
        <f t="shared" si="45"/>
        <v>Decembre</v>
      </c>
      <c r="H834" s="158">
        <v>42726</v>
      </c>
      <c r="I834" s="84" t="s">
        <v>1051</v>
      </c>
      <c r="J834" s="142" t="s">
        <v>1052</v>
      </c>
      <c r="K834" s="142" t="s">
        <v>1057</v>
      </c>
      <c r="L834" s="142"/>
      <c r="M834" s="80" t="s">
        <v>27</v>
      </c>
      <c r="N834" s="159">
        <v>189</v>
      </c>
      <c r="O834" s="75"/>
      <c r="P834" s="75"/>
      <c r="Q834" s="75"/>
      <c r="R834" s="79"/>
      <c r="S834" s="144">
        <v>189</v>
      </c>
      <c r="T834" s="85" t="s">
        <v>1040</v>
      </c>
      <c r="U834" s="142" t="s">
        <v>153</v>
      </c>
      <c r="V834" s="142" t="s">
        <v>296</v>
      </c>
      <c r="W834" s="86"/>
      <c r="X834" s="142"/>
      <c r="Y834" s="142"/>
      <c r="Z834" s="142" t="s">
        <v>1069</v>
      </c>
      <c r="AA834" s="142" t="s">
        <v>2738</v>
      </c>
      <c r="AB834" s="142" t="str">
        <f t="shared" si="43"/>
        <v>CR 20161222NIMI</v>
      </c>
      <c r="AC834" s="142">
        <f t="shared" si="44"/>
        <v>5</v>
      </c>
      <c r="AD834" s="142" t="str">
        <f>VLOOKUP(U834,NIVEAUXADMIN!A:B,2,FALSE)</f>
        <v>HT10</v>
      </c>
      <c r="AE834" s="142" t="str">
        <f>VLOOKUP(V834,NIVEAUXADMIN!E:F,2,FALSE)</f>
        <v>HT101011</v>
      </c>
      <c r="AF834" s="142" t="e">
        <f>VLOOKUP(W834,NIVEAUXADMIN!I:J,2,FALSE)</f>
        <v>#N/A</v>
      </c>
      <c r="AG834" s="142">
        <f>IF(SUMPRODUCT(($A$4:$A834=A834)*($V$4:$V834=V834))&gt;1,0,1)</f>
        <v>0</v>
      </c>
    </row>
    <row r="835" spans="1:33" ht="15" customHeight="1">
      <c r="A835" s="143" t="s">
        <v>2754</v>
      </c>
      <c r="B835" s="143" t="s">
        <v>2754</v>
      </c>
      <c r="C835" s="143" t="s">
        <v>38</v>
      </c>
      <c r="D835" s="142" t="s">
        <v>1192</v>
      </c>
      <c r="E835" s="72" t="s">
        <v>48</v>
      </c>
      <c r="F835" s="142" t="s">
        <v>16</v>
      </c>
      <c r="G835" s="142" t="str">
        <f t="shared" si="45"/>
        <v>Decembre</v>
      </c>
      <c r="H835" s="158">
        <v>42726</v>
      </c>
      <c r="I835" s="84" t="s">
        <v>1051</v>
      </c>
      <c r="J835" s="142" t="s">
        <v>1052</v>
      </c>
      <c r="K835" s="142" t="s">
        <v>1057</v>
      </c>
      <c r="L835" s="142"/>
      <c r="M835" s="80" t="s">
        <v>27</v>
      </c>
      <c r="N835" s="159">
        <v>174</v>
      </c>
      <c r="O835" s="75"/>
      <c r="P835" s="75"/>
      <c r="Q835" s="75"/>
      <c r="R835" s="79"/>
      <c r="S835" s="144">
        <v>174</v>
      </c>
      <c r="T835" s="85" t="s">
        <v>1040</v>
      </c>
      <c r="U835" s="142" t="s">
        <v>153</v>
      </c>
      <c r="V835" s="142" t="s">
        <v>293</v>
      </c>
      <c r="W835" s="86"/>
      <c r="X835" s="142"/>
      <c r="Y835" s="142"/>
      <c r="Z835" s="142" t="s">
        <v>1069</v>
      </c>
      <c r="AA835" s="142" t="s">
        <v>2738</v>
      </c>
      <c r="AB835" s="142" t="str">
        <f t="shared" si="43"/>
        <v>CR 20161222NIL'</v>
      </c>
      <c r="AC835" s="142">
        <f t="shared" si="44"/>
        <v>4</v>
      </c>
      <c r="AD835" s="142" t="str">
        <f>VLOOKUP(U835,NIVEAUXADMIN!A:B,2,FALSE)</f>
        <v>HT10</v>
      </c>
      <c r="AE835" s="142" t="str">
        <f>VLOOKUP(V835,NIVEAUXADMIN!E:F,2,FALSE)</f>
        <v>HT101023</v>
      </c>
      <c r="AF835" s="142" t="e">
        <f>VLOOKUP(W835,NIVEAUXADMIN!I:J,2,FALSE)</f>
        <v>#N/A</v>
      </c>
      <c r="AG835" s="142">
        <f>IF(SUMPRODUCT(($A$4:$A835=A835)*($V$4:$V835=V835))&gt;1,0,1)</f>
        <v>0</v>
      </c>
    </row>
    <row r="836" spans="1:33" ht="15" customHeight="1">
      <c r="A836" s="143" t="s">
        <v>2754</v>
      </c>
      <c r="B836" s="143" t="s">
        <v>2754</v>
      </c>
      <c r="C836" s="143" t="s">
        <v>38</v>
      </c>
      <c r="D836" s="142" t="s">
        <v>1192</v>
      </c>
      <c r="E836" s="72"/>
      <c r="F836" s="142" t="s">
        <v>16</v>
      </c>
      <c r="G836" s="142" t="str">
        <f t="shared" si="45"/>
        <v>Decembre</v>
      </c>
      <c r="H836" s="158">
        <v>42726</v>
      </c>
      <c r="I836" s="84" t="s">
        <v>1051</v>
      </c>
      <c r="J836" s="142" t="s">
        <v>1052</v>
      </c>
      <c r="K836" s="142" t="s">
        <v>1057</v>
      </c>
      <c r="L836" s="142"/>
      <c r="M836" s="80" t="s">
        <v>27</v>
      </c>
      <c r="N836" s="159">
        <v>100</v>
      </c>
      <c r="O836" s="75"/>
      <c r="P836" s="75"/>
      <c r="Q836" s="75"/>
      <c r="R836" s="79" t="s">
        <v>1885</v>
      </c>
      <c r="S836" s="144">
        <v>100</v>
      </c>
      <c r="T836" s="85" t="s">
        <v>1040</v>
      </c>
      <c r="U836" s="142" t="s">
        <v>20</v>
      </c>
      <c r="V836" s="142" t="s">
        <v>517</v>
      </c>
      <c r="W836" s="86"/>
      <c r="X836" s="142"/>
      <c r="Y836" s="142"/>
      <c r="Z836" s="142" t="s">
        <v>1069</v>
      </c>
      <c r="AA836" s="142" t="s">
        <v>2738</v>
      </c>
      <c r="AB836" s="142" t="str">
        <f t="shared" ref="AB836:AB899" si="46">UPPER(LEFT(A836,3)&amp;YEAR(H836)&amp;MONTH(H836)&amp;DAY((H836))&amp;LEFT(U836,2)&amp;LEFT(V836,2)&amp;LEFT(W836,2))</f>
        <v>CR 20161222SUCH</v>
      </c>
      <c r="AC836" s="142">
        <f t="shared" ref="AC836:AC899" si="47">COUNTIF($AB$4:$AB$1178,AB836)</f>
        <v>3</v>
      </c>
      <c r="AD836" s="142" t="str">
        <f>VLOOKUP(U836,NIVEAUXADMIN!A:B,2,FALSE)</f>
        <v>HT07</v>
      </c>
      <c r="AE836" s="142" t="str">
        <f>VLOOKUP(V836,NIVEAUXADMIN!E:F,2,FALSE)</f>
        <v>HT07713</v>
      </c>
      <c r="AF836" s="142" t="e">
        <f>VLOOKUP(W836,NIVEAUXADMIN!I:J,2,FALSE)</f>
        <v>#N/A</v>
      </c>
      <c r="AG836" s="142">
        <f>IF(SUMPRODUCT(($A$4:$A836=A836)*($V$4:$V836=V836))&gt;1,0,1)</f>
        <v>0</v>
      </c>
    </row>
    <row r="837" spans="1:33" ht="15" customHeight="1">
      <c r="A837" s="143" t="s">
        <v>2754</v>
      </c>
      <c r="B837" s="143" t="s">
        <v>2754</v>
      </c>
      <c r="C837" s="143" t="s">
        <v>38</v>
      </c>
      <c r="D837" s="142" t="s">
        <v>1192</v>
      </c>
      <c r="E837" s="72" t="s">
        <v>48</v>
      </c>
      <c r="F837" s="142" t="s">
        <v>16</v>
      </c>
      <c r="G837" s="142" t="str">
        <f t="shared" ref="G837:G900" si="48">CHOOSE(MONTH(H837), "Janvier", "Fevrier", "Mars", "Avril", "Mai", "Juin", "Juillet", "Aout", "Septembre", "Octobre", "Novembre", "Decembre")</f>
        <v>Decembre</v>
      </c>
      <c r="H837" s="158">
        <v>42727</v>
      </c>
      <c r="I837" s="84" t="s">
        <v>1051</v>
      </c>
      <c r="J837" s="142" t="s">
        <v>1052</v>
      </c>
      <c r="K837" s="142" t="s">
        <v>1057</v>
      </c>
      <c r="L837" s="142"/>
      <c r="M837" s="80" t="s">
        <v>27</v>
      </c>
      <c r="N837" s="159">
        <v>266</v>
      </c>
      <c r="O837" s="75"/>
      <c r="P837" s="75"/>
      <c r="Q837" s="75"/>
      <c r="R837" s="79"/>
      <c r="S837" s="144">
        <v>266</v>
      </c>
      <c r="T837" s="85" t="s">
        <v>1040</v>
      </c>
      <c r="U837" s="142" t="s">
        <v>153</v>
      </c>
      <c r="V837" s="142" t="s">
        <v>287</v>
      </c>
      <c r="W837" s="86"/>
      <c r="X837" s="142"/>
      <c r="Y837" s="142"/>
      <c r="Z837" s="142" t="s">
        <v>1069</v>
      </c>
      <c r="AA837" s="142" t="s">
        <v>2738</v>
      </c>
      <c r="AB837" s="142" t="str">
        <f t="shared" si="46"/>
        <v>CR 20161223NIFO</v>
      </c>
      <c r="AC837" s="142">
        <f t="shared" si="47"/>
        <v>3</v>
      </c>
      <c r="AD837" s="142" t="str">
        <f>VLOOKUP(U837,NIVEAUXADMIN!A:B,2,FALSE)</f>
        <v>HT10</v>
      </c>
      <c r="AE837" s="142" t="str">
        <f>VLOOKUP(V837,NIVEAUXADMIN!E:F,2,FALSE)</f>
        <v>HT101013</v>
      </c>
      <c r="AF837" s="142" t="e">
        <f>VLOOKUP(W837,NIVEAUXADMIN!I:J,2,FALSE)</f>
        <v>#N/A</v>
      </c>
      <c r="AG837" s="142">
        <f>IF(SUMPRODUCT(($A$4:$A837=A837)*($V$4:$V837=V837))&gt;1,0,1)</f>
        <v>0</v>
      </c>
    </row>
    <row r="838" spans="1:33" ht="15" customHeight="1">
      <c r="A838" s="143" t="s">
        <v>2754</v>
      </c>
      <c r="B838" s="143" t="s">
        <v>2754</v>
      </c>
      <c r="C838" s="143" t="s">
        <v>38</v>
      </c>
      <c r="D838" s="142" t="s">
        <v>1192</v>
      </c>
      <c r="E838" s="72" t="s">
        <v>48</v>
      </c>
      <c r="F838" s="142" t="s">
        <v>16</v>
      </c>
      <c r="G838" s="142" t="str">
        <f t="shared" si="48"/>
        <v>Decembre</v>
      </c>
      <c r="H838" s="158">
        <v>42720</v>
      </c>
      <c r="I838" s="84" t="s">
        <v>1051</v>
      </c>
      <c r="J838" s="142" t="s">
        <v>1052</v>
      </c>
      <c r="K838" s="142" t="s">
        <v>1062</v>
      </c>
      <c r="L838" s="142" t="s">
        <v>2733</v>
      </c>
      <c r="M838" s="80" t="s">
        <v>27</v>
      </c>
      <c r="N838" s="159">
        <v>136</v>
      </c>
      <c r="O838" s="75"/>
      <c r="P838" s="75"/>
      <c r="Q838" s="75"/>
      <c r="R838" s="79" t="s">
        <v>1885</v>
      </c>
      <c r="S838" s="144">
        <v>115</v>
      </c>
      <c r="T838" s="85" t="s">
        <v>1040</v>
      </c>
      <c r="U838" s="142" t="s">
        <v>153</v>
      </c>
      <c r="V838" s="142" t="s">
        <v>280</v>
      </c>
      <c r="W838" s="86" t="s">
        <v>1296</v>
      </c>
      <c r="X838" s="142"/>
      <c r="Y838" s="142"/>
      <c r="Z838" s="142" t="s">
        <v>1069</v>
      </c>
      <c r="AA838" s="142" t="s">
        <v>2737</v>
      </c>
      <c r="AB838" s="142" t="str">
        <f t="shared" si="46"/>
        <v>CR 20161216NIAR1È</v>
      </c>
      <c r="AC838" s="142">
        <f t="shared" si="47"/>
        <v>4</v>
      </c>
      <c r="AD838" s="142" t="str">
        <f>VLOOKUP(U838,NIVEAUXADMIN!A:B,2,FALSE)</f>
        <v>HT10</v>
      </c>
      <c r="AE838" s="142" t="str">
        <f>VLOOKUP(V838,NIVEAUXADMIN!E:F,2,FALSE)</f>
        <v>HT101024</v>
      </c>
      <c r="AF838" s="142" t="str">
        <f>VLOOKUP(W838,NIVEAUXADMIN!I:J,2,FALSE)</f>
        <v>HT101024-03</v>
      </c>
      <c r="AG838" s="142">
        <f>IF(SUMPRODUCT(($A$4:$A838=A838)*($V$4:$V838=V838))&gt;1,0,1)</f>
        <v>0</v>
      </c>
    </row>
    <row r="839" spans="1:33" ht="15" customHeight="1">
      <c r="A839" s="143" t="s">
        <v>2754</v>
      </c>
      <c r="B839" s="143" t="s">
        <v>2754</v>
      </c>
      <c r="C839" s="143" t="s">
        <v>38</v>
      </c>
      <c r="D839" s="142" t="s">
        <v>1192</v>
      </c>
      <c r="E839" s="72"/>
      <c r="F839" s="142" t="s">
        <v>16</v>
      </c>
      <c r="G839" s="142" t="str">
        <f t="shared" si="48"/>
        <v>Decembre</v>
      </c>
      <c r="H839" s="158">
        <v>42720</v>
      </c>
      <c r="I839" s="84" t="s">
        <v>1051</v>
      </c>
      <c r="J839" s="142" t="s">
        <v>1052</v>
      </c>
      <c r="K839" s="142" t="s">
        <v>1062</v>
      </c>
      <c r="L839" s="142" t="s">
        <v>2730</v>
      </c>
      <c r="M839" s="80" t="s">
        <v>27</v>
      </c>
      <c r="N839" s="159">
        <v>60</v>
      </c>
      <c r="O839" s="75"/>
      <c r="P839" s="75"/>
      <c r="Q839" s="75"/>
      <c r="R839" s="79" t="s">
        <v>1885</v>
      </c>
      <c r="S839" s="144">
        <v>60</v>
      </c>
      <c r="T839" s="85" t="s">
        <v>1040</v>
      </c>
      <c r="U839" s="142" t="s">
        <v>20</v>
      </c>
      <c r="V839" s="142" t="s">
        <v>517</v>
      </c>
      <c r="W839" s="86"/>
      <c r="X839" s="142"/>
      <c r="Y839" s="142"/>
      <c r="Z839" s="142" t="s">
        <v>1069</v>
      </c>
      <c r="AA839" s="142" t="s">
        <v>2737</v>
      </c>
      <c r="AB839" s="142" t="str">
        <f t="shared" si="46"/>
        <v>CR 20161216SUCH</v>
      </c>
      <c r="AC839" s="142">
        <f t="shared" si="47"/>
        <v>3</v>
      </c>
      <c r="AD839" s="142" t="str">
        <f>VLOOKUP(U839,NIVEAUXADMIN!A:B,2,FALSE)</f>
        <v>HT07</v>
      </c>
      <c r="AE839" s="142" t="str">
        <f>VLOOKUP(V839,NIVEAUXADMIN!E:F,2,FALSE)</f>
        <v>HT07713</v>
      </c>
      <c r="AF839" s="142" t="e">
        <f>VLOOKUP(W839,NIVEAUXADMIN!I:J,2,FALSE)</f>
        <v>#N/A</v>
      </c>
      <c r="AG839" s="142">
        <f>IF(SUMPRODUCT(($A$4:$A839=A839)*($V$4:$V839=V839))&gt;1,0,1)</f>
        <v>0</v>
      </c>
    </row>
    <row r="840" spans="1:33" ht="15" customHeight="1">
      <c r="A840" s="143" t="s">
        <v>2754</v>
      </c>
      <c r="B840" s="143" t="s">
        <v>2754</v>
      </c>
      <c r="C840" s="143" t="s">
        <v>38</v>
      </c>
      <c r="D840" s="142" t="s">
        <v>1192</v>
      </c>
      <c r="E840" s="72" t="s">
        <v>48</v>
      </c>
      <c r="F840" s="142" t="s">
        <v>16</v>
      </c>
      <c r="G840" s="142" t="str">
        <f t="shared" si="48"/>
        <v>Decembre</v>
      </c>
      <c r="H840" s="158">
        <v>42720</v>
      </c>
      <c r="I840" s="84" t="s">
        <v>1051</v>
      </c>
      <c r="J840" s="142" t="s">
        <v>1052</v>
      </c>
      <c r="K840" s="142" t="s">
        <v>1058</v>
      </c>
      <c r="L840" s="142"/>
      <c r="M840" s="80" t="s">
        <v>27</v>
      </c>
      <c r="N840" s="159">
        <v>224</v>
      </c>
      <c r="O840" s="75"/>
      <c r="P840" s="75"/>
      <c r="Q840" s="75"/>
      <c r="R840" s="79" t="s">
        <v>1885</v>
      </c>
      <c r="S840" s="144">
        <v>112</v>
      </c>
      <c r="T840" s="85" t="s">
        <v>1040</v>
      </c>
      <c r="U840" s="142" t="s">
        <v>153</v>
      </c>
      <c r="V840" s="142" t="s">
        <v>280</v>
      </c>
      <c r="W840" s="86" t="s">
        <v>1429</v>
      </c>
      <c r="X840" s="142"/>
      <c r="Y840" s="142"/>
      <c r="Z840" s="142" t="s">
        <v>1069</v>
      </c>
      <c r="AA840" s="142" t="s">
        <v>2738</v>
      </c>
      <c r="AB840" s="142" t="str">
        <f t="shared" si="46"/>
        <v>CR 20161216NIAR2È</v>
      </c>
      <c r="AC840" s="142">
        <f t="shared" si="47"/>
        <v>4</v>
      </c>
      <c r="AD840" s="142" t="str">
        <f>VLOOKUP(U840,NIVEAUXADMIN!A:B,2,FALSE)</f>
        <v>HT10</v>
      </c>
      <c r="AE840" s="142" t="str">
        <f>VLOOKUP(V840,NIVEAUXADMIN!E:F,2,FALSE)</f>
        <v>HT101024</v>
      </c>
      <c r="AF840" s="142" t="str">
        <f>VLOOKUP(W840,NIVEAUXADMIN!I:J,2,FALSE)</f>
        <v>HT101024-02</v>
      </c>
      <c r="AG840" s="142">
        <f>IF(SUMPRODUCT(($A$4:$A840=A840)*($V$4:$V840=V840))&gt;1,0,1)</f>
        <v>0</v>
      </c>
    </row>
    <row r="841" spans="1:33" ht="15" customHeight="1">
      <c r="A841" s="143" t="s">
        <v>2754</v>
      </c>
      <c r="B841" s="143" t="s">
        <v>2754</v>
      </c>
      <c r="C841" s="143" t="s">
        <v>38</v>
      </c>
      <c r="D841" s="142" t="s">
        <v>1192</v>
      </c>
      <c r="E841" s="72" t="s">
        <v>48</v>
      </c>
      <c r="F841" s="142" t="s">
        <v>16</v>
      </c>
      <c r="G841" s="142" t="str">
        <f t="shared" si="48"/>
        <v>Decembre</v>
      </c>
      <c r="H841" s="158">
        <v>42720</v>
      </c>
      <c r="I841" s="84" t="s">
        <v>1051</v>
      </c>
      <c r="J841" s="142" t="s">
        <v>1052</v>
      </c>
      <c r="K841" s="142" t="s">
        <v>1058</v>
      </c>
      <c r="L841" s="142"/>
      <c r="M841" s="80" t="s">
        <v>27</v>
      </c>
      <c r="N841" s="159">
        <v>262</v>
      </c>
      <c r="O841" s="75"/>
      <c r="P841" s="75"/>
      <c r="Q841" s="75"/>
      <c r="R841" s="79" t="s">
        <v>1885</v>
      </c>
      <c r="S841" s="144">
        <v>131</v>
      </c>
      <c r="T841" s="85" t="s">
        <v>1040</v>
      </c>
      <c r="U841" s="142" t="s">
        <v>153</v>
      </c>
      <c r="V841" s="142" t="s">
        <v>280</v>
      </c>
      <c r="W841" s="86" t="s">
        <v>1542</v>
      </c>
      <c r="X841" s="142"/>
      <c r="Y841" s="142"/>
      <c r="Z841" s="142" t="s">
        <v>1069</v>
      </c>
      <c r="AA841" s="142" t="s">
        <v>2738</v>
      </c>
      <c r="AB841" s="142" t="str">
        <f t="shared" si="46"/>
        <v>CR 20161216NIAR3È</v>
      </c>
      <c r="AC841" s="142">
        <f t="shared" si="47"/>
        <v>4</v>
      </c>
      <c r="AD841" s="142" t="str">
        <f>VLOOKUP(U841,NIVEAUXADMIN!A:B,2,FALSE)</f>
        <v>HT10</v>
      </c>
      <c r="AE841" s="142" t="str">
        <f>VLOOKUP(V841,NIVEAUXADMIN!E:F,2,FALSE)</f>
        <v>HT101024</v>
      </c>
      <c r="AF841" s="142" t="str">
        <f>VLOOKUP(W841,NIVEAUXADMIN!I:J,2,FALSE)</f>
        <v>HT101024-01</v>
      </c>
      <c r="AG841" s="142">
        <f>IF(SUMPRODUCT(($A$4:$A841=A841)*($V$4:$V841=V841))&gt;1,0,1)</f>
        <v>0</v>
      </c>
    </row>
    <row r="842" spans="1:33" ht="15" customHeight="1">
      <c r="A842" s="143" t="s">
        <v>2754</v>
      </c>
      <c r="B842" s="143" t="s">
        <v>2754</v>
      </c>
      <c r="C842" s="143" t="s">
        <v>38</v>
      </c>
      <c r="D842" s="142" t="s">
        <v>1192</v>
      </c>
      <c r="E842" s="72" t="s">
        <v>48</v>
      </c>
      <c r="F842" s="142" t="s">
        <v>16</v>
      </c>
      <c r="G842" s="142" t="str">
        <f t="shared" si="48"/>
        <v>Decembre</v>
      </c>
      <c r="H842" s="158">
        <v>42720</v>
      </c>
      <c r="I842" s="84" t="s">
        <v>1051</v>
      </c>
      <c r="J842" s="142" t="s">
        <v>1052</v>
      </c>
      <c r="K842" s="142" t="s">
        <v>1058</v>
      </c>
      <c r="L842" s="142"/>
      <c r="M842" s="80" t="s">
        <v>27</v>
      </c>
      <c r="N842" s="159">
        <v>272</v>
      </c>
      <c r="O842" s="75"/>
      <c r="P842" s="75"/>
      <c r="Q842" s="75"/>
      <c r="R842" s="79" t="s">
        <v>1885</v>
      </c>
      <c r="S842" s="144">
        <v>115</v>
      </c>
      <c r="T842" s="85" t="s">
        <v>1040</v>
      </c>
      <c r="U842" s="142" t="s">
        <v>153</v>
      </c>
      <c r="V842" s="142" t="s">
        <v>280</v>
      </c>
      <c r="W842" s="86" t="s">
        <v>1296</v>
      </c>
      <c r="X842" s="142"/>
      <c r="Y842" s="142"/>
      <c r="Z842" s="142" t="s">
        <v>1069</v>
      </c>
      <c r="AA842" s="142" t="s">
        <v>2738</v>
      </c>
      <c r="AB842" s="142" t="str">
        <f t="shared" si="46"/>
        <v>CR 20161216NIAR1È</v>
      </c>
      <c r="AC842" s="142">
        <f t="shared" si="47"/>
        <v>4</v>
      </c>
      <c r="AD842" s="142" t="str">
        <f>VLOOKUP(U842,NIVEAUXADMIN!A:B,2,FALSE)</f>
        <v>HT10</v>
      </c>
      <c r="AE842" s="142" t="str">
        <f>VLOOKUP(V842,NIVEAUXADMIN!E:F,2,FALSE)</f>
        <v>HT101024</v>
      </c>
      <c r="AF842" s="142" t="str">
        <f>VLOOKUP(W842,NIVEAUXADMIN!I:J,2,FALSE)</f>
        <v>HT101024-03</v>
      </c>
      <c r="AG842" s="142">
        <f>IF(SUMPRODUCT(($A$4:$A842=A842)*($V$4:$V842=V842))&gt;1,0,1)</f>
        <v>0</v>
      </c>
    </row>
    <row r="843" spans="1:33" ht="15" customHeight="1">
      <c r="A843" s="143" t="s">
        <v>2754</v>
      </c>
      <c r="B843" s="143" t="s">
        <v>2754</v>
      </c>
      <c r="C843" s="143" t="s">
        <v>38</v>
      </c>
      <c r="D843" s="142" t="s">
        <v>1192</v>
      </c>
      <c r="E843" s="72"/>
      <c r="F843" s="142" t="s">
        <v>16</v>
      </c>
      <c r="G843" s="142" t="str">
        <f t="shared" si="48"/>
        <v>Decembre</v>
      </c>
      <c r="H843" s="158">
        <v>42720</v>
      </c>
      <c r="I843" s="84" t="s">
        <v>1051</v>
      </c>
      <c r="J843" s="142" t="s">
        <v>1052</v>
      </c>
      <c r="K843" s="142" t="s">
        <v>1058</v>
      </c>
      <c r="L843" s="142"/>
      <c r="M843" s="80" t="s">
        <v>27</v>
      </c>
      <c r="N843" s="159">
        <v>120</v>
      </c>
      <c r="O843" s="75"/>
      <c r="P843" s="75"/>
      <c r="Q843" s="75"/>
      <c r="R843" s="79" t="s">
        <v>1885</v>
      </c>
      <c r="S843" s="144">
        <v>60</v>
      </c>
      <c r="T843" s="85" t="s">
        <v>1040</v>
      </c>
      <c r="U843" s="142" t="s">
        <v>20</v>
      </c>
      <c r="V843" s="142" t="s">
        <v>517</v>
      </c>
      <c r="W843" s="86"/>
      <c r="X843" s="142"/>
      <c r="Y843" s="142"/>
      <c r="Z843" s="142" t="s">
        <v>1069</v>
      </c>
      <c r="AA843" s="142" t="s">
        <v>2738</v>
      </c>
      <c r="AB843" s="142" t="str">
        <f t="shared" si="46"/>
        <v>CR 20161216SUCH</v>
      </c>
      <c r="AC843" s="142">
        <f t="shared" si="47"/>
        <v>3</v>
      </c>
      <c r="AD843" s="142" t="str">
        <f>VLOOKUP(U843,NIVEAUXADMIN!A:B,2,FALSE)</f>
        <v>HT07</v>
      </c>
      <c r="AE843" s="142" t="str">
        <f>VLOOKUP(V843,NIVEAUXADMIN!E:F,2,FALSE)</f>
        <v>HT07713</v>
      </c>
      <c r="AF843" s="142" t="e">
        <f>VLOOKUP(W843,NIVEAUXADMIN!I:J,2,FALSE)</f>
        <v>#N/A</v>
      </c>
      <c r="AG843" s="142">
        <f>IF(SUMPRODUCT(($A$4:$A843=A843)*($V$4:$V843=V843))&gt;1,0,1)</f>
        <v>0</v>
      </c>
    </row>
    <row r="844" spans="1:33" ht="15" customHeight="1">
      <c r="A844" s="143" t="s">
        <v>2754</v>
      </c>
      <c r="B844" s="143" t="s">
        <v>2754</v>
      </c>
      <c r="C844" s="143" t="s">
        <v>38</v>
      </c>
      <c r="D844" s="142" t="s">
        <v>1192</v>
      </c>
      <c r="E844" s="72"/>
      <c r="F844" s="142" t="s">
        <v>16</v>
      </c>
      <c r="G844" s="142" t="str">
        <f t="shared" si="48"/>
        <v>Decembre</v>
      </c>
      <c r="H844" s="158">
        <v>42721</v>
      </c>
      <c r="I844" s="84" t="s">
        <v>1051</v>
      </c>
      <c r="J844" s="142" t="s">
        <v>1052</v>
      </c>
      <c r="K844" s="142" t="s">
        <v>1062</v>
      </c>
      <c r="L844" s="142" t="s">
        <v>2730</v>
      </c>
      <c r="M844" s="80" t="s">
        <v>27</v>
      </c>
      <c r="N844" s="159">
        <v>91</v>
      </c>
      <c r="O844" s="75"/>
      <c r="P844" s="75"/>
      <c r="Q844" s="75"/>
      <c r="R844" s="79" t="s">
        <v>1885</v>
      </c>
      <c r="S844" s="144">
        <v>91</v>
      </c>
      <c r="T844" s="85" t="s">
        <v>1040</v>
      </c>
      <c r="U844" s="142" t="s">
        <v>20</v>
      </c>
      <c r="V844" s="142" t="s">
        <v>542</v>
      </c>
      <c r="W844" s="86" t="s">
        <v>1545</v>
      </c>
      <c r="X844" s="142"/>
      <c r="Y844" s="142"/>
      <c r="Z844" s="142" t="s">
        <v>1069</v>
      </c>
      <c r="AA844" s="142" t="s">
        <v>2737</v>
      </c>
      <c r="AB844" s="142" t="str">
        <f t="shared" si="46"/>
        <v>CR 20161217SURO3È</v>
      </c>
      <c r="AC844" s="142">
        <f t="shared" si="47"/>
        <v>3</v>
      </c>
      <c r="AD844" s="142" t="str">
        <f>VLOOKUP(U844,NIVEAUXADMIN!A:B,2,FALSE)</f>
        <v>HT07</v>
      </c>
      <c r="AE844" s="142" t="str">
        <f>VLOOKUP(V844,NIVEAUXADMIN!E:F,2,FALSE)</f>
        <v>HT07743</v>
      </c>
      <c r="AF844" s="142" t="str">
        <f>VLOOKUP(W844,NIVEAUXADMIN!I:J,2,FALSE)</f>
        <v>HT07743-03</v>
      </c>
      <c r="AG844" s="142">
        <f>IF(SUMPRODUCT(($A$4:$A844=A844)*($V$4:$V844=V844))&gt;1,0,1)</f>
        <v>0</v>
      </c>
    </row>
    <row r="845" spans="1:33" ht="15" customHeight="1">
      <c r="A845" s="143" t="s">
        <v>2754</v>
      </c>
      <c r="B845" s="143" t="s">
        <v>2754</v>
      </c>
      <c r="C845" s="143" t="s">
        <v>38</v>
      </c>
      <c r="D845" s="142" t="s">
        <v>1192</v>
      </c>
      <c r="E845" s="72" t="s">
        <v>48</v>
      </c>
      <c r="F845" s="142" t="s">
        <v>16</v>
      </c>
      <c r="G845" s="142" t="str">
        <f t="shared" si="48"/>
        <v>Decembre</v>
      </c>
      <c r="H845" s="158">
        <v>42721</v>
      </c>
      <c r="I845" s="84" t="s">
        <v>1051</v>
      </c>
      <c r="J845" s="142" t="s">
        <v>1052</v>
      </c>
      <c r="K845" s="142" t="s">
        <v>1062</v>
      </c>
      <c r="L845" s="142" t="s">
        <v>2733</v>
      </c>
      <c r="M845" s="80" t="s">
        <v>27</v>
      </c>
      <c r="N845" s="159">
        <v>298</v>
      </c>
      <c r="O845" s="75"/>
      <c r="P845" s="75"/>
      <c r="Q845" s="75"/>
      <c r="R845" s="79"/>
      <c r="S845" s="144">
        <v>298</v>
      </c>
      <c r="T845" s="85" t="s">
        <v>1040</v>
      </c>
      <c r="U845" s="142" t="s">
        <v>153</v>
      </c>
      <c r="V845" s="142" t="s">
        <v>296</v>
      </c>
      <c r="W845" s="86" t="s">
        <v>1329</v>
      </c>
      <c r="X845" s="142"/>
      <c r="Y845" s="142"/>
      <c r="Z845" s="142" t="s">
        <v>1069</v>
      </c>
      <c r="AA845" s="142" t="s">
        <v>2737</v>
      </c>
      <c r="AB845" s="142" t="str">
        <f t="shared" si="46"/>
        <v>CR 20161217NIMI1È</v>
      </c>
      <c r="AC845" s="142">
        <f t="shared" si="47"/>
        <v>3</v>
      </c>
      <c r="AD845" s="142" t="str">
        <f>VLOOKUP(U845,NIVEAUXADMIN!A:B,2,FALSE)</f>
        <v>HT10</v>
      </c>
      <c r="AE845" s="142" t="str">
        <f>VLOOKUP(V845,NIVEAUXADMIN!E:F,2,FALSE)</f>
        <v>HT101011</v>
      </c>
      <c r="AF845" s="142" t="str">
        <f>VLOOKUP(W845,NIVEAUXADMIN!I:J,2,FALSE)</f>
        <v>HT101011-01</v>
      </c>
      <c r="AG845" s="142">
        <f>IF(SUMPRODUCT(($A$4:$A845=A845)*($V$4:$V845=V845))&gt;1,0,1)</f>
        <v>0</v>
      </c>
    </row>
    <row r="846" spans="1:33" ht="15" customHeight="1">
      <c r="A846" s="143" t="s">
        <v>2754</v>
      </c>
      <c r="B846" s="143" t="s">
        <v>2754</v>
      </c>
      <c r="C846" s="143" t="s">
        <v>38</v>
      </c>
      <c r="D846" s="142" t="s">
        <v>1192</v>
      </c>
      <c r="E846" s="72"/>
      <c r="F846" s="142" t="s">
        <v>16</v>
      </c>
      <c r="G846" s="142" t="str">
        <f t="shared" si="48"/>
        <v>Decembre</v>
      </c>
      <c r="H846" s="158">
        <v>42721</v>
      </c>
      <c r="I846" s="84" t="s">
        <v>1051</v>
      </c>
      <c r="J846" s="142" t="s">
        <v>1052</v>
      </c>
      <c r="K846" s="142" t="s">
        <v>1058</v>
      </c>
      <c r="L846" s="142"/>
      <c r="M846" s="80" t="s">
        <v>27</v>
      </c>
      <c r="N846" s="159">
        <v>182</v>
      </c>
      <c r="O846" s="75"/>
      <c r="P846" s="75"/>
      <c r="Q846" s="75"/>
      <c r="R846" s="79" t="s">
        <v>1885</v>
      </c>
      <c r="S846" s="144">
        <v>91</v>
      </c>
      <c r="T846" s="85" t="s">
        <v>1040</v>
      </c>
      <c r="U846" s="142" t="s">
        <v>20</v>
      </c>
      <c r="V846" s="142" t="s">
        <v>542</v>
      </c>
      <c r="W846" s="86" t="s">
        <v>1545</v>
      </c>
      <c r="X846" s="142"/>
      <c r="Y846" s="142"/>
      <c r="Z846" s="142" t="s">
        <v>1069</v>
      </c>
      <c r="AA846" s="142" t="s">
        <v>2738</v>
      </c>
      <c r="AB846" s="142" t="str">
        <f t="shared" si="46"/>
        <v>CR 20161217SURO3È</v>
      </c>
      <c r="AC846" s="142">
        <f t="shared" si="47"/>
        <v>3</v>
      </c>
      <c r="AD846" s="142" t="str">
        <f>VLOOKUP(U846,NIVEAUXADMIN!A:B,2,FALSE)</f>
        <v>HT07</v>
      </c>
      <c r="AE846" s="142" t="str">
        <f>VLOOKUP(V846,NIVEAUXADMIN!E:F,2,FALSE)</f>
        <v>HT07743</v>
      </c>
      <c r="AF846" s="142" t="str">
        <f>VLOOKUP(W846,NIVEAUXADMIN!I:J,2,FALSE)</f>
        <v>HT07743-03</v>
      </c>
      <c r="AG846" s="142">
        <f>IF(SUMPRODUCT(($A$4:$A846=A846)*($V$4:$V846=V846))&gt;1,0,1)</f>
        <v>0</v>
      </c>
    </row>
    <row r="847" spans="1:33" ht="15" customHeight="1">
      <c r="A847" s="143" t="s">
        <v>2754</v>
      </c>
      <c r="B847" s="143" t="s">
        <v>2754</v>
      </c>
      <c r="C847" s="143" t="s">
        <v>38</v>
      </c>
      <c r="D847" s="142" t="s">
        <v>1192</v>
      </c>
      <c r="E847" s="72" t="s">
        <v>48</v>
      </c>
      <c r="F847" s="142" t="s">
        <v>16</v>
      </c>
      <c r="G847" s="142" t="str">
        <f t="shared" si="48"/>
        <v>Decembre</v>
      </c>
      <c r="H847" s="158">
        <v>42721</v>
      </c>
      <c r="I847" s="84" t="s">
        <v>1051</v>
      </c>
      <c r="J847" s="142" t="s">
        <v>1052</v>
      </c>
      <c r="K847" s="142" t="s">
        <v>1058</v>
      </c>
      <c r="L847" s="142"/>
      <c r="M847" s="80" t="s">
        <v>27</v>
      </c>
      <c r="N847" s="159">
        <v>596</v>
      </c>
      <c r="O847" s="75"/>
      <c r="P847" s="75"/>
      <c r="Q847" s="75"/>
      <c r="R847" s="79"/>
      <c r="S847" s="144">
        <v>298</v>
      </c>
      <c r="T847" s="85" t="s">
        <v>1040</v>
      </c>
      <c r="U847" s="142" t="s">
        <v>153</v>
      </c>
      <c r="V847" s="142" t="s">
        <v>296</v>
      </c>
      <c r="W847" s="86" t="s">
        <v>1329</v>
      </c>
      <c r="X847" s="142"/>
      <c r="Y847" s="142"/>
      <c r="Z847" s="142" t="s">
        <v>1069</v>
      </c>
      <c r="AA847" s="142" t="s">
        <v>2738</v>
      </c>
      <c r="AB847" s="142" t="str">
        <f t="shared" si="46"/>
        <v>CR 20161217NIMI1È</v>
      </c>
      <c r="AC847" s="142">
        <f t="shared" si="47"/>
        <v>3</v>
      </c>
      <c r="AD847" s="142" t="str">
        <f>VLOOKUP(U847,NIVEAUXADMIN!A:B,2,FALSE)</f>
        <v>HT10</v>
      </c>
      <c r="AE847" s="142" t="str">
        <f>VLOOKUP(V847,NIVEAUXADMIN!E:F,2,FALSE)</f>
        <v>HT101011</v>
      </c>
      <c r="AF847" s="142" t="str">
        <f>VLOOKUP(W847,NIVEAUXADMIN!I:J,2,FALSE)</f>
        <v>HT101011-01</v>
      </c>
      <c r="AG847" s="142">
        <f>IF(SUMPRODUCT(($A$4:$A847=A847)*($V$4:$V847=V847))&gt;1,0,1)</f>
        <v>0</v>
      </c>
    </row>
    <row r="848" spans="1:33" ht="15" customHeight="1">
      <c r="A848" s="143" t="s">
        <v>2754</v>
      </c>
      <c r="B848" s="143" t="s">
        <v>2754</v>
      </c>
      <c r="C848" s="143" t="s">
        <v>38</v>
      </c>
      <c r="D848" s="142" t="s">
        <v>1192</v>
      </c>
      <c r="E848" s="72"/>
      <c r="F848" s="142" t="s">
        <v>16</v>
      </c>
      <c r="G848" s="142" t="str">
        <f t="shared" si="48"/>
        <v>Decembre</v>
      </c>
      <c r="H848" s="158">
        <v>42723</v>
      </c>
      <c r="I848" s="84" t="s">
        <v>1051</v>
      </c>
      <c r="J848" s="142" t="s">
        <v>1052</v>
      </c>
      <c r="K848" s="142" t="s">
        <v>1062</v>
      </c>
      <c r="L848" s="142" t="s">
        <v>2730</v>
      </c>
      <c r="M848" s="80" t="s">
        <v>27</v>
      </c>
      <c r="N848" s="159">
        <v>68</v>
      </c>
      <c r="O848" s="75"/>
      <c r="P848" s="75"/>
      <c r="Q848" s="75"/>
      <c r="R848" s="79" t="s">
        <v>1885</v>
      </c>
      <c r="S848" s="144">
        <v>68</v>
      </c>
      <c r="T848" s="85" t="s">
        <v>1040</v>
      </c>
      <c r="U848" s="142" t="s">
        <v>20</v>
      </c>
      <c r="V848" s="142" t="s">
        <v>514</v>
      </c>
      <c r="W848" s="86"/>
      <c r="X848" s="142"/>
      <c r="Y848" s="142"/>
      <c r="Z848" s="142" t="s">
        <v>1069</v>
      </c>
      <c r="AA848" s="142" t="s">
        <v>2737</v>
      </c>
      <c r="AB848" s="142" t="str">
        <f t="shared" si="46"/>
        <v>CR 20161219SUCA</v>
      </c>
      <c r="AC848" s="142">
        <f t="shared" si="47"/>
        <v>9</v>
      </c>
      <c r="AD848" s="142" t="str">
        <f>VLOOKUP(U848,NIVEAUXADMIN!A:B,2,FALSE)</f>
        <v>HT07</v>
      </c>
      <c r="AE848" s="142" t="str">
        <f>VLOOKUP(V848,NIVEAUXADMIN!E:F,2,FALSE)</f>
        <v>HT07733</v>
      </c>
      <c r="AF848" s="142" t="e">
        <f>VLOOKUP(W848,NIVEAUXADMIN!I:J,2,FALSE)</f>
        <v>#N/A</v>
      </c>
      <c r="AG848" s="142">
        <f>IF(SUMPRODUCT(($A$4:$A848=A848)*($V$4:$V848=V848))&gt;1,0,1)</f>
        <v>0</v>
      </c>
    </row>
    <row r="849" spans="1:33" ht="15" customHeight="1">
      <c r="A849" s="143" t="s">
        <v>2754</v>
      </c>
      <c r="B849" s="143" t="s">
        <v>2754</v>
      </c>
      <c r="C849" s="143" t="s">
        <v>38</v>
      </c>
      <c r="D849" s="142" t="s">
        <v>1192</v>
      </c>
      <c r="E849" s="72"/>
      <c r="F849" s="142" t="s">
        <v>16</v>
      </c>
      <c r="G849" s="142" t="str">
        <f t="shared" si="48"/>
        <v>Decembre</v>
      </c>
      <c r="H849" s="158">
        <v>42723</v>
      </c>
      <c r="I849" s="84" t="s">
        <v>1051</v>
      </c>
      <c r="J849" s="142" t="s">
        <v>1052</v>
      </c>
      <c r="K849" s="142" t="s">
        <v>1062</v>
      </c>
      <c r="L849" s="142" t="s">
        <v>2730</v>
      </c>
      <c r="M849" s="80" t="s">
        <v>27</v>
      </c>
      <c r="N849" s="159">
        <v>95</v>
      </c>
      <c r="O849" s="75"/>
      <c r="P849" s="75"/>
      <c r="Q849" s="75"/>
      <c r="R849" s="79" t="s">
        <v>1885</v>
      </c>
      <c r="S849" s="144">
        <v>95</v>
      </c>
      <c r="T849" s="85" t="s">
        <v>1040</v>
      </c>
      <c r="U849" s="142" t="s">
        <v>20</v>
      </c>
      <c r="V849" s="142" t="s">
        <v>514</v>
      </c>
      <c r="W849" s="86"/>
      <c r="X849" s="142"/>
      <c r="Y849" s="142"/>
      <c r="Z849" s="142" t="s">
        <v>1069</v>
      </c>
      <c r="AA849" s="142" t="s">
        <v>2737</v>
      </c>
      <c r="AB849" s="142" t="str">
        <f t="shared" si="46"/>
        <v>CR 20161219SUCA</v>
      </c>
      <c r="AC849" s="142">
        <f t="shared" si="47"/>
        <v>9</v>
      </c>
      <c r="AD849" s="142" t="str">
        <f>VLOOKUP(U849,NIVEAUXADMIN!A:B,2,FALSE)</f>
        <v>HT07</v>
      </c>
      <c r="AE849" s="142" t="str">
        <f>VLOOKUP(V849,NIVEAUXADMIN!E:F,2,FALSE)</f>
        <v>HT07733</v>
      </c>
      <c r="AF849" s="142" t="e">
        <f>VLOOKUP(W849,NIVEAUXADMIN!I:J,2,FALSE)</f>
        <v>#N/A</v>
      </c>
      <c r="AG849" s="142">
        <f>IF(SUMPRODUCT(($A$4:$A849=A849)*($V$4:$V849=V849))&gt;1,0,1)</f>
        <v>0</v>
      </c>
    </row>
    <row r="850" spans="1:33" ht="15" customHeight="1">
      <c r="A850" s="143" t="s">
        <v>2754</v>
      </c>
      <c r="B850" s="143" t="s">
        <v>2754</v>
      </c>
      <c r="C850" s="143" t="s">
        <v>38</v>
      </c>
      <c r="D850" s="142" t="s">
        <v>1192</v>
      </c>
      <c r="E850" s="72"/>
      <c r="F850" s="142" t="s">
        <v>16</v>
      </c>
      <c r="G850" s="142" t="str">
        <f t="shared" si="48"/>
        <v>Decembre</v>
      </c>
      <c r="H850" s="158">
        <v>42723</v>
      </c>
      <c r="I850" s="84" t="s">
        <v>1051</v>
      </c>
      <c r="J850" s="142" t="s">
        <v>1052</v>
      </c>
      <c r="K850" s="142" t="s">
        <v>1062</v>
      </c>
      <c r="L850" s="142" t="s">
        <v>2730</v>
      </c>
      <c r="M850" s="80" t="s">
        <v>27</v>
      </c>
      <c r="N850" s="159">
        <v>78</v>
      </c>
      <c r="O850" s="75"/>
      <c r="P850" s="75"/>
      <c r="Q850" s="75"/>
      <c r="R850" s="79" t="s">
        <v>1885</v>
      </c>
      <c r="S850" s="144">
        <v>78</v>
      </c>
      <c r="T850" s="85" t="s">
        <v>1040</v>
      </c>
      <c r="U850" s="142" t="s">
        <v>20</v>
      </c>
      <c r="V850" s="142" t="s">
        <v>514</v>
      </c>
      <c r="W850" s="86"/>
      <c r="X850" s="142"/>
      <c r="Y850" s="142"/>
      <c r="Z850" s="142" t="s">
        <v>1069</v>
      </c>
      <c r="AA850" s="142" t="s">
        <v>2737</v>
      </c>
      <c r="AB850" s="142" t="str">
        <f t="shared" si="46"/>
        <v>CR 20161219SUCA</v>
      </c>
      <c r="AC850" s="142">
        <f t="shared" si="47"/>
        <v>9</v>
      </c>
      <c r="AD850" s="142" t="str">
        <f>VLOOKUP(U850,NIVEAUXADMIN!A:B,2,FALSE)</f>
        <v>HT07</v>
      </c>
      <c r="AE850" s="142" t="str">
        <f>VLOOKUP(V850,NIVEAUXADMIN!E:F,2,FALSE)</f>
        <v>HT07733</v>
      </c>
      <c r="AF850" s="142" t="e">
        <f>VLOOKUP(W850,NIVEAUXADMIN!I:J,2,FALSE)</f>
        <v>#N/A</v>
      </c>
      <c r="AG850" s="142">
        <f>IF(SUMPRODUCT(($A$4:$A850=A850)*($V$4:$V850=V850))&gt;1,0,1)</f>
        <v>0</v>
      </c>
    </row>
    <row r="851" spans="1:33" ht="15" customHeight="1">
      <c r="A851" s="143" t="s">
        <v>2754</v>
      </c>
      <c r="B851" s="143" t="s">
        <v>2754</v>
      </c>
      <c r="C851" s="143" t="s">
        <v>38</v>
      </c>
      <c r="D851" s="142" t="s">
        <v>1192</v>
      </c>
      <c r="E851" s="72"/>
      <c r="F851" s="142" t="s">
        <v>16</v>
      </c>
      <c r="G851" s="142" t="str">
        <f t="shared" si="48"/>
        <v>Decembre</v>
      </c>
      <c r="H851" s="158">
        <v>42723</v>
      </c>
      <c r="I851" s="84" t="s">
        <v>1051</v>
      </c>
      <c r="J851" s="142" t="s">
        <v>1052</v>
      </c>
      <c r="K851" s="142" t="s">
        <v>1058</v>
      </c>
      <c r="L851" s="142"/>
      <c r="M851" s="80" t="s">
        <v>27</v>
      </c>
      <c r="N851" s="159">
        <v>136</v>
      </c>
      <c r="O851" s="75"/>
      <c r="P851" s="75"/>
      <c r="Q851" s="75"/>
      <c r="R851" s="79" t="s">
        <v>1885</v>
      </c>
      <c r="S851" s="144">
        <v>68</v>
      </c>
      <c r="T851" s="85" t="s">
        <v>1040</v>
      </c>
      <c r="U851" s="142" t="s">
        <v>20</v>
      </c>
      <c r="V851" s="142" t="s">
        <v>514</v>
      </c>
      <c r="W851" s="86"/>
      <c r="X851" s="142"/>
      <c r="Y851" s="142"/>
      <c r="Z851" s="142" t="s">
        <v>1069</v>
      </c>
      <c r="AA851" s="142" t="s">
        <v>2738</v>
      </c>
      <c r="AB851" s="142" t="str">
        <f t="shared" si="46"/>
        <v>CR 20161219SUCA</v>
      </c>
      <c r="AC851" s="142">
        <f t="shared" si="47"/>
        <v>9</v>
      </c>
      <c r="AD851" s="142" t="str">
        <f>VLOOKUP(U851,NIVEAUXADMIN!A:B,2,FALSE)</f>
        <v>HT07</v>
      </c>
      <c r="AE851" s="142" t="str">
        <f>VLOOKUP(V851,NIVEAUXADMIN!E:F,2,FALSE)</f>
        <v>HT07733</v>
      </c>
      <c r="AF851" s="142" t="e">
        <f>VLOOKUP(W851,NIVEAUXADMIN!I:J,2,FALSE)</f>
        <v>#N/A</v>
      </c>
      <c r="AG851" s="142">
        <f>IF(SUMPRODUCT(($A$4:$A851=A851)*($V$4:$V851=V851))&gt;1,0,1)</f>
        <v>0</v>
      </c>
    </row>
    <row r="852" spans="1:33" ht="15" customHeight="1">
      <c r="A852" s="143" t="s">
        <v>2754</v>
      </c>
      <c r="B852" s="143" t="s">
        <v>2754</v>
      </c>
      <c r="C852" s="143" t="s">
        <v>38</v>
      </c>
      <c r="D852" s="142" t="s">
        <v>1192</v>
      </c>
      <c r="E852" s="72"/>
      <c r="F852" s="142" t="s">
        <v>16</v>
      </c>
      <c r="G852" s="142" t="str">
        <f t="shared" si="48"/>
        <v>Decembre</v>
      </c>
      <c r="H852" s="158">
        <v>42723</v>
      </c>
      <c r="I852" s="84" t="s">
        <v>1051</v>
      </c>
      <c r="J852" s="142" t="s">
        <v>1052</v>
      </c>
      <c r="K852" s="142" t="s">
        <v>1058</v>
      </c>
      <c r="L852" s="142"/>
      <c r="M852" s="80" t="s">
        <v>27</v>
      </c>
      <c r="N852" s="159">
        <v>190</v>
      </c>
      <c r="O852" s="75"/>
      <c r="P852" s="75"/>
      <c r="Q852" s="75"/>
      <c r="R852" s="79" t="s">
        <v>1885</v>
      </c>
      <c r="S852" s="144">
        <v>95</v>
      </c>
      <c r="T852" s="85" t="s">
        <v>1040</v>
      </c>
      <c r="U852" s="142" t="s">
        <v>20</v>
      </c>
      <c r="V852" s="142" t="s">
        <v>514</v>
      </c>
      <c r="W852" s="86"/>
      <c r="X852" s="142"/>
      <c r="Y852" s="142"/>
      <c r="Z852" s="142" t="s">
        <v>1069</v>
      </c>
      <c r="AA852" s="142" t="s">
        <v>2738</v>
      </c>
      <c r="AB852" s="142" t="str">
        <f t="shared" si="46"/>
        <v>CR 20161219SUCA</v>
      </c>
      <c r="AC852" s="142">
        <f t="shared" si="47"/>
        <v>9</v>
      </c>
      <c r="AD852" s="142" t="str">
        <f>VLOOKUP(U852,NIVEAUXADMIN!A:B,2,FALSE)</f>
        <v>HT07</v>
      </c>
      <c r="AE852" s="142" t="str">
        <f>VLOOKUP(V852,NIVEAUXADMIN!E:F,2,FALSE)</f>
        <v>HT07733</v>
      </c>
      <c r="AF852" s="142" t="e">
        <f>VLOOKUP(W852,NIVEAUXADMIN!I:J,2,FALSE)</f>
        <v>#N/A</v>
      </c>
      <c r="AG852" s="142">
        <f>IF(SUMPRODUCT(($A$4:$A852=A852)*($V$4:$V852=V852))&gt;1,0,1)</f>
        <v>0</v>
      </c>
    </row>
    <row r="853" spans="1:33" ht="15" customHeight="1">
      <c r="A853" s="143" t="s">
        <v>2754</v>
      </c>
      <c r="B853" s="143" t="s">
        <v>2754</v>
      </c>
      <c r="C853" s="143" t="s">
        <v>38</v>
      </c>
      <c r="D853" s="142" t="s">
        <v>1192</v>
      </c>
      <c r="E853" s="72"/>
      <c r="F853" s="142" t="s">
        <v>16</v>
      </c>
      <c r="G853" s="142" t="str">
        <f t="shared" si="48"/>
        <v>Decembre</v>
      </c>
      <c r="H853" s="158">
        <v>42723</v>
      </c>
      <c r="I853" s="84" t="s">
        <v>1051</v>
      </c>
      <c r="J853" s="142" t="s">
        <v>1052</v>
      </c>
      <c r="K853" s="142" t="s">
        <v>1058</v>
      </c>
      <c r="L853" s="142"/>
      <c r="M853" s="80" t="s">
        <v>27</v>
      </c>
      <c r="N853" s="159">
        <v>156</v>
      </c>
      <c r="O853" s="75"/>
      <c r="P853" s="75"/>
      <c r="Q853" s="75"/>
      <c r="R853" s="79" t="s">
        <v>1885</v>
      </c>
      <c r="S853" s="144">
        <v>78</v>
      </c>
      <c r="T853" s="85" t="s">
        <v>1040</v>
      </c>
      <c r="U853" s="142" t="s">
        <v>20</v>
      </c>
      <c r="V853" s="142" t="s">
        <v>514</v>
      </c>
      <c r="W853" s="86"/>
      <c r="X853" s="142"/>
      <c r="Y853" s="142"/>
      <c r="Z853" s="142" t="s">
        <v>1069</v>
      </c>
      <c r="AA853" s="142" t="s">
        <v>2738</v>
      </c>
      <c r="AB853" s="142" t="str">
        <f t="shared" si="46"/>
        <v>CR 20161219SUCA</v>
      </c>
      <c r="AC853" s="142">
        <f t="shared" si="47"/>
        <v>9</v>
      </c>
      <c r="AD853" s="142" t="str">
        <f>VLOOKUP(U853,NIVEAUXADMIN!A:B,2,FALSE)</f>
        <v>HT07</v>
      </c>
      <c r="AE853" s="142" t="str">
        <f>VLOOKUP(V853,NIVEAUXADMIN!E:F,2,FALSE)</f>
        <v>HT07733</v>
      </c>
      <c r="AF853" s="142" t="e">
        <f>VLOOKUP(W853,NIVEAUXADMIN!I:J,2,FALSE)</f>
        <v>#N/A</v>
      </c>
      <c r="AG853" s="142">
        <f>IF(SUMPRODUCT(($A$4:$A853=A853)*($V$4:$V853=V853))&gt;1,0,1)</f>
        <v>0</v>
      </c>
    </row>
    <row r="854" spans="1:33" ht="15" customHeight="1">
      <c r="A854" s="143" t="s">
        <v>2754</v>
      </c>
      <c r="B854" s="143" t="s">
        <v>2754</v>
      </c>
      <c r="C854" s="143" t="s">
        <v>38</v>
      </c>
      <c r="D854" s="142" t="s">
        <v>1192</v>
      </c>
      <c r="E854" s="72" t="s">
        <v>48</v>
      </c>
      <c r="F854" s="142" t="s">
        <v>16</v>
      </c>
      <c r="G854" s="142" t="str">
        <f t="shared" si="48"/>
        <v>Decembre</v>
      </c>
      <c r="H854" s="158">
        <v>42724</v>
      </c>
      <c r="I854" s="84" t="s">
        <v>1051</v>
      </c>
      <c r="J854" s="142" t="s">
        <v>1052</v>
      </c>
      <c r="K854" s="142" t="s">
        <v>1062</v>
      </c>
      <c r="L854" s="142" t="s">
        <v>2733</v>
      </c>
      <c r="M854" s="80" t="s">
        <v>27</v>
      </c>
      <c r="N854" s="159">
        <v>241</v>
      </c>
      <c r="O854" s="75"/>
      <c r="P854" s="75"/>
      <c r="Q854" s="75"/>
      <c r="R854" s="79"/>
      <c r="S854" s="144">
        <v>241</v>
      </c>
      <c r="T854" s="85" t="s">
        <v>1040</v>
      </c>
      <c r="U854" s="142" t="s">
        <v>153</v>
      </c>
      <c r="V854" s="142" t="s">
        <v>287</v>
      </c>
      <c r="W854" s="86" t="s">
        <v>1670</v>
      </c>
      <c r="X854" s="142"/>
      <c r="Y854" s="142"/>
      <c r="Z854" s="142" t="s">
        <v>1069</v>
      </c>
      <c r="AA854" s="142" t="s">
        <v>2737</v>
      </c>
      <c r="AB854" s="142" t="str">
        <f t="shared" si="46"/>
        <v>CR 20161220NIFO4È</v>
      </c>
      <c r="AC854" s="142">
        <f t="shared" si="47"/>
        <v>3</v>
      </c>
      <c r="AD854" s="142" t="str">
        <f>VLOOKUP(U854,NIVEAUXADMIN!A:B,2,FALSE)</f>
        <v>HT10</v>
      </c>
      <c r="AE854" s="142" t="str">
        <f>VLOOKUP(V854,NIVEAUXADMIN!E:F,2,FALSE)</f>
        <v>HT101013</v>
      </c>
      <c r="AF854" s="142" t="str">
        <f>VLOOKUP(W854,NIVEAUXADMIN!I:J,2,FALSE)</f>
        <v>HT101013-03</v>
      </c>
      <c r="AG854" s="142">
        <f>IF(SUMPRODUCT(($A$4:$A854=A854)*($V$4:$V854=V854))&gt;1,0,1)</f>
        <v>0</v>
      </c>
    </row>
    <row r="855" spans="1:33" ht="15" customHeight="1">
      <c r="A855" s="143" t="s">
        <v>2754</v>
      </c>
      <c r="B855" s="143" t="s">
        <v>2754</v>
      </c>
      <c r="C855" s="143" t="s">
        <v>38</v>
      </c>
      <c r="D855" s="142" t="s">
        <v>1192</v>
      </c>
      <c r="E855" s="72" t="s">
        <v>48</v>
      </c>
      <c r="F855" s="142" t="s">
        <v>16</v>
      </c>
      <c r="G855" s="142" t="str">
        <f t="shared" si="48"/>
        <v>Decembre</v>
      </c>
      <c r="H855" s="158">
        <v>42724</v>
      </c>
      <c r="I855" s="84" t="s">
        <v>1051</v>
      </c>
      <c r="J855" s="142" t="s">
        <v>1052</v>
      </c>
      <c r="K855" s="142" t="s">
        <v>1062</v>
      </c>
      <c r="L855" s="142" t="s">
        <v>2733</v>
      </c>
      <c r="M855" s="80" t="s">
        <v>27</v>
      </c>
      <c r="N855" s="159">
        <v>124</v>
      </c>
      <c r="O855" s="75"/>
      <c r="P855" s="75"/>
      <c r="Q855" s="75"/>
      <c r="R855" s="79" t="s">
        <v>1885</v>
      </c>
      <c r="S855" s="144">
        <v>124</v>
      </c>
      <c r="T855" s="85" t="s">
        <v>1040</v>
      </c>
      <c r="U855" s="142" t="s">
        <v>153</v>
      </c>
      <c r="V855" s="142" t="s">
        <v>305</v>
      </c>
      <c r="W855" s="86" t="s">
        <v>1636</v>
      </c>
      <c r="X855" s="142"/>
      <c r="Y855" s="142"/>
      <c r="Z855" s="142" t="s">
        <v>1069</v>
      </c>
      <c r="AA855" s="142" t="s">
        <v>2737</v>
      </c>
      <c r="AB855" s="142" t="str">
        <f t="shared" si="46"/>
        <v>CR 20161220NIPE4È</v>
      </c>
      <c r="AC855" s="142">
        <f t="shared" si="47"/>
        <v>4</v>
      </c>
      <c r="AD855" s="142" t="str">
        <f>VLOOKUP(U855,NIVEAUXADMIN!A:B,2,FALSE)</f>
        <v>HT10</v>
      </c>
      <c r="AE855" s="142" t="str">
        <f>VLOOKUP(V855,NIVEAUXADMIN!E:F,2,FALSE)</f>
        <v>HT101012</v>
      </c>
      <c r="AF855" s="142" t="str">
        <f>VLOOKUP(W855,NIVEAUXADMIN!I:J,2,FALSE)</f>
        <v>HT101012-04</v>
      </c>
      <c r="AG855" s="142">
        <f>IF(SUMPRODUCT(($A$4:$A855=A855)*($V$4:$V855=V855))&gt;1,0,1)</f>
        <v>0</v>
      </c>
    </row>
    <row r="856" spans="1:33" ht="15" customHeight="1">
      <c r="A856" s="143" t="s">
        <v>2754</v>
      </c>
      <c r="B856" s="143" t="s">
        <v>2754</v>
      </c>
      <c r="C856" s="143" t="s">
        <v>38</v>
      </c>
      <c r="D856" s="142" t="s">
        <v>1192</v>
      </c>
      <c r="E856" s="72"/>
      <c r="F856" s="142" t="s">
        <v>16</v>
      </c>
      <c r="G856" s="142" t="str">
        <f t="shared" si="48"/>
        <v>Decembre</v>
      </c>
      <c r="H856" s="158">
        <v>42724</v>
      </c>
      <c r="I856" s="84" t="s">
        <v>1051</v>
      </c>
      <c r="J856" s="142" t="s">
        <v>1052</v>
      </c>
      <c r="K856" s="142" t="s">
        <v>1062</v>
      </c>
      <c r="L856" s="142" t="s">
        <v>2730</v>
      </c>
      <c r="M856" s="80" t="s">
        <v>27</v>
      </c>
      <c r="N856" s="159">
        <v>51</v>
      </c>
      <c r="O856" s="75"/>
      <c r="P856" s="75"/>
      <c r="Q856" s="75"/>
      <c r="R856" s="79" t="s">
        <v>1885</v>
      </c>
      <c r="S856" s="144">
        <v>51</v>
      </c>
      <c r="T856" s="85" t="s">
        <v>1040</v>
      </c>
      <c r="U856" s="142" t="s">
        <v>20</v>
      </c>
      <c r="V856" s="142" t="s">
        <v>551</v>
      </c>
      <c r="W856" s="86"/>
      <c r="X856" s="142"/>
      <c r="Y856" s="142"/>
      <c r="Z856" s="142" t="s">
        <v>1069</v>
      </c>
      <c r="AA856" s="142" t="s">
        <v>2737</v>
      </c>
      <c r="AB856" s="142" t="str">
        <f t="shared" si="46"/>
        <v>CR 20161220SUTI</v>
      </c>
      <c r="AC856" s="142">
        <f t="shared" si="47"/>
        <v>3</v>
      </c>
      <c r="AD856" s="142" t="str">
        <f>VLOOKUP(U856,NIVEAUXADMIN!A:B,2,FALSE)</f>
        <v>HT07</v>
      </c>
      <c r="AE856" s="142" t="str">
        <f>VLOOKUP(V856,NIVEAUXADMIN!E:F,2,FALSE)</f>
        <v>HT07753</v>
      </c>
      <c r="AF856" s="142" t="e">
        <f>VLOOKUP(W856,NIVEAUXADMIN!I:J,2,FALSE)</f>
        <v>#N/A</v>
      </c>
      <c r="AG856" s="142">
        <f>IF(SUMPRODUCT(($A$4:$A856=A856)*($V$4:$V856=V856))&gt;1,0,1)</f>
        <v>0</v>
      </c>
    </row>
    <row r="857" spans="1:33" ht="15" customHeight="1">
      <c r="A857" s="143" t="s">
        <v>2754</v>
      </c>
      <c r="B857" s="143" t="s">
        <v>2754</v>
      </c>
      <c r="C857" s="143" t="s">
        <v>38</v>
      </c>
      <c r="D857" s="142" t="s">
        <v>1192</v>
      </c>
      <c r="E857" s="72" t="s">
        <v>48</v>
      </c>
      <c r="F857" s="142" t="s">
        <v>16</v>
      </c>
      <c r="G857" s="142" t="str">
        <f t="shared" si="48"/>
        <v>Decembre</v>
      </c>
      <c r="H857" s="158">
        <v>42724</v>
      </c>
      <c r="I857" s="84" t="s">
        <v>1051</v>
      </c>
      <c r="J857" s="142" t="s">
        <v>1052</v>
      </c>
      <c r="K857" s="142" t="s">
        <v>1058</v>
      </c>
      <c r="L857" s="142"/>
      <c r="M857" s="80" t="s">
        <v>27</v>
      </c>
      <c r="N857" s="159">
        <v>482</v>
      </c>
      <c r="O857" s="75"/>
      <c r="P857" s="75"/>
      <c r="Q857" s="75"/>
      <c r="R857" s="79"/>
      <c r="S857" s="144">
        <v>241</v>
      </c>
      <c r="T857" s="85" t="s">
        <v>1040</v>
      </c>
      <c r="U857" s="142" t="s">
        <v>153</v>
      </c>
      <c r="V857" s="142" t="s">
        <v>287</v>
      </c>
      <c r="W857" s="86" t="s">
        <v>1670</v>
      </c>
      <c r="X857" s="142"/>
      <c r="Y857" s="142"/>
      <c r="Z857" s="142" t="s">
        <v>1069</v>
      </c>
      <c r="AA857" s="142" t="s">
        <v>2738</v>
      </c>
      <c r="AB857" s="142" t="str">
        <f t="shared" si="46"/>
        <v>CR 20161220NIFO4È</v>
      </c>
      <c r="AC857" s="142">
        <f t="shared" si="47"/>
        <v>3</v>
      </c>
      <c r="AD857" s="142" t="str">
        <f>VLOOKUP(U857,NIVEAUXADMIN!A:B,2,FALSE)</f>
        <v>HT10</v>
      </c>
      <c r="AE857" s="142" t="str">
        <f>VLOOKUP(V857,NIVEAUXADMIN!E:F,2,FALSE)</f>
        <v>HT101013</v>
      </c>
      <c r="AF857" s="142" t="str">
        <f>VLOOKUP(W857,NIVEAUXADMIN!I:J,2,FALSE)</f>
        <v>HT101013-03</v>
      </c>
      <c r="AG857" s="142">
        <f>IF(SUMPRODUCT(($A$4:$A857=A857)*($V$4:$V857=V857))&gt;1,0,1)</f>
        <v>0</v>
      </c>
    </row>
    <row r="858" spans="1:33" ht="15" customHeight="1">
      <c r="A858" s="143" t="s">
        <v>2754</v>
      </c>
      <c r="B858" s="143" t="s">
        <v>2754</v>
      </c>
      <c r="C858" s="143" t="s">
        <v>38</v>
      </c>
      <c r="D858" s="142" t="s">
        <v>1192</v>
      </c>
      <c r="E858" s="72" t="s">
        <v>48</v>
      </c>
      <c r="F858" s="142" t="s">
        <v>16</v>
      </c>
      <c r="G858" s="142" t="str">
        <f t="shared" si="48"/>
        <v>Decembre</v>
      </c>
      <c r="H858" s="158">
        <v>42724</v>
      </c>
      <c r="I858" s="84" t="s">
        <v>1051</v>
      </c>
      <c r="J858" s="142" t="s">
        <v>1052</v>
      </c>
      <c r="K858" s="142" t="s">
        <v>1058</v>
      </c>
      <c r="L858" s="142"/>
      <c r="M858" s="80" t="s">
        <v>27</v>
      </c>
      <c r="N858" s="159">
        <v>248</v>
      </c>
      <c r="O858" s="75"/>
      <c r="P858" s="75"/>
      <c r="Q858" s="75"/>
      <c r="R858" s="79" t="s">
        <v>1885</v>
      </c>
      <c r="S858" s="144">
        <v>124</v>
      </c>
      <c r="T858" s="85" t="s">
        <v>1040</v>
      </c>
      <c r="U858" s="142" t="s">
        <v>153</v>
      </c>
      <c r="V858" s="142" t="s">
        <v>305</v>
      </c>
      <c r="W858" s="86" t="s">
        <v>1636</v>
      </c>
      <c r="X858" s="142"/>
      <c r="Y858" s="142"/>
      <c r="Z858" s="142" t="s">
        <v>1069</v>
      </c>
      <c r="AA858" s="142" t="s">
        <v>2738</v>
      </c>
      <c r="AB858" s="142" t="str">
        <f t="shared" si="46"/>
        <v>CR 20161220NIPE4È</v>
      </c>
      <c r="AC858" s="142">
        <f t="shared" si="47"/>
        <v>4</v>
      </c>
      <c r="AD858" s="142" t="str">
        <f>VLOOKUP(U858,NIVEAUXADMIN!A:B,2,FALSE)</f>
        <v>HT10</v>
      </c>
      <c r="AE858" s="142" t="str">
        <f>VLOOKUP(V858,NIVEAUXADMIN!E:F,2,FALSE)</f>
        <v>HT101012</v>
      </c>
      <c r="AF858" s="142" t="str">
        <f>VLOOKUP(W858,NIVEAUXADMIN!I:J,2,FALSE)</f>
        <v>HT101012-04</v>
      </c>
      <c r="AG858" s="142">
        <f>IF(SUMPRODUCT(($A$4:$A858=A858)*($V$4:$V858=V858))&gt;1,0,1)</f>
        <v>0</v>
      </c>
    </row>
    <row r="859" spans="1:33" ht="15" customHeight="1">
      <c r="A859" s="143" t="s">
        <v>2754</v>
      </c>
      <c r="B859" s="143" t="s">
        <v>2754</v>
      </c>
      <c r="C859" s="143" t="s">
        <v>38</v>
      </c>
      <c r="D859" s="142" t="s">
        <v>1192</v>
      </c>
      <c r="E859" s="72"/>
      <c r="F859" s="142" t="s">
        <v>16</v>
      </c>
      <c r="G859" s="142" t="str">
        <f t="shared" si="48"/>
        <v>Decembre</v>
      </c>
      <c r="H859" s="158">
        <v>42724</v>
      </c>
      <c r="I859" s="84" t="s">
        <v>1051</v>
      </c>
      <c r="J859" s="142" t="s">
        <v>1052</v>
      </c>
      <c r="K859" s="142" t="s">
        <v>1058</v>
      </c>
      <c r="L859" s="142"/>
      <c r="M859" s="80" t="s">
        <v>27</v>
      </c>
      <c r="N859" s="159">
        <v>102</v>
      </c>
      <c r="O859" s="75"/>
      <c r="P859" s="75"/>
      <c r="Q859" s="75"/>
      <c r="R859" s="79" t="s">
        <v>1885</v>
      </c>
      <c r="S859" s="144">
        <v>51</v>
      </c>
      <c r="T859" s="85" t="s">
        <v>1040</v>
      </c>
      <c r="U859" s="142" t="s">
        <v>20</v>
      </c>
      <c r="V859" s="142" t="s">
        <v>551</v>
      </c>
      <c r="W859" s="86"/>
      <c r="X859" s="142"/>
      <c r="Y859" s="142"/>
      <c r="Z859" s="142" t="s">
        <v>1069</v>
      </c>
      <c r="AA859" s="142" t="s">
        <v>2738</v>
      </c>
      <c r="AB859" s="142" t="str">
        <f t="shared" si="46"/>
        <v>CR 20161220SUTI</v>
      </c>
      <c r="AC859" s="142">
        <f t="shared" si="47"/>
        <v>3</v>
      </c>
      <c r="AD859" s="142" t="str">
        <f>VLOOKUP(U859,NIVEAUXADMIN!A:B,2,FALSE)</f>
        <v>HT07</v>
      </c>
      <c r="AE859" s="142" t="str">
        <f>VLOOKUP(V859,NIVEAUXADMIN!E:F,2,FALSE)</f>
        <v>HT07753</v>
      </c>
      <c r="AF859" s="142" t="e">
        <f>VLOOKUP(W859,NIVEAUXADMIN!I:J,2,FALSE)</f>
        <v>#N/A</v>
      </c>
      <c r="AG859" s="142">
        <f>IF(SUMPRODUCT(($A$4:$A859=A859)*($V$4:$V859=V859))&gt;1,0,1)</f>
        <v>0</v>
      </c>
    </row>
    <row r="860" spans="1:33" ht="15" customHeight="1">
      <c r="A860" s="143" t="s">
        <v>2754</v>
      </c>
      <c r="B860" s="143" t="s">
        <v>2754</v>
      </c>
      <c r="C860" s="143" t="s">
        <v>38</v>
      </c>
      <c r="D860" s="142" t="s">
        <v>1192</v>
      </c>
      <c r="E860" s="72" t="s">
        <v>48</v>
      </c>
      <c r="F860" s="142" t="s">
        <v>16</v>
      </c>
      <c r="G860" s="142" t="str">
        <f t="shared" si="48"/>
        <v>Decembre</v>
      </c>
      <c r="H860" s="158">
        <v>42725</v>
      </c>
      <c r="I860" s="84" t="s">
        <v>1051</v>
      </c>
      <c r="J860" s="142" t="s">
        <v>1052</v>
      </c>
      <c r="K860" s="142" t="s">
        <v>1062</v>
      </c>
      <c r="L860" s="142" t="s">
        <v>2733</v>
      </c>
      <c r="M860" s="80" t="s">
        <v>27</v>
      </c>
      <c r="N860" s="159">
        <v>356</v>
      </c>
      <c r="O860" s="75"/>
      <c r="P860" s="75"/>
      <c r="Q860" s="75"/>
      <c r="R860" s="79" t="s">
        <v>1885</v>
      </c>
      <c r="S860" s="144">
        <v>178</v>
      </c>
      <c r="T860" s="85" t="s">
        <v>1040</v>
      </c>
      <c r="U860" s="142" t="s">
        <v>153</v>
      </c>
      <c r="V860" s="142" t="s">
        <v>296</v>
      </c>
      <c r="W860" s="86" t="s">
        <v>1440</v>
      </c>
      <c r="X860" s="142"/>
      <c r="Y860" s="142"/>
      <c r="Z860" s="142" t="s">
        <v>1069</v>
      </c>
      <c r="AA860" s="142" t="s">
        <v>2737</v>
      </c>
      <c r="AB860" s="142" t="str">
        <f t="shared" si="46"/>
        <v>CR 20161221NIMI2È</v>
      </c>
      <c r="AC860" s="142">
        <f t="shared" si="47"/>
        <v>4</v>
      </c>
      <c r="AD860" s="142" t="str">
        <f>VLOOKUP(U860,NIVEAUXADMIN!A:B,2,FALSE)</f>
        <v>HT10</v>
      </c>
      <c r="AE860" s="142" t="str">
        <f>VLOOKUP(V860,NIVEAUXADMIN!E:F,2,FALSE)</f>
        <v>HT101011</v>
      </c>
      <c r="AF860" s="142" t="str">
        <f>VLOOKUP(W860,NIVEAUXADMIN!I:J,2,FALSE)</f>
        <v>HT101011-02</v>
      </c>
      <c r="AG860" s="142">
        <f>IF(SUMPRODUCT(($A$4:$A860=A860)*($V$4:$V860=V860))&gt;1,0,1)</f>
        <v>0</v>
      </c>
    </row>
    <row r="861" spans="1:33" s="142" customFormat="1" ht="15" customHeight="1">
      <c r="A861" s="143" t="s">
        <v>2754</v>
      </c>
      <c r="B861" s="143" t="s">
        <v>2754</v>
      </c>
      <c r="C861" s="143" t="s">
        <v>38</v>
      </c>
      <c r="D861" s="142" t="s">
        <v>1192</v>
      </c>
      <c r="E861" s="72" t="s">
        <v>48</v>
      </c>
      <c r="F861" s="142" t="s">
        <v>16</v>
      </c>
      <c r="G861" s="142" t="str">
        <f t="shared" si="48"/>
        <v>Decembre</v>
      </c>
      <c r="H861" s="158">
        <v>42725</v>
      </c>
      <c r="I861" s="84" t="s">
        <v>1051</v>
      </c>
      <c r="J861" s="142" t="s">
        <v>1052</v>
      </c>
      <c r="K861" s="142" t="s">
        <v>1062</v>
      </c>
      <c r="L861" s="142" t="s">
        <v>2733</v>
      </c>
      <c r="M861" s="80" t="s">
        <v>27</v>
      </c>
      <c r="N861" s="159">
        <v>183</v>
      </c>
      <c r="O861" s="75"/>
      <c r="P861" s="75"/>
      <c r="Q861" s="75"/>
      <c r="R861" s="79"/>
      <c r="S861" s="144">
        <v>183</v>
      </c>
      <c r="T861" s="85" t="s">
        <v>1040</v>
      </c>
      <c r="U861" s="142" t="s">
        <v>153</v>
      </c>
      <c r="V861" s="142" t="s">
        <v>293</v>
      </c>
      <c r="W861" s="86" t="s">
        <v>1668</v>
      </c>
      <c r="Z861" s="142" t="s">
        <v>1069</v>
      </c>
      <c r="AA861" s="142" t="s">
        <v>2737</v>
      </c>
      <c r="AB861" s="142" t="str">
        <f t="shared" si="46"/>
        <v>CR 20161221NIL'4È</v>
      </c>
      <c r="AC861" s="142">
        <f t="shared" si="47"/>
        <v>6</v>
      </c>
      <c r="AD861" s="142" t="str">
        <f>VLOOKUP(U861,NIVEAUXADMIN!A:B,2,FALSE)</f>
        <v>HT10</v>
      </c>
      <c r="AE861" s="142" t="str">
        <f>VLOOKUP(V861,NIVEAUXADMIN!E:F,2,FALSE)</f>
        <v>HT101023</v>
      </c>
      <c r="AF861" s="142" t="str">
        <f>VLOOKUP(W861,NIVEAUXADMIN!I:J,2,FALSE)</f>
        <v>HT101023-04</v>
      </c>
      <c r="AG861" s="142">
        <f>IF(SUMPRODUCT(($A$4:$A861=A861)*($V$4:$V861=V861))&gt;1,0,1)</f>
        <v>0</v>
      </c>
    </row>
    <row r="862" spans="1:33" s="142" customFormat="1" ht="15" customHeight="1">
      <c r="A862" s="143" t="s">
        <v>2754</v>
      </c>
      <c r="B862" s="143" t="s">
        <v>2754</v>
      </c>
      <c r="C862" s="143" t="s">
        <v>38</v>
      </c>
      <c r="D862" s="142" t="s">
        <v>1192</v>
      </c>
      <c r="E862" s="72"/>
      <c r="F862" s="142" t="s">
        <v>16</v>
      </c>
      <c r="G862" s="142" t="str">
        <f t="shared" si="48"/>
        <v>Decembre</v>
      </c>
      <c r="H862" s="158">
        <v>42725</v>
      </c>
      <c r="I862" s="84" t="s">
        <v>1051</v>
      </c>
      <c r="J862" s="142" t="s">
        <v>1052</v>
      </c>
      <c r="K862" s="142" t="s">
        <v>1062</v>
      </c>
      <c r="L862" s="142" t="s">
        <v>2730</v>
      </c>
      <c r="M862" s="80" t="s">
        <v>27</v>
      </c>
      <c r="N862" s="159">
        <v>67</v>
      </c>
      <c r="O862" s="75"/>
      <c r="P862" s="75"/>
      <c r="Q862" s="75"/>
      <c r="R862" s="79" t="s">
        <v>1885</v>
      </c>
      <c r="S862" s="144">
        <v>67</v>
      </c>
      <c r="T862" s="85" t="s">
        <v>1040</v>
      </c>
      <c r="U862" s="142" t="s">
        <v>20</v>
      </c>
      <c r="V862" s="142" t="s">
        <v>517</v>
      </c>
      <c r="W862" s="86"/>
      <c r="Z862" s="142" t="s">
        <v>1069</v>
      </c>
      <c r="AA862" s="142" t="s">
        <v>2737</v>
      </c>
      <c r="AB862" s="142" t="str">
        <f t="shared" si="46"/>
        <v>CR 20161221SUCH</v>
      </c>
      <c r="AC862" s="142">
        <f t="shared" si="47"/>
        <v>3</v>
      </c>
      <c r="AD862" s="142" t="str">
        <f>VLOOKUP(U862,NIVEAUXADMIN!A:B,2,FALSE)</f>
        <v>HT07</v>
      </c>
      <c r="AE862" s="142" t="str">
        <f>VLOOKUP(V862,NIVEAUXADMIN!E:F,2,FALSE)</f>
        <v>HT07713</v>
      </c>
      <c r="AF862" s="142" t="e">
        <f>VLOOKUP(W862,NIVEAUXADMIN!I:J,2,FALSE)</f>
        <v>#N/A</v>
      </c>
      <c r="AG862" s="142">
        <f>IF(SUMPRODUCT(($A$4:$A862=A862)*($V$4:$V862=V862))&gt;1,0,1)</f>
        <v>0</v>
      </c>
    </row>
    <row r="863" spans="1:33" s="142" customFormat="1" ht="15" customHeight="1">
      <c r="A863" s="143" t="s">
        <v>2754</v>
      </c>
      <c r="B863" s="143" t="s">
        <v>2754</v>
      </c>
      <c r="C863" s="143" t="s">
        <v>38</v>
      </c>
      <c r="D863" s="142" t="s">
        <v>1192</v>
      </c>
      <c r="E863" s="72" t="s">
        <v>48</v>
      </c>
      <c r="F863" s="142" t="s">
        <v>16</v>
      </c>
      <c r="G863" s="142" t="str">
        <f t="shared" si="48"/>
        <v>Decembre</v>
      </c>
      <c r="H863" s="158">
        <v>42725</v>
      </c>
      <c r="I863" s="84" t="s">
        <v>1051</v>
      </c>
      <c r="J863" s="142" t="s">
        <v>1052</v>
      </c>
      <c r="K863" s="142" t="s">
        <v>1058</v>
      </c>
      <c r="M863" s="80" t="s">
        <v>27</v>
      </c>
      <c r="N863" s="159">
        <v>712</v>
      </c>
      <c r="O863" s="75"/>
      <c r="P863" s="75"/>
      <c r="Q863" s="75"/>
      <c r="R863" s="79" t="s">
        <v>1885</v>
      </c>
      <c r="S863" s="144">
        <v>178</v>
      </c>
      <c r="T863" s="85" t="s">
        <v>1040</v>
      </c>
      <c r="U863" s="142" t="s">
        <v>153</v>
      </c>
      <c r="V863" s="142" t="s">
        <v>296</v>
      </c>
      <c r="W863" s="86" t="s">
        <v>1440</v>
      </c>
      <c r="Z863" s="142" t="s">
        <v>1069</v>
      </c>
      <c r="AA863" s="142" t="s">
        <v>2738</v>
      </c>
      <c r="AB863" s="142" t="str">
        <f t="shared" si="46"/>
        <v>CR 20161221NIMI2È</v>
      </c>
      <c r="AC863" s="142">
        <f t="shared" si="47"/>
        <v>4</v>
      </c>
      <c r="AD863" s="142" t="str">
        <f>VLOOKUP(U863,NIVEAUXADMIN!A:B,2,FALSE)</f>
        <v>HT10</v>
      </c>
      <c r="AE863" s="142" t="str">
        <f>VLOOKUP(V863,NIVEAUXADMIN!E:F,2,FALSE)</f>
        <v>HT101011</v>
      </c>
      <c r="AF863" s="142" t="str">
        <f>VLOOKUP(W863,NIVEAUXADMIN!I:J,2,FALSE)</f>
        <v>HT101011-02</v>
      </c>
      <c r="AG863" s="142">
        <f>IF(SUMPRODUCT(($A$4:$A863=A863)*($V$4:$V863=V863))&gt;1,0,1)</f>
        <v>0</v>
      </c>
    </row>
    <row r="864" spans="1:33" s="142" customFormat="1" ht="15" customHeight="1">
      <c r="A864" s="143" t="s">
        <v>2754</v>
      </c>
      <c r="B864" s="143" t="s">
        <v>2754</v>
      </c>
      <c r="C864" s="143" t="s">
        <v>38</v>
      </c>
      <c r="D864" s="142" t="s">
        <v>1192</v>
      </c>
      <c r="E864" s="72" t="s">
        <v>48</v>
      </c>
      <c r="F864" s="142" t="s">
        <v>16</v>
      </c>
      <c r="G864" s="142" t="str">
        <f t="shared" si="48"/>
        <v>Decembre</v>
      </c>
      <c r="H864" s="158">
        <v>42725</v>
      </c>
      <c r="I864" s="84" t="s">
        <v>1051</v>
      </c>
      <c r="J864" s="142" t="s">
        <v>1052</v>
      </c>
      <c r="K864" s="142" t="s">
        <v>1058</v>
      </c>
      <c r="M864" s="80" t="s">
        <v>27</v>
      </c>
      <c r="N864" s="159">
        <v>366</v>
      </c>
      <c r="O864" s="75"/>
      <c r="P864" s="75"/>
      <c r="Q864" s="75"/>
      <c r="R864" s="79"/>
      <c r="S864" s="144">
        <v>183</v>
      </c>
      <c r="T864" s="85" t="s">
        <v>1040</v>
      </c>
      <c r="U864" s="142" t="s">
        <v>153</v>
      </c>
      <c r="V864" s="142" t="s">
        <v>293</v>
      </c>
      <c r="W864" s="86" t="s">
        <v>1668</v>
      </c>
      <c r="Z864" s="142" t="s">
        <v>1069</v>
      </c>
      <c r="AA864" s="142" t="s">
        <v>2738</v>
      </c>
      <c r="AB864" s="142" t="str">
        <f t="shared" si="46"/>
        <v>CR 20161221NIL'4È</v>
      </c>
      <c r="AC864" s="142">
        <f t="shared" si="47"/>
        <v>6</v>
      </c>
      <c r="AD864" s="142" t="str">
        <f>VLOOKUP(U864,NIVEAUXADMIN!A:B,2,FALSE)</f>
        <v>HT10</v>
      </c>
      <c r="AE864" s="142" t="str">
        <f>VLOOKUP(V864,NIVEAUXADMIN!E:F,2,FALSE)</f>
        <v>HT101023</v>
      </c>
      <c r="AF864" s="142" t="str">
        <f>VLOOKUP(W864,NIVEAUXADMIN!I:J,2,FALSE)</f>
        <v>HT101023-04</v>
      </c>
      <c r="AG864" s="142">
        <f>IF(SUMPRODUCT(($A$4:$A864=A864)*($V$4:$V864=V864))&gt;1,0,1)</f>
        <v>0</v>
      </c>
    </row>
    <row r="865" spans="1:33" s="142" customFormat="1" ht="15" customHeight="1">
      <c r="A865" s="143" t="s">
        <v>2754</v>
      </c>
      <c r="B865" s="143" t="s">
        <v>2754</v>
      </c>
      <c r="C865" s="143" t="s">
        <v>38</v>
      </c>
      <c r="D865" s="142" t="s">
        <v>1192</v>
      </c>
      <c r="E865" s="72"/>
      <c r="F865" s="142" t="s">
        <v>16</v>
      </c>
      <c r="G865" s="142" t="str">
        <f t="shared" si="48"/>
        <v>Decembre</v>
      </c>
      <c r="H865" s="158">
        <v>42725</v>
      </c>
      <c r="I865" s="84" t="s">
        <v>1051</v>
      </c>
      <c r="J865" s="142" t="s">
        <v>1052</v>
      </c>
      <c r="K865" s="142" t="s">
        <v>1058</v>
      </c>
      <c r="M865" s="80" t="s">
        <v>27</v>
      </c>
      <c r="N865" s="159">
        <v>134</v>
      </c>
      <c r="O865" s="75"/>
      <c r="P865" s="75"/>
      <c r="Q865" s="75"/>
      <c r="R865" s="79" t="s">
        <v>1885</v>
      </c>
      <c r="S865" s="144">
        <v>67</v>
      </c>
      <c r="T865" s="85" t="s">
        <v>1040</v>
      </c>
      <c r="U865" s="142" t="s">
        <v>20</v>
      </c>
      <c r="V865" s="142" t="s">
        <v>517</v>
      </c>
      <c r="W865" s="86"/>
      <c r="Z865" s="142" t="s">
        <v>1069</v>
      </c>
      <c r="AA865" s="142" t="s">
        <v>2738</v>
      </c>
      <c r="AB865" s="142" t="str">
        <f t="shared" si="46"/>
        <v>CR 20161221SUCH</v>
      </c>
      <c r="AC865" s="142">
        <f t="shared" si="47"/>
        <v>3</v>
      </c>
      <c r="AD865" s="142" t="str">
        <f>VLOOKUP(U865,NIVEAUXADMIN!A:B,2,FALSE)</f>
        <v>HT07</v>
      </c>
      <c r="AE865" s="142" t="str">
        <f>VLOOKUP(V865,NIVEAUXADMIN!E:F,2,FALSE)</f>
        <v>HT07713</v>
      </c>
      <c r="AF865" s="142" t="e">
        <f>VLOOKUP(W865,NIVEAUXADMIN!I:J,2,FALSE)</f>
        <v>#N/A</v>
      </c>
      <c r="AG865" s="142">
        <f>IF(SUMPRODUCT(($A$4:$A865=A865)*($V$4:$V865=V865))&gt;1,0,1)</f>
        <v>0</v>
      </c>
    </row>
    <row r="866" spans="1:33" s="142" customFormat="1" ht="15" customHeight="1">
      <c r="A866" s="143" t="s">
        <v>2754</v>
      </c>
      <c r="B866" s="143" t="s">
        <v>2754</v>
      </c>
      <c r="C866" s="143" t="s">
        <v>38</v>
      </c>
      <c r="D866" s="142" t="s">
        <v>1192</v>
      </c>
      <c r="E866" s="72" t="s">
        <v>48</v>
      </c>
      <c r="F866" s="142" t="s">
        <v>16</v>
      </c>
      <c r="G866" s="142" t="str">
        <f t="shared" si="48"/>
        <v>Decembre</v>
      </c>
      <c r="H866" s="158">
        <v>42726</v>
      </c>
      <c r="I866" s="84" t="s">
        <v>1051</v>
      </c>
      <c r="J866" s="142" t="s">
        <v>1052</v>
      </c>
      <c r="K866" s="142" t="s">
        <v>1062</v>
      </c>
      <c r="L866" s="142" t="s">
        <v>2733</v>
      </c>
      <c r="M866" s="80" t="s">
        <v>27</v>
      </c>
      <c r="N866" s="159">
        <v>189</v>
      </c>
      <c r="O866" s="75"/>
      <c r="P866" s="75"/>
      <c r="Q866" s="75"/>
      <c r="R866" s="79"/>
      <c r="S866" s="144">
        <v>189</v>
      </c>
      <c r="T866" s="85" t="s">
        <v>1040</v>
      </c>
      <c r="U866" s="142" t="s">
        <v>153</v>
      </c>
      <c r="V866" s="142" t="s">
        <v>296</v>
      </c>
      <c r="W866" s="86"/>
      <c r="Z866" s="142" t="s">
        <v>1069</v>
      </c>
      <c r="AA866" s="142" t="s">
        <v>2737</v>
      </c>
      <c r="AB866" s="142" t="str">
        <f t="shared" si="46"/>
        <v>CR 20161222NIMI</v>
      </c>
      <c r="AC866" s="142">
        <f t="shared" si="47"/>
        <v>5</v>
      </c>
      <c r="AD866" s="142" t="str">
        <f>VLOOKUP(U866,NIVEAUXADMIN!A:B,2,FALSE)</f>
        <v>HT10</v>
      </c>
      <c r="AE866" s="142" t="str">
        <f>VLOOKUP(V866,NIVEAUXADMIN!E:F,2,FALSE)</f>
        <v>HT101011</v>
      </c>
      <c r="AF866" s="142" t="e">
        <f>VLOOKUP(W866,NIVEAUXADMIN!I:J,2,FALSE)</f>
        <v>#N/A</v>
      </c>
      <c r="AG866" s="142">
        <f>IF(SUMPRODUCT(($A$4:$A866=A866)*($V$4:$V866=V866))&gt;1,0,1)</f>
        <v>0</v>
      </c>
    </row>
    <row r="867" spans="1:33" s="142" customFormat="1" ht="15" customHeight="1">
      <c r="A867" s="143" t="s">
        <v>2754</v>
      </c>
      <c r="B867" s="143" t="s">
        <v>2754</v>
      </c>
      <c r="C867" s="143" t="s">
        <v>38</v>
      </c>
      <c r="D867" s="142" t="s">
        <v>1192</v>
      </c>
      <c r="E867" s="72" t="s">
        <v>48</v>
      </c>
      <c r="F867" s="142" t="s">
        <v>16</v>
      </c>
      <c r="G867" s="142" t="str">
        <f t="shared" si="48"/>
        <v>Decembre</v>
      </c>
      <c r="H867" s="158">
        <v>42726</v>
      </c>
      <c r="I867" s="84" t="s">
        <v>1051</v>
      </c>
      <c r="J867" s="142" t="s">
        <v>1052</v>
      </c>
      <c r="K867" s="142" t="s">
        <v>1062</v>
      </c>
      <c r="L867" s="142" t="s">
        <v>2733</v>
      </c>
      <c r="M867" s="80" t="s">
        <v>27</v>
      </c>
      <c r="N867" s="159">
        <v>174</v>
      </c>
      <c r="O867" s="75"/>
      <c r="P867" s="75"/>
      <c r="Q867" s="75"/>
      <c r="R867" s="79"/>
      <c r="S867" s="144">
        <v>174</v>
      </c>
      <c r="T867" s="85" t="s">
        <v>1040</v>
      </c>
      <c r="U867" s="142" t="s">
        <v>153</v>
      </c>
      <c r="V867" s="142" t="s">
        <v>293</v>
      </c>
      <c r="W867" s="86"/>
      <c r="Z867" s="142" t="s">
        <v>1069</v>
      </c>
      <c r="AA867" s="142" t="s">
        <v>2737</v>
      </c>
      <c r="AB867" s="142" t="str">
        <f t="shared" si="46"/>
        <v>CR 20161222NIL'</v>
      </c>
      <c r="AC867" s="142">
        <f t="shared" si="47"/>
        <v>4</v>
      </c>
      <c r="AD867" s="142" t="str">
        <f>VLOOKUP(U867,NIVEAUXADMIN!A:B,2,FALSE)</f>
        <v>HT10</v>
      </c>
      <c r="AE867" s="142" t="str">
        <f>VLOOKUP(V867,NIVEAUXADMIN!E:F,2,FALSE)</f>
        <v>HT101023</v>
      </c>
      <c r="AF867" s="142" t="e">
        <f>VLOOKUP(W867,NIVEAUXADMIN!I:J,2,FALSE)</f>
        <v>#N/A</v>
      </c>
      <c r="AG867" s="142">
        <f>IF(SUMPRODUCT(($A$4:$A867=A867)*($V$4:$V867=V867))&gt;1,0,1)</f>
        <v>0</v>
      </c>
    </row>
    <row r="868" spans="1:33" s="142" customFormat="1" ht="15" customHeight="1">
      <c r="A868" s="143" t="s">
        <v>2754</v>
      </c>
      <c r="B868" s="143" t="s">
        <v>2754</v>
      </c>
      <c r="C868" s="143" t="s">
        <v>38</v>
      </c>
      <c r="D868" s="142" t="s">
        <v>1192</v>
      </c>
      <c r="E868" s="72"/>
      <c r="F868" s="142" t="s">
        <v>16</v>
      </c>
      <c r="G868" s="142" t="str">
        <f t="shared" si="48"/>
        <v>Decembre</v>
      </c>
      <c r="H868" s="158">
        <v>42726</v>
      </c>
      <c r="I868" s="84" t="s">
        <v>1051</v>
      </c>
      <c r="J868" s="142" t="s">
        <v>1052</v>
      </c>
      <c r="K868" s="142" t="s">
        <v>1062</v>
      </c>
      <c r="L868" s="142" t="s">
        <v>2730</v>
      </c>
      <c r="M868" s="80" t="s">
        <v>27</v>
      </c>
      <c r="N868" s="159">
        <v>100</v>
      </c>
      <c r="O868" s="75"/>
      <c r="P868" s="75"/>
      <c r="Q868" s="75"/>
      <c r="R868" s="79" t="s">
        <v>1885</v>
      </c>
      <c r="S868" s="144">
        <v>100</v>
      </c>
      <c r="T868" s="85" t="s">
        <v>1040</v>
      </c>
      <c r="U868" s="142" t="s">
        <v>20</v>
      </c>
      <c r="V868" s="142" t="s">
        <v>517</v>
      </c>
      <c r="W868" s="86"/>
      <c r="Z868" s="142" t="s">
        <v>1069</v>
      </c>
      <c r="AA868" s="142" t="s">
        <v>2737</v>
      </c>
      <c r="AB868" s="142" t="str">
        <f t="shared" si="46"/>
        <v>CR 20161222SUCH</v>
      </c>
      <c r="AC868" s="142">
        <f t="shared" si="47"/>
        <v>3</v>
      </c>
      <c r="AD868" s="142" t="str">
        <f>VLOOKUP(U868,NIVEAUXADMIN!A:B,2,FALSE)</f>
        <v>HT07</v>
      </c>
      <c r="AE868" s="142" t="str">
        <f>VLOOKUP(V868,NIVEAUXADMIN!E:F,2,FALSE)</f>
        <v>HT07713</v>
      </c>
      <c r="AF868" s="142" t="e">
        <f>VLOOKUP(W868,NIVEAUXADMIN!I:J,2,FALSE)</f>
        <v>#N/A</v>
      </c>
      <c r="AG868" s="142">
        <f>IF(SUMPRODUCT(($A$4:$A868=A868)*($V$4:$V868=V868))&gt;1,0,1)</f>
        <v>0</v>
      </c>
    </row>
    <row r="869" spans="1:33" s="142" customFormat="1" ht="15" customHeight="1">
      <c r="A869" s="143" t="s">
        <v>2754</v>
      </c>
      <c r="B869" s="143" t="s">
        <v>2754</v>
      </c>
      <c r="C869" s="143" t="s">
        <v>38</v>
      </c>
      <c r="D869" s="142" t="s">
        <v>1192</v>
      </c>
      <c r="E869" s="72" t="s">
        <v>48</v>
      </c>
      <c r="F869" s="142" t="s">
        <v>16</v>
      </c>
      <c r="G869" s="142" t="str">
        <f t="shared" si="48"/>
        <v>Decembre</v>
      </c>
      <c r="H869" s="158">
        <v>42726</v>
      </c>
      <c r="I869" s="84" t="s">
        <v>1051</v>
      </c>
      <c r="J869" s="142" t="s">
        <v>1052</v>
      </c>
      <c r="K869" s="142" t="s">
        <v>1058</v>
      </c>
      <c r="M869" s="80" t="s">
        <v>27</v>
      </c>
      <c r="N869" s="159">
        <v>378</v>
      </c>
      <c r="O869" s="75"/>
      <c r="P869" s="75"/>
      <c r="Q869" s="75"/>
      <c r="R869" s="79"/>
      <c r="S869" s="144">
        <v>189</v>
      </c>
      <c r="T869" s="85" t="s">
        <v>1040</v>
      </c>
      <c r="U869" s="142" t="s">
        <v>153</v>
      </c>
      <c r="V869" s="142" t="s">
        <v>296</v>
      </c>
      <c r="W869" s="86"/>
      <c r="Z869" s="142" t="s">
        <v>1069</v>
      </c>
      <c r="AA869" s="142" t="s">
        <v>2738</v>
      </c>
      <c r="AB869" s="142" t="str">
        <f t="shared" si="46"/>
        <v>CR 20161222NIMI</v>
      </c>
      <c r="AC869" s="142">
        <f t="shared" si="47"/>
        <v>5</v>
      </c>
      <c r="AD869" s="142" t="str">
        <f>VLOOKUP(U869,NIVEAUXADMIN!A:B,2,FALSE)</f>
        <v>HT10</v>
      </c>
      <c r="AE869" s="142" t="str">
        <f>VLOOKUP(V869,NIVEAUXADMIN!E:F,2,FALSE)</f>
        <v>HT101011</v>
      </c>
      <c r="AF869" s="142" t="e">
        <f>VLOOKUP(W869,NIVEAUXADMIN!I:J,2,FALSE)</f>
        <v>#N/A</v>
      </c>
      <c r="AG869" s="142">
        <f>IF(SUMPRODUCT(($A$4:$A869=A869)*($V$4:$V869=V869))&gt;1,0,1)</f>
        <v>0</v>
      </c>
    </row>
    <row r="870" spans="1:33" s="142" customFormat="1" ht="15" customHeight="1">
      <c r="A870" s="143" t="s">
        <v>2754</v>
      </c>
      <c r="B870" s="143" t="s">
        <v>2754</v>
      </c>
      <c r="C870" s="143" t="s">
        <v>38</v>
      </c>
      <c r="D870" s="142" t="s">
        <v>1192</v>
      </c>
      <c r="E870" s="72" t="s">
        <v>48</v>
      </c>
      <c r="F870" s="142" t="s">
        <v>16</v>
      </c>
      <c r="G870" s="142" t="str">
        <f t="shared" si="48"/>
        <v>Decembre</v>
      </c>
      <c r="H870" s="158">
        <v>42726</v>
      </c>
      <c r="I870" s="84" t="s">
        <v>1051</v>
      </c>
      <c r="J870" s="142" t="s">
        <v>1052</v>
      </c>
      <c r="K870" s="142" t="s">
        <v>1058</v>
      </c>
      <c r="M870" s="80" t="s">
        <v>27</v>
      </c>
      <c r="N870" s="159">
        <v>348</v>
      </c>
      <c r="O870" s="75"/>
      <c r="P870" s="75"/>
      <c r="Q870" s="75"/>
      <c r="R870" s="79"/>
      <c r="S870" s="144">
        <v>174</v>
      </c>
      <c r="T870" s="85" t="s">
        <v>1040</v>
      </c>
      <c r="U870" s="142" t="s">
        <v>153</v>
      </c>
      <c r="V870" s="142" t="s">
        <v>293</v>
      </c>
      <c r="W870" s="86"/>
      <c r="Z870" s="142" t="s">
        <v>1069</v>
      </c>
      <c r="AA870" s="142" t="s">
        <v>2738</v>
      </c>
      <c r="AB870" s="142" t="str">
        <f t="shared" si="46"/>
        <v>CR 20161222NIL'</v>
      </c>
      <c r="AC870" s="142">
        <f t="shared" si="47"/>
        <v>4</v>
      </c>
      <c r="AD870" s="142" t="str">
        <f>VLOOKUP(U870,NIVEAUXADMIN!A:B,2,FALSE)</f>
        <v>HT10</v>
      </c>
      <c r="AE870" s="142" t="str">
        <f>VLOOKUP(V870,NIVEAUXADMIN!E:F,2,FALSE)</f>
        <v>HT101023</v>
      </c>
      <c r="AF870" s="142" t="e">
        <f>VLOOKUP(W870,NIVEAUXADMIN!I:J,2,FALSE)</f>
        <v>#N/A</v>
      </c>
      <c r="AG870" s="142">
        <f>IF(SUMPRODUCT(($A$4:$A870=A870)*($V$4:$V870=V870))&gt;1,0,1)</f>
        <v>0</v>
      </c>
    </row>
    <row r="871" spans="1:33" s="142" customFormat="1" ht="15" customHeight="1">
      <c r="A871" s="143" t="s">
        <v>2754</v>
      </c>
      <c r="B871" s="143" t="s">
        <v>2754</v>
      </c>
      <c r="C871" s="143" t="s">
        <v>38</v>
      </c>
      <c r="D871" s="142" t="s">
        <v>1192</v>
      </c>
      <c r="E871" s="72"/>
      <c r="F871" s="142" t="s">
        <v>16</v>
      </c>
      <c r="G871" s="142" t="str">
        <f t="shared" si="48"/>
        <v>Decembre</v>
      </c>
      <c r="H871" s="158">
        <v>42726</v>
      </c>
      <c r="I871" s="84" t="s">
        <v>1051</v>
      </c>
      <c r="J871" s="142" t="s">
        <v>1052</v>
      </c>
      <c r="K871" s="142" t="s">
        <v>1058</v>
      </c>
      <c r="M871" s="80" t="s">
        <v>27</v>
      </c>
      <c r="N871" s="159">
        <v>200</v>
      </c>
      <c r="O871" s="75"/>
      <c r="P871" s="75"/>
      <c r="Q871" s="75"/>
      <c r="R871" s="79" t="s">
        <v>1885</v>
      </c>
      <c r="S871" s="144">
        <v>100</v>
      </c>
      <c r="T871" s="85" t="s">
        <v>1040</v>
      </c>
      <c r="U871" s="142" t="s">
        <v>20</v>
      </c>
      <c r="V871" s="142" t="s">
        <v>517</v>
      </c>
      <c r="W871" s="86"/>
      <c r="Z871" s="142" t="s">
        <v>1069</v>
      </c>
      <c r="AA871" s="142" t="s">
        <v>2738</v>
      </c>
      <c r="AB871" s="142" t="str">
        <f t="shared" si="46"/>
        <v>CR 20161222SUCH</v>
      </c>
      <c r="AC871" s="142">
        <f t="shared" si="47"/>
        <v>3</v>
      </c>
      <c r="AD871" s="142" t="str">
        <f>VLOOKUP(U871,NIVEAUXADMIN!A:B,2,FALSE)</f>
        <v>HT07</v>
      </c>
      <c r="AE871" s="142" t="str">
        <f>VLOOKUP(V871,NIVEAUXADMIN!E:F,2,FALSE)</f>
        <v>HT07713</v>
      </c>
      <c r="AF871" s="142" t="e">
        <f>VLOOKUP(W871,NIVEAUXADMIN!I:J,2,FALSE)</f>
        <v>#N/A</v>
      </c>
      <c r="AG871" s="142">
        <f>IF(SUMPRODUCT(($A$4:$A871=A871)*($V$4:$V871=V871))&gt;1,0,1)</f>
        <v>0</v>
      </c>
    </row>
    <row r="872" spans="1:33" s="142" customFormat="1" ht="15" customHeight="1">
      <c r="A872" s="143" t="s">
        <v>2754</v>
      </c>
      <c r="B872" s="143" t="s">
        <v>2754</v>
      </c>
      <c r="C872" s="143" t="s">
        <v>38</v>
      </c>
      <c r="D872" s="142" t="s">
        <v>1192</v>
      </c>
      <c r="E872" s="72" t="s">
        <v>48</v>
      </c>
      <c r="F872" s="142" t="s">
        <v>16</v>
      </c>
      <c r="G872" s="142" t="str">
        <f t="shared" si="48"/>
        <v>Decembre</v>
      </c>
      <c r="H872" s="158">
        <v>42727</v>
      </c>
      <c r="I872" s="84" t="s">
        <v>1051</v>
      </c>
      <c r="J872" s="142" t="s">
        <v>1052</v>
      </c>
      <c r="K872" s="142" t="s">
        <v>1062</v>
      </c>
      <c r="L872" s="142" t="s">
        <v>2733</v>
      </c>
      <c r="M872" s="80" t="s">
        <v>27</v>
      </c>
      <c r="N872" s="159">
        <v>266</v>
      </c>
      <c r="O872" s="75"/>
      <c r="P872" s="75"/>
      <c r="Q872" s="75"/>
      <c r="R872" s="79"/>
      <c r="S872" s="144">
        <v>266</v>
      </c>
      <c r="T872" s="85" t="s">
        <v>1040</v>
      </c>
      <c r="U872" s="142" t="s">
        <v>153</v>
      </c>
      <c r="V872" s="142" t="s">
        <v>287</v>
      </c>
      <c r="W872" s="86"/>
      <c r="Z872" s="142" t="s">
        <v>1069</v>
      </c>
      <c r="AA872" s="142" t="s">
        <v>2737</v>
      </c>
      <c r="AB872" s="142" t="str">
        <f t="shared" si="46"/>
        <v>CR 20161223NIFO</v>
      </c>
      <c r="AC872" s="142">
        <f t="shared" si="47"/>
        <v>3</v>
      </c>
      <c r="AD872" s="142" t="str">
        <f>VLOOKUP(U872,NIVEAUXADMIN!A:B,2,FALSE)</f>
        <v>HT10</v>
      </c>
      <c r="AE872" s="142" t="str">
        <f>VLOOKUP(V872,NIVEAUXADMIN!E:F,2,FALSE)</f>
        <v>HT101013</v>
      </c>
      <c r="AF872" s="142" t="e">
        <f>VLOOKUP(W872,NIVEAUXADMIN!I:J,2,FALSE)</f>
        <v>#N/A</v>
      </c>
      <c r="AG872" s="142">
        <f>IF(SUMPRODUCT(($A$4:$A872=A872)*($V$4:$V872=V872))&gt;1,0,1)</f>
        <v>0</v>
      </c>
    </row>
    <row r="873" spans="1:33" s="142" customFormat="1" ht="15" customHeight="1">
      <c r="A873" s="143" t="s">
        <v>2754</v>
      </c>
      <c r="B873" s="143" t="s">
        <v>2754</v>
      </c>
      <c r="C873" s="143" t="s">
        <v>38</v>
      </c>
      <c r="D873" s="142" t="s">
        <v>1192</v>
      </c>
      <c r="E873" s="72" t="s">
        <v>48</v>
      </c>
      <c r="F873" s="142" t="s">
        <v>16</v>
      </c>
      <c r="G873" s="142" t="str">
        <f t="shared" si="48"/>
        <v>Decembre</v>
      </c>
      <c r="H873" s="158">
        <v>42727</v>
      </c>
      <c r="I873" s="84" t="s">
        <v>1051</v>
      </c>
      <c r="J873" s="142" t="s">
        <v>1052</v>
      </c>
      <c r="K873" s="142" t="s">
        <v>1058</v>
      </c>
      <c r="M873" s="80" t="s">
        <v>27</v>
      </c>
      <c r="N873" s="159">
        <v>532</v>
      </c>
      <c r="O873" s="75"/>
      <c r="P873" s="75"/>
      <c r="Q873" s="75"/>
      <c r="R873" s="79"/>
      <c r="S873" s="144">
        <v>266</v>
      </c>
      <c r="T873" s="85" t="s">
        <v>1040</v>
      </c>
      <c r="U873" s="142" t="s">
        <v>153</v>
      </c>
      <c r="V873" s="142" t="s">
        <v>287</v>
      </c>
      <c r="W873" s="86"/>
      <c r="Z873" s="142" t="s">
        <v>1069</v>
      </c>
      <c r="AA873" s="142" t="s">
        <v>2738</v>
      </c>
      <c r="AB873" s="142" t="str">
        <f t="shared" si="46"/>
        <v>CR 20161223NIFO</v>
      </c>
      <c r="AC873" s="142">
        <f t="shared" si="47"/>
        <v>3</v>
      </c>
      <c r="AD873" s="142" t="str">
        <f>VLOOKUP(U873,NIVEAUXADMIN!A:B,2,FALSE)</f>
        <v>HT10</v>
      </c>
      <c r="AE873" s="142" t="str">
        <f>VLOOKUP(V873,NIVEAUXADMIN!E:F,2,FALSE)</f>
        <v>HT101013</v>
      </c>
      <c r="AF873" s="142" t="e">
        <f>VLOOKUP(W873,NIVEAUXADMIN!I:J,2,FALSE)</f>
        <v>#N/A</v>
      </c>
      <c r="AG873" s="142">
        <f>IF(SUMPRODUCT(($A$4:$A873=A873)*($V$4:$V873=V873))&gt;1,0,1)</f>
        <v>0</v>
      </c>
    </row>
    <row r="874" spans="1:33" s="142" customFormat="1" ht="15" customHeight="1">
      <c r="A874" s="72" t="s">
        <v>2763</v>
      </c>
      <c r="B874" s="72" t="s">
        <v>2763</v>
      </c>
      <c r="C874" s="72" t="s">
        <v>38</v>
      </c>
      <c r="D874" s="142" t="s">
        <v>1192</v>
      </c>
      <c r="E874" s="72"/>
      <c r="F874" s="142" t="s">
        <v>16</v>
      </c>
      <c r="G874" s="142" t="str">
        <f t="shared" si="48"/>
        <v>Octobre</v>
      </c>
      <c r="H874" s="158">
        <v>42671</v>
      </c>
      <c r="I874" s="84" t="s">
        <v>1051</v>
      </c>
      <c r="J874" s="142" t="s">
        <v>1052</v>
      </c>
      <c r="K874" s="142" t="s">
        <v>1204</v>
      </c>
      <c r="M874" s="80" t="str">
        <f>IFERROR(VLOOKUP(K874,REFERENCES!R:S,2,FALSE),"")</f>
        <v>Nombre</v>
      </c>
      <c r="N874" s="159">
        <v>42</v>
      </c>
      <c r="O874" s="75"/>
      <c r="P874" s="75"/>
      <c r="Q874" s="75"/>
      <c r="R874" s="79" t="s">
        <v>1885</v>
      </c>
      <c r="S874" s="144">
        <v>252</v>
      </c>
      <c r="T874" s="85"/>
      <c r="U874" s="142" t="s">
        <v>153</v>
      </c>
      <c r="V874" s="142" t="s">
        <v>284</v>
      </c>
      <c r="W874" s="86" t="s">
        <v>1623</v>
      </c>
      <c r="AB874" s="142" t="str">
        <f t="shared" si="46"/>
        <v>CRO20161028NIBA4E</v>
      </c>
      <c r="AC874" s="142">
        <f t="shared" si="47"/>
        <v>1</v>
      </c>
      <c r="AD874" s="142" t="str">
        <f>VLOOKUP(U874,NIVEAUXADMIN!A:B,2,FALSE)</f>
        <v>HT10</v>
      </c>
      <c r="AE874" s="142" t="str">
        <f>VLOOKUP(V874,NIVEAUXADMIN!E:F,2,FALSE)</f>
        <v>HT101031</v>
      </c>
      <c r="AF874" s="142" t="str">
        <f>VLOOKUP(W874,NIVEAUXADMIN!I:J,2,FALSE)</f>
        <v>HT101031-04</v>
      </c>
      <c r="AG874" s="142">
        <f>IF(SUMPRODUCT(($A$4:$A874=A874)*($V$4:$V874=V874))&gt;1,0,1)</f>
        <v>1</v>
      </c>
    </row>
    <row r="875" spans="1:33" s="142" customFormat="1" ht="15" customHeight="1">
      <c r="A875" s="72" t="s">
        <v>2763</v>
      </c>
      <c r="B875" s="72" t="s">
        <v>2763</v>
      </c>
      <c r="C875" s="72" t="s">
        <v>38</v>
      </c>
      <c r="D875" s="142" t="s">
        <v>1192</v>
      </c>
      <c r="E875" s="72"/>
      <c r="F875" s="142" t="s">
        <v>16</v>
      </c>
      <c r="G875" s="142" t="str">
        <f t="shared" si="48"/>
        <v>Octobre</v>
      </c>
      <c r="H875" s="158">
        <v>42674</v>
      </c>
      <c r="I875" s="84" t="s">
        <v>1051</v>
      </c>
      <c r="J875" s="142" t="s">
        <v>1052</v>
      </c>
      <c r="K875" s="142" t="s">
        <v>1204</v>
      </c>
      <c r="M875" s="80" t="str">
        <f>IFERROR(VLOOKUP(K875,REFERENCES!R:S,2,FALSE),"")</f>
        <v>Nombre</v>
      </c>
      <c r="N875" s="159">
        <v>5</v>
      </c>
      <c r="O875" s="75"/>
      <c r="P875" s="75"/>
      <c r="Q875" s="75"/>
      <c r="R875" s="79" t="s">
        <v>1885</v>
      </c>
      <c r="S875" s="144">
        <v>30</v>
      </c>
      <c r="T875" s="85"/>
      <c r="U875" s="142" t="s">
        <v>153</v>
      </c>
      <c r="V875" s="142" t="s">
        <v>284</v>
      </c>
      <c r="W875" s="86"/>
      <c r="X875" s="142" t="s">
        <v>1193</v>
      </c>
      <c r="AB875" s="142" t="str">
        <f t="shared" si="46"/>
        <v>CRO20161031NIBA</v>
      </c>
      <c r="AC875" s="142">
        <f t="shared" si="47"/>
        <v>1</v>
      </c>
      <c r="AD875" s="142" t="str">
        <f>VLOOKUP(U875,NIVEAUXADMIN!A:B,2,FALSE)</f>
        <v>HT10</v>
      </c>
      <c r="AE875" s="142" t="str">
        <f>VLOOKUP(V875,NIVEAUXADMIN!E:F,2,FALSE)</f>
        <v>HT101031</v>
      </c>
      <c r="AF875" s="142" t="e">
        <f>VLOOKUP(W875,NIVEAUXADMIN!I:J,2,FALSE)</f>
        <v>#N/A</v>
      </c>
      <c r="AG875" s="142">
        <f>IF(SUMPRODUCT(($A$4:$A875=A875)*($V$4:$V875=V875))&gt;1,0,1)</f>
        <v>0</v>
      </c>
    </row>
    <row r="876" spans="1:33" s="142" customFormat="1" ht="15" customHeight="1">
      <c r="A876" s="72" t="s">
        <v>2763</v>
      </c>
      <c r="B876" s="72" t="s">
        <v>2763</v>
      </c>
      <c r="C876" s="72" t="s">
        <v>38</v>
      </c>
      <c r="D876" s="142" t="s">
        <v>1192</v>
      </c>
      <c r="E876" s="72"/>
      <c r="F876" s="142" t="s">
        <v>16</v>
      </c>
      <c r="G876" s="142" t="str">
        <f t="shared" si="48"/>
        <v>Novembre</v>
      </c>
      <c r="H876" s="158">
        <v>42685</v>
      </c>
      <c r="I876" s="84" t="s">
        <v>1051</v>
      </c>
      <c r="J876" s="142" t="s">
        <v>1052</v>
      </c>
      <c r="K876" s="142" t="s">
        <v>1204</v>
      </c>
      <c r="M876" s="80" t="str">
        <f>IFERROR(VLOOKUP(K876,REFERENCES!R:S,2,FALSE),"")</f>
        <v>Nombre</v>
      </c>
      <c r="N876" s="159">
        <v>53</v>
      </c>
      <c r="O876" s="75"/>
      <c r="P876" s="75"/>
      <c r="Q876" s="75"/>
      <c r="R876" s="79" t="s">
        <v>1885</v>
      </c>
      <c r="S876" s="144">
        <v>318</v>
      </c>
      <c r="T876" s="85"/>
      <c r="U876" s="142" t="s">
        <v>153</v>
      </c>
      <c r="V876" s="142" t="s">
        <v>284</v>
      </c>
      <c r="W876" s="86"/>
      <c r="X876" s="142" t="s">
        <v>1196</v>
      </c>
      <c r="AB876" s="142" t="str">
        <f t="shared" si="46"/>
        <v>CRO20161111NIBA</v>
      </c>
      <c r="AC876" s="142">
        <f t="shared" si="47"/>
        <v>1</v>
      </c>
      <c r="AD876" s="142" t="str">
        <f>VLOOKUP(U876,NIVEAUXADMIN!A:B,2,FALSE)</f>
        <v>HT10</v>
      </c>
      <c r="AE876" s="142" t="str">
        <f>VLOOKUP(V876,NIVEAUXADMIN!E:F,2,FALSE)</f>
        <v>HT101031</v>
      </c>
      <c r="AF876" s="142" t="e">
        <f>VLOOKUP(W876,NIVEAUXADMIN!I:J,2,FALSE)</f>
        <v>#N/A</v>
      </c>
      <c r="AG876" s="142">
        <f>IF(SUMPRODUCT(($A$4:$A876=A876)*($V$4:$V876=V876))&gt;1,0,1)</f>
        <v>0</v>
      </c>
    </row>
    <row r="877" spans="1:33" s="142" customFormat="1" ht="15" customHeight="1">
      <c r="A877" s="72" t="s">
        <v>2763</v>
      </c>
      <c r="B877" s="72" t="s">
        <v>2763</v>
      </c>
      <c r="C877" s="72" t="s">
        <v>38</v>
      </c>
      <c r="D877" s="142" t="s">
        <v>1192</v>
      </c>
      <c r="E877" s="72"/>
      <c r="F877" s="142" t="s">
        <v>16</v>
      </c>
      <c r="G877" s="142" t="str">
        <f t="shared" si="48"/>
        <v>Novembre</v>
      </c>
      <c r="H877" s="158">
        <v>42678</v>
      </c>
      <c r="I877" s="84" t="s">
        <v>1051</v>
      </c>
      <c r="J877" s="142" t="s">
        <v>1052</v>
      </c>
      <c r="K877" s="142" t="s">
        <v>1204</v>
      </c>
      <c r="M877" s="80" t="str">
        <f>IFERROR(VLOOKUP(K877,REFERENCES!R:S,2,FALSE),"")</f>
        <v>Nombre</v>
      </c>
      <c r="N877" s="159">
        <v>40</v>
      </c>
      <c r="O877" s="75"/>
      <c r="P877" s="75"/>
      <c r="Q877" s="75"/>
      <c r="R877" s="79" t="s">
        <v>1885</v>
      </c>
      <c r="S877" s="144">
        <v>240</v>
      </c>
      <c r="T877" s="85"/>
      <c r="U877" s="142" t="s">
        <v>153</v>
      </c>
      <c r="V877" s="142" t="s">
        <v>302</v>
      </c>
      <c r="W877" s="86" t="s">
        <v>1394</v>
      </c>
      <c r="AB877" s="142" t="str">
        <f t="shared" si="46"/>
        <v>CRO2016114NIPE1È</v>
      </c>
      <c r="AC877" s="142">
        <f t="shared" si="47"/>
        <v>1</v>
      </c>
      <c r="AD877" s="142" t="str">
        <f>VLOOKUP(U877,NIVEAUXADMIN!A:B,2,FALSE)</f>
        <v>HT10</v>
      </c>
      <c r="AE877" s="142" t="str">
        <f>VLOOKUP(V877,NIVEAUXADMIN!E:F,2,FALSE)</f>
        <v>HT101022</v>
      </c>
      <c r="AF877" s="142" t="str">
        <f>VLOOKUP(W877,NIVEAUXADMIN!I:J,2,FALSE)</f>
        <v>HT101022-01</v>
      </c>
      <c r="AG877" s="142">
        <f>IF(SUMPRODUCT(($A$4:$A877=A877)*($V$4:$V877=V877))&gt;1,0,1)</f>
        <v>1</v>
      </c>
    </row>
    <row r="878" spans="1:33" s="142" customFormat="1" ht="15" customHeight="1">
      <c r="A878" s="72" t="s">
        <v>2763</v>
      </c>
      <c r="B878" s="72" t="s">
        <v>2763</v>
      </c>
      <c r="C878" s="72" t="s">
        <v>38</v>
      </c>
      <c r="D878" s="142" t="s">
        <v>1192</v>
      </c>
      <c r="E878" s="72"/>
      <c r="F878" s="142" t="s">
        <v>16</v>
      </c>
      <c r="G878" s="142" t="str">
        <f t="shared" si="48"/>
        <v>Novembre</v>
      </c>
      <c r="H878" s="158">
        <v>42696</v>
      </c>
      <c r="I878" s="84" t="s">
        <v>1051</v>
      </c>
      <c r="J878" s="142" t="s">
        <v>1052</v>
      </c>
      <c r="K878" s="142" t="s">
        <v>1062</v>
      </c>
      <c r="M878" s="80" t="str">
        <f>IFERROR(VLOOKUP(K878,REFERENCES!R:S,2,FALSE),"")</f>
        <v>Nombre</v>
      </c>
      <c r="N878" s="159">
        <v>96</v>
      </c>
      <c r="O878" s="75"/>
      <c r="P878" s="75"/>
      <c r="Q878" s="75"/>
      <c r="R878" s="79" t="s">
        <v>1885</v>
      </c>
      <c r="S878" s="144">
        <v>271</v>
      </c>
      <c r="T878" s="85"/>
      <c r="U878" s="142" t="s">
        <v>153</v>
      </c>
      <c r="V878" s="142" t="s">
        <v>302</v>
      </c>
      <c r="W878" s="86" t="s">
        <v>1394</v>
      </c>
      <c r="AB878" s="142" t="str">
        <f t="shared" si="46"/>
        <v>CRO20161122NIPE1È</v>
      </c>
      <c r="AC878" s="142">
        <f t="shared" si="47"/>
        <v>1</v>
      </c>
      <c r="AD878" s="142" t="str">
        <f>VLOOKUP(U878,NIVEAUXADMIN!A:B,2,FALSE)</f>
        <v>HT10</v>
      </c>
      <c r="AE878" s="142" t="str">
        <f>VLOOKUP(V878,NIVEAUXADMIN!E:F,2,FALSE)</f>
        <v>HT101022</v>
      </c>
      <c r="AF878" s="142" t="str">
        <f>VLOOKUP(W878,NIVEAUXADMIN!I:J,2,FALSE)</f>
        <v>HT101022-01</v>
      </c>
      <c r="AG878" s="142">
        <f>IF(SUMPRODUCT(($A$4:$A878=A878)*($V$4:$V878=V878))&gt;1,0,1)</f>
        <v>0</v>
      </c>
    </row>
    <row r="879" spans="1:33" s="142" customFormat="1" ht="15" customHeight="1">
      <c r="A879" s="72" t="s">
        <v>2763</v>
      </c>
      <c r="B879" s="72" t="s">
        <v>2763</v>
      </c>
      <c r="C879" s="72" t="s">
        <v>38</v>
      </c>
      <c r="D879" s="142" t="s">
        <v>1192</v>
      </c>
      <c r="E879" s="72"/>
      <c r="F879" s="142" t="s">
        <v>16</v>
      </c>
      <c r="G879" s="142" t="str">
        <f t="shared" si="48"/>
        <v>Novembre</v>
      </c>
      <c r="H879" s="158">
        <v>42681</v>
      </c>
      <c r="I879" s="84" t="s">
        <v>1051</v>
      </c>
      <c r="J879" s="142" t="s">
        <v>1052</v>
      </c>
      <c r="K879" s="142" t="s">
        <v>1204</v>
      </c>
      <c r="M879" s="80" t="str">
        <f>IFERROR(VLOOKUP(K879,REFERENCES!R:S,2,FALSE),"")</f>
        <v>Nombre</v>
      </c>
      <c r="N879" s="159">
        <v>26</v>
      </c>
      <c r="O879" s="75"/>
      <c r="P879" s="75"/>
      <c r="Q879" s="75"/>
      <c r="R879" s="79" t="s">
        <v>1885</v>
      </c>
      <c r="S879" s="144">
        <v>156</v>
      </c>
      <c r="T879" s="85"/>
      <c r="U879" s="142" t="s">
        <v>153</v>
      </c>
      <c r="V879" s="142" t="s">
        <v>302</v>
      </c>
      <c r="W879" s="86" t="s">
        <v>1525</v>
      </c>
      <c r="AB879" s="142" t="str">
        <f t="shared" si="46"/>
        <v>CRO2016117NIPE2È</v>
      </c>
      <c r="AC879" s="142">
        <f t="shared" si="47"/>
        <v>1</v>
      </c>
      <c r="AD879" s="142" t="str">
        <f>VLOOKUP(U879,NIVEAUXADMIN!A:B,2,FALSE)</f>
        <v>HT10</v>
      </c>
      <c r="AE879" s="142" t="str">
        <f>VLOOKUP(V879,NIVEAUXADMIN!E:F,2,FALSE)</f>
        <v>HT101022</v>
      </c>
      <c r="AF879" s="142" t="str">
        <f>VLOOKUP(W879,NIVEAUXADMIN!I:J,2,FALSE)</f>
        <v>HT101022-02</v>
      </c>
      <c r="AG879" s="142">
        <f>IF(SUMPRODUCT(($A$4:$A879=A879)*($V$4:$V879=V879))&gt;1,0,1)</f>
        <v>0</v>
      </c>
    </row>
    <row r="880" spans="1:33" s="142" customFormat="1" ht="15" customHeight="1">
      <c r="A880" s="72" t="s">
        <v>2763</v>
      </c>
      <c r="B880" s="72" t="s">
        <v>2763</v>
      </c>
      <c r="C880" s="72" t="s">
        <v>38</v>
      </c>
      <c r="D880" s="142" t="s">
        <v>1192</v>
      </c>
      <c r="E880" s="72"/>
      <c r="F880" s="142" t="s">
        <v>16</v>
      </c>
      <c r="G880" s="142" t="str">
        <f t="shared" si="48"/>
        <v>Novembre</v>
      </c>
      <c r="H880" s="158">
        <v>42697</v>
      </c>
      <c r="I880" s="84" t="s">
        <v>1051</v>
      </c>
      <c r="J880" s="142" t="s">
        <v>1052</v>
      </c>
      <c r="K880" s="142" t="s">
        <v>1062</v>
      </c>
      <c r="M880" s="80" t="str">
        <f>IFERROR(VLOOKUP(K880,REFERENCES!R:S,2,FALSE),"")</f>
        <v>Nombre</v>
      </c>
      <c r="N880" s="159">
        <v>122</v>
      </c>
      <c r="O880" s="75"/>
      <c r="P880" s="75"/>
      <c r="Q880" s="75"/>
      <c r="R880" s="79" t="s">
        <v>1885</v>
      </c>
      <c r="S880" s="144">
        <v>238</v>
      </c>
      <c r="T880" s="85"/>
      <c r="U880" s="142" t="s">
        <v>153</v>
      </c>
      <c r="V880" s="142" t="s">
        <v>302</v>
      </c>
      <c r="W880" s="86" t="s">
        <v>1525</v>
      </c>
      <c r="AB880" s="142" t="str">
        <f t="shared" si="46"/>
        <v>CRO20161123NIPE2È</v>
      </c>
      <c r="AC880" s="142">
        <f t="shared" si="47"/>
        <v>1</v>
      </c>
      <c r="AD880" s="142" t="str">
        <f>VLOOKUP(U880,NIVEAUXADMIN!A:B,2,FALSE)</f>
        <v>HT10</v>
      </c>
      <c r="AE880" s="142" t="str">
        <f>VLOOKUP(V880,NIVEAUXADMIN!E:F,2,FALSE)</f>
        <v>HT101022</v>
      </c>
      <c r="AF880" s="142" t="str">
        <f>VLOOKUP(W880,NIVEAUXADMIN!I:J,2,FALSE)</f>
        <v>HT101022-02</v>
      </c>
      <c r="AG880" s="142">
        <f>IF(SUMPRODUCT(($A$4:$A880=A880)*($V$4:$V880=V880))&gt;1,0,1)</f>
        <v>0</v>
      </c>
    </row>
    <row r="881" spans="1:33" s="142" customFormat="1" ht="15" customHeight="1">
      <c r="A881" s="72" t="s">
        <v>2763</v>
      </c>
      <c r="B881" s="72" t="s">
        <v>2763</v>
      </c>
      <c r="C881" s="72" t="s">
        <v>38</v>
      </c>
      <c r="D881" s="142" t="s">
        <v>1192</v>
      </c>
      <c r="E881" s="72"/>
      <c r="F881" s="142" t="s">
        <v>16</v>
      </c>
      <c r="G881" s="142" t="str">
        <f t="shared" si="48"/>
        <v>Novembre</v>
      </c>
      <c r="H881" s="158">
        <v>42691</v>
      </c>
      <c r="I881" s="84" t="s">
        <v>1051</v>
      </c>
      <c r="J881" s="142" t="s">
        <v>1052</v>
      </c>
      <c r="K881" s="142" t="s">
        <v>1062</v>
      </c>
      <c r="M881" s="80" t="str">
        <f>IFERROR(VLOOKUP(K881,REFERENCES!R:S,2,FALSE),"")</f>
        <v>Nombre</v>
      </c>
      <c r="N881" s="159">
        <v>31</v>
      </c>
      <c r="O881" s="75"/>
      <c r="P881" s="75"/>
      <c r="Q881" s="75"/>
      <c r="R881" s="79" t="s">
        <v>1885</v>
      </c>
      <c r="S881" s="144">
        <v>31</v>
      </c>
      <c r="T881" s="85" t="s">
        <v>1040</v>
      </c>
      <c r="U881" s="142" t="s">
        <v>153</v>
      </c>
      <c r="V881" s="142" t="s">
        <v>302</v>
      </c>
      <c r="W881" s="86" t="s">
        <v>1394</v>
      </c>
      <c r="X881" s="142" t="s">
        <v>1138</v>
      </c>
      <c r="AB881" s="142" t="str">
        <f t="shared" si="46"/>
        <v>CRO20161117NIPE1È</v>
      </c>
      <c r="AC881" s="142">
        <f t="shared" si="47"/>
        <v>1</v>
      </c>
      <c r="AD881" s="142" t="str">
        <f>VLOOKUP(U881,NIVEAUXADMIN!A:B,2,FALSE)</f>
        <v>HT10</v>
      </c>
      <c r="AE881" s="142" t="str">
        <f>VLOOKUP(V881,NIVEAUXADMIN!E:F,2,FALSE)</f>
        <v>HT101022</v>
      </c>
      <c r="AF881" s="142" t="str">
        <f>VLOOKUP(W881,NIVEAUXADMIN!I:J,2,FALSE)</f>
        <v>HT101022-01</v>
      </c>
      <c r="AG881" s="142">
        <f>IF(SUMPRODUCT(($A$4:$A881=A881)*($V$4:$V881=V881))&gt;1,0,1)</f>
        <v>0</v>
      </c>
    </row>
    <row r="882" spans="1:33" s="142" customFormat="1" ht="15" customHeight="1">
      <c r="A882" s="72" t="s">
        <v>2763</v>
      </c>
      <c r="B882" s="72" t="s">
        <v>2763</v>
      </c>
      <c r="C882" s="72" t="s">
        <v>38</v>
      </c>
      <c r="D882" s="142" t="s">
        <v>1192</v>
      </c>
      <c r="E882" s="72"/>
      <c r="F882" s="142" t="s">
        <v>16</v>
      </c>
      <c r="G882" s="142" t="str">
        <f t="shared" si="48"/>
        <v>Novembre</v>
      </c>
      <c r="H882" s="158">
        <v>42686</v>
      </c>
      <c r="I882" s="84" t="s">
        <v>1051</v>
      </c>
      <c r="J882" s="142" t="s">
        <v>1052</v>
      </c>
      <c r="K882" s="142" t="s">
        <v>1204</v>
      </c>
      <c r="M882" s="80" t="str">
        <f>IFERROR(VLOOKUP(K882,REFERENCES!R:S,2,FALSE),"")</f>
        <v>Nombre</v>
      </c>
      <c r="N882" s="159">
        <v>34</v>
      </c>
      <c r="O882" s="75"/>
      <c r="P882" s="75"/>
      <c r="Q882" s="75"/>
      <c r="R882" s="79" t="s">
        <v>1885</v>
      </c>
      <c r="S882" s="144">
        <v>204</v>
      </c>
      <c r="T882" s="85"/>
      <c r="U882" s="142" t="s">
        <v>153</v>
      </c>
      <c r="V882" s="142" t="s">
        <v>302</v>
      </c>
      <c r="W882" s="86"/>
      <c r="X882" s="142" t="s">
        <v>1197</v>
      </c>
      <c r="AB882" s="142" t="str">
        <f t="shared" si="46"/>
        <v>CRO20161112NIPE</v>
      </c>
      <c r="AC882" s="142">
        <f t="shared" si="47"/>
        <v>1</v>
      </c>
      <c r="AD882" s="142" t="str">
        <f>VLOOKUP(U882,NIVEAUXADMIN!A:B,2,FALSE)</f>
        <v>HT10</v>
      </c>
      <c r="AE882" s="142" t="str">
        <f>VLOOKUP(V882,NIVEAUXADMIN!E:F,2,FALSE)</f>
        <v>HT101022</v>
      </c>
      <c r="AF882" s="142" t="e">
        <f>VLOOKUP(W882,NIVEAUXADMIN!I:J,2,FALSE)</f>
        <v>#N/A</v>
      </c>
      <c r="AG882" s="142">
        <f>IF(SUMPRODUCT(($A$4:$A882=A882)*($V$4:$V882=V882))&gt;1,0,1)</f>
        <v>0</v>
      </c>
    </row>
    <row r="883" spans="1:33" s="142" customFormat="1" ht="15" customHeight="1">
      <c r="A883" s="72" t="s">
        <v>2763</v>
      </c>
      <c r="B883" s="72" t="s">
        <v>2763</v>
      </c>
      <c r="C883" s="72" t="s">
        <v>38</v>
      </c>
      <c r="D883" s="142" t="s">
        <v>1192</v>
      </c>
      <c r="E883" s="72"/>
      <c r="F883" s="142" t="s">
        <v>16</v>
      </c>
      <c r="G883" s="142" t="str">
        <f t="shared" si="48"/>
        <v>Novembre</v>
      </c>
      <c r="H883" s="158">
        <v>42684</v>
      </c>
      <c r="I883" s="84" t="s">
        <v>1051</v>
      </c>
      <c r="J883" s="142" t="s">
        <v>1052</v>
      </c>
      <c r="K883" s="142" t="s">
        <v>1204</v>
      </c>
      <c r="M883" s="80" t="str">
        <f>IFERROR(VLOOKUP(K883,REFERENCES!R:S,2,FALSE),"")</f>
        <v>Nombre</v>
      </c>
      <c r="N883" s="159">
        <v>9</v>
      </c>
      <c r="O883" s="75"/>
      <c r="P883" s="75"/>
      <c r="Q883" s="75"/>
      <c r="R883" s="79" t="s">
        <v>1885</v>
      </c>
      <c r="S883" s="144">
        <v>9</v>
      </c>
      <c r="T883" s="85"/>
      <c r="U883" s="142" t="s">
        <v>153</v>
      </c>
      <c r="V883" s="142" t="s">
        <v>308</v>
      </c>
      <c r="W883" s="86" t="s">
        <v>1684</v>
      </c>
      <c r="X883" s="142" t="s">
        <v>1195</v>
      </c>
      <c r="AB883" s="142" t="str">
        <f t="shared" si="46"/>
        <v>CRO20161110NIPL5È</v>
      </c>
      <c r="AC883" s="142">
        <f t="shared" si="47"/>
        <v>1</v>
      </c>
      <c r="AD883" s="142" t="str">
        <f>VLOOKUP(U883,NIVEAUXADMIN!A:B,2,FALSE)</f>
        <v>HT10</v>
      </c>
      <c r="AE883" s="142" t="str">
        <f>VLOOKUP(V883,NIVEAUXADMIN!E:F,2,FALSE)</f>
        <v>HT101025</v>
      </c>
      <c r="AF883" s="142" t="str">
        <f>VLOOKUP(W883,NIVEAUXADMIN!I:J,2,FALSE)</f>
        <v>HT101025-02</v>
      </c>
      <c r="AG883" s="142">
        <f>IF(SUMPRODUCT(($A$4:$A883=A883)*($V$4:$V883=V883))&gt;1,0,1)</f>
        <v>1</v>
      </c>
    </row>
    <row r="884" spans="1:33" s="142" customFormat="1" ht="15" customHeight="1">
      <c r="A884" s="72" t="s">
        <v>2763</v>
      </c>
      <c r="B884" s="72" t="s">
        <v>2763</v>
      </c>
      <c r="C884" s="72" t="s">
        <v>38</v>
      </c>
      <c r="D884" s="142" t="s">
        <v>1192</v>
      </c>
      <c r="E884" s="72"/>
      <c r="F884" s="142" t="s">
        <v>16</v>
      </c>
      <c r="G884" s="142" t="str">
        <f t="shared" si="48"/>
        <v>Novembre</v>
      </c>
      <c r="H884" s="158">
        <v>42675</v>
      </c>
      <c r="I884" s="84" t="s">
        <v>1051</v>
      </c>
      <c r="J884" s="142" t="s">
        <v>1052</v>
      </c>
      <c r="K884" s="142" t="s">
        <v>1204</v>
      </c>
      <c r="M884" s="80" t="str">
        <f>IFERROR(VLOOKUP(K884,REFERENCES!R:S,2,FALSE),"")</f>
        <v>Nombre</v>
      </c>
      <c r="N884" s="159">
        <v>40</v>
      </c>
      <c r="O884" s="75"/>
      <c r="P884" s="75"/>
      <c r="Q884" s="75"/>
      <c r="R884" s="79" t="s">
        <v>1885</v>
      </c>
      <c r="S884" s="144">
        <v>240</v>
      </c>
      <c r="T884" s="85"/>
      <c r="U884" s="142" t="s">
        <v>153</v>
      </c>
      <c r="V884" s="142" t="s">
        <v>308</v>
      </c>
      <c r="W884" s="86"/>
      <c r="X884" s="142" t="s">
        <v>1194</v>
      </c>
      <c r="AB884" s="142" t="str">
        <f t="shared" si="46"/>
        <v>CRO2016111NIPL</v>
      </c>
      <c r="AC884" s="142">
        <f t="shared" si="47"/>
        <v>1</v>
      </c>
      <c r="AD884" s="142" t="str">
        <f>VLOOKUP(U884,NIVEAUXADMIN!A:B,2,FALSE)</f>
        <v>HT10</v>
      </c>
      <c r="AE884" s="142" t="str">
        <f>VLOOKUP(V884,NIVEAUXADMIN!E:F,2,FALSE)</f>
        <v>HT101025</v>
      </c>
      <c r="AF884" s="142" t="e">
        <f>VLOOKUP(W884,NIVEAUXADMIN!I:J,2,FALSE)</f>
        <v>#N/A</v>
      </c>
      <c r="AG884" s="142">
        <f>IF(SUMPRODUCT(($A$4:$A884=A884)*($V$4:$V884=V884))&gt;1,0,1)</f>
        <v>0</v>
      </c>
    </row>
    <row r="885" spans="1:33" s="142" customFormat="1" ht="15" customHeight="1">
      <c r="A885" s="72" t="s">
        <v>2763</v>
      </c>
      <c r="B885" s="72" t="s">
        <v>2763</v>
      </c>
      <c r="C885" s="72" t="s">
        <v>38</v>
      </c>
      <c r="D885" s="142" t="s">
        <v>1192</v>
      </c>
      <c r="E885" s="72"/>
      <c r="F885" s="142" t="s">
        <v>16</v>
      </c>
      <c r="G885" s="142" t="str">
        <f t="shared" si="48"/>
        <v>Novembre</v>
      </c>
      <c r="H885" s="158">
        <v>42684</v>
      </c>
      <c r="I885" s="84" t="s">
        <v>1051</v>
      </c>
      <c r="J885" s="142" t="s">
        <v>1052</v>
      </c>
      <c r="K885" s="142" t="s">
        <v>1204</v>
      </c>
      <c r="M885" s="80" t="s">
        <v>27</v>
      </c>
      <c r="N885" s="159">
        <v>18</v>
      </c>
      <c r="O885" s="75"/>
      <c r="P885" s="75"/>
      <c r="Q885" s="75"/>
      <c r="R885" s="79" t="s">
        <v>1885</v>
      </c>
      <c r="S885" s="144">
        <v>18</v>
      </c>
      <c r="T885" s="85"/>
      <c r="U885" s="142" t="s">
        <v>153</v>
      </c>
      <c r="V885" s="142" t="s">
        <v>308</v>
      </c>
      <c r="W885" s="86"/>
      <c r="X885" s="142" t="s">
        <v>1195</v>
      </c>
      <c r="AB885" s="142" t="str">
        <f t="shared" si="46"/>
        <v>CRO20161110NIPL</v>
      </c>
      <c r="AC885" s="142">
        <f t="shared" si="47"/>
        <v>1</v>
      </c>
      <c r="AD885" s="142" t="str">
        <f>VLOOKUP(U885,NIVEAUXADMIN!A:B,2,FALSE)</f>
        <v>HT10</v>
      </c>
      <c r="AE885" s="142" t="str">
        <f>VLOOKUP(V885,NIVEAUXADMIN!E:F,2,FALSE)</f>
        <v>HT101025</v>
      </c>
      <c r="AF885" s="142" t="e">
        <f>VLOOKUP(W885,NIVEAUXADMIN!I:J,2,FALSE)</f>
        <v>#N/A</v>
      </c>
      <c r="AG885" s="142">
        <f>IF(SUMPRODUCT(($A$4:$A885=A885)*($V$4:$V885=V885))&gt;1,0,1)</f>
        <v>0</v>
      </c>
    </row>
    <row r="886" spans="1:33" s="142" customFormat="1" ht="15" customHeight="1">
      <c r="A886" s="72" t="s">
        <v>2763</v>
      </c>
      <c r="B886" s="72" t="s">
        <v>2763</v>
      </c>
      <c r="C886" s="72" t="s">
        <v>38</v>
      </c>
      <c r="D886" s="142" t="s">
        <v>1192</v>
      </c>
      <c r="E886" s="72"/>
      <c r="F886" s="142" t="s">
        <v>16</v>
      </c>
      <c r="G886" s="142" t="str">
        <f t="shared" si="48"/>
        <v>Novembre</v>
      </c>
      <c r="H886" s="158">
        <v>42684</v>
      </c>
      <c r="I886" s="84" t="s">
        <v>1051</v>
      </c>
      <c r="J886" s="142" t="s">
        <v>1052</v>
      </c>
      <c r="K886" s="142" t="s">
        <v>1204</v>
      </c>
      <c r="M886" s="80" t="s">
        <v>27</v>
      </c>
      <c r="N886" s="159">
        <v>33</v>
      </c>
      <c r="O886" s="75"/>
      <c r="P886" s="75"/>
      <c r="Q886" s="75"/>
      <c r="R886" s="79" t="s">
        <v>1885</v>
      </c>
      <c r="S886" s="144">
        <v>33</v>
      </c>
      <c r="T886" s="85"/>
      <c r="U886" s="142" t="s">
        <v>153</v>
      </c>
      <c r="V886" s="142" t="s">
        <v>308</v>
      </c>
      <c r="W886" s="86" t="s">
        <v>1679</v>
      </c>
      <c r="X886" s="142" t="s">
        <v>1195</v>
      </c>
      <c r="AB886" s="142" t="str">
        <f t="shared" si="46"/>
        <v>CRO20161110NIPL4È</v>
      </c>
      <c r="AC886" s="142">
        <f t="shared" si="47"/>
        <v>1</v>
      </c>
      <c r="AD886" s="142" t="str">
        <f>VLOOKUP(U886,NIVEAUXADMIN!A:B,2,FALSE)</f>
        <v>HT10</v>
      </c>
      <c r="AE886" s="142" t="str">
        <f>VLOOKUP(V886,NIVEAUXADMIN!E:F,2,FALSE)</f>
        <v>HT101025</v>
      </c>
      <c r="AF886" s="142" t="str">
        <f>VLOOKUP(W886,NIVEAUXADMIN!I:J,2,FALSE)</f>
        <v>HT101025-03</v>
      </c>
      <c r="AG886" s="142">
        <f>IF(SUMPRODUCT(($A$4:$A886=A886)*($V$4:$V886=V886))&gt;1,0,1)</f>
        <v>0</v>
      </c>
    </row>
    <row r="887" spans="1:33" s="142" customFormat="1" ht="15" customHeight="1">
      <c r="A887" s="72" t="s">
        <v>2762</v>
      </c>
      <c r="B887" s="72" t="s">
        <v>2762</v>
      </c>
      <c r="C887" s="72" t="s">
        <v>38</v>
      </c>
      <c r="D887" s="142" t="s">
        <v>1192</v>
      </c>
      <c r="E887" s="72"/>
      <c r="F887" s="142" t="s">
        <v>16</v>
      </c>
      <c r="G887" s="142" t="str">
        <f t="shared" si="48"/>
        <v>Octobre</v>
      </c>
      <c r="H887" s="158">
        <v>42669</v>
      </c>
      <c r="I887" s="84" t="s">
        <v>1049</v>
      </c>
      <c r="J887" s="142" t="s">
        <v>1053</v>
      </c>
      <c r="K887" s="142" t="s">
        <v>1048</v>
      </c>
      <c r="M887" s="80" t="str">
        <f>IFERROR(VLOOKUP(K887,REFERENCES!R:S,2,FALSE),"")</f>
        <v>Nombre</v>
      </c>
      <c r="N887" s="159">
        <v>110</v>
      </c>
      <c r="O887" s="75"/>
      <c r="P887" s="75"/>
      <c r="Q887" s="75"/>
      <c r="R887" s="79" t="s">
        <v>1885</v>
      </c>
      <c r="S887" s="144">
        <v>195</v>
      </c>
      <c r="T887" s="85" t="s">
        <v>1040</v>
      </c>
      <c r="U887" s="142" t="s">
        <v>158</v>
      </c>
      <c r="V887" s="142" t="s">
        <v>360</v>
      </c>
      <c r="W887" s="86"/>
      <c r="X887" s="142" t="s">
        <v>1104</v>
      </c>
      <c r="AB887" s="142" t="str">
        <f t="shared" si="46"/>
        <v>CRO20161026NOPL</v>
      </c>
      <c r="AC887" s="142">
        <f t="shared" si="47"/>
        <v>6</v>
      </c>
      <c r="AD887" s="142" t="str">
        <f>VLOOKUP(U887,NIVEAUXADMIN!A:B,2,FALSE)</f>
        <v>HT03</v>
      </c>
      <c r="AE887" s="142" t="str">
        <f>VLOOKUP(V887,NIVEAUXADMIN!E:F,2,FALSE)</f>
        <v>HT03371</v>
      </c>
      <c r="AF887" s="142" t="e">
        <f>VLOOKUP(W887,NIVEAUXADMIN!I:J,2,FALSE)</f>
        <v>#N/A</v>
      </c>
      <c r="AG887" s="142">
        <f>IF(SUMPRODUCT(($A$4:$A887=A887)*($V$4:$V887=V887))&gt;1,0,1)</f>
        <v>1</v>
      </c>
    </row>
    <row r="888" spans="1:33" s="142" customFormat="1" ht="15" customHeight="1">
      <c r="A888" s="72" t="s">
        <v>2762</v>
      </c>
      <c r="B888" s="72" t="s">
        <v>2762</v>
      </c>
      <c r="C888" s="72" t="s">
        <v>38</v>
      </c>
      <c r="D888" s="142" t="s">
        <v>1192</v>
      </c>
      <c r="E888" s="72"/>
      <c r="F888" s="142" t="s">
        <v>16</v>
      </c>
      <c r="G888" s="142" t="str">
        <f t="shared" si="48"/>
        <v>Octobre</v>
      </c>
      <c r="H888" s="158">
        <v>42669</v>
      </c>
      <c r="I888" s="84" t="s">
        <v>1049</v>
      </c>
      <c r="J888" s="142" t="s">
        <v>1053</v>
      </c>
      <c r="K888" s="142" t="s">
        <v>1064</v>
      </c>
      <c r="L888" s="142" t="s">
        <v>2748</v>
      </c>
      <c r="M888" s="80" t="str">
        <f>IFERROR(VLOOKUP(K888,REFERENCES!R:S,2,FALSE),"")</f>
        <v>Nombre</v>
      </c>
      <c r="N888" s="159">
        <v>110</v>
      </c>
      <c r="O888" s="75"/>
      <c r="P888" s="75"/>
      <c r="Q888" s="75"/>
      <c r="R888" s="79" t="s">
        <v>1885</v>
      </c>
      <c r="S888" s="144">
        <v>195</v>
      </c>
      <c r="T888" s="85" t="s">
        <v>1040</v>
      </c>
      <c r="U888" s="142" t="s">
        <v>158</v>
      </c>
      <c r="V888" s="142" t="s">
        <v>360</v>
      </c>
      <c r="W888" s="86"/>
      <c r="X888" s="142" t="s">
        <v>1104</v>
      </c>
      <c r="AB888" s="142" t="str">
        <f t="shared" si="46"/>
        <v>CRO20161026NOPL</v>
      </c>
      <c r="AC888" s="142">
        <f t="shared" si="47"/>
        <v>6</v>
      </c>
      <c r="AD888" s="142" t="str">
        <f>VLOOKUP(U888,NIVEAUXADMIN!A:B,2,FALSE)</f>
        <v>HT03</v>
      </c>
      <c r="AE888" s="142" t="str">
        <f>VLOOKUP(V888,NIVEAUXADMIN!E:F,2,FALSE)</f>
        <v>HT03371</v>
      </c>
      <c r="AF888" s="142" t="e">
        <f>VLOOKUP(W888,NIVEAUXADMIN!I:J,2,FALSE)</f>
        <v>#N/A</v>
      </c>
      <c r="AG888" s="142">
        <f>IF(SUMPRODUCT(($A$4:$A888=A888)*($V$4:$V888=V888))&gt;1,0,1)</f>
        <v>0</v>
      </c>
    </row>
    <row r="889" spans="1:33" s="142" customFormat="1" ht="15" customHeight="1">
      <c r="A889" s="72" t="s">
        <v>2762</v>
      </c>
      <c r="B889" s="72" t="s">
        <v>2762</v>
      </c>
      <c r="C889" s="72" t="s">
        <v>38</v>
      </c>
      <c r="D889" s="142" t="s">
        <v>1192</v>
      </c>
      <c r="E889" s="72"/>
      <c r="F889" s="142" t="s">
        <v>16</v>
      </c>
      <c r="G889" s="142" t="str">
        <f t="shared" si="48"/>
        <v>Octobre</v>
      </c>
      <c r="H889" s="158">
        <v>42669</v>
      </c>
      <c r="I889" s="84" t="s">
        <v>1051</v>
      </c>
      <c r="J889" s="142" t="s">
        <v>1052</v>
      </c>
      <c r="K889" s="142" t="s">
        <v>1063</v>
      </c>
      <c r="M889" s="80" t="str">
        <f>IFERROR(VLOOKUP(K889,REFERENCES!R:S,2,FALSE),"")</f>
        <v>Nombre</v>
      </c>
      <c r="N889" s="159">
        <v>195</v>
      </c>
      <c r="O889" s="75"/>
      <c r="P889" s="75"/>
      <c r="Q889" s="75"/>
      <c r="R889" s="79" t="s">
        <v>1885</v>
      </c>
      <c r="S889" s="144">
        <v>195</v>
      </c>
      <c r="T889" s="85" t="s">
        <v>1040</v>
      </c>
      <c r="U889" s="142" t="s">
        <v>158</v>
      </c>
      <c r="V889" s="142" t="s">
        <v>360</v>
      </c>
      <c r="W889" s="86"/>
      <c r="X889" s="142" t="s">
        <v>1104</v>
      </c>
      <c r="AB889" s="142" t="str">
        <f t="shared" si="46"/>
        <v>CRO20161026NOPL</v>
      </c>
      <c r="AC889" s="142">
        <f t="shared" si="47"/>
        <v>6</v>
      </c>
      <c r="AD889" s="142" t="str">
        <f>VLOOKUP(U889,NIVEAUXADMIN!A:B,2,FALSE)</f>
        <v>HT03</v>
      </c>
      <c r="AE889" s="142" t="str">
        <f>VLOOKUP(V889,NIVEAUXADMIN!E:F,2,FALSE)</f>
        <v>HT03371</v>
      </c>
      <c r="AF889" s="142" t="e">
        <f>VLOOKUP(W889,NIVEAUXADMIN!I:J,2,FALSE)</f>
        <v>#N/A</v>
      </c>
      <c r="AG889" s="142">
        <f>IF(SUMPRODUCT(($A$4:$A889=A889)*($V$4:$V889=V889))&gt;1,0,1)</f>
        <v>0</v>
      </c>
    </row>
    <row r="890" spans="1:33" s="142" customFormat="1" ht="15" customHeight="1">
      <c r="A890" s="72" t="s">
        <v>2762</v>
      </c>
      <c r="B890" s="72" t="s">
        <v>2762</v>
      </c>
      <c r="C890" s="72" t="s">
        <v>38</v>
      </c>
      <c r="D890" s="142" t="s">
        <v>1192</v>
      </c>
      <c r="E890" s="72"/>
      <c r="F890" s="142" t="s">
        <v>16</v>
      </c>
      <c r="G890" s="142" t="str">
        <f t="shared" si="48"/>
        <v>Octobre</v>
      </c>
      <c r="H890" s="158">
        <v>42669</v>
      </c>
      <c r="I890" s="84" t="s">
        <v>1051</v>
      </c>
      <c r="J890" s="142" t="s">
        <v>1052</v>
      </c>
      <c r="K890" s="142" t="s">
        <v>1062</v>
      </c>
      <c r="M890" s="80" t="str">
        <f>IFERROR(VLOOKUP(K890,REFERENCES!R:S,2,FALSE),"")</f>
        <v>Nombre</v>
      </c>
      <c r="N890" s="159">
        <v>195</v>
      </c>
      <c r="O890" s="75"/>
      <c r="P890" s="75"/>
      <c r="Q890" s="75"/>
      <c r="R890" s="79" t="s">
        <v>1885</v>
      </c>
      <c r="S890" s="144">
        <v>195</v>
      </c>
      <c r="T890" s="85" t="s">
        <v>1040</v>
      </c>
      <c r="U890" s="142" t="s">
        <v>158</v>
      </c>
      <c r="V890" s="142" t="s">
        <v>360</v>
      </c>
      <c r="W890" s="86"/>
      <c r="X890" s="142" t="s">
        <v>1104</v>
      </c>
      <c r="AB890" s="142" t="str">
        <f t="shared" si="46"/>
        <v>CRO20161026NOPL</v>
      </c>
      <c r="AC890" s="142">
        <f t="shared" si="47"/>
        <v>6</v>
      </c>
      <c r="AD890" s="142" t="str">
        <f>VLOOKUP(U890,NIVEAUXADMIN!A:B,2,FALSE)</f>
        <v>HT03</v>
      </c>
      <c r="AE890" s="142" t="str">
        <f>VLOOKUP(V890,NIVEAUXADMIN!E:F,2,FALSE)</f>
        <v>HT03371</v>
      </c>
      <c r="AF890" s="142" t="e">
        <f>VLOOKUP(W890,NIVEAUXADMIN!I:J,2,FALSE)</f>
        <v>#N/A</v>
      </c>
      <c r="AG890" s="142">
        <f>IF(SUMPRODUCT(($A$4:$A890=A890)*($V$4:$V890=V890))&gt;1,0,1)</f>
        <v>0</v>
      </c>
    </row>
    <row r="891" spans="1:33" s="142" customFormat="1" ht="15" customHeight="1">
      <c r="A891" s="72" t="s">
        <v>2762</v>
      </c>
      <c r="B891" s="72" t="s">
        <v>2762</v>
      </c>
      <c r="C891" s="72" t="s">
        <v>38</v>
      </c>
      <c r="D891" s="142" t="s">
        <v>1192</v>
      </c>
      <c r="E891" s="72"/>
      <c r="F891" s="142" t="s">
        <v>16</v>
      </c>
      <c r="G891" s="142" t="str">
        <f t="shared" si="48"/>
        <v>Octobre</v>
      </c>
      <c r="H891" s="158">
        <v>42669</v>
      </c>
      <c r="I891" s="84" t="s">
        <v>1051</v>
      </c>
      <c r="J891" s="142" t="s">
        <v>1052</v>
      </c>
      <c r="K891" s="142" t="s">
        <v>1058</v>
      </c>
      <c r="M891" s="80" t="str">
        <f>IFERROR(VLOOKUP(K891,REFERENCES!R:S,2,FALSE),"")</f>
        <v>Nombre</v>
      </c>
      <c r="N891" s="159">
        <v>195</v>
      </c>
      <c r="O891" s="75"/>
      <c r="P891" s="75"/>
      <c r="Q891" s="75"/>
      <c r="R891" s="79" t="s">
        <v>1885</v>
      </c>
      <c r="S891" s="144">
        <v>195</v>
      </c>
      <c r="T891" s="85" t="s">
        <v>1040</v>
      </c>
      <c r="U891" s="142" t="s">
        <v>158</v>
      </c>
      <c r="V891" s="142" t="s">
        <v>360</v>
      </c>
      <c r="W891" s="86"/>
      <c r="X891" s="142" t="s">
        <v>1104</v>
      </c>
      <c r="AB891" s="142" t="str">
        <f t="shared" si="46"/>
        <v>CRO20161026NOPL</v>
      </c>
      <c r="AC891" s="142">
        <f t="shared" si="47"/>
        <v>6</v>
      </c>
      <c r="AD891" s="142" t="str">
        <f>VLOOKUP(U891,NIVEAUXADMIN!A:B,2,FALSE)</f>
        <v>HT03</v>
      </c>
      <c r="AE891" s="142" t="str">
        <f>VLOOKUP(V891,NIVEAUXADMIN!E:F,2,FALSE)</f>
        <v>HT03371</v>
      </c>
      <c r="AF891" s="142" t="e">
        <f>VLOOKUP(W891,NIVEAUXADMIN!I:J,2,FALSE)</f>
        <v>#N/A</v>
      </c>
      <c r="AG891" s="142">
        <f>IF(SUMPRODUCT(($A$4:$A891=A891)*($V$4:$V891=V891))&gt;1,0,1)</f>
        <v>0</v>
      </c>
    </row>
    <row r="892" spans="1:33" s="142" customFormat="1" ht="15" customHeight="1">
      <c r="A892" s="72" t="s">
        <v>2762</v>
      </c>
      <c r="B892" s="72" t="s">
        <v>2762</v>
      </c>
      <c r="C892" s="72" t="s">
        <v>38</v>
      </c>
      <c r="D892" s="142" t="s">
        <v>1192</v>
      </c>
      <c r="E892" s="72"/>
      <c r="F892" s="142" t="s">
        <v>16</v>
      </c>
      <c r="G892" s="142" t="str">
        <f t="shared" si="48"/>
        <v>Novembre</v>
      </c>
      <c r="H892" s="158">
        <v>42704</v>
      </c>
      <c r="I892" s="84" t="s">
        <v>1049</v>
      </c>
      <c r="J892" s="142" t="s">
        <v>1053</v>
      </c>
      <c r="K892" s="142" t="s">
        <v>1048</v>
      </c>
      <c r="M892" s="80" t="str">
        <f>IFERROR(VLOOKUP(K892,REFERENCES!R:S,2,FALSE),"")</f>
        <v>Nombre</v>
      </c>
      <c r="N892" s="159">
        <v>151</v>
      </c>
      <c r="O892" s="75"/>
      <c r="P892" s="75"/>
      <c r="Q892" s="75"/>
      <c r="R892" s="79" t="s">
        <v>1885</v>
      </c>
      <c r="S892" s="144">
        <v>231</v>
      </c>
      <c r="T892" s="85" t="s">
        <v>1040</v>
      </c>
      <c r="U892" s="142" t="s">
        <v>174</v>
      </c>
      <c r="V892" s="142" t="s">
        <v>494</v>
      </c>
      <c r="W892" s="86" t="s">
        <v>1706</v>
      </c>
      <c r="AB892" s="142" t="str">
        <f t="shared" si="46"/>
        <v>CRO20161130OUPO5È</v>
      </c>
      <c r="AC892" s="142">
        <f t="shared" si="47"/>
        <v>5</v>
      </c>
      <c r="AD892" s="142" t="str">
        <f>VLOOKUP(U892,NIVEAUXADMIN!A:B,2,FALSE)</f>
        <v>HT01</v>
      </c>
      <c r="AE892" s="142" t="str">
        <f>VLOOKUP(V892,NIVEAUXADMIN!E:F,2,FALSE)</f>
        <v>HT01152</v>
      </c>
      <c r="AF892" s="142" t="str">
        <f>VLOOKUP(W892,NIVEAUXADMIN!I:J,2,FALSE)</f>
        <v>HT01152-05</v>
      </c>
      <c r="AG892" s="142">
        <f>IF(SUMPRODUCT(($A$4:$A892=A892)*($V$4:$V892=V892))&gt;1,0,1)</f>
        <v>1</v>
      </c>
    </row>
    <row r="893" spans="1:33" s="142" customFormat="1" ht="15" customHeight="1">
      <c r="A893" s="72" t="s">
        <v>2762</v>
      </c>
      <c r="B893" s="72" t="s">
        <v>2762</v>
      </c>
      <c r="C893" s="72" t="s">
        <v>38</v>
      </c>
      <c r="D893" s="142" t="s">
        <v>1192</v>
      </c>
      <c r="E893" s="72"/>
      <c r="F893" s="142" t="s">
        <v>16</v>
      </c>
      <c r="G893" s="142" t="str">
        <f t="shared" si="48"/>
        <v>Novembre</v>
      </c>
      <c r="H893" s="158">
        <v>42704</v>
      </c>
      <c r="I893" s="84" t="s">
        <v>1049</v>
      </c>
      <c r="J893" s="142" t="s">
        <v>1053</v>
      </c>
      <c r="K893" s="142" t="s">
        <v>1064</v>
      </c>
      <c r="L893" s="142" t="s">
        <v>2748</v>
      </c>
      <c r="M893" s="80" t="str">
        <f>IFERROR(VLOOKUP(K893,REFERENCES!R:S,2,FALSE),"")</f>
        <v>Nombre</v>
      </c>
      <c r="N893" s="159">
        <v>151</v>
      </c>
      <c r="O893" s="75"/>
      <c r="P893" s="75"/>
      <c r="Q893" s="75"/>
      <c r="R893" s="79" t="s">
        <v>1885</v>
      </c>
      <c r="S893" s="144">
        <v>231</v>
      </c>
      <c r="T893" s="85" t="s">
        <v>1040</v>
      </c>
      <c r="U893" s="142" t="s">
        <v>174</v>
      </c>
      <c r="V893" s="142" t="s">
        <v>494</v>
      </c>
      <c r="W893" s="86" t="s">
        <v>1706</v>
      </c>
      <c r="AB893" s="142" t="str">
        <f t="shared" si="46"/>
        <v>CRO20161130OUPO5È</v>
      </c>
      <c r="AC893" s="142">
        <f t="shared" si="47"/>
        <v>5</v>
      </c>
      <c r="AD893" s="142" t="str">
        <f>VLOOKUP(U893,NIVEAUXADMIN!A:B,2,FALSE)</f>
        <v>HT01</v>
      </c>
      <c r="AE893" s="142" t="str">
        <f>VLOOKUP(V893,NIVEAUXADMIN!E:F,2,FALSE)</f>
        <v>HT01152</v>
      </c>
      <c r="AF893" s="142" t="str">
        <f>VLOOKUP(W893,NIVEAUXADMIN!I:J,2,FALSE)</f>
        <v>HT01152-05</v>
      </c>
      <c r="AG893" s="142">
        <f>IF(SUMPRODUCT(($A$4:$A893=A893)*($V$4:$V893=V893))&gt;1,0,1)</f>
        <v>0</v>
      </c>
    </row>
    <row r="894" spans="1:33" s="142" customFormat="1" ht="15" customHeight="1">
      <c r="A894" s="72" t="s">
        <v>2762</v>
      </c>
      <c r="B894" s="72" t="s">
        <v>2762</v>
      </c>
      <c r="C894" s="72" t="s">
        <v>38</v>
      </c>
      <c r="D894" s="142" t="s">
        <v>1192</v>
      </c>
      <c r="E894" s="72"/>
      <c r="F894" s="142" t="s">
        <v>16</v>
      </c>
      <c r="G894" s="142" t="str">
        <f t="shared" si="48"/>
        <v>Novembre</v>
      </c>
      <c r="H894" s="158">
        <v>42704</v>
      </c>
      <c r="I894" s="84" t="s">
        <v>1051</v>
      </c>
      <c r="J894" s="142" t="s">
        <v>1052</v>
      </c>
      <c r="K894" s="142" t="s">
        <v>1063</v>
      </c>
      <c r="M894" s="80" t="str">
        <f>IFERROR(VLOOKUP(K894,REFERENCES!R:S,2,FALSE),"")</f>
        <v>Nombre</v>
      </c>
      <c r="N894" s="159">
        <v>231</v>
      </c>
      <c r="O894" s="75"/>
      <c r="P894" s="75"/>
      <c r="Q894" s="75"/>
      <c r="R894" s="79" t="s">
        <v>1885</v>
      </c>
      <c r="S894" s="144">
        <v>231</v>
      </c>
      <c r="T894" s="85" t="s">
        <v>1040</v>
      </c>
      <c r="U894" s="142" t="s">
        <v>174</v>
      </c>
      <c r="V894" s="142" t="s">
        <v>494</v>
      </c>
      <c r="W894" s="86" t="s">
        <v>1706</v>
      </c>
      <c r="AB894" s="142" t="str">
        <f t="shared" si="46"/>
        <v>CRO20161130OUPO5È</v>
      </c>
      <c r="AC894" s="142">
        <f t="shared" si="47"/>
        <v>5</v>
      </c>
      <c r="AD894" s="142" t="str">
        <f>VLOOKUP(U894,NIVEAUXADMIN!A:B,2,FALSE)</f>
        <v>HT01</v>
      </c>
      <c r="AE894" s="142" t="str">
        <f>VLOOKUP(V894,NIVEAUXADMIN!E:F,2,FALSE)</f>
        <v>HT01152</v>
      </c>
      <c r="AF894" s="142" t="str">
        <f>VLOOKUP(W894,NIVEAUXADMIN!I:J,2,FALSE)</f>
        <v>HT01152-05</v>
      </c>
      <c r="AG894" s="142">
        <f>IF(SUMPRODUCT(($A$4:$A894=A894)*($V$4:$V894=V894))&gt;1,0,1)</f>
        <v>0</v>
      </c>
    </row>
    <row r="895" spans="1:33" s="142" customFormat="1" ht="15" customHeight="1">
      <c r="A895" s="72" t="s">
        <v>2762</v>
      </c>
      <c r="B895" s="72" t="s">
        <v>2762</v>
      </c>
      <c r="C895" s="72" t="s">
        <v>38</v>
      </c>
      <c r="D895" s="142" t="s">
        <v>1192</v>
      </c>
      <c r="E895" s="72"/>
      <c r="F895" s="142" t="s">
        <v>16</v>
      </c>
      <c r="G895" s="142" t="str">
        <f t="shared" si="48"/>
        <v>Novembre</v>
      </c>
      <c r="H895" s="158">
        <v>42704</v>
      </c>
      <c r="I895" s="84" t="s">
        <v>1051</v>
      </c>
      <c r="J895" s="142" t="s">
        <v>1052</v>
      </c>
      <c r="K895" s="142" t="s">
        <v>1062</v>
      </c>
      <c r="M895" s="80" t="str">
        <f>IFERROR(VLOOKUP(K895,REFERENCES!R:S,2,FALSE),"")</f>
        <v>Nombre</v>
      </c>
      <c r="N895" s="159">
        <v>231</v>
      </c>
      <c r="O895" s="75"/>
      <c r="P895" s="75"/>
      <c r="Q895" s="75"/>
      <c r="R895" s="79" t="s">
        <v>1885</v>
      </c>
      <c r="S895" s="144">
        <v>231</v>
      </c>
      <c r="T895" s="85" t="s">
        <v>1040</v>
      </c>
      <c r="U895" s="142" t="s">
        <v>174</v>
      </c>
      <c r="V895" s="142" t="s">
        <v>494</v>
      </c>
      <c r="W895" s="86" t="s">
        <v>1706</v>
      </c>
      <c r="AB895" s="142" t="str">
        <f t="shared" si="46"/>
        <v>CRO20161130OUPO5È</v>
      </c>
      <c r="AC895" s="142">
        <f t="shared" si="47"/>
        <v>5</v>
      </c>
      <c r="AD895" s="142" t="str">
        <f>VLOOKUP(U895,NIVEAUXADMIN!A:B,2,FALSE)</f>
        <v>HT01</v>
      </c>
      <c r="AE895" s="142" t="str">
        <f>VLOOKUP(V895,NIVEAUXADMIN!E:F,2,FALSE)</f>
        <v>HT01152</v>
      </c>
      <c r="AF895" s="142" t="str">
        <f>VLOOKUP(W895,NIVEAUXADMIN!I:J,2,FALSE)</f>
        <v>HT01152-05</v>
      </c>
      <c r="AG895" s="142">
        <f>IF(SUMPRODUCT(($A$4:$A895=A895)*($V$4:$V895=V895))&gt;1,0,1)</f>
        <v>0</v>
      </c>
    </row>
    <row r="896" spans="1:33" s="142" customFormat="1" ht="15" customHeight="1">
      <c r="A896" s="72" t="s">
        <v>2762</v>
      </c>
      <c r="B896" s="72" t="s">
        <v>2762</v>
      </c>
      <c r="C896" s="72" t="s">
        <v>38</v>
      </c>
      <c r="D896" s="142" t="s">
        <v>1192</v>
      </c>
      <c r="E896" s="72"/>
      <c r="F896" s="142" t="s">
        <v>16</v>
      </c>
      <c r="G896" s="142" t="str">
        <f t="shared" si="48"/>
        <v>Novembre</v>
      </c>
      <c r="H896" s="158">
        <v>42704</v>
      </c>
      <c r="I896" s="84" t="s">
        <v>1051</v>
      </c>
      <c r="J896" s="142" t="s">
        <v>1052</v>
      </c>
      <c r="K896" s="142" t="s">
        <v>1058</v>
      </c>
      <c r="M896" s="80" t="str">
        <f>IFERROR(VLOOKUP(K896,REFERENCES!R:S,2,FALSE),"")</f>
        <v>Nombre</v>
      </c>
      <c r="N896" s="159">
        <v>231</v>
      </c>
      <c r="O896" s="75"/>
      <c r="P896" s="75"/>
      <c r="Q896" s="75"/>
      <c r="R896" s="79" t="s">
        <v>1885</v>
      </c>
      <c r="S896" s="144">
        <v>231</v>
      </c>
      <c r="T896" s="85" t="s">
        <v>1040</v>
      </c>
      <c r="U896" s="142" t="s">
        <v>174</v>
      </c>
      <c r="V896" s="142" t="s">
        <v>494</v>
      </c>
      <c r="W896" s="86" t="s">
        <v>1706</v>
      </c>
      <c r="AB896" s="142" t="str">
        <f t="shared" si="46"/>
        <v>CRO20161130OUPO5È</v>
      </c>
      <c r="AC896" s="142">
        <f t="shared" si="47"/>
        <v>5</v>
      </c>
      <c r="AD896" s="142" t="str">
        <f>VLOOKUP(U896,NIVEAUXADMIN!A:B,2,FALSE)</f>
        <v>HT01</v>
      </c>
      <c r="AE896" s="142" t="str">
        <f>VLOOKUP(V896,NIVEAUXADMIN!E:F,2,FALSE)</f>
        <v>HT01152</v>
      </c>
      <c r="AF896" s="142" t="str">
        <f>VLOOKUP(W896,NIVEAUXADMIN!I:J,2,FALSE)</f>
        <v>HT01152-05</v>
      </c>
      <c r="AG896" s="142">
        <f>IF(SUMPRODUCT(($A$4:$A896=A896)*($V$4:$V896=V896))&gt;1,0,1)</f>
        <v>0</v>
      </c>
    </row>
    <row r="897" spans="1:33" s="142" customFormat="1" ht="15" customHeight="1">
      <c r="A897" s="72" t="s">
        <v>2762</v>
      </c>
      <c r="B897" s="72" t="s">
        <v>2762</v>
      </c>
      <c r="C897" s="72" t="s">
        <v>38</v>
      </c>
      <c r="D897" s="142" t="s">
        <v>1192</v>
      </c>
      <c r="E897" s="72"/>
      <c r="F897" s="142" t="s">
        <v>16</v>
      </c>
      <c r="G897" s="142" t="str">
        <f t="shared" si="48"/>
        <v>Novembre</v>
      </c>
      <c r="H897" s="158">
        <v>42704</v>
      </c>
      <c r="I897" s="84" t="s">
        <v>1051</v>
      </c>
      <c r="J897" s="142" t="s">
        <v>1052</v>
      </c>
      <c r="K897" s="142" t="s">
        <v>1059</v>
      </c>
      <c r="M897" s="80" t="str">
        <f>IFERROR(VLOOKUP(K897,REFERENCES!R:S,2,FALSE),"")</f>
        <v>Nombre</v>
      </c>
      <c r="N897" s="159">
        <v>11000</v>
      </c>
      <c r="O897" s="75"/>
      <c r="P897" s="75"/>
      <c r="Q897" s="75"/>
      <c r="R897" s="79" t="s">
        <v>1885</v>
      </c>
      <c r="S897" s="144">
        <v>110</v>
      </c>
      <c r="T897" s="85" t="s">
        <v>1040</v>
      </c>
      <c r="U897" s="142" t="s">
        <v>174</v>
      </c>
      <c r="V897" s="142" t="s">
        <v>494</v>
      </c>
      <c r="W897" s="86" t="s">
        <v>1740</v>
      </c>
      <c r="AB897" s="142" t="str">
        <f t="shared" si="46"/>
        <v>CRO20161130OUPO6È</v>
      </c>
      <c r="AC897" s="142">
        <f t="shared" si="47"/>
        <v>6</v>
      </c>
      <c r="AD897" s="142" t="str">
        <f>VLOOKUP(U897,NIVEAUXADMIN!A:B,2,FALSE)</f>
        <v>HT01</v>
      </c>
      <c r="AE897" s="142" t="str">
        <f>VLOOKUP(V897,NIVEAUXADMIN!E:F,2,FALSE)</f>
        <v>HT01152</v>
      </c>
      <c r="AF897" s="142" t="str">
        <f>VLOOKUP(W897,NIVEAUXADMIN!I:J,2,FALSE)</f>
        <v>HT01152-01</v>
      </c>
      <c r="AG897" s="142">
        <f>IF(SUMPRODUCT(($A$4:$A897=A897)*($V$4:$V897=V897))&gt;1,0,1)</f>
        <v>0</v>
      </c>
    </row>
    <row r="898" spans="1:33" s="142" customFormat="1" ht="15" customHeight="1">
      <c r="A898" s="72" t="s">
        <v>2762</v>
      </c>
      <c r="B898" s="72" t="s">
        <v>2762</v>
      </c>
      <c r="C898" s="72" t="s">
        <v>38</v>
      </c>
      <c r="D898" s="142" t="s">
        <v>1192</v>
      </c>
      <c r="E898" s="72"/>
      <c r="F898" s="142" t="s">
        <v>16</v>
      </c>
      <c r="G898" s="142" t="str">
        <f t="shared" si="48"/>
        <v>Novembre</v>
      </c>
      <c r="H898" s="158">
        <v>42704</v>
      </c>
      <c r="I898" s="84" t="s">
        <v>1049</v>
      </c>
      <c r="J898" s="142" t="s">
        <v>1053</v>
      </c>
      <c r="K898" s="142" t="s">
        <v>1048</v>
      </c>
      <c r="M898" s="80" t="str">
        <f>IFERROR(VLOOKUP(K898,REFERENCES!R:S,2,FALSE),"")</f>
        <v>Nombre</v>
      </c>
      <c r="N898" s="159">
        <v>30</v>
      </c>
      <c r="O898" s="75"/>
      <c r="P898" s="75"/>
      <c r="Q898" s="75"/>
      <c r="R898" s="79" t="s">
        <v>1885</v>
      </c>
      <c r="S898" s="144">
        <v>110</v>
      </c>
      <c r="T898" s="85" t="s">
        <v>1040</v>
      </c>
      <c r="U898" s="142" t="s">
        <v>174</v>
      </c>
      <c r="V898" s="142" t="s">
        <v>494</v>
      </c>
      <c r="W898" s="86" t="s">
        <v>1740</v>
      </c>
      <c r="AB898" s="142" t="str">
        <f t="shared" si="46"/>
        <v>CRO20161130OUPO6È</v>
      </c>
      <c r="AC898" s="142">
        <f t="shared" si="47"/>
        <v>6</v>
      </c>
      <c r="AD898" s="142" t="str">
        <f>VLOOKUP(U898,NIVEAUXADMIN!A:B,2,FALSE)</f>
        <v>HT01</v>
      </c>
      <c r="AE898" s="142" t="str">
        <f>VLOOKUP(V898,NIVEAUXADMIN!E:F,2,FALSE)</f>
        <v>HT01152</v>
      </c>
      <c r="AF898" s="142" t="str">
        <f>VLOOKUP(W898,NIVEAUXADMIN!I:J,2,FALSE)</f>
        <v>HT01152-01</v>
      </c>
      <c r="AG898" s="142">
        <f>IF(SUMPRODUCT(($A$4:$A898=A898)*($V$4:$V898=V898))&gt;1,0,1)</f>
        <v>0</v>
      </c>
    </row>
    <row r="899" spans="1:33" s="142" customFormat="1" ht="15" customHeight="1">
      <c r="A899" s="72" t="s">
        <v>2762</v>
      </c>
      <c r="B899" s="72" t="s">
        <v>2762</v>
      </c>
      <c r="C899" s="72" t="s">
        <v>38</v>
      </c>
      <c r="D899" s="142" t="s">
        <v>1192</v>
      </c>
      <c r="E899" s="72"/>
      <c r="F899" s="142" t="s">
        <v>16</v>
      </c>
      <c r="G899" s="142" t="str">
        <f t="shared" si="48"/>
        <v>Novembre</v>
      </c>
      <c r="H899" s="158">
        <v>42704</v>
      </c>
      <c r="I899" s="84" t="s">
        <v>1049</v>
      </c>
      <c r="J899" s="142" t="s">
        <v>1053</v>
      </c>
      <c r="K899" s="142" t="s">
        <v>1064</v>
      </c>
      <c r="L899" s="142" t="s">
        <v>2748</v>
      </c>
      <c r="M899" s="80" t="str">
        <f>IFERROR(VLOOKUP(K899,REFERENCES!R:S,2,FALSE),"")</f>
        <v>Nombre</v>
      </c>
      <c r="N899" s="159">
        <v>30</v>
      </c>
      <c r="O899" s="75"/>
      <c r="P899" s="75"/>
      <c r="Q899" s="75"/>
      <c r="R899" s="79" t="s">
        <v>1885</v>
      </c>
      <c r="S899" s="144">
        <v>110</v>
      </c>
      <c r="T899" s="85" t="s">
        <v>1040</v>
      </c>
      <c r="U899" s="142" t="s">
        <v>174</v>
      </c>
      <c r="V899" s="142" t="s">
        <v>494</v>
      </c>
      <c r="W899" s="86" t="s">
        <v>1740</v>
      </c>
      <c r="AB899" s="142" t="str">
        <f t="shared" si="46"/>
        <v>CRO20161130OUPO6È</v>
      </c>
      <c r="AC899" s="142">
        <f t="shared" si="47"/>
        <v>6</v>
      </c>
      <c r="AD899" s="142" t="str">
        <f>VLOOKUP(U899,NIVEAUXADMIN!A:B,2,FALSE)</f>
        <v>HT01</v>
      </c>
      <c r="AE899" s="142" t="str">
        <f>VLOOKUP(V899,NIVEAUXADMIN!E:F,2,FALSE)</f>
        <v>HT01152</v>
      </c>
      <c r="AF899" s="142" t="str">
        <f>VLOOKUP(W899,NIVEAUXADMIN!I:J,2,FALSE)</f>
        <v>HT01152-01</v>
      </c>
      <c r="AG899" s="142">
        <f>IF(SUMPRODUCT(($A$4:$A899=A899)*($V$4:$V899=V899))&gt;1,0,1)</f>
        <v>0</v>
      </c>
    </row>
    <row r="900" spans="1:33" s="142" customFormat="1" ht="15" customHeight="1">
      <c r="A900" s="72" t="s">
        <v>2762</v>
      </c>
      <c r="B900" s="72" t="s">
        <v>2762</v>
      </c>
      <c r="C900" s="72" t="s">
        <v>38</v>
      </c>
      <c r="D900" s="142" t="s">
        <v>1192</v>
      </c>
      <c r="E900" s="72"/>
      <c r="F900" s="142" t="s">
        <v>16</v>
      </c>
      <c r="G900" s="142" t="str">
        <f t="shared" si="48"/>
        <v>Novembre</v>
      </c>
      <c r="H900" s="158">
        <v>42704</v>
      </c>
      <c r="I900" s="84" t="s">
        <v>1051</v>
      </c>
      <c r="J900" s="142" t="s">
        <v>1052</v>
      </c>
      <c r="K900" s="142" t="s">
        <v>1063</v>
      </c>
      <c r="M900" s="80" t="str">
        <f>IFERROR(VLOOKUP(K900,REFERENCES!R:S,2,FALSE),"")</f>
        <v>Nombre</v>
      </c>
      <c r="N900" s="159">
        <v>110</v>
      </c>
      <c r="O900" s="75"/>
      <c r="P900" s="75"/>
      <c r="Q900" s="75"/>
      <c r="R900" s="79" t="s">
        <v>1885</v>
      </c>
      <c r="S900" s="144">
        <v>110</v>
      </c>
      <c r="T900" s="85" t="s">
        <v>1040</v>
      </c>
      <c r="U900" s="142" t="s">
        <v>174</v>
      </c>
      <c r="V900" s="142" t="s">
        <v>494</v>
      </c>
      <c r="W900" s="86" t="s">
        <v>1740</v>
      </c>
      <c r="AB900" s="142" t="str">
        <f t="shared" ref="AB900:AB963" si="49">UPPER(LEFT(A900,3)&amp;YEAR(H900)&amp;MONTH(H900)&amp;DAY((H900))&amp;LEFT(U900,2)&amp;LEFT(V900,2)&amp;LEFT(W900,2))</f>
        <v>CRO20161130OUPO6È</v>
      </c>
      <c r="AC900" s="142">
        <f t="shared" ref="AC900:AC963" si="50">COUNTIF($AB$4:$AB$1178,AB900)</f>
        <v>6</v>
      </c>
      <c r="AD900" s="142" t="str">
        <f>VLOOKUP(U900,NIVEAUXADMIN!A:B,2,FALSE)</f>
        <v>HT01</v>
      </c>
      <c r="AE900" s="142" t="str">
        <f>VLOOKUP(V900,NIVEAUXADMIN!E:F,2,FALSE)</f>
        <v>HT01152</v>
      </c>
      <c r="AF900" s="142" t="str">
        <f>VLOOKUP(W900,NIVEAUXADMIN!I:J,2,FALSE)</f>
        <v>HT01152-01</v>
      </c>
      <c r="AG900" s="142">
        <f>IF(SUMPRODUCT(($A$4:$A900=A900)*($V$4:$V900=V900))&gt;1,0,1)</f>
        <v>0</v>
      </c>
    </row>
    <row r="901" spans="1:33" s="142" customFormat="1" ht="15" customHeight="1">
      <c r="A901" s="72" t="s">
        <v>2762</v>
      </c>
      <c r="B901" s="72" t="s">
        <v>2762</v>
      </c>
      <c r="C901" s="72" t="s">
        <v>38</v>
      </c>
      <c r="D901" s="142" t="s">
        <v>1192</v>
      </c>
      <c r="E901" s="72"/>
      <c r="F901" s="142" t="s">
        <v>16</v>
      </c>
      <c r="G901" s="142" t="str">
        <f t="shared" ref="G901:G964" si="51">CHOOSE(MONTH(H901), "Janvier", "Fevrier", "Mars", "Avril", "Mai", "Juin", "Juillet", "Aout", "Septembre", "Octobre", "Novembre", "Decembre")</f>
        <v>Novembre</v>
      </c>
      <c r="H901" s="158">
        <v>42704</v>
      </c>
      <c r="I901" s="84" t="s">
        <v>1051</v>
      </c>
      <c r="J901" s="142" t="s">
        <v>1052</v>
      </c>
      <c r="K901" s="142" t="s">
        <v>1062</v>
      </c>
      <c r="M901" s="80" t="str">
        <f>IFERROR(VLOOKUP(K901,REFERENCES!R:S,2,FALSE),"")</f>
        <v>Nombre</v>
      </c>
      <c r="N901" s="159">
        <v>110</v>
      </c>
      <c r="O901" s="75"/>
      <c r="P901" s="75"/>
      <c r="Q901" s="75"/>
      <c r="R901" s="79" t="s">
        <v>1885</v>
      </c>
      <c r="S901" s="144">
        <v>110</v>
      </c>
      <c r="T901" s="85" t="s">
        <v>1040</v>
      </c>
      <c r="U901" s="142" t="s">
        <v>174</v>
      </c>
      <c r="V901" s="142" t="s">
        <v>494</v>
      </c>
      <c r="W901" s="86" t="s">
        <v>1740</v>
      </c>
      <c r="AB901" s="142" t="str">
        <f t="shared" si="49"/>
        <v>CRO20161130OUPO6È</v>
      </c>
      <c r="AC901" s="142">
        <f t="shared" si="50"/>
        <v>6</v>
      </c>
      <c r="AD901" s="142" t="str">
        <f>VLOOKUP(U901,NIVEAUXADMIN!A:B,2,FALSE)</f>
        <v>HT01</v>
      </c>
      <c r="AE901" s="142" t="str">
        <f>VLOOKUP(V901,NIVEAUXADMIN!E:F,2,FALSE)</f>
        <v>HT01152</v>
      </c>
      <c r="AF901" s="142" t="str">
        <f>VLOOKUP(W901,NIVEAUXADMIN!I:J,2,FALSE)</f>
        <v>HT01152-01</v>
      </c>
      <c r="AG901" s="142">
        <f>IF(SUMPRODUCT(($A$4:$A901=A901)*($V$4:$V901=V901))&gt;1,0,1)</f>
        <v>0</v>
      </c>
    </row>
    <row r="902" spans="1:33" s="142" customFormat="1" ht="15" customHeight="1">
      <c r="A902" s="72" t="s">
        <v>2762</v>
      </c>
      <c r="B902" s="72" t="s">
        <v>2762</v>
      </c>
      <c r="C902" s="72" t="s">
        <v>38</v>
      </c>
      <c r="D902" s="142" t="s">
        <v>1192</v>
      </c>
      <c r="E902" s="72"/>
      <c r="F902" s="142" t="s">
        <v>16</v>
      </c>
      <c r="G902" s="142" t="str">
        <f t="shared" si="51"/>
        <v>Novembre</v>
      </c>
      <c r="H902" s="158">
        <v>42704</v>
      </c>
      <c r="I902" s="84" t="s">
        <v>1051</v>
      </c>
      <c r="J902" s="142" t="s">
        <v>1052</v>
      </c>
      <c r="K902" s="142" t="s">
        <v>1058</v>
      </c>
      <c r="M902" s="80" t="str">
        <f>IFERROR(VLOOKUP(K902,REFERENCES!R:S,2,FALSE),"")</f>
        <v>Nombre</v>
      </c>
      <c r="N902" s="159">
        <v>110</v>
      </c>
      <c r="O902" s="75"/>
      <c r="P902" s="75"/>
      <c r="Q902" s="75"/>
      <c r="R902" s="79" t="s">
        <v>1885</v>
      </c>
      <c r="S902" s="144">
        <v>110</v>
      </c>
      <c r="T902" s="85" t="s">
        <v>1040</v>
      </c>
      <c r="U902" s="142" t="s">
        <v>174</v>
      </c>
      <c r="V902" s="142" t="s">
        <v>494</v>
      </c>
      <c r="W902" s="86" t="s">
        <v>1740</v>
      </c>
      <c r="AB902" s="142" t="str">
        <f t="shared" si="49"/>
        <v>CRO20161130OUPO6È</v>
      </c>
      <c r="AC902" s="142">
        <f t="shared" si="50"/>
        <v>6</v>
      </c>
      <c r="AD902" s="142" t="str">
        <f>VLOOKUP(U902,NIVEAUXADMIN!A:B,2,FALSE)</f>
        <v>HT01</v>
      </c>
      <c r="AE902" s="142" t="str">
        <f>VLOOKUP(V902,NIVEAUXADMIN!E:F,2,FALSE)</f>
        <v>HT01152</v>
      </c>
      <c r="AF902" s="142" t="str">
        <f>VLOOKUP(W902,NIVEAUXADMIN!I:J,2,FALSE)</f>
        <v>HT01152-01</v>
      </c>
      <c r="AG902" s="142">
        <f>IF(SUMPRODUCT(($A$4:$A902=A902)*($V$4:$V902=V902))&gt;1,0,1)</f>
        <v>0</v>
      </c>
    </row>
    <row r="903" spans="1:33" s="142" customFormat="1" ht="15" customHeight="1">
      <c r="A903" s="72" t="s">
        <v>2762</v>
      </c>
      <c r="B903" s="72" t="s">
        <v>2762</v>
      </c>
      <c r="C903" s="72" t="s">
        <v>38</v>
      </c>
      <c r="D903" s="142" t="s">
        <v>1192</v>
      </c>
      <c r="E903" s="72"/>
      <c r="F903" s="142" t="s">
        <v>16</v>
      </c>
      <c r="G903" s="142" t="str">
        <f t="shared" si="51"/>
        <v>Novembre</v>
      </c>
      <c r="H903" s="158">
        <v>42675</v>
      </c>
      <c r="I903" s="84" t="s">
        <v>1049</v>
      </c>
      <c r="J903" s="142" t="s">
        <v>1053</v>
      </c>
      <c r="K903" s="142" t="s">
        <v>1048</v>
      </c>
      <c r="M903" s="80" t="str">
        <f>IFERROR(VLOOKUP(K903,REFERENCES!R:S,2,FALSE),"")</f>
        <v>Nombre</v>
      </c>
      <c r="N903" s="159">
        <v>70</v>
      </c>
      <c r="O903" s="75"/>
      <c r="P903" s="75"/>
      <c r="Q903" s="75"/>
      <c r="R903" s="79" t="s">
        <v>1885</v>
      </c>
      <c r="S903" s="144">
        <v>121</v>
      </c>
      <c r="T903" s="85" t="s">
        <v>1040</v>
      </c>
      <c r="U903" s="142" t="s">
        <v>174</v>
      </c>
      <c r="V903" s="142" t="s">
        <v>494</v>
      </c>
      <c r="W903" s="86" t="s">
        <v>1804</v>
      </c>
      <c r="AB903" s="142" t="str">
        <f t="shared" si="49"/>
        <v>CRO2016111OUPO8È</v>
      </c>
      <c r="AC903" s="142">
        <f t="shared" si="50"/>
        <v>3</v>
      </c>
      <c r="AD903" s="142" t="str">
        <f>VLOOKUP(U903,NIVEAUXADMIN!A:B,2,FALSE)</f>
        <v>HT01</v>
      </c>
      <c r="AE903" s="142" t="str">
        <f>VLOOKUP(V903,NIVEAUXADMIN!E:F,2,FALSE)</f>
        <v>HT01152</v>
      </c>
      <c r="AF903" s="142" t="str">
        <f>VLOOKUP(W903,NIVEAUXADMIN!I:J,2,FALSE)</f>
        <v>HT01152-03</v>
      </c>
      <c r="AG903" s="142">
        <f>IF(SUMPRODUCT(($A$4:$A903=A903)*($V$4:$V903=V903))&gt;1,0,1)</f>
        <v>0</v>
      </c>
    </row>
    <row r="904" spans="1:33" s="142" customFormat="1" ht="15" customHeight="1">
      <c r="A904" s="72" t="s">
        <v>2762</v>
      </c>
      <c r="B904" s="72" t="s">
        <v>2762</v>
      </c>
      <c r="C904" s="72" t="s">
        <v>38</v>
      </c>
      <c r="D904" s="142" t="s">
        <v>1192</v>
      </c>
      <c r="E904" s="72"/>
      <c r="F904" s="142" t="s">
        <v>16</v>
      </c>
      <c r="G904" s="142" t="str">
        <f t="shared" si="51"/>
        <v>Novembre</v>
      </c>
      <c r="H904" s="158">
        <v>42675</v>
      </c>
      <c r="I904" s="84" t="s">
        <v>1049</v>
      </c>
      <c r="J904" s="142" t="s">
        <v>1053</v>
      </c>
      <c r="K904" s="142" t="s">
        <v>1064</v>
      </c>
      <c r="L904" s="142" t="s">
        <v>2748</v>
      </c>
      <c r="M904" s="80" t="str">
        <f>IFERROR(VLOOKUP(K904,REFERENCES!R:S,2,FALSE),"")</f>
        <v>Nombre</v>
      </c>
      <c r="N904" s="159">
        <v>121</v>
      </c>
      <c r="O904" s="75"/>
      <c r="P904" s="75"/>
      <c r="Q904" s="75"/>
      <c r="R904" s="79" t="s">
        <v>1885</v>
      </c>
      <c r="S904" s="144">
        <v>121</v>
      </c>
      <c r="T904" s="85" t="s">
        <v>1040</v>
      </c>
      <c r="U904" s="142" t="s">
        <v>174</v>
      </c>
      <c r="V904" s="142" t="s">
        <v>494</v>
      </c>
      <c r="W904" s="86" t="s">
        <v>1804</v>
      </c>
      <c r="AB904" s="142" t="str">
        <f t="shared" si="49"/>
        <v>CRO2016111OUPO8È</v>
      </c>
      <c r="AC904" s="142">
        <f t="shared" si="50"/>
        <v>3</v>
      </c>
      <c r="AD904" s="142" t="str">
        <f>VLOOKUP(U904,NIVEAUXADMIN!A:B,2,FALSE)</f>
        <v>HT01</v>
      </c>
      <c r="AE904" s="142" t="str">
        <f>VLOOKUP(V904,NIVEAUXADMIN!E:F,2,FALSE)</f>
        <v>HT01152</v>
      </c>
      <c r="AF904" s="142" t="str">
        <f>VLOOKUP(W904,NIVEAUXADMIN!I:J,2,FALSE)</f>
        <v>HT01152-03</v>
      </c>
      <c r="AG904" s="142">
        <f>IF(SUMPRODUCT(($A$4:$A904=A904)*($V$4:$V904=V904))&gt;1,0,1)</f>
        <v>0</v>
      </c>
    </row>
    <row r="905" spans="1:33" s="142" customFormat="1" ht="15" customHeight="1">
      <c r="A905" s="72" t="s">
        <v>2762</v>
      </c>
      <c r="B905" s="72" t="s">
        <v>2762</v>
      </c>
      <c r="C905" s="72" t="s">
        <v>38</v>
      </c>
      <c r="D905" s="142" t="s">
        <v>1192</v>
      </c>
      <c r="E905" s="72"/>
      <c r="F905" s="142" t="s">
        <v>16</v>
      </c>
      <c r="G905" s="142" t="str">
        <f t="shared" si="51"/>
        <v>Novembre</v>
      </c>
      <c r="H905" s="158">
        <v>42675</v>
      </c>
      <c r="I905" s="84" t="s">
        <v>1051</v>
      </c>
      <c r="J905" s="142" t="s">
        <v>1052</v>
      </c>
      <c r="K905" s="142" t="s">
        <v>1062</v>
      </c>
      <c r="M905" s="80" t="str">
        <f>IFERROR(VLOOKUP(K905,REFERENCES!R:S,2,FALSE),"")</f>
        <v>Nombre</v>
      </c>
      <c r="N905" s="159">
        <v>121</v>
      </c>
      <c r="O905" s="75"/>
      <c r="P905" s="75"/>
      <c r="Q905" s="75"/>
      <c r="R905" s="79" t="s">
        <v>1885</v>
      </c>
      <c r="S905" s="144">
        <v>121</v>
      </c>
      <c r="T905" s="85" t="s">
        <v>1040</v>
      </c>
      <c r="U905" s="142" t="s">
        <v>174</v>
      </c>
      <c r="V905" s="142" t="s">
        <v>494</v>
      </c>
      <c r="W905" s="86" t="s">
        <v>1804</v>
      </c>
      <c r="AB905" s="142" t="str">
        <f t="shared" si="49"/>
        <v>CRO2016111OUPO8È</v>
      </c>
      <c r="AC905" s="142">
        <f t="shared" si="50"/>
        <v>3</v>
      </c>
      <c r="AD905" s="142" t="str">
        <f>VLOOKUP(U905,NIVEAUXADMIN!A:B,2,FALSE)</f>
        <v>HT01</v>
      </c>
      <c r="AE905" s="142" t="str">
        <f>VLOOKUP(V905,NIVEAUXADMIN!E:F,2,FALSE)</f>
        <v>HT01152</v>
      </c>
      <c r="AF905" s="142" t="str">
        <f>VLOOKUP(W905,NIVEAUXADMIN!I:J,2,FALSE)</f>
        <v>HT01152-03</v>
      </c>
      <c r="AG905" s="142">
        <f>IF(SUMPRODUCT(($A$4:$A905=A905)*($V$4:$V905=V905))&gt;1,0,1)</f>
        <v>0</v>
      </c>
    </row>
    <row r="906" spans="1:33" s="142" customFormat="1" ht="15" customHeight="1">
      <c r="A906" s="72" t="s">
        <v>2762</v>
      </c>
      <c r="B906" s="72" t="s">
        <v>2762</v>
      </c>
      <c r="C906" s="72" t="s">
        <v>38</v>
      </c>
      <c r="D906" s="142" t="s">
        <v>1192</v>
      </c>
      <c r="E906" s="72"/>
      <c r="F906" s="142" t="s">
        <v>16</v>
      </c>
      <c r="G906" s="142" t="str">
        <f t="shared" si="51"/>
        <v>Octobre</v>
      </c>
      <c r="H906" s="158">
        <v>42668</v>
      </c>
      <c r="I906" s="84" t="s">
        <v>1049</v>
      </c>
      <c r="J906" s="142" t="s">
        <v>1053</v>
      </c>
      <c r="K906" s="142" t="s">
        <v>1048</v>
      </c>
      <c r="M906" s="80" t="str">
        <f>IFERROR(VLOOKUP(K906,REFERENCES!R:S,2,FALSE),"")</f>
        <v>Nombre</v>
      </c>
      <c r="N906" s="159">
        <v>51</v>
      </c>
      <c r="O906" s="75"/>
      <c r="P906" s="75"/>
      <c r="Q906" s="75"/>
      <c r="R906" s="79" t="s">
        <v>1885</v>
      </c>
      <c r="S906" s="144">
        <v>200</v>
      </c>
      <c r="T906" s="85"/>
      <c r="U906" s="142" t="s">
        <v>174</v>
      </c>
      <c r="V906" s="142" t="s">
        <v>494</v>
      </c>
      <c r="W906" s="86" t="s">
        <v>1814</v>
      </c>
      <c r="AB906" s="142" t="str">
        <f t="shared" si="49"/>
        <v>CRO20161025OUPO9È</v>
      </c>
      <c r="AC906" s="142">
        <f t="shared" si="50"/>
        <v>5</v>
      </c>
      <c r="AD906" s="142" t="str">
        <f>VLOOKUP(U906,NIVEAUXADMIN!A:B,2,FALSE)</f>
        <v>HT01</v>
      </c>
      <c r="AE906" s="142" t="str">
        <f>VLOOKUP(V906,NIVEAUXADMIN!E:F,2,FALSE)</f>
        <v>HT01152</v>
      </c>
      <c r="AF906" s="142" t="str">
        <f>VLOOKUP(W906,NIVEAUXADMIN!I:J,2,FALSE)</f>
        <v>HT01152-04</v>
      </c>
      <c r="AG906" s="142">
        <f>IF(SUMPRODUCT(($A$4:$A906=A906)*($V$4:$V906=V906))&gt;1,0,1)</f>
        <v>0</v>
      </c>
    </row>
    <row r="907" spans="1:33" s="142" customFormat="1" ht="15" customHeight="1">
      <c r="A907" s="72" t="s">
        <v>2762</v>
      </c>
      <c r="B907" s="72" t="s">
        <v>2762</v>
      </c>
      <c r="C907" s="72" t="s">
        <v>38</v>
      </c>
      <c r="D907" s="142" t="s">
        <v>1192</v>
      </c>
      <c r="E907" s="72"/>
      <c r="F907" s="142" t="s">
        <v>16</v>
      </c>
      <c r="G907" s="142" t="str">
        <f t="shared" si="51"/>
        <v>Octobre</v>
      </c>
      <c r="H907" s="158">
        <v>42668</v>
      </c>
      <c r="I907" s="84" t="s">
        <v>1051</v>
      </c>
      <c r="J907" s="142" t="s">
        <v>1052</v>
      </c>
      <c r="K907" s="142" t="s">
        <v>1063</v>
      </c>
      <c r="M907" s="80" t="str">
        <f>IFERROR(VLOOKUP(K907,REFERENCES!R:S,2,FALSE),"")</f>
        <v>Nombre</v>
      </c>
      <c r="N907" s="159">
        <v>200</v>
      </c>
      <c r="O907" s="75"/>
      <c r="P907" s="75"/>
      <c r="Q907" s="75"/>
      <c r="R907" s="79" t="s">
        <v>1885</v>
      </c>
      <c r="S907" s="144">
        <v>200</v>
      </c>
      <c r="T907" s="85"/>
      <c r="U907" s="142" t="s">
        <v>174</v>
      </c>
      <c r="V907" s="142" t="s">
        <v>494</v>
      </c>
      <c r="W907" s="86" t="s">
        <v>1814</v>
      </c>
      <c r="AB907" s="142" t="str">
        <f t="shared" si="49"/>
        <v>CRO20161025OUPO9È</v>
      </c>
      <c r="AC907" s="142">
        <f t="shared" si="50"/>
        <v>5</v>
      </c>
      <c r="AD907" s="142" t="str">
        <f>VLOOKUP(U907,NIVEAUXADMIN!A:B,2,FALSE)</f>
        <v>HT01</v>
      </c>
      <c r="AE907" s="142" t="str">
        <f>VLOOKUP(V907,NIVEAUXADMIN!E:F,2,FALSE)</f>
        <v>HT01152</v>
      </c>
      <c r="AF907" s="142" t="str">
        <f>VLOOKUP(W907,NIVEAUXADMIN!I:J,2,FALSE)</f>
        <v>HT01152-04</v>
      </c>
      <c r="AG907" s="142">
        <f>IF(SUMPRODUCT(($A$4:$A907=A907)*($V$4:$V907=V907))&gt;1,0,1)</f>
        <v>0</v>
      </c>
    </row>
    <row r="908" spans="1:33" s="142" customFormat="1" ht="15" customHeight="1">
      <c r="A908" s="72" t="s">
        <v>2762</v>
      </c>
      <c r="B908" s="72" t="s">
        <v>2762</v>
      </c>
      <c r="C908" s="72" t="s">
        <v>38</v>
      </c>
      <c r="D908" s="142" t="s">
        <v>1192</v>
      </c>
      <c r="E908" s="72"/>
      <c r="F908" s="142" t="s">
        <v>16</v>
      </c>
      <c r="G908" s="142" t="str">
        <f t="shared" si="51"/>
        <v>Octobre</v>
      </c>
      <c r="H908" s="158">
        <v>42668</v>
      </c>
      <c r="I908" s="84" t="s">
        <v>1051</v>
      </c>
      <c r="J908" s="142" t="s">
        <v>1052</v>
      </c>
      <c r="K908" s="142" t="s">
        <v>1062</v>
      </c>
      <c r="M908" s="80" t="str">
        <f>IFERROR(VLOOKUP(K908,REFERENCES!R:S,2,FALSE),"")</f>
        <v>Nombre</v>
      </c>
      <c r="N908" s="159">
        <v>200</v>
      </c>
      <c r="O908" s="75"/>
      <c r="P908" s="75"/>
      <c r="Q908" s="75"/>
      <c r="R908" s="79" t="s">
        <v>1885</v>
      </c>
      <c r="S908" s="144">
        <v>200</v>
      </c>
      <c r="T908" s="85" t="s">
        <v>1040</v>
      </c>
      <c r="U908" s="142" t="s">
        <v>174</v>
      </c>
      <c r="V908" s="142" t="s">
        <v>494</v>
      </c>
      <c r="W908" s="86" t="s">
        <v>1814</v>
      </c>
      <c r="AB908" s="142" t="str">
        <f t="shared" si="49"/>
        <v>CRO20161025OUPO9È</v>
      </c>
      <c r="AC908" s="142">
        <f t="shared" si="50"/>
        <v>5</v>
      </c>
      <c r="AD908" s="142" t="str">
        <f>VLOOKUP(U908,NIVEAUXADMIN!A:B,2,FALSE)</f>
        <v>HT01</v>
      </c>
      <c r="AE908" s="142" t="str">
        <f>VLOOKUP(V908,NIVEAUXADMIN!E:F,2,FALSE)</f>
        <v>HT01152</v>
      </c>
      <c r="AF908" s="142" t="str">
        <f>VLOOKUP(W908,NIVEAUXADMIN!I:J,2,FALSE)</f>
        <v>HT01152-04</v>
      </c>
      <c r="AG908" s="142">
        <f>IF(SUMPRODUCT(($A$4:$A908=A908)*($V$4:$V908=V908))&gt;1,0,1)</f>
        <v>0</v>
      </c>
    </row>
    <row r="909" spans="1:33" s="142" customFormat="1" ht="15" customHeight="1">
      <c r="A909" s="72" t="s">
        <v>2762</v>
      </c>
      <c r="B909" s="72" t="s">
        <v>2762</v>
      </c>
      <c r="C909" s="72" t="s">
        <v>38</v>
      </c>
      <c r="D909" s="142" t="s">
        <v>1192</v>
      </c>
      <c r="E909" s="72"/>
      <c r="F909" s="142" t="s">
        <v>16</v>
      </c>
      <c r="G909" s="142" t="str">
        <f t="shared" si="51"/>
        <v>Octobre</v>
      </c>
      <c r="H909" s="158">
        <v>42668</v>
      </c>
      <c r="I909" s="84" t="s">
        <v>1051</v>
      </c>
      <c r="J909" s="142" t="s">
        <v>1052</v>
      </c>
      <c r="K909" s="142" t="s">
        <v>1058</v>
      </c>
      <c r="M909" s="80" t="str">
        <f>IFERROR(VLOOKUP(K909,REFERENCES!R:S,2,FALSE),"")</f>
        <v>Nombre</v>
      </c>
      <c r="N909" s="159">
        <v>200</v>
      </c>
      <c r="O909" s="75"/>
      <c r="P909" s="75"/>
      <c r="Q909" s="75"/>
      <c r="R909" s="79" t="s">
        <v>1885</v>
      </c>
      <c r="S909" s="144">
        <v>200</v>
      </c>
      <c r="T909" s="85" t="s">
        <v>1040</v>
      </c>
      <c r="U909" s="142" t="s">
        <v>174</v>
      </c>
      <c r="V909" s="142" t="s">
        <v>494</v>
      </c>
      <c r="W909" s="86" t="s">
        <v>1814</v>
      </c>
      <c r="AB909" s="142" t="str">
        <f t="shared" si="49"/>
        <v>CRO20161025OUPO9È</v>
      </c>
      <c r="AC909" s="142">
        <f t="shared" si="50"/>
        <v>5</v>
      </c>
      <c r="AD909" s="142" t="str">
        <f>VLOOKUP(U909,NIVEAUXADMIN!A:B,2,FALSE)</f>
        <v>HT01</v>
      </c>
      <c r="AE909" s="142" t="str">
        <f>VLOOKUP(V909,NIVEAUXADMIN!E:F,2,FALSE)</f>
        <v>HT01152</v>
      </c>
      <c r="AF909" s="142" t="str">
        <f>VLOOKUP(W909,NIVEAUXADMIN!I:J,2,FALSE)</f>
        <v>HT01152-04</v>
      </c>
      <c r="AG909" s="142">
        <f>IF(SUMPRODUCT(($A$4:$A909=A909)*($V$4:$V909=V909))&gt;1,0,1)</f>
        <v>0</v>
      </c>
    </row>
    <row r="910" spans="1:33" s="142" customFormat="1" ht="15" customHeight="1">
      <c r="A910" s="72" t="s">
        <v>2762</v>
      </c>
      <c r="B910" s="72" t="s">
        <v>2762</v>
      </c>
      <c r="C910" s="72" t="s">
        <v>38</v>
      </c>
      <c r="D910" s="142" t="s">
        <v>1192</v>
      </c>
      <c r="E910" s="72"/>
      <c r="F910" s="142" t="s">
        <v>16</v>
      </c>
      <c r="G910" s="142" t="str">
        <f t="shared" si="51"/>
        <v>Octobre</v>
      </c>
      <c r="H910" s="158">
        <v>42670</v>
      </c>
      <c r="I910" s="84" t="s">
        <v>1049</v>
      </c>
      <c r="J910" s="142" t="s">
        <v>1053</v>
      </c>
      <c r="K910" s="142" t="s">
        <v>1048</v>
      </c>
      <c r="M910" s="80" t="str">
        <f>IFERROR(VLOOKUP(K910,REFERENCES!R:S,2,FALSE),"")</f>
        <v>Nombre</v>
      </c>
      <c r="N910" s="159">
        <v>57</v>
      </c>
      <c r="O910" s="75"/>
      <c r="P910" s="75"/>
      <c r="Q910" s="75"/>
      <c r="R910" s="79" t="s">
        <v>1885</v>
      </c>
      <c r="S910" s="144">
        <v>123</v>
      </c>
      <c r="T910" s="85" t="s">
        <v>1040</v>
      </c>
      <c r="U910" s="142" t="s">
        <v>174</v>
      </c>
      <c r="V910" s="142" t="s">
        <v>494</v>
      </c>
      <c r="W910" s="86"/>
      <c r="X910" s="142" t="s">
        <v>1106</v>
      </c>
      <c r="AB910" s="142" t="str">
        <f t="shared" si="49"/>
        <v>CRO20161027OUPO</v>
      </c>
      <c r="AC910" s="142">
        <f t="shared" si="50"/>
        <v>6</v>
      </c>
      <c r="AD910" s="142" t="str">
        <f>VLOOKUP(U910,NIVEAUXADMIN!A:B,2,FALSE)</f>
        <v>HT01</v>
      </c>
      <c r="AE910" s="142" t="str">
        <f>VLOOKUP(V910,NIVEAUXADMIN!E:F,2,FALSE)</f>
        <v>HT01152</v>
      </c>
      <c r="AF910" s="142" t="e">
        <f>VLOOKUP(W910,NIVEAUXADMIN!I:J,2,FALSE)</f>
        <v>#N/A</v>
      </c>
      <c r="AG910" s="142">
        <f>IF(SUMPRODUCT(($A$4:$A910=A910)*($V$4:$V910=V910))&gt;1,0,1)</f>
        <v>0</v>
      </c>
    </row>
    <row r="911" spans="1:33" s="142" customFormat="1" ht="15" customHeight="1">
      <c r="A911" s="72" t="s">
        <v>2762</v>
      </c>
      <c r="B911" s="72" t="s">
        <v>2762</v>
      </c>
      <c r="C911" s="72" t="s">
        <v>38</v>
      </c>
      <c r="D911" s="142" t="s">
        <v>1192</v>
      </c>
      <c r="E911" s="72"/>
      <c r="F911" s="142" t="s">
        <v>16</v>
      </c>
      <c r="G911" s="142" t="str">
        <f t="shared" si="51"/>
        <v>Octobre</v>
      </c>
      <c r="H911" s="158">
        <v>42670</v>
      </c>
      <c r="I911" s="84" t="s">
        <v>1049</v>
      </c>
      <c r="J911" s="142" t="s">
        <v>1053</v>
      </c>
      <c r="K911" s="142" t="s">
        <v>1064</v>
      </c>
      <c r="L911" s="142" t="s">
        <v>2748</v>
      </c>
      <c r="M911" s="80" t="str">
        <f>IFERROR(VLOOKUP(K911,REFERENCES!R:S,2,FALSE),"")</f>
        <v>Nombre</v>
      </c>
      <c r="N911" s="159">
        <v>57</v>
      </c>
      <c r="O911" s="75"/>
      <c r="P911" s="75"/>
      <c r="Q911" s="75"/>
      <c r="R911" s="79" t="s">
        <v>1885</v>
      </c>
      <c r="S911" s="144">
        <v>123</v>
      </c>
      <c r="T911" s="85" t="s">
        <v>1040</v>
      </c>
      <c r="U911" s="142" t="s">
        <v>174</v>
      </c>
      <c r="V911" s="142" t="s">
        <v>494</v>
      </c>
      <c r="W911" s="86"/>
      <c r="X911" s="142" t="s">
        <v>1106</v>
      </c>
      <c r="AB911" s="142" t="str">
        <f t="shared" si="49"/>
        <v>CRO20161027OUPO</v>
      </c>
      <c r="AC911" s="142">
        <f t="shared" si="50"/>
        <v>6</v>
      </c>
      <c r="AD911" s="142" t="str">
        <f>VLOOKUP(U911,NIVEAUXADMIN!A:B,2,FALSE)</f>
        <v>HT01</v>
      </c>
      <c r="AE911" s="142" t="str">
        <f>VLOOKUP(V911,NIVEAUXADMIN!E:F,2,FALSE)</f>
        <v>HT01152</v>
      </c>
      <c r="AF911" s="142" t="e">
        <f>VLOOKUP(W911,NIVEAUXADMIN!I:J,2,FALSE)</f>
        <v>#N/A</v>
      </c>
      <c r="AG911" s="142">
        <f>IF(SUMPRODUCT(($A$4:$A911=A911)*($V$4:$V911=V911))&gt;1,0,1)</f>
        <v>0</v>
      </c>
    </row>
    <row r="912" spans="1:33" s="142" customFormat="1" ht="15" customHeight="1">
      <c r="A912" s="72" t="s">
        <v>2762</v>
      </c>
      <c r="B912" s="72" t="s">
        <v>2762</v>
      </c>
      <c r="C912" s="72" t="s">
        <v>38</v>
      </c>
      <c r="D912" s="142" t="s">
        <v>1192</v>
      </c>
      <c r="E912" s="72"/>
      <c r="F912" s="142" t="s">
        <v>16</v>
      </c>
      <c r="G912" s="142" t="str">
        <f t="shared" si="51"/>
        <v>Octobre</v>
      </c>
      <c r="H912" s="158">
        <v>42670</v>
      </c>
      <c r="I912" s="84" t="s">
        <v>1051</v>
      </c>
      <c r="J912" s="142" t="s">
        <v>1052</v>
      </c>
      <c r="K912" s="142" t="s">
        <v>1063</v>
      </c>
      <c r="M912" s="80" t="str">
        <f>IFERROR(VLOOKUP(K912,REFERENCES!R:S,2,FALSE),"")</f>
        <v>Nombre</v>
      </c>
      <c r="N912" s="159">
        <v>123</v>
      </c>
      <c r="O912" s="75"/>
      <c r="P912" s="75"/>
      <c r="Q912" s="75"/>
      <c r="R912" s="79" t="s">
        <v>1885</v>
      </c>
      <c r="S912" s="144">
        <v>123</v>
      </c>
      <c r="T912" s="85" t="s">
        <v>1040</v>
      </c>
      <c r="U912" s="142" t="s">
        <v>174</v>
      </c>
      <c r="V912" s="142" t="s">
        <v>494</v>
      </c>
      <c r="W912" s="86"/>
      <c r="X912" s="142" t="s">
        <v>1106</v>
      </c>
      <c r="AB912" s="142" t="str">
        <f t="shared" si="49"/>
        <v>CRO20161027OUPO</v>
      </c>
      <c r="AC912" s="142">
        <f t="shared" si="50"/>
        <v>6</v>
      </c>
      <c r="AD912" s="142" t="str">
        <f>VLOOKUP(U912,NIVEAUXADMIN!A:B,2,FALSE)</f>
        <v>HT01</v>
      </c>
      <c r="AE912" s="142" t="str">
        <f>VLOOKUP(V912,NIVEAUXADMIN!E:F,2,FALSE)</f>
        <v>HT01152</v>
      </c>
      <c r="AF912" s="142" t="e">
        <f>VLOOKUP(W912,NIVEAUXADMIN!I:J,2,FALSE)</f>
        <v>#N/A</v>
      </c>
      <c r="AG912" s="142">
        <f>IF(SUMPRODUCT(($A$4:$A912=A912)*($V$4:$V912=V912))&gt;1,0,1)</f>
        <v>0</v>
      </c>
    </row>
    <row r="913" spans="1:33" s="142" customFormat="1" ht="15" customHeight="1">
      <c r="A913" s="72" t="s">
        <v>2762</v>
      </c>
      <c r="B913" s="72" t="s">
        <v>2762</v>
      </c>
      <c r="C913" s="72" t="s">
        <v>38</v>
      </c>
      <c r="D913" s="142" t="s">
        <v>1192</v>
      </c>
      <c r="E913" s="72"/>
      <c r="F913" s="142" t="s">
        <v>16</v>
      </c>
      <c r="G913" s="142" t="str">
        <f t="shared" si="51"/>
        <v>Octobre</v>
      </c>
      <c r="H913" s="158">
        <v>42670</v>
      </c>
      <c r="I913" s="84" t="s">
        <v>1051</v>
      </c>
      <c r="J913" s="142" t="s">
        <v>1052</v>
      </c>
      <c r="K913" s="142" t="s">
        <v>1062</v>
      </c>
      <c r="M913" s="80" t="str">
        <f>IFERROR(VLOOKUP(K913,REFERENCES!R:S,2,FALSE),"")</f>
        <v>Nombre</v>
      </c>
      <c r="N913" s="159">
        <v>123</v>
      </c>
      <c r="O913" s="75"/>
      <c r="P913" s="75"/>
      <c r="Q913" s="75"/>
      <c r="R913" s="79" t="s">
        <v>1885</v>
      </c>
      <c r="S913" s="144">
        <v>123</v>
      </c>
      <c r="T913" s="85" t="s">
        <v>1040</v>
      </c>
      <c r="U913" s="142" t="s">
        <v>174</v>
      </c>
      <c r="V913" s="142" t="s">
        <v>494</v>
      </c>
      <c r="W913" s="86"/>
      <c r="X913" s="142" t="s">
        <v>1106</v>
      </c>
      <c r="AB913" s="142" t="str">
        <f t="shared" si="49"/>
        <v>CRO20161027OUPO</v>
      </c>
      <c r="AC913" s="142">
        <f t="shared" si="50"/>
        <v>6</v>
      </c>
      <c r="AD913" s="142" t="str">
        <f>VLOOKUP(U913,NIVEAUXADMIN!A:B,2,FALSE)</f>
        <v>HT01</v>
      </c>
      <c r="AE913" s="142" t="str">
        <f>VLOOKUP(V913,NIVEAUXADMIN!E:F,2,FALSE)</f>
        <v>HT01152</v>
      </c>
      <c r="AF913" s="142" t="e">
        <f>VLOOKUP(W913,NIVEAUXADMIN!I:J,2,FALSE)</f>
        <v>#N/A</v>
      </c>
      <c r="AG913" s="142">
        <f>IF(SUMPRODUCT(($A$4:$A913=A913)*($V$4:$V913=V913))&gt;1,0,1)</f>
        <v>0</v>
      </c>
    </row>
    <row r="914" spans="1:33" s="142" customFormat="1" ht="15" customHeight="1">
      <c r="A914" s="72" t="s">
        <v>2762</v>
      </c>
      <c r="B914" s="72" t="s">
        <v>2762</v>
      </c>
      <c r="C914" s="72" t="s">
        <v>38</v>
      </c>
      <c r="D914" s="142" t="s">
        <v>1192</v>
      </c>
      <c r="E914" s="72"/>
      <c r="F914" s="142" t="s">
        <v>16</v>
      </c>
      <c r="G914" s="142" t="str">
        <f t="shared" si="51"/>
        <v>Octobre</v>
      </c>
      <c r="H914" s="158">
        <v>42670</v>
      </c>
      <c r="I914" s="84" t="s">
        <v>1051</v>
      </c>
      <c r="J914" s="142" t="s">
        <v>1052</v>
      </c>
      <c r="K914" s="142" t="s">
        <v>1058</v>
      </c>
      <c r="M914" s="80" t="str">
        <f>IFERROR(VLOOKUP(K914,REFERENCES!R:S,2,FALSE),"")</f>
        <v>Nombre</v>
      </c>
      <c r="N914" s="159">
        <v>123</v>
      </c>
      <c r="O914" s="75"/>
      <c r="P914" s="75"/>
      <c r="Q914" s="75"/>
      <c r="R914" s="79" t="s">
        <v>1885</v>
      </c>
      <c r="S914" s="144">
        <v>123</v>
      </c>
      <c r="T914" s="85" t="s">
        <v>1040</v>
      </c>
      <c r="U914" s="142" t="s">
        <v>174</v>
      </c>
      <c r="V914" s="142" t="s">
        <v>494</v>
      </c>
      <c r="W914" s="86"/>
      <c r="X914" s="142" t="s">
        <v>1106</v>
      </c>
      <c r="AB914" s="142" t="str">
        <f t="shared" si="49"/>
        <v>CRO20161027OUPO</v>
      </c>
      <c r="AC914" s="142">
        <f t="shared" si="50"/>
        <v>6</v>
      </c>
      <c r="AD914" s="142" t="str">
        <f>VLOOKUP(U914,NIVEAUXADMIN!A:B,2,FALSE)</f>
        <v>HT01</v>
      </c>
      <c r="AE914" s="142" t="str">
        <f>VLOOKUP(V914,NIVEAUXADMIN!E:F,2,FALSE)</f>
        <v>HT01152</v>
      </c>
      <c r="AF914" s="142" t="e">
        <f>VLOOKUP(W914,NIVEAUXADMIN!I:J,2,FALSE)</f>
        <v>#N/A</v>
      </c>
      <c r="AG914" s="142">
        <f>IF(SUMPRODUCT(($A$4:$A914=A914)*($V$4:$V914=V914))&gt;1,0,1)</f>
        <v>0</v>
      </c>
    </row>
    <row r="915" spans="1:33" s="142" customFormat="1" ht="15" customHeight="1">
      <c r="A915" s="72" t="s">
        <v>2762</v>
      </c>
      <c r="B915" s="72" t="s">
        <v>2762</v>
      </c>
      <c r="C915" s="72" t="s">
        <v>38</v>
      </c>
      <c r="D915" s="142" t="s">
        <v>1192</v>
      </c>
      <c r="E915" s="72"/>
      <c r="F915" s="142" t="s">
        <v>16</v>
      </c>
      <c r="G915" s="142" t="str">
        <f t="shared" si="51"/>
        <v>Novembre</v>
      </c>
      <c r="H915" s="158">
        <v>42677</v>
      </c>
      <c r="I915" s="84" t="s">
        <v>1049</v>
      </c>
      <c r="J915" s="142" t="s">
        <v>1053</v>
      </c>
      <c r="K915" s="142" t="s">
        <v>1048</v>
      </c>
      <c r="M915" s="80" t="str">
        <f>IFERROR(VLOOKUP(K915,REFERENCES!R:S,2,FALSE),"")</f>
        <v>Nombre</v>
      </c>
      <c r="N915" s="159">
        <v>11</v>
      </c>
      <c r="O915" s="75"/>
      <c r="P915" s="75"/>
      <c r="Q915" s="75"/>
      <c r="R915" s="79" t="s">
        <v>1885</v>
      </c>
      <c r="S915" s="144">
        <v>106</v>
      </c>
      <c r="T915" s="85" t="s">
        <v>1040</v>
      </c>
      <c r="U915" s="142" t="s">
        <v>174</v>
      </c>
      <c r="V915" s="142" t="s">
        <v>494</v>
      </c>
      <c r="W915" s="86"/>
      <c r="X915" s="142" t="s">
        <v>1109</v>
      </c>
      <c r="AB915" s="142" t="str">
        <f t="shared" si="49"/>
        <v>CRO2016113OUPO</v>
      </c>
      <c r="AC915" s="142">
        <f t="shared" si="50"/>
        <v>5</v>
      </c>
      <c r="AD915" s="142" t="str">
        <f>VLOOKUP(U915,NIVEAUXADMIN!A:B,2,FALSE)</f>
        <v>HT01</v>
      </c>
      <c r="AE915" s="142" t="str">
        <f>VLOOKUP(V915,NIVEAUXADMIN!E:F,2,FALSE)</f>
        <v>HT01152</v>
      </c>
      <c r="AF915" s="142" t="e">
        <f>VLOOKUP(W915,NIVEAUXADMIN!I:J,2,FALSE)</f>
        <v>#N/A</v>
      </c>
      <c r="AG915" s="142">
        <f>IF(SUMPRODUCT(($A$4:$A915=A915)*($V$4:$V915=V915))&gt;1,0,1)</f>
        <v>0</v>
      </c>
    </row>
    <row r="916" spans="1:33" s="142" customFormat="1" ht="15" customHeight="1">
      <c r="A916" s="72" t="s">
        <v>2762</v>
      </c>
      <c r="B916" s="72" t="s">
        <v>2762</v>
      </c>
      <c r="C916" s="72" t="s">
        <v>38</v>
      </c>
      <c r="D916" s="142" t="s">
        <v>1192</v>
      </c>
      <c r="E916" s="72"/>
      <c r="F916" s="142" t="s">
        <v>16</v>
      </c>
      <c r="G916" s="142" t="str">
        <f t="shared" si="51"/>
        <v>Novembre</v>
      </c>
      <c r="H916" s="158">
        <v>42677</v>
      </c>
      <c r="I916" s="84" t="s">
        <v>1051</v>
      </c>
      <c r="J916" s="142" t="s">
        <v>1052</v>
      </c>
      <c r="K916" s="142" t="s">
        <v>1063</v>
      </c>
      <c r="M916" s="80" t="str">
        <f>IFERROR(VLOOKUP(K916,REFERENCES!R:S,2,FALSE),"")</f>
        <v>Nombre</v>
      </c>
      <c r="N916" s="159">
        <v>65</v>
      </c>
      <c r="O916" s="75"/>
      <c r="P916" s="75"/>
      <c r="Q916" s="75"/>
      <c r="R916" s="79" t="s">
        <v>1885</v>
      </c>
      <c r="S916" s="144">
        <v>106</v>
      </c>
      <c r="T916" s="85" t="s">
        <v>1040</v>
      </c>
      <c r="U916" s="142" t="s">
        <v>174</v>
      </c>
      <c r="V916" s="142" t="s">
        <v>494</v>
      </c>
      <c r="W916" s="86"/>
      <c r="X916" s="142" t="s">
        <v>1109</v>
      </c>
      <c r="AB916" s="142" t="str">
        <f t="shared" si="49"/>
        <v>CRO2016113OUPO</v>
      </c>
      <c r="AC916" s="142">
        <f t="shared" si="50"/>
        <v>5</v>
      </c>
      <c r="AD916" s="142" t="str">
        <f>VLOOKUP(U916,NIVEAUXADMIN!A:B,2,FALSE)</f>
        <v>HT01</v>
      </c>
      <c r="AE916" s="142" t="str">
        <f>VLOOKUP(V916,NIVEAUXADMIN!E:F,2,FALSE)</f>
        <v>HT01152</v>
      </c>
      <c r="AF916" s="142" t="e">
        <f>VLOOKUP(W916,NIVEAUXADMIN!I:J,2,FALSE)</f>
        <v>#N/A</v>
      </c>
      <c r="AG916" s="142">
        <f>IF(SUMPRODUCT(($A$4:$A916=A916)*($V$4:$V916=V916))&gt;1,0,1)</f>
        <v>0</v>
      </c>
    </row>
    <row r="917" spans="1:33" s="142" customFormat="1" ht="15" customHeight="1">
      <c r="A917" s="72" t="s">
        <v>2762</v>
      </c>
      <c r="B917" s="72" t="s">
        <v>2762</v>
      </c>
      <c r="C917" s="72" t="s">
        <v>38</v>
      </c>
      <c r="D917" s="142" t="s">
        <v>1192</v>
      </c>
      <c r="E917" s="72"/>
      <c r="F917" s="142" t="s">
        <v>16</v>
      </c>
      <c r="G917" s="142" t="str">
        <f t="shared" si="51"/>
        <v>Novembre</v>
      </c>
      <c r="H917" s="158">
        <v>42677</v>
      </c>
      <c r="I917" s="84" t="s">
        <v>1051</v>
      </c>
      <c r="J917" s="142" t="s">
        <v>1052</v>
      </c>
      <c r="K917" s="142" t="s">
        <v>1062</v>
      </c>
      <c r="M917" s="80" t="str">
        <f>IFERROR(VLOOKUP(K917,REFERENCES!R:S,2,FALSE),"")</f>
        <v>Nombre</v>
      </c>
      <c r="N917" s="159">
        <v>178</v>
      </c>
      <c r="O917" s="75"/>
      <c r="P917" s="75"/>
      <c r="Q917" s="75"/>
      <c r="R917" s="79" t="s">
        <v>1885</v>
      </c>
      <c r="S917" s="144">
        <v>106</v>
      </c>
      <c r="T917" s="85" t="s">
        <v>1040</v>
      </c>
      <c r="U917" s="142" t="s">
        <v>174</v>
      </c>
      <c r="V917" s="142" t="s">
        <v>494</v>
      </c>
      <c r="W917" s="86"/>
      <c r="X917" s="142" t="s">
        <v>1109</v>
      </c>
      <c r="AB917" s="142" t="str">
        <f t="shared" si="49"/>
        <v>CRO2016113OUPO</v>
      </c>
      <c r="AC917" s="142">
        <f t="shared" si="50"/>
        <v>5</v>
      </c>
      <c r="AD917" s="142" t="str">
        <f>VLOOKUP(U917,NIVEAUXADMIN!A:B,2,FALSE)</f>
        <v>HT01</v>
      </c>
      <c r="AE917" s="142" t="str">
        <f>VLOOKUP(V917,NIVEAUXADMIN!E:F,2,FALSE)</f>
        <v>HT01152</v>
      </c>
      <c r="AF917" s="142" t="e">
        <f>VLOOKUP(W917,NIVEAUXADMIN!I:J,2,FALSE)</f>
        <v>#N/A</v>
      </c>
      <c r="AG917" s="142">
        <f>IF(SUMPRODUCT(($A$4:$A917=A917)*($V$4:$V917=V917))&gt;1,0,1)</f>
        <v>0</v>
      </c>
    </row>
    <row r="918" spans="1:33" s="142" customFormat="1" ht="15" customHeight="1">
      <c r="A918" s="72" t="s">
        <v>2762</v>
      </c>
      <c r="B918" s="72" t="s">
        <v>2762</v>
      </c>
      <c r="C918" s="72" t="s">
        <v>38</v>
      </c>
      <c r="D918" s="142" t="s">
        <v>1192</v>
      </c>
      <c r="E918" s="72"/>
      <c r="F918" s="142" t="s">
        <v>16</v>
      </c>
      <c r="G918" s="142" t="str">
        <f t="shared" si="51"/>
        <v>Novembre</v>
      </c>
      <c r="H918" s="158">
        <v>42677</v>
      </c>
      <c r="I918" s="84" t="s">
        <v>1051</v>
      </c>
      <c r="J918" s="142" t="s">
        <v>1052</v>
      </c>
      <c r="K918" s="142" t="s">
        <v>1058</v>
      </c>
      <c r="M918" s="80" t="str">
        <f>IFERROR(VLOOKUP(K918,REFERENCES!R:S,2,FALSE),"")</f>
        <v>Nombre</v>
      </c>
      <c r="N918" s="159">
        <v>8</v>
      </c>
      <c r="O918" s="75"/>
      <c r="P918" s="75"/>
      <c r="Q918" s="75"/>
      <c r="R918" s="79" t="s">
        <v>1885</v>
      </c>
      <c r="S918" s="144">
        <v>106</v>
      </c>
      <c r="T918" s="85" t="s">
        <v>1040</v>
      </c>
      <c r="U918" s="142" t="s">
        <v>174</v>
      </c>
      <c r="V918" s="142" t="s">
        <v>494</v>
      </c>
      <c r="W918" s="86"/>
      <c r="X918" s="142" t="s">
        <v>1109</v>
      </c>
      <c r="AB918" s="142" t="str">
        <f t="shared" si="49"/>
        <v>CRO2016113OUPO</v>
      </c>
      <c r="AC918" s="142">
        <f t="shared" si="50"/>
        <v>5</v>
      </c>
      <c r="AD918" s="142" t="str">
        <f>VLOOKUP(U918,NIVEAUXADMIN!A:B,2,FALSE)</f>
        <v>HT01</v>
      </c>
      <c r="AE918" s="142" t="str">
        <f>VLOOKUP(V918,NIVEAUXADMIN!E:F,2,FALSE)</f>
        <v>HT01152</v>
      </c>
      <c r="AF918" s="142" t="e">
        <f>VLOOKUP(W918,NIVEAUXADMIN!I:J,2,FALSE)</f>
        <v>#N/A</v>
      </c>
      <c r="AG918" s="142">
        <f>IF(SUMPRODUCT(($A$4:$A918=A918)*($V$4:$V918=V918))&gt;1,0,1)</f>
        <v>0</v>
      </c>
    </row>
    <row r="919" spans="1:33" s="142" customFormat="1" ht="15" customHeight="1">
      <c r="A919" s="72" t="s">
        <v>2762</v>
      </c>
      <c r="B919" s="72" t="s">
        <v>2762</v>
      </c>
      <c r="C919" s="72" t="s">
        <v>38</v>
      </c>
      <c r="D919" s="142" t="s">
        <v>1192</v>
      </c>
      <c r="E919" s="72"/>
      <c r="F919" s="142" t="s">
        <v>16</v>
      </c>
      <c r="G919" s="142" t="str">
        <f t="shared" si="51"/>
        <v>Novembre</v>
      </c>
      <c r="H919" s="158">
        <v>42703</v>
      </c>
      <c r="I919" s="84" t="s">
        <v>1051</v>
      </c>
      <c r="J919" s="142" t="s">
        <v>1052</v>
      </c>
      <c r="K919" s="142" t="s">
        <v>1059</v>
      </c>
      <c r="M919" s="80" t="str">
        <f>IFERROR(VLOOKUP(K919,REFERENCES!R:S,2,FALSE),"")</f>
        <v>Nombre</v>
      </c>
      <c r="N919" s="159">
        <v>17300</v>
      </c>
      <c r="O919" s="75"/>
      <c r="P919" s="75"/>
      <c r="Q919" s="75"/>
      <c r="R919" s="79" t="s">
        <v>1885</v>
      </c>
      <c r="S919" s="144">
        <v>146</v>
      </c>
      <c r="T919" s="85" t="s">
        <v>1040</v>
      </c>
      <c r="U919" s="142" t="s">
        <v>174</v>
      </c>
      <c r="V919" s="142" t="s">
        <v>494</v>
      </c>
      <c r="W919" s="86"/>
      <c r="X919" s="142" t="s">
        <v>1110</v>
      </c>
      <c r="AB919" s="142" t="str">
        <f t="shared" si="49"/>
        <v>CRO20161129OUPO</v>
      </c>
      <c r="AC919" s="142">
        <f t="shared" si="50"/>
        <v>6</v>
      </c>
      <c r="AD919" s="142" t="str">
        <f>VLOOKUP(U919,NIVEAUXADMIN!A:B,2,FALSE)</f>
        <v>HT01</v>
      </c>
      <c r="AE919" s="142" t="str">
        <f>VLOOKUP(V919,NIVEAUXADMIN!E:F,2,FALSE)</f>
        <v>HT01152</v>
      </c>
      <c r="AF919" s="142" t="e">
        <f>VLOOKUP(W919,NIVEAUXADMIN!I:J,2,FALSE)</f>
        <v>#N/A</v>
      </c>
      <c r="AG919" s="142">
        <f>IF(SUMPRODUCT(($A$4:$A919=A919)*($V$4:$V919=V919))&gt;1,0,1)</f>
        <v>0</v>
      </c>
    </row>
    <row r="920" spans="1:33" s="142" customFormat="1" ht="15" customHeight="1">
      <c r="A920" s="72" t="s">
        <v>2762</v>
      </c>
      <c r="B920" s="72" t="s">
        <v>2762</v>
      </c>
      <c r="C920" s="72" t="s">
        <v>38</v>
      </c>
      <c r="D920" s="142" t="s">
        <v>1192</v>
      </c>
      <c r="E920" s="72"/>
      <c r="F920" s="142" t="s">
        <v>16</v>
      </c>
      <c r="G920" s="142" t="str">
        <f t="shared" si="51"/>
        <v>Novembre</v>
      </c>
      <c r="H920" s="158">
        <v>42703</v>
      </c>
      <c r="I920" s="84" t="s">
        <v>1049</v>
      </c>
      <c r="J920" s="142" t="s">
        <v>1053</v>
      </c>
      <c r="K920" s="142" t="s">
        <v>1048</v>
      </c>
      <c r="M920" s="80" t="str">
        <f>IFERROR(VLOOKUP(K920,REFERENCES!R:S,2,FALSE),"")</f>
        <v>Nombre</v>
      </c>
      <c r="N920" s="159">
        <v>76</v>
      </c>
      <c r="O920" s="75"/>
      <c r="P920" s="75"/>
      <c r="Q920" s="75"/>
      <c r="R920" s="79" t="s">
        <v>1885</v>
      </c>
      <c r="S920" s="144">
        <v>146</v>
      </c>
      <c r="T920" s="85" t="s">
        <v>1040</v>
      </c>
      <c r="U920" s="142" t="s">
        <v>174</v>
      </c>
      <c r="V920" s="142" t="s">
        <v>494</v>
      </c>
      <c r="W920" s="86"/>
      <c r="X920" s="142" t="s">
        <v>1110</v>
      </c>
      <c r="AB920" s="142" t="str">
        <f t="shared" si="49"/>
        <v>CRO20161129OUPO</v>
      </c>
      <c r="AC920" s="142">
        <f t="shared" si="50"/>
        <v>6</v>
      </c>
      <c r="AD920" s="142" t="str">
        <f>VLOOKUP(U920,NIVEAUXADMIN!A:B,2,FALSE)</f>
        <v>HT01</v>
      </c>
      <c r="AE920" s="142" t="str">
        <f>VLOOKUP(V920,NIVEAUXADMIN!E:F,2,FALSE)</f>
        <v>HT01152</v>
      </c>
      <c r="AF920" s="142" t="e">
        <f>VLOOKUP(W920,NIVEAUXADMIN!I:J,2,FALSE)</f>
        <v>#N/A</v>
      </c>
      <c r="AG920" s="142">
        <f>IF(SUMPRODUCT(($A$4:$A920=A920)*($V$4:$V920=V920))&gt;1,0,1)</f>
        <v>0</v>
      </c>
    </row>
    <row r="921" spans="1:33" s="142" customFormat="1" ht="15" customHeight="1">
      <c r="A921" s="72" t="s">
        <v>2762</v>
      </c>
      <c r="B921" s="72" t="s">
        <v>2762</v>
      </c>
      <c r="C921" s="72" t="s">
        <v>38</v>
      </c>
      <c r="D921" s="142" t="s">
        <v>1192</v>
      </c>
      <c r="E921" s="72"/>
      <c r="F921" s="142" t="s">
        <v>16</v>
      </c>
      <c r="G921" s="142" t="str">
        <f t="shared" si="51"/>
        <v>Novembre</v>
      </c>
      <c r="H921" s="158">
        <v>42703</v>
      </c>
      <c r="I921" s="84" t="s">
        <v>1049</v>
      </c>
      <c r="J921" s="142" t="s">
        <v>1053</v>
      </c>
      <c r="K921" s="142" t="s">
        <v>1064</v>
      </c>
      <c r="L921" s="142" t="s">
        <v>2748</v>
      </c>
      <c r="M921" s="80" t="str">
        <f>IFERROR(VLOOKUP(K921,REFERENCES!R:S,2,FALSE),"")</f>
        <v>Nombre</v>
      </c>
      <c r="N921" s="159">
        <v>76</v>
      </c>
      <c r="O921" s="75"/>
      <c r="P921" s="75"/>
      <c r="Q921" s="75"/>
      <c r="R921" s="79" t="s">
        <v>1885</v>
      </c>
      <c r="S921" s="144">
        <v>146</v>
      </c>
      <c r="T921" s="85" t="s">
        <v>1040</v>
      </c>
      <c r="U921" s="142" t="s">
        <v>174</v>
      </c>
      <c r="V921" s="142" t="s">
        <v>494</v>
      </c>
      <c r="W921" s="86"/>
      <c r="X921" s="142" t="s">
        <v>1110</v>
      </c>
      <c r="AB921" s="142" t="str">
        <f t="shared" si="49"/>
        <v>CRO20161129OUPO</v>
      </c>
      <c r="AC921" s="142">
        <f t="shared" si="50"/>
        <v>6</v>
      </c>
      <c r="AD921" s="142" t="str">
        <f>VLOOKUP(U921,NIVEAUXADMIN!A:B,2,FALSE)</f>
        <v>HT01</v>
      </c>
      <c r="AE921" s="142" t="str">
        <f>VLOOKUP(V921,NIVEAUXADMIN!E:F,2,FALSE)</f>
        <v>HT01152</v>
      </c>
      <c r="AF921" s="142" t="e">
        <f>VLOOKUP(W921,NIVEAUXADMIN!I:J,2,FALSE)</f>
        <v>#N/A</v>
      </c>
      <c r="AG921" s="142">
        <f>IF(SUMPRODUCT(($A$4:$A921=A921)*($V$4:$V921=V921))&gt;1,0,1)</f>
        <v>0</v>
      </c>
    </row>
    <row r="922" spans="1:33" s="142" customFormat="1" ht="15" customHeight="1">
      <c r="A922" s="72" t="s">
        <v>2762</v>
      </c>
      <c r="B922" s="72" t="s">
        <v>2762</v>
      </c>
      <c r="C922" s="72" t="s">
        <v>38</v>
      </c>
      <c r="D922" s="142" t="s">
        <v>1192</v>
      </c>
      <c r="E922" s="72"/>
      <c r="F922" s="142" t="s">
        <v>16</v>
      </c>
      <c r="G922" s="142" t="str">
        <f t="shared" si="51"/>
        <v>Novembre</v>
      </c>
      <c r="H922" s="158">
        <v>42703</v>
      </c>
      <c r="I922" s="84" t="s">
        <v>1051</v>
      </c>
      <c r="J922" s="142" t="s">
        <v>1052</v>
      </c>
      <c r="K922" s="142" t="s">
        <v>1063</v>
      </c>
      <c r="M922" s="80" t="str">
        <f>IFERROR(VLOOKUP(K922,REFERENCES!R:S,2,FALSE),"")</f>
        <v>Nombre</v>
      </c>
      <c r="N922" s="159">
        <v>146</v>
      </c>
      <c r="O922" s="75"/>
      <c r="P922" s="75"/>
      <c r="Q922" s="75"/>
      <c r="R922" s="79" t="s">
        <v>1885</v>
      </c>
      <c r="S922" s="144">
        <v>146</v>
      </c>
      <c r="T922" s="85" t="s">
        <v>1040</v>
      </c>
      <c r="U922" s="142" t="s">
        <v>174</v>
      </c>
      <c r="V922" s="142" t="s">
        <v>494</v>
      </c>
      <c r="W922" s="86"/>
      <c r="X922" s="142" t="s">
        <v>1110</v>
      </c>
      <c r="AB922" s="142" t="str">
        <f t="shared" si="49"/>
        <v>CRO20161129OUPO</v>
      </c>
      <c r="AC922" s="142">
        <f t="shared" si="50"/>
        <v>6</v>
      </c>
      <c r="AD922" s="142" t="str">
        <f>VLOOKUP(U922,NIVEAUXADMIN!A:B,2,FALSE)</f>
        <v>HT01</v>
      </c>
      <c r="AE922" s="142" t="str">
        <f>VLOOKUP(V922,NIVEAUXADMIN!E:F,2,FALSE)</f>
        <v>HT01152</v>
      </c>
      <c r="AF922" s="142" t="e">
        <f>VLOOKUP(W922,NIVEAUXADMIN!I:J,2,FALSE)</f>
        <v>#N/A</v>
      </c>
      <c r="AG922" s="142">
        <f>IF(SUMPRODUCT(($A$4:$A922=A922)*($V$4:$V922=V922))&gt;1,0,1)</f>
        <v>0</v>
      </c>
    </row>
    <row r="923" spans="1:33" s="142" customFormat="1" ht="15" customHeight="1">
      <c r="A923" s="72" t="s">
        <v>2762</v>
      </c>
      <c r="B923" s="72" t="s">
        <v>2762</v>
      </c>
      <c r="C923" s="72" t="s">
        <v>38</v>
      </c>
      <c r="D923" s="142" t="s">
        <v>1192</v>
      </c>
      <c r="E923" s="72"/>
      <c r="F923" s="142" t="s">
        <v>16</v>
      </c>
      <c r="G923" s="142" t="str">
        <f t="shared" si="51"/>
        <v>Novembre</v>
      </c>
      <c r="H923" s="158">
        <v>42703</v>
      </c>
      <c r="I923" s="84" t="s">
        <v>1051</v>
      </c>
      <c r="J923" s="142" t="s">
        <v>1052</v>
      </c>
      <c r="K923" s="142" t="s">
        <v>1062</v>
      </c>
      <c r="M923" s="80" t="str">
        <f>IFERROR(VLOOKUP(K923,REFERENCES!R:S,2,FALSE),"")</f>
        <v>Nombre</v>
      </c>
      <c r="N923" s="159">
        <v>146</v>
      </c>
      <c r="O923" s="75"/>
      <c r="P923" s="75"/>
      <c r="Q923" s="75"/>
      <c r="R923" s="79" t="s">
        <v>1885</v>
      </c>
      <c r="S923" s="144">
        <v>146</v>
      </c>
      <c r="T923" s="85" t="s">
        <v>1040</v>
      </c>
      <c r="U923" s="142" t="s">
        <v>174</v>
      </c>
      <c r="V923" s="142" t="s">
        <v>494</v>
      </c>
      <c r="W923" s="86"/>
      <c r="X923" s="142" t="s">
        <v>1110</v>
      </c>
      <c r="AB923" s="142" t="str">
        <f t="shared" si="49"/>
        <v>CRO20161129OUPO</v>
      </c>
      <c r="AC923" s="142">
        <f t="shared" si="50"/>
        <v>6</v>
      </c>
      <c r="AD923" s="142" t="str">
        <f>VLOOKUP(U923,NIVEAUXADMIN!A:B,2,FALSE)</f>
        <v>HT01</v>
      </c>
      <c r="AE923" s="142" t="str">
        <f>VLOOKUP(V923,NIVEAUXADMIN!E:F,2,FALSE)</f>
        <v>HT01152</v>
      </c>
      <c r="AF923" s="142" t="e">
        <f>VLOOKUP(W923,NIVEAUXADMIN!I:J,2,FALSE)</f>
        <v>#N/A</v>
      </c>
      <c r="AG923" s="142">
        <f>IF(SUMPRODUCT(($A$4:$A923=A923)*($V$4:$V923=V923))&gt;1,0,1)</f>
        <v>0</v>
      </c>
    </row>
    <row r="924" spans="1:33" s="142" customFormat="1" ht="15" customHeight="1">
      <c r="A924" s="72" t="s">
        <v>2762</v>
      </c>
      <c r="B924" s="72" t="s">
        <v>2762</v>
      </c>
      <c r="C924" s="72" t="s">
        <v>38</v>
      </c>
      <c r="D924" s="142" t="s">
        <v>1192</v>
      </c>
      <c r="E924" s="72"/>
      <c r="F924" s="142" t="s">
        <v>16</v>
      </c>
      <c r="G924" s="142" t="str">
        <f t="shared" si="51"/>
        <v>Novembre</v>
      </c>
      <c r="H924" s="158">
        <v>42703</v>
      </c>
      <c r="I924" s="84" t="s">
        <v>1051</v>
      </c>
      <c r="J924" s="142" t="s">
        <v>1052</v>
      </c>
      <c r="K924" s="142" t="s">
        <v>1058</v>
      </c>
      <c r="M924" s="80" t="str">
        <f>IFERROR(VLOOKUP(K924,REFERENCES!R:S,2,FALSE),"")</f>
        <v>Nombre</v>
      </c>
      <c r="N924" s="159">
        <v>143</v>
      </c>
      <c r="O924" s="75"/>
      <c r="P924" s="75"/>
      <c r="Q924" s="75"/>
      <c r="R924" s="79" t="s">
        <v>1885</v>
      </c>
      <c r="S924" s="144">
        <v>146</v>
      </c>
      <c r="T924" s="85" t="s">
        <v>1040</v>
      </c>
      <c r="U924" s="142" t="s">
        <v>174</v>
      </c>
      <c r="V924" s="142" t="s">
        <v>494</v>
      </c>
      <c r="W924" s="86"/>
      <c r="X924" s="142" t="s">
        <v>1110</v>
      </c>
      <c r="AB924" s="142" t="str">
        <f t="shared" si="49"/>
        <v>CRO20161129OUPO</v>
      </c>
      <c r="AC924" s="142">
        <f t="shared" si="50"/>
        <v>6</v>
      </c>
      <c r="AD924" s="142" t="str">
        <f>VLOOKUP(U924,NIVEAUXADMIN!A:B,2,FALSE)</f>
        <v>HT01</v>
      </c>
      <c r="AE924" s="142" t="str">
        <f>VLOOKUP(V924,NIVEAUXADMIN!E:F,2,FALSE)</f>
        <v>HT01152</v>
      </c>
      <c r="AF924" s="142" t="e">
        <f>VLOOKUP(W924,NIVEAUXADMIN!I:J,2,FALSE)</f>
        <v>#N/A</v>
      </c>
      <c r="AG924" s="142">
        <f>IF(SUMPRODUCT(($A$4:$A924=A924)*($V$4:$V924=V924))&gt;1,0,1)</f>
        <v>0</v>
      </c>
    </row>
    <row r="925" spans="1:33" s="142" customFormat="1" ht="15" customHeight="1">
      <c r="A925" s="72" t="s">
        <v>2762</v>
      </c>
      <c r="B925" s="72" t="s">
        <v>2762</v>
      </c>
      <c r="C925" s="72" t="s">
        <v>38</v>
      </c>
      <c r="D925" s="142" t="s">
        <v>1192</v>
      </c>
      <c r="E925" s="72"/>
      <c r="F925" s="142" t="s">
        <v>16</v>
      </c>
      <c r="G925" s="142" t="str">
        <f t="shared" si="51"/>
        <v>Novembre</v>
      </c>
      <c r="H925" s="158">
        <v>42676</v>
      </c>
      <c r="I925" s="84" t="s">
        <v>1049</v>
      </c>
      <c r="J925" s="142" t="s">
        <v>1053</v>
      </c>
      <c r="K925" s="142" t="s">
        <v>1048</v>
      </c>
      <c r="M925" s="80" t="str">
        <f>IFERROR(VLOOKUP(K925,REFERENCES!R:S,2,FALSE),"")</f>
        <v>Nombre</v>
      </c>
      <c r="N925" s="159">
        <v>70</v>
      </c>
      <c r="O925" s="75"/>
      <c r="P925" s="75"/>
      <c r="Q925" s="75"/>
      <c r="R925" s="79" t="s">
        <v>1885</v>
      </c>
      <c r="S925" s="144">
        <v>241</v>
      </c>
      <c r="T925" s="85" t="s">
        <v>1040</v>
      </c>
      <c r="U925" s="142" t="s">
        <v>174</v>
      </c>
      <c r="V925" s="142" t="s">
        <v>494</v>
      </c>
      <c r="W925" s="86"/>
      <c r="X925" s="142" t="s">
        <v>1108</v>
      </c>
      <c r="AB925" s="142" t="str">
        <f t="shared" si="49"/>
        <v>CRO2016112OUPO</v>
      </c>
      <c r="AC925" s="142">
        <f t="shared" si="50"/>
        <v>5</v>
      </c>
      <c r="AD925" s="142" t="str">
        <f>VLOOKUP(U925,NIVEAUXADMIN!A:B,2,FALSE)</f>
        <v>HT01</v>
      </c>
      <c r="AE925" s="142" t="str">
        <f>VLOOKUP(V925,NIVEAUXADMIN!E:F,2,FALSE)</f>
        <v>HT01152</v>
      </c>
      <c r="AF925" s="142" t="e">
        <f>VLOOKUP(W925,NIVEAUXADMIN!I:J,2,FALSE)</f>
        <v>#N/A</v>
      </c>
      <c r="AG925" s="142">
        <f>IF(SUMPRODUCT(($A$4:$A925=A925)*($V$4:$V925=V925))&gt;1,0,1)</f>
        <v>0</v>
      </c>
    </row>
    <row r="926" spans="1:33" s="142" customFormat="1" ht="15" customHeight="1">
      <c r="A926" s="72" t="s">
        <v>2762</v>
      </c>
      <c r="B926" s="72" t="s">
        <v>2762</v>
      </c>
      <c r="C926" s="72" t="s">
        <v>38</v>
      </c>
      <c r="D926" s="142" t="s">
        <v>1192</v>
      </c>
      <c r="E926" s="72"/>
      <c r="F926" s="142" t="s">
        <v>16</v>
      </c>
      <c r="G926" s="142" t="str">
        <f t="shared" si="51"/>
        <v>Novembre</v>
      </c>
      <c r="H926" s="158">
        <v>42676</v>
      </c>
      <c r="I926" s="84" t="s">
        <v>1051</v>
      </c>
      <c r="J926" s="142" t="s">
        <v>1052</v>
      </c>
      <c r="K926" s="142" t="s">
        <v>1063</v>
      </c>
      <c r="M926" s="80" t="str">
        <f>IFERROR(VLOOKUP(K926,REFERENCES!R:S,2,FALSE),"")</f>
        <v>Nombre</v>
      </c>
      <c r="N926" s="159">
        <v>180</v>
      </c>
      <c r="O926" s="75"/>
      <c r="P926" s="75"/>
      <c r="Q926" s="75"/>
      <c r="R926" s="79" t="s">
        <v>1885</v>
      </c>
      <c r="S926" s="144">
        <v>241</v>
      </c>
      <c r="T926" s="85" t="s">
        <v>1040</v>
      </c>
      <c r="U926" s="142" t="s">
        <v>174</v>
      </c>
      <c r="V926" s="142" t="s">
        <v>494</v>
      </c>
      <c r="W926" s="86"/>
      <c r="X926" s="142" t="s">
        <v>1108</v>
      </c>
      <c r="AB926" s="142" t="str">
        <f t="shared" si="49"/>
        <v>CRO2016112OUPO</v>
      </c>
      <c r="AC926" s="142">
        <f t="shared" si="50"/>
        <v>5</v>
      </c>
      <c r="AD926" s="142" t="str">
        <f>VLOOKUP(U926,NIVEAUXADMIN!A:B,2,FALSE)</f>
        <v>HT01</v>
      </c>
      <c r="AE926" s="142" t="str">
        <f>VLOOKUP(V926,NIVEAUXADMIN!E:F,2,FALSE)</f>
        <v>HT01152</v>
      </c>
      <c r="AF926" s="142" t="e">
        <f>VLOOKUP(W926,NIVEAUXADMIN!I:J,2,FALSE)</f>
        <v>#N/A</v>
      </c>
      <c r="AG926" s="142">
        <f>IF(SUMPRODUCT(($A$4:$A926=A926)*($V$4:$V926=V926))&gt;1,0,1)</f>
        <v>0</v>
      </c>
    </row>
    <row r="927" spans="1:33" s="142" customFormat="1" ht="15" customHeight="1">
      <c r="A927" s="72" t="s">
        <v>2762</v>
      </c>
      <c r="B927" s="72" t="s">
        <v>2762</v>
      </c>
      <c r="C927" s="72" t="s">
        <v>38</v>
      </c>
      <c r="D927" s="142" t="s">
        <v>1192</v>
      </c>
      <c r="E927" s="72"/>
      <c r="F927" s="142" t="s">
        <v>16</v>
      </c>
      <c r="G927" s="142" t="str">
        <f t="shared" si="51"/>
        <v>Novembre</v>
      </c>
      <c r="H927" s="158">
        <v>42676</v>
      </c>
      <c r="I927" s="84" t="s">
        <v>1051</v>
      </c>
      <c r="J927" s="142" t="s">
        <v>1052</v>
      </c>
      <c r="K927" s="142" t="s">
        <v>1062</v>
      </c>
      <c r="M927" s="80" t="str">
        <f>IFERROR(VLOOKUP(K927,REFERENCES!R:S,2,FALSE),"")</f>
        <v>Nombre</v>
      </c>
      <c r="N927" s="159">
        <v>241</v>
      </c>
      <c r="O927" s="75"/>
      <c r="P927" s="75"/>
      <c r="Q927" s="75"/>
      <c r="R927" s="79" t="s">
        <v>1885</v>
      </c>
      <c r="S927" s="144">
        <v>241</v>
      </c>
      <c r="T927" s="85" t="s">
        <v>1040</v>
      </c>
      <c r="U927" s="142" t="s">
        <v>174</v>
      </c>
      <c r="V927" s="142" t="s">
        <v>494</v>
      </c>
      <c r="W927" s="86"/>
      <c r="X927" s="142" t="s">
        <v>1108</v>
      </c>
      <c r="AB927" s="142" t="str">
        <f t="shared" si="49"/>
        <v>CRO2016112OUPO</v>
      </c>
      <c r="AC927" s="142">
        <f t="shared" si="50"/>
        <v>5</v>
      </c>
      <c r="AD927" s="142" t="str">
        <f>VLOOKUP(U927,NIVEAUXADMIN!A:B,2,FALSE)</f>
        <v>HT01</v>
      </c>
      <c r="AE927" s="142" t="str">
        <f>VLOOKUP(V927,NIVEAUXADMIN!E:F,2,FALSE)</f>
        <v>HT01152</v>
      </c>
      <c r="AF927" s="142" t="e">
        <f>VLOOKUP(W927,NIVEAUXADMIN!I:J,2,FALSE)</f>
        <v>#N/A</v>
      </c>
      <c r="AG927" s="142">
        <f>IF(SUMPRODUCT(($A$4:$A927=A927)*($V$4:$V927=V927))&gt;1,0,1)</f>
        <v>0</v>
      </c>
    </row>
    <row r="928" spans="1:33" s="142" customFormat="1" ht="15" customHeight="1">
      <c r="A928" s="72" t="s">
        <v>2762</v>
      </c>
      <c r="B928" s="72" t="s">
        <v>2762</v>
      </c>
      <c r="C928" s="72" t="s">
        <v>38</v>
      </c>
      <c r="D928" s="142" t="s">
        <v>1192</v>
      </c>
      <c r="E928" s="72"/>
      <c r="F928" s="142" t="s">
        <v>16</v>
      </c>
      <c r="G928" s="142" t="str">
        <f t="shared" si="51"/>
        <v>Novembre</v>
      </c>
      <c r="H928" s="158">
        <v>42676</v>
      </c>
      <c r="I928" s="84" t="s">
        <v>1051</v>
      </c>
      <c r="J928" s="142" t="s">
        <v>1052</v>
      </c>
      <c r="K928" s="142" t="s">
        <v>1058</v>
      </c>
      <c r="M928" s="80" t="str">
        <f>IFERROR(VLOOKUP(K928,REFERENCES!R:S,2,FALSE),"")</f>
        <v>Nombre</v>
      </c>
      <c r="N928" s="159">
        <v>90</v>
      </c>
      <c r="O928" s="75"/>
      <c r="P928" s="75"/>
      <c r="Q928" s="75"/>
      <c r="R928" s="79" t="s">
        <v>1885</v>
      </c>
      <c r="S928" s="144">
        <v>241</v>
      </c>
      <c r="T928" s="85" t="s">
        <v>1040</v>
      </c>
      <c r="U928" s="142" t="s">
        <v>174</v>
      </c>
      <c r="V928" s="142" t="s">
        <v>494</v>
      </c>
      <c r="W928" s="86"/>
      <c r="X928" s="142" t="s">
        <v>1108</v>
      </c>
      <c r="AB928" s="142" t="str">
        <f t="shared" si="49"/>
        <v>CRO2016112OUPO</v>
      </c>
      <c r="AC928" s="142">
        <f t="shared" si="50"/>
        <v>5</v>
      </c>
      <c r="AD928" s="142" t="str">
        <f>VLOOKUP(U928,NIVEAUXADMIN!A:B,2,FALSE)</f>
        <v>HT01</v>
      </c>
      <c r="AE928" s="142" t="str">
        <f>VLOOKUP(V928,NIVEAUXADMIN!E:F,2,FALSE)</f>
        <v>HT01152</v>
      </c>
      <c r="AF928" s="142" t="e">
        <f>VLOOKUP(W928,NIVEAUXADMIN!I:J,2,FALSE)</f>
        <v>#N/A</v>
      </c>
      <c r="AG928" s="142">
        <f>IF(SUMPRODUCT(($A$4:$A928=A928)*($V$4:$V928=V928))&gt;1,0,1)</f>
        <v>0</v>
      </c>
    </row>
    <row r="929" spans="1:33" s="142" customFormat="1" ht="15" customHeight="1">
      <c r="A929" s="72" t="s">
        <v>2762</v>
      </c>
      <c r="B929" s="72" t="s">
        <v>2762</v>
      </c>
      <c r="C929" s="72" t="s">
        <v>38</v>
      </c>
      <c r="D929" s="142" t="s">
        <v>1192</v>
      </c>
      <c r="E929" s="72"/>
      <c r="F929" s="142" t="s">
        <v>16</v>
      </c>
      <c r="G929" s="142" t="str">
        <f t="shared" si="51"/>
        <v>Octobre</v>
      </c>
      <c r="H929" s="158">
        <v>42674</v>
      </c>
      <c r="I929" s="84" t="s">
        <v>1049</v>
      </c>
      <c r="J929" s="142" t="s">
        <v>1053</v>
      </c>
      <c r="K929" s="142" t="s">
        <v>1048</v>
      </c>
      <c r="M929" s="80" t="str">
        <f>IFERROR(VLOOKUP(K929,REFERENCES!R:S,2,FALSE),"")</f>
        <v>Nombre</v>
      </c>
      <c r="N929" s="159">
        <v>71</v>
      </c>
      <c r="O929" s="75"/>
      <c r="P929" s="75"/>
      <c r="Q929" s="75"/>
      <c r="R929" s="79" t="s">
        <v>1885</v>
      </c>
      <c r="S929" s="144">
        <v>288</v>
      </c>
      <c r="T929" s="85" t="s">
        <v>1040</v>
      </c>
      <c r="U929" s="142" t="s">
        <v>174</v>
      </c>
      <c r="V929" s="142" t="s">
        <v>494</v>
      </c>
      <c r="W929" s="86"/>
      <c r="X929" s="142" t="s">
        <v>1107</v>
      </c>
      <c r="AB929" s="142" t="str">
        <f t="shared" si="49"/>
        <v>CRO20161031OUPO</v>
      </c>
      <c r="AC929" s="142">
        <f t="shared" si="50"/>
        <v>6</v>
      </c>
      <c r="AD929" s="142" t="str">
        <f>VLOOKUP(U929,NIVEAUXADMIN!A:B,2,FALSE)</f>
        <v>HT01</v>
      </c>
      <c r="AE929" s="142" t="str">
        <f>VLOOKUP(V929,NIVEAUXADMIN!E:F,2,FALSE)</f>
        <v>HT01152</v>
      </c>
      <c r="AF929" s="142" t="e">
        <f>VLOOKUP(W929,NIVEAUXADMIN!I:J,2,FALSE)</f>
        <v>#N/A</v>
      </c>
      <c r="AG929" s="142">
        <f>IF(SUMPRODUCT(($A$4:$A929=A929)*($V$4:$V929=V929))&gt;1,0,1)</f>
        <v>0</v>
      </c>
    </row>
    <row r="930" spans="1:33" s="142" customFormat="1" ht="15" customHeight="1">
      <c r="A930" s="72" t="s">
        <v>2762</v>
      </c>
      <c r="B930" s="72" t="s">
        <v>2762</v>
      </c>
      <c r="C930" s="72" t="s">
        <v>38</v>
      </c>
      <c r="D930" s="142" t="s">
        <v>1192</v>
      </c>
      <c r="E930" s="72"/>
      <c r="F930" s="142" t="s">
        <v>16</v>
      </c>
      <c r="G930" s="142" t="str">
        <f t="shared" si="51"/>
        <v>Octobre</v>
      </c>
      <c r="H930" s="158">
        <v>42674</v>
      </c>
      <c r="I930" s="84" t="s">
        <v>1049</v>
      </c>
      <c r="J930" s="142" t="s">
        <v>1053</v>
      </c>
      <c r="K930" s="142" t="s">
        <v>1064</v>
      </c>
      <c r="L930" s="142" t="s">
        <v>2748</v>
      </c>
      <c r="M930" s="80" t="str">
        <f>IFERROR(VLOOKUP(K930,REFERENCES!R:S,2,FALSE),"")</f>
        <v>Nombre</v>
      </c>
      <c r="N930" s="159">
        <v>71</v>
      </c>
      <c r="O930" s="75"/>
      <c r="P930" s="75"/>
      <c r="Q930" s="75"/>
      <c r="R930" s="79" t="s">
        <v>1885</v>
      </c>
      <c r="S930" s="144">
        <v>288</v>
      </c>
      <c r="T930" s="85" t="s">
        <v>1040</v>
      </c>
      <c r="U930" s="142" t="s">
        <v>174</v>
      </c>
      <c r="V930" s="142" t="s">
        <v>494</v>
      </c>
      <c r="W930" s="86"/>
      <c r="X930" s="142" t="s">
        <v>1107</v>
      </c>
      <c r="AB930" s="142" t="str">
        <f t="shared" si="49"/>
        <v>CRO20161031OUPO</v>
      </c>
      <c r="AC930" s="142">
        <f t="shared" si="50"/>
        <v>6</v>
      </c>
      <c r="AD930" s="142" t="str">
        <f>VLOOKUP(U930,NIVEAUXADMIN!A:B,2,FALSE)</f>
        <v>HT01</v>
      </c>
      <c r="AE930" s="142" t="str">
        <f>VLOOKUP(V930,NIVEAUXADMIN!E:F,2,FALSE)</f>
        <v>HT01152</v>
      </c>
      <c r="AF930" s="142" t="e">
        <f>VLOOKUP(W930,NIVEAUXADMIN!I:J,2,FALSE)</f>
        <v>#N/A</v>
      </c>
      <c r="AG930" s="142">
        <f>IF(SUMPRODUCT(($A$4:$A930=A930)*($V$4:$V930=V930))&gt;1,0,1)</f>
        <v>0</v>
      </c>
    </row>
    <row r="931" spans="1:33" s="142" customFormat="1" ht="15" customHeight="1">
      <c r="A931" s="72" t="s">
        <v>2762</v>
      </c>
      <c r="B931" s="72" t="s">
        <v>2762</v>
      </c>
      <c r="C931" s="72" t="s">
        <v>38</v>
      </c>
      <c r="D931" s="142" t="s">
        <v>1192</v>
      </c>
      <c r="E931" s="72"/>
      <c r="F931" s="142" t="s">
        <v>16</v>
      </c>
      <c r="G931" s="142" t="str">
        <f t="shared" si="51"/>
        <v>Octobre</v>
      </c>
      <c r="H931" s="158">
        <v>42674</v>
      </c>
      <c r="I931" s="84" t="s">
        <v>1051</v>
      </c>
      <c r="J931" s="142" t="s">
        <v>1052</v>
      </c>
      <c r="K931" s="142" t="s">
        <v>1063</v>
      </c>
      <c r="M931" s="80" t="str">
        <f>IFERROR(VLOOKUP(K931,REFERENCES!R:S,2,FALSE),"")</f>
        <v>Nombre</v>
      </c>
      <c r="N931" s="159">
        <v>288</v>
      </c>
      <c r="O931" s="75"/>
      <c r="P931" s="75"/>
      <c r="Q931" s="75"/>
      <c r="R931" s="79" t="s">
        <v>1885</v>
      </c>
      <c r="S931" s="144">
        <v>288</v>
      </c>
      <c r="T931" s="85" t="s">
        <v>1040</v>
      </c>
      <c r="U931" s="142" t="s">
        <v>174</v>
      </c>
      <c r="V931" s="142" t="s">
        <v>494</v>
      </c>
      <c r="W931" s="86"/>
      <c r="X931" s="142" t="s">
        <v>1107</v>
      </c>
      <c r="AB931" s="142" t="str">
        <f t="shared" si="49"/>
        <v>CRO20161031OUPO</v>
      </c>
      <c r="AC931" s="142">
        <f t="shared" si="50"/>
        <v>6</v>
      </c>
      <c r="AD931" s="142" t="str">
        <f>VLOOKUP(U931,NIVEAUXADMIN!A:B,2,FALSE)</f>
        <v>HT01</v>
      </c>
      <c r="AE931" s="142" t="str">
        <f>VLOOKUP(V931,NIVEAUXADMIN!E:F,2,FALSE)</f>
        <v>HT01152</v>
      </c>
      <c r="AF931" s="142" t="e">
        <f>VLOOKUP(W931,NIVEAUXADMIN!I:J,2,FALSE)</f>
        <v>#N/A</v>
      </c>
      <c r="AG931" s="142">
        <f>IF(SUMPRODUCT(($A$4:$A931=A931)*($V$4:$V931=V931))&gt;1,0,1)</f>
        <v>0</v>
      </c>
    </row>
    <row r="932" spans="1:33" s="142" customFormat="1" ht="15" customHeight="1">
      <c r="A932" s="72" t="s">
        <v>2762</v>
      </c>
      <c r="B932" s="72" t="s">
        <v>2762</v>
      </c>
      <c r="C932" s="72" t="s">
        <v>38</v>
      </c>
      <c r="D932" s="142" t="s">
        <v>1192</v>
      </c>
      <c r="E932" s="72"/>
      <c r="F932" s="142" t="s">
        <v>16</v>
      </c>
      <c r="G932" s="142" t="str">
        <f t="shared" si="51"/>
        <v>Octobre</v>
      </c>
      <c r="H932" s="158">
        <v>42674</v>
      </c>
      <c r="I932" s="84" t="s">
        <v>1051</v>
      </c>
      <c r="J932" s="142" t="s">
        <v>1052</v>
      </c>
      <c r="K932" s="142" t="s">
        <v>1062</v>
      </c>
      <c r="M932" s="80" t="str">
        <f>IFERROR(VLOOKUP(K932,REFERENCES!R:S,2,FALSE),"")</f>
        <v>Nombre</v>
      </c>
      <c r="N932" s="159">
        <v>288</v>
      </c>
      <c r="O932" s="75"/>
      <c r="P932" s="75"/>
      <c r="Q932" s="75"/>
      <c r="R932" s="79" t="s">
        <v>1885</v>
      </c>
      <c r="S932" s="144">
        <v>288</v>
      </c>
      <c r="T932" s="85" t="s">
        <v>1040</v>
      </c>
      <c r="U932" s="142" t="s">
        <v>174</v>
      </c>
      <c r="V932" s="142" t="s">
        <v>494</v>
      </c>
      <c r="W932" s="86"/>
      <c r="X932" s="142" t="s">
        <v>1107</v>
      </c>
      <c r="AB932" s="142" t="str">
        <f t="shared" si="49"/>
        <v>CRO20161031OUPO</v>
      </c>
      <c r="AC932" s="142">
        <f t="shared" si="50"/>
        <v>6</v>
      </c>
      <c r="AD932" s="142" t="str">
        <f>VLOOKUP(U932,NIVEAUXADMIN!A:B,2,FALSE)</f>
        <v>HT01</v>
      </c>
      <c r="AE932" s="142" t="str">
        <f>VLOOKUP(V932,NIVEAUXADMIN!E:F,2,FALSE)</f>
        <v>HT01152</v>
      </c>
      <c r="AF932" s="142" t="e">
        <f>VLOOKUP(W932,NIVEAUXADMIN!I:J,2,FALSE)</f>
        <v>#N/A</v>
      </c>
      <c r="AG932" s="142">
        <f>IF(SUMPRODUCT(($A$4:$A932=A932)*($V$4:$V932=V932))&gt;1,0,1)</f>
        <v>0</v>
      </c>
    </row>
    <row r="933" spans="1:33" s="142" customFormat="1" ht="15" customHeight="1">
      <c r="A933" s="72" t="s">
        <v>2762</v>
      </c>
      <c r="B933" s="72" t="s">
        <v>2762</v>
      </c>
      <c r="C933" s="72" t="s">
        <v>38</v>
      </c>
      <c r="D933" s="142" t="s">
        <v>1192</v>
      </c>
      <c r="E933" s="72"/>
      <c r="F933" s="142" t="s">
        <v>16</v>
      </c>
      <c r="G933" s="142" t="str">
        <f t="shared" si="51"/>
        <v>Octobre</v>
      </c>
      <c r="H933" s="158">
        <v>42674</v>
      </c>
      <c r="I933" s="84" t="s">
        <v>1051</v>
      </c>
      <c r="J933" s="142" t="s">
        <v>1052</v>
      </c>
      <c r="K933" s="142" t="s">
        <v>1058</v>
      </c>
      <c r="M933" s="80" t="str">
        <f>IFERROR(VLOOKUP(K933,REFERENCES!R:S,2,FALSE),"")</f>
        <v>Nombre</v>
      </c>
      <c r="N933" s="159">
        <v>288</v>
      </c>
      <c r="O933" s="75"/>
      <c r="P933" s="75"/>
      <c r="Q933" s="75"/>
      <c r="R933" s="79" t="s">
        <v>1885</v>
      </c>
      <c r="S933" s="144">
        <v>288</v>
      </c>
      <c r="T933" s="85" t="s">
        <v>1040</v>
      </c>
      <c r="U933" s="142" t="s">
        <v>174</v>
      </c>
      <c r="V933" s="142" t="s">
        <v>494</v>
      </c>
      <c r="W933" s="86"/>
      <c r="X933" s="142" t="s">
        <v>1107</v>
      </c>
      <c r="AB933" s="142" t="str">
        <f t="shared" si="49"/>
        <v>CRO20161031OUPO</v>
      </c>
      <c r="AC933" s="142">
        <f t="shared" si="50"/>
        <v>6</v>
      </c>
      <c r="AD933" s="142" t="str">
        <f>VLOOKUP(U933,NIVEAUXADMIN!A:B,2,FALSE)</f>
        <v>HT01</v>
      </c>
      <c r="AE933" s="142" t="str">
        <f>VLOOKUP(V933,NIVEAUXADMIN!E:F,2,FALSE)</f>
        <v>HT01152</v>
      </c>
      <c r="AF933" s="142" t="e">
        <f>VLOOKUP(W933,NIVEAUXADMIN!I:J,2,FALSE)</f>
        <v>#N/A</v>
      </c>
      <c r="AG933" s="142">
        <f>IF(SUMPRODUCT(($A$4:$A933=A933)*($V$4:$V933=V933))&gt;1,0,1)</f>
        <v>0</v>
      </c>
    </row>
    <row r="934" spans="1:33" s="142" customFormat="1" ht="15" customHeight="1">
      <c r="A934" s="142" t="s">
        <v>2767</v>
      </c>
      <c r="B934" s="142" t="s">
        <v>2768</v>
      </c>
      <c r="C934" s="142" t="s">
        <v>38</v>
      </c>
      <c r="D934" s="72"/>
      <c r="E934" s="72"/>
      <c r="F934" s="142" t="s">
        <v>16</v>
      </c>
      <c r="G934" s="142" t="str">
        <f t="shared" si="51"/>
        <v>Octobre</v>
      </c>
      <c r="H934" s="158">
        <v>42660</v>
      </c>
      <c r="I934" s="84" t="s">
        <v>1049</v>
      </c>
      <c r="J934" s="142" t="s">
        <v>1053</v>
      </c>
      <c r="K934" s="142" t="s">
        <v>1048</v>
      </c>
      <c r="M934" s="80" t="str">
        <f>IFERROR(VLOOKUP(K934,REFERENCES!R:S,2,FALSE),"")</f>
        <v>Nombre</v>
      </c>
      <c r="N934" s="159">
        <v>50</v>
      </c>
      <c r="O934" s="75"/>
      <c r="P934" s="75"/>
      <c r="Q934" s="75"/>
      <c r="R934" s="79" t="s">
        <v>1885</v>
      </c>
      <c r="S934" s="144">
        <v>25</v>
      </c>
      <c r="T934" s="85"/>
      <c r="U934" s="142" t="s">
        <v>17</v>
      </c>
      <c r="V934" s="142" t="s">
        <v>248</v>
      </c>
      <c r="W934" s="86"/>
      <c r="AB934" s="142" t="str">
        <f t="shared" si="49"/>
        <v>CRO20161017GRBE</v>
      </c>
      <c r="AC934" s="142">
        <f t="shared" si="50"/>
        <v>5</v>
      </c>
      <c r="AD934" s="142" t="str">
        <f>VLOOKUP(U934,NIVEAUXADMIN!A:B,2,FALSE)</f>
        <v>HT08</v>
      </c>
      <c r="AE934" s="142" t="str">
        <f>VLOOKUP(V934,NIVEAUXADMIN!E:F,2,FALSE)</f>
        <v>HT08833</v>
      </c>
      <c r="AF934" s="142" t="e">
        <f>VLOOKUP(W934,NIVEAUXADMIN!I:J,2,FALSE)</f>
        <v>#N/A</v>
      </c>
      <c r="AG934" s="142">
        <f>IF(SUMPRODUCT(($A$4:$A934=A934)*($V$4:$V934=V934))&gt;1,0,1)</f>
        <v>1</v>
      </c>
    </row>
    <row r="935" spans="1:33" s="142" customFormat="1" ht="15" customHeight="1">
      <c r="A935" s="142" t="s">
        <v>2767</v>
      </c>
      <c r="B935" s="142" t="s">
        <v>2768</v>
      </c>
      <c r="C935" s="142" t="s">
        <v>38</v>
      </c>
      <c r="D935" s="72"/>
      <c r="E935" s="72"/>
      <c r="F935" s="142" t="s">
        <v>16</v>
      </c>
      <c r="G935" s="142" t="str">
        <f t="shared" si="51"/>
        <v>Octobre</v>
      </c>
      <c r="H935" s="158">
        <v>42660</v>
      </c>
      <c r="I935" s="84" t="s">
        <v>1051</v>
      </c>
      <c r="J935" s="142" t="s">
        <v>1052</v>
      </c>
      <c r="K935" s="142" t="s">
        <v>1054</v>
      </c>
      <c r="M935" s="80" t="str">
        <f>IFERROR(VLOOKUP(K935,REFERENCES!R:S,2,FALSE),"")</f>
        <v>Nombre</v>
      </c>
      <c r="N935" s="159">
        <v>50</v>
      </c>
      <c r="O935" s="75"/>
      <c r="P935" s="75"/>
      <c r="Q935" s="75"/>
      <c r="R935" s="79" t="s">
        <v>1885</v>
      </c>
      <c r="S935" s="144">
        <v>25</v>
      </c>
      <c r="T935" s="85"/>
      <c r="U935" s="142" t="s">
        <v>17</v>
      </c>
      <c r="V935" s="142" t="s">
        <v>248</v>
      </c>
      <c r="W935" s="86"/>
      <c r="AB935" s="142" t="str">
        <f t="shared" si="49"/>
        <v>CRO20161017GRBE</v>
      </c>
      <c r="AC935" s="142">
        <f t="shared" si="50"/>
        <v>5</v>
      </c>
      <c r="AD935" s="142" t="str">
        <f>VLOOKUP(U935,NIVEAUXADMIN!A:B,2,FALSE)</f>
        <v>HT08</v>
      </c>
      <c r="AE935" s="142" t="str">
        <f>VLOOKUP(V935,NIVEAUXADMIN!E:F,2,FALSE)</f>
        <v>HT08833</v>
      </c>
      <c r="AF935" s="142" t="e">
        <f>VLOOKUP(W935,NIVEAUXADMIN!I:J,2,FALSE)</f>
        <v>#N/A</v>
      </c>
      <c r="AG935" s="142">
        <f>IF(SUMPRODUCT(($A$4:$A935=A935)*($V$4:$V935=V935))&gt;1,0,1)</f>
        <v>0</v>
      </c>
    </row>
    <row r="936" spans="1:33" s="142" customFormat="1" ht="15" customHeight="1">
      <c r="A936" s="142" t="s">
        <v>2767</v>
      </c>
      <c r="B936" s="142" t="s">
        <v>2768</v>
      </c>
      <c r="C936" s="142" t="s">
        <v>38</v>
      </c>
      <c r="D936" s="72"/>
      <c r="E936" s="72"/>
      <c r="F936" s="142" t="s">
        <v>16</v>
      </c>
      <c r="G936" s="142" t="str">
        <f t="shared" si="51"/>
        <v>Octobre</v>
      </c>
      <c r="H936" s="158">
        <v>42660</v>
      </c>
      <c r="I936" s="84" t="s">
        <v>1049</v>
      </c>
      <c r="J936" s="142" t="s">
        <v>1053</v>
      </c>
      <c r="K936" s="142" t="s">
        <v>1064</v>
      </c>
      <c r="L936" s="142" t="s">
        <v>2748</v>
      </c>
      <c r="M936" s="80" t="str">
        <f>IFERROR(VLOOKUP(K936,REFERENCES!R:S,2,FALSE),"")</f>
        <v>Nombre</v>
      </c>
      <c r="N936" s="159">
        <v>25</v>
      </c>
      <c r="O936" s="75"/>
      <c r="P936" s="75"/>
      <c r="Q936" s="75"/>
      <c r="R936" s="79" t="s">
        <v>1885</v>
      </c>
      <c r="S936" s="144">
        <v>25</v>
      </c>
      <c r="T936" s="85" t="s">
        <v>1040</v>
      </c>
      <c r="U936" s="142" t="s">
        <v>17</v>
      </c>
      <c r="V936" s="142" t="s">
        <v>248</v>
      </c>
      <c r="W936" s="86"/>
      <c r="AB936" s="142" t="str">
        <f t="shared" si="49"/>
        <v>CRO20161017GRBE</v>
      </c>
      <c r="AC936" s="142">
        <f t="shared" si="50"/>
        <v>5</v>
      </c>
      <c r="AD936" s="142" t="str">
        <f>VLOOKUP(U936,NIVEAUXADMIN!A:B,2,FALSE)</f>
        <v>HT08</v>
      </c>
      <c r="AE936" s="142" t="str">
        <f>VLOOKUP(V936,NIVEAUXADMIN!E:F,2,FALSE)</f>
        <v>HT08833</v>
      </c>
      <c r="AF936" s="142" t="e">
        <f>VLOOKUP(W936,NIVEAUXADMIN!I:J,2,FALSE)</f>
        <v>#N/A</v>
      </c>
      <c r="AG936" s="142">
        <f>IF(SUMPRODUCT(($A$4:$A936=A936)*($V$4:$V936=V936))&gt;1,0,1)</f>
        <v>0</v>
      </c>
    </row>
    <row r="937" spans="1:33" s="142" customFormat="1" ht="15" customHeight="1">
      <c r="A937" s="142" t="s">
        <v>2767</v>
      </c>
      <c r="B937" s="142" t="s">
        <v>2768</v>
      </c>
      <c r="C937" s="142" t="s">
        <v>38</v>
      </c>
      <c r="D937" s="72"/>
      <c r="E937" s="72"/>
      <c r="F937" s="142" t="s">
        <v>16</v>
      </c>
      <c r="G937" s="142" t="str">
        <f t="shared" si="51"/>
        <v>Octobre</v>
      </c>
      <c r="H937" s="158">
        <v>42660</v>
      </c>
      <c r="I937" s="84" t="s">
        <v>1051</v>
      </c>
      <c r="J937" s="142" t="s">
        <v>1052</v>
      </c>
      <c r="K937" s="142" t="s">
        <v>1063</v>
      </c>
      <c r="M937" s="80" t="str">
        <f>IFERROR(VLOOKUP(K937,REFERENCES!R:S,2,FALSE),"")</f>
        <v>Nombre</v>
      </c>
      <c r="N937" s="159">
        <v>25</v>
      </c>
      <c r="O937" s="75"/>
      <c r="P937" s="75"/>
      <c r="Q937" s="75"/>
      <c r="R937" s="79" t="s">
        <v>1885</v>
      </c>
      <c r="S937" s="144">
        <v>25</v>
      </c>
      <c r="T937" s="85" t="s">
        <v>1040</v>
      </c>
      <c r="U937" s="142" t="s">
        <v>17</v>
      </c>
      <c r="V937" s="142" t="s">
        <v>248</v>
      </c>
      <c r="W937" s="86"/>
      <c r="AB937" s="142" t="str">
        <f t="shared" si="49"/>
        <v>CRO20161017GRBE</v>
      </c>
      <c r="AC937" s="142">
        <f t="shared" si="50"/>
        <v>5</v>
      </c>
      <c r="AD937" s="142" t="str">
        <f>VLOOKUP(U937,NIVEAUXADMIN!A:B,2,FALSE)</f>
        <v>HT08</v>
      </c>
      <c r="AE937" s="142" t="str">
        <f>VLOOKUP(V937,NIVEAUXADMIN!E:F,2,FALSE)</f>
        <v>HT08833</v>
      </c>
      <c r="AF937" s="142" t="e">
        <f>VLOOKUP(W937,NIVEAUXADMIN!I:J,2,FALSE)</f>
        <v>#N/A</v>
      </c>
      <c r="AG937" s="142">
        <f>IF(SUMPRODUCT(($A$4:$A937=A937)*($V$4:$V937=V937))&gt;1,0,1)</f>
        <v>0</v>
      </c>
    </row>
    <row r="938" spans="1:33" s="142" customFormat="1" ht="15" customHeight="1">
      <c r="A938" s="142" t="s">
        <v>2767</v>
      </c>
      <c r="B938" s="142" t="s">
        <v>2768</v>
      </c>
      <c r="C938" s="142" t="s">
        <v>38</v>
      </c>
      <c r="D938" s="72"/>
      <c r="E938" s="72"/>
      <c r="F938" s="142" t="s">
        <v>16</v>
      </c>
      <c r="G938" s="142" t="str">
        <f t="shared" si="51"/>
        <v>Octobre</v>
      </c>
      <c r="H938" s="158">
        <v>42660</v>
      </c>
      <c r="I938" s="84" t="s">
        <v>1051</v>
      </c>
      <c r="J938" s="142" t="s">
        <v>1052</v>
      </c>
      <c r="K938" s="142" t="s">
        <v>1057</v>
      </c>
      <c r="M938" s="80" t="str">
        <f>IFERROR(VLOOKUP(K938,REFERENCES!R:S,2,FALSE),"")</f>
        <v>Nombre</v>
      </c>
      <c r="N938" s="159">
        <v>50</v>
      </c>
      <c r="O938" s="75"/>
      <c r="P938" s="75"/>
      <c r="Q938" s="75"/>
      <c r="R938" s="79" t="s">
        <v>1885</v>
      </c>
      <c r="S938" s="144">
        <v>25</v>
      </c>
      <c r="T938" s="85"/>
      <c r="U938" s="142" t="s">
        <v>17</v>
      </c>
      <c r="V938" s="142" t="s">
        <v>248</v>
      </c>
      <c r="W938" s="86"/>
      <c r="AB938" s="142" t="str">
        <f t="shared" si="49"/>
        <v>CRO20161017GRBE</v>
      </c>
      <c r="AC938" s="142">
        <f t="shared" si="50"/>
        <v>5</v>
      </c>
      <c r="AD938" s="142" t="str">
        <f>VLOOKUP(U938,NIVEAUXADMIN!A:B,2,FALSE)</f>
        <v>HT08</v>
      </c>
      <c r="AE938" s="142" t="str">
        <f>VLOOKUP(V938,NIVEAUXADMIN!E:F,2,FALSE)</f>
        <v>HT08833</v>
      </c>
      <c r="AF938" s="142" t="e">
        <f>VLOOKUP(W938,NIVEAUXADMIN!I:J,2,FALSE)</f>
        <v>#N/A</v>
      </c>
      <c r="AG938" s="142">
        <f>IF(SUMPRODUCT(($A$4:$A938=A938)*($V$4:$V938=V938))&gt;1,0,1)</f>
        <v>0</v>
      </c>
    </row>
    <row r="939" spans="1:33" s="142" customFormat="1" ht="15" customHeight="1">
      <c r="A939" s="142" t="s">
        <v>2767</v>
      </c>
      <c r="B939" s="142" t="s">
        <v>2768</v>
      </c>
      <c r="C939" s="142" t="s">
        <v>38</v>
      </c>
      <c r="D939" s="72"/>
      <c r="E939" s="72"/>
      <c r="F939" s="142" t="s">
        <v>16</v>
      </c>
      <c r="G939" s="142" t="str">
        <f t="shared" si="51"/>
        <v>Octobre</v>
      </c>
      <c r="H939" s="158">
        <v>42660</v>
      </c>
      <c r="I939" s="84" t="s">
        <v>1051</v>
      </c>
      <c r="J939" s="142" t="s">
        <v>1052</v>
      </c>
      <c r="K939" s="142" t="s">
        <v>1054</v>
      </c>
      <c r="M939" s="80" t="str">
        <f>IFERROR(VLOOKUP(K939,REFERENCES!R:S,2,FALSE),"")</f>
        <v>Nombre</v>
      </c>
      <c r="N939" s="159">
        <v>50</v>
      </c>
      <c r="O939" s="75"/>
      <c r="P939" s="75"/>
      <c r="Q939" s="75"/>
      <c r="R939" s="79" t="s">
        <v>1885</v>
      </c>
      <c r="S939" s="144">
        <v>25</v>
      </c>
      <c r="T939" s="85" t="s">
        <v>1040</v>
      </c>
      <c r="U939" s="142" t="s">
        <v>17</v>
      </c>
      <c r="V939" s="142" t="s">
        <v>236</v>
      </c>
      <c r="W939" s="86"/>
      <c r="AB939" s="142" t="str">
        <f t="shared" si="49"/>
        <v>CRO20161017GRAN</v>
      </c>
      <c r="AC939" s="142">
        <f t="shared" si="50"/>
        <v>4</v>
      </c>
      <c r="AD939" s="142" t="str">
        <f>VLOOKUP(U939,NIVEAUXADMIN!A:B,2,FALSE)</f>
        <v>HT08</v>
      </c>
      <c r="AE939" s="142" t="str">
        <f>VLOOKUP(V939,NIVEAUXADMIN!E:F,2,FALSE)</f>
        <v>HT08821</v>
      </c>
      <c r="AF939" s="142" t="e">
        <f>VLOOKUP(W939,NIVEAUXADMIN!I:J,2,FALSE)</f>
        <v>#N/A</v>
      </c>
      <c r="AG939" s="142">
        <f>IF(SUMPRODUCT(($A$4:$A939=A939)*($V$4:$V939=V939))&gt;1,0,1)</f>
        <v>1</v>
      </c>
    </row>
    <row r="940" spans="1:33" s="142" customFormat="1" ht="15" customHeight="1">
      <c r="A940" s="142" t="s">
        <v>2767</v>
      </c>
      <c r="B940" s="142" t="s">
        <v>2768</v>
      </c>
      <c r="C940" s="142" t="s">
        <v>38</v>
      </c>
      <c r="D940" s="72"/>
      <c r="E940" s="72"/>
      <c r="F940" s="142" t="s">
        <v>16</v>
      </c>
      <c r="G940" s="142" t="str">
        <f t="shared" si="51"/>
        <v>Octobre</v>
      </c>
      <c r="H940" s="158">
        <v>42660</v>
      </c>
      <c r="I940" s="84" t="s">
        <v>1049</v>
      </c>
      <c r="J940" s="142" t="s">
        <v>1053</v>
      </c>
      <c r="K940" s="142" t="s">
        <v>1064</v>
      </c>
      <c r="L940" s="142" t="s">
        <v>2748</v>
      </c>
      <c r="M940" s="80" t="str">
        <f>IFERROR(VLOOKUP(K940,REFERENCES!R:S,2,FALSE),"")</f>
        <v>Nombre</v>
      </c>
      <c r="N940" s="159">
        <v>25</v>
      </c>
      <c r="O940" s="75"/>
      <c r="P940" s="75"/>
      <c r="Q940" s="75"/>
      <c r="R940" s="79" t="s">
        <v>1885</v>
      </c>
      <c r="S940" s="144">
        <v>25</v>
      </c>
      <c r="T940" s="85" t="s">
        <v>1040</v>
      </c>
      <c r="U940" s="142" t="s">
        <v>17</v>
      </c>
      <c r="V940" s="142" t="s">
        <v>236</v>
      </c>
      <c r="W940" s="86"/>
      <c r="AB940" s="142" t="str">
        <f t="shared" si="49"/>
        <v>CRO20161017GRAN</v>
      </c>
      <c r="AC940" s="142">
        <f t="shared" si="50"/>
        <v>4</v>
      </c>
      <c r="AD940" s="142" t="str">
        <f>VLOOKUP(U940,NIVEAUXADMIN!A:B,2,FALSE)</f>
        <v>HT08</v>
      </c>
      <c r="AE940" s="142" t="str">
        <f>VLOOKUP(V940,NIVEAUXADMIN!E:F,2,FALSE)</f>
        <v>HT08821</v>
      </c>
      <c r="AF940" s="142" t="e">
        <f>VLOOKUP(W940,NIVEAUXADMIN!I:J,2,FALSE)</f>
        <v>#N/A</v>
      </c>
      <c r="AG940" s="142">
        <f>IF(SUMPRODUCT(($A$4:$A940=A940)*($V$4:$V940=V940))&gt;1,0,1)</f>
        <v>0</v>
      </c>
    </row>
    <row r="941" spans="1:33" s="142" customFormat="1" ht="15" customHeight="1">
      <c r="A941" s="142" t="s">
        <v>2767</v>
      </c>
      <c r="B941" s="142" t="s">
        <v>2768</v>
      </c>
      <c r="C941" s="142" t="s">
        <v>38</v>
      </c>
      <c r="D941" s="72"/>
      <c r="E941" s="72"/>
      <c r="F941" s="142" t="s">
        <v>16</v>
      </c>
      <c r="G941" s="142" t="str">
        <f t="shared" si="51"/>
        <v>Octobre</v>
      </c>
      <c r="H941" s="158">
        <v>42660</v>
      </c>
      <c r="I941" s="84" t="s">
        <v>1051</v>
      </c>
      <c r="J941" s="142" t="s">
        <v>1052</v>
      </c>
      <c r="K941" s="142" t="s">
        <v>1063</v>
      </c>
      <c r="M941" s="80" t="str">
        <f>IFERROR(VLOOKUP(K941,REFERENCES!R:S,2,FALSE),"")</f>
        <v>Nombre</v>
      </c>
      <c r="N941" s="159">
        <v>25</v>
      </c>
      <c r="O941" s="75"/>
      <c r="P941" s="75"/>
      <c r="Q941" s="75"/>
      <c r="R941" s="79" t="s">
        <v>1885</v>
      </c>
      <c r="S941" s="144">
        <v>25</v>
      </c>
      <c r="T941" s="85" t="s">
        <v>1040</v>
      </c>
      <c r="U941" s="142" t="s">
        <v>17</v>
      </c>
      <c r="V941" s="142" t="s">
        <v>236</v>
      </c>
      <c r="W941" s="86"/>
      <c r="AB941" s="142" t="str">
        <f t="shared" si="49"/>
        <v>CRO20161017GRAN</v>
      </c>
      <c r="AC941" s="142">
        <f t="shared" si="50"/>
        <v>4</v>
      </c>
      <c r="AD941" s="142" t="str">
        <f>VLOOKUP(U941,NIVEAUXADMIN!A:B,2,FALSE)</f>
        <v>HT08</v>
      </c>
      <c r="AE941" s="142" t="str">
        <f>VLOOKUP(V941,NIVEAUXADMIN!E:F,2,FALSE)</f>
        <v>HT08821</v>
      </c>
      <c r="AF941" s="142" t="e">
        <f>VLOOKUP(W941,NIVEAUXADMIN!I:J,2,FALSE)</f>
        <v>#N/A</v>
      </c>
      <c r="AG941" s="142">
        <f>IF(SUMPRODUCT(($A$4:$A941=A941)*($V$4:$V941=V941))&gt;1,0,1)</f>
        <v>0</v>
      </c>
    </row>
    <row r="942" spans="1:33" s="142" customFormat="1" ht="15" customHeight="1">
      <c r="A942" s="142" t="s">
        <v>2767</v>
      </c>
      <c r="B942" s="142" t="s">
        <v>2768</v>
      </c>
      <c r="C942" s="142" t="s">
        <v>38</v>
      </c>
      <c r="D942" s="72"/>
      <c r="E942" s="72"/>
      <c r="F942" s="142" t="s">
        <v>16</v>
      </c>
      <c r="G942" s="142" t="str">
        <f t="shared" si="51"/>
        <v>Octobre</v>
      </c>
      <c r="H942" s="158">
        <v>42660</v>
      </c>
      <c r="I942" s="84" t="s">
        <v>1051</v>
      </c>
      <c r="J942" s="142" t="s">
        <v>1052</v>
      </c>
      <c r="K942" s="142" t="s">
        <v>1057</v>
      </c>
      <c r="M942" s="80" t="str">
        <f>IFERROR(VLOOKUP(K942,REFERENCES!R:S,2,FALSE),"")</f>
        <v>Nombre</v>
      </c>
      <c r="N942" s="159">
        <v>50</v>
      </c>
      <c r="O942" s="75"/>
      <c r="P942" s="75"/>
      <c r="Q942" s="75"/>
      <c r="R942" s="79" t="s">
        <v>1885</v>
      </c>
      <c r="S942" s="144">
        <v>25</v>
      </c>
      <c r="T942" s="85" t="s">
        <v>1040</v>
      </c>
      <c r="U942" s="142" t="s">
        <v>17</v>
      </c>
      <c r="V942" s="142" t="s">
        <v>236</v>
      </c>
      <c r="W942" s="86"/>
      <c r="AB942" s="142" t="str">
        <f t="shared" si="49"/>
        <v>CRO20161017GRAN</v>
      </c>
      <c r="AC942" s="142">
        <f t="shared" si="50"/>
        <v>4</v>
      </c>
      <c r="AD942" s="142" t="str">
        <f>VLOOKUP(U942,NIVEAUXADMIN!A:B,2,FALSE)</f>
        <v>HT08</v>
      </c>
      <c r="AE942" s="142" t="str">
        <f>VLOOKUP(V942,NIVEAUXADMIN!E:F,2,FALSE)</f>
        <v>HT08821</v>
      </c>
      <c r="AF942" s="142" t="e">
        <f>VLOOKUP(W942,NIVEAUXADMIN!I:J,2,FALSE)</f>
        <v>#N/A</v>
      </c>
      <c r="AG942" s="142">
        <f>IF(SUMPRODUCT(($A$4:$A942=A942)*($V$4:$V942=V942))&gt;1,0,1)</f>
        <v>0</v>
      </c>
    </row>
    <row r="943" spans="1:33" s="142" customFormat="1" ht="15" customHeight="1">
      <c r="A943" s="142" t="s">
        <v>2767</v>
      </c>
      <c r="B943" s="142" t="s">
        <v>2768</v>
      </c>
      <c r="C943" s="142" t="s">
        <v>38</v>
      </c>
      <c r="D943" s="72"/>
      <c r="E943" s="72"/>
      <c r="F943" s="142" t="s">
        <v>16</v>
      </c>
      <c r="G943" s="142" t="str">
        <f t="shared" si="51"/>
        <v>Octobre</v>
      </c>
      <c r="H943" s="158">
        <v>42655</v>
      </c>
      <c r="I943" s="84" t="s">
        <v>1049</v>
      </c>
      <c r="J943" s="142" t="s">
        <v>1053</v>
      </c>
      <c r="K943" s="142" t="s">
        <v>1064</v>
      </c>
      <c r="L943" s="142" t="s">
        <v>2748</v>
      </c>
      <c r="M943" s="80" t="str">
        <f>IFERROR(VLOOKUP(K943,REFERENCES!R:S,2,FALSE),"")</f>
        <v>Nombre</v>
      </c>
      <c r="N943" s="159">
        <v>112</v>
      </c>
      <c r="O943" s="75"/>
      <c r="P943" s="75"/>
      <c r="Q943" s="75"/>
      <c r="R943" s="79" t="s">
        <v>1885</v>
      </c>
      <c r="S943" s="144">
        <v>112</v>
      </c>
      <c r="T943" s="85" t="s">
        <v>1040</v>
      </c>
      <c r="U943" s="142" t="s">
        <v>183</v>
      </c>
      <c r="V943" s="142" t="s">
        <v>341</v>
      </c>
      <c r="W943" s="86"/>
      <c r="AB943" s="142" t="str">
        <f t="shared" si="49"/>
        <v>CRO20161012SUBA</v>
      </c>
      <c r="AC943" s="142">
        <f t="shared" si="50"/>
        <v>3</v>
      </c>
      <c r="AD943" s="142" t="str">
        <f>VLOOKUP(U943,NIVEAUXADMIN!A:B,2,FALSE)</f>
        <v>HT02</v>
      </c>
      <c r="AE943" s="142" t="str">
        <f>VLOOKUP(V943,NIVEAUXADMIN!E:F,2,FALSE)</f>
        <v>HT02221</v>
      </c>
      <c r="AF943" s="142" t="e">
        <f>VLOOKUP(W943,NIVEAUXADMIN!I:J,2,FALSE)</f>
        <v>#N/A</v>
      </c>
      <c r="AG943" s="142">
        <f>IF(SUMPRODUCT(($A$4:$A943=A943)*($V$4:$V943=V943))&gt;1,0,1)</f>
        <v>1</v>
      </c>
    </row>
    <row r="944" spans="1:33" s="142" customFormat="1" ht="15" customHeight="1">
      <c r="A944" s="142" t="s">
        <v>2767</v>
      </c>
      <c r="B944" s="142" t="s">
        <v>2768</v>
      </c>
      <c r="C944" s="142" t="s">
        <v>38</v>
      </c>
      <c r="D944" s="72"/>
      <c r="E944" s="72"/>
      <c r="F944" s="142" t="s">
        <v>16</v>
      </c>
      <c r="G944" s="142" t="str">
        <f t="shared" si="51"/>
        <v>Octobre</v>
      </c>
      <c r="H944" s="158">
        <v>42655</v>
      </c>
      <c r="I944" s="84" t="s">
        <v>1051</v>
      </c>
      <c r="J944" s="142" t="s">
        <v>1052</v>
      </c>
      <c r="K944" s="142" t="s">
        <v>1063</v>
      </c>
      <c r="M944" s="80" t="str">
        <f>IFERROR(VLOOKUP(K944,REFERENCES!R:S,2,FALSE),"")</f>
        <v>Nombre</v>
      </c>
      <c r="N944" s="159">
        <v>112</v>
      </c>
      <c r="O944" s="75"/>
      <c r="P944" s="75"/>
      <c r="Q944" s="75"/>
      <c r="R944" s="79" t="s">
        <v>1885</v>
      </c>
      <c r="S944" s="144">
        <v>112</v>
      </c>
      <c r="T944" s="85" t="s">
        <v>1040</v>
      </c>
      <c r="U944" s="142" t="s">
        <v>183</v>
      </c>
      <c r="V944" s="142" t="s">
        <v>341</v>
      </c>
      <c r="W944" s="86"/>
      <c r="AB944" s="142" t="str">
        <f t="shared" si="49"/>
        <v>CRO20161012SUBA</v>
      </c>
      <c r="AC944" s="142">
        <f t="shared" si="50"/>
        <v>3</v>
      </c>
      <c r="AD944" s="142" t="str">
        <f>VLOOKUP(U944,NIVEAUXADMIN!A:B,2,FALSE)</f>
        <v>HT02</v>
      </c>
      <c r="AE944" s="142" t="str">
        <f>VLOOKUP(V944,NIVEAUXADMIN!E:F,2,FALSE)</f>
        <v>HT02221</v>
      </c>
      <c r="AF944" s="142" t="e">
        <f>VLOOKUP(W944,NIVEAUXADMIN!I:J,2,FALSE)</f>
        <v>#N/A</v>
      </c>
      <c r="AG944" s="142">
        <f>IF(SUMPRODUCT(($A$4:$A944=A944)*($V$4:$V944=V944))&gt;1,0,1)</f>
        <v>0</v>
      </c>
    </row>
    <row r="945" spans="1:33" s="142" customFormat="1" ht="15" customHeight="1">
      <c r="A945" s="142" t="s">
        <v>2767</v>
      </c>
      <c r="B945" s="142" t="s">
        <v>2768</v>
      </c>
      <c r="C945" s="142" t="s">
        <v>38</v>
      </c>
      <c r="D945" s="72"/>
      <c r="E945" s="72"/>
      <c r="F945" s="142" t="s">
        <v>16</v>
      </c>
      <c r="G945" s="142" t="str">
        <f t="shared" si="51"/>
        <v>Octobre</v>
      </c>
      <c r="H945" s="158">
        <v>42655</v>
      </c>
      <c r="I945" s="84" t="s">
        <v>1051</v>
      </c>
      <c r="J945" s="142" t="s">
        <v>1052</v>
      </c>
      <c r="K945" s="142" t="s">
        <v>1062</v>
      </c>
      <c r="M945" s="80" t="str">
        <f>IFERROR(VLOOKUP(K945,REFERENCES!R:S,2,FALSE),"")</f>
        <v>Nombre</v>
      </c>
      <c r="N945" s="159">
        <v>112</v>
      </c>
      <c r="O945" s="75"/>
      <c r="P945" s="75"/>
      <c r="Q945" s="75"/>
      <c r="R945" s="79" t="s">
        <v>1885</v>
      </c>
      <c r="S945" s="144">
        <v>112</v>
      </c>
      <c r="T945" s="85" t="s">
        <v>1040</v>
      </c>
      <c r="U945" s="142" t="s">
        <v>183</v>
      </c>
      <c r="V945" s="142" t="s">
        <v>341</v>
      </c>
      <c r="W945" s="86"/>
      <c r="AB945" s="142" t="str">
        <f t="shared" si="49"/>
        <v>CRO20161012SUBA</v>
      </c>
      <c r="AC945" s="142">
        <f t="shared" si="50"/>
        <v>3</v>
      </c>
      <c r="AD945" s="142" t="str">
        <f>VLOOKUP(U945,NIVEAUXADMIN!A:B,2,FALSE)</f>
        <v>HT02</v>
      </c>
      <c r="AE945" s="142" t="str">
        <f>VLOOKUP(V945,NIVEAUXADMIN!E:F,2,FALSE)</f>
        <v>HT02221</v>
      </c>
      <c r="AF945" s="142" t="e">
        <f>VLOOKUP(W945,NIVEAUXADMIN!I:J,2,FALSE)</f>
        <v>#N/A</v>
      </c>
      <c r="AG945" s="142">
        <f>IF(SUMPRODUCT(($A$4:$A945=A945)*($V$4:$V945=V945))&gt;1,0,1)</f>
        <v>0</v>
      </c>
    </row>
    <row r="946" spans="1:33" s="142" customFormat="1" ht="15" customHeight="1">
      <c r="A946" s="142" t="s">
        <v>2767</v>
      </c>
      <c r="B946" s="142" t="s">
        <v>2768</v>
      </c>
      <c r="C946" s="142" t="s">
        <v>38</v>
      </c>
      <c r="D946" s="72"/>
      <c r="E946" s="72"/>
      <c r="F946" s="142" t="s">
        <v>16</v>
      </c>
      <c r="G946" s="142" t="str">
        <f t="shared" si="51"/>
        <v>Octobre</v>
      </c>
      <c r="H946" s="158">
        <v>42647</v>
      </c>
      <c r="I946" s="84" t="s">
        <v>1051</v>
      </c>
      <c r="J946" s="142" t="s">
        <v>1052</v>
      </c>
      <c r="K946" s="142" t="s">
        <v>1056</v>
      </c>
      <c r="M946" s="80" t="str">
        <f>IFERROR(VLOOKUP(K946,REFERENCES!R:S,2,FALSE),"")</f>
        <v>Nombre</v>
      </c>
      <c r="N946" s="159">
        <v>100</v>
      </c>
      <c r="O946" s="75"/>
      <c r="P946" s="75"/>
      <c r="Q946" s="75"/>
      <c r="R946" s="79" t="s">
        <v>1885</v>
      </c>
      <c r="S946" s="144">
        <v>100</v>
      </c>
      <c r="T946" s="85"/>
      <c r="U946" s="142" t="s">
        <v>183</v>
      </c>
      <c r="V946" s="142" t="s">
        <v>563</v>
      </c>
      <c r="W946" s="86"/>
      <c r="AB946" s="142" t="str">
        <f t="shared" si="49"/>
        <v>CRO2016104SUCA</v>
      </c>
      <c r="AC946" s="142">
        <f t="shared" si="50"/>
        <v>5</v>
      </c>
      <c r="AD946" s="142" t="str">
        <f>VLOOKUP(U946,NIVEAUXADMIN!A:B,2,FALSE)</f>
        <v>HT02</v>
      </c>
      <c r="AE946" s="142" t="str">
        <f>VLOOKUP(V946,NIVEAUXADMIN!E:F,2,FALSE)</f>
        <v>HT02213</v>
      </c>
      <c r="AF946" s="142" t="e">
        <f>VLOOKUP(W946,NIVEAUXADMIN!I:J,2,FALSE)</f>
        <v>#N/A</v>
      </c>
      <c r="AG946" s="142">
        <f>IF(SUMPRODUCT(($A$4:$A946=A946)*($V$4:$V946=V946))&gt;1,0,1)</f>
        <v>1</v>
      </c>
    </row>
    <row r="947" spans="1:33" s="142" customFormat="1" ht="15" customHeight="1">
      <c r="A947" s="142" t="s">
        <v>2767</v>
      </c>
      <c r="B947" s="142" t="s">
        <v>2768</v>
      </c>
      <c r="C947" s="142" t="s">
        <v>38</v>
      </c>
      <c r="D947" s="72"/>
      <c r="E947" s="72"/>
      <c r="F947" s="142" t="s">
        <v>16</v>
      </c>
      <c r="G947" s="142" t="str">
        <f t="shared" si="51"/>
        <v>Octobre</v>
      </c>
      <c r="H947" s="158">
        <v>42647</v>
      </c>
      <c r="I947" s="84" t="s">
        <v>1051</v>
      </c>
      <c r="J947" s="142" t="s">
        <v>1052</v>
      </c>
      <c r="K947" s="142" t="s">
        <v>1054</v>
      </c>
      <c r="M947" s="80" t="str">
        <f>IFERROR(VLOOKUP(K947,REFERENCES!R:S,2,FALSE),"")</f>
        <v>Nombre</v>
      </c>
      <c r="N947" s="159">
        <v>200</v>
      </c>
      <c r="O947" s="75"/>
      <c r="P947" s="75"/>
      <c r="Q947" s="75"/>
      <c r="R947" s="79" t="s">
        <v>1885</v>
      </c>
      <c r="S947" s="144">
        <v>100</v>
      </c>
      <c r="T947" s="85"/>
      <c r="U947" s="142" t="s">
        <v>183</v>
      </c>
      <c r="V947" s="142" t="s">
        <v>563</v>
      </c>
      <c r="W947" s="86"/>
      <c r="AB947" s="142" t="str">
        <f t="shared" si="49"/>
        <v>CRO2016104SUCA</v>
      </c>
      <c r="AC947" s="142">
        <f t="shared" si="50"/>
        <v>5</v>
      </c>
      <c r="AD947" s="142" t="str">
        <f>VLOOKUP(U947,NIVEAUXADMIN!A:B,2,FALSE)</f>
        <v>HT02</v>
      </c>
      <c r="AE947" s="142" t="str">
        <f>VLOOKUP(V947,NIVEAUXADMIN!E:F,2,FALSE)</f>
        <v>HT02213</v>
      </c>
      <c r="AF947" s="142" t="e">
        <f>VLOOKUP(W947,NIVEAUXADMIN!I:J,2,FALSE)</f>
        <v>#N/A</v>
      </c>
      <c r="AG947" s="142">
        <f>IF(SUMPRODUCT(($A$4:$A947=A947)*($V$4:$V947=V947))&gt;1,0,1)</f>
        <v>0</v>
      </c>
    </row>
    <row r="948" spans="1:33" s="142" customFormat="1" ht="15" customHeight="1">
      <c r="A948" s="142" t="s">
        <v>2767</v>
      </c>
      <c r="B948" s="142" t="s">
        <v>2768</v>
      </c>
      <c r="C948" s="142" t="s">
        <v>38</v>
      </c>
      <c r="D948" s="72"/>
      <c r="E948" s="72"/>
      <c r="F948" s="142" t="s">
        <v>16</v>
      </c>
      <c r="G948" s="142" t="str">
        <f t="shared" si="51"/>
        <v>Octobre</v>
      </c>
      <c r="H948" s="158">
        <v>42647</v>
      </c>
      <c r="I948" s="84" t="s">
        <v>1049</v>
      </c>
      <c r="J948" s="142" t="s">
        <v>1053</v>
      </c>
      <c r="K948" s="142" t="s">
        <v>1064</v>
      </c>
      <c r="L948" s="142" t="s">
        <v>2748</v>
      </c>
      <c r="M948" s="80" t="str">
        <f>IFERROR(VLOOKUP(K948,REFERENCES!R:S,2,FALSE),"")</f>
        <v>Nombre</v>
      </c>
      <c r="N948" s="159">
        <v>100</v>
      </c>
      <c r="O948" s="75"/>
      <c r="P948" s="75"/>
      <c r="Q948" s="75"/>
      <c r="R948" s="79" t="s">
        <v>1885</v>
      </c>
      <c r="S948" s="144">
        <v>100</v>
      </c>
      <c r="T948" s="85" t="s">
        <v>1040</v>
      </c>
      <c r="U948" s="142" t="s">
        <v>183</v>
      </c>
      <c r="V948" s="142" t="s">
        <v>563</v>
      </c>
      <c r="W948" s="86"/>
      <c r="AB948" s="142" t="str">
        <f t="shared" si="49"/>
        <v>CRO2016104SUCA</v>
      </c>
      <c r="AC948" s="142">
        <f t="shared" si="50"/>
        <v>5</v>
      </c>
      <c r="AD948" s="142" t="str">
        <f>VLOOKUP(U948,NIVEAUXADMIN!A:B,2,FALSE)</f>
        <v>HT02</v>
      </c>
      <c r="AE948" s="142" t="str">
        <f>VLOOKUP(V948,NIVEAUXADMIN!E:F,2,FALSE)</f>
        <v>HT02213</v>
      </c>
      <c r="AF948" s="142" t="e">
        <f>VLOOKUP(W948,NIVEAUXADMIN!I:J,2,FALSE)</f>
        <v>#N/A</v>
      </c>
      <c r="AG948" s="142">
        <f>IF(SUMPRODUCT(($A$4:$A948=A948)*($V$4:$V948=V948))&gt;1,0,1)</f>
        <v>0</v>
      </c>
    </row>
    <row r="949" spans="1:33" s="142" customFormat="1" ht="15" customHeight="1">
      <c r="A949" s="142" t="s">
        <v>2767</v>
      </c>
      <c r="B949" s="142" t="s">
        <v>2768</v>
      </c>
      <c r="C949" s="142" t="s">
        <v>38</v>
      </c>
      <c r="D949" s="72"/>
      <c r="E949" s="72"/>
      <c r="F949" s="142" t="s">
        <v>16</v>
      </c>
      <c r="G949" s="142" t="str">
        <f t="shared" si="51"/>
        <v>Octobre</v>
      </c>
      <c r="H949" s="158">
        <v>42647</v>
      </c>
      <c r="I949" s="84" t="s">
        <v>1051</v>
      </c>
      <c r="J949" s="142" t="s">
        <v>1052</v>
      </c>
      <c r="K949" s="142" t="s">
        <v>1063</v>
      </c>
      <c r="M949" s="80" t="str">
        <f>IFERROR(VLOOKUP(K949,REFERENCES!R:S,2,FALSE),"")</f>
        <v>Nombre</v>
      </c>
      <c r="N949" s="159">
        <v>100</v>
      </c>
      <c r="O949" s="75"/>
      <c r="P949" s="75"/>
      <c r="Q949" s="75"/>
      <c r="R949" s="79" t="s">
        <v>1885</v>
      </c>
      <c r="S949" s="144">
        <v>100</v>
      </c>
      <c r="T949" s="85"/>
      <c r="U949" s="142" t="s">
        <v>183</v>
      </c>
      <c r="V949" s="142" t="s">
        <v>563</v>
      </c>
      <c r="W949" s="86"/>
      <c r="AB949" s="142" t="str">
        <f t="shared" si="49"/>
        <v>CRO2016104SUCA</v>
      </c>
      <c r="AC949" s="142">
        <f t="shared" si="50"/>
        <v>5</v>
      </c>
      <c r="AD949" s="142" t="str">
        <f>VLOOKUP(U949,NIVEAUXADMIN!A:B,2,FALSE)</f>
        <v>HT02</v>
      </c>
      <c r="AE949" s="142" t="str">
        <f>VLOOKUP(V949,NIVEAUXADMIN!E:F,2,FALSE)</f>
        <v>HT02213</v>
      </c>
      <c r="AF949" s="142" t="e">
        <f>VLOOKUP(W949,NIVEAUXADMIN!I:J,2,FALSE)</f>
        <v>#N/A</v>
      </c>
      <c r="AG949" s="142">
        <f>IF(SUMPRODUCT(($A$4:$A949=A949)*($V$4:$V949=V949))&gt;1,0,1)</f>
        <v>0</v>
      </c>
    </row>
    <row r="950" spans="1:33" s="142" customFormat="1" ht="15" customHeight="1">
      <c r="A950" s="142" t="s">
        <v>2767</v>
      </c>
      <c r="B950" s="142" t="s">
        <v>2768</v>
      </c>
      <c r="C950" s="142" t="s">
        <v>38</v>
      </c>
      <c r="D950" s="72"/>
      <c r="E950" s="72"/>
      <c r="F950" s="142" t="s">
        <v>16</v>
      </c>
      <c r="G950" s="142" t="str">
        <f t="shared" si="51"/>
        <v>Octobre</v>
      </c>
      <c r="H950" s="158">
        <v>42647</v>
      </c>
      <c r="I950" s="84" t="s">
        <v>1051</v>
      </c>
      <c r="J950" s="142" t="s">
        <v>1052</v>
      </c>
      <c r="K950" s="142" t="s">
        <v>1057</v>
      </c>
      <c r="M950" s="80" t="str">
        <f>IFERROR(VLOOKUP(K950,REFERENCES!R:S,2,FALSE),"")</f>
        <v>Nombre</v>
      </c>
      <c r="N950" s="159">
        <v>100</v>
      </c>
      <c r="O950" s="75"/>
      <c r="P950" s="75"/>
      <c r="Q950" s="75"/>
      <c r="R950" s="79" t="s">
        <v>1885</v>
      </c>
      <c r="S950" s="144">
        <v>100</v>
      </c>
      <c r="T950" s="85"/>
      <c r="U950" s="142" t="s">
        <v>183</v>
      </c>
      <c r="V950" s="142" t="s">
        <v>563</v>
      </c>
      <c r="W950" s="86"/>
      <c r="AB950" s="142" t="str">
        <f t="shared" si="49"/>
        <v>CRO2016104SUCA</v>
      </c>
      <c r="AC950" s="142">
        <f t="shared" si="50"/>
        <v>5</v>
      </c>
      <c r="AD950" s="142" t="str">
        <f>VLOOKUP(U950,NIVEAUXADMIN!A:B,2,FALSE)</f>
        <v>HT02</v>
      </c>
      <c r="AE950" s="142" t="str">
        <f>VLOOKUP(V950,NIVEAUXADMIN!E:F,2,FALSE)</f>
        <v>HT02213</v>
      </c>
      <c r="AF950" s="142" t="e">
        <f>VLOOKUP(W950,NIVEAUXADMIN!I:J,2,FALSE)</f>
        <v>#N/A</v>
      </c>
      <c r="AG950" s="142">
        <f>IF(SUMPRODUCT(($A$4:$A950=A950)*($V$4:$V950=V950))&gt;1,0,1)</f>
        <v>0</v>
      </c>
    </row>
    <row r="951" spans="1:33" s="142" customFormat="1" ht="15" customHeight="1">
      <c r="A951" s="142" t="s">
        <v>2767</v>
      </c>
      <c r="B951" s="142" t="s">
        <v>2768</v>
      </c>
      <c r="C951" s="142" t="s">
        <v>38</v>
      </c>
      <c r="D951" s="72"/>
      <c r="E951" s="72"/>
      <c r="F951" s="142" t="s">
        <v>16</v>
      </c>
      <c r="G951" s="142" t="str">
        <f t="shared" si="51"/>
        <v>Octobre</v>
      </c>
      <c r="H951" s="158">
        <v>42660</v>
      </c>
      <c r="I951" s="84" t="s">
        <v>1051</v>
      </c>
      <c r="J951" s="142" t="s">
        <v>1052</v>
      </c>
      <c r="K951" s="142" t="s">
        <v>1054</v>
      </c>
      <c r="M951" s="80" t="str">
        <f>IFERROR(VLOOKUP(K951,REFERENCES!R:S,2,FALSE),"")</f>
        <v>Nombre</v>
      </c>
      <c r="N951" s="159">
        <v>50</v>
      </c>
      <c r="O951" s="75"/>
      <c r="P951" s="75"/>
      <c r="Q951" s="75"/>
      <c r="R951" s="79" t="s">
        <v>1885</v>
      </c>
      <c r="S951" s="144">
        <v>25</v>
      </c>
      <c r="T951" s="85"/>
      <c r="U951" s="142" t="s">
        <v>17</v>
      </c>
      <c r="V951" s="142" t="s">
        <v>255</v>
      </c>
      <c r="W951" s="86"/>
      <c r="AB951" s="142" t="str">
        <f t="shared" si="49"/>
        <v>CRO20161017GRCH</v>
      </c>
      <c r="AC951" s="142">
        <f t="shared" si="50"/>
        <v>4</v>
      </c>
      <c r="AD951" s="142" t="str">
        <f>VLOOKUP(U951,NIVEAUXADMIN!A:B,2,FALSE)</f>
        <v>HT08</v>
      </c>
      <c r="AE951" s="142" t="str">
        <f>VLOOKUP(V951,NIVEAUXADMIN!E:F,2,FALSE)</f>
        <v>HT08815</v>
      </c>
      <c r="AF951" s="142" t="e">
        <f>VLOOKUP(W951,NIVEAUXADMIN!I:J,2,FALSE)</f>
        <v>#N/A</v>
      </c>
      <c r="AG951" s="142">
        <f>IF(SUMPRODUCT(($A$4:$A951=A951)*($V$4:$V951=V951))&gt;1,0,1)</f>
        <v>1</v>
      </c>
    </row>
    <row r="952" spans="1:33" s="142" customFormat="1" ht="15" customHeight="1">
      <c r="A952" s="142" t="s">
        <v>2767</v>
      </c>
      <c r="B952" s="142" t="s">
        <v>2768</v>
      </c>
      <c r="C952" s="142" t="s">
        <v>38</v>
      </c>
      <c r="D952" s="72"/>
      <c r="E952" s="72"/>
      <c r="F952" s="142" t="s">
        <v>16</v>
      </c>
      <c r="G952" s="142" t="str">
        <f t="shared" si="51"/>
        <v>Octobre</v>
      </c>
      <c r="H952" s="158">
        <v>42660</v>
      </c>
      <c r="I952" s="84" t="s">
        <v>1049</v>
      </c>
      <c r="J952" s="142" t="s">
        <v>1053</v>
      </c>
      <c r="K952" s="142" t="s">
        <v>1064</v>
      </c>
      <c r="L952" s="142" t="s">
        <v>2748</v>
      </c>
      <c r="M952" s="80" t="str">
        <f>IFERROR(VLOOKUP(K952,REFERENCES!R:S,2,FALSE),"")</f>
        <v>Nombre</v>
      </c>
      <c r="N952" s="159">
        <v>25</v>
      </c>
      <c r="O952" s="75"/>
      <c r="P952" s="75"/>
      <c r="Q952" s="75"/>
      <c r="R952" s="79" t="s">
        <v>1885</v>
      </c>
      <c r="S952" s="144">
        <v>25</v>
      </c>
      <c r="T952" s="85" t="s">
        <v>1040</v>
      </c>
      <c r="U952" s="142" t="s">
        <v>17</v>
      </c>
      <c r="V952" s="142" t="s">
        <v>255</v>
      </c>
      <c r="W952" s="86"/>
      <c r="AB952" s="142" t="str">
        <f t="shared" si="49"/>
        <v>CRO20161017GRCH</v>
      </c>
      <c r="AC952" s="142">
        <f t="shared" si="50"/>
        <v>4</v>
      </c>
      <c r="AD952" s="142" t="str">
        <f>VLOOKUP(U952,NIVEAUXADMIN!A:B,2,FALSE)</f>
        <v>HT08</v>
      </c>
      <c r="AE952" s="142" t="str">
        <f>VLOOKUP(V952,NIVEAUXADMIN!E:F,2,FALSE)</f>
        <v>HT08815</v>
      </c>
      <c r="AF952" s="142" t="e">
        <f>VLOOKUP(W952,NIVEAUXADMIN!I:J,2,FALSE)</f>
        <v>#N/A</v>
      </c>
      <c r="AG952" s="142">
        <f>IF(SUMPRODUCT(($A$4:$A952=A952)*($V$4:$V952=V952))&gt;1,0,1)</f>
        <v>0</v>
      </c>
    </row>
    <row r="953" spans="1:33" s="142" customFormat="1" ht="15" customHeight="1">
      <c r="A953" s="142" t="s">
        <v>2767</v>
      </c>
      <c r="B953" s="142" t="s">
        <v>2768</v>
      </c>
      <c r="C953" s="142" t="s">
        <v>38</v>
      </c>
      <c r="D953" s="72"/>
      <c r="E953" s="72"/>
      <c r="F953" s="142" t="s">
        <v>16</v>
      </c>
      <c r="G953" s="142" t="str">
        <f t="shared" si="51"/>
        <v>Octobre</v>
      </c>
      <c r="H953" s="158">
        <v>42660</v>
      </c>
      <c r="I953" s="84" t="s">
        <v>1051</v>
      </c>
      <c r="J953" s="142" t="s">
        <v>1052</v>
      </c>
      <c r="K953" s="142" t="s">
        <v>1063</v>
      </c>
      <c r="M953" s="80" t="str">
        <f>IFERROR(VLOOKUP(K953,REFERENCES!R:S,2,FALSE),"")</f>
        <v>Nombre</v>
      </c>
      <c r="N953" s="159">
        <v>25</v>
      </c>
      <c r="O953" s="75"/>
      <c r="P953" s="75"/>
      <c r="Q953" s="75"/>
      <c r="R953" s="79" t="s">
        <v>1885</v>
      </c>
      <c r="S953" s="144">
        <v>25</v>
      </c>
      <c r="T953" s="85" t="s">
        <v>1040</v>
      </c>
      <c r="U953" s="142" t="s">
        <v>17</v>
      </c>
      <c r="V953" s="142" t="s">
        <v>255</v>
      </c>
      <c r="W953" s="86"/>
      <c r="AB953" s="142" t="str">
        <f t="shared" si="49"/>
        <v>CRO20161017GRCH</v>
      </c>
      <c r="AC953" s="142">
        <f t="shared" si="50"/>
        <v>4</v>
      </c>
      <c r="AD953" s="142" t="str">
        <f>VLOOKUP(U953,NIVEAUXADMIN!A:B,2,FALSE)</f>
        <v>HT08</v>
      </c>
      <c r="AE953" s="142" t="str">
        <f>VLOOKUP(V953,NIVEAUXADMIN!E:F,2,FALSE)</f>
        <v>HT08815</v>
      </c>
      <c r="AF953" s="142" t="e">
        <f>VLOOKUP(W953,NIVEAUXADMIN!I:J,2,FALSE)</f>
        <v>#N/A</v>
      </c>
      <c r="AG953" s="142">
        <f>IF(SUMPRODUCT(($A$4:$A953=A953)*($V$4:$V953=V953))&gt;1,0,1)</f>
        <v>0</v>
      </c>
    </row>
    <row r="954" spans="1:33" s="142" customFormat="1" ht="15" customHeight="1">
      <c r="A954" s="142" t="s">
        <v>2767</v>
      </c>
      <c r="B954" s="142" t="s">
        <v>2768</v>
      </c>
      <c r="C954" s="142" t="s">
        <v>38</v>
      </c>
      <c r="D954" s="72"/>
      <c r="E954" s="72"/>
      <c r="F954" s="142" t="s">
        <v>16</v>
      </c>
      <c r="G954" s="142" t="str">
        <f t="shared" si="51"/>
        <v>Octobre</v>
      </c>
      <c r="H954" s="158">
        <v>42660</v>
      </c>
      <c r="I954" s="84" t="s">
        <v>1051</v>
      </c>
      <c r="J954" s="142" t="s">
        <v>1052</v>
      </c>
      <c r="K954" s="142" t="s">
        <v>1057</v>
      </c>
      <c r="M954" s="80" t="str">
        <f>IFERROR(VLOOKUP(K954,REFERENCES!R:S,2,FALSE),"")</f>
        <v>Nombre</v>
      </c>
      <c r="N954" s="159">
        <v>50</v>
      </c>
      <c r="O954" s="75"/>
      <c r="P954" s="75"/>
      <c r="Q954" s="75"/>
      <c r="R954" s="79" t="s">
        <v>1885</v>
      </c>
      <c r="S954" s="144">
        <v>25</v>
      </c>
      <c r="T954" s="85"/>
      <c r="U954" s="142" t="s">
        <v>17</v>
      </c>
      <c r="V954" s="142" t="s">
        <v>255</v>
      </c>
      <c r="W954" s="86"/>
      <c r="AB954" s="142" t="str">
        <f t="shared" si="49"/>
        <v>CRO20161017GRCH</v>
      </c>
      <c r="AC954" s="142">
        <f t="shared" si="50"/>
        <v>4</v>
      </c>
      <c r="AD954" s="142" t="str">
        <f>VLOOKUP(U954,NIVEAUXADMIN!A:B,2,FALSE)</f>
        <v>HT08</v>
      </c>
      <c r="AE954" s="142" t="str">
        <f>VLOOKUP(V954,NIVEAUXADMIN!E:F,2,FALSE)</f>
        <v>HT08815</v>
      </c>
      <c r="AF954" s="142" t="e">
        <f>VLOOKUP(W954,NIVEAUXADMIN!I:J,2,FALSE)</f>
        <v>#N/A</v>
      </c>
      <c r="AG954" s="142">
        <f>IF(SUMPRODUCT(($A$4:$A954=A954)*($V$4:$V954=V954))&gt;1,0,1)</f>
        <v>0</v>
      </c>
    </row>
    <row r="955" spans="1:33" s="142" customFormat="1" ht="15" customHeight="1">
      <c r="A955" s="142" t="s">
        <v>2767</v>
      </c>
      <c r="B955" s="142" t="s">
        <v>2768</v>
      </c>
      <c r="C955" s="142" t="s">
        <v>38</v>
      </c>
      <c r="D955" s="72"/>
      <c r="E955" s="72"/>
      <c r="F955" s="142" t="s">
        <v>16</v>
      </c>
      <c r="G955" s="142" t="str">
        <f t="shared" si="51"/>
        <v>Octobre</v>
      </c>
      <c r="H955" s="158">
        <v>42660</v>
      </c>
      <c r="I955" s="84" t="s">
        <v>1051</v>
      </c>
      <c r="J955" s="142" t="s">
        <v>1052</v>
      </c>
      <c r="K955" s="142" t="s">
        <v>1054</v>
      </c>
      <c r="M955" s="80" t="str">
        <f>IFERROR(VLOOKUP(K955,REFERENCES!R:S,2,FALSE),"")</f>
        <v>Nombre</v>
      </c>
      <c r="N955" s="159">
        <v>50</v>
      </c>
      <c r="O955" s="75"/>
      <c r="P955" s="75"/>
      <c r="Q955" s="75"/>
      <c r="R955" s="79" t="s">
        <v>1885</v>
      </c>
      <c r="S955" s="144">
        <v>25</v>
      </c>
      <c r="T955" s="85"/>
      <c r="U955" s="142" t="s">
        <v>17</v>
      </c>
      <c r="V955" s="142" t="s">
        <v>258</v>
      </c>
      <c r="W955" s="86"/>
      <c r="AB955" s="142" t="str">
        <f t="shared" si="49"/>
        <v>CRO20161017GRCO</v>
      </c>
      <c r="AC955" s="142">
        <f t="shared" si="50"/>
        <v>4</v>
      </c>
      <c r="AD955" s="142" t="str">
        <f>VLOOKUP(U955,NIVEAUXADMIN!A:B,2,FALSE)</f>
        <v>HT08</v>
      </c>
      <c r="AE955" s="142" t="str">
        <f>VLOOKUP(V955,NIVEAUXADMIN!E:F,2,FALSE)</f>
        <v>HT08831</v>
      </c>
      <c r="AF955" s="142" t="e">
        <f>VLOOKUP(W955,NIVEAUXADMIN!I:J,2,FALSE)</f>
        <v>#N/A</v>
      </c>
      <c r="AG955" s="142">
        <f>IF(SUMPRODUCT(($A$4:$A955=A955)*($V$4:$V955=V955))&gt;1,0,1)</f>
        <v>1</v>
      </c>
    </row>
    <row r="956" spans="1:33" s="142" customFormat="1" ht="15" customHeight="1">
      <c r="A956" s="142" t="s">
        <v>2767</v>
      </c>
      <c r="B956" s="142" t="s">
        <v>2768</v>
      </c>
      <c r="C956" s="142" t="s">
        <v>38</v>
      </c>
      <c r="D956" s="72"/>
      <c r="E956" s="72"/>
      <c r="F956" s="142" t="s">
        <v>16</v>
      </c>
      <c r="G956" s="142" t="str">
        <f t="shared" si="51"/>
        <v>Octobre</v>
      </c>
      <c r="H956" s="158">
        <v>42660</v>
      </c>
      <c r="I956" s="84" t="s">
        <v>1049</v>
      </c>
      <c r="J956" s="142" t="s">
        <v>1053</v>
      </c>
      <c r="K956" s="142" t="s">
        <v>1064</v>
      </c>
      <c r="L956" s="142" t="s">
        <v>2748</v>
      </c>
      <c r="M956" s="80" t="str">
        <f>IFERROR(VLOOKUP(K956,REFERENCES!R:S,2,FALSE),"")</f>
        <v>Nombre</v>
      </c>
      <c r="N956" s="159">
        <v>25</v>
      </c>
      <c r="O956" s="75"/>
      <c r="P956" s="75"/>
      <c r="Q956" s="75"/>
      <c r="R956" s="79" t="s">
        <v>1885</v>
      </c>
      <c r="S956" s="144">
        <v>25</v>
      </c>
      <c r="T956" s="85" t="s">
        <v>1040</v>
      </c>
      <c r="U956" s="142" t="s">
        <v>17</v>
      </c>
      <c r="V956" s="142" t="s">
        <v>258</v>
      </c>
      <c r="W956" s="86"/>
      <c r="AB956" s="142" t="str">
        <f t="shared" si="49"/>
        <v>CRO20161017GRCO</v>
      </c>
      <c r="AC956" s="142">
        <f t="shared" si="50"/>
        <v>4</v>
      </c>
      <c r="AD956" s="142" t="str">
        <f>VLOOKUP(U956,NIVEAUXADMIN!A:B,2,FALSE)</f>
        <v>HT08</v>
      </c>
      <c r="AE956" s="142" t="str">
        <f>VLOOKUP(V956,NIVEAUXADMIN!E:F,2,FALSE)</f>
        <v>HT08831</v>
      </c>
      <c r="AF956" s="142" t="e">
        <f>VLOOKUP(W956,NIVEAUXADMIN!I:J,2,FALSE)</f>
        <v>#N/A</v>
      </c>
      <c r="AG956" s="142">
        <f>IF(SUMPRODUCT(($A$4:$A956=A956)*($V$4:$V956=V956))&gt;1,0,1)</f>
        <v>0</v>
      </c>
    </row>
    <row r="957" spans="1:33" s="142" customFormat="1" ht="15" customHeight="1">
      <c r="A957" s="142" t="s">
        <v>2767</v>
      </c>
      <c r="B957" s="142" t="s">
        <v>2768</v>
      </c>
      <c r="C957" s="142" t="s">
        <v>38</v>
      </c>
      <c r="D957" s="72"/>
      <c r="E957" s="72"/>
      <c r="F957" s="142" t="s">
        <v>16</v>
      </c>
      <c r="G957" s="142" t="str">
        <f t="shared" si="51"/>
        <v>Octobre</v>
      </c>
      <c r="H957" s="158">
        <v>42660</v>
      </c>
      <c r="I957" s="84" t="s">
        <v>1051</v>
      </c>
      <c r="J957" s="142" t="s">
        <v>1052</v>
      </c>
      <c r="K957" s="142" t="s">
        <v>1063</v>
      </c>
      <c r="M957" s="80" t="str">
        <f>IFERROR(VLOOKUP(K957,REFERENCES!R:S,2,FALSE),"")</f>
        <v>Nombre</v>
      </c>
      <c r="N957" s="159">
        <v>25</v>
      </c>
      <c r="O957" s="75"/>
      <c r="P957" s="75"/>
      <c r="Q957" s="75"/>
      <c r="R957" s="79" t="s">
        <v>1885</v>
      </c>
      <c r="S957" s="144">
        <v>25</v>
      </c>
      <c r="T957" s="85" t="s">
        <v>1040</v>
      </c>
      <c r="U957" s="142" t="s">
        <v>17</v>
      </c>
      <c r="V957" s="142" t="s">
        <v>258</v>
      </c>
      <c r="W957" s="86"/>
      <c r="AB957" s="142" t="str">
        <f t="shared" si="49"/>
        <v>CRO20161017GRCO</v>
      </c>
      <c r="AC957" s="142">
        <f t="shared" si="50"/>
        <v>4</v>
      </c>
      <c r="AD957" s="142" t="str">
        <f>VLOOKUP(U957,NIVEAUXADMIN!A:B,2,FALSE)</f>
        <v>HT08</v>
      </c>
      <c r="AE957" s="142" t="str">
        <f>VLOOKUP(V957,NIVEAUXADMIN!E:F,2,FALSE)</f>
        <v>HT08831</v>
      </c>
      <c r="AF957" s="142" t="e">
        <f>VLOOKUP(W957,NIVEAUXADMIN!I:J,2,FALSE)</f>
        <v>#N/A</v>
      </c>
      <c r="AG957" s="142">
        <f>IF(SUMPRODUCT(($A$4:$A957=A957)*($V$4:$V957=V957))&gt;1,0,1)</f>
        <v>0</v>
      </c>
    </row>
    <row r="958" spans="1:33" s="142" customFormat="1" ht="15" customHeight="1">
      <c r="A958" s="142" t="s">
        <v>2767</v>
      </c>
      <c r="B958" s="142" t="s">
        <v>2768</v>
      </c>
      <c r="C958" s="142" t="s">
        <v>38</v>
      </c>
      <c r="D958" s="72"/>
      <c r="E958" s="72"/>
      <c r="F958" s="142" t="s">
        <v>16</v>
      </c>
      <c r="G958" s="142" t="str">
        <f t="shared" si="51"/>
        <v>Octobre</v>
      </c>
      <c r="H958" s="158">
        <v>42660</v>
      </c>
      <c r="I958" s="84" t="s">
        <v>1051</v>
      </c>
      <c r="J958" s="142" t="s">
        <v>1052</v>
      </c>
      <c r="K958" s="142" t="s">
        <v>1057</v>
      </c>
      <c r="M958" s="80" t="str">
        <f>IFERROR(VLOOKUP(K958,REFERENCES!R:S,2,FALSE),"")</f>
        <v>Nombre</v>
      </c>
      <c r="N958" s="159">
        <v>50</v>
      </c>
      <c r="O958" s="75"/>
      <c r="P958" s="75"/>
      <c r="Q958" s="75"/>
      <c r="R958" s="79" t="s">
        <v>1885</v>
      </c>
      <c r="S958" s="144">
        <v>25</v>
      </c>
      <c r="T958" s="85" t="s">
        <v>1040</v>
      </c>
      <c r="U958" s="142" t="s">
        <v>17</v>
      </c>
      <c r="V958" s="142" t="s">
        <v>258</v>
      </c>
      <c r="W958" s="86"/>
      <c r="AB958" s="142" t="str">
        <f t="shared" si="49"/>
        <v>CRO20161017GRCO</v>
      </c>
      <c r="AC958" s="142">
        <f t="shared" si="50"/>
        <v>4</v>
      </c>
      <c r="AD958" s="142" t="str">
        <f>VLOOKUP(U958,NIVEAUXADMIN!A:B,2,FALSE)</f>
        <v>HT08</v>
      </c>
      <c r="AE958" s="142" t="str">
        <f>VLOOKUP(V958,NIVEAUXADMIN!E:F,2,FALSE)</f>
        <v>HT08831</v>
      </c>
      <c r="AF958" s="142" t="e">
        <f>VLOOKUP(W958,NIVEAUXADMIN!I:J,2,FALSE)</f>
        <v>#N/A</v>
      </c>
      <c r="AG958" s="142">
        <f>IF(SUMPRODUCT(($A$4:$A958=A958)*($V$4:$V958=V958))&gt;1,0,1)</f>
        <v>0</v>
      </c>
    </row>
    <row r="959" spans="1:33" s="142" customFormat="1" ht="15" customHeight="1">
      <c r="A959" s="142" t="s">
        <v>2767</v>
      </c>
      <c r="B959" s="142" t="s">
        <v>2768</v>
      </c>
      <c r="C959" s="142" t="s">
        <v>38</v>
      </c>
      <c r="D959" s="72"/>
      <c r="E959" s="72"/>
      <c r="F959" s="142" t="s">
        <v>16</v>
      </c>
      <c r="G959" s="142" t="str">
        <f t="shared" si="51"/>
        <v>Octobre</v>
      </c>
      <c r="H959" s="158">
        <v>42660</v>
      </c>
      <c r="I959" s="84" t="s">
        <v>1051</v>
      </c>
      <c r="J959" s="142" t="s">
        <v>1052</v>
      </c>
      <c r="K959" s="142" t="s">
        <v>1054</v>
      </c>
      <c r="M959" s="80" t="str">
        <f>IFERROR(VLOOKUP(K959,REFERENCES!R:S,2,FALSE),"")</f>
        <v>Nombre</v>
      </c>
      <c r="N959" s="159">
        <v>50</v>
      </c>
      <c r="O959" s="75"/>
      <c r="P959" s="75"/>
      <c r="Q959" s="75"/>
      <c r="R959" s="79" t="s">
        <v>1885</v>
      </c>
      <c r="S959" s="144">
        <v>25</v>
      </c>
      <c r="T959" s="85"/>
      <c r="U959" s="142" t="s">
        <v>17</v>
      </c>
      <c r="V959" s="142" t="s">
        <v>261</v>
      </c>
      <c r="W959" s="86"/>
      <c r="AB959" s="142" t="str">
        <f t="shared" si="49"/>
        <v>CRO20161017GRDA</v>
      </c>
      <c r="AC959" s="142">
        <f t="shared" si="50"/>
        <v>4</v>
      </c>
      <c r="AD959" s="142" t="str">
        <f>VLOOKUP(U959,NIVEAUXADMIN!A:B,2,FALSE)</f>
        <v>HT08</v>
      </c>
      <c r="AE959" s="142" t="str">
        <f>VLOOKUP(V959,NIVEAUXADMIN!E:F,2,FALSE)</f>
        <v>HT08822</v>
      </c>
      <c r="AF959" s="142" t="e">
        <f>VLOOKUP(W959,NIVEAUXADMIN!I:J,2,FALSE)</f>
        <v>#N/A</v>
      </c>
      <c r="AG959" s="142">
        <f>IF(SUMPRODUCT(($A$4:$A959=A959)*($V$4:$V959=V959))&gt;1,0,1)</f>
        <v>1</v>
      </c>
    </row>
    <row r="960" spans="1:33" s="142" customFormat="1" ht="15" customHeight="1">
      <c r="A960" s="142" t="s">
        <v>2767</v>
      </c>
      <c r="B960" s="142" t="s">
        <v>2768</v>
      </c>
      <c r="C960" s="142" t="s">
        <v>38</v>
      </c>
      <c r="D960" s="72"/>
      <c r="E960" s="72"/>
      <c r="F960" s="142" t="s">
        <v>16</v>
      </c>
      <c r="G960" s="142" t="str">
        <f t="shared" si="51"/>
        <v>Octobre</v>
      </c>
      <c r="H960" s="158">
        <v>42660</v>
      </c>
      <c r="I960" s="84" t="s">
        <v>1049</v>
      </c>
      <c r="J960" s="142" t="s">
        <v>1053</v>
      </c>
      <c r="K960" s="142" t="s">
        <v>1064</v>
      </c>
      <c r="L960" s="142" t="s">
        <v>2748</v>
      </c>
      <c r="M960" s="80" t="str">
        <f>IFERROR(VLOOKUP(K960,REFERENCES!R:S,2,FALSE),"")</f>
        <v>Nombre</v>
      </c>
      <c r="N960" s="159">
        <v>25</v>
      </c>
      <c r="O960" s="75"/>
      <c r="P960" s="75"/>
      <c r="Q960" s="75"/>
      <c r="R960" s="79" t="s">
        <v>1885</v>
      </c>
      <c r="S960" s="144">
        <v>25</v>
      </c>
      <c r="T960" s="85" t="s">
        <v>1040</v>
      </c>
      <c r="U960" s="142" t="s">
        <v>17</v>
      </c>
      <c r="V960" s="142" t="s">
        <v>261</v>
      </c>
      <c r="W960" s="86"/>
      <c r="AB960" s="142" t="str">
        <f t="shared" si="49"/>
        <v>CRO20161017GRDA</v>
      </c>
      <c r="AC960" s="142">
        <f t="shared" si="50"/>
        <v>4</v>
      </c>
      <c r="AD960" s="142" t="str">
        <f>VLOOKUP(U960,NIVEAUXADMIN!A:B,2,FALSE)</f>
        <v>HT08</v>
      </c>
      <c r="AE960" s="142" t="str">
        <f>VLOOKUP(V960,NIVEAUXADMIN!E:F,2,FALSE)</f>
        <v>HT08822</v>
      </c>
      <c r="AF960" s="142" t="e">
        <f>VLOOKUP(W960,NIVEAUXADMIN!I:J,2,FALSE)</f>
        <v>#N/A</v>
      </c>
      <c r="AG960" s="142">
        <f>IF(SUMPRODUCT(($A$4:$A960=A960)*($V$4:$V960=V960))&gt;1,0,1)</f>
        <v>0</v>
      </c>
    </row>
    <row r="961" spans="1:33" s="142" customFormat="1" ht="15" customHeight="1">
      <c r="A961" s="142" t="s">
        <v>2767</v>
      </c>
      <c r="B961" s="142" t="s">
        <v>2768</v>
      </c>
      <c r="C961" s="142" t="s">
        <v>38</v>
      </c>
      <c r="D961" s="72"/>
      <c r="E961" s="72"/>
      <c r="F961" s="142" t="s">
        <v>16</v>
      </c>
      <c r="G961" s="142" t="str">
        <f t="shared" si="51"/>
        <v>Octobre</v>
      </c>
      <c r="H961" s="158">
        <v>42660</v>
      </c>
      <c r="I961" s="84" t="s">
        <v>1051</v>
      </c>
      <c r="J961" s="142" t="s">
        <v>1052</v>
      </c>
      <c r="K961" s="142" t="s">
        <v>1063</v>
      </c>
      <c r="M961" s="80" t="str">
        <f>IFERROR(VLOOKUP(K961,REFERENCES!R:S,2,FALSE),"")</f>
        <v>Nombre</v>
      </c>
      <c r="N961" s="159">
        <v>25</v>
      </c>
      <c r="O961" s="75"/>
      <c r="P961" s="75"/>
      <c r="Q961" s="75"/>
      <c r="R961" s="79" t="s">
        <v>1885</v>
      </c>
      <c r="S961" s="144">
        <v>25</v>
      </c>
      <c r="T961" s="85" t="s">
        <v>1040</v>
      </c>
      <c r="U961" s="142" t="s">
        <v>17</v>
      </c>
      <c r="V961" s="142" t="s">
        <v>261</v>
      </c>
      <c r="W961" s="86"/>
      <c r="AB961" s="142" t="str">
        <f t="shared" si="49"/>
        <v>CRO20161017GRDA</v>
      </c>
      <c r="AC961" s="142">
        <f t="shared" si="50"/>
        <v>4</v>
      </c>
      <c r="AD961" s="142" t="str">
        <f>VLOOKUP(U961,NIVEAUXADMIN!A:B,2,FALSE)</f>
        <v>HT08</v>
      </c>
      <c r="AE961" s="142" t="str">
        <f>VLOOKUP(V961,NIVEAUXADMIN!E:F,2,FALSE)</f>
        <v>HT08822</v>
      </c>
      <c r="AF961" s="142" t="e">
        <f>VLOOKUP(W961,NIVEAUXADMIN!I:J,2,FALSE)</f>
        <v>#N/A</v>
      </c>
      <c r="AG961" s="142">
        <f>IF(SUMPRODUCT(($A$4:$A961=A961)*($V$4:$V961=V961))&gt;1,0,1)</f>
        <v>0</v>
      </c>
    </row>
    <row r="962" spans="1:33" s="142" customFormat="1" ht="15" customHeight="1">
      <c r="A962" s="142" t="s">
        <v>2767</v>
      </c>
      <c r="B962" s="142" t="s">
        <v>2768</v>
      </c>
      <c r="C962" s="142" t="s">
        <v>38</v>
      </c>
      <c r="D962" s="72"/>
      <c r="E962" s="72"/>
      <c r="F962" s="142" t="s">
        <v>16</v>
      </c>
      <c r="G962" s="142" t="str">
        <f t="shared" si="51"/>
        <v>Octobre</v>
      </c>
      <c r="H962" s="158">
        <v>42660</v>
      </c>
      <c r="I962" s="84" t="s">
        <v>1051</v>
      </c>
      <c r="J962" s="142" t="s">
        <v>1052</v>
      </c>
      <c r="K962" s="142" t="s">
        <v>1057</v>
      </c>
      <c r="M962" s="80" t="str">
        <f>IFERROR(VLOOKUP(K962,REFERENCES!R:S,2,FALSE),"")</f>
        <v>Nombre</v>
      </c>
      <c r="N962" s="159">
        <v>50</v>
      </c>
      <c r="O962" s="75"/>
      <c r="P962" s="75"/>
      <c r="Q962" s="75"/>
      <c r="R962" s="79" t="s">
        <v>1885</v>
      </c>
      <c r="S962" s="144">
        <v>25</v>
      </c>
      <c r="T962" s="85" t="s">
        <v>1040</v>
      </c>
      <c r="U962" s="142" t="s">
        <v>17</v>
      </c>
      <c r="V962" s="142" t="s">
        <v>261</v>
      </c>
      <c r="W962" s="86"/>
      <c r="AB962" s="142" t="str">
        <f t="shared" si="49"/>
        <v>CRO20161017GRDA</v>
      </c>
      <c r="AC962" s="142">
        <f t="shared" si="50"/>
        <v>4</v>
      </c>
      <c r="AD962" s="142" t="str">
        <f>VLOOKUP(U962,NIVEAUXADMIN!A:B,2,FALSE)</f>
        <v>HT08</v>
      </c>
      <c r="AE962" s="142" t="str">
        <f>VLOOKUP(V962,NIVEAUXADMIN!E:F,2,FALSE)</f>
        <v>HT08822</v>
      </c>
      <c r="AF962" s="142" t="e">
        <f>VLOOKUP(W962,NIVEAUXADMIN!I:J,2,FALSE)</f>
        <v>#N/A</v>
      </c>
      <c r="AG962" s="142">
        <f>IF(SUMPRODUCT(($A$4:$A962=A962)*($V$4:$V962=V962))&gt;1,0,1)</f>
        <v>0</v>
      </c>
    </row>
    <row r="963" spans="1:33" s="142" customFormat="1" ht="15" customHeight="1">
      <c r="A963" s="142" t="s">
        <v>2767</v>
      </c>
      <c r="B963" s="142" t="s">
        <v>2768</v>
      </c>
      <c r="C963" s="142" t="s">
        <v>38</v>
      </c>
      <c r="D963" s="72"/>
      <c r="E963" s="72"/>
      <c r="F963" s="142" t="s">
        <v>16</v>
      </c>
      <c r="G963" s="142" t="str">
        <f t="shared" si="51"/>
        <v>Octobre</v>
      </c>
      <c r="H963" s="158">
        <v>42654</v>
      </c>
      <c r="I963" s="84" t="s">
        <v>1049</v>
      </c>
      <c r="J963" s="142" t="s">
        <v>1053</v>
      </c>
      <c r="K963" s="142" t="s">
        <v>1064</v>
      </c>
      <c r="L963" s="142" t="s">
        <v>2748</v>
      </c>
      <c r="M963" s="80" t="str">
        <f>IFERROR(VLOOKUP(K963,REFERENCES!R:S,2,FALSE),"")</f>
        <v>Nombre</v>
      </c>
      <c r="N963" s="159">
        <v>54</v>
      </c>
      <c r="O963" s="75"/>
      <c r="P963" s="75"/>
      <c r="Q963" s="75"/>
      <c r="R963" s="79" t="s">
        <v>1885</v>
      </c>
      <c r="S963" s="144">
        <v>54</v>
      </c>
      <c r="T963" s="85" t="s">
        <v>1040</v>
      </c>
      <c r="U963" s="142" t="s">
        <v>183</v>
      </c>
      <c r="V963" s="142" t="s">
        <v>569</v>
      </c>
      <c r="W963" s="86"/>
      <c r="AB963" s="142" t="str">
        <f t="shared" si="49"/>
        <v>CRO20161011SUGR</v>
      </c>
      <c r="AC963" s="142">
        <f t="shared" si="50"/>
        <v>3</v>
      </c>
      <c r="AD963" s="142" t="str">
        <f>VLOOKUP(U963,NIVEAUXADMIN!A:B,2,FALSE)</f>
        <v>HT02</v>
      </c>
      <c r="AE963" s="142" t="str">
        <f>VLOOKUP(V963,NIVEAUXADMIN!E:F,2,FALSE)</f>
        <v>HT02232</v>
      </c>
      <c r="AF963" s="142" t="e">
        <f>VLOOKUP(W963,NIVEAUXADMIN!I:J,2,FALSE)</f>
        <v>#N/A</v>
      </c>
      <c r="AG963" s="142">
        <f>IF(SUMPRODUCT(($A$4:$A963=A963)*($V$4:$V963=V963))&gt;1,0,1)</f>
        <v>1</v>
      </c>
    </row>
    <row r="964" spans="1:33" s="142" customFormat="1" ht="15" customHeight="1">
      <c r="A964" s="142" t="s">
        <v>2767</v>
      </c>
      <c r="B964" s="142" t="s">
        <v>2768</v>
      </c>
      <c r="C964" s="142" t="s">
        <v>38</v>
      </c>
      <c r="D964" s="72"/>
      <c r="E964" s="72"/>
      <c r="F964" s="142" t="s">
        <v>16</v>
      </c>
      <c r="G964" s="142" t="str">
        <f t="shared" si="51"/>
        <v>Octobre</v>
      </c>
      <c r="H964" s="158">
        <v>42654</v>
      </c>
      <c r="I964" s="84" t="s">
        <v>1051</v>
      </c>
      <c r="J964" s="142" t="s">
        <v>1052</v>
      </c>
      <c r="K964" s="142" t="s">
        <v>1063</v>
      </c>
      <c r="M964" s="80" t="str">
        <f>IFERROR(VLOOKUP(K964,REFERENCES!R:S,2,FALSE),"")</f>
        <v>Nombre</v>
      </c>
      <c r="N964" s="159">
        <v>54</v>
      </c>
      <c r="O964" s="75"/>
      <c r="P964" s="75"/>
      <c r="Q964" s="75"/>
      <c r="R964" s="79" t="s">
        <v>1885</v>
      </c>
      <c r="S964" s="144">
        <v>54</v>
      </c>
      <c r="T964" s="85"/>
      <c r="U964" s="142" t="s">
        <v>183</v>
      </c>
      <c r="V964" s="142" t="s">
        <v>569</v>
      </c>
      <c r="W964" s="86"/>
      <c r="AB964" s="142" t="str">
        <f t="shared" ref="AB964:AB1027" si="52">UPPER(LEFT(A964,3)&amp;YEAR(H964)&amp;MONTH(H964)&amp;DAY((H964))&amp;LEFT(U964,2)&amp;LEFT(V964,2)&amp;LEFT(W964,2))</f>
        <v>CRO20161011SUGR</v>
      </c>
      <c r="AC964" s="142">
        <f t="shared" ref="AC964:AC1027" si="53">COUNTIF($AB$4:$AB$1178,AB964)</f>
        <v>3</v>
      </c>
      <c r="AD964" s="142" t="str">
        <f>VLOOKUP(U964,NIVEAUXADMIN!A:B,2,FALSE)</f>
        <v>HT02</v>
      </c>
      <c r="AE964" s="142" t="str">
        <f>VLOOKUP(V964,NIVEAUXADMIN!E:F,2,FALSE)</f>
        <v>HT02232</v>
      </c>
      <c r="AF964" s="142" t="e">
        <f>VLOOKUP(W964,NIVEAUXADMIN!I:J,2,FALSE)</f>
        <v>#N/A</v>
      </c>
      <c r="AG964" s="142">
        <f>IF(SUMPRODUCT(($A$4:$A964=A964)*($V$4:$V964=V964))&gt;1,0,1)</f>
        <v>0</v>
      </c>
    </row>
    <row r="965" spans="1:33" s="142" customFormat="1" ht="15" customHeight="1">
      <c r="A965" s="142" t="s">
        <v>2767</v>
      </c>
      <c r="B965" s="142" t="s">
        <v>2768</v>
      </c>
      <c r="C965" s="142" t="s">
        <v>38</v>
      </c>
      <c r="D965" s="72"/>
      <c r="E965" s="72"/>
      <c r="F965" s="142" t="s">
        <v>16</v>
      </c>
      <c r="G965" s="142" t="str">
        <f t="shared" ref="G965:G1028" si="54">CHOOSE(MONTH(H965), "Janvier", "Fevrier", "Mars", "Avril", "Mai", "Juin", "Juillet", "Aout", "Septembre", "Octobre", "Novembre", "Decembre")</f>
        <v>Octobre</v>
      </c>
      <c r="H965" s="158">
        <v>42654</v>
      </c>
      <c r="I965" s="84" t="s">
        <v>1051</v>
      </c>
      <c r="J965" s="142" t="s">
        <v>1052</v>
      </c>
      <c r="K965" s="142" t="s">
        <v>1062</v>
      </c>
      <c r="M965" s="80" t="str">
        <f>IFERROR(VLOOKUP(K965,REFERENCES!R:S,2,FALSE),"")</f>
        <v>Nombre</v>
      </c>
      <c r="N965" s="159">
        <v>54</v>
      </c>
      <c r="O965" s="75"/>
      <c r="P965" s="75"/>
      <c r="Q965" s="75"/>
      <c r="R965" s="79" t="s">
        <v>1885</v>
      </c>
      <c r="S965" s="144">
        <v>54</v>
      </c>
      <c r="T965" s="85"/>
      <c r="U965" s="142" t="s">
        <v>183</v>
      </c>
      <c r="V965" s="142" t="s">
        <v>569</v>
      </c>
      <c r="W965" s="86"/>
      <c r="AB965" s="142" t="str">
        <f t="shared" si="52"/>
        <v>CRO20161011SUGR</v>
      </c>
      <c r="AC965" s="142">
        <f t="shared" si="53"/>
        <v>3</v>
      </c>
      <c r="AD965" s="142" t="str">
        <f>VLOOKUP(U965,NIVEAUXADMIN!A:B,2,FALSE)</f>
        <v>HT02</v>
      </c>
      <c r="AE965" s="142" t="str">
        <f>VLOOKUP(V965,NIVEAUXADMIN!E:F,2,FALSE)</f>
        <v>HT02232</v>
      </c>
      <c r="AF965" s="142" t="e">
        <f>VLOOKUP(W965,NIVEAUXADMIN!I:J,2,FALSE)</f>
        <v>#N/A</v>
      </c>
      <c r="AG965" s="142">
        <f>IF(SUMPRODUCT(($A$4:$A965=A965)*($V$4:$V965=V965))&gt;1,0,1)</f>
        <v>0</v>
      </c>
    </row>
    <row r="966" spans="1:33" s="142" customFormat="1" ht="15" customHeight="1">
      <c r="A966" s="142" t="s">
        <v>2767</v>
      </c>
      <c r="B966" s="142" t="s">
        <v>2768</v>
      </c>
      <c r="C966" s="142" t="s">
        <v>38</v>
      </c>
      <c r="D966" s="72"/>
      <c r="E966" s="72"/>
      <c r="F966" s="142" t="s">
        <v>16</v>
      </c>
      <c r="G966" s="142" t="str">
        <f t="shared" si="54"/>
        <v>Octobre</v>
      </c>
      <c r="H966" s="158">
        <v>42660</v>
      </c>
      <c r="I966" s="84" t="s">
        <v>1051</v>
      </c>
      <c r="J966" s="142" t="s">
        <v>1052</v>
      </c>
      <c r="K966" s="142" t="s">
        <v>1054</v>
      </c>
      <c r="M966" s="80" t="str">
        <f>IFERROR(VLOOKUP(K966,REFERENCES!R:S,2,FALSE),"")</f>
        <v>Nombre</v>
      </c>
      <c r="N966" s="159">
        <v>150</v>
      </c>
      <c r="O966" s="75"/>
      <c r="P966" s="75"/>
      <c r="Q966" s="75"/>
      <c r="R966" s="79" t="s">
        <v>1885</v>
      </c>
      <c r="S966" s="144">
        <v>75</v>
      </c>
      <c r="T966" s="85" t="s">
        <v>1040</v>
      </c>
      <c r="U966" s="142" t="s">
        <v>17</v>
      </c>
      <c r="V966" s="142" t="s">
        <v>18</v>
      </c>
      <c r="W966" s="86"/>
      <c r="AB966" s="142" t="str">
        <f t="shared" si="52"/>
        <v>CRO20161017GRJE</v>
      </c>
      <c r="AC966" s="142">
        <f t="shared" si="53"/>
        <v>4</v>
      </c>
      <c r="AD966" s="142" t="str">
        <f>VLOOKUP(U966,NIVEAUXADMIN!A:B,2,FALSE)</f>
        <v>HT08</v>
      </c>
      <c r="AE966" s="142" t="str">
        <f>VLOOKUP(V966,NIVEAUXADMIN!E:F,2,FALSE)</f>
        <v>HT08811</v>
      </c>
      <c r="AF966" s="142" t="e">
        <f>VLOOKUP(W966,NIVEAUXADMIN!I:J,2,FALSE)</f>
        <v>#N/A</v>
      </c>
      <c r="AG966" s="142">
        <f>IF(SUMPRODUCT(($A$4:$A966=A966)*($V$4:$V966=V966))&gt;1,0,1)</f>
        <v>1</v>
      </c>
    </row>
    <row r="967" spans="1:33" s="142" customFormat="1" ht="15" customHeight="1">
      <c r="A967" s="142" t="s">
        <v>2767</v>
      </c>
      <c r="B967" s="142" t="s">
        <v>2768</v>
      </c>
      <c r="C967" s="142" t="s">
        <v>38</v>
      </c>
      <c r="D967" s="72"/>
      <c r="E967" s="72"/>
      <c r="F967" s="142" t="s">
        <v>16</v>
      </c>
      <c r="G967" s="142" t="str">
        <f t="shared" si="54"/>
        <v>Octobre</v>
      </c>
      <c r="H967" s="158">
        <v>42660</v>
      </c>
      <c r="I967" s="84" t="s">
        <v>1049</v>
      </c>
      <c r="J967" s="142" t="s">
        <v>1053</v>
      </c>
      <c r="K967" s="142" t="s">
        <v>1064</v>
      </c>
      <c r="L967" s="142" t="s">
        <v>2748</v>
      </c>
      <c r="M967" s="80" t="str">
        <f>IFERROR(VLOOKUP(K967,REFERENCES!R:S,2,FALSE),"")</f>
        <v>Nombre</v>
      </c>
      <c r="N967" s="159">
        <v>25</v>
      </c>
      <c r="O967" s="75"/>
      <c r="P967" s="75"/>
      <c r="Q967" s="75"/>
      <c r="R967" s="79" t="s">
        <v>1885</v>
      </c>
      <c r="S967" s="144">
        <v>75</v>
      </c>
      <c r="T967" s="85" t="s">
        <v>1040</v>
      </c>
      <c r="U967" s="142" t="s">
        <v>17</v>
      </c>
      <c r="V967" s="142" t="s">
        <v>18</v>
      </c>
      <c r="W967" s="86"/>
      <c r="AB967" s="142" t="str">
        <f t="shared" si="52"/>
        <v>CRO20161017GRJE</v>
      </c>
      <c r="AC967" s="142">
        <f t="shared" si="53"/>
        <v>4</v>
      </c>
      <c r="AD967" s="142" t="str">
        <f>VLOOKUP(U967,NIVEAUXADMIN!A:B,2,FALSE)</f>
        <v>HT08</v>
      </c>
      <c r="AE967" s="142" t="str">
        <f>VLOOKUP(V967,NIVEAUXADMIN!E:F,2,FALSE)</f>
        <v>HT08811</v>
      </c>
      <c r="AF967" s="142" t="e">
        <f>VLOOKUP(W967,NIVEAUXADMIN!I:J,2,FALSE)</f>
        <v>#N/A</v>
      </c>
      <c r="AG967" s="142">
        <f>IF(SUMPRODUCT(($A$4:$A967=A967)*($V$4:$V967=V967))&gt;1,0,1)</f>
        <v>0</v>
      </c>
    </row>
    <row r="968" spans="1:33" s="142" customFormat="1" ht="15" customHeight="1">
      <c r="A968" s="142" t="s">
        <v>2767</v>
      </c>
      <c r="B968" s="142" t="s">
        <v>2768</v>
      </c>
      <c r="C968" s="142" t="s">
        <v>38</v>
      </c>
      <c r="D968" s="72"/>
      <c r="E968" s="72"/>
      <c r="F968" s="142" t="s">
        <v>16</v>
      </c>
      <c r="G968" s="142" t="str">
        <f t="shared" si="54"/>
        <v>Octobre</v>
      </c>
      <c r="H968" s="158">
        <v>42660</v>
      </c>
      <c r="I968" s="84" t="s">
        <v>1051</v>
      </c>
      <c r="J968" s="142" t="s">
        <v>1052</v>
      </c>
      <c r="K968" s="142" t="s">
        <v>1063</v>
      </c>
      <c r="M968" s="80" t="str">
        <f>IFERROR(VLOOKUP(K968,REFERENCES!R:S,2,FALSE),"")</f>
        <v>Nombre</v>
      </c>
      <c r="N968" s="159">
        <v>75</v>
      </c>
      <c r="O968" s="75"/>
      <c r="P968" s="75"/>
      <c r="Q968" s="75"/>
      <c r="R968" s="79" t="s">
        <v>1885</v>
      </c>
      <c r="S968" s="144">
        <v>75</v>
      </c>
      <c r="T968" s="85" t="s">
        <v>1040</v>
      </c>
      <c r="U968" s="142" t="s">
        <v>17</v>
      </c>
      <c r="V968" s="142" t="s">
        <v>18</v>
      </c>
      <c r="W968" s="86"/>
      <c r="AB968" s="142" t="str">
        <f t="shared" si="52"/>
        <v>CRO20161017GRJE</v>
      </c>
      <c r="AC968" s="142">
        <f t="shared" si="53"/>
        <v>4</v>
      </c>
      <c r="AD968" s="142" t="str">
        <f>VLOOKUP(U968,NIVEAUXADMIN!A:B,2,FALSE)</f>
        <v>HT08</v>
      </c>
      <c r="AE968" s="142" t="str">
        <f>VLOOKUP(V968,NIVEAUXADMIN!E:F,2,FALSE)</f>
        <v>HT08811</v>
      </c>
      <c r="AF968" s="142" t="e">
        <f>VLOOKUP(W968,NIVEAUXADMIN!I:J,2,FALSE)</f>
        <v>#N/A</v>
      </c>
      <c r="AG968" s="142">
        <f>IF(SUMPRODUCT(($A$4:$A968=A968)*($V$4:$V968=V968))&gt;1,0,1)</f>
        <v>0</v>
      </c>
    </row>
    <row r="969" spans="1:33" s="142" customFormat="1" ht="15" customHeight="1">
      <c r="A969" s="142" t="s">
        <v>2767</v>
      </c>
      <c r="B969" s="142" t="s">
        <v>2768</v>
      </c>
      <c r="C969" s="142" t="s">
        <v>38</v>
      </c>
      <c r="D969" s="72"/>
      <c r="E969" s="72"/>
      <c r="F969" s="142" t="s">
        <v>16</v>
      </c>
      <c r="G969" s="142" t="str">
        <f t="shared" si="54"/>
        <v>Octobre</v>
      </c>
      <c r="H969" s="158">
        <v>42660</v>
      </c>
      <c r="I969" s="84" t="s">
        <v>1051</v>
      </c>
      <c r="J969" s="142" t="s">
        <v>1052</v>
      </c>
      <c r="K969" s="142" t="s">
        <v>1057</v>
      </c>
      <c r="M969" s="80" t="str">
        <f>IFERROR(VLOOKUP(K969,REFERENCES!R:S,2,FALSE),"")</f>
        <v>Nombre</v>
      </c>
      <c r="N969" s="159">
        <v>50</v>
      </c>
      <c r="O969" s="75"/>
      <c r="P969" s="75"/>
      <c r="Q969" s="75"/>
      <c r="R969" s="79" t="s">
        <v>1885</v>
      </c>
      <c r="S969" s="144">
        <v>75</v>
      </c>
      <c r="T969" s="85" t="s">
        <v>1040</v>
      </c>
      <c r="U969" s="142" t="s">
        <v>17</v>
      </c>
      <c r="V969" s="142" t="s">
        <v>18</v>
      </c>
      <c r="W969" s="86"/>
      <c r="AB969" s="142" t="str">
        <f t="shared" si="52"/>
        <v>CRO20161017GRJE</v>
      </c>
      <c r="AC969" s="142">
        <f t="shared" si="53"/>
        <v>4</v>
      </c>
      <c r="AD969" s="142" t="str">
        <f>VLOOKUP(U969,NIVEAUXADMIN!A:B,2,FALSE)</f>
        <v>HT08</v>
      </c>
      <c r="AE969" s="142" t="str">
        <f>VLOOKUP(V969,NIVEAUXADMIN!E:F,2,FALSE)</f>
        <v>HT08811</v>
      </c>
      <c r="AF969" s="142" t="e">
        <f>VLOOKUP(W969,NIVEAUXADMIN!I:J,2,FALSE)</f>
        <v>#N/A</v>
      </c>
      <c r="AG969" s="142">
        <f>IF(SUMPRODUCT(($A$4:$A969=A969)*($V$4:$V969=V969))&gt;1,0,1)</f>
        <v>0</v>
      </c>
    </row>
    <row r="970" spans="1:33" s="142" customFormat="1" ht="15" customHeight="1">
      <c r="A970" s="142" t="s">
        <v>2767</v>
      </c>
      <c r="B970" s="142" t="s">
        <v>2768</v>
      </c>
      <c r="C970" s="142" t="s">
        <v>38</v>
      </c>
      <c r="D970" s="72"/>
      <c r="E970" s="72"/>
      <c r="F970" s="142" t="s">
        <v>16</v>
      </c>
      <c r="G970" s="142" t="str">
        <f t="shared" si="54"/>
        <v>Octobre</v>
      </c>
      <c r="H970" s="158">
        <v>42656</v>
      </c>
      <c r="I970" s="84" t="s">
        <v>1051</v>
      </c>
      <c r="J970" s="142" t="s">
        <v>1052</v>
      </c>
      <c r="K970" s="142" t="s">
        <v>1063</v>
      </c>
      <c r="M970" s="80" t="str">
        <f>IFERROR(VLOOKUP(K970,REFERENCES!R:S,2,FALSE),"")</f>
        <v>Nombre</v>
      </c>
      <c r="N970" s="159">
        <v>125</v>
      </c>
      <c r="O970" s="75"/>
      <c r="P970" s="75"/>
      <c r="Q970" s="75"/>
      <c r="R970" s="79" t="s">
        <v>1885</v>
      </c>
      <c r="S970" s="144">
        <v>125</v>
      </c>
      <c r="T970" s="85" t="s">
        <v>1040</v>
      </c>
      <c r="U970" s="142" t="s">
        <v>20</v>
      </c>
      <c r="V970" s="142" t="s">
        <v>21</v>
      </c>
      <c r="W970" s="86"/>
      <c r="X970" s="142" t="s">
        <v>1166</v>
      </c>
      <c r="AB970" s="142" t="str">
        <f t="shared" si="52"/>
        <v>CRO20161013SULE</v>
      </c>
      <c r="AC970" s="142">
        <f t="shared" si="53"/>
        <v>1</v>
      </c>
      <c r="AD970" s="142" t="str">
        <f>VLOOKUP(U970,NIVEAUXADMIN!A:B,2,FALSE)</f>
        <v>HT07</v>
      </c>
      <c r="AE970" s="142" t="str">
        <f>VLOOKUP(V970,NIVEAUXADMIN!E:F,2,FALSE)</f>
        <v>HT07711</v>
      </c>
      <c r="AF970" s="142" t="e">
        <f>VLOOKUP(W970,NIVEAUXADMIN!I:J,2,FALSE)</f>
        <v>#N/A</v>
      </c>
      <c r="AG970" s="142">
        <f>IF(SUMPRODUCT(($A$4:$A970=A970)*($V$4:$V970=V970))&gt;1,0,1)</f>
        <v>1</v>
      </c>
    </row>
    <row r="971" spans="1:33" s="142" customFormat="1" ht="15" customHeight="1">
      <c r="A971" s="142" t="s">
        <v>2767</v>
      </c>
      <c r="B971" s="142" t="s">
        <v>2768</v>
      </c>
      <c r="C971" s="142" t="s">
        <v>38</v>
      </c>
      <c r="D971" s="72"/>
      <c r="E971" s="72"/>
      <c r="F971" s="142" t="s">
        <v>16</v>
      </c>
      <c r="G971" s="142" t="str">
        <f t="shared" si="54"/>
        <v>Octobre</v>
      </c>
      <c r="H971" s="158">
        <v>42655</v>
      </c>
      <c r="I971" s="84" t="s">
        <v>1051</v>
      </c>
      <c r="J971" s="142" t="s">
        <v>1052</v>
      </c>
      <c r="K971" s="142" t="s">
        <v>1063</v>
      </c>
      <c r="M971" s="80" t="str">
        <f>IFERROR(VLOOKUP(K971,REFERENCES!R:S,2,FALSE),"")</f>
        <v>Nombre</v>
      </c>
      <c r="N971" s="159">
        <v>79</v>
      </c>
      <c r="O971" s="75"/>
      <c r="P971" s="75"/>
      <c r="Q971" s="75"/>
      <c r="R971" s="79" t="s">
        <v>1885</v>
      </c>
      <c r="S971" s="144">
        <v>79</v>
      </c>
      <c r="T971" s="85" t="s">
        <v>1040</v>
      </c>
      <c r="U971" s="142" t="s">
        <v>20</v>
      </c>
      <c r="V971" s="142" t="s">
        <v>21</v>
      </c>
      <c r="W971" s="86"/>
      <c r="X971" s="142" t="s">
        <v>1136</v>
      </c>
      <c r="AB971" s="142" t="str">
        <f t="shared" si="52"/>
        <v>CRO20161012SULE</v>
      </c>
      <c r="AC971" s="142">
        <f t="shared" si="53"/>
        <v>1</v>
      </c>
      <c r="AD971" s="142" t="str">
        <f>VLOOKUP(U971,NIVEAUXADMIN!A:B,2,FALSE)</f>
        <v>HT07</v>
      </c>
      <c r="AE971" s="142" t="str">
        <f>VLOOKUP(V971,NIVEAUXADMIN!E:F,2,FALSE)</f>
        <v>HT07711</v>
      </c>
      <c r="AF971" s="142" t="e">
        <f>VLOOKUP(W971,NIVEAUXADMIN!I:J,2,FALSE)</f>
        <v>#N/A</v>
      </c>
      <c r="AG971" s="142">
        <f>IF(SUMPRODUCT(($A$4:$A971=A971)*($V$4:$V971=V971))&gt;1,0,1)</f>
        <v>0</v>
      </c>
    </row>
    <row r="972" spans="1:33" s="142" customFormat="1" ht="15" customHeight="1">
      <c r="A972" s="142" t="s">
        <v>2767</v>
      </c>
      <c r="B972" s="142" t="s">
        <v>2768</v>
      </c>
      <c r="C972" s="142" t="s">
        <v>38</v>
      </c>
      <c r="D972" s="72"/>
      <c r="E972" s="72"/>
      <c r="F972" s="142" t="s">
        <v>16</v>
      </c>
      <c r="G972" s="142" t="str">
        <f t="shared" si="54"/>
        <v>Octobre</v>
      </c>
      <c r="H972" s="158">
        <v>42660</v>
      </c>
      <c r="I972" s="84" t="s">
        <v>1051</v>
      </c>
      <c r="J972" s="142" t="s">
        <v>1052</v>
      </c>
      <c r="K972" s="142" t="s">
        <v>1054</v>
      </c>
      <c r="M972" s="80" t="str">
        <f>IFERROR(VLOOKUP(K972,REFERENCES!R:S,2,FALSE),"")</f>
        <v>Nombre</v>
      </c>
      <c r="N972" s="159">
        <v>50</v>
      </c>
      <c r="O972" s="75"/>
      <c r="P972" s="75"/>
      <c r="Q972" s="75"/>
      <c r="R972" s="79" t="s">
        <v>1885</v>
      </c>
      <c r="S972" s="144">
        <v>25</v>
      </c>
      <c r="T972" s="85"/>
      <c r="U972" s="142" t="s">
        <v>17</v>
      </c>
      <c r="V972" s="142" t="s">
        <v>266</v>
      </c>
      <c r="W972" s="86"/>
      <c r="AB972" s="142" t="str">
        <f t="shared" si="52"/>
        <v>CRO20161017GRLE</v>
      </c>
      <c r="AC972" s="142">
        <f t="shared" si="53"/>
        <v>4</v>
      </c>
      <c r="AD972" s="142" t="str">
        <f>VLOOKUP(U972,NIVEAUXADMIN!A:B,2,FALSE)</f>
        <v>HT08</v>
      </c>
      <c r="AE972" s="142" t="str">
        <f>VLOOKUP(V972,NIVEAUXADMIN!E:F,2,FALSE)</f>
        <v>HT08823</v>
      </c>
      <c r="AF972" s="142" t="e">
        <f>VLOOKUP(W972,NIVEAUXADMIN!I:J,2,FALSE)</f>
        <v>#N/A</v>
      </c>
      <c r="AG972" s="142">
        <f>IF(SUMPRODUCT(($A$4:$A972=A972)*($V$4:$V972=V972))&gt;1,0,1)</f>
        <v>1</v>
      </c>
    </row>
    <row r="973" spans="1:33" s="142" customFormat="1" ht="15" customHeight="1">
      <c r="A973" s="142" t="s">
        <v>2767</v>
      </c>
      <c r="B973" s="142" t="s">
        <v>2768</v>
      </c>
      <c r="C973" s="142" t="s">
        <v>38</v>
      </c>
      <c r="D973" s="72"/>
      <c r="E973" s="72"/>
      <c r="F973" s="142" t="s">
        <v>16</v>
      </c>
      <c r="G973" s="142" t="str">
        <f t="shared" si="54"/>
        <v>Octobre</v>
      </c>
      <c r="H973" s="158">
        <v>42660</v>
      </c>
      <c r="I973" s="84" t="s">
        <v>1049</v>
      </c>
      <c r="J973" s="142" t="s">
        <v>1053</v>
      </c>
      <c r="K973" s="142" t="s">
        <v>1064</v>
      </c>
      <c r="L973" s="142" t="s">
        <v>2748</v>
      </c>
      <c r="M973" s="80" t="str">
        <f>IFERROR(VLOOKUP(K973,REFERENCES!R:S,2,FALSE),"")</f>
        <v>Nombre</v>
      </c>
      <c r="N973" s="159">
        <v>25</v>
      </c>
      <c r="O973" s="75"/>
      <c r="P973" s="75"/>
      <c r="Q973" s="75"/>
      <c r="R973" s="79" t="s">
        <v>1885</v>
      </c>
      <c r="S973" s="144">
        <v>25</v>
      </c>
      <c r="T973" s="85" t="s">
        <v>1040</v>
      </c>
      <c r="U973" s="142" t="s">
        <v>17</v>
      </c>
      <c r="V973" s="142" t="s">
        <v>266</v>
      </c>
      <c r="W973" s="86"/>
      <c r="AB973" s="142" t="str">
        <f t="shared" si="52"/>
        <v>CRO20161017GRLE</v>
      </c>
      <c r="AC973" s="142">
        <f t="shared" si="53"/>
        <v>4</v>
      </c>
      <c r="AD973" s="142" t="str">
        <f>VLOOKUP(U973,NIVEAUXADMIN!A:B,2,FALSE)</f>
        <v>HT08</v>
      </c>
      <c r="AE973" s="142" t="str">
        <f>VLOOKUP(V973,NIVEAUXADMIN!E:F,2,FALSE)</f>
        <v>HT08823</v>
      </c>
      <c r="AF973" s="142" t="e">
        <f>VLOOKUP(W973,NIVEAUXADMIN!I:J,2,FALSE)</f>
        <v>#N/A</v>
      </c>
      <c r="AG973" s="142">
        <f>IF(SUMPRODUCT(($A$4:$A973=A973)*($V$4:$V973=V973))&gt;1,0,1)</f>
        <v>0</v>
      </c>
    </row>
    <row r="974" spans="1:33" s="142" customFormat="1" ht="15" customHeight="1">
      <c r="A974" s="142" t="s">
        <v>2767</v>
      </c>
      <c r="B974" s="142" t="s">
        <v>2768</v>
      </c>
      <c r="C974" s="142" t="s">
        <v>38</v>
      </c>
      <c r="D974" s="72"/>
      <c r="E974" s="72"/>
      <c r="F974" s="142" t="s">
        <v>16</v>
      </c>
      <c r="G974" s="142" t="str">
        <f t="shared" si="54"/>
        <v>Octobre</v>
      </c>
      <c r="H974" s="158">
        <v>42660</v>
      </c>
      <c r="I974" s="84" t="s">
        <v>1051</v>
      </c>
      <c r="J974" s="142" t="s">
        <v>1052</v>
      </c>
      <c r="K974" s="142" t="s">
        <v>1063</v>
      </c>
      <c r="M974" s="80" t="str">
        <f>IFERROR(VLOOKUP(K974,REFERENCES!R:S,2,FALSE),"")</f>
        <v>Nombre</v>
      </c>
      <c r="N974" s="159">
        <v>25</v>
      </c>
      <c r="O974" s="75"/>
      <c r="P974" s="75"/>
      <c r="Q974" s="75"/>
      <c r="R974" s="79" t="s">
        <v>1885</v>
      </c>
      <c r="S974" s="144">
        <v>25</v>
      </c>
      <c r="T974" s="85" t="s">
        <v>1040</v>
      </c>
      <c r="U974" s="142" t="s">
        <v>17</v>
      </c>
      <c r="V974" s="142" t="s">
        <v>266</v>
      </c>
      <c r="W974" s="86"/>
      <c r="AB974" s="142" t="str">
        <f t="shared" si="52"/>
        <v>CRO20161017GRLE</v>
      </c>
      <c r="AC974" s="142">
        <f t="shared" si="53"/>
        <v>4</v>
      </c>
      <c r="AD974" s="142" t="str">
        <f>VLOOKUP(U974,NIVEAUXADMIN!A:B,2,FALSE)</f>
        <v>HT08</v>
      </c>
      <c r="AE974" s="142" t="str">
        <f>VLOOKUP(V974,NIVEAUXADMIN!E:F,2,FALSE)</f>
        <v>HT08823</v>
      </c>
      <c r="AF974" s="142" t="e">
        <f>VLOOKUP(W974,NIVEAUXADMIN!I:J,2,FALSE)</f>
        <v>#N/A</v>
      </c>
      <c r="AG974" s="142">
        <f>IF(SUMPRODUCT(($A$4:$A974=A974)*($V$4:$V974=V974))&gt;1,0,1)</f>
        <v>0</v>
      </c>
    </row>
    <row r="975" spans="1:33" s="142" customFormat="1" ht="15" customHeight="1">
      <c r="A975" s="142" t="s">
        <v>2767</v>
      </c>
      <c r="B975" s="142" t="s">
        <v>2768</v>
      </c>
      <c r="C975" s="142" t="s">
        <v>38</v>
      </c>
      <c r="D975" s="72"/>
      <c r="E975" s="72"/>
      <c r="F975" s="142" t="s">
        <v>16</v>
      </c>
      <c r="G975" s="142" t="str">
        <f t="shared" si="54"/>
        <v>Octobre</v>
      </c>
      <c r="H975" s="158">
        <v>42660</v>
      </c>
      <c r="I975" s="84" t="s">
        <v>1051</v>
      </c>
      <c r="J975" s="142" t="s">
        <v>1052</v>
      </c>
      <c r="K975" s="142" t="s">
        <v>1057</v>
      </c>
      <c r="M975" s="80" t="str">
        <f>IFERROR(VLOOKUP(K975,REFERENCES!R:S,2,FALSE),"")</f>
        <v>Nombre</v>
      </c>
      <c r="N975" s="159">
        <v>50</v>
      </c>
      <c r="O975" s="75"/>
      <c r="P975" s="75"/>
      <c r="Q975" s="75"/>
      <c r="R975" s="79" t="s">
        <v>1885</v>
      </c>
      <c r="S975" s="144">
        <v>25</v>
      </c>
      <c r="T975" s="85" t="s">
        <v>1040</v>
      </c>
      <c r="U975" s="142" t="s">
        <v>17</v>
      </c>
      <c r="V975" s="142" t="s">
        <v>266</v>
      </c>
      <c r="W975" s="86"/>
      <c r="AB975" s="142" t="str">
        <f t="shared" si="52"/>
        <v>CRO20161017GRLE</v>
      </c>
      <c r="AC975" s="142">
        <f t="shared" si="53"/>
        <v>4</v>
      </c>
      <c r="AD975" s="142" t="str">
        <f>VLOOKUP(U975,NIVEAUXADMIN!A:B,2,FALSE)</f>
        <v>HT08</v>
      </c>
      <c r="AE975" s="142" t="str">
        <f>VLOOKUP(V975,NIVEAUXADMIN!E:F,2,FALSE)</f>
        <v>HT08823</v>
      </c>
      <c r="AF975" s="142" t="e">
        <f>VLOOKUP(W975,NIVEAUXADMIN!I:J,2,FALSE)</f>
        <v>#N/A</v>
      </c>
      <c r="AG975" s="142">
        <f>IF(SUMPRODUCT(($A$4:$A975=A975)*($V$4:$V975=V975))&gt;1,0,1)</f>
        <v>0</v>
      </c>
    </row>
    <row r="976" spans="1:33" s="142" customFormat="1" ht="15" customHeight="1">
      <c r="A976" s="142" t="s">
        <v>2767</v>
      </c>
      <c r="B976" s="142" t="s">
        <v>2768</v>
      </c>
      <c r="C976" s="142" t="s">
        <v>38</v>
      </c>
      <c r="D976" s="72"/>
      <c r="E976" s="72"/>
      <c r="F976" s="142" t="s">
        <v>16</v>
      </c>
      <c r="G976" s="142" t="str">
        <f t="shared" si="54"/>
        <v>Octobre</v>
      </c>
      <c r="H976" s="158">
        <v>42660</v>
      </c>
      <c r="I976" s="84" t="s">
        <v>1051</v>
      </c>
      <c r="J976" s="142" t="s">
        <v>1052</v>
      </c>
      <c r="K976" s="142" t="s">
        <v>1054</v>
      </c>
      <c r="M976" s="80" t="str">
        <f>IFERROR(VLOOKUP(K976,REFERENCES!R:S,2,FALSE),"")</f>
        <v>Nombre</v>
      </c>
      <c r="N976" s="159">
        <v>25</v>
      </c>
      <c r="O976" s="75"/>
      <c r="P976" s="75"/>
      <c r="Q976" s="75"/>
      <c r="R976" s="79" t="s">
        <v>1885</v>
      </c>
      <c r="S976" s="144">
        <v>25</v>
      </c>
      <c r="T976" s="85" t="s">
        <v>1040</v>
      </c>
      <c r="U976" s="142" t="s">
        <v>17</v>
      </c>
      <c r="V976" s="142" t="s">
        <v>269</v>
      </c>
      <c r="W976" s="86"/>
      <c r="AB976" s="142" t="str">
        <f t="shared" si="52"/>
        <v>CRO20161017GRMO</v>
      </c>
      <c r="AC976" s="142">
        <f t="shared" si="53"/>
        <v>4</v>
      </c>
      <c r="AD976" s="142" t="str">
        <f>VLOOKUP(U976,NIVEAUXADMIN!A:B,2,FALSE)</f>
        <v>HT08</v>
      </c>
      <c r="AE976" s="142" t="str">
        <f>VLOOKUP(V976,NIVEAUXADMIN!E:F,2,FALSE)</f>
        <v>HT08814</v>
      </c>
      <c r="AF976" s="142" t="e">
        <f>VLOOKUP(W976,NIVEAUXADMIN!I:J,2,FALSE)</f>
        <v>#N/A</v>
      </c>
      <c r="AG976" s="142">
        <f>IF(SUMPRODUCT(($A$4:$A976=A976)*($V$4:$V976=V976))&gt;1,0,1)</f>
        <v>1</v>
      </c>
    </row>
    <row r="977" spans="1:33" s="142" customFormat="1" ht="15" customHeight="1">
      <c r="A977" s="142" t="s">
        <v>2767</v>
      </c>
      <c r="B977" s="142" t="s">
        <v>2768</v>
      </c>
      <c r="C977" s="142" t="s">
        <v>38</v>
      </c>
      <c r="D977" s="72"/>
      <c r="E977" s="72"/>
      <c r="F977" s="142" t="s">
        <v>16</v>
      </c>
      <c r="G977" s="142" t="str">
        <f t="shared" si="54"/>
        <v>Octobre</v>
      </c>
      <c r="H977" s="158">
        <v>42660</v>
      </c>
      <c r="I977" s="84" t="s">
        <v>1049</v>
      </c>
      <c r="J977" s="142" t="s">
        <v>1053</v>
      </c>
      <c r="K977" s="142" t="s">
        <v>1064</v>
      </c>
      <c r="L977" s="142" t="s">
        <v>2748</v>
      </c>
      <c r="M977" s="80" t="str">
        <f>IFERROR(VLOOKUP(K977,REFERENCES!R:S,2,FALSE),"")</f>
        <v>Nombre</v>
      </c>
      <c r="N977" s="159">
        <v>25</v>
      </c>
      <c r="O977" s="75"/>
      <c r="P977" s="75"/>
      <c r="Q977" s="75"/>
      <c r="R977" s="79" t="s">
        <v>1885</v>
      </c>
      <c r="S977" s="144">
        <v>25</v>
      </c>
      <c r="T977" s="85" t="s">
        <v>1040</v>
      </c>
      <c r="U977" s="142" t="s">
        <v>17</v>
      </c>
      <c r="V977" s="142" t="s">
        <v>269</v>
      </c>
      <c r="W977" s="86"/>
      <c r="AB977" s="142" t="str">
        <f t="shared" si="52"/>
        <v>CRO20161017GRMO</v>
      </c>
      <c r="AC977" s="142">
        <f t="shared" si="53"/>
        <v>4</v>
      </c>
      <c r="AD977" s="142" t="str">
        <f>VLOOKUP(U977,NIVEAUXADMIN!A:B,2,FALSE)</f>
        <v>HT08</v>
      </c>
      <c r="AE977" s="142" t="str">
        <f>VLOOKUP(V977,NIVEAUXADMIN!E:F,2,FALSE)</f>
        <v>HT08814</v>
      </c>
      <c r="AF977" s="142" t="e">
        <f>VLOOKUP(W977,NIVEAUXADMIN!I:J,2,FALSE)</f>
        <v>#N/A</v>
      </c>
      <c r="AG977" s="142">
        <f>IF(SUMPRODUCT(($A$4:$A977=A977)*($V$4:$V977=V977))&gt;1,0,1)</f>
        <v>0</v>
      </c>
    </row>
    <row r="978" spans="1:33" s="142" customFormat="1" ht="15" customHeight="1">
      <c r="A978" s="142" t="s">
        <v>2767</v>
      </c>
      <c r="B978" s="142" t="s">
        <v>2768</v>
      </c>
      <c r="C978" s="142" t="s">
        <v>38</v>
      </c>
      <c r="D978" s="72"/>
      <c r="E978" s="72"/>
      <c r="F978" s="142" t="s">
        <v>16</v>
      </c>
      <c r="G978" s="142" t="str">
        <f t="shared" si="54"/>
        <v>Octobre</v>
      </c>
      <c r="H978" s="158">
        <v>42660</v>
      </c>
      <c r="I978" s="84" t="s">
        <v>1051</v>
      </c>
      <c r="J978" s="142" t="s">
        <v>1052</v>
      </c>
      <c r="K978" s="142" t="s">
        <v>1063</v>
      </c>
      <c r="M978" s="80" t="str">
        <f>IFERROR(VLOOKUP(K978,REFERENCES!R:S,2,FALSE),"")</f>
        <v>Nombre</v>
      </c>
      <c r="N978" s="159">
        <v>25</v>
      </c>
      <c r="O978" s="75"/>
      <c r="P978" s="75"/>
      <c r="Q978" s="75"/>
      <c r="R978" s="79" t="s">
        <v>1885</v>
      </c>
      <c r="S978" s="144">
        <v>25</v>
      </c>
      <c r="T978" s="85" t="s">
        <v>1040</v>
      </c>
      <c r="U978" s="142" t="s">
        <v>17</v>
      </c>
      <c r="V978" s="142" t="s">
        <v>269</v>
      </c>
      <c r="W978" s="86"/>
      <c r="AB978" s="142" t="str">
        <f t="shared" si="52"/>
        <v>CRO20161017GRMO</v>
      </c>
      <c r="AC978" s="142">
        <f t="shared" si="53"/>
        <v>4</v>
      </c>
      <c r="AD978" s="142" t="str">
        <f>VLOOKUP(U978,NIVEAUXADMIN!A:B,2,FALSE)</f>
        <v>HT08</v>
      </c>
      <c r="AE978" s="142" t="str">
        <f>VLOOKUP(V978,NIVEAUXADMIN!E:F,2,FALSE)</f>
        <v>HT08814</v>
      </c>
      <c r="AF978" s="142" t="e">
        <f>VLOOKUP(W978,NIVEAUXADMIN!I:J,2,FALSE)</f>
        <v>#N/A</v>
      </c>
      <c r="AG978" s="142">
        <f>IF(SUMPRODUCT(($A$4:$A978=A978)*($V$4:$V978=V978))&gt;1,0,1)</f>
        <v>0</v>
      </c>
    </row>
    <row r="979" spans="1:33" s="142" customFormat="1" ht="15" customHeight="1">
      <c r="A979" s="142" t="s">
        <v>2767</v>
      </c>
      <c r="B979" s="142" t="s">
        <v>2768</v>
      </c>
      <c r="C979" s="142" t="s">
        <v>38</v>
      </c>
      <c r="D979" s="72"/>
      <c r="E979" s="72"/>
      <c r="F979" s="142" t="s">
        <v>16</v>
      </c>
      <c r="G979" s="142" t="str">
        <f t="shared" si="54"/>
        <v>Octobre</v>
      </c>
      <c r="H979" s="158">
        <v>42660</v>
      </c>
      <c r="I979" s="84" t="s">
        <v>1051</v>
      </c>
      <c r="J979" s="142" t="s">
        <v>1052</v>
      </c>
      <c r="K979" s="142" t="s">
        <v>1057</v>
      </c>
      <c r="M979" s="80" t="str">
        <f>IFERROR(VLOOKUP(K979,REFERENCES!R:S,2,FALSE),"")</f>
        <v>Nombre</v>
      </c>
      <c r="N979" s="159">
        <v>25</v>
      </c>
      <c r="O979" s="75"/>
      <c r="P979" s="75"/>
      <c r="Q979" s="75"/>
      <c r="R979" s="79" t="s">
        <v>1885</v>
      </c>
      <c r="S979" s="144">
        <v>25</v>
      </c>
      <c r="T979" s="85"/>
      <c r="U979" s="142" t="s">
        <v>17</v>
      </c>
      <c r="V979" s="142" t="s">
        <v>269</v>
      </c>
      <c r="W979" s="86"/>
      <c r="AB979" s="142" t="str">
        <f t="shared" si="52"/>
        <v>CRO20161017GRMO</v>
      </c>
      <c r="AC979" s="142">
        <f t="shared" si="53"/>
        <v>4</v>
      </c>
      <c r="AD979" s="142" t="str">
        <f>VLOOKUP(U979,NIVEAUXADMIN!A:B,2,FALSE)</f>
        <v>HT08</v>
      </c>
      <c r="AE979" s="142" t="str">
        <f>VLOOKUP(V979,NIVEAUXADMIN!E:F,2,FALSE)</f>
        <v>HT08814</v>
      </c>
      <c r="AF979" s="142" t="e">
        <f>VLOOKUP(W979,NIVEAUXADMIN!I:J,2,FALSE)</f>
        <v>#N/A</v>
      </c>
      <c r="AG979" s="142">
        <f>IF(SUMPRODUCT(($A$4:$A979=A979)*($V$4:$V979=V979))&gt;1,0,1)</f>
        <v>0</v>
      </c>
    </row>
    <row r="980" spans="1:33" s="142" customFormat="1" ht="15" customHeight="1">
      <c r="A980" s="142" t="s">
        <v>2767</v>
      </c>
      <c r="B980" s="142" t="s">
        <v>2768</v>
      </c>
      <c r="C980" s="142" t="s">
        <v>38</v>
      </c>
      <c r="D980" s="72"/>
      <c r="E980" s="72"/>
      <c r="F980" s="142" t="s">
        <v>16</v>
      </c>
      <c r="G980" s="142" t="str">
        <f t="shared" si="54"/>
        <v>Octobre</v>
      </c>
      <c r="H980" s="158">
        <v>42660</v>
      </c>
      <c r="I980" s="84" t="s">
        <v>1051</v>
      </c>
      <c r="J980" s="142" t="s">
        <v>1052</v>
      </c>
      <c r="K980" s="142" t="s">
        <v>1054</v>
      </c>
      <c r="M980" s="80" t="str">
        <f>IFERROR(VLOOKUP(K980,REFERENCES!R:S,2,FALSE),"")</f>
        <v>Nombre</v>
      </c>
      <c r="N980" s="159">
        <v>50</v>
      </c>
      <c r="O980" s="75"/>
      <c r="P980" s="75"/>
      <c r="Q980" s="75"/>
      <c r="R980" s="79" t="s">
        <v>1885</v>
      </c>
      <c r="S980" s="144">
        <v>25</v>
      </c>
      <c r="T980" s="85" t="s">
        <v>1040</v>
      </c>
      <c r="U980" s="142" t="s">
        <v>17</v>
      </c>
      <c r="V980" s="142" t="s">
        <v>272</v>
      </c>
      <c r="W980" s="86"/>
      <c r="AB980" s="142" t="str">
        <f t="shared" si="52"/>
        <v>CRO20161017GRPE</v>
      </c>
      <c r="AC980" s="142">
        <f t="shared" si="53"/>
        <v>4</v>
      </c>
      <c r="AD980" s="142" t="str">
        <f>VLOOKUP(U980,NIVEAUXADMIN!A:B,2,FALSE)</f>
        <v>HT08</v>
      </c>
      <c r="AE980" s="142" t="str">
        <f>VLOOKUP(V980,NIVEAUXADMIN!E:F,2,FALSE)</f>
        <v>HT08834</v>
      </c>
      <c r="AF980" s="142" t="e">
        <f>VLOOKUP(W980,NIVEAUXADMIN!I:J,2,FALSE)</f>
        <v>#N/A</v>
      </c>
      <c r="AG980" s="142">
        <f>IF(SUMPRODUCT(($A$4:$A980=A980)*($V$4:$V980=V980))&gt;1,0,1)</f>
        <v>1</v>
      </c>
    </row>
    <row r="981" spans="1:33" s="142" customFormat="1" ht="15" customHeight="1">
      <c r="A981" s="142" t="s">
        <v>2767</v>
      </c>
      <c r="B981" s="142" t="s">
        <v>2768</v>
      </c>
      <c r="C981" s="142" t="s">
        <v>38</v>
      </c>
      <c r="D981" s="72"/>
      <c r="E981" s="72"/>
      <c r="F981" s="142" t="s">
        <v>16</v>
      </c>
      <c r="G981" s="142" t="str">
        <f t="shared" si="54"/>
        <v>Octobre</v>
      </c>
      <c r="H981" s="158">
        <v>42660</v>
      </c>
      <c r="I981" s="84" t="s">
        <v>1049</v>
      </c>
      <c r="J981" s="142" t="s">
        <v>1053</v>
      </c>
      <c r="K981" s="142" t="s">
        <v>1064</v>
      </c>
      <c r="L981" s="142" t="s">
        <v>2748</v>
      </c>
      <c r="M981" s="80" t="str">
        <f>IFERROR(VLOOKUP(K981,REFERENCES!R:S,2,FALSE),"")</f>
        <v>Nombre</v>
      </c>
      <c r="N981" s="159">
        <v>25</v>
      </c>
      <c r="O981" s="75"/>
      <c r="P981" s="75"/>
      <c r="Q981" s="75"/>
      <c r="R981" s="79" t="s">
        <v>1885</v>
      </c>
      <c r="S981" s="144">
        <v>25</v>
      </c>
      <c r="T981" s="85" t="s">
        <v>1040</v>
      </c>
      <c r="U981" s="142" t="s">
        <v>17</v>
      </c>
      <c r="V981" s="142" t="s">
        <v>272</v>
      </c>
      <c r="W981" s="86"/>
      <c r="AB981" s="142" t="str">
        <f t="shared" si="52"/>
        <v>CRO20161017GRPE</v>
      </c>
      <c r="AC981" s="142">
        <f t="shared" si="53"/>
        <v>4</v>
      </c>
      <c r="AD981" s="142" t="str">
        <f>VLOOKUP(U981,NIVEAUXADMIN!A:B,2,FALSE)</f>
        <v>HT08</v>
      </c>
      <c r="AE981" s="142" t="str">
        <f>VLOOKUP(V981,NIVEAUXADMIN!E:F,2,FALSE)</f>
        <v>HT08834</v>
      </c>
      <c r="AF981" s="142" t="e">
        <f>VLOOKUP(W981,NIVEAUXADMIN!I:J,2,FALSE)</f>
        <v>#N/A</v>
      </c>
      <c r="AG981" s="142">
        <f>IF(SUMPRODUCT(($A$4:$A981=A981)*($V$4:$V981=V981))&gt;1,0,1)</f>
        <v>0</v>
      </c>
    </row>
    <row r="982" spans="1:33" s="142" customFormat="1" ht="15" customHeight="1">
      <c r="A982" s="142" t="s">
        <v>2767</v>
      </c>
      <c r="B982" s="142" t="s">
        <v>2768</v>
      </c>
      <c r="C982" s="142" t="s">
        <v>38</v>
      </c>
      <c r="D982" s="72"/>
      <c r="E982" s="72"/>
      <c r="F982" s="142" t="s">
        <v>16</v>
      </c>
      <c r="G982" s="142" t="str">
        <f t="shared" si="54"/>
        <v>Octobre</v>
      </c>
      <c r="H982" s="158">
        <v>42660</v>
      </c>
      <c r="I982" s="84" t="s">
        <v>1051</v>
      </c>
      <c r="J982" s="142" t="s">
        <v>1052</v>
      </c>
      <c r="K982" s="142" t="s">
        <v>1063</v>
      </c>
      <c r="M982" s="80" t="str">
        <f>IFERROR(VLOOKUP(K982,REFERENCES!R:S,2,FALSE),"")</f>
        <v>Nombre</v>
      </c>
      <c r="N982" s="159">
        <v>25</v>
      </c>
      <c r="O982" s="75"/>
      <c r="P982" s="75"/>
      <c r="Q982" s="75"/>
      <c r="R982" s="79" t="s">
        <v>1885</v>
      </c>
      <c r="S982" s="144">
        <v>25</v>
      </c>
      <c r="T982" s="85" t="s">
        <v>1040</v>
      </c>
      <c r="U982" s="142" t="s">
        <v>17</v>
      </c>
      <c r="V982" s="142" t="s">
        <v>272</v>
      </c>
      <c r="W982" s="86"/>
      <c r="AB982" s="142" t="str">
        <f t="shared" si="52"/>
        <v>CRO20161017GRPE</v>
      </c>
      <c r="AC982" s="142">
        <f t="shared" si="53"/>
        <v>4</v>
      </c>
      <c r="AD982" s="142" t="str">
        <f>VLOOKUP(U982,NIVEAUXADMIN!A:B,2,FALSE)</f>
        <v>HT08</v>
      </c>
      <c r="AE982" s="142" t="str">
        <f>VLOOKUP(V982,NIVEAUXADMIN!E:F,2,FALSE)</f>
        <v>HT08834</v>
      </c>
      <c r="AF982" s="142" t="e">
        <f>VLOOKUP(W982,NIVEAUXADMIN!I:J,2,FALSE)</f>
        <v>#N/A</v>
      </c>
      <c r="AG982" s="142">
        <f>IF(SUMPRODUCT(($A$4:$A982=A982)*($V$4:$V982=V982))&gt;1,0,1)</f>
        <v>0</v>
      </c>
    </row>
    <row r="983" spans="1:33" s="142" customFormat="1" ht="15" customHeight="1">
      <c r="A983" s="142" t="s">
        <v>2767</v>
      </c>
      <c r="B983" s="142" t="s">
        <v>2768</v>
      </c>
      <c r="C983" s="142" t="s">
        <v>38</v>
      </c>
      <c r="D983" s="72"/>
      <c r="E983" s="72"/>
      <c r="F983" s="142" t="s">
        <v>16</v>
      </c>
      <c r="G983" s="142" t="str">
        <f t="shared" si="54"/>
        <v>Octobre</v>
      </c>
      <c r="H983" s="158">
        <v>42660</v>
      </c>
      <c r="I983" s="84" t="s">
        <v>1051</v>
      </c>
      <c r="J983" s="142" t="s">
        <v>1052</v>
      </c>
      <c r="K983" s="142" t="s">
        <v>1057</v>
      </c>
      <c r="M983" s="80" t="str">
        <f>IFERROR(VLOOKUP(K983,REFERENCES!R:S,2,FALSE),"")</f>
        <v>Nombre</v>
      </c>
      <c r="N983" s="159">
        <v>50</v>
      </c>
      <c r="O983" s="75"/>
      <c r="P983" s="75"/>
      <c r="Q983" s="75"/>
      <c r="R983" s="79" t="s">
        <v>1885</v>
      </c>
      <c r="S983" s="144">
        <v>25</v>
      </c>
      <c r="T983" s="85"/>
      <c r="U983" s="142" t="s">
        <v>17</v>
      </c>
      <c r="V983" s="142" t="s">
        <v>272</v>
      </c>
      <c r="W983" s="86"/>
      <c r="AB983" s="142" t="str">
        <f t="shared" si="52"/>
        <v>CRO20161017GRPE</v>
      </c>
      <c r="AC983" s="142">
        <f t="shared" si="53"/>
        <v>4</v>
      </c>
      <c r="AD983" s="142" t="str">
        <f>VLOOKUP(U983,NIVEAUXADMIN!A:B,2,FALSE)</f>
        <v>HT08</v>
      </c>
      <c r="AE983" s="142" t="str">
        <f>VLOOKUP(V983,NIVEAUXADMIN!E:F,2,FALSE)</f>
        <v>HT08834</v>
      </c>
      <c r="AF983" s="142" t="e">
        <f>VLOOKUP(W983,NIVEAUXADMIN!I:J,2,FALSE)</f>
        <v>#N/A</v>
      </c>
      <c r="AG983" s="142">
        <f>IF(SUMPRODUCT(($A$4:$A983=A983)*($V$4:$V983=V983))&gt;1,0,1)</f>
        <v>0</v>
      </c>
    </row>
    <row r="984" spans="1:33" s="142" customFormat="1" ht="15" customHeight="1">
      <c r="A984" s="142" t="s">
        <v>2767</v>
      </c>
      <c r="B984" s="142" t="s">
        <v>2768</v>
      </c>
      <c r="C984" s="142" t="s">
        <v>38</v>
      </c>
      <c r="D984" s="72"/>
      <c r="E984" s="72"/>
      <c r="F984" s="142" t="s">
        <v>16</v>
      </c>
      <c r="G984" s="142" t="str">
        <f t="shared" si="54"/>
        <v>Octobre</v>
      </c>
      <c r="H984" s="158">
        <v>42669</v>
      </c>
      <c r="I984" s="84" t="s">
        <v>1051</v>
      </c>
      <c r="J984" s="142" t="s">
        <v>1052</v>
      </c>
      <c r="K984" s="142" t="s">
        <v>1063</v>
      </c>
      <c r="M984" s="80" t="str">
        <f>IFERROR(VLOOKUP(K984,REFERENCES!R:S,2,FALSE),"")</f>
        <v>Nombre</v>
      </c>
      <c r="N984" s="159">
        <v>195</v>
      </c>
      <c r="O984" s="75"/>
      <c r="P984" s="75"/>
      <c r="Q984" s="75"/>
      <c r="R984" s="79" t="s">
        <v>1885</v>
      </c>
      <c r="S984" s="144">
        <v>195</v>
      </c>
      <c r="T984" s="85" t="s">
        <v>1040</v>
      </c>
      <c r="U984" s="142" t="s">
        <v>158</v>
      </c>
      <c r="V984" s="142" t="s">
        <v>360</v>
      </c>
      <c r="W984" s="86"/>
      <c r="X984" s="142" t="s">
        <v>1104</v>
      </c>
      <c r="AB984" s="142" t="str">
        <f t="shared" si="52"/>
        <v>CRO20161026NOPL</v>
      </c>
      <c r="AC984" s="142">
        <f t="shared" si="53"/>
        <v>6</v>
      </c>
      <c r="AD984" s="142" t="str">
        <f>VLOOKUP(U984,NIVEAUXADMIN!A:B,2,FALSE)</f>
        <v>HT03</v>
      </c>
      <c r="AE984" s="142" t="str">
        <f>VLOOKUP(V984,NIVEAUXADMIN!E:F,2,FALSE)</f>
        <v>HT03371</v>
      </c>
      <c r="AF984" s="142" t="e">
        <f>VLOOKUP(W984,NIVEAUXADMIN!I:J,2,FALSE)</f>
        <v>#N/A</v>
      </c>
      <c r="AG984" s="142">
        <f>IF(SUMPRODUCT(($A$4:$A984=A984)*($V$4:$V984=V984))&gt;1,0,1)</f>
        <v>1</v>
      </c>
    </row>
    <row r="985" spans="1:33" s="142" customFormat="1" ht="15" customHeight="1">
      <c r="A985" s="142" t="s">
        <v>2767</v>
      </c>
      <c r="B985" s="142" t="s">
        <v>2768</v>
      </c>
      <c r="C985" s="142" t="s">
        <v>38</v>
      </c>
      <c r="D985" s="72"/>
      <c r="E985" s="72"/>
      <c r="F985" s="142" t="s">
        <v>16</v>
      </c>
      <c r="G985" s="142" t="str">
        <f t="shared" si="54"/>
        <v>Octobre</v>
      </c>
      <c r="H985" s="158">
        <v>42673</v>
      </c>
      <c r="I985" s="84" t="s">
        <v>1051</v>
      </c>
      <c r="J985" s="142" t="s">
        <v>1052</v>
      </c>
      <c r="K985" s="142" t="s">
        <v>1063</v>
      </c>
      <c r="M985" s="80" t="str">
        <f>IFERROR(VLOOKUP(K985,REFERENCES!R:S,2,FALSE),"")</f>
        <v>Nombre</v>
      </c>
      <c r="N985" s="159">
        <v>231</v>
      </c>
      <c r="O985" s="75"/>
      <c r="P985" s="75"/>
      <c r="Q985" s="75"/>
      <c r="R985" s="79" t="s">
        <v>1885</v>
      </c>
      <c r="S985" s="144">
        <v>231</v>
      </c>
      <c r="T985" s="85" t="s">
        <v>1040</v>
      </c>
      <c r="U985" s="142" t="s">
        <v>174</v>
      </c>
      <c r="V985" s="142" t="s">
        <v>494</v>
      </c>
      <c r="W985" s="86" t="s">
        <v>1706</v>
      </c>
      <c r="AB985" s="142" t="str">
        <f t="shared" si="52"/>
        <v>CRO20161030OUPO5È</v>
      </c>
      <c r="AC985" s="142">
        <f t="shared" si="53"/>
        <v>1</v>
      </c>
      <c r="AD985" s="142" t="str">
        <f>VLOOKUP(U985,NIVEAUXADMIN!A:B,2,FALSE)</f>
        <v>HT01</v>
      </c>
      <c r="AE985" s="142" t="str">
        <f>VLOOKUP(V985,NIVEAUXADMIN!E:F,2,FALSE)</f>
        <v>HT01152</v>
      </c>
      <c r="AF985" s="142" t="str">
        <f>VLOOKUP(W985,NIVEAUXADMIN!I:J,2,FALSE)</f>
        <v>HT01152-05</v>
      </c>
      <c r="AG985" s="142">
        <f>IF(SUMPRODUCT(($A$4:$A985=A985)*($V$4:$V985=V985))&gt;1,0,1)</f>
        <v>1</v>
      </c>
    </row>
    <row r="986" spans="1:33" s="142" customFormat="1" ht="15" customHeight="1">
      <c r="A986" s="142" t="s">
        <v>2767</v>
      </c>
      <c r="B986" s="142" t="s">
        <v>2768</v>
      </c>
      <c r="C986" s="142" t="s">
        <v>38</v>
      </c>
      <c r="D986" s="72"/>
      <c r="E986" s="72"/>
      <c r="F986" s="142" t="s">
        <v>16</v>
      </c>
      <c r="G986" s="142" t="str">
        <f t="shared" si="54"/>
        <v>Octobre</v>
      </c>
      <c r="H986" s="158">
        <v>42673</v>
      </c>
      <c r="I986" s="84" t="s">
        <v>1051</v>
      </c>
      <c r="J986" s="142" t="s">
        <v>1052</v>
      </c>
      <c r="K986" s="142" t="s">
        <v>1063</v>
      </c>
      <c r="M986" s="80" t="str">
        <f>IFERROR(VLOOKUP(K986,REFERENCES!R:S,2,FALSE),"")</f>
        <v>Nombre</v>
      </c>
      <c r="N986" s="159">
        <v>110</v>
      </c>
      <c r="O986" s="75"/>
      <c r="P986" s="75"/>
      <c r="Q986" s="75"/>
      <c r="R986" s="79" t="s">
        <v>1885</v>
      </c>
      <c r="S986" s="144">
        <v>110</v>
      </c>
      <c r="T986" s="85" t="s">
        <v>1040</v>
      </c>
      <c r="U986" s="142" t="s">
        <v>174</v>
      </c>
      <c r="V986" s="142" t="s">
        <v>494</v>
      </c>
      <c r="W986" s="86" t="s">
        <v>1740</v>
      </c>
      <c r="AB986" s="142" t="str">
        <f t="shared" si="52"/>
        <v>CRO20161030OUPO6È</v>
      </c>
      <c r="AC986" s="142">
        <f t="shared" si="53"/>
        <v>1</v>
      </c>
      <c r="AD986" s="142" t="str">
        <f>VLOOKUP(U986,NIVEAUXADMIN!A:B,2,FALSE)</f>
        <v>HT01</v>
      </c>
      <c r="AE986" s="142" t="str">
        <f>VLOOKUP(V986,NIVEAUXADMIN!E:F,2,FALSE)</f>
        <v>HT01152</v>
      </c>
      <c r="AF986" s="142" t="str">
        <f>VLOOKUP(W986,NIVEAUXADMIN!I:J,2,FALSE)</f>
        <v>HT01152-01</v>
      </c>
      <c r="AG986" s="142">
        <f>IF(SUMPRODUCT(($A$4:$A986=A986)*($V$4:$V986=V986))&gt;1,0,1)</f>
        <v>0</v>
      </c>
    </row>
    <row r="987" spans="1:33" s="142" customFormat="1" ht="15" customHeight="1">
      <c r="A987" s="142" t="s">
        <v>2767</v>
      </c>
      <c r="B987" s="142" t="s">
        <v>2768</v>
      </c>
      <c r="C987" s="142" t="s">
        <v>38</v>
      </c>
      <c r="D987" s="72"/>
      <c r="E987" s="72"/>
      <c r="F987" s="142" t="s">
        <v>16</v>
      </c>
      <c r="G987" s="142" t="str">
        <f t="shared" si="54"/>
        <v>Octobre</v>
      </c>
      <c r="H987" s="158">
        <v>42668</v>
      </c>
      <c r="I987" s="84" t="s">
        <v>1051</v>
      </c>
      <c r="J987" s="142" t="s">
        <v>1052</v>
      </c>
      <c r="K987" s="142" t="s">
        <v>1063</v>
      </c>
      <c r="M987" s="80" t="str">
        <f>IFERROR(VLOOKUP(K987,REFERENCES!R:S,2,FALSE),"")</f>
        <v>Nombre</v>
      </c>
      <c r="N987" s="159">
        <v>200</v>
      </c>
      <c r="O987" s="75"/>
      <c r="P987" s="75"/>
      <c r="Q987" s="75"/>
      <c r="R987" s="79" t="s">
        <v>1885</v>
      </c>
      <c r="S987" s="144">
        <v>200</v>
      </c>
      <c r="T987" s="85" t="s">
        <v>1040</v>
      </c>
      <c r="U987" s="142" t="s">
        <v>174</v>
      </c>
      <c r="V987" s="142" t="s">
        <v>494</v>
      </c>
      <c r="W987" s="86" t="s">
        <v>1814</v>
      </c>
      <c r="AB987" s="142" t="str">
        <f t="shared" si="52"/>
        <v>CRO20161025OUPO9È</v>
      </c>
      <c r="AC987" s="142">
        <f t="shared" si="53"/>
        <v>5</v>
      </c>
      <c r="AD987" s="142" t="str">
        <f>VLOOKUP(U987,NIVEAUXADMIN!A:B,2,FALSE)</f>
        <v>HT01</v>
      </c>
      <c r="AE987" s="142" t="str">
        <f>VLOOKUP(V987,NIVEAUXADMIN!E:F,2,FALSE)</f>
        <v>HT01152</v>
      </c>
      <c r="AF987" s="142" t="str">
        <f>VLOOKUP(W987,NIVEAUXADMIN!I:J,2,FALSE)</f>
        <v>HT01152-04</v>
      </c>
      <c r="AG987" s="142">
        <f>IF(SUMPRODUCT(($A$4:$A987=A987)*($V$4:$V987=V987))&gt;1,0,1)</f>
        <v>0</v>
      </c>
    </row>
    <row r="988" spans="1:33" s="142" customFormat="1" ht="15" customHeight="1">
      <c r="A988" s="142" t="s">
        <v>2767</v>
      </c>
      <c r="B988" s="142" t="s">
        <v>2768</v>
      </c>
      <c r="C988" s="142" t="s">
        <v>38</v>
      </c>
      <c r="D988" s="142" t="s">
        <v>1192</v>
      </c>
      <c r="E988" s="72"/>
      <c r="F988" s="142" t="s">
        <v>16</v>
      </c>
      <c r="G988" s="142" t="str">
        <f t="shared" si="54"/>
        <v>Octobre</v>
      </c>
      <c r="H988" s="158">
        <v>42670</v>
      </c>
      <c r="I988" s="84" t="s">
        <v>1051</v>
      </c>
      <c r="J988" s="142" t="s">
        <v>1052</v>
      </c>
      <c r="K988" s="142" t="s">
        <v>1063</v>
      </c>
      <c r="M988" s="80" t="str">
        <f>IFERROR(VLOOKUP(K988,REFERENCES!R:S,2,FALSE),"")</f>
        <v>Nombre</v>
      </c>
      <c r="N988" s="159">
        <v>123</v>
      </c>
      <c r="O988" s="75"/>
      <c r="P988" s="75"/>
      <c r="Q988" s="75"/>
      <c r="R988" s="79" t="s">
        <v>1885</v>
      </c>
      <c r="S988" s="144">
        <v>123</v>
      </c>
      <c r="T988" s="85" t="s">
        <v>1040</v>
      </c>
      <c r="U988" s="142" t="s">
        <v>174</v>
      </c>
      <c r="V988" s="142" t="s">
        <v>494</v>
      </c>
      <c r="W988" s="86"/>
      <c r="X988" s="142" t="s">
        <v>1106</v>
      </c>
      <c r="AB988" s="142" t="str">
        <f t="shared" si="52"/>
        <v>CRO20161027OUPO</v>
      </c>
      <c r="AC988" s="142">
        <f t="shared" si="53"/>
        <v>6</v>
      </c>
      <c r="AD988" s="142" t="str">
        <f>VLOOKUP(U988,NIVEAUXADMIN!A:B,2,FALSE)</f>
        <v>HT01</v>
      </c>
      <c r="AE988" s="142" t="str">
        <f>VLOOKUP(V988,NIVEAUXADMIN!E:F,2,FALSE)</f>
        <v>HT01152</v>
      </c>
      <c r="AF988" s="142" t="e">
        <f>VLOOKUP(W988,NIVEAUXADMIN!I:J,2,FALSE)</f>
        <v>#N/A</v>
      </c>
      <c r="AG988" s="142">
        <f>IF(SUMPRODUCT(($A$4:$A988=A988)*($V$4:$V988=V988))&gt;1,0,1)</f>
        <v>0</v>
      </c>
    </row>
    <row r="989" spans="1:33" s="142" customFormat="1" ht="15" customHeight="1">
      <c r="A989" s="142" t="s">
        <v>2767</v>
      </c>
      <c r="B989" s="142" t="s">
        <v>2768</v>
      </c>
      <c r="C989" s="142" t="s">
        <v>38</v>
      </c>
      <c r="D989" s="72"/>
      <c r="E989" s="72"/>
      <c r="F989" s="142" t="s">
        <v>16</v>
      </c>
      <c r="G989" s="142" t="str">
        <f t="shared" si="54"/>
        <v>Novembre</v>
      </c>
      <c r="H989" s="158">
        <v>42677</v>
      </c>
      <c r="I989" s="84" t="s">
        <v>1051</v>
      </c>
      <c r="J989" s="142" t="s">
        <v>1052</v>
      </c>
      <c r="K989" s="142" t="s">
        <v>1063</v>
      </c>
      <c r="M989" s="80" t="str">
        <f>IFERROR(VLOOKUP(K989,REFERENCES!R:S,2,FALSE),"")</f>
        <v>Nombre</v>
      </c>
      <c r="N989" s="159">
        <v>65</v>
      </c>
      <c r="O989" s="75"/>
      <c r="P989" s="75"/>
      <c r="Q989" s="75"/>
      <c r="R989" s="79" t="s">
        <v>1885</v>
      </c>
      <c r="S989" s="144">
        <v>106</v>
      </c>
      <c r="T989" s="85" t="s">
        <v>1040</v>
      </c>
      <c r="U989" s="142" t="s">
        <v>174</v>
      </c>
      <c r="V989" s="142" t="s">
        <v>494</v>
      </c>
      <c r="W989" s="86"/>
      <c r="X989" s="142" t="s">
        <v>1109</v>
      </c>
      <c r="AB989" s="142" t="str">
        <f t="shared" si="52"/>
        <v>CRO2016113OUPO</v>
      </c>
      <c r="AC989" s="142">
        <f t="shared" si="53"/>
        <v>5</v>
      </c>
      <c r="AD989" s="142" t="str">
        <f>VLOOKUP(U989,NIVEAUXADMIN!A:B,2,FALSE)</f>
        <v>HT01</v>
      </c>
      <c r="AE989" s="142" t="str">
        <f>VLOOKUP(V989,NIVEAUXADMIN!E:F,2,FALSE)</f>
        <v>HT01152</v>
      </c>
      <c r="AF989" s="142" t="e">
        <f>VLOOKUP(W989,NIVEAUXADMIN!I:J,2,FALSE)</f>
        <v>#N/A</v>
      </c>
      <c r="AG989" s="142">
        <f>IF(SUMPRODUCT(($A$4:$A989=A989)*($V$4:$V989=V989))&gt;1,0,1)</f>
        <v>0</v>
      </c>
    </row>
    <row r="990" spans="1:33" s="142" customFormat="1" ht="15" customHeight="1">
      <c r="A990" s="142" t="s">
        <v>2767</v>
      </c>
      <c r="B990" s="142" t="s">
        <v>2768</v>
      </c>
      <c r="C990" s="142" t="s">
        <v>38</v>
      </c>
      <c r="D990" s="72"/>
      <c r="E990" s="72"/>
      <c r="F990" s="142" t="s">
        <v>16</v>
      </c>
      <c r="G990" s="142" t="str">
        <f t="shared" si="54"/>
        <v>Octobre</v>
      </c>
      <c r="H990" s="158">
        <v>42672</v>
      </c>
      <c r="I990" s="84" t="s">
        <v>1051</v>
      </c>
      <c r="J990" s="142" t="s">
        <v>1052</v>
      </c>
      <c r="K990" s="142" t="s">
        <v>1063</v>
      </c>
      <c r="M990" s="80" t="str">
        <f>IFERROR(VLOOKUP(K990,REFERENCES!R:S,2,FALSE),"")</f>
        <v>Nombre</v>
      </c>
      <c r="N990" s="159">
        <v>146</v>
      </c>
      <c r="O990" s="75"/>
      <c r="P990" s="75"/>
      <c r="Q990" s="75"/>
      <c r="R990" s="79" t="s">
        <v>1885</v>
      </c>
      <c r="S990" s="144">
        <v>146</v>
      </c>
      <c r="T990" s="85" t="s">
        <v>1040</v>
      </c>
      <c r="U990" s="142" t="s">
        <v>174</v>
      </c>
      <c r="V990" s="142" t="s">
        <v>494</v>
      </c>
      <c r="W990" s="86"/>
      <c r="X990" s="142" t="s">
        <v>1110</v>
      </c>
      <c r="AB990" s="142" t="str">
        <f t="shared" si="52"/>
        <v>CRO20161029OUPO</v>
      </c>
      <c r="AC990" s="142">
        <f t="shared" si="53"/>
        <v>1</v>
      </c>
      <c r="AD990" s="142" t="str">
        <f>VLOOKUP(U990,NIVEAUXADMIN!A:B,2,FALSE)</f>
        <v>HT01</v>
      </c>
      <c r="AE990" s="142" t="str">
        <f>VLOOKUP(V990,NIVEAUXADMIN!E:F,2,FALSE)</f>
        <v>HT01152</v>
      </c>
      <c r="AF990" s="142" t="e">
        <f>VLOOKUP(W990,NIVEAUXADMIN!I:J,2,FALSE)</f>
        <v>#N/A</v>
      </c>
      <c r="AG990" s="142">
        <f>IF(SUMPRODUCT(($A$4:$A990=A990)*($V$4:$V990=V990))&gt;1,0,1)</f>
        <v>0</v>
      </c>
    </row>
    <row r="991" spans="1:33" s="142" customFormat="1" ht="15" customHeight="1">
      <c r="A991" s="142" t="s">
        <v>2767</v>
      </c>
      <c r="B991" s="142" t="s">
        <v>2768</v>
      </c>
      <c r="C991" s="142" t="s">
        <v>38</v>
      </c>
      <c r="D991" s="72"/>
      <c r="E991" s="72"/>
      <c r="F991" s="142" t="s">
        <v>16</v>
      </c>
      <c r="G991" s="142" t="str">
        <f t="shared" si="54"/>
        <v>Novembre</v>
      </c>
      <c r="H991" s="158">
        <v>42676</v>
      </c>
      <c r="I991" s="84" t="s">
        <v>1051</v>
      </c>
      <c r="J991" s="142" t="s">
        <v>1052</v>
      </c>
      <c r="K991" s="142" t="s">
        <v>1063</v>
      </c>
      <c r="M991" s="80" t="str">
        <f>IFERROR(VLOOKUP(K991,REFERENCES!R:S,2,FALSE),"")</f>
        <v>Nombre</v>
      </c>
      <c r="N991" s="159">
        <v>180</v>
      </c>
      <c r="O991" s="75"/>
      <c r="P991" s="75"/>
      <c r="Q991" s="75"/>
      <c r="R991" s="79" t="s">
        <v>1885</v>
      </c>
      <c r="S991" s="144">
        <v>241</v>
      </c>
      <c r="T991" s="85" t="s">
        <v>1040</v>
      </c>
      <c r="U991" s="142" t="s">
        <v>174</v>
      </c>
      <c r="V991" s="142" t="s">
        <v>494</v>
      </c>
      <c r="W991" s="86"/>
      <c r="X991" s="142" t="s">
        <v>1108</v>
      </c>
      <c r="AB991" s="142" t="str">
        <f t="shared" si="52"/>
        <v>CRO2016112OUPO</v>
      </c>
      <c r="AC991" s="142">
        <f t="shared" si="53"/>
        <v>5</v>
      </c>
      <c r="AD991" s="142" t="str">
        <f>VLOOKUP(U991,NIVEAUXADMIN!A:B,2,FALSE)</f>
        <v>HT01</v>
      </c>
      <c r="AE991" s="142" t="str">
        <f>VLOOKUP(V991,NIVEAUXADMIN!E:F,2,FALSE)</f>
        <v>HT01152</v>
      </c>
      <c r="AF991" s="142" t="e">
        <f>VLOOKUP(W991,NIVEAUXADMIN!I:J,2,FALSE)</f>
        <v>#N/A</v>
      </c>
      <c r="AG991" s="142">
        <f>IF(SUMPRODUCT(($A$4:$A991=A991)*($V$4:$V991=V991))&gt;1,0,1)</f>
        <v>0</v>
      </c>
    </row>
    <row r="992" spans="1:33" s="142" customFormat="1" ht="15" customHeight="1">
      <c r="A992" s="142" t="s">
        <v>2767</v>
      </c>
      <c r="B992" s="142" t="s">
        <v>2768</v>
      </c>
      <c r="C992" s="142" t="s">
        <v>38</v>
      </c>
      <c r="D992" s="72"/>
      <c r="E992" s="72"/>
      <c r="F992" s="142" t="s">
        <v>16</v>
      </c>
      <c r="G992" s="142" t="str">
        <f t="shared" si="54"/>
        <v>Octobre</v>
      </c>
      <c r="H992" s="158">
        <v>42674</v>
      </c>
      <c r="I992" s="84" t="s">
        <v>1051</v>
      </c>
      <c r="J992" s="142" t="s">
        <v>1052</v>
      </c>
      <c r="K992" s="142" t="s">
        <v>1063</v>
      </c>
      <c r="M992" s="80" t="str">
        <f>IFERROR(VLOOKUP(K992,REFERENCES!R:S,2,FALSE),"")</f>
        <v>Nombre</v>
      </c>
      <c r="N992" s="159">
        <v>288</v>
      </c>
      <c r="O992" s="75"/>
      <c r="P992" s="75"/>
      <c r="Q992" s="75"/>
      <c r="R992" s="79" t="s">
        <v>1885</v>
      </c>
      <c r="S992" s="144">
        <v>288</v>
      </c>
      <c r="T992" s="85" t="s">
        <v>1040</v>
      </c>
      <c r="U992" s="142" t="s">
        <v>174</v>
      </c>
      <c r="V992" s="142" t="s">
        <v>494</v>
      </c>
      <c r="W992" s="86"/>
      <c r="X992" s="142" t="s">
        <v>1107</v>
      </c>
      <c r="AB992" s="142" t="str">
        <f t="shared" si="52"/>
        <v>CRO20161031OUPO</v>
      </c>
      <c r="AC992" s="142">
        <f t="shared" si="53"/>
        <v>6</v>
      </c>
      <c r="AD992" s="142" t="str">
        <f>VLOOKUP(U992,NIVEAUXADMIN!A:B,2,FALSE)</f>
        <v>HT01</v>
      </c>
      <c r="AE992" s="142" t="str">
        <f>VLOOKUP(V992,NIVEAUXADMIN!E:F,2,FALSE)</f>
        <v>HT01152</v>
      </c>
      <c r="AF992" s="142" t="e">
        <f>VLOOKUP(W992,NIVEAUXADMIN!I:J,2,FALSE)</f>
        <v>#N/A</v>
      </c>
      <c r="AG992" s="142">
        <f>IF(SUMPRODUCT(($A$4:$A992=A992)*($V$4:$V992=V992))&gt;1,0,1)</f>
        <v>0</v>
      </c>
    </row>
    <row r="993" spans="1:33" s="142" customFormat="1" ht="15" customHeight="1">
      <c r="A993" s="142" t="s">
        <v>2767</v>
      </c>
      <c r="B993" s="142" t="s">
        <v>2768</v>
      </c>
      <c r="C993" s="142" t="s">
        <v>38</v>
      </c>
      <c r="D993" s="72"/>
      <c r="E993" s="72"/>
      <c r="F993" s="142" t="s">
        <v>16</v>
      </c>
      <c r="G993" s="142" t="str">
        <f t="shared" si="54"/>
        <v>Octobre</v>
      </c>
      <c r="H993" s="158">
        <v>42660</v>
      </c>
      <c r="I993" s="84" t="s">
        <v>1051</v>
      </c>
      <c r="J993" s="142" t="s">
        <v>1052</v>
      </c>
      <c r="K993" s="142" t="s">
        <v>1054</v>
      </c>
      <c r="M993" s="80" t="str">
        <f>IFERROR(VLOOKUP(K993,REFERENCES!R:S,2,FALSE),"")</f>
        <v>Nombre</v>
      </c>
      <c r="N993" s="159">
        <v>50</v>
      </c>
      <c r="O993" s="75"/>
      <c r="P993" s="75"/>
      <c r="Q993" s="75"/>
      <c r="R993" s="79" t="s">
        <v>1885</v>
      </c>
      <c r="S993" s="144">
        <v>25</v>
      </c>
      <c r="T993" s="85" t="s">
        <v>1040</v>
      </c>
      <c r="U993" s="142" t="s">
        <v>17</v>
      </c>
      <c r="V993" s="142" t="s">
        <v>275</v>
      </c>
      <c r="W993" s="86"/>
      <c r="AB993" s="142" t="str">
        <f t="shared" si="52"/>
        <v>CRO20161017GRRO</v>
      </c>
      <c r="AC993" s="142">
        <f t="shared" si="53"/>
        <v>4</v>
      </c>
      <c r="AD993" s="142" t="str">
        <f>VLOOKUP(U993,NIVEAUXADMIN!A:B,2,FALSE)</f>
        <v>HT08</v>
      </c>
      <c r="AE993" s="142" t="str">
        <f>VLOOKUP(V993,NIVEAUXADMIN!E:F,2,FALSE)</f>
        <v>HT08832</v>
      </c>
      <c r="AF993" s="142" t="e">
        <f>VLOOKUP(W993,NIVEAUXADMIN!I:J,2,FALSE)</f>
        <v>#N/A</v>
      </c>
      <c r="AG993" s="142">
        <f>IF(SUMPRODUCT(($A$4:$A993=A993)*($V$4:$V993=V993))&gt;1,0,1)</f>
        <v>1</v>
      </c>
    </row>
    <row r="994" spans="1:33" s="142" customFormat="1" ht="15" customHeight="1">
      <c r="A994" s="142" t="s">
        <v>2767</v>
      </c>
      <c r="B994" s="142" t="s">
        <v>2768</v>
      </c>
      <c r="C994" s="142" t="s">
        <v>38</v>
      </c>
      <c r="D994" s="72"/>
      <c r="E994" s="72"/>
      <c r="F994" s="142" t="s">
        <v>16</v>
      </c>
      <c r="G994" s="142" t="str">
        <f t="shared" si="54"/>
        <v>Octobre</v>
      </c>
      <c r="H994" s="158">
        <v>42660</v>
      </c>
      <c r="I994" s="84" t="s">
        <v>1049</v>
      </c>
      <c r="J994" s="142" t="s">
        <v>1053</v>
      </c>
      <c r="K994" s="142" t="s">
        <v>1064</v>
      </c>
      <c r="L994" s="142" t="s">
        <v>2748</v>
      </c>
      <c r="M994" s="80" t="str">
        <f>IFERROR(VLOOKUP(K994,REFERENCES!R:S,2,FALSE),"")</f>
        <v>Nombre</v>
      </c>
      <c r="N994" s="159">
        <v>25</v>
      </c>
      <c r="O994" s="75"/>
      <c r="P994" s="75"/>
      <c r="Q994" s="75"/>
      <c r="R994" s="79" t="s">
        <v>1885</v>
      </c>
      <c r="S994" s="144">
        <v>25</v>
      </c>
      <c r="T994" s="85" t="s">
        <v>1040</v>
      </c>
      <c r="U994" s="142" t="s">
        <v>17</v>
      </c>
      <c r="V994" s="142" t="s">
        <v>275</v>
      </c>
      <c r="W994" s="86"/>
      <c r="AB994" s="142" t="str">
        <f t="shared" si="52"/>
        <v>CRO20161017GRRO</v>
      </c>
      <c r="AC994" s="142">
        <f t="shared" si="53"/>
        <v>4</v>
      </c>
      <c r="AD994" s="142" t="str">
        <f>VLOOKUP(U994,NIVEAUXADMIN!A:B,2,FALSE)</f>
        <v>HT08</v>
      </c>
      <c r="AE994" s="142" t="str">
        <f>VLOOKUP(V994,NIVEAUXADMIN!E:F,2,FALSE)</f>
        <v>HT08832</v>
      </c>
      <c r="AF994" s="142" t="e">
        <f>VLOOKUP(W994,NIVEAUXADMIN!I:J,2,FALSE)</f>
        <v>#N/A</v>
      </c>
      <c r="AG994" s="142">
        <f>IF(SUMPRODUCT(($A$4:$A994=A994)*($V$4:$V994=V994))&gt;1,0,1)</f>
        <v>0</v>
      </c>
    </row>
    <row r="995" spans="1:33" s="142" customFormat="1" ht="15" customHeight="1">
      <c r="A995" s="142" t="s">
        <v>2767</v>
      </c>
      <c r="B995" s="142" t="s">
        <v>2768</v>
      </c>
      <c r="C995" s="142" t="s">
        <v>38</v>
      </c>
      <c r="D995" s="72"/>
      <c r="E995" s="72"/>
      <c r="F995" s="142" t="s">
        <v>16</v>
      </c>
      <c r="G995" s="142" t="str">
        <f t="shared" si="54"/>
        <v>Octobre</v>
      </c>
      <c r="H995" s="158">
        <v>42660</v>
      </c>
      <c r="I995" s="84" t="s">
        <v>1051</v>
      </c>
      <c r="J995" s="142" t="s">
        <v>1052</v>
      </c>
      <c r="K995" s="142" t="s">
        <v>1063</v>
      </c>
      <c r="M995" s="80" t="str">
        <f>IFERROR(VLOOKUP(K995,REFERENCES!R:S,2,FALSE),"")</f>
        <v>Nombre</v>
      </c>
      <c r="N995" s="159">
        <v>25</v>
      </c>
      <c r="O995" s="75"/>
      <c r="P995" s="75"/>
      <c r="Q995" s="75"/>
      <c r="R995" s="79" t="s">
        <v>1885</v>
      </c>
      <c r="S995" s="144">
        <v>25</v>
      </c>
      <c r="T995" s="85" t="s">
        <v>1040</v>
      </c>
      <c r="U995" s="142" t="s">
        <v>17</v>
      </c>
      <c r="V995" s="142" t="s">
        <v>275</v>
      </c>
      <c r="W995" s="86"/>
      <c r="AB995" s="142" t="str">
        <f t="shared" si="52"/>
        <v>CRO20161017GRRO</v>
      </c>
      <c r="AC995" s="142">
        <f t="shared" si="53"/>
        <v>4</v>
      </c>
      <c r="AD995" s="142" t="str">
        <f>VLOOKUP(U995,NIVEAUXADMIN!A:B,2,FALSE)</f>
        <v>HT08</v>
      </c>
      <c r="AE995" s="142" t="str">
        <f>VLOOKUP(V995,NIVEAUXADMIN!E:F,2,FALSE)</f>
        <v>HT08832</v>
      </c>
      <c r="AF995" s="142" t="e">
        <f>VLOOKUP(W995,NIVEAUXADMIN!I:J,2,FALSE)</f>
        <v>#N/A</v>
      </c>
      <c r="AG995" s="142">
        <f>IF(SUMPRODUCT(($A$4:$A995=A995)*($V$4:$V995=V995))&gt;1,0,1)</f>
        <v>0</v>
      </c>
    </row>
    <row r="996" spans="1:33" s="142" customFormat="1" ht="15" customHeight="1">
      <c r="A996" s="142" t="s">
        <v>2767</v>
      </c>
      <c r="B996" s="142" t="s">
        <v>2768</v>
      </c>
      <c r="C996" s="142" t="s">
        <v>38</v>
      </c>
      <c r="D996" s="72"/>
      <c r="E996" s="72"/>
      <c r="F996" s="142" t="s">
        <v>16</v>
      </c>
      <c r="G996" s="142" t="str">
        <f t="shared" si="54"/>
        <v>Octobre</v>
      </c>
      <c r="H996" s="158">
        <v>42660</v>
      </c>
      <c r="I996" s="84" t="s">
        <v>1051</v>
      </c>
      <c r="J996" s="142" t="s">
        <v>1052</v>
      </c>
      <c r="K996" s="142" t="s">
        <v>1057</v>
      </c>
      <c r="M996" s="80" t="str">
        <f>IFERROR(VLOOKUP(K996,REFERENCES!R:S,2,FALSE),"")</f>
        <v>Nombre</v>
      </c>
      <c r="N996" s="159">
        <v>50</v>
      </c>
      <c r="O996" s="75"/>
      <c r="P996" s="75"/>
      <c r="Q996" s="75"/>
      <c r="R996" s="79" t="s">
        <v>1885</v>
      </c>
      <c r="S996" s="144">
        <v>25</v>
      </c>
      <c r="T996" s="85"/>
      <c r="U996" s="142" t="s">
        <v>17</v>
      </c>
      <c r="V996" s="142" t="s">
        <v>275</v>
      </c>
      <c r="W996" s="86"/>
      <c r="AB996" s="142" t="str">
        <f t="shared" si="52"/>
        <v>CRO20161017GRRO</v>
      </c>
      <c r="AC996" s="142">
        <f t="shared" si="53"/>
        <v>4</v>
      </c>
      <c r="AD996" s="142" t="str">
        <f>VLOOKUP(U996,NIVEAUXADMIN!A:B,2,FALSE)</f>
        <v>HT08</v>
      </c>
      <c r="AE996" s="142" t="str">
        <f>VLOOKUP(V996,NIVEAUXADMIN!E:F,2,FALSE)</f>
        <v>HT08832</v>
      </c>
      <c r="AF996" s="142" t="e">
        <f>VLOOKUP(W996,NIVEAUXADMIN!I:J,2,FALSE)</f>
        <v>#N/A</v>
      </c>
      <c r="AG996" s="142">
        <f>IF(SUMPRODUCT(($A$4:$A996=A996)*($V$4:$V996=V996))&gt;1,0,1)</f>
        <v>0</v>
      </c>
    </row>
    <row r="997" spans="1:33" s="142" customFormat="1" ht="15" customHeight="1">
      <c r="A997" s="142" t="s">
        <v>2771</v>
      </c>
      <c r="B997" s="142" t="s">
        <v>2771</v>
      </c>
      <c r="C997" s="143" t="s">
        <v>38</v>
      </c>
      <c r="D997" s="72" t="s">
        <v>1192</v>
      </c>
      <c r="E997" s="72"/>
      <c r="F997" s="142" t="s">
        <v>16</v>
      </c>
      <c r="G997" s="142" t="str">
        <f t="shared" si="54"/>
        <v>Octobre</v>
      </c>
      <c r="H997" s="158">
        <v>42657</v>
      </c>
      <c r="I997" s="84" t="s">
        <v>1051</v>
      </c>
      <c r="J997" s="142" t="s">
        <v>1052</v>
      </c>
      <c r="K997" s="142" t="s">
        <v>1059</v>
      </c>
      <c r="M997" s="80" t="str">
        <f>IFERROR(VLOOKUP(K997,REFERENCES!R:S,2,FALSE),"")</f>
        <v>Nombre</v>
      </c>
      <c r="N997" s="159">
        <v>7000</v>
      </c>
      <c r="O997" s="75"/>
      <c r="P997" s="75"/>
      <c r="Q997" s="75"/>
      <c r="R997" s="79" t="s">
        <v>1885</v>
      </c>
      <c r="S997" s="144">
        <v>100</v>
      </c>
      <c r="T997" s="85" t="s">
        <v>1040</v>
      </c>
      <c r="U997" s="142" t="s">
        <v>174</v>
      </c>
      <c r="V997" s="142" t="s">
        <v>464</v>
      </c>
      <c r="W997" s="86"/>
      <c r="AB997" s="142" t="str">
        <f t="shared" si="52"/>
        <v>CRO20161014OUCR</v>
      </c>
      <c r="AC997" s="142">
        <f t="shared" si="53"/>
        <v>1</v>
      </c>
      <c r="AD997" s="142" t="str">
        <f>VLOOKUP(U997,NIVEAUXADMIN!A:B,2,FALSE)</f>
        <v>HT01</v>
      </c>
      <c r="AE997" s="142" t="str">
        <f>VLOOKUP(V997,NIVEAUXADMIN!E:F,2,FALSE)</f>
        <v>HT01131</v>
      </c>
      <c r="AF997" s="142" t="e">
        <f>VLOOKUP(W997,NIVEAUXADMIN!I:J,2,FALSE)</f>
        <v>#N/A</v>
      </c>
      <c r="AG997" s="142">
        <f>IF(SUMPRODUCT(($A$4:$A997=A997)*($V$4:$V997=V997))&gt;1,0,1)</f>
        <v>1</v>
      </c>
    </row>
    <row r="998" spans="1:33" s="142" customFormat="1" ht="15" customHeight="1">
      <c r="A998" s="142" t="s">
        <v>2771</v>
      </c>
      <c r="B998" s="142" t="s">
        <v>2771</v>
      </c>
      <c r="C998" s="143" t="s">
        <v>38</v>
      </c>
      <c r="D998" s="72" t="s">
        <v>1192</v>
      </c>
      <c r="E998" s="72"/>
      <c r="F998" s="142" t="s">
        <v>16</v>
      </c>
      <c r="G998" s="142" t="str">
        <f t="shared" si="54"/>
        <v>Octobre</v>
      </c>
      <c r="H998" s="158">
        <v>42658</v>
      </c>
      <c r="I998" s="84" t="s">
        <v>1051</v>
      </c>
      <c r="J998" s="142" t="s">
        <v>1052</v>
      </c>
      <c r="K998" s="142" t="s">
        <v>1059</v>
      </c>
      <c r="M998" s="80" t="str">
        <f>IFERROR(VLOOKUP(K998,REFERENCES!R:S,2,FALSE),"")</f>
        <v>Nombre</v>
      </c>
      <c r="N998" s="159">
        <v>3000</v>
      </c>
      <c r="O998" s="75"/>
      <c r="P998" s="75"/>
      <c r="Q998" s="75"/>
      <c r="R998" s="79" t="s">
        <v>1885</v>
      </c>
      <c r="S998" s="144">
        <v>77</v>
      </c>
      <c r="T998" s="85" t="s">
        <v>1040</v>
      </c>
      <c r="U998" s="142" t="s">
        <v>174</v>
      </c>
      <c r="V998" s="142" t="s">
        <v>464</v>
      </c>
      <c r="W998" s="86"/>
      <c r="AB998" s="142" t="str">
        <f t="shared" si="52"/>
        <v>CRO20161015OUCR</v>
      </c>
      <c r="AC998" s="142">
        <f t="shared" si="53"/>
        <v>1</v>
      </c>
      <c r="AD998" s="142" t="str">
        <f>VLOOKUP(U998,NIVEAUXADMIN!A:B,2,FALSE)</f>
        <v>HT01</v>
      </c>
      <c r="AE998" s="142" t="str">
        <f>VLOOKUP(V998,NIVEAUXADMIN!E:F,2,FALSE)</f>
        <v>HT01131</v>
      </c>
      <c r="AF998" s="142" t="e">
        <f>VLOOKUP(W998,NIVEAUXADMIN!I:J,2,FALSE)</f>
        <v>#N/A</v>
      </c>
      <c r="AG998" s="142">
        <f>IF(SUMPRODUCT(($A$4:$A998=A998)*($V$4:$V998=V998))&gt;1,0,1)</f>
        <v>0</v>
      </c>
    </row>
    <row r="999" spans="1:33" s="142" customFormat="1" ht="15" customHeight="1">
      <c r="A999" s="142" t="s">
        <v>65</v>
      </c>
      <c r="B999" s="142" t="s">
        <v>65</v>
      </c>
      <c r="C999" s="142" t="s">
        <v>26</v>
      </c>
      <c r="D999" s="72" t="s">
        <v>87</v>
      </c>
      <c r="E999" s="72" t="s">
        <v>1216</v>
      </c>
      <c r="F999" s="142" t="s">
        <v>16</v>
      </c>
      <c r="G999" s="142" t="str">
        <f t="shared" si="54"/>
        <v>Octobre</v>
      </c>
      <c r="H999" s="158">
        <v>42653</v>
      </c>
      <c r="I999" s="84" t="s">
        <v>1049</v>
      </c>
      <c r="J999" s="142" t="s">
        <v>1053</v>
      </c>
      <c r="K999" s="142" t="s">
        <v>1064</v>
      </c>
      <c r="L999" s="142" t="s">
        <v>1907</v>
      </c>
      <c r="M999" s="80" t="str">
        <f>IFERROR(VLOOKUP(K999,REFERENCES!R:S,2,FALSE),"")</f>
        <v>Nombre</v>
      </c>
      <c r="N999" s="159">
        <v>252</v>
      </c>
      <c r="O999" s="75"/>
      <c r="P999" s="75"/>
      <c r="Q999" s="75"/>
      <c r="R999" s="79" t="s">
        <v>1885</v>
      </c>
      <c r="S999" s="144">
        <v>252</v>
      </c>
      <c r="T999" s="85" t="s">
        <v>1040</v>
      </c>
      <c r="U999" s="142" t="s">
        <v>20</v>
      </c>
      <c r="V999" s="142" t="s">
        <v>253</v>
      </c>
      <c r="W999" s="86" t="s">
        <v>1552</v>
      </c>
      <c r="X999" s="142" t="s">
        <v>1149</v>
      </c>
      <c r="Y999" s="142" t="s">
        <v>1035</v>
      </c>
      <c r="Z999" s="142" t="s">
        <v>1069</v>
      </c>
      <c r="AB999" s="142" t="str">
        <f t="shared" si="52"/>
        <v>DIA20161010SUAQ3È</v>
      </c>
      <c r="AC999" s="142">
        <f t="shared" si="53"/>
        <v>2</v>
      </c>
      <c r="AD999" s="142" t="str">
        <f>VLOOKUP(U999,NIVEAUXADMIN!A:B,2,FALSE)</f>
        <v>HT07</v>
      </c>
      <c r="AE999" s="142" t="str">
        <f>VLOOKUP(V999,NIVEAUXADMIN!E:F,2,FALSE)</f>
        <v>HT07731</v>
      </c>
      <c r="AF999" s="142" t="str">
        <f>VLOOKUP(W999,NIVEAUXADMIN!I:J,2,FALSE)</f>
        <v>HT07731-03</v>
      </c>
      <c r="AG999" s="142">
        <f>IF(SUMPRODUCT(($A$4:$A999=A999)*($V$4:$V999=V999))&gt;1,0,1)</f>
        <v>1</v>
      </c>
    </row>
    <row r="1000" spans="1:33" s="142" customFormat="1" ht="15" customHeight="1">
      <c r="A1000" s="142" t="s">
        <v>65</v>
      </c>
      <c r="B1000" s="142" t="s">
        <v>65</v>
      </c>
      <c r="C1000" s="142" t="s">
        <v>26</v>
      </c>
      <c r="D1000" s="72" t="s">
        <v>87</v>
      </c>
      <c r="E1000" s="72" t="s">
        <v>1216</v>
      </c>
      <c r="F1000" s="142" t="s">
        <v>16</v>
      </c>
      <c r="G1000" s="142" t="str">
        <f t="shared" si="54"/>
        <v>Octobre</v>
      </c>
      <c r="H1000" s="158">
        <v>42653</v>
      </c>
      <c r="I1000" s="84" t="s">
        <v>1051</v>
      </c>
      <c r="J1000" s="142" t="s">
        <v>1052</v>
      </c>
      <c r="K1000" s="142" t="s">
        <v>1062</v>
      </c>
      <c r="L1000" s="142" t="s">
        <v>1900</v>
      </c>
      <c r="M1000" s="80" t="str">
        <f>IFERROR(VLOOKUP(K1000,REFERENCES!R:S,2,FALSE),"")</f>
        <v>Nombre</v>
      </c>
      <c r="N1000" s="159">
        <v>252</v>
      </c>
      <c r="O1000" s="75"/>
      <c r="P1000" s="75"/>
      <c r="Q1000" s="75"/>
      <c r="R1000" s="79" t="s">
        <v>1885</v>
      </c>
      <c r="S1000" s="144">
        <v>252</v>
      </c>
      <c r="T1000" s="85" t="s">
        <v>1040</v>
      </c>
      <c r="U1000" s="142" t="s">
        <v>20</v>
      </c>
      <c r="V1000" s="142" t="s">
        <v>253</v>
      </c>
      <c r="W1000" s="86" t="s">
        <v>1552</v>
      </c>
      <c r="X1000" s="142" t="s">
        <v>1149</v>
      </c>
      <c r="Y1000" s="142" t="s">
        <v>1035</v>
      </c>
      <c r="Z1000" s="142" t="s">
        <v>1069</v>
      </c>
      <c r="AB1000" s="142" t="str">
        <f t="shared" si="52"/>
        <v>DIA20161010SUAQ3È</v>
      </c>
      <c r="AC1000" s="142">
        <f t="shared" si="53"/>
        <v>2</v>
      </c>
      <c r="AD1000" s="142" t="str">
        <f>VLOOKUP(U1000,NIVEAUXADMIN!A:B,2,FALSE)</f>
        <v>HT07</v>
      </c>
      <c r="AE1000" s="142" t="str">
        <f>VLOOKUP(V1000,NIVEAUXADMIN!E:F,2,FALSE)</f>
        <v>HT07731</v>
      </c>
      <c r="AF1000" s="142" t="str">
        <f>VLOOKUP(W1000,NIVEAUXADMIN!I:J,2,FALSE)</f>
        <v>HT07731-03</v>
      </c>
      <c r="AG1000" s="142">
        <f>IF(SUMPRODUCT(($A$4:$A1000=A1000)*($V$4:$V1000=V1000))&gt;1,0,1)</f>
        <v>0</v>
      </c>
    </row>
    <row r="1001" spans="1:33" s="142" customFormat="1" ht="15" customHeight="1">
      <c r="A1001" s="142" t="s">
        <v>65</v>
      </c>
      <c r="B1001" s="142" t="s">
        <v>65</v>
      </c>
      <c r="C1001" s="142" t="s">
        <v>26</v>
      </c>
      <c r="D1001" s="72" t="s">
        <v>87</v>
      </c>
      <c r="E1001" s="72" t="s">
        <v>1216</v>
      </c>
      <c r="F1001" s="142" t="s">
        <v>16</v>
      </c>
      <c r="G1001" s="142" t="str">
        <f t="shared" si="54"/>
        <v>Octobre</v>
      </c>
      <c r="H1001" s="158">
        <v>42663</v>
      </c>
      <c r="I1001" s="84" t="s">
        <v>1049</v>
      </c>
      <c r="J1001" s="142" t="s">
        <v>1053</v>
      </c>
      <c r="K1001" s="142" t="s">
        <v>1064</v>
      </c>
      <c r="L1001" s="142" t="s">
        <v>1907</v>
      </c>
      <c r="M1001" s="80" t="str">
        <f>IFERROR(VLOOKUP(K1001,REFERENCES!R:S,2,FALSE),"")</f>
        <v>Nombre</v>
      </c>
      <c r="N1001" s="159">
        <v>85</v>
      </c>
      <c r="O1001" s="75"/>
      <c r="P1001" s="75"/>
      <c r="Q1001" s="75"/>
      <c r="R1001" s="79" t="s">
        <v>1885</v>
      </c>
      <c r="S1001" s="144">
        <v>85</v>
      </c>
      <c r="T1001" s="85" t="s">
        <v>1040</v>
      </c>
      <c r="U1001" s="142" t="s">
        <v>20</v>
      </c>
      <c r="V1001" s="142" t="s">
        <v>253</v>
      </c>
      <c r="W1001" s="86" t="s">
        <v>1372</v>
      </c>
      <c r="X1001" s="142" t="s">
        <v>1909</v>
      </c>
      <c r="Y1001" s="142" t="s">
        <v>1035</v>
      </c>
      <c r="Z1001" s="142" t="s">
        <v>1069</v>
      </c>
      <c r="AB1001" s="142" t="str">
        <f t="shared" si="52"/>
        <v>DIA20161020SUAQ1È</v>
      </c>
      <c r="AC1001" s="142">
        <f t="shared" si="53"/>
        <v>2</v>
      </c>
      <c r="AD1001" s="142" t="str">
        <f>VLOOKUP(U1001,NIVEAUXADMIN!A:B,2,FALSE)</f>
        <v>HT07</v>
      </c>
      <c r="AE1001" s="142" t="str">
        <f>VLOOKUP(V1001,NIVEAUXADMIN!E:F,2,FALSE)</f>
        <v>HT07731</v>
      </c>
      <c r="AF1001" s="142" t="str">
        <f>VLOOKUP(W1001,NIVEAUXADMIN!I:J,2,FALSE)</f>
        <v>HT07731-01</v>
      </c>
      <c r="AG1001" s="142">
        <f>IF(SUMPRODUCT(($A$4:$A1001=A1001)*($V$4:$V1001=V1001))&gt;1,0,1)</f>
        <v>0</v>
      </c>
    </row>
    <row r="1002" spans="1:33" s="142" customFormat="1" ht="15" customHeight="1">
      <c r="A1002" s="142" t="s">
        <v>65</v>
      </c>
      <c r="B1002" s="142" t="s">
        <v>65</v>
      </c>
      <c r="C1002" s="142" t="s">
        <v>26</v>
      </c>
      <c r="D1002" s="72" t="s">
        <v>87</v>
      </c>
      <c r="E1002" s="72" t="s">
        <v>1216</v>
      </c>
      <c r="F1002" s="142" t="s">
        <v>16</v>
      </c>
      <c r="G1002" s="142" t="str">
        <f t="shared" si="54"/>
        <v>Octobre</v>
      </c>
      <c r="H1002" s="158">
        <v>42663</v>
      </c>
      <c r="I1002" s="84" t="s">
        <v>1051</v>
      </c>
      <c r="J1002" s="142" t="s">
        <v>1052</v>
      </c>
      <c r="K1002" s="142" t="s">
        <v>1062</v>
      </c>
      <c r="L1002" s="142" t="s">
        <v>1900</v>
      </c>
      <c r="M1002" s="80" t="str">
        <f>IFERROR(VLOOKUP(K1002,REFERENCES!R:S,2,FALSE),"")</f>
        <v>Nombre</v>
      </c>
      <c r="N1002" s="159">
        <v>85</v>
      </c>
      <c r="O1002" s="75"/>
      <c r="P1002" s="75"/>
      <c r="Q1002" s="75"/>
      <c r="R1002" s="79" t="s">
        <v>1885</v>
      </c>
      <c r="S1002" s="144">
        <v>85</v>
      </c>
      <c r="T1002" s="85" t="s">
        <v>1040</v>
      </c>
      <c r="U1002" s="142" t="s">
        <v>20</v>
      </c>
      <c r="V1002" s="142" t="s">
        <v>253</v>
      </c>
      <c r="W1002" s="86" t="s">
        <v>1372</v>
      </c>
      <c r="X1002" s="142" t="s">
        <v>1909</v>
      </c>
      <c r="Y1002" s="142" t="s">
        <v>1035</v>
      </c>
      <c r="Z1002" s="142" t="s">
        <v>1069</v>
      </c>
      <c r="AB1002" s="142" t="str">
        <f t="shared" si="52"/>
        <v>DIA20161020SUAQ1È</v>
      </c>
      <c r="AC1002" s="142">
        <f t="shared" si="53"/>
        <v>2</v>
      </c>
      <c r="AD1002" s="142" t="str">
        <f>VLOOKUP(U1002,NIVEAUXADMIN!A:B,2,FALSE)</f>
        <v>HT07</v>
      </c>
      <c r="AE1002" s="142" t="str">
        <f>VLOOKUP(V1002,NIVEAUXADMIN!E:F,2,FALSE)</f>
        <v>HT07731</v>
      </c>
      <c r="AF1002" s="142" t="str">
        <f>VLOOKUP(W1002,NIVEAUXADMIN!I:J,2,FALSE)</f>
        <v>HT07731-01</v>
      </c>
      <c r="AG1002" s="142">
        <f>IF(SUMPRODUCT(($A$4:$A1002=A1002)*($V$4:$V1002=V1002))&gt;1,0,1)</f>
        <v>0</v>
      </c>
    </row>
    <row r="1003" spans="1:33" s="142" customFormat="1" ht="15" customHeight="1">
      <c r="A1003" s="142" t="s">
        <v>65</v>
      </c>
      <c r="B1003" s="142" t="s">
        <v>65</v>
      </c>
      <c r="C1003" s="142" t="s">
        <v>26</v>
      </c>
      <c r="D1003" s="72" t="s">
        <v>43</v>
      </c>
      <c r="E1003" s="72" t="s">
        <v>65</v>
      </c>
      <c r="F1003" s="142" t="s">
        <v>16</v>
      </c>
      <c r="G1003" s="142" t="str">
        <f t="shared" si="54"/>
        <v>Octobre</v>
      </c>
      <c r="H1003" s="158">
        <v>42652</v>
      </c>
      <c r="I1003" s="84" t="s">
        <v>1051</v>
      </c>
      <c r="J1003" s="142" t="s">
        <v>1052</v>
      </c>
      <c r="K1003" s="142" t="s">
        <v>1062</v>
      </c>
      <c r="L1003" s="142" t="s">
        <v>1900</v>
      </c>
      <c r="M1003" s="80" t="str">
        <f>IFERROR(VLOOKUP(K1003,REFERENCES!R:S,2,FALSE),"")</f>
        <v>Nombre</v>
      </c>
      <c r="N1003" s="159">
        <v>43</v>
      </c>
      <c r="O1003" s="75"/>
      <c r="P1003" s="75"/>
      <c r="Q1003" s="75"/>
      <c r="R1003" s="79" t="s">
        <v>1885</v>
      </c>
      <c r="S1003" s="144">
        <v>43</v>
      </c>
      <c r="T1003" s="85" t="s">
        <v>1040</v>
      </c>
      <c r="U1003" s="142" t="s">
        <v>183</v>
      </c>
      <c r="V1003" s="142" t="s">
        <v>341</v>
      </c>
      <c r="W1003" s="86" t="s">
        <v>1324</v>
      </c>
      <c r="Y1003" s="142" t="s">
        <v>1035</v>
      </c>
      <c r="Z1003" s="142" t="s">
        <v>1069</v>
      </c>
      <c r="AB1003" s="142" t="str">
        <f t="shared" si="52"/>
        <v>DIA2016109SUBA1È</v>
      </c>
      <c r="AC1003" s="142">
        <f t="shared" si="53"/>
        <v>1</v>
      </c>
      <c r="AD1003" s="142" t="str">
        <f>VLOOKUP(U1003,NIVEAUXADMIN!A:B,2,FALSE)</f>
        <v>HT02</v>
      </c>
      <c r="AE1003" s="142" t="str">
        <f>VLOOKUP(V1003,NIVEAUXADMIN!E:F,2,FALSE)</f>
        <v>HT02221</v>
      </c>
      <c r="AF1003" s="142" t="str">
        <f>VLOOKUP(W1003,NIVEAUXADMIN!I:J,2,FALSE)</f>
        <v>HT02221-01</v>
      </c>
      <c r="AG1003" s="142">
        <f>IF(SUMPRODUCT(($A$4:$A1003=A1003)*($V$4:$V1003=V1003))&gt;1,0,1)</f>
        <v>1</v>
      </c>
    </row>
    <row r="1004" spans="1:33" s="142" customFormat="1" ht="15" customHeight="1">
      <c r="A1004" s="142" t="s">
        <v>65</v>
      </c>
      <c r="B1004" s="142" t="s">
        <v>65</v>
      </c>
      <c r="C1004" s="142" t="s">
        <v>26</v>
      </c>
      <c r="D1004" s="72" t="s">
        <v>43</v>
      </c>
      <c r="E1004" s="72" t="s">
        <v>65</v>
      </c>
      <c r="F1004" s="142" t="s">
        <v>16</v>
      </c>
      <c r="G1004" s="142" t="str">
        <f t="shared" si="54"/>
        <v>Octobre</v>
      </c>
      <c r="H1004" s="158">
        <v>42652</v>
      </c>
      <c r="I1004" s="84" t="s">
        <v>1051</v>
      </c>
      <c r="J1004" s="142" t="s">
        <v>1052</v>
      </c>
      <c r="K1004" s="142" t="s">
        <v>1062</v>
      </c>
      <c r="L1004" s="142" t="s">
        <v>1900</v>
      </c>
      <c r="M1004" s="80" t="str">
        <f>IFERROR(VLOOKUP(K1004,REFERENCES!R:S,2,FALSE),"")</f>
        <v>Nombre</v>
      </c>
      <c r="N1004" s="159">
        <v>67</v>
      </c>
      <c r="O1004" s="75"/>
      <c r="P1004" s="75"/>
      <c r="Q1004" s="75"/>
      <c r="R1004" s="79" t="s">
        <v>1885</v>
      </c>
      <c r="S1004" s="144">
        <v>67</v>
      </c>
      <c r="T1004" s="85" t="s">
        <v>1040</v>
      </c>
      <c r="U1004" s="142" t="s">
        <v>183</v>
      </c>
      <c r="V1004" s="142" t="s">
        <v>341</v>
      </c>
      <c r="W1004" s="86" t="s">
        <v>1527</v>
      </c>
      <c r="Y1004" s="142" t="s">
        <v>1035</v>
      </c>
      <c r="Z1004" s="142" t="s">
        <v>1069</v>
      </c>
      <c r="AB1004" s="142" t="str">
        <f t="shared" si="52"/>
        <v>DIA2016109SUBA2È</v>
      </c>
      <c r="AC1004" s="142">
        <f t="shared" si="53"/>
        <v>1</v>
      </c>
      <c r="AD1004" s="142" t="str">
        <f>VLOOKUP(U1004,NIVEAUXADMIN!A:B,2,FALSE)</f>
        <v>HT02</v>
      </c>
      <c r="AE1004" s="142" t="str">
        <f>VLOOKUP(V1004,NIVEAUXADMIN!E:F,2,FALSE)</f>
        <v>HT02221</v>
      </c>
      <c r="AF1004" s="142" t="str">
        <f>VLOOKUP(W1004,NIVEAUXADMIN!I:J,2,FALSE)</f>
        <v>HT02221-02</v>
      </c>
      <c r="AG1004" s="142">
        <f>IF(SUMPRODUCT(($A$4:$A1004=A1004)*($V$4:$V1004=V1004))&gt;1,0,1)</f>
        <v>0</v>
      </c>
    </row>
    <row r="1005" spans="1:33" s="142" customFormat="1" ht="15" customHeight="1">
      <c r="A1005" s="142" t="s">
        <v>65</v>
      </c>
      <c r="B1005" s="142" t="s">
        <v>65</v>
      </c>
      <c r="C1005" s="142" t="s">
        <v>26</v>
      </c>
      <c r="D1005" s="72" t="s">
        <v>43</v>
      </c>
      <c r="E1005" s="72" t="s">
        <v>65</v>
      </c>
      <c r="F1005" s="142" t="s">
        <v>16</v>
      </c>
      <c r="G1005" s="142" t="str">
        <f t="shared" si="54"/>
        <v>Octobre</v>
      </c>
      <c r="H1005" s="158">
        <v>42651</v>
      </c>
      <c r="I1005" s="84" t="s">
        <v>1051</v>
      </c>
      <c r="J1005" s="142" t="s">
        <v>1052</v>
      </c>
      <c r="K1005" s="142" t="s">
        <v>1062</v>
      </c>
      <c r="L1005" s="142" t="s">
        <v>1900</v>
      </c>
      <c r="M1005" s="80" t="str">
        <f>IFERROR(VLOOKUP(K1005,REFERENCES!R:S,2,FALSE),"")</f>
        <v>Nombre</v>
      </c>
      <c r="N1005" s="159">
        <v>80</v>
      </c>
      <c r="O1005" s="75"/>
      <c r="P1005" s="75"/>
      <c r="Q1005" s="75"/>
      <c r="R1005" s="79" t="s">
        <v>1885</v>
      </c>
      <c r="S1005" s="144">
        <v>80</v>
      </c>
      <c r="T1005" s="85" t="s">
        <v>1040</v>
      </c>
      <c r="U1005" s="142" t="s">
        <v>183</v>
      </c>
      <c r="V1005" s="142" t="s">
        <v>341</v>
      </c>
      <c r="W1005" s="86" t="s">
        <v>1585</v>
      </c>
      <c r="Y1005" s="142" t="s">
        <v>1035</v>
      </c>
      <c r="Z1005" s="142" t="s">
        <v>1069</v>
      </c>
      <c r="AB1005" s="142" t="str">
        <f t="shared" si="52"/>
        <v>DIA2016108SUBA3È</v>
      </c>
      <c r="AC1005" s="142">
        <f t="shared" si="53"/>
        <v>1</v>
      </c>
      <c r="AD1005" s="142" t="str">
        <f>VLOOKUP(U1005,NIVEAUXADMIN!A:B,2,FALSE)</f>
        <v>HT02</v>
      </c>
      <c r="AE1005" s="142" t="str">
        <f>VLOOKUP(V1005,NIVEAUXADMIN!E:F,2,FALSE)</f>
        <v>HT02221</v>
      </c>
      <c r="AF1005" s="142" t="str">
        <f>VLOOKUP(W1005,NIVEAUXADMIN!I:J,2,FALSE)</f>
        <v>HT02221-03</v>
      </c>
      <c r="AG1005" s="142">
        <f>IF(SUMPRODUCT(($A$4:$A1005=A1005)*($V$4:$V1005=V1005))&gt;1,0,1)</f>
        <v>0</v>
      </c>
    </row>
    <row r="1006" spans="1:33" s="142" customFormat="1" ht="15" customHeight="1">
      <c r="A1006" s="142" t="s">
        <v>65</v>
      </c>
      <c r="B1006" s="142" t="s">
        <v>65</v>
      </c>
      <c r="C1006" s="142" t="s">
        <v>26</v>
      </c>
      <c r="D1006" s="72" t="s">
        <v>43</v>
      </c>
      <c r="E1006" s="72" t="s">
        <v>65</v>
      </c>
      <c r="F1006" s="142" t="s">
        <v>16</v>
      </c>
      <c r="G1006" s="142" t="str">
        <f t="shared" si="54"/>
        <v>Octobre</v>
      </c>
      <c r="H1006" s="158">
        <v>42653</v>
      </c>
      <c r="I1006" s="84" t="s">
        <v>1051</v>
      </c>
      <c r="J1006" s="142" t="s">
        <v>1052</v>
      </c>
      <c r="K1006" s="142" t="s">
        <v>1062</v>
      </c>
      <c r="L1006" s="142" t="s">
        <v>1900</v>
      </c>
      <c r="M1006" s="80" t="str">
        <f>IFERROR(VLOOKUP(K1006,REFERENCES!R:S,2,FALSE),"")</f>
        <v>Nombre</v>
      </c>
      <c r="N1006" s="159">
        <v>128</v>
      </c>
      <c r="O1006" s="75"/>
      <c r="P1006" s="75"/>
      <c r="Q1006" s="75"/>
      <c r="R1006" s="79" t="s">
        <v>1885</v>
      </c>
      <c r="S1006" s="144">
        <v>128</v>
      </c>
      <c r="T1006" s="85" t="s">
        <v>1040</v>
      </c>
      <c r="U1006" s="142" t="s">
        <v>183</v>
      </c>
      <c r="V1006" s="142" t="s">
        <v>341</v>
      </c>
      <c r="W1006" s="86" t="s">
        <v>1655</v>
      </c>
      <c r="Y1006" s="142" t="s">
        <v>1035</v>
      </c>
      <c r="Z1006" s="142" t="s">
        <v>1069</v>
      </c>
      <c r="AB1006" s="142" t="str">
        <f t="shared" si="52"/>
        <v>DIA20161010SUBA4È</v>
      </c>
      <c r="AC1006" s="142">
        <f t="shared" si="53"/>
        <v>1</v>
      </c>
      <c r="AD1006" s="142" t="str">
        <f>VLOOKUP(U1006,NIVEAUXADMIN!A:B,2,FALSE)</f>
        <v>HT02</v>
      </c>
      <c r="AE1006" s="142" t="str">
        <f>VLOOKUP(V1006,NIVEAUXADMIN!E:F,2,FALSE)</f>
        <v>HT02221</v>
      </c>
      <c r="AF1006" s="142" t="str">
        <f>VLOOKUP(W1006,NIVEAUXADMIN!I:J,2,FALSE)</f>
        <v>HT02221-04</v>
      </c>
      <c r="AG1006" s="142">
        <f>IF(SUMPRODUCT(($A$4:$A1006=A1006)*($V$4:$V1006=V1006))&gt;1,0,1)</f>
        <v>0</v>
      </c>
    </row>
    <row r="1007" spans="1:33" s="142" customFormat="1" ht="15" customHeight="1">
      <c r="A1007" s="142" t="s">
        <v>65</v>
      </c>
      <c r="B1007" s="142" t="s">
        <v>65</v>
      </c>
      <c r="C1007" s="142" t="s">
        <v>26</v>
      </c>
      <c r="D1007" s="72" t="s">
        <v>43</v>
      </c>
      <c r="E1007" s="72" t="s">
        <v>65</v>
      </c>
      <c r="F1007" s="142" t="s">
        <v>16</v>
      </c>
      <c r="G1007" s="142" t="str">
        <f t="shared" si="54"/>
        <v>Novembre</v>
      </c>
      <c r="H1007" s="158">
        <v>42685</v>
      </c>
      <c r="I1007" s="84" t="s">
        <v>1051</v>
      </c>
      <c r="J1007" s="142" t="s">
        <v>1052</v>
      </c>
      <c r="K1007" s="142" t="s">
        <v>1062</v>
      </c>
      <c r="L1007" s="142" t="s">
        <v>1900</v>
      </c>
      <c r="M1007" s="80" t="str">
        <f>IFERROR(VLOOKUP(K1007,REFERENCES!R:S,2,FALSE),"")</f>
        <v>Nombre</v>
      </c>
      <c r="N1007" s="159">
        <v>113</v>
      </c>
      <c r="O1007" s="75"/>
      <c r="P1007" s="75"/>
      <c r="Q1007" s="75"/>
      <c r="R1007" s="79" t="s">
        <v>1885</v>
      </c>
      <c r="S1007" s="144">
        <v>113</v>
      </c>
      <c r="T1007" s="85" t="s">
        <v>1040</v>
      </c>
      <c r="U1007" s="142" t="s">
        <v>183</v>
      </c>
      <c r="V1007" s="142" t="s">
        <v>341</v>
      </c>
      <c r="W1007" s="86" t="s">
        <v>1686</v>
      </c>
      <c r="Y1007" s="142" t="s">
        <v>1035</v>
      </c>
      <c r="Z1007" s="142" t="s">
        <v>1069</v>
      </c>
      <c r="AB1007" s="142" t="str">
        <f t="shared" si="52"/>
        <v>DIA20161111SUBA5È</v>
      </c>
      <c r="AC1007" s="142">
        <f t="shared" si="53"/>
        <v>1</v>
      </c>
      <c r="AD1007" s="142" t="str">
        <f>VLOOKUP(U1007,NIVEAUXADMIN!A:B,2,FALSE)</f>
        <v>HT02</v>
      </c>
      <c r="AE1007" s="142" t="str">
        <f>VLOOKUP(V1007,NIVEAUXADMIN!E:F,2,FALSE)</f>
        <v>HT02221</v>
      </c>
      <c r="AF1007" s="142" t="str">
        <f>VLOOKUP(W1007,NIVEAUXADMIN!I:J,2,FALSE)</f>
        <v>HT02221-05</v>
      </c>
      <c r="AG1007" s="142">
        <f>IF(SUMPRODUCT(($A$4:$A1007=A1007)*($V$4:$V1007=V1007))&gt;1,0,1)</f>
        <v>0</v>
      </c>
    </row>
    <row r="1008" spans="1:33" s="142" customFormat="1" ht="15" customHeight="1">
      <c r="A1008" s="142" t="s">
        <v>65</v>
      </c>
      <c r="B1008" s="142" t="s">
        <v>65</v>
      </c>
      <c r="C1008" s="142" t="s">
        <v>26</v>
      </c>
      <c r="D1008" s="72" t="s">
        <v>43</v>
      </c>
      <c r="E1008" s="72" t="s">
        <v>65</v>
      </c>
      <c r="F1008" s="142" t="s">
        <v>16</v>
      </c>
      <c r="G1008" s="142" t="str">
        <f t="shared" si="54"/>
        <v>Novembre</v>
      </c>
      <c r="H1008" s="158">
        <v>42685</v>
      </c>
      <c r="I1008" s="84" t="s">
        <v>1051</v>
      </c>
      <c r="J1008" s="142" t="s">
        <v>1052</v>
      </c>
      <c r="K1008" s="142" t="s">
        <v>1062</v>
      </c>
      <c r="L1008" s="142" t="s">
        <v>1900</v>
      </c>
      <c r="M1008" s="80" t="str">
        <f>IFERROR(VLOOKUP(K1008,REFERENCES!R:S,2,FALSE),"")</f>
        <v>Nombre</v>
      </c>
      <c r="N1008" s="159">
        <v>40</v>
      </c>
      <c r="O1008" s="75"/>
      <c r="P1008" s="75"/>
      <c r="Q1008" s="75"/>
      <c r="R1008" s="79" t="s">
        <v>1885</v>
      </c>
      <c r="S1008" s="144">
        <v>40</v>
      </c>
      <c r="T1008" s="85" t="s">
        <v>1040</v>
      </c>
      <c r="U1008" s="142" t="s">
        <v>183</v>
      </c>
      <c r="V1008" s="142" t="s">
        <v>341</v>
      </c>
      <c r="W1008" s="86" t="s">
        <v>1726</v>
      </c>
      <c r="Y1008" s="142" t="s">
        <v>1035</v>
      </c>
      <c r="Z1008" s="142" t="s">
        <v>1069</v>
      </c>
      <c r="AB1008" s="142" t="str">
        <f t="shared" si="52"/>
        <v>DIA20161111SUBA6È</v>
      </c>
      <c r="AC1008" s="142">
        <f t="shared" si="53"/>
        <v>1</v>
      </c>
      <c r="AD1008" s="142" t="str">
        <f>VLOOKUP(U1008,NIVEAUXADMIN!A:B,2,FALSE)</f>
        <v>HT02</v>
      </c>
      <c r="AE1008" s="142" t="str">
        <f>VLOOKUP(V1008,NIVEAUXADMIN!E:F,2,FALSE)</f>
        <v>HT02221</v>
      </c>
      <c r="AF1008" s="142" t="str">
        <f>VLOOKUP(W1008,NIVEAUXADMIN!I:J,2,FALSE)</f>
        <v>HT02221-06</v>
      </c>
      <c r="AG1008" s="142">
        <f>IF(SUMPRODUCT(($A$4:$A1008=A1008)*($V$4:$V1008=V1008))&gt;1,0,1)</f>
        <v>0</v>
      </c>
    </row>
    <row r="1009" spans="1:33" s="142" customFormat="1" ht="15" customHeight="1">
      <c r="A1009" s="142" t="s">
        <v>65</v>
      </c>
      <c r="B1009" s="142" t="s">
        <v>65</v>
      </c>
      <c r="C1009" s="142" t="s">
        <v>26</v>
      </c>
      <c r="D1009" s="72" t="s">
        <v>43</v>
      </c>
      <c r="E1009" s="72" t="s">
        <v>65</v>
      </c>
      <c r="F1009" s="142" t="s">
        <v>16</v>
      </c>
      <c r="G1009" s="142" t="str">
        <f t="shared" si="54"/>
        <v>Novembre</v>
      </c>
      <c r="H1009" s="158">
        <v>42685</v>
      </c>
      <c r="I1009" s="84" t="s">
        <v>1051</v>
      </c>
      <c r="J1009" s="142" t="s">
        <v>1052</v>
      </c>
      <c r="K1009" s="142" t="s">
        <v>1062</v>
      </c>
      <c r="L1009" s="142" t="s">
        <v>1900</v>
      </c>
      <c r="M1009" s="80" t="str">
        <f>IFERROR(VLOOKUP(K1009,REFERENCES!R:S,2,FALSE),"")</f>
        <v>Nombre</v>
      </c>
      <c r="N1009" s="159">
        <v>63</v>
      </c>
      <c r="O1009" s="75"/>
      <c r="P1009" s="75"/>
      <c r="Q1009" s="75"/>
      <c r="R1009" s="79" t="s">
        <v>1885</v>
      </c>
      <c r="S1009" s="144">
        <v>63</v>
      </c>
      <c r="T1009" s="85" t="s">
        <v>1040</v>
      </c>
      <c r="U1009" s="142" t="s">
        <v>183</v>
      </c>
      <c r="V1009" s="142" t="s">
        <v>341</v>
      </c>
      <c r="W1009" s="86" t="s">
        <v>1767</v>
      </c>
      <c r="Y1009" s="142" t="s">
        <v>1035</v>
      </c>
      <c r="Z1009" s="142" t="s">
        <v>1069</v>
      </c>
      <c r="AB1009" s="142" t="str">
        <f t="shared" si="52"/>
        <v>DIA20161111SUBA7È</v>
      </c>
      <c r="AC1009" s="142">
        <f t="shared" si="53"/>
        <v>1</v>
      </c>
      <c r="AD1009" s="142" t="str">
        <f>VLOOKUP(U1009,NIVEAUXADMIN!A:B,2,FALSE)</f>
        <v>HT02</v>
      </c>
      <c r="AE1009" s="142" t="str">
        <f>VLOOKUP(V1009,NIVEAUXADMIN!E:F,2,FALSE)</f>
        <v>HT02221</v>
      </c>
      <c r="AF1009" s="142" t="str">
        <f>VLOOKUP(W1009,NIVEAUXADMIN!I:J,2,FALSE)</f>
        <v>HT02221-07</v>
      </c>
      <c r="AG1009" s="142">
        <f>IF(SUMPRODUCT(($A$4:$A1009=A1009)*($V$4:$V1009=V1009))&gt;1,0,1)</f>
        <v>0</v>
      </c>
    </row>
    <row r="1010" spans="1:33" s="142" customFormat="1" ht="15" customHeight="1">
      <c r="A1010" s="142" t="s">
        <v>65</v>
      </c>
      <c r="B1010" s="142" t="s">
        <v>65</v>
      </c>
      <c r="C1010" s="142" t="s">
        <v>26</v>
      </c>
      <c r="D1010" s="72" t="s">
        <v>43</v>
      </c>
      <c r="E1010" s="72" t="s">
        <v>65</v>
      </c>
      <c r="F1010" s="142" t="s">
        <v>16</v>
      </c>
      <c r="G1010" s="142" t="str">
        <f t="shared" si="54"/>
        <v>Octobre</v>
      </c>
      <c r="H1010" s="158">
        <v>42656</v>
      </c>
      <c r="I1010" s="84" t="s">
        <v>1051</v>
      </c>
      <c r="J1010" s="142" t="s">
        <v>1052</v>
      </c>
      <c r="K1010" s="142" t="s">
        <v>1062</v>
      </c>
      <c r="L1010" s="142" t="s">
        <v>1900</v>
      </c>
      <c r="M1010" s="80" t="str">
        <f>IFERROR(VLOOKUP(K1010,REFERENCES!R:S,2,FALSE),"")</f>
        <v>Nombre</v>
      </c>
      <c r="N1010" s="159">
        <v>57</v>
      </c>
      <c r="O1010" s="75"/>
      <c r="P1010" s="75"/>
      <c r="Q1010" s="75"/>
      <c r="R1010" s="79" t="s">
        <v>1885</v>
      </c>
      <c r="S1010" s="144">
        <v>57</v>
      </c>
      <c r="T1010" s="85" t="s">
        <v>1040</v>
      </c>
      <c r="U1010" s="142" t="s">
        <v>183</v>
      </c>
      <c r="V1010" s="142" t="s">
        <v>341</v>
      </c>
      <c r="W1010" s="86" t="s">
        <v>1802</v>
      </c>
      <c r="Y1010" s="142" t="s">
        <v>1035</v>
      </c>
      <c r="Z1010" s="142" t="s">
        <v>1069</v>
      </c>
      <c r="AB1010" s="142" t="str">
        <f t="shared" si="52"/>
        <v>DIA20161013SUBA8È</v>
      </c>
      <c r="AC1010" s="142">
        <f t="shared" si="53"/>
        <v>1</v>
      </c>
      <c r="AD1010" s="142" t="str">
        <f>VLOOKUP(U1010,NIVEAUXADMIN!A:B,2,FALSE)</f>
        <v>HT02</v>
      </c>
      <c r="AE1010" s="142" t="str">
        <f>VLOOKUP(V1010,NIVEAUXADMIN!E:F,2,FALSE)</f>
        <v>HT02221</v>
      </c>
      <c r="AF1010" s="142" t="str">
        <f>VLOOKUP(W1010,NIVEAUXADMIN!I:J,2,FALSE)</f>
        <v>HT02221-08</v>
      </c>
      <c r="AG1010" s="142">
        <f>IF(SUMPRODUCT(($A$4:$A1010=A1010)*($V$4:$V1010=V1010))&gt;1,0,1)</f>
        <v>0</v>
      </c>
    </row>
    <row r="1011" spans="1:33" s="142" customFormat="1" ht="15" customHeight="1">
      <c r="A1011" s="142" t="s">
        <v>65</v>
      </c>
      <c r="B1011" s="142" t="s">
        <v>65</v>
      </c>
      <c r="C1011" s="142" t="s">
        <v>26</v>
      </c>
      <c r="D1011" s="72" t="s">
        <v>43</v>
      </c>
      <c r="E1011" s="72" t="s">
        <v>65</v>
      </c>
      <c r="F1011" s="142" t="s">
        <v>16</v>
      </c>
      <c r="G1011" s="142" t="str">
        <f t="shared" si="54"/>
        <v>Decembre</v>
      </c>
      <c r="H1011" s="158">
        <v>42714</v>
      </c>
      <c r="I1011" s="84" t="s">
        <v>1051</v>
      </c>
      <c r="J1011" s="142" t="s">
        <v>1052</v>
      </c>
      <c r="K1011" s="142" t="s">
        <v>1062</v>
      </c>
      <c r="L1011" s="142" t="s">
        <v>1900</v>
      </c>
      <c r="M1011" s="80" t="str">
        <f>IFERROR(VLOOKUP(K1011,REFERENCES!R:S,2,FALSE),"")</f>
        <v>Nombre</v>
      </c>
      <c r="N1011" s="159">
        <v>57</v>
      </c>
      <c r="O1011" s="75"/>
      <c r="P1011" s="75"/>
      <c r="Q1011" s="75"/>
      <c r="R1011" s="79" t="s">
        <v>1885</v>
      </c>
      <c r="S1011" s="144">
        <v>57</v>
      </c>
      <c r="T1011" s="85" t="s">
        <v>1040</v>
      </c>
      <c r="U1011" s="142" t="s">
        <v>183</v>
      </c>
      <c r="V1011" s="142" t="s">
        <v>341</v>
      </c>
      <c r="W1011" s="86" t="s">
        <v>1806</v>
      </c>
      <c r="Y1011" s="142" t="s">
        <v>1035</v>
      </c>
      <c r="Z1011" s="142" t="s">
        <v>1069</v>
      </c>
      <c r="AB1011" s="142" t="str">
        <f t="shared" si="52"/>
        <v>DIA20161210SUBA9È</v>
      </c>
      <c r="AC1011" s="142">
        <f t="shared" si="53"/>
        <v>1</v>
      </c>
      <c r="AD1011" s="142" t="str">
        <f>VLOOKUP(U1011,NIVEAUXADMIN!A:B,2,FALSE)</f>
        <v>HT02</v>
      </c>
      <c r="AE1011" s="142" t="str">
        <f>VLOOKUP(V1011,NIVEAUXADMIN!E:F,2,FALSE)</f>
        <v>HT02221</v>
      </c>
      <c r="AF1011" s="142" t="str">
        <f>VLOOKUP(W1011,NIVEAUXADMIN!I:J,2,FALSE)</f>
        <v>HT02221-09</v>
      </c>
      <c r="AG1011" s="142">
        <f>IF(SUMPRODUCT(($A$4:$A1011=A1011)*($V$4:$V1011=V1011))&gt;1,0,1)</f>
        <v>0</v>
      </c>
    </row>
    <row r="1012" spans="1:33" s="142" customFormat="1" ht="15" customHeight="1">
      <c r="A1012" s="142" t="s">
        <v>65</v>
      </c>
      <c r="B1012" s="142" t="s">
        <v>65</v>
      </c>
      <c r="C1012" s="142" t="s">
        <v>26</v>
      </c>
      <c r="D1012" s="72" t="s">
        <v>87</v>
      </c>
      <c r="E1012" s="72" t="s">
        <v>1216</v>
      </c>
      <c r="F1012" s="142" t="s">
        <v>16</v>
      </c>
      <c r="G1012" s="142" t="str">
        <f t="shared" si="54"/>
        <v>Octobre</v>
      </c>
      <c r="H1012" s="158">
        <v>42657</v>
      </c>
      <c r="I1012" s="84" t="s">
        <v>1049</v>
      </c>
      <c r="J1012" s="142" t="s">
        <v>1053</v>
      </c>
      <c r="K1012" s="142" t="s">
        <v>1064</v>
      </c>
      <c r="L1012" s="142" t="s">
        <v>1907</v>
      </c>
      <c r="M1012" s="80" t="str">
        <f>IFERROR(VLOOKUP(K1012,REFERENCES!R:S,2,FALSE),"")</f>
        <v>Nombre</v>
      </c>
      <c r="N1012" s="159">
        <v>176</v>
      </c>
      <c r="O1012" s="75"/>
      <c r="P1012" s="75"/>
      <c r="Q1012" s="75"/>
      <c r="R1012" s="79" t="s">
        <v>1885</v>
      </c>
      <c r="S1012" s="144">
        <v>176</v>
      </c>
      <c r="T1012" s="85" t="s">
        <v>1040</v>
      </c>
      <c r="U1012" s="142" t="s">
        <v>20</v>
      </c>
      <c r="V1012" s="142" t="s">
        <v>499</v>
      </c>
      <c r="W1012" s="86" t="s">
        <v>1461</v>
      </c>
      <c r="X1012" s="142" t="s">
        <v>1908</v>
      </c>
      <c r="Y1012" s="142" t="s">
        <v>1035</v>
      </c>
      <c r="Z1012" s="142" t="s">
        <v>1069</v>
      </c>
      <c r="AB1012" s="142" t="str">
        <f t="shared" si="52"/>
        <v>DIA20161014SUCA2È</v>
      </c>
      <c r="AC1012" s="142">
        <f t="shared" si="53"/>
        <v>2</v>
      </c>
      <c r="AD1012" s="142" t="str">
        <f>VLOOKUP(U1012,NIVEAUXADMIN!A:B,2,FALSE)</f>
        <v>HT07</v>
      </c>
      <c r="AE1012" s="142" t="str">
        <f>VLOOKUP(V1012,NIVEAUXADMIN!E:F,2,FALSE)</f>
        <v>HT07714</v>
      </c>
      <c r="AF1012" s="142" t="str">
        <f>VLOOKUP(W1012,NIVEAUXADMIN!I:J,2,FALSE)</f>
        <v>HT07714-02</v>
      </c>
      <c r="AG1012" s="142">
        <f>IF(SUMPRODUCT(($A$4:$A1012=A1012)*($V$4:$V1012=V1012))&gt;1,0,1)</f>
        <v>1</v>
      </c>
    </row>
    <row r="1013" spans="1:33" s="142" customFormat="1" ht="15" customHeight="1">
      <c r="A1013" s="142" t="s">
        <v>65</v>
      </c>
      <c r="B1013" s="142" t="s">
        <v>65</v>
      </c>
      <c r="C1013" s="142" t="s">
        <v>26</v>
      </c>
      <c r="D1013" s="72" t="s">
        <v>87</v>
      </c>
      <c r="E1013" s="72" t="s">
        <v>1216</v>
      </c>
      <c r="F1013" s="142" t="s">
        <v>16</v>
      </c>
      <c r="G1013" s="142" t="str">
        <f t="shared" si="54"/>
        <v>Octobre</v>
      </c>
      <c r="H1013" s="158">
        <v>42657</v>
      </c>
      <c r="I1013" s="84" t="s">
        <v>1051</v>
      </c>
      <c r="J1013" s="142" t="s">
        <v>1052</v>
      </c>
      <c r="K1013" s="142" t="s">
        <v>1062</v>
      </c>
      <c r="L1013" s="142" t="s">
        <v>1900</v>
      </c>
      <c r="M1013" s="80" t="str">
        <f>IFERROR(VLOOKUP(K1013,REFERENCES!R:S,2,FALSE),"")</f>
        <v>Nombre</v>
      </c>
      <c r="N1013" s="159">
        <v>176</v>
      </c>
      <c r="O1013" s="75"/>
      <c r="P1013" s="75"/>
      <c r="Q1013" s="75"/>
      <c r="R1013" s="79" t="s">
        <v>1885</v>
      </c>
      <c r="S1013" s="144">
        <v>176</v>
      </c>
      <c r="T1013" s="85" t="s">
        <v>1040</v>
      </c>
      <c r="U1013" s="142" t="s">
        <v>20</v>
      </c>
      <c r="V1013" s="142" t="s">
        <v>499</v>
      </c>
      <c r="W1013" s="86" t="s">
        <v>1461</v>
      </c>
      <c r="X1013" s="142" t="s">
        <v>1908</v>
      </c>
      <c r="Y1013" s="142" t="s">
        <v>1035</v>
      </c>
      <c r="Z1013" s="142" t="s">
        <v>1069</v>
      </c>
      <c r="AB1013" s="142" t="str">
        <f t="shared" si="52"/>
        <v>DIA20161014SUCA2È</v>
      </c>
      <c r="AC1013" s="142">
        <f t="shared" si="53"/>
        <v>2</v>
      </c>
      <c r="AD1013" s="142" t="str">
        <f>VLOOKUP(U1013,NIVEAUXADMIN!A:B,2,FALSE)</f>
        <v>HT07</v>
      </c>
      <c r="AE1013" s="142" t="str">
        <f>VLOOKUP(V1013,NIVEAUXADMIN!E:F,2,FALSE)</f>
        <v>HT07714</v>
      </c>
      <c r="AF1013" s="142" t="str">
        <f>VLOOKUP(W1013,NIVEAUXADMIN!I:J,2,FALSE)</f>
        <v>HT07714-02</v>
      </c>
      <c r="AG1013" s="142">
        <f>IF(SUMPRODUCT(($A$4:$A1013=A1013)*($V$4:$V1013=V1013))&gt;1,0,1)</f>
        <v>0</v>
      </c>
    </row>
    <row r="1014" spans="1:33" s="142" customFormat="1" ht="15" customHeight="1">
      <c r="A1014" s="142" t="s">
        <v>65</v>
      </c>
      <c r="B1014" s="142" t="s">
        <v>65</v>
      </c>
      <c r="C1014" s="142" t="s">
        <v>26</v>
      </c>
      <c r="D1014" s="72" t="s">
        <v>87</v>
      </c>
      <c r="E1014" s="72" t="s">
        <v>1216</v>
      </c>
      <c r="F1014" s="142" t="s">
        <v>16</v>
      </c>
      <c r="G1014" s="142" t="str">
        <f t="shared" si="54"/>
        <v>Octobre</v>
      </c>
      <c r="H1014" s="158">
        <v>42666</v>
      </c>
      <c r="I1014" s="84" t="s">
        <v>1049</v>
      </c>
      <c r="J1014" s="142" t="s">
        <v>1053</v>
      </c>
      <c r="K1014" s="142" t="s">
        <v>1064</v>
      </c>
      <c r="L1014" s="142" t="s">
        <v>1907</v>
      </c>
      <c r="M1014" s="80" t="str">
        <f>IFERROR(VLOOKUP(K1014,REFERENCES!R:S,2,FALSE),"")</f>
        <v>Nombre</v>
      </c>
      <c r="N1014" s="159">
        <v>50</v>
      </c>
      <c r="O1014" s="75"/>
      <c r="P1014" s="75"/>
      <c r="Q1014" s="75"/>
      <c r="R1014" s="79" t="s">
        <v>1885</v>
      </c>
      <c r="S1014" s="144">
        <v>50</v>
      </c>
      <c r="T1014" s="85" t="s">
        <v>1040</v>
      </c>
      <c r="U1014" s="142" t="s">
        <v>20</v>
      </c>
      <c r="V1014" s="142" t="s">
        <v>499</v>
      </c>
      <c r="W1014" s="86" t="s">
        <v>1616</v>
      </c>
      <c r="X1014" s="142" t="s">
        <v>1152</v>
      </c>
      <c r="Y1014" s="142" t="s">
        <v>1035</v>
      </c>
      <c r="Z1014" s="142" t="s">
        <v>1069</v>
      </c>
      <c r="AB1014" s="142" t="str">
        <f t="shared" si="52"/>
        <v>DIA20161023SUCA3È</v>
      </c>
      <c r="AC1014" s="142">
        <f t="shared" si="53"/>
        <v>2</v>
      </c>
      <c r="AD1014" s="142" t="str">
        <f>VLOOKUP(U1014,NIVEAUXADMIN!A:B,2,FALSE)</f>
        <v>HT07</v>
      </c>
      <c r="AE1014" s="142" t="str">
        <f>VLOOKUP(V1014,NIVEAUXADMIN!E:F,2,FALSE)</f>
        <v>HT07714</v>
      </c>
      <c r="AF1014" s="142" t="str">
        <f>VLOOKUP(W1014,NIVEAUXADMIN!I:J,2,FALSE)</f>
        <v>HT07714-03</v>
      </c>
      <c r="AG1014" s="142">
        <f>IF(SUMPRODUCT(($A$4:$A1014=A1014)*($V$4:$V1014=V1014))&gt;1,0,1)</f>
        <v>0</v>
      </c>
    </row>
    <row r="1015" spans="1:33" s="142" customFormat="1" ht="15" customHeight="1">
      <c r="A1015" s="142" t="s">
        <v>65</v>
      </c>
      <c r="B1015" s="142" t="s">
        <v>65</v>
      </c>
      <c r="C1015" s="142" t="s">
        <v>26</v>
      </c>
      <c r="D1015" s="72" t="s">
        <v>87</v>
      </c>
      <c r="E1015" s="72" t="s">
        <v>1216</v>
      </c>
      <c r="F1015" s="142" t="s">
        <v>16</v>
      </c>
      <c r="G1015" s="142" t="str">
        <f t="shared" si="54"/>
        <v>Octobre</v>
      </c>
      <c r="H1015" s="158">
        <v>42666</v>
      </c>
      <c r="I1015" s="84" t="s">
        <v>1051</v>
      </c>
      <c r="J1015" s="142" t="s">
        <v>1052</v>
      </c>
      <c r="K1015" s="142" t="s">
        <v>1062</v>
      </c>
      <c r="L1015" s="142" t="s">
        <v>1900</v>
      </c>
      <c r="M1015" s="80" t="str">
        <f>IFERROR(VLOOKUP(K1015,REFERENCES!R:S,2,FALSE),"")</f>
        <v>Nombre</v>
      </c>
      <c r="N1015" s="159">
        <v>50</v>
      </c>
      <c r="O1015" s="75"/>
      <c r="P1015" s="75"/>
      <c r="Q1015" s="75"/>
      <c r="R1015" s="79" t="s">
        <v>1885</v>
      </c>
      <c r="S1015" s="144">
        <v>50</v>
      </c>
      <c r="T1015" s="85" t="s">
        <v>1040</v>
      </c>
      <c r="U1015" s="142" t="s">
        <v>20</v>
      </c>
      <c r="V1015" s="142" t="s">
        <v>499</v>
      </c>
      <c r="W1015" s="86" t="s">
        <v>1616</v>
      </c>
      <c r="X1015" s="142" t="s">
        <v>1152</v>
      </c>
      <c r="Y1015" s="142" t="s">
        <v>1035</v>
      </c>
      <c r="Z1015" s="142" t="s">
        <v>1069</v>
      </c>
      <c r="AB1015" s="142" t="str">
        <f t="shared" si="52"/>
        <v>DIA20161023SUCA3È</v>
      </c>
      <c r="AC1015" s="142">
        <f t="shared" si="53"/>
        <v>2</v>
      </c>
      <c r="AD1015" s="142" t="str">
        <f>VLOOKUP(U1015,NIVEAUXADMIN!A:B,2,FALSE)</f>
        <v>HT07</v>
      </c>
      <c r="AE1015" s="142" t="str">
        <f>VLOOKUP(V1015,NIVEAUXADMIN!E:F,2,FALSE)</f>
        <v>HT07714</v>
      </c>
      <c r="AF1015" s="142" t="str">
        <f>VLOOKUP(W1015,NIVEAUXADMIN!I:J,2,FALSE)</f>
        <v>HT07714-03</v>
      </c>
      <c r="AG1015" s="142">
        <f>IF(SUMPRODUCT(($A$4:$A1015=A1015)*($V$4:$V1015=V1015))&gt;1,0,1)</f>
        <v>0</v>
      </c>
    </row>
    <row r="1016" spans="1:33" s="142" customFormat="1" ht="15" customHeight="1">
      <c r="A1016" s="142" t="s">
        <v>65</v>
      </c>
      <c r="B1016" s="142" t="s">
        <v>65</v>
      </c>
      <c r="C1016" s="142" t="s">
        <v>26</v>
      </c>
      <c r="D1016" s="72" t="s">
        <v>87</v>
      </c>
      <c r="E1016" s="72" t="s">
        <v>1216</v>
      </c>
      <c r="F1016" s="142" t="s">
        <v>16</v>
      </c>
      <c r="G1016" s="142" t="str">
        <f t="shared" si="54"/>
        <v>Octobre</v>
      </c>
      <c r="H1016" s="158">
        <v>42663</v>
      </c>
      <c r="I1016" s="84" t="s">
        <v>1049</v>
      </c>
      <c r="J1016" s="142" t="s">
        <v>1053</v>
      </c>
      <c r="K1016" s="142" t="s">
        <v>1064</v>
      </c>
      <c r="L1016" s="142" t="s">
        <v>1907</v>
      </c>
      <c r="M1016" s="80" t="str">
        <f>IFERROR(VLOOKUP(K1016,REFERENCES!R:S,2,FALSE),"")</f>
        <v>Nombre</v>
      </c>
      <c r="N1016" s="159">
        <v>95</v>
      </c>
      <c r="O1016" s="75"/>
      <c r="P1016" s="75"/>
      <c r="Q1016" s="75"/>
      <c r="R1016" s="79" t="s">
        <v>1885</v>
      </c>
      <c r="S1016" s="144">
        <v>95</v>
      </c>
      <c r="T1016" s="85" t="s">
        <v>1040</v>
      </c>
      <c r="U1016" s="142" t="s">
        <v>20</v>
      </c>
      <c r="V1016" s="142" t="s">
        <v>517</v>
      </c>
      <c r="W1016" s="86" t="s">
        <v>1346</v>
      </c>
      <c r="Y1016" s="142" t="s">
        <v>1035</v>
      </c>
      <c r="Z1016" s="142" t="s">
        <v>1069</v>
      </c>
      <c r="AB1016" s="142" t="str">
        <f t="shared" si="52"/>
        <v>DIA20161020SUCH1È</v>
      </c>
      <c r="AC1016" s="142">
        <f t="shared" si="53"/>
        <v>2</v>
      </c>
      <c r="AD1016" s="142" t="str">
        <f>VLOOKUP(U1016,NIVEAUXADMIN!A:B,2,FALSE)</f>
        <v>HT07</v>
      </c>
      <c r="AE1016" s="142" t="str">
        <f>VLOOKUP(V1016,NIVEAUXADMIN!E:F,2,FALSE)</f>
        <v>HT07713</v>
      </c>
      <c r="AF1016" s="142" t="str">
        <f>VLOOKUP(W1016,NIVEAUXADMIN!I:J,2,FALSE)</f>
        <v>HT07713-01</v>
      </c>
      <c r="AG1016" s="142">
        <f>IF(SUMPRODUCT(($A$4:$A1016=A1016)*($V$4:$V1016=V1016))&gt;1,0,1)</f>
        <v>1</v>
      </c>
    </row>
    <row r="1017" spans="1:33" s="142" customFormat="1" ht="15" customHeight="1">
      <c r="A1017" s="142" t="s">
        <v>65</v>
      </c>
      <c r="B1017" s="142" t="s">
        <v>65</v>
      </c>
      <c r="C1017" s="142" t="s">
        <v>26</v>
      </c>
      <c r="D1017" s="72" t="s">
        <v>87</v>
      </c>
      <c r="E1017" s="72" t="s">
        <v>1216</v>
      </c>
      <c r="F1017" s="142" t="s">
        <v>16</v>
      </c>
      <c r="G1017" s="142" t="str">
        <f t="shared" si="54"/>
        <v>Octobre</v>
      </c>
      <c r="H1017" s="158">
        <v>42663</v>
      </c>
      <c r="I1017" s="84" t="s">
        <v>1051</v>
      </c>
      <c r="J1017" s="142" t="s">
        <v>1052</v>
      </c>
      <c r="K1017" s="142" t="s">
        <v>1062</v>
      </c>
      <c r="L1017" s="142" t="s">
        <v>1900</v>
      </c>
      <c r="M1017" s="80" t="str">
        <f>IFERROR(VLOOKUP(K1017,REFERENCES!R:S,2,FALSE),"")</f>
        <v>Nombre</v>
      </c>
      <c r="N1017" s="159">
        <v>95</v>
      </c>
      <c r="O1017" s="75"/>
      <c r="P1017" s="75"/>
      <c r="Q1017" s="75"/>
      <c r="R1017" s="79" t="s">
        <v>1885</v>
      </c>
      <c r="S1017" s="144">
        <v>95</v>
      </c>
      <c r="T1017" s="85" t="s">
        <v>1040</v>
      </c>
      <c r="U1017" s="142" t="s">
        <v>20</v>
      </c>
      <c r="V1017" s="142" t="s">
        <v>517</v>
      </c>
      <c r="W1017" s="86" t="s">
        <v>1346</v>
      </c>
      <c r="Y1017" s="142" t="s">
        <v>1035</v>
      </c>
      <c r="Z1017" s="142" t="s">
        <v>1069</v>
      </c>
      <c r="AB1017" s="142" t="str">
        <f t="shared" si="52"/>
        <v>DIA20161020SUCH1È</v>
      </c>
      <c r="AC1017" s="142">
        <f t="shared" si="53"/>
        <v>2</v>
      </c>
      <c r="AD1017" s="142" t="str">
        <f>VLOOKUP(U1017,NIVEAUXADMIN!A:B,2,FALSE)</f>
        <v>HT07</v>
      </c>
      <c r="AE1017" s="142" t="str">
        <f>VLOOKUP(V1017,NIVEAUXADMIN!E:F,2,FALSE)</f>
        <v>HT07713</v>
      </c>
      <c r="AF1017" s="142" t="str">
        <f>VLOOKUP(W1017,NIVEAUXADMIN!I:J,2,FALSE)</f>
        <v>HT07713-01</v>
      </c>
      <c r="AG1017" s="142">
        <f>IF(SUMPRODUCT(($A$4:$A1017=A1017)*($V$4:$V1017=V1017))&gt;1,0,1)</f>
        <v>0</v>
      </c>
    </row>
    <row r="1018" spans="1:33" s="142" customFormat="1" ht="15" customHeight="1">
      <c r="A1018" s="142" t="s">
        <v>65</v>
      </c>
      <c r="B1018" s="142" t="s">
        <v>65</v>
      </c>
      <c r="C1018" s="142" t="s">
        <v>26</v>
      </c>
      <c r="D1018" s="72" t="s">
        <v>87</v>
      </c>
      <c r="E1018" s="72" t="s">
        <v>1216</v>
      </c>
      <c r="F1018" s="88" t="s">
        <v>19</v>
      </c>
      <c r="G1018" s="88" t="str">
        <f t="shared" si="54"/>
        <v>Octobre</v>
      </c>
      <c r="H1018" s="101">
        <v>42652</v>
      </c>
      <c r="I1018" s="84" t="s">
        <v>1049</v>
      </c>
      <c r="J1018" s="142" t="s">
        <v>1053</v>
      </c>
      <c r="K1018" s="142" t="s">
        <v>1064</v>
      </c>
      <c r="L1018" s="142" t="s">
        <v>1907</v>
      </c>
      <c r="M1018" s="80" t="str">
        <f>IFERROR(VLOOKUP(K1018,REFERENCES!R:S,2,FALSE),"")</f>
        <v>Nombre</v>
      </c>
      <c r="N1018" s="159">
        <v>50</v>
      </c>
      <c r="O1018" s="75"/>
      <c r="P1018" s="75"/>
      <c r="Q1018" s="75"/>
      <c r="R1018" s="79" t="s">
        <v>1885</v>
      </c>
      <c r="S1018" s="144">
        <v>50</v>
      </c>
      <c r="T1018" s="85" t="s">
        <v>1040</v>
      </c>
      <c r="U1018" s="142" t="s">
        <v>20</v>
      </c>
      <c r="V1018" s="142" t="s">
        <v>517</v>
      </c>
      <c r="W1018" s="86" t="s">
        <v>1554</v>
      </c>
      <c r="Y1018" s="142" t="s">
        <v>1035</v>
      </c>
      <c r="Z1018" s="142" t="s">
        <v>1069</v>
      </c>
      <c r="AB1018" s="142" t="str">
        <f t="shared" si="52"/>
        <v>DIA2016109SUCH3È</v>
      </c>
      <c r="AC1018" s="142">
        <f t="shared" si="53"/>
        <v>2</v>
      </c>
      <c r="AD1018" s="142" t="str">
        <f>VLOOKUP(U1018,NIVEAUXADMIN!A:B,2,FALSE)</f>
        <v>HT07</v>
      </c>
      <c r="AE1018" s="142" t="str">
        <f>VLOOKUP(V1018,NIVEAUXADMIN!E:F,2,FALSE)</f>
        <v>HT07713</v>
      </c>
      <c r="AF1018" s="142" t="str">
        <f>VLOOKUP(W1018,NIVEAUXADMIN!I:J,2,FALSE)</f>
        <v>HT07713-03</v>
      </c>
      <c r="AG1018" s="142">
        <f>IF(SUMPRODUCT(($A$4:$A1018=A1018)*($V$4:$V1018=V1018))&gt;1,0,1)</f>
        <v>0</v>
      </c>
    </row>
    <row r="1019" spans="1:33" s="142" customFormat="1" ht="15" customHeight="1">
      <c r="A1019" s="142" t="s">
        <v>65</v>
      </c>
      <c r="B1019" s="142" t="s">
        <v>65</v>
      </c>
      <c r="C1019" s="142" t="s">
        <v>26</v>
      </c>
      <c r="D1019" s="72" t="s">
        <v>87</v>
      </c>
      <c r="E1019" s="72" t="s">
        <v>1216</v>
      </c>
      <c r="F1019" s="88" t="s">
        <v>19</v>
      </c>
      <c r="G1019" s="88" t="str">
        <f t="shared" si="54"/>
        <v>Octobre</v>
      </c>
      <c r="H1019" s="101">
        <v>42652</v>
      </c>
      <c r="I1019" s="84" t="s">
        <v>1051</v>
      </c>
      <c r="J1019" s="142" t="s">
        <v>1052</v>
      </c>
      <c r="K1019" s="142" t="s">
        <v>1062</v>
      </c>
      <c r="L1019" s="142" t="s">
        <v>1900</v>
      </c>
      <c r="M1019" s="80" t="str">
        <f>IFERROR(VLOOKUP(K1019,REFERENCES!R:S,2,FALSE),"")</f>
        <v>Nombre</v>
      </c>
      <c r="N1019" s="159">
        <v>50</v>
      </c>
      <c r="O1019" s="75"/>
      <c r="P1019" s="75"/>
      <c r="Q1019" s="75"/>
      <c r="R1019" s="79" t="s">
        <v>1885</v>
      </c>
      <c r="S1019" s="144">
        <v>50</v>
      </c>
      <c r="T1019" s="85" t="s">
        <v>1040</v>
      </c>
      <c r="U1019" s="142" t="s">
        <v>20</v>
      </c>
      <c r="V1019" s="142" t="s">
        <v>517</v>
      </c>
      <c r="W1019" s="86" t="s">
        <v>1554</v>
      </c>
      <c r="Y1019" s="142" t="s">
        <v>1035</v>
      </c>
      <c r="Z1019" s="142" t="s">
        <v>1069</v>
      </c>
      <c r="AB1019" s="142" t="str">
        <f t="shared" si="52"/>
        <v>DIA2016109SUCH3È</v>
      </c>
      <c r="AC1019" s="142">
        <f t="shared" si="53"/>
        <v>2</v>
      </c>
      <c r="AD1019" s="142" t="str">
        <f>VLOOKUP(U1019,NIVEAUXADMIN!A:B,2,FALSE)</f>
        <v>HT07</v>
      </c>
      <c r="AE1019" s="142" t="str">
        <f>VLOOKUP(V1019,NIVEAUXADMIN!E:F,2,FALSE)</f>
        <v>HT07713</v>
      </c>
      <c r="AF1019" s="142" t="str">
        <f>VLOOKUP(W1019,NIVEAUXADMIN!I:J,2,FALSE)</f>
        <v>HT07713-03</v>
      </c>
      <c r="AG1019" s="142">
        <f>IF(SUMPRODUCT(($A$4:$A1019=A1019)*($V$4:$V1019=V1019))&gt;1,0,1)</f>
        <v>0</v>
      </c>
    </row>
    <row r="1020" spans="1:33" s="142" customFormat="1" ht="15" customHeight="1">
      <c r="A1020" s="142" t="s">
        <v>65</v>
      </c>
      <c r="B1020" s="142" t="s">
        <v>65</v>
      </c>
      <c r="C1020" s="142" t="s">
        <v>26</v>
      </c>
      <c r="D1020" s="72" t="s">
        <v>87</v>
      </c>
      <c r="E1020" s="72" t="s">
        <v>1216</v>
      </c>
      <c r="F1020" s="142" t="s">
        <v>16</v>
      </c>
      <c r="G1020" s="142" t="str">
        <f t="shared" si="54"/>
        <v>Octobre</v>
      </c>
      <c r="H1020" s="158">
        <v>42671</v>
      </c>
      <c r="I1020" s="84" t="s">
        <v>1049</v>
      </c>
      <c r="J1020" s="142" t="s">
        <v>1053</v>
      </c>
      <c r="K1020" s="142" t="s">
        <v>1064</v>
      </c>
      <c r="L1020" s="142" t="s">
        <v>1907</v>
      </c>
      <c r="M1020" s="80" t="str">
        <f>IFERROR(VLOOKUP(K1020,REFERENCES!R:S,2,FALSE),"")</f>
        <v>Nombre</v>
      </c>
      <c r="N1020" s="159">
        <v>18</v>
      </c>
      <c r="O1020" s="75"/>
      <c r="P1020" s="75"/>
      <c r="Q1020" s="75"/>
      <c r="R1020" s="79" t="s">
        <v>1885</v>
      </c>
      <c r="S1020" s="144">
        <v>18</v>
      </c>
      <c r="T1020" s="85" t="s">
        <v>1040</v>
      </c>
      <c r="U1020" s="142" t="s">
        <v>20</v>
      </c>
      <c r="V1020" s="142" t="s">
        <v>517</v>
      </c>
      <c r="W1020" s="86" t="s">
        <v>1554</v>
      </c>
      <c r="X1020" s="142" t="s">
        <v>1910</v>
      </c>
      <c r="Y1020" s="142" t="s">
        <v>1035</v>
      </c>
      <c r="Z1020" s="142" t="s">
        <v>1069</v>
      </c>
      <c r="AB1020" s="142" t="str">
        <f t="shared" si="52"/>
        <v>DIA20161028SUCH3È</v>
      </c>
      <c r="AC1020" s="142">
        <f t="shared" si="53"/>
        <v>2</v>
      </c>
      <c r="AD1020" s="142" t="str">
        <f>VLOOKUP(U1020,NIVEAUXADMIN!A:B,2,FALSE)</f>
        <v>HT07</v>
      </c>
      <c r="AE1020" s="142" t="str">
        <f>VLOOKUP(V1020,NIVEAUXADMIN!E:F,2,FALSE)</f>
        <v>HT07713</v>
      </c>
      <c r="AF1020" s="142" t="str">
        <f>VLOOKUP(W1020,NIVEAUXADMIN!I:J,2,FALSE)</f>
        <v>HT07713-03</v>
      </c>
      <c r="AG1020" s="142">
        <f>IF(SUMPRODUCT(($A$4:$A1020=A1020)*($V$4:$V1020=V1020))&gt;1,0,1)</f>
        <v>0</v>
      </c>
    </row>
    <row r="1021" spans="1:33" s="142" customFormat="1" ht="15" customHeight="1">
      <c r="A1021" s="142" t="s">
        <v>65</v>
      </c>
      <c r="B1021" s="142" t="s">
        <v>65</v>
      </c>
      <c r="C1021" s="142" t="s">
        <v>26</v>
      </c>
      <c r="D1021" s="72" t="s">
        <v>87</v>
      </c>
      <c r="E1021" s="72" t="s">
        <v>1216</v>
      </c>
      <c r="F1021" s="142" t="s">
        <v>16</v>
      </c>
      <c r="G1021" s="142" t="str">
        <f t="shared" si="54"/>
        <v>Octobre</v>
      </c>
      <c r="H1021" s="158">
        <v>42671</v>
      </c>
      <c r="I1021" s="84" t="s">
        <v>1051</v>
      </c>
      <c r="J1021" s="142" t="s">
        <v>1052</v>
      </c>
      <c r="K1021" s="142" t="s">
        <v>1062</v>
      </c>
      <c r="L1021" s="142" t="s">
        <v>1900</v>
      </c>
      <c r="M1021" s="80" t="str">
        <f>IFERROR(VLOOKUP(K1021,REFERENCES!R:S,2,FALSE),"")</f>
        <v>Nombre</v>
      </c>
      <c r="N1021" s="159">
        <v>18</v>
      </c>
      <c r="O1021" s="75"/>
      <c r="P1021" s="75"/>
      <c r="Q1021" s="75"/>
      <c r="R1021" s="79" t="s">
        <v>1885</v>
      </c>
      <c r="S1021" s="144">
        <v>18</v>
      </c>
      <c r="T1021" s="85" t="s">
        <v>1040</v>
      </c>
      <c r="U1021" s="142" t="s">
        <v>20</v>
      </c>
      <c r="V1021" s="142" t="s">
        <v>517</v>
      </c>
      <c r="W1021" s="86" t="s">
        <v>1554</v>
      </c>
      <c r="X1021" s="142" t="s">
        <v>1910</v>
      </c>
      <c r="Y1021" s="142" t="s">
        <v>1035</v>
      </c>
      <c r="Z1021" s="142" t="s">
        <v>1069</v>
      </c>
      <c r="AB1021" s="142" t="str">
        <f t="shared" si="52"/>
        <v>DIA20161028SUCH3È</v>
      </c>
      <c r="AC1021" s="142">
        <f t="shared" si="53"/>
        <v>2</v>
      </c>
      <c r="AD1021" s="142" t="str">
        <f>VLOOKUP(U1021,NIVEAUXADMIN!A:B,2,FALSE)</f>
        <v>HT07</v>
      </c>
      <c r="AE1021" s="142" t="str">
        <f>VLOOKUP(V1021,NIVEAUXADMIN!E:F,2,FALSE)</f>
        <v>HT07713</v>
      </c>
      <c r="AF1021" s="142" t="str">
        <f>VLOOKUP(W1021,NIVEAUXADMIN!I:J,2,FALSE)</f>
        <v>HT07713-03</v>
      </c>
      <c r="AG1021" s="142">
        <f>IF(SUMPRODUCT(($A$4:$A1021=A1021)*($V$4:$V1021=V1021))&gt;1,0,1)</f>
        <v>0</v>
      </c>
    </row>
    <row r="1022" spans="1:33" s="142" customFormat="1" ht="15" customHeight="1">
      <c r="A1022" s="142" t="s">
        <v>65</v>
      </c>
      <c r="B1022" s="142" t="s">
        <v>65</v>
      </c>
      <c r="C1022" s="142" t="s">
        <v>26</v>
      </c>
      <c r="D1022" s="72" t="s">
        <v>87</v>
      </c>
      <c r="E1022" s="72" t="s">
        <v>1216</v>
      </c>
      <c r="F1022" s="142" t="s">
        <v>16</v>
      </c>
      <c r="G1022" s="142" t="str">
        <f t="shared" si="54"/>
        <v>Decembre</v>
      </c>
      <c r="H1022" s="158">
        <v>42726</v>
      </c>
      <c r="I1022" s="84" t="s">
        <v>1049</v>
      </c>
      <c r="J1022" s="142" t="s">
        <v>1053</v>
      </c>
      <c r="K1022" s="142" t="s">
        <v>1064</v>
      </c>
      <c r="L1022" s="142" t="s">
        <v>1907</v>
      </c>
      <c r="M1022" s="80" t="str">
        <f>IFERROR(VLOOKUP(K1022,REFERENCES!R:S,2,FALSE),"")</f>
        <v>Nombre</v>
      </c>
      <c r="N1022" s="159">
        <v>142</v>
      </c>
      <c r="O1022" s="75"/>
      <c r="P1022" s="75"/>
      <c r="Q1022" s="75"/>
      <c r="R1022" s="79" t="s">
        <v>1885</v>
      </c>
      <c r="S1022" s="144">
        <v>142</v>
      </c>
      <c r="T1022" s="85" t="s">
        <v>1040</v>
      </c>
      <c r="U1022" s="142" t="s">
        <v>20</v>
      </c>
      <c r="V1022" s="142" t="s">
        <v>517</v>
      </c>
      <c r="W1022" s="86" t="s">
        <v>1554</v>
      </c>
      <c r="X1022" s="142" t="s">
        <v>1910</v>
      </c>
      <c r="Y1022" s="142" t="s">
        <v>1035</v>
      </c>
      <c r="Z1022" s="142" t="s">
        <v>1069</v>
      </c>
      <c r="AB1022" s="142" t="str">
        <f t="shared" si="52"/>
        <v>DIA20161222SUCH3È</v>
      </c>
      <c r="AC1022" s="142">
        <f t="shared" si="53"/>
        <v>2</v>
      </c>
      <c r="AD1022" s="142" t="str">
        <f>VLOOKUP(U1022,NIVEAUXADMIN!A:B,2,FALSE)</f>
        <v>HT07</v>
      </c>
      <c r="AE1022" s="142" t="str">
        <f>VLOOKUP(V1022,NIVEAUXADMIN!E:F,2,FALSE)</f>
        <v>HT07713</v>
      </c>
      <c r="AF1022" s="142" t="str">
        <f>VLOOKUP(W1022,NIVEAUXADMIN!I:J,2,FALSE)</f>
        <v>HT07713-03</v>
      </c>
      <c r="AG1022" s="142">
        <f>IF(SUMPRODUCT(($A$4:$A1022=A1022)*($V$4:$V1022=V1022))&gt;1,0,1)</f>
        <v>0</v>
      </c>
    </row>
    <row r="1023" spans="1:33" s="142" customFormat="1" ht="15" customHeight="1">
      <c r="A1023" s="142" t="s">
        <v>65</v>
      </c>
      <c r="B1023" s="142" t="s">
        <v>65</v>
      </c>
      <c r="C1023" s="142" t="s">
        <v>26</v>
      </c>
      <c r="D1023" s="72" t="s">
        <v>87</v>
      </c>
      <c r="E1023" s="72" t="s">
        <v>1216</v>
      </c>
      <c r="F1023" s="142" t="s">
        <v>16</v>
      </c>
      <c r="G1023" s="142" t="str">
        <f t="shared" si="54"/>
        <v>Decembre</v>
      </c>
      <c r="H1023" s="158">
        <v>42726</v>
      </c>
      <c r="I1023" s="84" t="s">
        <v>1051</v>
      </c>
      <c r="J1023" s="142" t="s">
        <v>1052</v>
      </c>
      <c r="K1023" s="142" t="s">
        <v>1062</v>
      </c>
      <c r="L1023" s="142" t="s">
        <v>1900</v>
      </c>
      <c r="M1023" s="80" t="str">
        <f>IFERROR(VLOOKUP(K1023,REFERENCES!R:S,2,FALSE),"")</f>
        <v>Nombre</v>
      </c>
      <c r="N1023" s="159">
        <v>142</v>
      </c>
      <c r="O1023" s="75"/>
      <c r="P1023" s="75"/>
      <c r="Q1023" s="75"/>
      <c r="R1023" s="79" t="s">
        <v>1885</v>
      </c>
      <c r="S1023" s="144">
        <v>142</v>
      </c>
      <c r="T1023" s="85" t="s">
        <v>1040</v>
      </c>
      <c r="U1023" s="142" t="s">
        <v>20</v>
      </c>
      <c r="V1023" s="142" t="s">
        <v>517</v>
      </c>
      <c r="W1023" s="86" t="s">
        <v>1554</v>
      </c>
      <c r="X1023" s="142" t="s">
        <v>1910</v>
      </c>
      <c r="Y1023" s="142" t="s">
        <v>1035</v>
      </c>
      <c r="Z1023" s="142" t="s">
        <v>1069</v>
      </c>
      <c r="AB1023" s="142" t="str">
        <f t="shared" si="52"/>
        <v>DIA20161222SUCH3È</v>
      </c>
      <c r="AC1023" s="142">
        <f t="shared" si="53"/>
        <v>2</v>
      </c>
      <c r="AD1023" s="142" t="str">
        <f>VLOOKUP(U1023,NIVEAUXADMIN!A:B,2,FALSE)</f>
        <v>HT07</v>
      </c>
      <c r="AE1023" s="142" t="str">
        <f>VLOOKUP(V1023,NIVEAUXADMIN!E:F,2,FALSE)</f>
        <v>HT07713</v>
      </c>
      <c r="AF1023" s="142" t="str">
        <f>VLOOKUP(W1023,NIVEAUXADMIN!I:J,2,FALSE)</f>
        <v>HT07713-03</v>
      </c>
      <c r="AG1023" s="142">
        <f>IF(SUMPRODUCT(($A$4:$A1023=A1023)*($V$4:$V1023=V1023))&gt;1,0,1)</f>
        <v>0</v>
      </c>
    </row>
    <row r="1024" spans="1:33" s="142" customFormat="1" ht="15" customHeight="1">
      <c r="A1024" s="142" t="s">
        <v>65</v>
      </c>
      <c r="B1024" s="142" t="s">
        <v>65</v>
      </c>
      <c r="C1024" s="142" t="s">
        <v>26</v>
      </c>
      <c r="D1024" s="72" t="s">
        <v>1147</v>
      </c>
      <c r="E1024" s="72" t="s">
        <v>65</v>
      </c>
      <c r="F1024" s="142" t="s">
        <v>16</v>
      </c>
      <c r="G1024" s="142" t="str">
        <f t="shared" si="54"/>
        <v>Novembre</v>
      </c>
      <c r="H1024" s="158">
        <v>42678</v>
      </c>
      <c r="I1024" s="84" t="s">
        <v>1049</v>
      </c>
      <c r="J1024" s="142" t="s">
        <v>1053</v>
      </c>
      <c r="K1024" s="142" t="s">
        <v>1064</v>
      </c>
      <c r="L1024" s="142" t="s">
        <v>1901</v>
      </c>
      <c r="M1024" s="80" t="str">
        <f>IFERROR(VLOOKUP(K1024,REFERENCES!R:S,2,FALSE),"")</f>
        <v>Nombre</v>
      </c>
      <c r="N1024" s="159">
        <v>100</v>
      </c>
      <c r="O1024" s="75"/>
      <c r="P1024" s="75"/>
      <c r="Q1024" s="75"/>
      <c r="R1024" s="79" t="s">
        <v>1885</v>
      </c>
      <c r="S1024" s="144">
        <v>100</v>
      </c>
      <c r="T1024" s="85" t="s">
        <v>1040</v>
      </c>
      <c r="U1024" s="142" t="s">
        <v>17</v>
      </c>
      <c r="V1024" s="142" t="s">
        <v>18</v>
      </c>
      <c r="W1024" s="86" t="s">
        <v>1488</v>
      </c>
      <c r="X1024" s="142" t="s">
        <v>1903</v>
      </c>
      <c r="Y1024" s="142" t="s">
        <v>1035</v>
      </c>
      <c r="Z1024" s="142" t="s">
        <v>1069</v>
      </c>
      <c r="AB1024" s="142" t="str">
        <f t="shared" si="52"/>
        <v>DIA2016114GRJE2È</v>
      </c>
      <c r="AC1024" s="142">
        <f t="shared" si="53"/>
        <v>1</v>
      </c>
      <c r="AD1024" s="142" t="str">
        <f>VLOOKUP(U1024,NIVEAUXADMIN!A:B,2,FALSE)</f>
        <v>HT08</v>
      </c>
      <c r="AE1024" s="142" t="str">
        <f>VLOOKUP(V1024,NIVEAUXADMIN!E:F,2,FALSE)</f>
        <v>HT08811</v>
      </c>
      <c r="AF1024" s="142" t="str">
        <f>VLOOKUP(W1024,NIVEAUXADMIN!I:J,2,FALSE)</f>
        <v>HT08811-02</v>
      </c>
      <c r="AG1024" s="142">
        <f>IF(SUMPRODUCT(($A$4:$A1024=A1024)*($V$4:$V1024=V1024))&gt;1,0,1)</f>
        <v>1</v>
      </c>
    </row>
    <row r="1025" spans="1:33" s="142" customFormat="1" ht="15" customHeight="1">
      <c r="A1025" s="142" t="s">
        <v>65</v>
      </c>
      <c r="B1025" s="142" t="s">
        <v>65</v>
      </c>
      <c r="C1025" s="142" t="s">
        <v>26</v>
      </c>
      <c r="D1025" s="72" t="s">
        <v>1147</v>
      </c>
      <c r="E1025" s="72" t="s">
        <v>65</v>
      </c>
      <c r="F1025" s="142" t="s">
        <v>16</v>
      </c>
      <c r="G1025" s="142" t="str">
        <f t="shared" si="54"/>
        <v>Novembre</v>
      </c>
      <c r="H1025" s="158">
        <v>42683</v>
      </c>
      <c r="I1025" s="84" t="s">
        <v>1049</v>
      </c>
      <c r="J1025" s="142" t="s">
        <v>1053</v>
      </c>
      <c r="K1025" s="142" t="s">
        <v>1064</v>
      </c>
      <c r="L1025" s="142" t="s">
        <v>1901</v>
      </c>
      <c r="M1025" s="80" t="str">
        <f>IFERROR(VLOOKUP(K1025,REFERENCES!R:S,2,FALSE),"")</f>
        <v>Nombre</v>
      </c>
      <c r="N1025" s="159">
        <v>200</v>
      </c>
      <c r="O1025" s="75"/>
      <c r="P1025" s="75"/>
      <c r="Q1025" s="75"/>
      <c r="R1025" s="79" t="s">
        <v>1885</v>
      </c>
      <c r="S1025" s="144">
        <v>200</v>
      </c>
      <c r="T1025" s="85" t="s">
        <v>1040</v>
      </c>
      <c r="U1025" s="142" t="s">
        <v>17</v>
      </c>
      <c r="V1025" s="142" t="s">
        <v>18</v>
      </c>
      <c r="W1025" s="86" t="s">
        <v>1488</v>
      </c>
      <c r="X1025" s="142" t="s">
        <v>1902</v>
      </c>
      <c r="Y1025" s="142" t="s">
        <v>1035</v>
      </c>
      <c r="Z1025" s="142" t="s">
        <v>1069</v>
      </c>
      <c r="AB1025" s="142" t="str">
        <f t="shared" si="52"/>
        <v>DIA2016119GRJE2È</v>
      </c>
      <c r="AC1025" s="142">
        <f t="shared" si="53"/>
        <v>1</v>
      </c>
      <c r="AD1025" s="142" t="str">
        <f>VLOOKUP(U1025,NIVEAUXADMIN!A:B,2,FALSE)</f>
        <v>HT08</v>
      </c>
      <c r="AE1025" s="142" t="str">
        <f>VLOOKUP(V1025,NIVEAUXADMIN!E:F,2,FALSE)</f>
        <v>HT08811</v>
      </c>
      <c r="AF1025" s="142" t="str">
        <f>VLOOKUP(W1025,NIVEAUXADMIN!I:J,2,FALSE)</f>
        <v>HT08811-02</v>
      </c>
      <c r="AG1025" s="142">
        <f>IF(SUMPRODUCT(($A$4:$A1025=A1025)*($V$4:$V1025=V1025))&gt;1,0,1)</f>
        <v>0</v>
      </c>
    </row>
    <row r="1026" spans="1:33" s="142" customFormat="1" ht="15" customHeight="1">
      <c r="A1026" s="142" t="s">
        <v>65</v>
      </c>
      <c r="B1026" s="142" t="s">
        <v>65</v>
      </c>
      <c r="C1026" s="142" t="s">
        <v>26</v>
      </c>
      <c r="D1026" s="72" t="s">
        <v>87</v>
      </c>
      <c r="E1026" s="72" t="s">
        <v>1216</v>
      </c>
      <c r="F1026" s="142" t="s">
        <v>16</v>
      </c>
      <c r="G1026" s="142" t="str">
        <f t="shared" si="54"/>
        <v>Octobre</v>
      </c>
      <c r="H1026" s="158">
        <v>42652</v>
      </c>
      <c r="I1026" s="84" t="s">
        <v>1049</v>
      </c>
      <c r="J1026" s="142" t="s">
        <v>1053</v>
      </c>
      <c r="K1026" s="142" t="s">
        <v>1064</v>
      </c>
      <c r="L1026" s="142" t="s">
        <v>1907</v>
      </c>
      <c r="M1026" s="80" t="str">
        <f>IFERROR(VLOOKUP(K1026,REFERENCES!R:S,2,FALSE),"")</f>
        <v>Nombre</v>
      </c>
      <c r="N1026" s="159">
        <v>250</v>
      </c>
      <c r="O1026" s="75"/>
      <c r="P1026" s="75"/>
      <c r="Q1026" s="75"/>
      <c r="R1026" s="79" t="s">
        <v>1885</v>
      </c>
      <c r="S1026" s="144">
        <v>250</v>
      </c>
      <c r="T1026" s="85" t="s">
        <v>1040</v>
      </c>
      <c r="U1026" s="142" t="s">
        <v>20</v>
      </c>
      <c r="V1026" s="142" t="s">
        <v>21</v>
      </c>
      <c r="W1026" s="86" t="s">
        <v>1321</v>
      </c>
      <c r="X1026" s="142" t="s">
        <v>1906</v>
      </c>
      <c r="Y1026" s="142" t="s">
        <v>1035</v>
      </c>
      <c r="Z1026" s="142" t="s">
        <v>1069</v>
      </c>
      <c r="AB1026" s="142" t="str">
        <f t="shared" si="52"/>
        <v>DIA2016109SULE1È</v>
      </c>
      <c r="AC1026" s="142">
        <f t="shared" si="53"/>
        <v>2</v>
      </c>
      <c r="AD1026" s="142" t="str">
        <f>VLOOKUP(U1026,NIVEAUXADMIN!A:B,2,FALSE)</f>
        <v>HT07</v>
      </c>
      <c r="AE1026" s="142" t="str">
        <f>VLOOKUP(V1026,NIVEAUXADMIN!E:F,2,FALSE)</f>
        <v>HT07711</v>
      </c>
      <c r="AF1026" s="142" t="str">
        <f>VLOOKUP(W1026,NIVEAUXADMIN!I:J,2,FALSE)</f>
        <v>HT07711-01</v>
      </c>
      <c r="AG1026" s="142">
        <f>IF(SUMPRODUCT(($A$4:$A1026=A1026)*($V$4:$V1026=V1026))&gt;1,0,1)</f>
        <v>1</v>
      </c>
    </row>
    <row r="1027" spans="1:33" s="142" customFormat="1" ht="15" customHeight="1">
      <c r="A1027" s="142" t="s">
        <v>65</v>
      </c>
      <c r="B1027" s="142" t="s">
        <v>65</v>
      </c>
      <c r="C1027" s="142" t="s">
        <v>26</v>
      </c>
      <c r="D1027" s="72" t="s">
        <v>87</v>
      </c>
      <c r="E1027" s="72" t="s">
        <v>1216</v>
      </c>
      <c r="F1027" s="142" t="s">
        <v>16</v>
      </c>
      <c r="G1027" s="142" t="str">
        <f t="shared" si="54"/>
        <v>Octobre</v>
      </c>
      <c r="H1027" s="158">
        <v>42652</v>
      </c>
      <c r="I1027" s="84" t="s">
        <v>1051</v>
      </c>
      <c r="J1027" s="142" t="s">
        <v>1052</v>
      </c>
      <c r="K1027" s="142" t="s">
        <v>1062</v>
      </c>
      <c r="L1027" s="142" t="s">
        <v>1900</v>
      </c>
      <c r="M1027" s="80" t="str">
        <f>IFERROR(VLOOKUP(K1027,REFERENCES!R:S,2,FALSE),"")</f>
        <v>Nombre</v>
      </c>
      <c r="N1027" s="159">
        <v>250</v>
      </c>
      <c r="O1027" s="75"/>
      <c r="P1027" s="75"/>
      <c r="Q1027" s="75"/>
      <c r="R1027" s="79" t="s">
        <v>1885</v>
      </c>
      <c r="S1027" s="144">
        <v>250</v>
      </c>
      <c r="T1027" s="85" t="s">
        <v>1040</v>
      </c>
      <c r="U1027" s="142" t="s">
        <v>20</v>
      </c>
      <c r="V1027" s="142" t="s">
        <v>21</v>
      </c>
      <c r="W1027" s="86" t="s">
        <v>1321</v>
      </c>
      <c r="X1027" s="142" t="s">
        <v>1906</v>
      </c>
      <c r="Y1027" s="142" t="s">
        <v>1035</v>
      </c>
      <c r="Z1027" s="142" t="s">
        <v>1069</v>
      </c>
      <c r="AB1027" s="142" t="str">
        <f t="shared" si="52"/>
        <v>DIA2016109SULE1È</v>
      </c>
      <c r="AC1027" s="142">
        <f t="shared" si="53"/>
        <v>2</v>
      </c>
      <c r="AD1027" s="142" t="str">
        <f>VLOOKUP(U1027,NIVEAUXADMIN!A:B,2,FALSE)</f>
        <v>HT07</v>
      </c>
      <c r="AE1027" s="142" t="str">
        <f>VLOOKUP(V1027,NIVEAUXADMIN!E:F,2,FALSE)</f>
        <v>HT07711</v>
      </c>
      <c r="AF1027" s="142" t="str">
        <f>VLOOKUP(W1027,NIVEAUXADMIN!I:J,2,FALSE)</f>
        <v>HT07711-01</v>
      </c>
      <c r="AG1027" s="142">
        <f>IF(SUMPRODUCT(($A$4:$A1027=A1027)*($V$4:$V1027=V1027))&gt;1,0,1)</f>
        <v>0</v>
      </c>
    </row>
    <row r="1028" spans="1:33" s="142" customFormat="1" ht="15" customHeight="1">
      <c r="A1028" s="142" t="s">
        <v>65</v>
      </c>
      <c r="B1028" s="142" t="s">
        <v>65</v>
      </c>
      <c r="C1028" s="142" t="s">
        <v>26</v>
      </c>
      <c r="D1028" s="72" t="s">
        <v>1147</v>
      </c>
      <c r="E1028" s="72" t="s">
        <v>65</v>
      </c>
      <c r="F1028" s="142" t="s">
        <v>16</v>
      </c>
      <c r="G1028" s="142" t="str">
        <f t="shared" si="54"/>
        <v>Decembre</v>
      </c>
      <c r="H1028" s="158">
        <v>42715</v>
      </c>
      <c r="I1028" s="84" t="s">
        <v>1049</v>
      </c>
      <c r="J1028" s="142" t="s">
        <v>1053</v>
      </c>
      <c r="K1028" s="142" t="s">
        <v>1064</v>
      </c>
      <c r="L1028" s="142" t="s">
        <v>1901</v>
      </c>
      <c r="M1028" s="80" t="str">
        <f>IFERROR(VLOOKUP(K1028,REFERENCES!R:S,2,FALSE),"")</f>
        <v>Nombre</v>
      </c>
      <c r="N1028" s="159">
        <v>125</v>
      </c>
      <c r="O1028" s="75"/>
      <c r="P1028" s="75"/>
      <c r="Q1028" s="75"/>
      <c r="R1028" s="79" t="s">
        <v>1885</v>
      </c>
      <c r="S1028" s="144">
        <v>125</v>
      </c>
      <c r="T1028" s="85" t="s">
        <v>1040</v>
      </c>
      <c r="U1028" s="142" t="s">
        <v>17</v>
      </c>
      <c r="V1028" s="142" t="s">
        <v>275</v>
      </c>
      <c r="W1028" s="86" t="s">
        <v>1419</v>
      </c>
      <c r="X1028" s="142" t="s">
        <v>1904</v>
      </c>
      <c r="Y1028" s="142" t="s">
        <v>1035</v>
      </c>
      <c r="Z1028" s="142" t="s">
        <v>1069</v>
      </c>
      <c r="AB1028" s="142" t="str">
        <f t="shared" ref="AB1028:AB1091" si="55">UPPER(LEFT(A1028,3)&amp;YEAR(H1028)&amp;MONTH(H1028)&amp;DAY((H1028))&amp;LEFT(U1028,2)&amp;LEFT(V1028,2)&amp;LEFT(W1028,2))</f>
        <v>DIA20161211GRRO2E</v>
      </c>
      <c r="AC1028" s="142">
        <f t="shared" ref="AC1028:AC1091" si="56">COUNTIF($AB$4:$AB$1178,AB1028)</f>
        <v>2</v>
      </c>
      <c r="AD1028" s="142" t="str">
        <f>VLOOKUP(U1028,NIVEAUXADMIN!A:B,2,FALSE)</f>
        <v>HT08</v>
      </c>
      <c r="AE1028" s="142" t="str">
        <f>VLOOKUP(V1028,NIVEAUXADMIN!E:F,2,FALSE)</f>
        <v>HT08832</v>
      </c>
      <c r="AF1028" s="142" t="str">
        <f>VLOOKUP(W1028,NIVEAUXADMIN!I:J,2,FALSE)</f>
        <v>HT08832-02</v>
      </c>
      <c r="AG1028" s="142">
        <f>IF(SUMPRODUCT(($A$4:$A1028=A1028)*($V$4:$V1028=V1028))&gt;1,0,1)</f>
        <v>1</v>
      </c>
    </row>
    <row r="1029" spans="1:33" s="142" customFormat="1" ht="15" customHeight="1">
      <c r="A1029" s="142" t="s">
        <v>65</v>
      </c>
      <c r="B1029" s="142" t="s">
        <v>65</v>
      </c>
      <c r="C1029" s="142" t="s">
        <v>26</v>
      </c>
      <c r="D1029" s="72" t="s">
        <v>1147</v>
      </c>
      <c r="E1029" s="72" t="s">
        <v>65</v>
      </c>
      <c r="F1029" s="142" t="s">
        <v>16</v>
      </c>
      <c r="G1029" s="142" t="str">
        <f t="shared" ref="G1029:G1092" si="57">CHOOSE(MONTH(H1029), "Janvier", "Fevrier", "Mars", "Avril", "Mai", "Juin", "Juillet", "Aout", "Septembre", "Octobre", "Novembre", "Decembre")</f>
        <v>Decembre</v>
      </c>
      <c r="H1029" s="158">
        <v>42715</v>
      </c>
      <c r="I1029" s="84" t="s">
        <v>1049</v>
      </c>
      <c r="J1029" s="142" t="s">
        <v>1053</v>
      </c>
      <c r="K1029" s="142" t="s">
        <v>1064</v>
      </c>
      <c r="L1029" s="142" t="s">
        <v>1901</v>
      </c>
      <c r="M1029" s="80" t="str">
        <f>IFERROR(VLOOKUP(K1029,REFERENCES!R:S,2,FALSE),"")</f>
        <v>Nombre</v>
      </c>
      <c r="N1029" s="159">
        <v>75</v>
      </c>
      <c r="O1029" s="75"/>
      <c r="P1029" s="75"/>
      <c r="Q1029" s="75"/>
      <c r="R1029" s="79" t="s">
        <v>1885</v>
      </c>
      <c r="S1029" s="144">
        <v>75</v>
      </c>
      <c r="T1029" s="85" t="s">
        <v>1040</v>
      </c>
      <c r="U1029" s="142" t="s">
        <v>17</v>
      </c>
      <c r="V1029" s="142" t="s">
        <v>275</v>
      </c>
      <c r="W1029" s="86" t="s">
        <v>1419</v>
      </c>
      <c r="X1029" s="142" t="s">
        <v>1905</v>
      </c>
      <c r="Y1029" s="142" t="s">
        <v>1035</v>
      </c>
      <c r="Z1029" s="142" t="s">
        <v>1069</v>
      </c>
      <c r="AB1029" s="142" t="str">
        <f t="shared" si="55"/>
        <v>DIA20161211GRRO2E</v>
      </c>
      <c r="AC1029" s="142">
        <f t="shared" si="56"/>
        <v>2</v>
      </c>
      <c r="AD1029" s="142" t="str">
        <f>VLOOKUP(U1029,NIVEAUXADMIN!A:B,2,FALSE)</f>
        <v>HT08</v>
      </c>
      <c r="AE1029" s="142" t="str">
        <f>VLOOKUP(V1029,NIVEAUXADMIN!E:F,2,FALSE)</f>
        <v>HT08832</v>
      </c>
      <c r="AF1029" s="142" t="str">
        <f>VLOOKUP(W1029,NIVEAUXADMIN!I:J,2,FALSE)</f>
        <v>HT08832-02</v>
      </c>
      <c r="AG1029" s="142">
        <f>IF(SUMPRODUCT(($A$4:$A1029=A1029)*($V$4:$V1029=V1029))&gt;1,0,1)</f>
        <v>0</v>
      </c>
    </row>
    <row r="1030" spans="1:33" s="142" customFormat="1" ht="15" customHeight="1">
      <c r="A1030" s="142" t="s">
        <v>65</v>
      </c>
      <c r="B1030" s="142" t="s">
        <v>65</v>
      </c>
      <c r="C1030" s="142" t="s">
        <v>26</v>
      </c>
      <c r="D1030" s="72" t="s">
        <v>87</v>
      </c>
      <c r="E1030" s="72" t="s">
        <v>1216</v>
      </c>
      <c r="F1030" s="142" t="s">
        <v>16</v>
      </c>
      <c r="G1030" s="142" t="str">
        <f t="shared" si="57"/>
        <v>Octobre</v>
      </c>
      <c r="H1030" s="158">
        <v>42668</v>
      </c>
      <c r="I1030" s="84" t="s">
        <v>1049</v>
      </c>
      <c r="J1030" s="142" t="s">
        <v>1053</v>
      </c>
      <c r="K1030" s="142" t="s">
        <v>1064</v>
      </c>
      <c r="L1030" s="142" t="s">
        <v>1907</v>
      </c>
      <c r="M1030" s="80" t="str">
        <f>IFERROR(VLOOKUP(K1030,REFERENCES!R:S,2,FALSE),"")</f>
        <v>Nombre</v>
      </c>
      <c r="N1030" s="159">
        <v>40</v>
      </c>
      <c r="O1030" s="75"/>
      <c r="P1030" s="75"/>
      <c r="Q1030" s="75"/>
      <c r="R1030" s="79" t="s">
        <v>1885</v>
      </c>
      <c r="S1030" s="144">
        <v>40</v>
      </c>
      <c r="T1030" s="85" t="s">
        <v>1040</v>
      </c>
      <c r="U1030" s="142" t="s">
        <v>20</v>
      </c>
      <c r="V1030" s="142" t="s">
        <v>548</v>
      </c>
      <c r="W1030" s="86" t="s">
        <v>1680</v>
      </c>
      <c r="X1030" s="142" t="s">
        <v>1911</v>
      </c>
      <c r="Y1030" s="142" t="s">
        <v>1035</v>
      </c>
      <c r="Z1030" s="142" t="s">
        <v>1069</v>
      </c>
      <c r="AB1030" s="142" t="str">
        <f t="shared" si="55"/>
        <v>DIA20161025SUST4È</v>
      </c>
      <c r="AC1030" s="142">
        <f t="shared" si="56"/>
        <v>4</v>
      </c>
      <c r="AD1030" s="142" t="str">
        <f>VLOOKUP(U1030,NIVEAUXADMIN!A:B,2,FALSE)</f>
        <v>HT07</v>
      </c>
      <c r="AE1030" s="142" t="str">
        <f>VLOOKUP(V1030,NIVEAUXADMIN!E:F,2,FALSE)</f>
        <v>HT07732</v>
      </c>
      <c r="AF1030" s="142" t="str">
        <f>VLOOKUP(W1030,NIVEAUXADMIN!I:J,2,FALSE)</f>
        <v>HT07732-04</v>
      </c>
      <c r="AG1030" s="142">
        <f>IF(SUMPRODUCT(($A$4:$A1030=A1030)*($V$4:$V1030=V1030))&gt;1,0,1)</f>
        <v>1</v>
      </c>
    </row>
    <row r="1031" spans="1:33" s="142" customFormat="1" ht="15" customHeight="1">
      <c r="A1031" s="142" t="s">
        <v>65</v>
      </c>
      <c r="B1031" s="142" t="s">
        <v>65</v>
      </c>
      <c r="C1031" s="142" t="s">
        <v>26</v>
      </c>
      <c r="D1031" s="72" t="s">
        <v>87</v>
      </c>
      <c r="E1031" s="72" t="s">
        <v>1216</v>
      </c>
      <c r="F1031" s="142" t="s">
        <v>16</v>
      </c>
      <c r="G1031" s="142" t="str">
        <f t="shared" si="57"/>
        <v>Octobre</v>
      </c>
      <c r="H1031" s="158">
        <v>42668</v>
      </c>
      <c r="I1031" s="84" t="s">
        <v>1049</v>
      </c>
      <c r="J1031" s="142" t="s">
        <v>1053</v>
      </c>
      <c r="K1031" s="142" t="s">
        <v>1064</v>
      </c>
      <c r="L1031" s="142" t="s">
        <v>1907</v>
      </c>
      <c r="M1031" s="80" t="str">
        <f>IFERROR(VLOOKUP(K1031,REFERENCES!R:S,2,FALSE),"")</f>
        <v>Nombre</v>
      </c>
      <c r="N1031" s="159">
        <v>70</v>
      </c>
      <c r="O1031" s="75"/>
      <c r="P1031" s="75"/>
      <c r="Q1031" s="75"/>
      <c r="R1031" s="79" t="s">
        <v>1885</v>
      </c>
      <c r="S1031" s="144">
        <v>70</v>
      </c>
      <c r="T1031" s="85" t="s">
        <v>1040</v>
      </c>
      <c r="U1031" s="142" t="s">
        <v>20</v>
      </c>
      <c r="V1031" s="142" t="s">
        <v>548</v>
      </c>
      <c r="W1031" s="86" t="s">
        <v>1680</v>
      </c>
      <c r="X1031" s="142" t="s">
        <v>1912</v>
      </c>
      <c r="Y1031" s="142" t="s">
        <v>1035</v>
      </c>
      <c r="Z1031" s="142" t="s">
        <v>1069</v>
      </c>
      <c r="AB1031" s="142" t="str">
        <f t="shared" si="55"/>
        <v>DIA20161025SUST4È</v>
      </c>
      <c r="AC1031" s="142">
        <f t="shared" si="56"/>
        <v>4</v>
      </c>
      <c r="AD1031" s="142" t="str">
        <f>VLOOKUP(U1031,NIVEAUXADMIN!A:B,2,FALSE)</f>
        <v>HT07</v>
      </c>
      <c r="AE1031" s="142" t="str">
        <f>VLOOKUP(V1031,NIVEAUXADMIN!E:F,2,FALSE)</f>
        <v>HT07732</v>
      </c>
      <c r="AF1031" s="142" t="str">
        <f>VLOOKUP(W1031,NIVEAUXADMIN!I:J,2,FALSE)</f>
        <v>HT07732-04</v>
      </c>
      <c r="AG1031" s="142">
        <f>IF(SUMPRODUCT(($A$4:$A1031=A1031)*($V$4:$V1031=V1031))&gt;1,0,1)</f>
        <v>0</v>
      </c>
    </row>
    <row r="1032" spans="1:33" s="142" customFormat="1" ht="15" customHeight="1">
      <c r="A1032" s="142" t="s">
        <v>65</v>
      </c>
      <c r="B1032" s="142" t="s">
        <v>65</v>
      </c>
      <c r="C1032" s="142" t="s">
        <v>26</v>
      </c>
      <c r="D1032" s="72" t="s">
        <v>87</v>
      </c>
      <c r="E1032" s="72" t="s">
        <v>1216</v>
      </c>
      <c r="F1032" s="142" t="s">
        <v>16</v>
      </c>
      <c r="G1032" s="142" t="str">
        <f t="shared" si="57"/>
        <v>Octobre</v>
      </c>
      <c r="H1032" s="158">
        <v>42668</v>
      </c>
      <c r="I1032" s="84" t="s">
        <v>1051</v>
      </c>
      <c r="J1032" s="142" t="s">
        <v>1052</v>
      </c>
      <c r="K1032" s="142" t="s">
        <v>1062</v>
      </c>
      <c r="L1032" s="142" t="s">
        <v>1900</v>
      </c>
      <c r="M1032" s="80" t="str">
        <f>IFERROR(VLOOKUP(K1032,REFERENCES!R:S,2,FALSE),"")</f>
        <v>Nombre</v>
      </c>
      <c r="N1032" s="159">
        <v>40</v>
      </c>
      <c r="O1032" s="75"/>
      <c r="P1032" s="75"/>
      <c r="Q1032" s="75"/>
      <c r="R1032" s="79" t="s">
        <v>1885</v>
      </c>
      <c r="S1032" s="144">
        <v>40</v>
      </c>
      <c r="T1032" s="85" t="s">
        <v>1040</v>
      </c>
      <c r="U1032" s="142" t="s">
        <v>20</v>
      </c>
      <c r="V1032" s="142" t="s">
        <v>548</v>
      </c>
      <c r="W1032" s="86" t="s">
        <v>1680</v>
      </c>
      <c r="X1032" s="142" t="s">
        <v>1911</v>
      </c>
      <c r="Y1032" s="142" t="s">
        <v>1035</v>
      </c>
      <c r="Z1032" s="142" t="s">
        <v>1069</v>
      </c>
      <c r="AB1032" s="142" t="str">
        <f t="shared" si="55"/>
        <v>DIA20161025SUST4È</v>
      </c>
      <c r="AC1032" s="142">
        <f t="shared" si="56"/>
        <v>4</v>
      </c>
      <c r="AD1032" s="142" t="str">
        <f>VLOOKUP(U1032,NIVEAUXADMIN!A:B,2,FALSE)</f>
        <v>HT07</v>
      </c>
      <c r="AE1032" s="142" t="str">
        <f>VLOOKUP(V1032,NIVEAUXADMIN!E:F,2,FALSE)</f>
        <v>HT07732</v>
      </c>
      <c r="AF1032" s="142" t="str">
        <f>VLOOKUP(W1032,NIVEAUXADMIN!I:J,2,FALSE)</f>
        <v>HT07732-04</v>
      </c>
      <c r="AG1032" s="142">
        <f>IF(SUMPRODUCT(($A$4:$A1032=A1032)*($V$4:$V1032=V1032))&gt;1,0,1)</f>
        <v>0</v>
      </c>
    </row>
    <row r="1033" spans="1:33" s="142" customFormat="1" ht="15" customHeight="1">
      <c r="A1033" s="142" t="s">
        <v>65</v>
      </c>
      <c r="B1033" s="142" t="s">
        <v>65</v>
      </c>
      <c r="C1033" s="142" t="s">
        <v>26</v>
      </c>
      <c r="D1033" s="72" t="s">
        <v>87</v>
      </c>
      <c r="E1033" s="72" t="s">
        <v>1216</v>
      </c>
      <c r="F1033" s="142" t="s">
        <v>16</v>
      </c>
      <c r="G1033" s="142" t="str">
        <f t="shared" si="57"/>
        <v>Octobre</v>
      </c>
      <c r="H1033" s="158">
        <v>42668</v>
      </c>
      <c r="I1033" s="84" t="s">
        <v>1051</v>
      </c>
      <c r="J1033" s="142" t="s">
        <v>1052</v>
      </c>
      <c r="K1033" s="142" t="s">
        <v>1062</v>
      </c>
      <c r="L1033" s="142" t="s">
        <v>1900</v>
      </c>
      <c r="M1033" s="80" t="str">
        <f>IFERROR(VLOOKUP(K1033,REFERENCES!R:S,2,FALSE),"")</f>
        <v>Nombre</v>
      </c>
      <c r="N1033" s="159">
        <v>70</v>
      </c>
      <c r="O1033" s="75"/>
      <c r="P1033" s="75"/>
      <c r="Q1033" s="75"/>
      <c r="R1033" s="79" t="s">
        <v>1885</v>
      </c>
      <c r="S1033" s="144">
        <v>70</v>
      </c>
      <c r="T1033" s="85" t="s">
        <v>1040</v>
      </c>
      <c r="U1033" s="142" t="s">
        <v>20</v>
      </c>
      <c r="V1033" s="142" t="s">
        <v>548</v>
      </c>
      <c r="W1033" s="86" t="s">
        <v>1680</v>
      </c>
      <c r="X1033" s="142" t="s">
        <v>1912</v>
      </c>
      <c r="Y1033" s="142" t="s">
        <v>1035</v>
      </c>
      <c r="Z1033" s="142" t="s">
        <v>1069</v>
      </c>
      <c r="AB1033" s="142" t="str">
        <f t="shared" si="55"/>
        <v>DIA20161025SUST4È</v>
      </c>
      <c r="AC1033" s="142">
        <f t="shared" si="56"/>
        <v>4</v>
      </c>
      <c r="AD1033" s="142" t="str">
        <f>VLOOKUP(U1033,NIVEAUXADMIN!A:B,2,FALSE)</f>
        <v>HT07</v>
      </c>
      <c r="AE1033" s="142" t="str">
        <f>VLOOKUP(V1033,NIVEAUXADMIN!E:F,2,FALSE)</f>
        <v>HT07732</v>
      </c>
      <c r="AF1033" s="142" t="str">
        <f>VLOOKUP(W1033,NIVEAUXADMIN!I:J,2,FALSE)</f>
        <v>HT07732-04</v>
      </c>
      <c r="AG1033" s="142">
        <f>IF(SUMPRODUCT(($A$4:$A1033=A1033)*($V$4:$V1033=V1033))&gt;1,0,1)</f>
        <v>0</v>
      </c>
    </row>
    <row r="1034" spans="1:33" s="142" customFormat="1" ht="15" customHeight="1">
      <c r="A1034" s="142" t="s">
        <v>65</v>
      </c>
      <c r="B1034" s="142" t="s">
        <v>65</v>
      </c>
      <c r="C1034" s="142" t="s">
        <v>26</v>
      </c>
      <c r="D1034" s="72" t="s">
        <v>87</v>
      </c>
      <c r="E1034" s="72" t="s">
        <v>1216</v>
      </c>
      <c r="F1034" s="142" t="s">
        <v>16</v>
      </c>
      <c r="G1034" s="142" t="str">
        <f t="shared" si="57"/>
        <v>Octobre</v>
      </c>
      <c r="H1034" s="158">
        <v>42670</v>
      </c>
      <c r="I1034" s="84" t="s">
        <v>1049</v>
      </c>
      <c r="J1034" s="142" t="s">
        <v>1053</v>
      </c>
      <c r="K1034" s="142" t="s">
        <v>1064</v>
      </c>
      <c r="L1034" s="142" t="s">
        <v>1907</v>
      </c>
      <c r="M1034" s="80" t="str">
        <f>IFERROR(VLOOKUP(K1034,REFERENCES!R:S,2,FALSE),"")</f>
        <v>Nombre</v>
      </c>
      <c r="N1034" s="159">
        <v>50</v>
      </c>
      <c r="O1034" s="75"/>
      <c r="P1034" s="75"/>
      <c r="Q1034" s="75"/>
      <c r="R1034" s="79" t="s">
        <v>1885</v>
      </c>
      <c r="S1034" s="144">
        <v>50</v>
      </c>
      <c r="T1034" s="85" t="s">
        <v>1040</v>
      </c>
      <c r="U1034" s="142" t="s">
        <v>20</v>
      </c>
      <c r="V1034" s="142" t="s">
        <v>548</v>
      </c>
      <c r="W1034" s="86" t="s">
        <v>1680</v>
      </c>
      <c r="X1034" s="142" t="s">
        <v>1913</v>
      </c>
      <c r="Y1034" s="142" t="s">
        <v>1035</v>
      </c>
      <c r="Z1034" s="142" t="s">
        <v>1069</v>
      </c>
      <c r="AB1034" s="142" t="str">
        <f t="shared" si="55"/>
        <v>DIA20161027SUST4È</v>
      </c>
      <c r="AC1034" s="142">
        <f t="shared" si="56"/>
        <v>2</v>
      </c>
      <c r="AD1034" s="142" t="str">
        <f>VLOOKUP(U1034,NIVEAUXADMIN!A:B,2,FALSE)</f>
        <v>HT07</v>
      </c>
      <c r="AE1034" s="142" t="str">
        <f>VLOOKUP(V1034,NIVEAUXADMIN!E:F,2,FALSE)</f>
        <v>HT07732</v>
      </c>
      <c r="AF1034" s="142" t="str">
        <f>VLOOKUP(W1034,NIVEAUXADMIN!I:J,2,FALSE)</f>
        <v>HT07732-04</v>
      </c>
      <c r="AG1034" s="142">
        <f>IF(SUMPRODUCT(($A$4:$A1034=A1034)*($V$4:$V1034=V1034))&gt;1,0,1)</f>
        <v>0</v>
      </c>
    </row>
    <row r="1035" spans="1:33" s="142" customFormat="1" ht="15" customHeight="1">
      <c r="A1035" s="142" t="s">
        <v>65</v>
      </c>
      <c r="B1035" s="142" t="s">
        <v>65</v>
      </c>
      <c r="C1035" s="142" t="s">
        <v>26</v>
      </c>
      <c r="D1035" s="72" t="s">
        <v>87</v>
      </c>
      <c r="E1035" s="72" t="s">
        <v>1216</v>
      </c>
      <c r="F1035" s="142" t="s">
        <v>16</v>
      </c>
      <c r="G1035" s="142" t="str">
        <f t="shared" si="57"/>
        <v>Octobre</v>
      </c>
      <c r="H1035" s="158">
        <v>42670</v>
      </c>
      <c r="I1035" s="84" t="s">
        <v>1051</v>
      </c>
      <c r="J1035" s="142" t="s">
        <v>1052</v>
      </c>
      <c r="K1035" s="142" t="s">
        <v>1062</v>
      </c>
      <c r="L1035" s="142" t="s">
        <v>1900</v>
      </c>
      <c r="M1035" s="80" t="str">
        <f>IFERROR(VLOOKUP(K1035,REFERENCES!R:S,2,FALSE),"")</f>
        <v>Nombre</v>
      </c>
      <c r="N1035" s="159">
        <v>50</v>
      </c>
      <c r="O1035" s="75"/>
      <c r="P1035" s="75"/>
      <c r="Q1035" s="75"/>
      <c r="R1035" s="79" t="s">
        <v>1885</v>
      </c>
      <c r="S1035" s="144">
        <v>50</v>
      </c>
      <c r="T1035" s="85" t="s">
        <v>1040</v>
      </c>
      <c r="U1035" s="142" t="s">
        <v>20</v>
      </c>
      <c r="V1035" s="142" t="s">
        <v>548</v>
      </c>
      <c r="W1035" s="86" t="s">
        <v>1680</v>
      </c>
      <c r="X1035" s="142" t="s">
        <v>1913</v>
      </c>
      <c r="Y1035" s="142" t="s">
        <v>1035</v>
      </c>
      <c r="Z1035" s="142" t="s">
        <v>1069</v>
      </c>
      <c r="AB1035" s="142" t="str">
        <f t="shared" si="55"/>
        <v>DIA20161027SUST4È</v>
      </c>
      <c r="AC1035" s="142">
        <f t="shared" si="56"/>
        <v>2</v>
      </c>
      <c r="AD1035" s="142" t="str">
        <f>VLOOKUP(U1035,NIVEAUXADMIN!A:B,2,FALSE)</f>
        <v>HT07</v>
      </c>
      <c r="AE1035" s="142" t="str">
        <f>VLOOKUP(V1035,NIVEAUXADMIN!E:F,2,FALSE)</f>
        <v>HT07732</v>
      </c>
      <c r="AF1035" s="142" t="str">
        <f>VLOOKUP(W1035,NIVEAUXADMIN!I:J,2,FALSE)</f>
        <v>HT07732-04</v>
      </c>
      <c r="AG1035" s="142">
        <f>IF(SUMPRODUCT(($A$4:$A1035=A1035)*($V$4:$V1035=V1035))&gt;1,0,1)</f>
        <v>0</v>
      </c>
    </row>
    <row r="1036" spans="1:33" s="142" customFormat="1" ht="15" customHeight="1">
      <c r="A1036" s="142" t="s">
        <v>65</v>
      </c>
      <c r="B1036" s="142" t="s">
        <v>65</v>
      </c>
      <c r="C1036" s="142" t="s">
        <v>26</v>
      </c>
      <c r="D1036" s="72" t="s">
        <v>87</v>
      </c>
      <c r="E1036" s="72" t="s">
        <v>1216</v>
      </c>
      <c r="F1036" s="142" t="s">
        <v>16</v>
      </c>
      <c r="G1036" s="142" t="str">
        <f t="shared" si="57"/>
        <v>Octobre</v>
      </c>
      <c r="H1036" s="158">
        <v>42660</v>
      </c>
      <c r="I1036" s="84" t="s">
        <v>1049</v>
      </c>
      <c r="J1036" s="142" t="s">
        <v>1053</v>
      </c>
      <c r="K1036" s="142" t="s">
        <v>1064</v>
      </c>
      <c r="L1036" s="142" t="s">
        <v>1907</v>
      </c>
      <c r="M1036" s="80" t="str">
        <f>IFERROR(VLOOKUP(K1036,REFERENCES!R:S,2,FALSE),"")</f>
        <v>Nombre</v>
      </c>
      <c r="N1036" s="159">
        <v>125</v>
      </c>
      <c r="O1036" s="75"/>
      <c r="P1036" s="75"/>
      <c r="Q1036" s="75"/>
      <c r="R1036" s="79" t="s">
        <v>1885</v>
      </c>
      <c r="S1036" s="144">
        <v>125</v>
      </c>
      <c r="T1036" s="85" t="s">
        <v>1040</v>
      </c>
      <c r="U1036" s="142" t="s">
        <v>20</v>
      </c>
      <c r="V1036" s="142" t="s">
        <v>554</v>
      </c>
      <c r="W1036" s="86" t="s">
        <v>1442</v>
      </c>
      <c r="Y1036" s="142" t="s">
        <v>1035</v>
      </c>
      <c r="Z1036" s="142" t="s">
        <v>1069</v>
      </c>
      <c r="AB1036" s="142" t="str">
        <f t="shared" si="55"/>
        <v>DIA20161017SUTO2È</v>
      </c>
      <c r="AC1036" s="142">
        <f t="shared" si="56"/>
        <v>2</v>
      </c>
      <c r="AD1036" s="142" t="str">
        <f>VLOOKUP(U1036,NIVEAUXADMIN!A:B,2,FALSE)</f>
        <v>HT07</v>
      </c>
      <c r="AE1036" s="142" t="str">
        <f>VLOOKUP(V1036,NIVEAUXADMIN!E:F,2,FALSE)</f>
        <v>HT07712</v>
      </c>
      <c r="AF1036" s="142" t="str">
        <f>VLOOKUP(W1036,NIVEAUXADMIN!I:J,2,FALSE)</f>
        <v>HT07712-02</v>
      </c>
      <c r="AG1036" s="142">
        <f>IF(SUMPRODUCT(($A$4:$A1036=A1036)*($V$4:$V1036=V1036))&gt;1,0,1)</f>
        <v>1</v>
      </c>
    </row>
    <row r="1037" spans="1:33" s="142" customFormat="1" ht="15" customHeight="1">
      <c r="A1037" s="142" t="s">
        <v>65</v>
      </c>
      <c r="B1037" s="142" t="s">
        <v>65</v>
      </c>
      <c r="C1037" s="142" t="s">
        <v>26</v>
      </c>
      <c r="D1037" s="72" t="s">
        <v>87</v>
      </c>
      <c r="E1037" s="72" t="s">
        <v>1216</v>
      </c>
      <c r="F1037" s="142" t="s">
        <v>16</v>
      </c>
      <c r="G1037" s="142" t="str">
        <f t="shared" si="57"/>
        <v>Octobre</v>
      </c>
      <c r="H1037" s="158">
        <v>42660</v>
      </c>
      <c r="I1037" s="84" t="s">
        <v>1051</v>
      </c>
      <c r="J1037" s="142" t="s">
        <v>1052</v>
      </c>
      <c r="K1037" s="142" t="s">
        <v>1062</v>
      </c>
      <c r="L1037" s="142" t="s">
        <v>1900</v>
      </c>
      <c r="M1037" s="80" t="str">
        <f>IFERROR(VLOOKUP(K1037,REFERENCES!R:S,2,FALSE),"")</f>
        <v>Nombre</v>
      </c>
      <c r="N1037" s="159">
        <v>125</v>
      </c>
      <c r="O1037" s="75"/>
      <c r="P1037" s="75"/>
      <c r="Q1037" s="75"/>
      <c r="R1037" s="79" t="s">
        <v>1885</v>
      </c>
      <c r="S1037" s="144">
        <v>125</v>
      </c>
      <c r="T1037" s="85" t="s">
        <v>1040</v>
      </c>
      <c r="U1037" s="142" t="s">
        <v>20</v>
      </c>
      <c r="V1037" s="142" t="s">
        <v>554</v>
      </c>
      <c r="W1037" s="86" t="s">
        <v>1442</v>
      </c>
      <c r="Y1037" s="142" t="s">
        <v>1035</v>
      </c>
      <c r="Z1037" s="142" t="s">
        <v>1069</v>
      </c>
      <c r="AB1037" s="142" t="str">
        <f t="shared" si="55"/>
        <v>DIA20161017SUTO2È</v>
      </c>
      <c r="AC1037" s="142">
        <f t="shared" si="56"/>
        <v>2</v>
      </c>
      <c r="AD1037" s="142" t="str">
        <f>VLOOKUP(U1037,NIVEAUXADMIN!A:B,2,FALSE)</f>
        <v>HT07</v>
      </c>
      <c r="AE1037" s="142" t="str">
        <f>VLOOKUP(V1037,NIVEAUXADMIN!E:F,2,FALSE)</f>
        <v>HT07712</v>
      </c>
      <c r="AF1037" s="142" t="str">
        <f>VLOOKUP(W1037,NIVEAUXADMIN!I:J,2,FALSE)</f>
        <v>HT07712-02</v>
      </c>
      <c r="AG1037" s="142">
        <f>IF(SUMPRODUCT(($A$4:$A1037=A1037)*($V$4:$V1037=V1037))&gt;1,0,1)</f>
        <v>0</v>
      </c>
    </row>
    <row r="1038" spans="1:33" s="142" customFormat="1" ht="15" customHeight="1">
      <c r="A1038" s="142" t="s">
        <v>65</v>
      </c>
      <c r="B1038" s="142" t="s">
        <v>65</v>
      </c>
      <c r="C1038" s="142" t="s">
        <v>26</v>
      </c>
      <c r="D1038" s="72" t="s">
        <v>87</v>
      </c>
      <c r="E1038" s="72" t="s">
        <v>1216</v>
      </c>
      <c r="F1038" s="142" t="s">
        <v>16</v>
      </c>
      <c r="G1038" s="142" t="str">
        <f t="shared" si="57"/>
        <v>Octobre</v>
      </c>
      <c r="H1038" s="158">
        <v>42660</v>
      </c>
      <c r="I1038" s="84" t="s">
        <v>1049</v>
      </c>
      <c r="J1038" s="142" t="s">
        <v>1053</v>
      </c>
      <c r="K1038" s="142" t="s">
        <v>1064</v>
      </c>
      <c r="L1038" s="142" t="s">
        <v>1907</v>
      </c>
      <c r="M1038" s="80" t="str">
        <f>IFERROR(VLOOKUP(K1038,REFERENCES!R:S,2,FALSE),"")</f>
        <v>Nombre</v>
      </c>
      <c r="N1038" s="159">
        <v>97</v>
      </c>
      <c r="O1038" s="75"/>
      <c r="P1038" s="75"/>
      <c r="Q1038" s="75"/>
      <c r="R1038" s="79" t="s">
        <v>1885</v>
      </c>
      <c r="S1038" s="144">
        <v>97</v>
      </c>
      <c r="T1038" s="85" t="s">
        <v>1040</v>
      </c>
      <c r="U1038" s="142" t="s">
        <v>20</v>
      </c>
      <c r="V1038" s="142" t="s">
        <v>554</v>
      </c>
      <c r="W1038" s="86" t="s">
        <v>1612</v>
      </c>
      <c r="Y1038" s="142" t="s">
        <v>1035</v>
      </c>
      <c r="Z1038" s="142" t="s">
        <v>1069</v>
      </c>
      <c r="AB1038" s="142" t="str">
        <f t="shared" si="55"/>
        <v>DIA20161017SUTO3È</v>
      </c>
      <c r="AC1038" s="142">
        <f t="shared" si="56"/>
        <v>2</v>
      </c>
      <c r="AD1038" s="142" t="str">
        <f>VLOOKUP(U1038,NIVEAUXADMIN!A:B,2,FALSE)</f>
        <v>HT07</v>
      </c>
      <c r="AE1038" s="142" t="str">
        <f>VLOOKUP(V1038,NIVEAUXADMIN!E:F,2,FALSE)</f>
        <v>HT07712</v>
      </c>
      <c r="AF1038" s="142" t="str">
        <f>VLOOKUP(W1038,NIVEAUXADMIN!I:J,2,FALSE)</f>
        <v>HT07712-03</v>
      </c>
      <c r="AG1038" s="142">
        <f>IF(SUMPRODUCT(($A$4:$A1038=A1038)*($V$4:$V1038=V1038))&gt;1,0,1)</f>
        <v>0</v>
      </c>
    </row>
    <row r="1039" spans="1:33" s="142" customFormat="1" ht="15" customHeight="1">
      <c r="A1039" s="142" t="s">
        <v>65</v>
      </c>
      <c r="B1039" s="142" t="s">
        <v>65</v>
      </c>
      <c r="C1039" s="142" t="s">
        <v>26</v>
      </c>
      <c r="D1039" s="72" t="s">
        <v>87</v>
      </c>
      <c r="E1039" s="72" t="s">
        <v>1216</v>
      </c>
      <c r="F1039" s="142" t="s">
        <v>16</v>
      </c>
      <c r="G1039" s="142" t="str">
        <f t="shared" si="57"/>
        <v>Octobre</v>
      </c>
      <c r="H1039" s="158">
        <v>42660</v>
      </c>
      <c r="I1039" s="84" t="s">
        <v>1051</v>
      </c>
      <c r="J1039" s="142" t="s">
        <v>1052</v>
      </c>
      <c r="K1039" s="142" t="s">
        <v>1062</v>
      </c>
      <c r="L1039" s="142" t="s">
        <v>1900</v>
      </c>
      <c r="M1039" s="80" t="str">
        <f>IFERROR(VLOOKUP(K1039,REFERENCES!R:S,2,FALSE),"")</f>
        <v>Nombre</v>
      </c>
      <c r="N1039" s="159">
        <v>97</v>
      </c>
      <c r="O1039" s="75"/>
      <c r="P1039" s="75"/>
      <c r="Q1039" s="75"/>
      <c r="R1039" s="79" t="s">
        <v>1885</v>
      </c>
      <c r="S1039" s="144">
        <v>97</v>
      </c>
      <c r="T1039" s="85" t="s">
        <v>1040</v>
      </c>
      <c r="U1039" s="142" t="s">
        <v>20</v>
      </c>
      <c r="V1039" s="142" t="s">
        <v>554</v>
      </c>
      <c r="W1039" s="86" t="s">
        <v>1612</v>
      </c>
      <c r="Y1039" s="142" t="s">
        <v>1035</v>
      </c>
      <c r="Z1039" s="142" t="s">
        <v>1069</v>
      </c>
      <c r="AB1039" s="142" t="str">
        <f t="shared" si="55"/>
        <v>DIA20161017SUTO3È</v>
      </c>
      <c r="AC1039" s="142">
        <f t="shared" si="56"/>
        <v>2</v>
      </c>
      <c r="AD1039" s="142" t="str">
        <f>VLOOKUP(U1039,NIVEAUXADMIN!A:B,2,FALSE)</f>
        <v>HT07</v>
      </c>
      <c r="AE1039" s="142" t="str">
        <f>VLOOKUP(V1039,NIVEAUXADMIN!E:F,2,FALSE)</f>
        <v>HT07712</v>
      </c>
      <c r="AF1039" s="142" t="str">
        <f>VLOOKUP(W1039,NIVEAUXADMIN!I:J,2,FALSE)</f>
        <v>HT07712-03</v>
      </c>
      <c r="AG1039" s="142">
        <f>IF(SUMPRODUCT(($A$4:$A1039=A1039)*($V$4:$V1039=V1039))&gt;1,0,1)</f>
        <v>0</v>
      </c>
    </row>
    <row r="1040" spans="1:33" s="142" customFormat="1" ht="15" customHeight="1">
      <c r="A1040" s="142" t="s">
        <v>2614</v>
      </c>
      <c r="B1040" s="142" t="s">
        <v>2614</v>
      </c>
      <c r="C1040" s="142" t="s">
        <v>2757</v>
      </c>
      <c r="F1040" s="142" t="s">
        <v>16</v>
      </c>
      <c r="G1040" s="142" t="str">
        <f t="shared" si="57"/>
        <v>Decembre</v>
      </c>
      <c r="H1040" s="158">
        <v>42724</v>
      </c>
      <c r="I1040" s="84" t="s">
        <v>1051</v>
      </c>
      <c r="J1040" s="142" t="s">
        <v>1052</v>
      </c>
      <c r="K1040" s="142" t="s">
        <v>1054</v>
      </c>
      <c r="M1040" s="80" t="str">
        <f>IFERROR(VLOOKUP(K1040,REFERENCES!R:S,2,FALSE),"")</f>
        <v>Nombre</v>
      </c>
      <c r="N1040" s="75">
        <v>500</v>
      </c>
      <c r="O1040" s="75"/>
      <c r="P1040" s="75"/>
      <c r="Q1040" s="75"/>
      <c r="R1040" s="79"/>
      <c r="S1040" s="144">
        <v>500</v>
      </c>
      <c r="T1040" s="85"/>
      <c r="U1040" s="142" t="s">
        <v>20</v>
      </c>
      <c r="V1040" s="142" t="s">
        <v>526</v>
      </c>
      <c r="W1040" s="86" t="s">
        <v>1816</v>
      </c>
      <c r="X1040" s="142" t="s">
        <v>2615</v>
      </c>
      <c r="AB1040" s="142" t="str">
        <f t="shared" si="55"/>
        <v>EDE20161220SUILIL</v>
      </c>
      <c r="AC1040" s="142">
        <f t="shared" si="56"/>
        <v>4</v>
      </c>
      <c r="AD1040" s="142" t="str">
        <f>VLOOKUP(U1040,NIVEAUXADMIN!A:B,2,FALSE)</f>
        <v>HT07</v>
      </c>
      <c r="AE1040" s="142" t="str">
        <f>VLOOKUP(V1040,NIVEAUXADMIN!E:F,2,FALSE)</f>
        <v>HT07716</v>
      </c>
      <c r="AF1040" s="142" t="str">
        <f>VLOOKUP(W1040,NIVEAUXADMIN!I:J,2,FALSE)</f>
        <v>HT07716-01</v>
      </c>
      <c r="AG1040" s="142">
        <f>IF(SUMPRODUCT(($A$4:$A1040=A1040)*($V$4:$V1040=V1040))&gt;1,0,1)</f>
        <v>1</v>
      </c>
    </row>
    <row r="1041" spans="1:33" s="142" customFormat="1" ht="15" customHeight="1">
      <c r="A1041" s="142" t="s">
        <v>2614</v>
      </c>
      <c r="B1041" s="142" t="s">
        <v>2614</v>
      </c>
      <c r="C1041" s="142" t="s">
        <v>2757</v>
      </c>
      <c r="F1041" s="142" t="s">
        <v>16</v>
      </c>
      <c r="G1041" s="142" t="str">
        <f t="shared" si="57"/>
        <v>Decembre</v>
      </c>
      <c r="H1041" s="158">
        <v>42724</v>
      </c>
      <c r="I1041" s="84" t="s">
        <v>1051</v>
      </c>
      <c r="J1041" s="142" t="s">
        <v>1052</v>
      </c>
      <c r="K1041" s="142" t="s">
        <v>1057</v>
      </c>
      <c r="M1041" s="80" t="str">
        <f>IFERROR(VLOOKUP(K1041,REFERENCES!R:S,2,FALSE),"")</f>
        <v>Nombre</v>
      </c>
      <c r="N1041" s="75">
        <v>500</v>
      </c>
      <c r="O1041" s="75"/>
      <c r="P1041" s="75"/>
      <c r="Q1041" s="75"/>
      <c r="R1041" s="79"/>
      <c r="S1041" s="144">
        <v>500</v>
      </c>
      <c r="T1041" s="85"/>
      <c r="U1041" s="142" t="s">
        <v>20</v>
      </c>
      <c r="V1041" s="142" t="s">
        <v>526</v>
      </c>
      <c r="W1041" s="86" t="s">
        <v>1816</v>
      </c>
      <c r="X1041" s="142" t="s">
        <v>2615</v>
      </c>
      <c r="AB1041" s="142" t="str">
        <f t="shared" si="55"/>
        <v>EDE20161220SUILIL</v>
      </c>
      <c r="AC1041" s="142">
        <f t="shared" si="56"/>
        <v>4</v>
      </c>
      <c r="AD1041" s="142" t="str">
        <f>VLOOKUP(U1041,NIVEAUXADMIN!A:B,2,FALSE)</f>
        <v>HT07</v>
      </c>
      <c r="AE1041" s="142" t="str">
        <f>VLOOKUP(V1041,NIVEAUXADMIN!E:F,2,FALSE)</f>
        <v>HT07716</v>
      </c>
      <c r="AF1041" s="142" t="str">
        <f>VLOOKUP(W1041,NIVEAUXADMIN!I:J,2,FALSE)</f>
        <v>HT07716-01</v>
      </c>
      <c r="AG1041" s="142">
        <f>IF(SUMPRODUCT(($A$4:$A1041=A1041)*($V$4:$V1041=V1041))&gt;1,0,1)</f>
        <v>0</v>
      </c>
    </row>
    <row r="1042" spans="1:33" s="142" customFormat="1" ht="15" customHeight="1">
      <c r="A1042" s="142" t="s">
        <v>2614</v>
      </c>
      <c r="B1042" s="142" t="s">
        <v>2614</v>
      </c>
      <c r="C1042" s="142" t="s">
        <v>2757</v>
      </c>
      <c r="F1042" s="142" t="s">
        <v>16</v>
      </c>
      <c r="G1042" s="142" t="str">
        <f t="shared" si="57"/>
        <v>Decembre</v>
      </c>
      <c r="H1042" s="158">
        <v>42724</v>
      </c>
      <c r="I1042" s="84" t="s">
        <v>1051</v>
      </c>
      <c r="J1042" s="142" t="s">
        <v>1052</v>
      </c>
      <c r="K1042" s="142" t="s">
        <v>1062</v>
      </c>
      <c r="M1042" s="80" t="str">
        <f>IFERROR(VLOOKUP(K1042,REFERENCES!R:S,2,FALSE),"")</f>
        <v>Nombre</v>
      </c>
      <c r="N1042" s="75">
        <v>500</v>
      </c>
      <c r="O1042" s="75"/>
      <c r="P1042" s="75"/>
      <c r="Q1042" s="75"/>
      <c r="R1042" s="79"/>
      <c r="S1042" s="144">
        <v>500</v>
      </c>
      <c r="T1042" s="85"/>
      <c r="U1042" s="142" t="s">
        <v>20</v>
      </c>
      <c r="V1042" s="142" t="s">
        <v>526</v>
      </c>
      <c r="W1042" s="86" t="s">
        <v>1816</v>
      </c>
      <c r="X1042" s="142" t="s">
        <v>2615</v>
      </c>
      <c r="AB1042" s="142" t="str">
        <f t="shared" si="55"/>
        <v>EDE20161220SUILIL</v>
      </c>
      <c r="AC1042" s="142">
        <f t="shared" si="56"/>
        <v>4</v>
      </c>
      <c r="AD1042" s="142" t="str">
        <f>VLOOKUP(U1042,NIVEAUXADMIN!A:B,2,FALSE)</f>
        <v>HT07</v>
      </c>
      <c r="AE1042" s="142" t="str">
        <f>VLOOKUP(V1042,NIVEAUXADMIN!E:F,2,FALSE)</f>
        <v>HT07716</v>
      </c>
      <c r="AF1042" s="142" t="str">
        <f>VLOOKUP(W1042,NIVEAUXADMIN!I:J,2,FALSE)</f>
        <v>HT07716-01</v>
      </c>
      <c r="AG1042" s="142">
        <f>IF(SUMPRODUCT(($A$4:$A1042=A1042)*($V$4:$V1042=V1042))&gt;1,0,1)</f>
        <v>0</v>
      </c>
    </row>
    <row r="1043" spans="1:33" s="142" customFormat="1" ht="15" customHeight="1">
      <c r="A1043" s="142" t="s">
        <v>2614</v>
      </c>
      <c r="B1043" s="142" t="s">
        <v>2614</v>
      </c>
      <c r="C1043" s="142" t="s">
        <v>2757</v>
      </c>
      <c r="F1043" s="142" t="s">
        <v>16</v>
      </c>
      <c r="G1043" s="142" t="str">
        <f t="shared" si="57"/>
        <v>Decembre</v>
      </c>
      <c r="H1043" s="158">
        <v>42724</v>
      </c>
      <c r="I1043" s="84" t="s">
        <v>1049</v>
      </c>
      <c r="J1043" s="142" t="s">
        <v>1053</v>
      </c>
      <c r="K1043" s="142" t="s">
        <v>1048</v>
      </c>
      <c r="M1043" s="80" t="str">
        <f>IFERROR(VLOOKUP(K1043,REFERENCES!R:S,2,FALSE),"")</f>
        <v>Nombre</v>
      </c>
      <c r="N1043" s="75">
        <v>500</v>
      </c>
      <c r="O1043" s="75"/>
      <c r="P1043" s="75"/>
      <c r="Q1043" s="75"/>
      <c r="R1043" s="79"/>
      <c r="S1043" s="144">
        <v>500</v>
      </c>
      <c r="T1043" s="85"/>
      <c r="U1043" s="142" t="s">
        <v>20</v>
      </c>
      <c r="V1043" s="142" t="s">
        <v>526</v>
      </c>
      <c r="W1043" s="86" t="s">
        <v>1816</v>
      </c>
      <c r="X1043" s="142" t="s">
        <v>2615</v>
      </c>
      <c r="AB1043" s="142" t="str">
        <f t="shared" si="55"/>
        <v>EDE20161220SUILIL</v>
      </c>
      <c r="AC1043" s="142">
        <f t="shared" si="56"/>
        <v>4</v>
      </c>
      <c r="AD1043" s="142" t="str">
        <f>VLOOKUP(U1043,NIVEAUXADMIN!A:B,2,FALSE)</f>
        <v>HT07</v>
      </c>
      <c r="AE1043" s="142" t="str">
        <f>VLOOKUP(V1043,NIVEAUXADMIN!E:F,2,FALSE)</f>
        <v>HT07716</v>
      </c>
      <c r="AF1043" s="142" t="str">
        <f>VLOOKUP(W1043,NIVEAUXADMIN!I:J,2,FALSE)</f>
        <v>HT07716-01</v>
      </c>
      <c r="AG1043" s="142">
        <f>IF(SUMPRODUCT(($A$4:$A1043=A1043)*($V$4:$V1043=V1043))&gt;1,0,1)</f>
        <v>0</v>
      </c>
    </row>
    <row r="1044" spans="1:33" s="142" customFormat="1" ht="15" customHeight="1">
      <c r="A1044" s="86" t="s">
        <v>1101</v>
      </c>
      <c r="B1044" s="86" t="s">
        <v>1101</v>
      </c>
      <c r="C1044" s="142" t="s">
        <v>2757</v>
      </c>
      <c r="D1044" s="142" t="s">
        <v>68</v>
      </c>
      <c r="E1044" s="142" t="s">
        <v>48</v>
      </c>
      <c r="F1044" s="142" t="s">
        <v>16</v>
      </c>
      <c r="G1044" s="142" t="str">
        <f t="shared" si="57"/>
        <v>Octobre</v>
      </c>
      <c r="H1044" s="158">
        <v>42661</v>
      </c>
      <c r="I1044" s="84" t="s">
        <v>1051</v>
      </c>
      <c r="J1044" s="142" t="s">
        <v>1052</v>
      </c>
      <c r="K1044" s="142" t="s">
        <v>1062</v>
      </c>
      <c r="L1044" s="142" t="s">
        <v>2506</v>
      </c>
      <c r="M1044" s="80" t="str">
        <f>IFERROR(VLOOKUP(K1044,REFERENCES!R:S,2,FALSE),"")</f>
        <v>Nombre</v>
      </c>
      <c r="N1044" s="75">
        <v>755</v>
      </c>
      <c r="O1044" s="75"/>
      <c r="P1044" s="75"/>
      <c r="Q1044" s="75"/>
      <c r="R1044" s="79"/>
      <c r="S1044" s="144"/>
      <c r="T1044" s="85"/>
      <c r="U1044" s="142" t="s">
        <v>17</v>
      </c>
      <c r="V1044" s="142" t="s">
        <v>248</v>
      </c>
      <c r="W1044" s="86" t="s">
        <v>1632</v>
      </c>
      <c r="AB1044" s="142" t="str">
        <f t="shared" si="55"/>
        <v>FON20161018GRBE4È</v>
      </c>
      <c r="AC1044" s="142">
        <f t="shared" si="56"/>
        <v>1</v>
      </c>
      <c r="AD1044" s="142" t="str">
        <f>VLOOKUP(U1044,NIVEAUXADMIN!A:B,2,FALSE)</f>
        <v>HT08</v>
      </c>
      <c r="AE1044" s="142" t="str">
        <f>VLOOKUP(V1044,NIVEAUXADMIN!E:F,2,FALSE)</f>
        <v>HT08833</v>
      </c>
      <c r="AF1044" s="142" t="str">
        <f>VLOOKUP(W1044,NIVEAUXADMIN!I:J,2,FALSE)</f>
        <v>HT08833-01</v>
      </c>
      <c r="AG1044" s="142">
        <f>IF(SUMPRODUCT(($A$4:$A1044=A1044)*($V$4:$V1044=V1044))&gt;1,0,1)</f>
        <v>1</v>
      </c>
    </row>
    <row r="1045" spans="1:33" s="142" customFormat="1" ht="15" customHeight="1">
      <c r="A1045" s="86" t="s">
        <v>1101</v>
      </c>
      <c r="B1045" s="86" t="s">
        <v>1101</v>
      </c>
      <c r="C1045" s="142" t="s">
        <v>2757</v>
      </c>
      <c r="D1045" s="142" t="s">
        <v>68</v>
      </c>
      <c r="E1045" s="142" t="s">
        <v>48</v>
      </c>
      <c r="F1045" s="142" t="s">
        <v>16</v>
      </c>
      <c r="G1045" s="142" t="str">
        <f t="shared" si="57"/>
        <v>Octobre</v>
      </c>
      <c r="H1045" s="158">
        <v>42661</v>
      </c>
      <c r="I1045" s="84" t="s">
        <v>1049</v>
      </c>
      <c r="J1045" s="142" t="s">
        <v>1053</v>
      </c>
      <c r="K1045" s="142" t="s">
        <v>1048</v>
      </c>
      <c r="L1045" s="142" t="s">
        <v>2505</v>
      </c>
      <c r="M1045" s="80" t="str">
        <f>IFERROR(VLOOKUP(K1045,REFERENCES!R:S,2,FALSE),"")</f>
        <v>Nombre</v>
      </c>
      <c r="N1045" s="75">
        <v>755</v>
      </c>
      <c r="O1045" s="75"/>
      <c r="P1045" s="75"/>
      <c r="Q1045" s="75"/>
      <c r="R1045" s="79"/>
      <c r="S1045" s="144"/>
      <c r="T1045" s="85"/>
      <c r="U1045" s="142" t="s">
        <v>17</v>
      </c>
      <c r="V1045" s="142" t="s">
        <v>236</v>
      </c>
      <c r="W1045" s="86" t="s">
        <v>1294</v>
      </c>
      <c r="AB1045" s="142" t="str">
        <f t="shared" si="55"/>
        <v>FON20161018GRAN1E</v>
      </c>
      <c r="AC1045" s="142">
        <f t="shared" si="56"/>
        <v>1</v>
      </c>
      <c r="AD1045" s="142" t="str">
        <f>VLOOKUP(U1045,NIVEAUXADMIN!A:B,2,FALSE)</f>
        <v>HT08</v>
      </c>
      <c r="AE1045" s="142" t="str">
        <f>VLOOKUP(V1045,NIVEAUXADMIN!E:F,2,FALSE)</f>
        <v>HT08821</v>
      </c>
      <c r="AF1045" s="142" t="str">
        <f>VLOOKUP(W1045,NIVEAUXADMIN!I:J,2,FALSE)</f>
        <v>HT08821-01</v>
      </c>
      <c r="AG1045" s="142">
        <f>IF(SUMPRODUCT(($A$4:$A1045=A1045)*($V$4:$V1045=V1045))&gt;1,0,1)</f>
        <v>1</v>
      </c>
    </row>
    <row r="1046" spans="1:33" s="142" customFormat="1" ht="15" customHeight="1">
      <c r="A1046" s="86" t="s">
        <v>1101</v>
      </c>
      <c r="B1046" s="86" t="s">
        <v>1101</v>
      </c>
      <c r="C1046" s="142" t="s">
        <v>2757</v>
      </c>
      <c r="D1046" s="142" t="s">
        <v>68</v>
      </c>
      <c r="E1046" s="142" t="s">
        <v>48</v>
      </c>
      <c r="F1046" s="142" t="s">
        <v>16</v>
      </c>
      <c r="G1046" s="142" t="str">
        <f t="shared" si="57"/>
        <v>Octobre</v>
      </c>
      <c r="H1046" s="158">
        <v>42654</v>
      </c>
      <c r="I1046" s="84" t="s">
        <v>1051</v>
      </c>
      <c r="J1046" s="142" t="s">
        <v>1052</v>
      </c>
      <c r="K1046" s="142" t="s">
        <v>1063</v>
      </c>
      <c r="L1046" s="142" t="s">
        <v>2508</v>
      </c>
      <c r="M1046" s="80" t="str">
        <f>IFERROR(VLOOKUP(K1046,REFERENCES!R:S,2,FALSE),"")</f>
        <v>Nombre</v>
      </c>
      <c r="N1046" s="75">
        <v>355</v>
      </c>
      <c r="O1046" s="75"/>
      <c r="P1046" s="75"/>
      <c r="Q1046" s="75"/>
      <c r="R1046" s="79"/>
      <c r="S1046" s="144"/>
      <c r="T1046" s="85"/>
      <c r="U1046" s="142" t="s">
        <v>20</v>
      </c>
      <c r="V1046" s="142" t="s">
        <v>514</v>
      </c>
      <c r="W1046" s="86" t="s">
        <v>1314</v>
      </c>
      <c r="AB1046" s="142" t="str">
        <f t="shared" si="55"/>
        <v>FON20161011SUCA1È</v>
      </c>
      <c r="AC1046" s="142">
        <f t="shared" si="56"/>
        <v>1</v>
      </c>
      <c r="AD1046" s="142" t="str">
        <f>VLOOKUP(U1046,NIVEAUXADMIN!A:B,2,FALSE)</f>
        <v>HT07</v>
      </c>
      <c r="AE1046" s="142" t="str">
        <f>VLOOKUP(V1046,NIVEAUXADMIN!E:F,2,FALSE)</f>
        <v>HT07733</v>
      </c>
      <c r="AF1046" s="142" t="str">
        <f>VLOOKUP(W1046,NIVEAUXADMIN!I:J,2,FALSE)</f>
        <v>HT07733-01</v>
      </c>
      <c r="AG1046" s="142">
        <f>IF(SUMPRODUCT(($A$4:$A1046=A1046)*($V$4:$V1046=V1046))&gt;1,0,1)</f>
        <v>1</v>
      </c>
    </row>
    <row r="1047" spans="1:33" s="142" customFormat="1" ht="15" customHeight="1">
      <c r="A1047" s="86" t="s">
        <v>1101</v>
      </c>
      <c r="B1047" s="86" t="s">
        <v>1101</v>
      </c>
      <c r="C1047" s="142" t="s">
        <v>2757</v>
      </c>
      <c r="D1047" s="142" t="s">
        <v>68</v>
      </c>
      <c r="E1047" s="142" t="s">
        <v>48</v>
      </c>
      <c r="F1047" s="142" t="s">
        <v>16</v>
      </c>
      <c r="G1047" s="142" t="str">
        <f t="shared" si="57"/>
        <v>Octobre</v>
      </c>
      <c r="H1047" s="158">
        <v>42661</v>
      </c>
      <c r="I1047" s="84" t="s">
        <v>1051</v>
      </c>
      <c r="J1047" s="142" t="s">
        <v>1052</v>
      </c>
      <c r="K1047" s="142" t="s">
        <v>1056</v>
      </c>
      <c r="L1047" s="142" t="s">
        <v>2505</v>
      </c>
      <c r="M1047" s="80" t="str">
        <f>IFERROR(VLOOKUP(K1047,REFERENCES!R:S,2,FALSE),"")</f>
        <v>Nombre</v>
      </c>
      <c r="N1047" s="75">
        <v>755</v>
      </c>
      <c r="O1047" s="75"/>
      <c r="P1047" s="75"/>
      <c r="Q1047" s="75"/>
      <c r="R1047" s="79"/>
      <c r="S1047" s="144"/>
      <c r="T1047" s="85"/>
      <c r="U1047" s="142" t="s">
        <v>17</v>
      </c>
      <c r="V1047" s="142" t="s">
        <v>258</v>
      </c>
      <c r="W1047" s="86" t="s">
        <v>1344</v>
      </c>
      <c r="AB1047" s="142" t="str">
        <f t="shared" si="55"/>
        <v>FON20161018GRCO1E</v>
      </c>
      <c r="AC1047" s="142">
        <f t="shared" si="56"/>
        <v>1</v>
      </c>
      <c r="AD1047" s="142" t="str">
        <f>VLOOKUP(U1047,NIVEAUXADMIN!A:B,2,FALSE)</f>
        <v>HT08</v>
      </c>
      <c r="AE1047" s="142" t="str">
        <f>VLOOKUP(V1047,NIVEAUXADMIN!E:F,2,FALSE)</f>
        <v>HT08831</v>
      </c>
      <c r="AF1047" s="142" t="str">
        <f>VLOOKUP(W1047,NIVEAUXADMIN!I:J,2,FALSE)</f>
        <v>HT08831-01</v>
      </c>
      <c r="AG1047" s="142">
        <f>IF(SUMPRODUCT(($A$4:$A1047=A1047)*($V$4:$V1047=V1047))&gt;1,0,1)</f>
        <v>1</v>
      </c>
    </row>
    <row r="1048" spans="1:33" s="142" customFormat="1" ht="15" customHeight="1">
      <c r="A1048" s="86" t="s">
        <v>1101</v>
      </c>
      <c r="B1048" s="86" t="s">
        <v>1101</v>
      </c>
      <c r="C1048" s="142" t="s">
        <v>2757</v>
      </c>
      <c r="D1048" s="142" t="s">
        <v>68</v>
      </c>
      <c r="E1048" s="142" t="s">
        <v>48</v>
      </c>
      <c r="F1048" s="142" t="s">
        <v>16</v>
      </c>
      <c r="G1048" s="142" t="str">
        <f t="shared" si="57"/>
        <v>Octobre</v>
      </c>
      <c r="H1048" s="158">
        <v>42654</v>
      </c>
      <c r="I1048" s="84" t="s">
        <v>1051</v>
      </c>
      <c r="J1048" s="142" t="s">
        <v>1052</v>
      </c>
      <c r="K1048" s="142" t="s">
        <v>1056</v>
      </c>
      <c r="L1048" s="142" t="s">
        <v>2505</v>
      </c>
      <c r="M1048" s="80" t="str">
        <f>IFERROR(VLOOKUP(K1048,REFERENCES!R:S,2,FALSE),"")</f>
        <v>Nombre</v>
      </c>
      <c r="N1048" s="75">
        <v>355</v>
      </c>
      <c r="O1048" s="75"/>
      <c r="P1048" s="75"/>
      <c r="Q1048" s="75"/>
      <c r="R1048" s="79"/>
      <c r="S1048" s="144"/>
      <c r="T1048" s="85"/>
      <c r="U1048" s="142" t="s">
        <v>20</v>
      </c>
      <c r="V1048" s="142" t="s">
        <v>523</v>
      </c>
      <c r="W1048" s="86" t="s">
        <v>1640</v>
      </c>
      <c r="AB1048" s="142" t="str">
        <f t="shared" si="55"/>
        <v>FON20161011SUCO4È</v>
      </c>
      <c r="AC1048" s="142">
        <f t="shared" si="56"/>
        <v>1</v>
      </c>
      <c r="AD1048" s="142" t="str">
        <f>VLOOKUP(U1048,NIVEAUXADMIN!A:B,2,FALSE)</f>
        <v>HT07</v>
      </c>
      <c r="AE1048" s="142" t="str">
        <f>VLOOKUP(V1048,NIVEAUXADMIN!E:F,2,FALSE)</f>
        <v>HT07741</v>
      </c>
      <c r="AF1048" s="142" t="str">
        <f>VLOOKUP(W1048,NIVEAUXADMIN!I:J,2,FALSE)</f>
        <v>HT07741-01</v>
      </c>
      <c r="AG1048" s="142">
        <f>IF(SUMPRODUCT(($A$4:$A1048=A1048)*($V$4:$V1048=V1048))&gt;1,0,1)</f>
        <v>1</v>
      </c>
    </row>
    <row r="1049" spans="1:33" s="142" customFormat="1" ht="15" customHeight="1">
      <c r="A1049" s="86" t="s">
        <v>1101</v>
      </c>
      <c r="B1049" s="86" t="s">
        <v>1101</v>
      </c>
      <c r="C1049" s="142" t="s">
        <v>2757</v>
      </c>
      <c r="D1049" s="142" t="s">
        <v>68</v>
      </c>
      <c r="E1049" s="142" t="s">
        <v>48</v>
      </c>
      <c r="F1049" s="142" t="s">
        <v>16</v>
      </c>
      <c r="G1049" s="142" t="str">
        <f t="shared" si="57"/>
        <v>Octobre</v>
      </c>
      <c r="H1049" s="158">
        <v>42661</v>
      </c>
      <c r="I1049" s="84" t="s">
        <v>1051</v>
      </c>
      <c r="J1049" s="142" t="s">
        <v>1052</v>
      </c>
      <c r="K1049" s="142" t="s">
        <v>1063</v>
      </c>
      <c r="L1049" s="142" t="s">
        <v>2508</v>
      </c>
      <c r="M1049" s="80" t="str">
        <f>IFERROR(VLOOKUP(K1049,REFERENCES!R:S,2,FALSE),"")</f>
        <v>Nombre</v>
      </c>
      <c r="N1049" s="75">
        <v>755</v>
      </c>
      <c r="O1049" s="75"/>
      <c r="P1049" s="75"/>
      <c r="Q1049" s="75"/>
      <c r="R1049" s="79"/>
      <c r="S1049" s="144"/>
      <c r="T1049" s="85"/>
      <c r="U1049" s="142" t="s">
        <v>17</v>
      </c>
      <c r="V1049" s="142" t="s">
        <v>261</v>
      </c>
      <c r="W1049" s="86"/>
      <c r="X1049" s="142" t="s">
        <v>2527</v>
      </c>
      <c r="AB1049" s="142" t="str">
        <f t="shared" si="55"/>
        <v>FON20161018GRDA</v>
      </c>
      <c r="AC1049" s="142">
        <f t="shared" si="56"/>
        <v>1</v>
      </c>
      <c r="AD1049" s="142" t="str">
        <f>VLOOKUP(U1049,NIVEAUXADMIN!A:B,2,FALSE)</f>
        <v>HT08</v>
      </c>
      <c r="AE1049" s="142" t="str">
        <f>VLOOKUP(V1049,NIVEAUXADMIN!E:F,2,FALSE)</f>
        <v>HT08822</v>
      </c>
      <c r="AF1049" s="142" t="e">
        <f>VLOOKUP(W1049,NIVEAUXADMIN!I:J,2,FALSE)</f>
        <v>#N/A</v>
      </c>
      <c r="AG1049" s="142">
        <f>IF(SUMPRODUCT(($A$4:$A1049=A1049)*($V$4:$V1049=V1049))&gt;1,0,1)</f>
        <v>1</v>
      </c>
    </row>
    <row r="1050" spans="1:33" s="142" customFormat="1" ht="15" customHeight="1">
      <c r="A1050" s="86" t="s">
        <v>1101</v>
      </c>
      <c r="B1050" s="86" t="s">
        <v>1101</v>
      </c>
      <c r="C1050" s="142" t="s">
        <v>2757</v>
      </c>
      <c r="D1050" s="142" t="s">
        <v>68</v>
      </c>
      <c r="E1050" s="142" t="s">
        <v>48</v>
      </c>
      <c r="F1050" s="142" t="s">
        <v>16</v>
      </c>
      <c r="G1050" s="142" t="str">
        <f t="shared" si="57"/>
        <v>Octobre</v>
      </c>
      <c r="H1050" s="158">
        <v>42661</v>
      </c>
      <c r="I1050" s="84" t="s">
        <v>1051</v>
      </c>
      <c r="J1050" s="142" t="s">
        <v>1052</v>
      </c>
      <c r="K1050" s="142" t="s">
        <v>1054</v>
      </c>
      <c r="L1050" s="142" t="s">
        <v>2505</v>
      </c>
      <c r="M1050" s="80" t="str">
        <f>IFERROR(VLOOKUP(K1050,REFERENCES!R:S,2,FALSE),"")</f>
        <v>Nombre</v>
      </c>
      <c r="N1050" s="75">
        <v>755</v>
      </c>
      <c r="O1050" s="75"/>
      <c r="P1050" s="75"/>
      <c r="Q1050" s="75"/>
      <c r="R1050" s="79"/>
      <c r="S1050" s="144"/>
      <c r="T1050" s="85"/>
      <c r="U1050" s="142" t="s">
        <v>17</v>
      </c>
      <c r="V1050" s="142" t="s">
        <v>272</v>
      </c>
      <c r="W1050" s="86" t="s">
        <v>2647</v>
      </c>
      <c r="X1050" s="142" t="s">
        <v>837</v>
      </c>
      <c r="AB1050" s="142" t="str">
        <f t="shared" si="55"/>
        <v>FON20161018GRPE5E</v>
      </c>
      <c r="AC1050" s="142">
        <f t="shared" si="56"/>
        <v>1</v>
      </c>
      <c r="AD1050" s="142" t="str">
        <f>VLOOKUP(U1050,NIVEAUXADMIN!A:B,2,FALSE)</f>
        <v>HT08</v>
      </c>
      <c r="AE1050" s="142" t="str">
        <f>VLOOKUP(V1050,NIVEAUXADMIN!E:F,2,FALSE)</f>
        <v>HT08834</v>
      </c>
      <c r="AF1050" s="142" t="str">
        <f>VLOOKUP(W1050,NIVEAUXADMIN!I:J,2,FALSE)</f>
        <v>HT08834-05</v>
      </c>
      <c r="AG1050" s="142">
        <f>IF(SUMPRODUCT(($A$4:$A1050=A1050)*($V$4:$V1050=V1050))&gt;1,0,1)</f>
        <v>1</v>
      </c>
    </row>
    <row r="1051" spans="1:33" s="142" customFormat="1" ht="15" customHeight="1">
      <c r="A1051" s="86" t="s">
        <v>1101</v>
      </c>
      <c r="B1051" s="86" t="s">
        <v>1101</v>
      </c>
      <c r="C1051" s="142" t="s">
        <v>2757</v>
      </c>
      <c r="D1051" s="142" t="s">
        <v>68</v>
      </c>
      <c r="E1051" s="142" t="s">
        <v>48</v>
      </c>
      <c r="F1051" s="142" t="s">
        <v>16</v>
      </c>
      <c r="G1051" s="142" t="str">
        <f t="shared" si="57"/>
        <v>Octobre</v>
      </c>
      <c r="H1051" s="158">
        <v>42654</v>
      </c>
      <c r="I1051" s="84" t="s">
        <v>1051</v>
      </c>
      <c r="J1051" s="142" t="s">
        <v>1052</v>
      </c>
      <c r="K1051" s="142" t="s">
        <v>1054</v>
      </c>
      <c r="L1051" s="142" t="s">
        <v>2505</v>
      </c>
      <c r="M1051" s="80" t="str">
        <f>IFERROR(VLOOKUP(K1051,REFERENCES!R:S,2,FALSE),"")</f>
        <v>Nombre</v>
      </c>
      <c r="N1051" s="75">
        <v>355</v>
      </c>
      <c r="O1051" s="75"/>
      <c r="P1051" s="75"/>
      <c r="Q1051" s="75"/>
      <c r="R1051" s="79"/>
      <c r="S1051" s="144"/>
      <c r="T1051" s="85"/>
      <c r="U1051" s="142" t="s">
        <v>20</v>
      </c>
      <c r="V1051" s="142" t="s">
        <v>539</v>
      </c>
      <c r="W1051" s="86" t="s">
        <v>1630</v>
      </c>
      <c r="AB1051" s="142" t="str">
        <f t="shared" si="55"/>
        <v>FON20161011SUPO4È</v>
      </c>
      <c r="AC1051" s="142">
        <f t="shared" si="56"/>
        <v>1</v>
      </c>
      <c r="AD1051" s="142" t="str">
        <f>VLOOKUP(U1051,NIVEAUXADMIN!A:B,2,FALSE)</f>
        <v>HT07</v>
      </c>
      <c r="AE1051" s="142" t="str">
        <f>VLOOKUP(V1051,NIVEAUXADMIN!E:F,2,FALSE)</f>
        <v>HT07721</v>
      </c>
      <c r="AF1051" s="142" t="str">
        <f>VLOOKUP(W1051,NIVEAUXADMIN!I:J,2,FALSE)</f>
        <v>HT07721-01</v>
      </c>
      <c r="AG1051" s="142">
        <f>IF(SUMPRODUCT(($A$4:$A1051=A1051)*($V$4:$V1051=V1051))&gt;1,0,1)</f>
        <v>1</v>
      </c>
    </row>
    <row r="1052" spans="1:33" s="142" customFormat="1" ht="15" customHeight="1">
      <c r="A1052" s="142" t="s">
        <v>2617</v>
      </c>
      <c r="B1052" s="142" t="s">
        <v>2617</v>
      </c>
      <c r="C1052" s="142" t="s">
        <v>34</v>
      </c>
      <c r="F1052" s="142" t="s">
        <v>16</v>
      </c>
      <c r="G1052" s="142" t="str">
        <f t="shared" si="57"/>
        <v>Decembre</v>
      </c>
      <c r="H1052" s="158">
        <v>42708</v>
      </c>
      <c r="I1052" s="84" t="s">
        <v>1049</v>
      </c>
      <c r="J1052" s="142" t="s">
        <v>1053</v>
      </c>
      <c r="K1052" s="142" t="s">
        <v>1048</v>
      </c>
      <c r="M1052" s="80" t="str">
        <f>IFERROR(VLOOKUP(K1052,REFERENCES!R:S,2,FALSE),"")</f>
        <v>Nombre</v>
      </c>
      <c r="N1052" s="75">
        <v>1000</v>
      </c>
      <c r="O1052" s="75"/>
      <c r="P1052" s="75"/>
      <c r="Q1052" s="75"/>
      <c r="R1052" s="79"/>
      <c r="S1052" s="144">
        <v>1000</v>
      </c>
      <c r="T1052" s="85"/>
      <c r="U1052" s="142" t="s">
        <v>17</v>
      </c>
      <c r="W1052" s="86"/>
      <c r="AB1052" s="142" t="str">
        <f t="shared" si="55"/>
        <v>FON2016124GR</v>
      </c>
      <c r="AC1052" s="142">
        <f t="shared" si="56"/>
        <v>4</v>
      </c>
      <c r="AD1052" s="142" t="str">
        <f>VLOOKUP(U1052,NIVEAUXADMIN!A:B,2,FALSE)</f>
        <v>HT08</v>
      </c>
      <c r="AE1052" s="142" t="e">
        <f>VLOOKUP(V1052,NIVEAUXADMIN!E:F,2,FALSE)</f>
        <v>#N/A</v>
      </c>
      <c r="AF1052" s="142" t="e">
        <f>VLOOKUP(W1052,NIVEAUXADMIN!I:J,2,FALSE)</f>
        <v>#N/A</v>
      </c>
      <c r="AG1052" s="142">
        <f>IF(SUMPRODUCT(($A$4:$A1052=A1052)*($V$4:$V1052=V1052))&gt;1,0,1)</f>
        <v>1</v>
      </c>
    </row>
    <row r="1053" spans="1:33" s="142" customFormat="1" ht="15" customHeight="1">
      <c r="A1053" s="142" t="s">
        <v>2617</v>
      </c>
      <c r="B1053" s="142" t="s">
        <v>2617</v>
      </c>
      <c r="C1053" s="142" t="s">
        <v>34</v>
      </c>
      <c r="F1053" s="142" t="s">
        <v>16</v>
      </c>
      <c r="G1053" s="142" t="str">
        <f t="shared" si="57"/>
        <v>Decembre</v>
      </c>
      <c r="H1053" s="158">
        <v>42708</v>
      </c>
      <c r="I1053" s="84" t="s">
        <v>1051</v>
      </c>
      <c r="J1053" s="142" t="s">
        <v>1052</v>
      </c>
      <c r="K1053" s="142" t="s">
        <v>1054</v>
      </c>
      <c r="M1053" s="80" t="str">
        <f>IFERROR(VLOOKUP(K1053,REFERENCES!R:S,2,FALSE),"")</f>
        <v>Nombre</v>
      </c>
      <c r="N1053" s="75">
        <v>400</v>
      </c>
      <c r="O1053" s="75"/>
      <c r="P1053" s="75"/>
      <c r="Q1053" s="75"/>
      <c r="R1053" s="79"/>
      <c r="S1053" s="144">
        <v>1000</v>
      </c>
      <c r="T1053" s="85"/>
      <c r="U1053" s="142" t="s">
        <v>17</v>
      </c>
      <c r="W1053" s="86"/>
      <c r="AB1053" s="142" t="str">
        <f t="shared" si="55"/>
        <v>FON2016124GR</v>
      </c>
      <c r="AC1053" s="142">
        <f t="shared" si="56"/>
        <v>4</v>
      </c>
      <c r="AD1053" s="142" t="str">
        <f>VLOOKUP(U1053,NIVEAUXADMIN!A:B,2,FALSE)</f>
        <v>HT08</v>
      </c>
      <c r="AE1053" s="142" t="e">
        <f>VLOOKUP(V1053,NIVEAUXADMIN!E:F,2,FALSE)</f>
        <v>#N/A</v>
      </c>
      <c r="AF1053" s="142" t="e">
        <f>VLOOKUP(W1053,NIVEAUXADMIN!I:J,2,FALSE)</f>
        <v>#N/A</v>
      </c>
      <c r="AG1053" s="142">
        <f>IF(SUMPRODUCT(($A$4:$A1053=A1053)*($V$4:$V1053=V1053))&gt;1,0,1)</f>
        <v>0</v>
      </c>
    </row>
    <row r="1054" spans="1:33" s="142" customFormat="1" ht="15" customHeight="1">
      <c r="A1054" s="142" t="s">
        <v>2617</v>
      </c>
      <c r="B1054" s="142" t="s">
        <v>2617</v>
      </c>
      <c r="C1054" s="142" t="s">
        <v>34</v>
      </c>
      <c r="F1054" s="142" t="s">
        <v>16</v>
      </c>
      <c r="G1054" s="142" t="str">
        <f t="shared" si="57"/>
        <v>Decembre</v>
      </c>
      <c r="H1054" s="158">
        <v>42708</v>
      </c>
      <c r="I1054" s="84" t="s">
        <v>1051</v>
      </c>
      <c r="J1054" s="142" t="s">
        <v>1052</v>
      </c>
      <c r="K1054" s="142" t="s">
        <v>1056</v>
      </c>
      <c r="M1054" s="80" t="str">
        <f>IFERROR(VLOOKUP(K1054,REFERENCES!R:S,2,FALSE),"")</f>
        <v>Nombre</v>
      </c>
      <c r="N1054" s="75">
        <v>700</v>
      </c>
      <c r="O1054" s="75"/>
      <c r="P1054" s="75"/>
      <c r="Q1054" s="75"/>
      <c r="R1054" s="79"/>
      <c r="S1054" s="144">
        <v>1000</v>
      </c>
      <c r="T1054" s="85"/>
      <c r="U1054" s="142" t="s">
        <v>17</v>
      </c>
      <c r="W1054" s="86"/>
      <c r="AB1054" s="142" t="str">
        <f t="shared" si="55"/>
        <v>FON2016124GR</v>
      </c>
      <c r="AC1054" s="142">
        <f t="shared" si="56"/>
        <v>4</v>
      </c>
      <c r="AD1054" s="142" t="str">
        <f>VLOOKUP(U1054,NIVEAUXADMIN!A:B,2,FALSE)</f>
        <v>HT08</v>
      </c>
      <c r="AE1054" s="142" t="e">
        <f>VLOOKUP(V1054,NIVEAUXADMIN!E:F,2,FALSE)</f>
        <v>#N/A</v>
      </c>
      <c r="AF1054" s="142" t="e">
        <f>VLOOKUP(W1054,NIVEAUXADMIN!I:J,2,FALSE)</f>
        <v>#N/A</v>
      </c>
      <c r="AG1054" s="142">
        <f>IF(SUMPRODUCT(($A$4:$A1054=A1054)*($V$4:$V1054=V1054))&gt;1,0,1)</f>
        <v>0</v>
      </c>
    </row>
    <row r="1055" spans="1:33" s="142" customFormat="1" ht="15" customHeight="1">
      <c r="A1055" s="142" t="s">
        <v>2617</v>
      </c>
      <c r="B1055" s="142" t="s">
        <v>2617</v>
      </c>
      <c r="C1055" s="142" t="s">
        <v>34</v>
      </c>
      <c r="F1055" s="142" t="s">
        <v>16</v>
      </c>
      <c r="G1055" s="142" t="str">
        <f t="shared" si="57"/>
        <v>Decembre</v>
      </c>
      <c r="H1055" s="158">
        <v>42708</v>
      </c>
      <c r="I1055" s="84" t="s">
        <v>1051</v>
      </c>
      <c r="J1055" s="142" t="s">
        <v>1052</v>
      </c>
      <c r="K1055" s="142" t="s">
        <v>1063</v>
      </c>
      <c r="M1055" s="80" t="str">
        <f>IFERROR(VLOOKUP(K1055,REFERENCES!R:S,2,FALSE),"")</f>
        <v>Nombre</v>
      </c>
      <c r="N1055" s="75">
        <v>1000</v>
      </c>
      <c r="O1055" s="75"/>
      <c r="P1055" s="75"/>
      <c r="Q1055" s="75"/>
      <c r="R1055" s="79"/>
      <c r="S1055" s="144">
        <v>1000</v>
      </c>
      <c r="T1055" s="85"/>
      <c r="U1055" s="142" t="s">
        <v>17</v>
      </c>
      <c r="W1055" s="86"/>
      <c r="AB1055" s="142" t="str">
        <f t="shared" si="55"/>
        <v>FON2016124GR</v>
      </c>
      <c r="AC1055" s="142">
        <f t="shared" si="56"/>
        <v>4</v>
      </c>
      <c r="AD1055" s="142" t="str">
        <f>VLOOKUP(U1055,NIVEAUXADMIN!A:B,2,FALSE)</f>
        <v>HT08</v>
      </c>
      <c r="AE1055" s="142" t="e">
        <f>VLOOKUP(V1055,NIVEAUXADMIN!E:F,2,FALSE)</f>
        <v>#N/A</v>
      </c>
      <c r="AF1055" s="142" t="e">
        <f>VLOOKUP(W1055,NIVEAUXADMIN!I:J,2,FALSE)</f>
        <v>#N/A</v>
      </c>
      <c r="AG1055" s="142">
        <f>IF(SUMPRODUCT(($A$4:$A1055=A1055)*($V$4:$V1055=V1055))&gt;1,0,1)</f>
        <v>0</v>
      </c>
    </row>
    <row r="1056" spans="1:33" s="142" customFormat="1" ht="15" customHeight="1">
      <c r="A1056" s="86" t="s">
        <v>2761</v>
      </c>
      <c r="B1056" s="86" t="s">
        <v>2760</v>
      </c>
      <c r="C1056" s="86" t="s">
        <v>2757</v>
      </c>
      <c r="D1056" s="142" t="s">
        <v>68</v>
      </c>
      <c r="E1056" s="142" t="s">
        <v>48</v>
      </c>
      <c r="F1056" s="142" t="s">
        <v>16</v>
      </c>
      <c r="G1056" s="142" t="str">
        <f t="shared" si="57"/>
        <v>Octobre</v>
      </c>
      <c r="H1056" s="158">
        <v>42668</v>
      </c>
      <c r="I1056" s="84" t="s">
        <v>1049</v>
      </c>
      <c r="J1056" s="142" t="s">
        <v>1053</v>
      </c>
      <c r="K1056" s="142" t="s">
        <v>1048</v>
      </c>
      <c r="L1056" s="142" t="s">
        <v>2505</v>
      </c>
      <c r="M1056" s="80" t="str">
        <f>IFERROR(VLOOKUP(K1056,REFERENCES!R:S,2,FALSE),"")</f>
        <v>Nombre</v>
      </c>
      <c r="N1056" s="75">
        <v>49</v>
      </c>
      <c r="O1056" s="75"/>
      <c r="P1056" s="75"/>
      <c r="Q1056" s="75"/>
      <c r="R1056" s="79"/>
      <c r="S1056" s="144"/>
      <c r="T1056" s="85"/>
      <c r="U1056" s="142" t="s">
        <v>17</v>
      </c>
      <c r="V1056" s="142" t="s">
        <v>18</v>
      </c>
      <c r="W1056" s="86" t="s">
        <v>1622</v>
      </c>
      <c r="X1056" s="142" t="s">
        <v>2616</v>
      </c>
      <c r="AB1056" s="142" t="str">
        <f t="shared" si="55"/>
        <v>FON20161025GRJE4E</v>
      </c>
      <c r="AC1056" s="142">
        <f t="shared" si="56"/>
        <v>2</v>
      </c>
      <c r="AD1056" s="142" t="str">
        <f>VLOOKUP(U1056,NIVEAUXADMIN!A:B,2,FALSE)</f>
        <v>HT08</v>
      </c>
      <c r="AE1056" s="142" t="str">
        <f>VLOOKUP(V1056,NIVEAUXADMIN!E:F,2,FALSE)</f>
        <v>HT08811</v>
      </c>
      <c r="AF1056" s="142" t="str">
        <f>VLOOKUP(W1056,NIVEAUXADMIN!I:J,2,FALSE)</f>
        <v>HT08811-04</v>
      </c>
      <c r="AG1056" s="142">
        <f>IF(SUMPRODUCT(($A$4:$A1056=A1056)*($V$4:$V1056=V1056))&gt;1,0,1)</f>
        <v>1</v>
      </c>
    </row>
    <row r="1057" spans="1:33" s="142" customFormat="1" ht="15" customHeight="1">
      <c r="A1057" s="86" t="s">
        <v>2761</v>
      </c>
      <c r="B1057" s="86" t="s">
        <v>2760</v>
      </c>
      <c r="C1057" s="86" t="s">
        <v>2757</v>
      </c>
      <c r="D1057" s="142" t="s">
        <v>68</v>
      </c>
      <c r="E1057" s="142" t="s">
        <v>48</v>
      </c>
      <c r="F1057" s="142" t="s">
        <v>16</v>
      </c>
      <c r="G1057" s="142" t="str">
        <f t="shared" si="57"/>
        <v>Octobre</v>
      </c>
      <c r="H1057" s="158">
        <v>42668</v>
      </c>
      <c r="I1057" s="84" t="s">
        <v>1051</v>
      </c>
      <c r="J1057" s="142" t="s">
        <v>1052</v>
      </c>
      <c r="K1057" s="142" t="s">
        <v>1062</v>
      </c>
      <c r="L1057" s="142" t="s">
        <v>2506</v>
      </c>
      <c r="M1057" s="80" t="str">
        <f>IFERROR(VLOOKUP(K1057,REFERENCES!R:S,2,FALSE),"")</f>
        <v>Nombre</v>
      </c>
      <c r="N1057" s="75">
        <v>49</v>
      </c>
      <c r="O1057" s="75"/>
      <c r="P1057" s="75"/>
      <c r="Q1057" s="75"/>
      <c r="R1057" s="79"/>
      <c r="S1057" s="144"/>
      <c r="T1057" s="85"/>
      <c r="U1057" s="142" t="s">
        <v>17</v>
      </c>
      <c r="V1057" s="142" t="s">
        <v>18</v>
      </c>
      <c r="W1057" s="86" t="s">
        <v>1622</v>
      </c>
      <c r="X1057" s="142" t="s">
        <v>2616</v>
      </c>
      <c r="AB1057" s="142" t="str">
        <f t="shared" si="55"/>
        <v>FON20161025GRJE4E</v>
      </c>
      <c r="AC1057" s="142">
        <f t="shared" si="56"/>
        <v>2</v>
      </c>
      <c r="AD1057" s="142" t="str">
        <f>VLOOKUP(U1057,NIVEAUXADMIN!A:B,2,FALSE)</f>
        <v>HT08</v>
      </c>
      <c r="AE1057" s="142" t="str">
        <f>VLOOKUP(V1057,NIVEAUXADMIN!E:F,2,FALSE)</f>
        <v>HT08811</v>
      </c>
      <c r="AF1057" s="142" t="str">
        <f>VLOOKUP(W1057,NIVEAUXADMIN!I:J,2,FALSE)</f>
        <v>HT08811-04</v>
      </c>
      <c r="AG1057" s="142">
        <f>IF(SUMPRODUCT(($A$4:$A1057=A1057)*($V$4:$V1057=V1057))&gt;1,0,1)</f>
        <v>0</v>
      </c>
    </row>
    <row r="1058" spans="1:33" s="142" customFormat="1" ht="15" customHeight="1">
      <c r="A1058" s="86" t="s">
        <v>2761</v>
      </c>
      <c r="B1058" s="86" t="s">
        <v>2760</v>
      </c>
      <c r="C1058" s="86" t="s">
        <v>2757</v>
      </c>
      <c r="F1058" s="142" t="s">
        <v>16</v>
      </c>
      <c r="G1058" s="142" t="str">
        <f t="shared" si="57"/>
        <v>Fevrier</v>
      </c>
      <c r="H1058" s="158">
        <v>42779</v>
      </c>
      <c r="I1058" s="84" t="s">
        <v>1051</v>
      </c>
      <c r="J1058" s="142" t="s">
        <v>1052</v>
      </c>
      <c r="K1058" s="142" t="s">
        <v>1061</v>
      </c>
      <c r="L1058" s="142" t="s">
        <v>2685</v>
      </c>
      <c r="M1058" s="80" t="str">
        <f>IFERROR(VLOOKUP(K1058,REFERENCES!R:S,2,FALSE),"")</f>
        <v>Nombre</v>
      </c>
      <c r="N1058" s="75">
        <v>25</v>
      </c>
      <c r="O1058" s="75"/>
      <c r="P1058" s="75"/>
      <c r="Q1058" s="75"/>
      <c r="R1058" s="79"/>
      <c r="S1058" s="144">
        <v>25</v>
      </c>
      <c r="T1058" s="85"/>
      <c r="U1058" s="142" t="s">
        <v>17</v>
      </c>
      <c r="V1058" s="142" t="s">
        <v>18</v>
      </c>
      <c r="W1058" s="86" t="s">
        <v>1622</v>
      </c>
      <c r="X1058" s="142" t="s">
        <v>2686</v>
      </c>
      <c r="AB1058" s="142" t="str">
        <f t="shared" si="55"/>
        <v>FON2017213GRJE4E</v>
      </c>
      <c r="AC1058" s="142">
        <f t="shared" si="56"/>
        <v>1</v>
      </c>
      <c r="AD1058" s="142" t="str">
        <f>VLOOKUP(U1058,NIVEAUXADMIN!A:B,2,FALSE)</f>
        <v>HT08</v>
      </c>
      <c r="AE1058" s="142" t="str">
        <f>VLOOKUP(V1058,NIVEAUXADMIN!E:F,2,FALSE)</f>
        <v>HT08811</v>
      </c>
      <c r="AF1058" s="142" t="str">
        <f>VLOOKUP(W1058,NIVEAUXADMIN!I:J,2,FALSE)</f>
        <v>HT08811-04</v>
      </c>
      <c r="AG1058" s="142">
        <f>IF(SUMPRODUCT(($A$4:$A1058=A1058)*($V$4:$V1058=V1058))&gt;1,0,1)</f>
        <v>0</v>
      </c>
    </row>
    <row r="1059" spans="1:33" s="142" customFormat="1" ht="15" customHeight="1">
      <c r="A1059" s="86" t="s">
        <v>2526</v>
      </c>
      <c r="B1059" s="86" t="s">
        <v>2526</v>
      </c>
      <c r="C1059" s="86" t="s">
        <v>2757</v>
      </c>
      <c r="D1059" s="142" t="s">
        <v>68</v>
      </c>
      <c r="E1059" s="142" t="s">
        <v>48</v>
      </c>
      <c r="F1059" s="142" t="s">
        <v>16</v>
      </c>
      <c r="G1059" s="142" t="str">
        <f t="shared" si="57"/>
        <v>Decembre</v>
      </c>
      <c r="H1059" s="158">
        <v>42710</v>
      </c>
      <c r="I1059" s="84" t="s">
        <v>1049</v>
      </c>
      <c r="J1059" s="142" t="s">
        <v>1053</v>
      </c>
      <c r="K1059" s="142" t="s">
        <v>1048</v>
      </c>
      <c r="L1059" s="142" t="s">
        <v>2505</v>
      </c>
      <c r="M1059" s="80" t="str">
        <f>IFERROR(VLOOKUP(K1059,REFERENCES!R:S,2,FALSE),"")</f>
        <v>Nombre</v>
      </c>
      <c r="N1059" s="75">
        <v>2026</v>
      </c>
      <c r="O1059" s="75"/>
      <c r="P1059" s="75"/>
      <c r="Q1059" s="75"/>
      <c r="R1059" s="79"/>
      <c r="S1059" s="144"/>
      <c r="T1059" s="85"/>
      <c r="U1059" s="142" t="s">
        <v>17</v>
      </c>
      <c r="V1059" s="142" t="s">
        <v>142</v>
      </c>
      <c r="W1059" s="86"/>
      <c r="X1059" s="142" t="s">
        <v>2684</v>
      </c>
      <c r="AB1059" s="142" t="str">
        <f t="shared" si="55"/>
        <v>FON2016126GRAB</v>
      </c>
      <c r="AC1059" s="142">
        <f t="shared" si="56"/>
        <v>1</v>
      </c>
      <c r="AD1059" s="142" t="str">
        <f>VLOOKUP(U1059,NIVEAUXADMIN!A:B,2,FALSE)</f>
        <v>HT08</v>
      </c>
      <c r="AE1059" s="142" t="str">
        <f>VLOOKUP(V1059,NIVEAUXADMIN!E:F,2,FALSE)</f>
        <v>HT08812</v>
      </c>
      <c r="AF1059" s="142" t="e">
        <f>VLOOKUP(W1059,NIVEAUXADMIN!I:J,2,FALSE)</f>
        <v>#N/A</v>
      </c>
      <c r="AG1059" s="142">
        <f>IF(SUMPRODUCT(($A$4:$A1059=A1059)*($V$4:$V1059=V1059))&gt;1,0,1)</f>
        <v>1</v>
      </c>
    </row>
    <row r="1060" spans="1:33" s="142" customFormat="1" ht="15" customHeight="1">
      <c r="A1060" s="142" t="s">
        <v>2618</v>
      </c>
      <c r="B1060" s="142" t="s">
        <v>2618</v>
      </c>
      <c r="C1060" s="86" t="s">
        <v>2757</v>
      </c>
      <c r="F1060" s="142" t="s">
        <v>16</v>
      </c>
      <c r="G1060" s="142" t="str">
        <f t="shared" si="57"/>
        <v>Octobre</v>
      </c>
      <c r="H1060" s="158">
        <v>42670</v>
      </c>
      <c r="I1060" s="84" t="s">
        <v>1051</v>
      </c>
      <c r="J1060" s="142" t="s">
        <v>1052</v>
      </c>
      <c r="K1060" s="142" t="s">
        <v>1054</v>
      </c>
      <c r="M1060" s="80" t="str">
        <f>IFERROR(VLOOKUP(K1060,REFERENCES!R:S,2,FALSE),"")</f>
        <v>Nombre</v>
      </c>
      <c r="N1060" s="75">
        <v>100</v>
      </c>
      <c r="O1060" s="75"/>
      <c r="P1060" s="75"/>
      <c r="Q1060" s="75"/>
      <c r="R1060" s="79"/>
      <c r="S1060" s="144">
        <v>80</v>
      </c>
      <c r="T1060" s="85"/>
      <c r="U1060" s="142" t="s">
        <v>17</v>
      </c>
      <c r="W1060" s="86"/>
      <c r="AB1060" s="142" t="str">
        <f t="shared" si="55"/>
        <v>FRE20161027GR</v>
      </c>
      <c r="AC1060" s="142">
        <f t="shared" si="56"/>
        <v>2</v>
      </c>
      <c r="AD1060" s="142" t="str">
        <f>VLOOKUP(U1060,NIVEAUXADMIN!A:B,2,FALSE)</f>
        <v>HT08</v>
      </c>
      <c r="AE1060" s="142" t="e">
        <f>VLOOKUP(V1060,NIVEAUXADMIN!E:F,2,FALSE)</f>
        <v>#N/A</v>
      </c>
      <c r="AF1060" s="142" t="e">
        <f>VLOOKUP(W1060,NIVEAUXADMIN!I:J,2,FALSE)</f>
        <v>#N/A</v>
      </c>
      <c r="AG1060" s="142">
        <f>IF(SUMPRODUCT(($A$4:$A1060=A1060)*($V$4:$V1060=V1060))&gt;1,0,1)</f>
        <v>1</v>
      </c>
    </row>
    <row r="1061" spans="1:33" s="142" customFormat="1" ht="15" customHeight="1">
      <c r="A1061" s="142" t="s">
        <v>2618</v>
      </c>
      <c r="B1061" s="142" t="s">
        <v>2618</v>
      </c>
      <c r="C1061" s="86" t="s">
        <v>2757</v>
      </c>
      <c r="F1061" s="142" t="s">
        <v>16</v>
      </c>
      <c r="G1061" s="142" t="str">
        <f t="shared" si="57"/>
        <v>Octobre</v>
      </c>
      <c r="H1061" s="158">
        <v>42670</v>
      </c>
      <c r="I1061" s="84" t="s">
        <v>1049</v>
      </c>
      <c r="J1061" s="142" t="s">
        <v>1053</v>
      </c>
      <c r="K1061" s="142" t="s">
        <v>1048</v>
      </c>
      <c r="M1061" s="80" t="str">
        <f>IFERROR(VLOOKUP(K1061,REFERENCES!R:S,2,FALSE),"")</f>
        <v>Nombre</v>
      </c>
      <c r="N1061" s="75">
        <v>80</v>
      </c>
      <c r="O1061" s="75"/>
      <c r="P1061" s="75"/>
      <c r="Q1061" s="75"/>
      <c r="R1061" s="79"/>
      <c r="S1061" s="144">
        <v>80</v>
      </c>
      <c r="T1061" s="85"/>
      <c r="U1061" s="142" t="s">
        <v>17</v>
      </c>
      <c r="W1061" s="86"/>
      <c r="AB1061" s="142" t="str">
        <f t="shared" si="55"/>
        <v>FRE20161027GR</v>
      </c>
      <c r="AC1061" s="142">
        <f t="shared" si="56"/>
        <v>2</v>
      </c>
      <c r="AD1061" s="142" t="str">
        <f>VLOOKUP(U1061,NIVEAUXADMIN!A:B,2,FALSE)</f>
        <v>HT08</v>
      </c>
      <c r="AE1061" s="142" t="e">
        <f>VLOOKUP(V1061,NIVEAUXADMIN!E:F,2,FALSE)</f>
        <v>#N/A</v>
      </c>
      <c r="AF1061" s="142" t="e">
        <f>VLOOKUP(W1061,NIVEAUXADMIN!I:J,2,FALSE)</f>
        <v>#N/A</v>
      </c>
      <c r="AG1061" s="142">
        <f>IF(SUMPRODUCT(($A$4:$A1061=A1061)*($V$4:$V1061=V1061))&gt;1,0,1)</f>
        <v>0</v>
      </c>
    </row>
    <row r="1062" spans="1:33" s="142" customFormat="1" ht="15" customHeight="1">
      <c r="A1062" s="142" t="s">
        <v>2764</v>
      </c>
      <c r="B1062" s="142" t="s">
        <v>2764</v>
      </c>
      <c r="C1062" s="142" t="s">
        <v>26</v>
      </c>
      <c r="D1062" s="72"/>
      <c r="E1062" s="72"/>
      <c r="F1062" s="88" t="s">
        <v>16</v>
      </c>
      <c r="G1062" s="88" t="e">
        <f t="shared" si="57"/>
        <v>#VALUE!</v>
      </c>
      <c r="H1062" s="101" t="s">
        <v>1961</v>
      </c>
      <c r="I1062" s="84" t="s">
        <v>1051</v>
      </c>
      <c r="J1062" s="142" t="s">
        <v>1052</v>
      </c>
      <c r="K1062" s="142" t="s">
        <v>1063</v>
      </c>
      <c r="M1062" s="80" t="str">
        <f>IFERROR(VLOOKUP(K1062,REFERENCES!R:S,2,FALSE),"")</f>
        <v>Nombre</v>
      </c>
      <c r="N1062" s="159">
        <v>393</v>
      </c>
      <c r="O1062" s="75"/>
      <c r="P1062" s="75"/>
      <c r="Q1062" s="75"/>
      <c r="R1062" s="79" t="s">
        <v>1885</v>
      </c>
      <c r="S1062" s="144">
        <v>393</v>
      </c>
      <c r="T1062" s="85"/>
      <c r="U1062" s="142" t="s">
        <v>174</v>
      </c>
      <c r="V1062" s="142" t="s">
        <v>485</v>
      </c>
      <c r="W1062" s="86" t="s">
        <v>1270</v>
      </c>
      <c r="X1062" s="142" t="s">
        <v>2619</v>
      </c>
      <c r="AA1062" s="142" t="s">
        <v>1167</v>
      </c>
      <c r="AB1062" s="142" t="e">
        <f t="shared" si="55"/>
        <v>#VALUE!</v>
      </c>
      <c r="AC1062" s="142">
        <f t="shared" si="56"/>
        <v>162</v>
      </c>
      <c r="AD1062" s="142" t="str">
        <f>VLOOKUP(U1062,NIVEAUXADMIN!A:B,2,FALSE)</f>
        <v>HT01</v>
      </c>
      <c r="AE1062" s="142" t="str">
        <f>VLOOKUP(V1062,NIVEAUXADMIN!E:F,2,FALSE)</f>
        <v>HT01121</v>
      </c>
      <c r="AF1062" s="142" t="str">
        <f>VLOOKUP(W1062,NIVEAUXADMIN!I:J,2,FALSE)</f>
        <v>HT01121-11</v>
      </c>
      <c r="AG1062" s="142">
        <f>IF(SUMPRODUCT(($A$4:$A1062=A1062)*($V$4:$V1062=V1062))&gt;1,0,1)</f>
        <v>1</v>
      </c>
    </row>
    <row r="1063" spans="1:33" s="142" customFormat="1" ht="15" customHeight="1">
      <c r="A1063" s="142" t="s">
        <v>2764</v>
      </c>
      <c r="B1063" s="142" t="s">
        <v>2764</v>
      </c>
      <c r="C1063" s="142" t="s">
        <v>26</v>
      </c>
      <c r="D1063" s="72"/>
      <c r="E1063" s="72"/>
      <c r="F1063" s="88" t="s">
        <v>16</v>
      </c>
      <c r="G1063" s="88" t="e">
        <f t="shared" si="57"/>
        <v>#VALUE!</v>
      </c>
      <c r="H1063" s="101" t="s">
        <v>1961</v>
      </c>
      <c r="I1063" s="84" t="s">
        <v>1051</v>
      </c>
      <c r="J1063" s="142" t="s">
        <v>1052</v>
      </c>
      <c r="K1063" s="142" t="s">
        <v>1062</v>
      </c>
      <c r="M1063" s="80" t="str">
        <f>IFERROR(VLOOKUP(K1063,REFERENCES!R:S,2,FALSE),"")</f>
        <v>Nombre</v>
      </c>
      <c r="N1063" s="159">
        <v>393</v>
      </c>
      <c r="O1063" s="75"/>
      <c r="P1063" s="75"/>
      <c r="Q1063" s="75"/>
      <c r="R1063" s="79" t="s">
        <v>1885</v>
      </c>
      <c r="S1063" s="144">
        <v>393</v>
      </c>
      <c r="T1063" s="85"/>
      <c r="U1063" s="142" t="s">
        <v>174</v>
      </c>
      <c r="V1063" s="142" t="s">
        <v>485</v>
      </c>
      <c r="W1063" s="86" t="s">
        <v>1270</v>
      </c>
      <c r="X1063" s="142" t="s">
        <v>2619</v>
      </c>
      <c r="AB1063" s="142" t="e">
        <f t="shared" si="55"/>
        <v>#VALUE!</v>
      </c>
      <c r="AC1063" s="142">
        <f t="shared" si="56"/>
        <v>162</v>
      </c>
      <c r="AD1063" s="142" t="str">
        <f>VLOOKUP(U1063,NIVEAUXADMIN!A:B,2,FALSE)</f>
        <v>HT01</v>
      </c>
      <c r="AE1063" s="142" t="str">
        <f>VLOOKUP(V1063,NIVEAUXADMIN!E:F,2,FALSE)</f>
        <v>HT01121</v>
      </c>
      <c r="AF1063" s="142" t="str">
        <f>VLOOKUP(W1063,NIVEAUXADMIN!I:J,2,FALSE)</f>
        <v>HT01121-11</v>
      </c>
      <c r="AG1063" s="142">
        <f>IF(SUMPRODUCT(($A$4:$A1063=A1063)*($V$4:$V1063=V1063))&gt;1,0,1)</f>
        <v>0</v>
      </c>
    </row>
    <row r="1064" spans="1:33" s="142" customFormat="1" ht="15" customHeight="1">
      <c r="A1064" s="142" t="s">
        <v>2765</v>
      </c>
      <c r="B1064" s="142" t="s">
        <v>2575</v>
      </c>
      <c r="C1064" s="142" t="s">
        <v>34</v>
      </c>
      <c r="F1064" s="142" t="s">
        <v>16</v>
      </c>
      <c r="G1064" s="142" t="str">
        <f t="shared" si="57"/>
        <v>Janvier</v>
      </c>
      <c r="H1064" s="158">
        <v>42751</v>
      </c>
      <c r="I1064" s="84" t="s">
        <v>1051</v>
      </c>
      <c r="J1064" s="142" t="s">
        <v>1052</v>
      </c>
      <c r="K1064" s="142" t="s">
        <v>1054</v>
      </c>
      <c r="M1064" s="80" t="str">
        <f>IFERROR(VLOOKUP(K1064,REFERENCES!R:S,2,FALSE),"")</f>
        <v>Nombre</v>
      </c>
      <c r="N1064" s="75">
        <v>835</v>
      </c>
      <c r="O1064" s="75"/>
      <c r="P1064" s="75">
        <v>503</v>
      </c>
      <c r="Q1064" s="75">
        <v>332</v>
      </c>
      <c r="R1064" s="79"/>
      <c r="S1064" s="144">
        <v>835</v>
      </c>
      <c r="T1064" s="85"/>
      <c r="U1064" s="142" t="s">
        <v>20</v>
      </c>
      <c r="V1064" s="142" t="s">
        <v>514</v>
      </c>
      <c r="W1064" s="86" t="s">
        <v>1499</v>
      </c>
      <c r="X1064" s="142" t="s">
        <v>2582</v>
      </c>
      <c r="AB1064" s="142" t="str">
        <f t="shared" si="55"/>
        <v>GRO2017116SUCA2È</v>
      </c>
      <c r="AC1064" s="142">
        <f t="shared" si="56"/>
        <v>4</v>
      </c>
      <c r="AD1064" s="142" t="str">
        <f>VLOOKUP(U1064,NIVEAUXADMIN!A:B,2,FALSE)</f>
        <v>HT07</v>
      </c>
      <c r="AE1064" s="142" t="str">
        <f>VLOOKUP(V1064,NIVEAUXADMIN!E:F,2,FALSE)</f>
        <v>HT07733</v>
      </c>
      <c r="AF1064" s="142" t="str">
        <f>VLOOKUP(W1064,NIVEAUXADMIN!I:J,2,FALSE)</f>
        <v>HT07733-02</v>
      </c>
      <c r="AG1064" s="142">
        <f>IF(SUMPRODUCT(($A$4:$A1064=A1064)*($V$4:$V1064=V1064))&gt;1,0,1)</f>
        <v>1</v>
      </c>
    </row>
    <row r="1065" spans="1:33" s="142" customFormat="1" ht="15" customHeight="1">
      <c r="A1065" s="142" t="s">
        <v>2765</v>
      </c>
      <c r="B1065" s="142" t="s">
        <v>2575</v>
      </c>
      <c r="C1065" s="142" t="s">
        <v>34</v>
      </c>
      <c r="F1065" s="142" t="s">
        <v>16</v>
      </c>
      <c r="G1065" s="142" t="str">
        <f t="shared" si="57"/>
        <v>Janvier</v>
      </c>
      <c r="H1065" s="158">
        <v>42751</v>
      </c>
      <c r="I1065" s="84" t="s">
        <v>1051</v>
      </c>
      <c r="J1065" s="142" t="s">
        <v>1052</v>
      </c>
      <c r="K1065" s="142" t="s">
        <v>1056</v>
      </c>
      <c r="M1065" s="80" t="str">
        <f>IFERROR(VLOOKUP(K1065,REFERENCES!R:S,2,FALSE),"")</f>
        <v>Nombre</v>
      </c>
      <c r="N1065" s="75">
        <v>835</v>
      </c>
      <c r="O1065" s="75"/>
      <c r="P1065" s="75">
        <v>503</v>
      </c>
      <c r="Q1065" s="75">
        <v>332</v>
      </c>
      <c r="R1065" s="79"/>
      <c r="S1065" s="144">
        <v>835</v>
      </c>
      <c r="T1065" s="85"/>
      <c r="U1065" s="142" t="s">
        <v>20</v>
      </c>
      <c r="V1065" s="142" t="s">
        <v>514</v>
      </c>
      <c r="W1065" s="86" t="s">
        <v>1499</v>
      </c>
      <c r="X1065" s="142" t="s">
        <v>2582</v>
      </c>
      <c r="AB1065" s="142" t="str">
        <f t="shared" si="55"/>
        <v>GRO2017116SUCA2È</v>
      </c>
      <c r="AC1065" s="142">
        <f t="shared" si="56"/>
        <v>4</v>
      </c>
      <c r="AD1065" s="142" t="str">
        <f>VLOOKUP(U1065,NIVEAUXADMIN!A:B,2,FALSE)</f>
        <v>HT07</v>
      </c>
      <c r="AE1065" s="142" t="str">
        <f>VLOOKUP(V1065,NIVEAUXADMIN!E:F,2,FALSE)</f>
        <v>HT07733</v>
      </c>
      <c r="AF1065" s="142" t="str">
        <f>VLOOKUP(W1065,NIVEAUXADMIN!I:J,2,FALSE)</f>
        <v>HT07733-02</v>
      </c>
      <c r="AG1065" s="142">
        <f>IF(SUMPRODUCT(($A$4:$A1065=A1065)*($V$4:$V1065=V1065))&gt;1,0,1)</f>
        <v>0</v>
      </c>
    </row>
    <row r="1066" spans="1:33" s="142" customFormat="1" ht="15" customHeight="1">
      <c r="A1066" s="142" t="s">
        <v>2765</v>
      </c>
      <c r="B1066" s="142" t="s">
        <v>2575</v>
      </c>
      <c r="C1066" s="142" t="s">
        <v>34</v>
      </c>
      <c r="F1066" s="142" t="s">
        <v>16</v>
      </c>
      <c r="G1066" s="142" t="str">
        <f t="shared" si="57"/>
        <v>Janvier</v>
      </c>
      <c r="H1066" s="158">
        <v>42751</v>
      </c>
      <c r="I1066" s="84" t="s">
        <v>1049</v>
      </c>
      <c r="J1066" s="142" t="s">
        <v>1053</v>
      </c>
      <c r="K1066" s="142" t="s">
        <v>1048</v>
      </c>
      <c r="M1066" s="80" t="str">
        <f>IFERROR(VLOOKUP(K1066,REFERENCES!R:S,2,FALSE),"")</f>
        <v>Nombre</v>
      </c>
      <c r="N1066" s="75">
        <v>835</v>
      </c>
      <c r="O1066" s="75"/>
      <c r="P1066" s="75">
        <v>503</v>
      </c>
      <c r="Q1066" s="75">
        <v>332</v>
      </c>
      <c r="R1066" s="79"/>
      <c r="S1066" s="144">
        <v>835</v>
      </c>
      <c r="T1066" s="85"/>
      <c r="U1066" s="142" t="s">
        <v>20</v>
      </c>
      <c r="V1066" s="142" t="s">
        <v>514</v>
      </c>
      <c r="W1066" s="86" t="s">
        <v>1499</v>
      </c>
      <c r="X1066" s="142" t="s">
        <v>2582</v>
      </c>
      <c r="AB1066" s="142" t="str">
        <f t="shared" si="55"/>
        <v>GRO2017116SUCA2È</v>
      </c>
      <c r="AC1066" s="142">
        <f t="shared" si="56"/>
        <v>4</v>
      </c>
      <c r="AD1066" s="142" t="str">
        <f>VLOOKUP(U1066,NIVEAUXADMIN!A:B,2,FALSE)</f>
        <v>HT07</v>
      </c>
      <c r="AE1066" s="142" t="str">
        <f>VLOOKUP(V1066,NIVEAUXADMIN!E:F,2,FALSE)</f>
        <v>HT07733</v>
      </c>
      <c r="AF1066" s="142" t="str">
        <f>VLOOKUP(W1066,NIVEAUXADMIN!I:J,2,FALSE)</f>
        <v>HT07733-02</v>
      </c>
      <c r="AG1066" s="142">
        <f>IF(SUMPRODUCT(($A$4:$A1066=A1066)*($V$4:$V1066=V1066))&gt;1,0,1)</f>
        <v>0</v>
      </c>
    </row>
    <row r="1067" spans="1:33" s="142" customFormat="1" ht="15" customHeight="1">
      <c r="A1067" s="142" t="s">
        <v>2765</v>
      </c>
      <c r="B1067" s="142" t="s">
        <v>2575</v>
      </c>
      <c r="C1067" s="142" t="s">
        <v>34</v>
      </c>
      <c r="F1067" s="142" t="s">
        <v>16</v>
      </c>
      <c r="G1067" s="142" t="str">
        <f t="shared" si="57"/>
        <v>Janvier</v>
      </c>
      <c r="H1067" s="158">
        <v>42751</v>
      </c>
      <c r="I1067" s="84" t="s">
        <v>1049</v>
      </c>
      <c r="J1067" s="142" t="s">
        <v>1053</v>
      </c>
      <c r="K1067" s="142" t="s">
        <v>1065</v>
      </c>
      <c r="L1067" s="142" t="s">
        <v>2679</v>
      </c>
      <c r="M1067" s="80" t="str">
        <f>IFERROR(VLOOKUP(K1067,REFERENCES!R:S,2,FALSE),"")</f>
        <v>N/A</v>
      </c>
      <c r="N1067" s="75">
        <v>835</v>
      </c>
      <c r="O1067" s="75"/>
      <c r="P1067" s="75">
        <v>503</v>
      </c>
      <c r="Q1067" s="75">
        <v>332</v>
      </c>
      <c r="R1067" s="79"/>
      <c r="S1067" s="144">
        <v>835</v>
      </c>
      <c r="T1067" s="85"/>
      <c r="U1067" s="142" t="s">
        <v>20</v>
      </c>
      <c r="V1067" s="142" t="s">
        <v>514</v>
      </c>
      <c r="W1067" s="86" t="s">
        <v>1499</v>
      </c>
      <c r="X1067" s="142" t="s">
        <v>2582</v>
      </c>
      <c r="AA1067" s="142" t="s">
        <v>2576</v>
      </c>
      <c r="AB1067" s="142" t="str">
        <f t="shared" si="55"/>
        <v>GRO2017116SUCA2È</v>
      </c>
      <c r="AC1067" s="142">
        <f t="shared" si="56"/>
        <v>4</v>
      </c>
      <c r="AD1067" s="142" t="str">
        <f>VLOOKUP(U1067,NIVEAUXADMIN!A:B,2,FALSE)</f>
        <v>HT07</v>
      </c>
      <c r="AE1067" s="142" t="str">
        <f>VLOOKUP(V1067,NIVEAUXADMIN!E:F,2,FALSE)</f>
        <v>HT07733</v>
      </c>
      <c r="AF1067" s="142" t="str">
        <f>VLOOKUP(W1067,NIVEAUXADMIN!I:J,2,FALSE)</f>
        <v>HT07733-02</v>
      </c>
      <c r="AG1067" s="142">
        <f>IF(SUMPRODUCT(($A$4:$A1067=A1067)*($V$4:$V1067=V1067))&gt;1,0,1)</f>
        <v>0</v>
      </c>
    </row>
    <row r="1068" spans="1:33" s="142" customFormat="1" ht="15" customHeight="1">
      <c r="A1068" s="142" t="s">
        <v>2765</v>
      </c>
      <c r="B1068" s="142" t="s">
        <v>2575</v>
      </c>
      <c r="C1068" s="142" t="s">
        <v>34</v>
      </c>
      <c r="F1068" s="142" t="s">
        <v>16</v>
      </c>
      <c r="G1068" s="142" t="str">
        <f t="shared" si="57"/>
        <v>Janvier</v>
      </c>
      <c r="H1068" s="158">
        <v>42745</v>
      </c>
      <c r="I1068" s="84" t="s">
        <v>1051</v>
      </c>
      <c r="J1068" s="142" t="s">
        <v>1052</v>
      </c>
      <c r="K1068" s="142" t="s">
        <v>1054</v>
      </c>
      <c r="M1068" s="80" t="str">
        <f>IFERROR(VLOOKUP(K1068,REFERENCES!R:S,2,FALSE),"")</f>
        <v>Nombre</v>
      </c>
      <c r="N1068" s="75">
        <v>417</v>
      </c>
      <c r="O1068" s="75"/>
      <c r="P1068" s="75">
        <v>218</v>
      </c>
      <c r="Q1068" s="75">
        <v>199</v>
      </c>
      <c r="R1068" s="79"/>
      <c r="S1068" s="144">
        <v>417</v>
      </c>
      <c r="T1068" s="85"/>
      <c r="U1068" s="142" t="s">
        <v>20</v>
      </c>
      <c r="V1068" s="142" t="s">
        <v>514</v>
      </c>
      <c r="W1068" s="86" t="s">
        <v>1314</v>
      </c>
      <c r="X1068" s="142" t="s">
        <v>2577</v>
      </c>
      <c r="AB1068" s="142" t="str">
        <f t="shared" si="55"/>
        <v>GRO2017110SUCA1È</v>
      </c>
      <c r="AC1068" s="142">
        <f t="shared" si="56"/>
        <v>12</v>
      </c>
      <c r="AD1068" s="142" t="str">
        <f>VLOOKUP(U1068,NIVEAUXADMIN!A:B,2,FALSE)</f>
        <v>HT07</v>
      </c>
      <c r="AE1068" s="142" t="str">
        <f>VLOOKUP(V1068,NIVEAUXADMIN!E:F,2,FALSE)</f>
        <v>HT07733</v>
      </c>
      <c r="AF1068" s="142" t="str">
        <f>VLOOKUP(W1068,NIVEAUXADMIN!I:J,2,FALSE)</f>
        <v>HT07733-01</v>
      </c>
      <c r="AG1068" s="142">
        <f>IF(SUMPRODUCT(($A$4:$A1068=A1068)*($V$4:$V1068=V1068))&gt;1,0,1)</f>
        <v>0</v>
      </c>
    </row>
    <row r="1069" spans="1:33" s="142" customFormat="1" ht="15" customHeight="1">
      <c r="A1069" s="142" t="s">
        <v>2765</v>
      </c>
      <c r="B1069" s="142" t="s">
        <v>2575</v>
      </c>
      <c r="C1069" s="142" t="s">
        <v>34</v>
      </c>
      <c r="F1069" s="142" t="s">
        <v>16</v>
      </c>
      <c r="G1069" s="142" t="str">
        <f t="shared" si="57"/>
        <v>Janvier</v>
      </c>
      <c r="H1069" s="158">
        <v>42745</v>
      </c>
      <c r="I1069" s="84" t="s">
        <v>1051</v>
      </c>
      <c r="J1069" s="142" t="s">
        <v>1052</v>
      </c>
      <c r="K1069" s="142" t="s">
        <v>1056</v>
      </c>
      <c r="M1069" s="80" t="str">
        <f>IFERROR(VLOOKUP(K1069,REFERENCES!R:S,2,FALSE),"")</f>
        <v>Nombre</v>
      </c>
      <c r="N1069" s="75">
        <v>417</v>
      </c>
      <c r="O1069" s="75"/>
      <c r="P1069" s="75">
        <v>218</v>
      </c>
      <c r="Q1069" s="75">
        <v>199</v>
      </c>
      <c r="R1069" s="79"/>
      <c r="S1069" s="144">
        <v>417</v>
      </c>
      <c r="T1069" s="85"/>
      <c r="U1069" s="142" t="s">
        <v>20</v>
      </c>
      <c r="V1069" s="142" t="s">
        <v>514</v>
      </c>
      <c r="W1069" s="86" t="s">
        <v>1314</v>
      </c>
      <c r="X1069" s="142" t="s">
        <v>2577</v>
      </c>
      <c r="AB1069" s="142" t="str">
        <f t="shared" si="55"/>
        <v>GRO2017110SUCA1È</v>
      </c>
      <c r="AC1069" s="142">
        <f t="shared" si="56"/>
        <v>12</v>
      </c>
      <c r="AD1069" s="142" t="str">
        <f>VLOOKUP(U1069,NIVEAUXADMIN!A:B,2,FALSE)</f>
        <v>HT07</v>
      </c>
      <c r="AE1069" s="142" t="str">
        <f>VLOOKUP(V1069,NIVEAUXADMIN!E:F,2,FALSE)</f>
        <v>HT07733</v>
      </c>
      <c r="AF1069" s="142" t="str">
        <f>VLOOKUP(W1069,NIVEAUXADMIN!I:J,2,FALSE)</f>
        <v>HT07733-01</v>
      </c>
      <c r="AG1069" s="142">
        <f>IF(SUMPRODUCT(($A$4:$A1069=A1069)*($V$4:$V1069=V1069))&gt;1,0,1)</f>
        <v>0</v>
      </c>
    </row>
    <row r="1070" spans="1:33" s="142" customFormat="1" ht="15" customHeight="1">
      <c r="A1070" s="142" t="s">
        <v>2765</v>
      </c>
      <c r="B1070" s="142" t="s">
        <v>2575</v>
      </c>
      <c r="C1070" s="142" t="s">
        <v>34</v>
      </c>
      <c r="F1070" s="142" t="s">
        <v>16</v>
      </c>
      <c r="G1070" s="142" t="str">
        <f t="shared" si="57"/>
        <v>Janvier</v>
      </c>
      <c r="H1070" s="158">
        <v>42745</v>
      </c>
      <c r="I1070" s="84" t="s">
        <v>1049</v>
      </c>
      <c r="J1070" s="142" t="s">
        <v>1053</v>
      </c>
      <c r="K1070" s="142" t="s">
        <v>1048</v>
      </c>
      <c r="M1070" s="80" t="str">
        <f>IFERROR(VLOOKUP(K1070,REFERENCES!R:S,2,FALSE),"")</f>
        <v>Nombre</v>
      </c>
      <c r="N1070" s="75">
        <v>417</v>
      </c>
      <c r="O1070" s="75"/>
      <c r="P1070" s="75">
        <v>218</v>
      </c>
      <c r="Q1070" s="75">
        <v>199</v>
      </c>
      <c r="R1070" s="79"/>
      <c r="S1070" s="144">
        <v>417</v>
      </c>
      <c r="T1070" s="85"/>
      <c r="U1070" s="142" t="s">
        <v>20</v>
      </c>
      <c r="V1070" s="142" t="s">
        <v>514</v>
      </c>
      <c r="W1070" s="86" t="s">
        <v>1314</v>
      </c>
      <c r="X1070" s="142" t="s">
        <v>2577</v>
      </c>
      <c r="AB1070" s="142" t="str">
        <f t="shared" si="55"/>
        <v>GRO2017110SUCA1È</v>
      </c>
      <c r="AC1070" s="142">
        <f t="shared" si="56"/>
        <v>12</v>
      </c>
      <c r="AD1070" s="142" t="str">
        <f>VLOOKUP(U1070,NIVEAUXADMIN!A:B,2,FALSE)</f>
        <v>HT07</v>
      </c>
      <c r="AE1070" s="142" t="str">
        <f>VLOOKUP(V1070,NIVEAUXADMIN!E:F,2,FALSE)</f>
        <v>HT07733</v>
      </c>
      <c r="AF1070" s="142" t="str">
        <f>VLOOKUP(W1070,NIVEAUXADMIN!I:J,2,FALSE)</f>
        <v>HT07733-01</v>
      </c>
      <c r="AG1070" s="142">
        <f>IF(SUMPRODUCT(($A$4:$A1070=A1070)*($V$4:$V1070=V1070))&gt;1,0,1)</f>
        <v>0</v>
      </c>
    </row>
    <row r="1071" spans="1:33" s="142" customFormat="1" ht="15" customHeight="1">
      <c r="A1071" s="142" t="s">
        <v>2765</v>
      </c>
      <c r="B1071" s="142" t="s">
        <v>2575</v>
      </c>
      <c r="C1071" s="142" t="s">
        <v>34</v>
      </c>
      <c r="F1071" s="142" t="s">
        <v>16</v>
      </c>
      <c r="G1071" s="142" t="str">
        <f t="shared" si="57"/>
        <v>Janvier</v>
      </c>
      <c r="H1071" s="158">
        <v>42745</v>
      </c>
      <c r="I1071" s="84" t="s">
        <v>1049</v>
      </c>
      <c r="J1071" s="142" t="s">
        <v>1053</v>
      </c>
      <c r="K1071" s="142" t="s">
        <v>1065</v>
      </c>
      <c r="L1071" s="142" t="s">
        <v>2679</v>
      </c>
      <c r="M1071" s="80" t="str">
        <f>IFERROR(VLOOKUP(K1071,REFERENCES!R:S,2,FALSE),"")</f>
        <v>N/A</v>
      </c>
      <c r="N1071" s="75">
        <v>417</v>
      </c>
      <c r="O1071" s="75"/>
      <c r="P1071" s="75">
        <v>218</v>
      </c>
      <c r="Q1071" s="75">
        <v>199</v>
      </c>
      <c r="R1071" s="79"/>
      <c r="S1071" s="144">
        <v>417</v>
      </c>
      <c r="T1071" s="85"/>
      <c r="U1071" s="142" t="s">
        <v>20</v>
      </c>
      <c r="V1071" s="142" t="s">
        <v>514</v>
      </c>
      <c r="W1071" s="86" t="s">
        <v>1314</v>
      </c>
      <c r="X1071" s="142" t="s">
        <v>2577</v>
      </c>
      <c r="AA1071" s="142" t="s">
        <v>2576</v>
      </c>
      <c r="AB1071" s="142" t="str">
        <f t="shared" si="55"/>
        <v>GRO2017110SUCA1È</v>
      </c>
      <c r="AC1071" s="142">
        <f t="shared" si="56"/>
        <v>12</v>
      </c>
      <c r="AD1071" s="142" t="str">
        <f>VLOOKUP(U1071,NIVEAUXADMIN!A:B,2,FALSE)</f>
        <v>HT07</v>
      </c>
      <c r="AE1071" s="142" t="str">
        <f>VLOOKUP(V1071,NIVEAUXADMIN!E:F,2,FALSE)</f>
        <v>HT07733</v>
      </c>
      <c r="AF1071" s="142" t="str">
        <f>VLOOKUP(W1071,NIVEAUXADMIN!I:J,2,FALSE)</f>
        <v>HT07733-01</v>
      </c>
      <c r="AG1071" s="142">
        <f>IF(SUMPRODUCT(($A$4:$A1071=A1071)*($V$4:$V1071=V1071))&gt;1,0,1)</f>
        <v>0</v>
      </c>
    </row>
    <row r="1072" spans="1:33" s="142" customFormat="1" ht="15" customHeight="1">
      <c r="A1072" s="142" t="s">
        <v>2765</v>
      </c>
      <c r="B1072" s="142" t="s">
        <v>2575</v>
      </c>
      <c r="C1072" s="142" t="s">
        <v>34</v>
      </c>
      <c r="F1072" s="142" t="s">
        <v>16</v>
      </c>
      <c r="G1072" s="142" t="str">
        <f t="shared" si="57"/>
        <v>Janvier</v>
      </c>
      <c r="H1072" s="158">
        <v>42745</v>
      </c>
      <c r="I1072" s="84" t="s">
        <v>1051</v>
      </c>
      <c r="J1072" s="142" t="s">
        <v>1052</v>
      </c>
      <c r="K1072" s="142" t="s">
        <v>1054</v>
      </c>
      <c r="M1072" s="80" t="str">
        <f>IFERROR(VLOOKUP(K1072,REFERENCES!R:S,2,FALSE),"")</f>
        <v>Nombre</v>
      </c>
      <c r="N1072" s="75">
        <v>250</v>
      </c>
      <c r="O1072" s="75"/>
      <c r="P1072" s="75">
        <v>145</v>
      </c>
      <c r="Q1072" s="75">
        <v>105</v>
      </c>
      <c r="R1072" s="79"/>
      <c r="S1072" s="144">
        <v>250</v>
      </c>
      <c r="T1072" s="85"/>
      <c r="U1072" s="142" t="s">
        <v>20</v>
      </c>
      <c r="V1072" s="142" t="s">
        <v>514</v>
      </c>
      <c r="W1072" s="86" t="s">
        <v>1314</v>
      </c>
      <c r="X1072" s="142" t="s">
        <v>2578</v>
      </c>
      <c r="AB1072" s="142" t="str">
        <f t="shared" si="55"/>
        <v>GRO2017110SUCA1È</v>
      </c>
      <c r="AC1072" s="142">
        <f t="shared" si="56"/>
        <v>12</v>
      </c>
      <c r="AD1072" s="142" t="str">
        <f>VLOOKUP(U1072,NIVEAUXADMIN!A:B,2,FALSE)</f>
        <v>HT07</v>
      </c>
      <c r="AE1072" s="142" t="str">
        <f>VLOOKUP(V1072,NIVEAUXADMIN!E:F,2,FALSE)</f>
        <v>HT07733</v>
      </c>
      <c r="AF1072" s="142" t="str">
        <f>VLOOKUP(W1072,NIVEAUXADMIN!I:J,2,FALSE)</f>
        <v>HT07733-01</v>
      </c>
      <c r="AG1072" s="142">
        <f>IF(SUMPRODUCT(($A$4:$A1072=A1072)*($V$4:$V1072=V1072))&gt;1,0,1)</f>
        <v>0</v>
      </c>
    </row>
    <row r="1073" spans="1:33" s="142" customFormat="1" ht="15" customHeight="1">
      <c r="A1073" s="142" t="s">
        <v>2765</v>
      </c>
      <c r="B1073" s="142" t="s">
        <v>2575</v>
      </c>
      <c r="C1073" s="142" t="s">
        <v>34</v>
      </c>
      <c r="F1073" s="142" t="s">
        <v>16</v>
      </c>
      <c r="G1073" s="142" t="str">
        <f t="shared" si="57"/>
        <v>Janvier</v>
      </c>
      <c r="H1073" s="158">
        <v>42745</v>
      </c>
      <c r="I1073" s="84" t="s">
        <v>1051</v>
      </c>
      <c r="J1073" s="142" t="s">
        <v>1052</v>
      </c>
      <c r="K1073" s="142" t="s">
        <v>1056</v>
      </c>
      <c r="M1073" s="80" t="str">
        <f>IFERROR(VLOOKUP(K1073,REFERENCES!R:S,2,FALSE),"")</f>
        <v>Nombre</v>
      </c>
      <c r="N1073" s="75">
        <v>250</v>
      </c>
      <c r="O1073" s="75"/>
      <c r="P1073" s="75">
        <v>145</v>
      </c>
      <c r="Q1073" s="75">
        <v>105</v>
      </c>
      <c r="R1073" s="79"/>
      <c r="S1073" s="144">
        <v>250</v>
      </c>
      <c r="T1073" s="85"/>
      <c r="U1073" s="142" t="s">
        <v>20</v>
      </c>
      <c r="V1073" s="142" t="s">
        <v>514</v>
      </c>
      <c r="W1073" s="86" t="s">
        <v>1314</v>
      </c>
      <c r="X1073" s="142" t="s">
        <v>2578</v>
      </c>
      <c r="AB1073" s="142" t="str">
        <f t="shared" si="55"/>
        <v>GRO2017110SUCA1È</v>
      </c>
      <c r="AC1073" s="142">
        <f t="shared" si="56"/>
        <v>12</v>
      </c>
      <c r="AD1073" s="142" t="str">
        <f>VLOOKUP(U1073,NIVEAUXADMIN!A:B,2,FALSE)</f>
        <v>HT07</v>
      </c>
      <c r="AE1073" s="142" t="str">
        <f>VLOOKUP(V1073,NIVEAUXADMIN!E:F,2,FALSE)</f>
        <v>HT07733</v>
      </c>
      <c r="AF1073" s="142" t="str">
        <f>VLOOKUP(W1073,NIVEAUXADMIN!I:J,2,FALSE)</f>
        <v>HT07733-01</v>
      </c>
      <c r="AG1073" s="142">
        <f>IF(SUMPRODUCT(($A$4:$A1073=A1073)*($V$4:$V1073=V1073))&gt;1,0,1)</f>
        <v>0</v>
      </c>
    </row>
    <row r="1074" spans="1:33" s="142" customFormat="1" ht="15" customHeight="1">
      <c r="A1074" s="142" t="s">
        <v>2765</v>
      </c>
      <c r="B1074" s="142" t="s">
        <v>2575</v>
      </c>
      <c r="C1074" s="142" t="s">
        <v>34</v>
      </c>
      <c r="F1074" s="142" t="s">
        <v>16</v>
      </c>
      <c r="G1074" s="142" t="str">
        <f t="shared" si="57"/>
        <v>Janvier</v>
      </c>
      <c r="H1074" s="158">
        <v>42745</v>
      </c>
      <c r="I1074" s="84" t="s">
        <v>1049</v>
      </c>
      <c r="J1074" s="142" t="s">
        <v>1053</v>
      </c>
      <c r="K1074" s="142" t="s">
        <v>1048</v>
      </c>
      <c r="M1074" s="80" t="str">
        <f>IFERROR(VLOOKUP(K1074,REFERENCES!R:S,2,FALSE),"")</f>
        <v>Nombre</v>
      </c>
      <c r="N1074" s="75">
        <v>250</v>
      </c>
      <c r="O1074" s="75"/>
      <c r="P1074" s="75">
        <v>145</v>
      </c>
      <c r="Q1074" s="75">
        <v>105</v>
      </c>
      <c r="R1074" s="79"/>
      <c r="S1074" s="144">
        <v>250</v>
      </c>
      <c r="T1074" s="85"/>
      <c r="U1074" s="142" t="s">
        <v>20</v>
      </c>
      <c r="V1074" s="142" t="s">
        <v>514</v>
      </c>
      <c r="W1074" s="86" t="s">
        <v>1314</v>
      </c>
      <c r="X1074" s="142" t="s">
        <v>2578</v>
      </c>
      <c r="AB1074" s="142" t="str">
        <f t="shared" si="55"/>
        <v>GRO2017110SUCA1È</v>
      </c>
      <c r="AC1074" s="142">
        <f t="shared" si="56"/>
        <v>12</v>
      </c>
      <c r="AD1074" s="142" t="str">
        <f>VLOOKUP(U1074,NIVEAUXADMIN!A:B,2,FALSE)</f>
        <v>HT07</v>
      </c>
      <c r="AE1074" s="142" t="str">
        <f>VLOOKUP(V1074,NIVEAUXADMIN!E:F,2,FALSE)</f>
        <v>HT07733</v>
      </c>
      <c r="AF1074" s="142" t="str">
        <f>VLOOKUP(W1074,NIVEAUXADMIN!I:J,2,FALSE)</f>
        <v>HT07733-01</v>
      </c>
      <c r="AG1074" s="142">
        <f>IF(SUMPRODUCT(($A$4:$A1074=A1074)*($V$4:$V1074=V1074))&gt;1,0,1)</f>
        <v>0</v>
      </c>
    </row>
    <row r="1075" spans="1:33" s="142" customFormat="1" ht="15" customHeight="1">
      <c r="A1075" s="142" t="s">
        <v>2765</v>
      </c>
      <c r="B1075" s="142" t="s">
        <v>2575</v>
      </c>
      <c r="C1075" s="142" t="s">
        <v>34</v>
      </c>
      <c r="F1075" s="142" t="s">
        <v>16</v>
      </c>
      <c r="G1075" s="142" t="str">
        <f t="shared" si="57"/>
        <v>Janvier</v>
      </c>
      <c r="H1075" s="158">
        <v>42745</v>
      </c>
      <c r="I1075" s="84" t="s">
        <v>1049</v>
      </c>
      <c r="J1075" s="142" t="s">
        <v>1053</v>
      </c>
      <c r="K1075" s="142" t="s">
        <v>1065</v>
      </c>
      <c r="L1075" s="142" t="s">
        <v>2679</v>
      </c>
      <c r="M1075" s="80" t="str">
        <f>IFERROR(VLOOKUP(K1075,REFERENCES!R:S,2,FALSE),"")</f>
        <v>N/A</v>
      </c>
      <c r="N1075" s="75">
        <v>250</v>
      </c>
      <c r="O1075" s="75"/>
      <c r="P1075" s="75">
        <v>145</v>
      </c>
      <c r="Q1075" s="75">
        <v>105</v>
      </c>
      <c r="R1075" s="79"/>
      <c r="S1075" s="144">
        <v>250</v>
      </c>
      <c r="T1075" s="85"/>
      <c r="U1075" s="142" t="s">
        <v>20</v>
      </c>
      <c r="V1075" s="142" t="s">
        <v>514</v>
      </c>
      <c r="W1075" s="86" t="s">
        <v>1314</v>
      </c>
      <c r="X1075" s="142" t="s">
        <v>2578</v>
      </c>
      <c r="AA1075" s="142" t="s">
        <v>2576</v>
      </c>
      <c r="AB1075" s="142" t="str">
        <f t="shared" si="55"/>
        <v>GRO2017110SUCA1È</v>
      </c>
      <c r="AC1075" s="142">
        <f t="shared" si="56"/>
        <v>12</v>
      </c>
      <c r="AD1075" s="142" t="str">
        <f>VLOOKUP(U1075,NIVEAUXADMIN!A:B,2,FALSE)</f>
        <v>HT07</v>
      </c>
      <c r="AE1075" s="142" t="str">
        <f>VLOOKUP(V1075,NIVEAUXADMIN!E:F,2,FALSE)</f>
        <v>HT07733</v>
      </c>
      <c r="AF1075" s="142" t="str">
        <f>VLOOKUP(W1075,NIVEAUXADMIN!I:J,2,FALSE)</f>
        <v>HT07733-01</v>
      </c>
      <c r="AG1075" s="142">
        <f>IF(SUMPRODUCT(($A$4:$A1075=A1075)*($V$4:$V1075=V1075))&gt;1,0,1)</f>
        <v>0</v>
      </c>
    </row>
    <row r="1076" spans="1:33" s="142" customFormat="1" ht="15" customHeight="1">
      <c r="A1076" s="142" t="s">
        <v>2765</v>
      </c>
      <c r="B1076" s="142" t="s">
        <v>2575</v>
      </c>
      <c r="C1076" s="142" t="s">
        <v>34</v>
      </c>
      <c r="F1076" s="142" t="s">
        <v>16</v>
      </c>
      <c r="G1076" s="142" t="str">
        <f t="shared" si="57"/>
        <v>Janvier</v>
      </c>
      <c r="H1076" s="158">
        <v>42745</v>
      </c>
      <c r="I1076" s="84" t="s">
        <v>1051</v>
      </c>
      <c r="J1076" s="142" t="s">
        <v>1052</v>
      </c>
      <c r="K1076" s="142" t="s">
        <v>1054</v>
      </c>
      <c r="M1076" s="80" t="str">
        <f>IFERROR(VLOOKUP(K1076,REFERENCES!R:S,2,FALSE),"")</f>
        <v>Nombre</v>
      </c>
      <c r="N1076" s="75">
        <v>148</v>
      </c>
      <c r="O1076" s="75"/>
      <c r="P1076" s="75">
        <v>85</v>
      </c>
      <c r="Q1076" s="75">
        <v>63</v>
      </c>
      <c r="R1076" s="79"/>
      <c r="S1076" s="144">
        <v>148</v>
      </c>
      <c r="T1076" s="85"/>
      <c r="U1076" s="142" t="s">
        <v>20</v>
      </c>
      <c r="V1076" s="142" t="s">
        <v>514</v>
      </c>
      <c r="W1076" s="86" t="s">
        <v>1314</v>
      </c>
      <c r="X1076" s="142" t="s">
        <v>2579</v>
      </c>
      <c r="AB1076" s="142" t="str">
        <f t="shared" si="55"/>
        <v>GRO2017110SUCA1È</v>
      </c>
      <c r="AC1076" s="142">
        <f t="shared" si="56"/>
        <v>12</v>
      </c>
      <c r="AD1076" s="142" t="str">
        <f>VLOOKUP(U1076,NIVEAUXADMIN!A:B,2,FALSE)</f>
        <v>HT07</v>
      </c>
      <c r="AE1076" s="142" t="str">
        <f>VLOOKUP(V1076,NIVEAUXADMIN!E:F,2,FALSE)</f>
        <v>HT07733</v>
      </c>
      <c r="AF1076" s="142" t="str">
        <f>VLOOKUP(W1076,NIVEAUXADMIN!I:J,2,FALSE)</f>
        <v>HT07733-01</v>
      </c>
      <c r="AG1076" s="142">
        <f>IF(SUMPRODUCT(($A$4:$A1076=A1076)*($V$4:$V1076=V1076))&gt;1,0,1)</f>
        <v>0</v>
      </c>
    </row>
    <row r="1077" spans="1:33" s="142" customFormat="1" ht="15" customHeight="1">
      <c r="A1077" s="142" t="s">
        <v>2765</v>
      </c>
      <c r="B1077" s="142" t="s">
        <v>2575</v>
      </c>
      <c r="C1077" s="142" t="s">
        <v>34</v>
      </c>
      <c r="F1077" s="142" t="s">
        <v>16</v>
      </c>
      <c r="G1077" s="142" t="str">
        <f t="shared" si="57"/>
        <v>Janvier</v>
      </c>
      <c r="H1077" s="158">
        <v>42745</v>
      </c>
      <c r="I1077" s="84" t="s">
        <v>1051</v>
      </c>
      <c r="J1077" s="142" t="s">
        <v>1052</v>
      </c>
      <c r="K1077" s="142" t="s">
        <v>1056</v>
      </c>
      <c r="M1077" s="80" t="str">
        <f>IFERROR(VLOOKUP(K1077,REFERENCES!R:S,2,FALSE),"")</f>
        <v>Nombre</v>
      </c>
      <c r="N1077" s="75">
        <v>148</v>
      </c>
      <c r="O1077" s="75"/>
      <c r="P1077" s="75">
        <v>85</v>
      </c>
      <c r="Q1077" s="75">
        <v>63</v>
      </c>
      <c r="R1077" s="79"/>
      <c r="S1077" s="144">
        <v>148</v>
      </c>
      <c r="T1077" s="85"/>
      <c r="U1077" s="142" t="s">
        <v>20</v>
      </c>
      <c r="V1077" s="142" t="s">
        <v>514</v>
      </c>
      <c r="W1077" s="86" t="s">
        <v>1314</v>
      </c>
      <c r="X1077" s="142" t="s">
        <v>2579</v>
      </c>
      <c r="AB1077" s="142" t="str">
        <f t="shared" si="55"/>
        <v>GRO2017110SUCA1È</v>
      </c>
      <c r="AC1077" s="142">
        <f t="shared" si="56"/>
        <v>12</v>
      </c>
      <c r="AD1077" s="142" t="str">
        <f>VLOOKUP(U1077,NIVEAUXADMIN!A:B,2,FALSE)</f>
        <v>HT07</v>
      </c>
      <c r="AE1077" s="142" t="str">
        <f>VLOOKUP(V1077,NIVEAUXADMIN!E:F,2,FALSE)</f>
        <v>HT07733</v>
      </c>
      <c r="AF1077" s="142" t="str">
        <f>VLOOKUP(W1077,NIVEAUXADMIN!I:J,2,FALSE)</f>
        <v>HT07733-01</v>
      </c>
      <c r="AG1077" s="142">
        <f>IF(SUMPRODUCT(($A$4:$A1077=A1077)*($V$4:$V1077=V1077))&gt;1,0,1)</f>
        <v>0</v>
      </c>
    </row>
    <row r="1078" spans="1:33" s="142" customFormat="1" ht="15" customHeight="1">
      <c r="A1078" s="142" t="s">
        <v>2765</v>
      </c>
      <c r="B1078" s="142" t="s">
        <v>2575</v>
      </c>
      <c r="C1078" s="142" t="s">
        <v>34</v>
      </c>
      <c r="F1078" s="142" t="s">
        <v>16</v>
      </c>
      <c r="G1078" s="142" t="str">
        <f t="shared" si="57"/>
        <v>Janvier</v>
      </c>
      <c r="H1078" s="158">
        <v>42745</v>
      </c>
      <c r="I1078" s="84" t="s">
        <v>1049</v>
      </c>
      <c r="J1078" s="142" t="s">
        <v>1053</v>
      </c>
      <c r="K1078" s="142" t="s">
        <v>1048</v>
      </c>
      <c r="M1078" s="80" t="str">
        <f>IFERROR(VLOOKUP(K1078,REFERENCES!R:S,2,FALSE),"")</f>
        <v>Nombre</v>
      </c>
      <c r="N1078" s="75">
        <v>148</v>
      </c>
      <c r="O1078" s="75"/>
      <c r="P1078" s="75">
        <v>85</v>
      </c>
      <c r="Q1078" s="75">
        <v>63</v>
      </c>
      <c r="R1078" s="79"/>
      <c r="S1078" s="144">
        <v>148</v>
      </c>
      <c r="T1078" s="85"/>
      <c r="U1078" s="142" t="s">
        <v>20</v>
      </c>
      <c r="V1078" s="142" t="s">
        <v>514</v>
      </c>
      <c r="W1078" s="86" t="s">
        <v>1314</v>
      </c>
      <c r="X1078" s="142" t="s">
        <v>2579</v>
      </c>
      <c r="AB1078" s="142" t="str">
        <f t="shared" si="55"/>
        <v>GRO2017110SUCA1È</v>
      </c>
      <c r="AC1078" s="142">
        <f t="shared" si="56"/>
        <v>12</v>
      </c>
      <c r="AD1078" s="142" t="str">
        <f>VLOOKUP(U1078,NIVEAUXADMIN!A:B,2,FALSE)</f>
        <v>HT07</v>
      </c>
      <c r="AE1078" s="142" t="str">
        <f>VLOOKUP(V1078,NIVEAUXADMIN!E:F,2,FALSE)</f>
        <v>HT07733</v>
      </c>
      <c r="AF1078" s="142" t="str">
        <f>VLOOKUP(W1078,NIVEAUXADMIN!I:J,2,FALSE)</f>
        <v>HT07733-01</v>
      </c>
      <c r="AG1078" s="142">
        <f>IF(SUMPRODUCT(($A$4:$A1078=A1078)*($V$4:$V1078=V1078))&gt;1,0,1)</f>
        <v>0</v>
      </c>
    </row>
    <row r="1079" spans="1:33" s="142" customFormat="1" ht="15" customHeight="1">
      <c r="A1079" s="142" t="s">
        <v>2765</v>
      </c>
      <c r="B1079" s="142" t="s">
        <v>2575</v>
      </c>
      <c r="C1079" s="142" t="s">
        <v>34</v>
      </c>
      <c r="F1079" s="142" t="s">
        <v>16</v>
      </c>
      <c r="G1079" s="142" t="str">
        <f t="shared" si="57"/>
        <v>Janvier</v>
      </c>
      <c r="H1079" s="158">
        <v>42745</v>
      </c>
      <c r="I1079" s="84" t="s">
        <v>1049</v>
      </c>
      <c r="J1079" s="142" t="s">
        <v>1053</v>
      </c>
      <c r="K1079" s="142" t="s">
        <v>1065</v>
      </c>
      <c r="L1079" s="142" t="s">
        <v>2679</v>
      </c>
      <c r="M1079" s="80" t="str">
        <f>IFERROR(VLOOKUP(K1079,REFERENCES!R:S,2,FALSE),"")</f>
        <v>N/A</v>
      </c>
      <c r="N1079" s="75">
        <v>148</v>
      </c>
      <c r="O1079" s="75"/>
      <c r="P1079" s="75">
        <v>85</v>
      </c>
      <c r="Q1079" s="75">
        <v>63</v>
      </c>
      <c r="R1079" s="79"/>
      <c r="S1079" s="144">
        <v>148</v>
      </c>
      <c r="T1079" s="85"/>
      <c r="U1079" s="142" t="s">
        <v>20</v>
      </c>
      <c r="V1079" s="142" t="s">
        <v>514</v>
      </c>
      <c r="W1079" s="86" t="s">
        <v>1314</v>
      </c>
      <c r="X1079" s="142" t="s">
        <v>2579</v>
      </c>
      <c r="AA1079" s="142" t="s">
        <v>2576</v>
      </c>
      <c r="AB1079" s="142" t="str">
        <f t="shared" si="55"/>
        <v>GRO2017110SUCA1È</v>
      </c>
      <c r="AC1079" s="142">
        <f t="shared" si="56"/>
        <v>12</v>
      </c>
      <c r="AD1079" s="142" t="str">
        <f>VLOOKUP(U1079,NIVEAUXADMIN!A:B,2,FALSE)</f>
        <v>HT07</v>
      </c>
      <c r="AE1079" s="142" t="str">
        <f>VLOOKUP(V1079,NIVEAUXADMIN!E:F,2,FALSE)</f>
        <v>HT07733</v>
      </c>
      <c r="AF1079" s="142" t="str">
        <f>VLOOKUP(W1079,NIVEAUXADMIN!I:J,2,FALSE)</f>
        <v>HT07733-01</v>
      </c>
      <c r="AG1079" s="142">
        <f>IF(SUMPRODUCT(($A$4:$A1079=A1079)*($V$4:$V1079=V1079))&gt;1,0,1)</f>
        <v>0</v>
      </c>
    </row>
    <row r="1080" spans="1:33" s="142" customFormat="1" ht="15" customHeight="1">
      <c r="A1080" s="142" t="s">
        <v>2765</v>
      </c>
      <c r="B1080" s="142" t="s">
        <v>2575</v>
      </c>
      <c r="C1080" s="142" t="s">
        <v>34</v>
      </c>
      <c r="F1080" s="142" t="s">
        <v>16</v>
      </c>
      <c r="G1080" s="142" t="str">
        <f t="shared" si="57"/>
        <v>Janvier</v>
      </c>
      <c r="H1080" s="158">
        <v>42751</v>
      </c>
      <c r="I1080" s="84" t="s">
        <v>1051</v>
      </c>
      <c r="J1080" s="142" t="s">
        <v>1052</v>
      </c>
      <c r="K1080" s="142" t="s">
        <v>1054</v>
      </c>
      <c r="M1080" s="80" t="str">
        <f>IFERROR(VLOOKUP(K1080,REFERENCES!R:S,2,FALSE),"")</f>
        <v>Nombre</v>
      </c>
      <c r="N1080" s="75">
        <v>335</v>
      </c>
      <c r="O1080" s="75"/>
      <c r="P1080" s="75">
        <v>171</v>
      </c>
      <c r="Q1080" s="75">
        <v>164</v>
      </c>
      <c r="R1080" s="79"/>
      <c r="S1080" s="144">
        <v>335</v>
      </c>
      <c r="T1080" s="85"/>
      <c r="U1080" s="142" t="s">
        <v>20</v>
      </c>
      <c r="V1080" s="142" t="s">
        <v>514</v>
      </c>
      <c r="W1080" s="86" t="s">
        <v>1314</v>
      </c>
      <c r="X1080" s="142" t="s">
        <v>2580</v>
      </c>
      <c r="AB1080" s="142" t="str">
        <f t="shared" si="55"/>
        <v>GRO2017116SUCA1È</v>
      </c>
      <c r="AC1080" s="142">
        <f t="shared" si="56"/>
        <v>8</v>
      </c>
      <c r="AD1080" s="142" t="str">
        <f>VLOOKUP(U1080,NIVEAUXADMIN!A:B,2,FALSE)</f>
        <v>HT07</v>
      </c>
      <c r="AE1080" s="142" t="str">
        <f>VLOOKUP(V1080,NIVEAUXADMIN!E:F,2,FALSE)</f>
        <v>HT07733</v>
      </c>
      <c r="AF1080" s="142" t="str">
        <f>VLOOKUP(W1080,NIVEAUXADMIN!I:J,2,FALSE)</f>
        <v>HT07733-01</v>
      </c>
      <c r="AG1080" s="142">
        <f>IF(SUMPRODUCT(($A$4:$A1080=A1080)*($V$4:$V1080=V1080))&gt;1,0,1)</f>
        <v>0</v>
      </c>
    </row>
    <row r="1081" spans="1:33" s="142" customFormat="1" ht="15" customHeight="1">
      <c r="A1081" s="142" t="s">
        <v>2765</v>
      </c>
      <c r="B1081" s="142" t="s">
        <v>2575</v>
      </c>
      <c r="C1081" s="142" t="s">
        <v>34</v>
      </c>
      <c r="F1081" s="142" t="s">
        <v>16</v>
      </c>
      <c r="G1081" s="142" t="str">
        <f t="shared" si="57"/>
        <v>Janvier</v>
      </c>
      <c r="H1081" s="158">
        <v>42751</v>
      </c>
      <c r="I1081" s="84" t="s">
        <v>1051</v>
      </c>
      <c r="J1081" s="142" t="s">
        <v>1052</v>
      </c>
      <c r="K1081" s="142" t="s">
        <v>1056</v>
      </c>
      <c r="M1081" s="80" t="str">
        <f>IFERROR(VLOOKUP(K1081,REFERENCES!R:S,2,FALSE),"")</f>
        <v>Nombre</v>
      </c>
      <c r="N1081" s="75">
        <v>335</v>
      </c>
      <c r="O1081" s="75"/>
      <c r="P1081" s="75">
        <v>171</v>
      </c>
      <c r="Q1081" s="75">
        <v>164</v>
      </c>
      <c r="R1081" s="79"/>
      <c r="S1081" s="144">
        <v>335</v>
      </c>
      <c r="T1081" s="85"/>
      <c r="U1081" s="142" t="s">
        <v>20</v>
      </c>
      <c r="V1081" s="142" t="s">
        <v>514</v>
      </c>
      <c r="W1081" s="86" t="s">
        <v>1314</v>
      </c>
      <c r="X1081" s="142" t="s">
        <v>2580</v>
      </c>
      <c r="AB1081" s="142" t="str">
        <f t="shared" si="55"/>
        <v>GRO2017116SUCA1È</v>
      </c>
      <c r="AC1081" s="142">
        <f t="shared" si="56"/>
        <v>8</v>
      </c>
      <c r="AD1081" s="142" t="str">
        <f>VLOOKUP(U1081,NIVEAUXADMIN!A:B,2,FALSE)</f>
        <v>HT07</v>
      </c>
      <c r="AE1081" s="142" t="str">
        <f>VLOOKUP(V1081,NIVEAUXADMIN!E:F,2,FALSE)</f>
        <v>HT07733</v>
      </c>
      <c r="AF1081" s="142" t="str">
        <f>VLOOKUP(W1081,NIVEAUXADMIN!I:J,2,FALSE)</f>
        <v>HT07733-01</v>
      </c>
      <c r="AG1081" s="142">
        <f>IF(SUMPRODUCT(($A$4:$A1081=A1081)*($V$4:$V1081=V1081))&gt;1,0,1)</f>
        <v>0</v>
      </c>
    </row>
    <row r="1082" spans="1:33" s="142" customFormat="1" ht="15" customHeight="1">
      <c r="A1082" s="142" t="s">
        <v>2765</v>
      </c>
      <c r="B1082" s="142" t="s">
        <v>2575</v>
      </c>
      <c r="C1082" s="142" t="s">
        <v>34</v>
      </c>
      <c r="F1082" s="142" t="s">
        <v>16</v>
      </c>
      <c r="G1082" s="142" t="str">
        <f t="shared" si="57"/>
        <v>Janvier</v>
      </c>
      <c r="H1082" s="158">
        <v>42751</v>
      </c>
      <c r="I1082" s="84" t="s">
        <v>1049</v>
      </c>
      <c r="J1082" s="142" t="s">
        <v>1053</v>
      </c>
      <c r="K1082" s="142" t="s">
        <v>1048</v>
      </c>
      <c r="M1082" s="80" t="str">
        <f>IFERROR(VLOOKUP(K1082,REFERENCES!R:S,2,FALSE),"")</f>
        <v>Nombre</v>
      </c>
      <c r="N1082" s="75">
        <v>335</v>
      </c>
      <c r="O1082" s="75"/>
      <c r="P1082" s="75">
        <v>171</v>
      </c>
      <c r="Q1082" s="75">
        <v>164</v>
      </c>
      <c r="R1082" s="79"/>
      <c r="S1082" s="144">
        <v>335</v>
      </c>
      <c r="T1082" s="85"/>
      <c r="U1082" s="142" t="s">
        <v>20</v>
      </c>
      <c r="V1082" s="142" t="s">
        <v>514</v>
      </c>
      <c r="W1082" s="86" t="s">
        <v>1314</v>
      </c>
      <c r="X1082" s="142" t="s">
        <v>2580</v>
      </c>
      <c r="AB1082" s="142" t="str">
        <f t="shared" si="55"/>
        <v>GRO2017116SUCA1È</v>
      </c>
      <c r="AC1082" s="142">
        <f t="shared" si="56"/>
        <v>8</v>
      </c>
      <c r="AD1082" s="142" t="str">
        <f>VLOOKUP(U1082,NIVEAUXADMIN!A:B,2,FALSE)</f>
        <v>HT07</v>
      </c>
      <c r="AE1082" s="142" t="str">
        <f>VLOOKUP(V1082,NIVEAUXADMIN!E:F,2,FALSE)</f>
        <v>HT07733</v>
      </c>
      <c r="AF1082" s="142" t="str">
        <f>VLOOKUP(W1082,NIVEAUXADMIN!I:J,2,FALSE)</f>
        <v>HT07733-01</v>
      </c>
      <c r="AG1082" s="142">
        <f>IF(SUMPRODUCT(($A$4:$A1082=A1082)*($V$4:$V1082=V1082))&gt;1,0,1)</f>
        <v>0</v>
      </c>
    </row>
    <row r="1083" spans="1:33" s="142" customFormat="1" ht="15" customHeight="1">
      <c r="A1083" s="142" t="s">
        <v>2765</v>
      </c>
      <c r="B1083" s="142" t="s">
        <v>2575</v>
      </c>
      <c r="C1083" s="142" t="s">
        <v>34</v>
      </c>
      <c r="F1083" s="142" t="s">
        <v>16</v>
      </c>
      <c r="G1083" s="142" t="str">
        <f t="shared" si="57"/>
        <v>Janvier</v>
      </c>
      <c r="H1083" s="158">
        <v>42751</v>
      </c>
      <c r="I1083" s="84" t="s">
        <v>1049</v>
      </c>
      <c r="J1083" s="142" t="s">
        <v>1053</v>
      </c>
      <c r="K1083" s="142" t="s">
        <v>1065</v>
      </c>
      <c r="L1083" s="142" t="s">
        <v>2679</v>
      </c>
      <c r="M1083" s="80" t="str">
        <f>IFERROR(VLOOKUP(K1083,REFERENCES!R:S,2,FALSE),"")</f>
        <v>N/A</v>
      </c>
      <c r="N1083" s="75">
        <v>335</v>
      </c>
      <c r="O1083" s="75"/>
      <c r="P1083" s="75">
        <v>171</v>
      </c>
      <c r="Q1083" s="75">
        <v>164</v>
      </c>
      <c r="R1083" s="79"/>
      <c r="S1083" s="144">
        <v>335</v>
      </c>
      <c r="T1083" s="85"/>
      <c r="U1083" s="142" t="s">
        <v>20</v>
      </c>
      <c r="V1083" s="142" t="s">
        <v>514</v>
      </c>
      <c r="W1083" s="86" t="s">
        <v>1314</v>
      </c>
      <c r="X1083" s="142" t="s">
        <v>2580</v>
      </c>
      <c r="AA1083" s="142" t="s">
        <v>2576</v>
      </c>
      <c r="AB1083" s="142" t="str">
        <f t="shared" si="55"/>
        <v>GRO2017116SUCA1È</v>
      </c>
      <c r="AC1083" s="142">
        <f t="shared" si="56"/>
        <v>8</v>
      </c>
      <c r="AD1083" s="142" t="str">
        <f>VLOOKUP(U1083,NIVEAUXADMIN!A:B,2,FALSE)</f>
        <v>HT07</v>
      </c>
      <c r="AE1083" s="142" t="str">
        <f>VLOOKUP(V1083,NIVEAUXADMIN!E:F,2,FALSE)</f>
        <v>HT07733</v>
      </c>
      <c r="AF1083" s="142" t="str">
        <f>VLOOKUP(W1083,NIVEAUXADMIN!I:J,2,FALSE)</f>
        <v>HT07733-01</v>
      </c>
      <c r="AG1083" s="142">
        <f>IF(SUMPRODUCT(($A$4:$A1083=A1083)*($V$4:$V1083=V1083))&gt;1,0,1)</f>
        <v>0</v>
      </c>
    </row>
    <row r="1084" spans="1:33" s="142" customFormat="1" ht="15" customHeight="1">
      <c r="A1084" s="142" t="s">
        <v>2765</v>
      </c>
      <c r="B1084" s="142" t="s">
        <v>2575</v>
      </c>
      <c r="C1084" s="142" t="s">
        <v>34</v>
      </c>
      <c r="F1084" s="142" t="s">
        <v>16</v>
      </c>
      <c r="G1084" s="142" t="str">
        <f t="shared" si="57"/>
        <v>Janvier</v>
      </c>
      <c r="H1084" s="158">
        <v>42751</v>
      </c>
      <c r="I1084" s="84" t="s">
        <v>1051</v>
      </c>
      <c r="J1084" s="142" t="s">
        <v>1052</v>
      </c>
      <c r="K1084" s="142" t="s">
        <v>1054</v>
      </c>
      <c r="M1084" s="80" t="str">
        <f>IFERROR(VLOOKUP(K1084,REFERENCES!R:S,2,FALSE),"")</f>
        <v>Nombre</v>
      </c>
      <c r="N1084" s="75">
        <v>515</v>
      </c>
      <c r="O1084" s="75"/>
      <c r="P1084" s="75">
        <v>397</v>
      </c>
      <c r="Q1084" s="75">
        <v>119</v>
      </c>
      <c r="R1084" s="79"/>
      <c r="S1084" s="144">
        <v>515</v>
      </c>
      <c r="T1084" s="85"/>
      <c r="U1084" s="142" t="s">
        <v>20</v>
      </c>
      <c r="V1084" s="142" t="s">
        <v>514</v>
      </c>
      <c r="W1084" s="86" t="s">
        <v>1314</v>
      </c>
      <c r="X1084" s="142" t="s">
        <v>2581</v>
      </c>
      <c r="AB1084" s="142" t="str">
        <f t="shared" si="55"/>
        <v>GRO2017116SUCA1È</v>
      </c>
      <c r="AC1084" s="142">
        <f t="shared" si="56"/>
        <v>8</v>
      </c>
      <c r="AD1084" s="142" t="str">
        <f>VLOOKUP(U1084,NIVEAUXADMIN!A:B,2,FALSE)</f>
        <v>HT07</v>
      </c>
      <c r="AE1084" s="142" t="str">
        <f>VLOOKUP(V1084,NIVEAUXADMIN!E:F,2,FALSE)</f>
        <v>HT07733</v>
      </c>
      <c r="AF1084" s="142" t="str">
        <f>VLOOKUP(W1084,NIVEAUXADMIN!I:J,2,FALSE)</f>
        <v>HT07733-01</v>
      </c>
      <c r="AG1084" s="142">
        <f>IF(SUMPRODUCT(($A$4:$A1084=A1084)*($V$4:$V1084=V1084))&gt;1,0,1)</f>
        <v>0</v>
      </c>
    </row>
    <row r="1085" spans="1:33" s="142" customFormat="1" ht="15" customHeight="1">
      <c r="A1085" s="142" t="s">
        <v>2765</v>
      </c>
      <c r="B1085" s="142" t="s">
        <v>2575</v>
      </c>
      <c r="C1085" s="142" t="s">
        <v>34</v>
      </c>
      <c r="F1085" s="142" t="s">
        <v>16</v>
      </c>
      <c r="G1085" s="142" t="str">
        <f t="shared" si="57"/>
        <v>Janvier</v>
      </c>
      <c r="H1085" s="158">
        <v>42751</v>
      </c>
      <c r="I1085" s="84" t="s">
        <v>1051</v>
      </c>
      <c r="J1085" s="142" t="s">
        <v>1052</v>
      </c>
      <c r="K1085" s="142" t="s">
        <v>1056</v>
      </c>
      <c r="M1085" s="80" t="str">
        <f>IFERROR(VLOOKUP(K1085,REFERENCES!R:S,2,FALSE),"")</f>
        <v>Nombre</v>
      </c>
      <c r="N1085" s="75">
        <v>515</v>
      </c>
      <c r="O1085" s="75"/>
      <c r="P1085" s="75">
        <v>397</v>
      </c>
      <c r="Q1085" s="75">
        <v>119</v>
      </c>
      <c r="R1085" s="79"/>
      <c r="S1085" s="144">
        <v>515</v>
      </c>
      <c r="T1085" s="85"/>
      <c r="U1085" s="142" t="s">
        <v>20</v>
      </c>
      <c r="V1085" s="142" t="s">
        <v>514</v>
      </c>
      <c r="W1085" s="86" t="s">
        <v>1314</v>
      </c>
      <c r="X1085" s="142" t="s">
        <v>2581</v>
      </c>
      <c r="AB1085" s="142" t="str">
        <f t="shared" si="55"/>
        <v>GRO2017116SUCA1È</v>
      </c>
      <c r="AC1085" s="142">
        <f t="shared" si="56"/>
        <v>8</v>
      </c>
      <c r="AD1085" s="142" t="str">
        <f>VLOOKUP(U1085,NIVEAUXADMIN!A:B,2,FALSE)</f>
        <v>HT07</v>
      </c>
      <c r="AE1085" s="142" t="str">
        <f>VLOOKUP(V1085,NIVEAUXADMIN!E:F,2,FALSE)</f>
        <v>HT07733</v>
      </c>
      <c r="AF1085" s="142" t="str">
        <f>VLOOKUP(W1085,NIVEAUXADMIN!I:J,2,FALSE)</f>
        <v>HT07733-01</v>
      </c>
      <c r="AG1085" s="142">
        <f>IF(SUMPRODUCT(($A$4:$A1085=A1085)*($V$4:$V1085=V1085))&gt;1,0,1)</f>
        <v>0</v>
      </c>
    </row>
    <row r="1086" spans="1:33" s="142" customFormat="1" ht="15" customHeight="1">
      <c r="A1086" s="142" t="s">
        <v>2765</v>
      </c>
      <c r="B1086" s="142" t="s">
        <v>2575</v>
      </c>
      <c r="C1086" s="142" t="s">
        <v>34</v>
      </c>
      <c r="F1086" s="142" t="s">
        <v>16</v>
      </c>
      <c r="G1086" s="142" t="str">
        <f t="shared" si="57"/>
        <v>Janvier</v>
      </c>
      <c r="H1086" s="158">
        <v>42751</v>
      </c>
      <c r="I1086" s="84" t="s">
        <v>1049</v>
      </c>
      <c r="J1086" s="142" t="s">
        <v>1053</v>
      </c>
      <c r="K1086" s="142" t="s">
        <v>1048</v>
      </c>
      <c r="M1086" s="80" t="str">
        <f>IFERROR(VLOOKUP(K1086,REFERENCES!R:S,2,FALSE),"")</f>
        <v>Nombre</v>
      </c>
      <c r="N1086" s="75">
        <v>515</v>
      </c>
      <c r="O1086" s="75"/>
      <c r="P1086" s="75">
        <v>397</v>
      </c>
      <c r="Q1086" s="75">
        <v>119</v>
      </c>
      <c r="R1086" s="79"/>
      <c r="S1086" s="144">
        <v>515</v>
      </c>
      <c r="T1086" s="85"/>
      <c r="U1086" s="142" t="s">
        <v>20</v>
      </c>
      <c r="V1086" s="142" t="s">
        <v>514</v>
      </c>
      <c r="W1086" s="86" t="s">
        <v>1314</v>
      </c>
      <c r="X1086" s="142" t="s">
        <v>2581</v>
      </c>
      <c r="AB1086" s="142" t="str">
        <f t="shared" si="55"/>
        <v>GRO2017116SUCA1È</v>
      </c>
      <c r="AC1086" s="142">
        <f t="shared" si="56"/>
        <v>8</v>
      </c>
      <c r="AD1086" s="142" t="str">
        <f>VLOOKUP(U1086,NIVEAUXADMIN!A:B,2,FALSE)</f>
        <v>HT07</v>
      </c>
      <c r="AE1086" s="142" t="str">
        <f>VLOOKUP(V1086,NIVEAUXADMIN!E:F,2,FALSE)</f>
        <v>HT07733</v>
      </c>
      <c r="AF1086" s="142" t="str">
        <f>VLOOKUP(W1086,NIVEAUXADMIN!I:J,2,FALSE)</f>
        <v>HT07733-01</v>
      </c>
      <c r="AG1086" s="142">
        <f>IF(SUMPRODUCT(($A$4:$A1086=A1086)*($V$4:$V1086=V1086))&gt;1,0,1)</f>
        <v>0</v>
      </c>
    </row>
    <row r="1087" spans="1:33" s="142" customFormat="1" ht="15" customHeight="1">
      <c r="A1087" s="142" t="s">
        <v>2765</v>
      </c>
      <c r="B1087" s="142" t="s">
        <v>2575</v>
      </c>
      <c r="C1087" s="142" t="s">
        <v>34</v>
      </c>
      <c r="F1087" s="142" t="s">
        <v>16</v>
      </c>
      <c r="G1087" s="142" t="str">
        <f t="shared" si="57"/>
        <v>Janvier</v>
      </c>
      <c r="H1087" s="158">
        <v>42751</v>
      </c>
      <c r="I1087" s="84" t="s">
        <v>1049</v>
      </c>
      <c r="J1087" s="142" t="s">
        <v>1053</v>
      </c>
      <c r="K1087" s="142" t="s">
        <v>1065</v>
      </c>
      <c r="L1087" s="142" t="s">
        <v>2679</v>
      </c>
      <c r="M1087" s="80" t="str">
        <f>IFERROR(VLOOKUP(K1087,REFERENCES!R:S,2,FALSE),"")</f>
        <v>N/A</v>
      </c>
      <c r="N1087" s="75">
        <v>515</v>
      </c>
      <c r="O1087" s="75"/>
      <c r="P1087" s="75">
        <v>397</v>
      </c>
      <c r="Q1087" s="75">
        <v>119</v>
      </c>
      <c r="R1087" s="79"/>
      <c r="S1087" s="144">
        <v>515</v>
      </c>
      <c r="T1087" s="85"/>
      <c r="U1087" s="142" t="s">
        <v>20</v>
      </c>
      <c r="V1087" s="142" t="s">
        <v>514</v>
      </c>
      <c r="W1087" s="86" t="s">
        <v>1314</v>
      </c>
      <c r="X1087" s="142" t="s">
        <v>2581</v>
      </c>
      <c r="AA1087" s="142" t="s">
        <v>2576</v>
      </c>
      <c r="AB1087" s="142" t="str">
        <f t="shared" si="55"/>
        <v>GRO2017116SUCA1È</v>
      </c>
      <c r="AC1087" s="142">
        <f t="shared" si="56"/>
        <v>8</v>
      </c>
      <c r="AD1087" s="142" t="str">
        <f>VLOOKUP(U1087,NIVEAUXADMIN!A:B,2,FALSE)</f>
        <v>HT07</v>
      </c>
      <c r="AE1087" s="142" t="str">
        <f>VLOOKUP(V1087,NIVEAUXADMIN!E:F,2,FALSE)</f>
        <v>HT07733</v>
      </c>
      <c r="AF1087" s="142" t="str">
        <f>VLOOKUP(W1087,NIVEAUXADMIN!I:J,2,FALSE)</f>
        <v>HT07733-01</v>
      </c>
      <c r="AG1087" s="142">
        <f>IF(SUMPRODUCT(($A$4:$A1087=A1087)*($V$4:$V1087=V1087))&gt;1,0,1)</f>
        <v>0</v>
      </c>
    </row>
    <row r="1088" spans="1:33" s="142" customFormat="1" ht="15" customHeight="1">
      <c r="A1088" s="142" t="s">
        <v>2766</v>
      </c>
      <c r="B1088" s="142" t="s">
        <v>2766</v>
      </c>
      <c r="C1088" s="142" t="s">
        <v>34</v>
      </c>
      <c r="F1088" s="142" t="s">
        <v>16</v>
      </c>
      <c r="G1088" s="142" t="str">
        <f t="shared" si="57"/>
        <v>Decembre</v>
      </c>
      <c r="H1088" s="158">
        <v>42726</v>
      </c>
      <c r="I1088" s="84" t="s">
        <v>1049</v>
      </c>
      <c r="J1088" s="142" t="s">
        <v>1053</v>
      </c>
      <c r="K1088" s="142" t="s">
        <v>1048</v>
      </c>
      <c r="M1088" s="80" t="str">
        <f>IFERROR(VLOOKUP(K1088,REFERENCES!R:S,2,FALSE),"")</f>
        <v>Nombre</v>
      </c>
      <c r="N1088" s="75">
        <v>200</v>
      </c>
      <c r="O1088" s="75"/>
      <c r="P1088" s="75"/>
      <c r="Q1088" s="75"/>
      <c r="R1088" s="79"/>
      <c r="S1088" s="144">
        <v>200</v>
      </c>
      <c r="T1088" s="85"/>
      <c r="U1088" s="142" t="s">
        <v>17</v>
      </c>
      <c r="V1088" s="142" t="s">
        <v>272</v>
      </c>
      <c r="W1088" s="86" t="s">
        <v>1535</v>
      </c>
      <c r="AB1088" s="142" t="str">
        <f t="shared" si="55"/>
        <v>HAI20161222GRPE3E</v>
      </c>
      <c r="AC1088" s="142">
        <f t="shared" si="56"/>
        <v>6</v>
      </c>
      <c r="AD1088" s="142" t="str">
        <f>VLOOKUP(U1088,NIVEAUXADMIN!A:B,2,FALSE)</f>
        <v>HT08</v>
      </c>
      <c r="AE1088" s="142" t="str">
        <f>VLOOKUP(V1088,NIVEAUXADMIN!E:F,2,FALSE)</f>
        <v>HT08834</v>
      </c>
      <c r="AF1088" s="142" t="str">
        <f>VLOOKUP(W1088,NIVEAUXADMIN!I:J,2,FALSE)</f>
        <v>HT08834-03</v>
      </c>
      <c r="AG1088" s="142">
        <f>IF(SUMPRODUCT(($A$4:$A1088=A1088)*($V$4:$V1088=V1088))&gt;1,0,1)</f>
        <v>1</v>
      </c>
    </row>
    <row r="1089" spans="1:33" s="142" customFormat="1" ht="15" customHeight="1">
      <c r="A1089" s="142" t="s">
        <v>2766</v>
      </c>
      <c r="B1089" s="142" t="s">
        <v>2766</v>
      </c>
      <c r="C1089" s="142" t="s">
        <v>34</v>
      </c>
      <c r="F1089" s="142" t="s">
        <v>16</v>
      </c>
      <c r="G1089" s="142" t="str">
        <f t="shared" si="57"/>
        <v>Decembre</v>
      </c>
      <c r="H1089" s="158">
        <v>42726</v>
      </c>
      <c r="I1089" s="84" t="s">
        <v>1051</v>
      </c>
      <c r="J1089" s="142" t="s">
        <v>1052</v>
      </c>
      <c r="K1089" s="142" t="s">
        <v>1054</v>
      </c>
      <c r="M1089" s="80" t="str">
        <f>IFERROR(VLOOKUP(K1089,REFERENCES!R:S,2,FALSE),"")</f>
        <v>Nombre</v>
      </c>
      <c r="N1089" s="75">
        <v>200</v>
      </c>
      <c r="O1089" s="75"/>
      <c r="P1089" s="75"/>
      <c r="Q1089" s="75"/>
      <c r="R1089" s="79"/>
      <c r="S1089" s="144">
        <v>200</v>
      </c>
      <c r="T1089" s="85"/>
      <c r="U1089" s="142" t="s">
        <v>17</v>
      </c>
      <c r="V1089" s="142" t="s">
        <v>272</v>
      </c>
      <c r="W1089" s="86" t="s">
        <v>1535</v>
      </c>
      <c r="AB1089" s="142" t="str">
        <f t="shared" si="55"/>
        <v>HAI20161222GRPE3E</v>
      </c>
      <c r="AC1089" s="142">
        <f t="shared" si="56"/>
        <v>6</v>
      </c>
      <c r="AD1089" s="142" t="str">
        <f>VLOOKUP(U1089,NIVEAUXADMIN!A:B,2,FALSE)</f>
        <v>HT08</v>
      </c>
      <c r="AE1089" s="142" t="str">
        <f>VLOOKUP(V1089,NIVEAUXADMIN!E:F,2,FALSE)</f>
        <v>HT08834</v>
      </c>
      <c r="AF1089" s="142" t="str">
        <f>VLOOKUP(W1089,NIVEAUXADMIN!I:J,2,FALSE)</f>
        <v>HT08834-03</v>
      </c>
      <c r="AG1089" s="142">
        <f>IF(SUMPRODUCT(($A$4:$A1089=A1089)*($V$4:$V1089=V1089))&gt;1,0,1)</f>
        <v>0</v>
      </c>
    </row>
    <row r="1090" spans="1:33" s="142" customFormat="1" ht="15" customHeight="1">
      <c r="A1090" s="142" t="s">
        <v>2766</v>
      </c>
      <c r="B1090" s="142" t="s">
        <v>2766</v>
      </c>
      <c r="C1090" s="142" t="s">
        <v>34</v>
      </c>
      <c r="F1090" s="142" t="s">
        <v>16</v>
      </c>
      <c r="G1090" s="142" t="str">
        <f t="shared" si="57"/>
        <v>Decembre</v>
      </c>
      <c r="H1090" s="158">
        <v>42726</v>
      </c>
      <c r="I1090" s="84" t="s">
        <v>1051</v>
      </c>
      <c r="J1090" s="142" t="s">
        <v>1052</v>
      </c>
      <c r="K1090" s="142" t="s">
        <v>1056</v>
      </c>
      <c r="M1090" s="80" t="str">
        <f>IFERROR(VLOOKUP(K1090,REFERENCES!R:S,2,FALSE),"")</f>
        <v>Nombre</v>
      </c>
      <c r="N1090" s="75">
        <v>200</v>
      </c>
      <c r="O1090" s="75"/>
      <c r="P1090" s="75"/>
      <c r="Q1090" s="75"/>
      <c r="R1090" s="79"/>
      <c r="S1090" s="144">
        <v>200</v>
      </c>
      <c r="T1090" s="85"/>
      <c r="U1090" s="142" t="s">
        <v>17</v>
      </c>
      <c r="V1090" s="142" t="s">
        <v>272</v>
      </c>
      <c r="W1090" s="86" t="s">
        <v>1535</v>
      </c>
      <c r="AB1090" s="142" t="str">
        <f t="shared" si="55"/>
        <v>HAI20161222GRPE3E</v>
      </c>
      <c r="AC1090" s="142">
        <f t="shared" si="56"/>
        <v>6</v>
      </c>
      <c r="AD1090" s="142" t="str">
        <f>VLOOKUP(U1090,NIVEAUXADMIN!A:B,2,FALSE)</f>
        <v>HT08</v>
      </c>
      <c r="AE1090" s="142" t="str">
        <f>VLOOKUP(V1090,NIVEAUXADMIN!E:F,2,FALSE)</f>
        <v>HT08834</v>
      </c>
      <c r="AF1090" s="142" t="str">
        <f>VLOOKUP(W1090,NIVEAUXADMIN!I:J,2,FALSE)</f>
        <v>HT08834-03</v>
      </c>
      <c r="AG1090" s="142">
        <f>IF(SUMPRODUCT(($A$4:$A1090=A1090)*($V$4:$V1090=V1090))&gt;1,0,1)</f>
        <v>0</v>
      </c>
    </row>
    <row r="1091" spans="1:33" s="142" customFormat="1" ht="15" customHeight="1">
      <c r="A1091" s="142" t="s">
        <v>2766</v>
      </c>
      <c r="B1091" s="142" t="s">
        <v>2766</v>
      </c>
      <c r="C1091" s="142" t="s">
        <v>34</v>
      </c>
      <c r="F1091" s="142" t="s">
        <v>16</v>
      </c>
      <c r="G1091" s="142" t="str">
        <f t="shared" si="57"/>
        <v>Decembre</v>
      </c>
      <c r="H1091" s="158">
        <v>42726</v>
      </c>
      <c r="I1091" s="84" t="s">
        <v>1051</v>
      </c>
      <c r="J1091" s="142" t="s">
        <v>1052</v>
      </c>
      <c r="K1091" s="142" t="s">
        <v>1057</v>
      </c>
      <c r="M1091" s="80" t="str">
        <f>IFERROR(VLOOKUP(K1091,REFERENCES!R:S,2,FALSE),"")</f>
        <v>Nombre</v>
      </c>
      <c r="N1091" s="75">
        <v>200</v>
      </c>
      <c r="O1091" s="75"/>
      <c r="P1091" s="75"/>
      <c r="Q1091" s="75"/>
      <c r="R1091" s="79"/>
      <c r="S1091" s="144">
        <v>200</v>
      </c>
      <c r="T1091" s="85"/>
      <c r="U1091" s="142" t="s">
        <v>17</v>
      </c>
      <c r="V1091" s="142" t="s">
        <v>272</v>
      </c>
      <c r="W1091" s="86" t="s">
        <v>1535</v>
      </c>
      <c r="AB1091" s="142" t="str">
        <f t="shared" si="55"/>
        <v>HAI20161222GRPE3E</v>
      </c>
      <c r="AC1091" s="142">
        <f t="shared" si="56"/>
        <v>6</v>
      </c>
      <c r="AD1091" s="142" t="str">
        <f>VLOOKUP(U1091,NIVEAUXADMIN!A:B,2,FALSE)</f>
        <v>HT08</v>
      </c>
      <c r="AE1091" s="142" t="str">
        <f>VLOOKUP(V1091,NIVEAUXADMIN!E:F,2,FALSE)</f>
        <v>HT08834</v>
      </c>
      <c r="AF1091" s="142" t="str">
        <f>VLOOKUP(W1091,NIVEAUXADMIN!I:J,2,FALSE)</f>
        <v>HT08834-03</v>
      </c>
      <c r="AG1091" s="142">
        <f>IF(SUMPRODUCT(($A$4:$A1091=A1091)*($V$4:$V1091=V1091))&gt;1,0,1)</f>
        <v>0</v>
      </c>
    </row>
    <row r="1092" spans="1:33" s="142" customFormat="1" ht="15" customHeight="1">
      <c r="A1092" s="142" t="s">
        <v>2766</v>
      </c>
      <c r="B1092" s="142" t="s">
        <v>2766</v>
      </c>
      <c r="C1092" s="142" t="s">
        <v>34</v>
      </c>
      <c r="F1092" s="142" t="s">
        <v>16</v>
      </c>
      <c r="G1092" s="142" t="str">
        <f t="shared" si="57"/>
        <v>Decembre</v>
      </c>
      <c r="H1092" s="158">
        <v>42726</v>
      </c>
      <c r="I1092" s="84" t="s">
        <v>1051</v>
      </c>
      <c r="J1092" s="142" t="s">
        <v>1052</v>
      </c>
      <c r="K1092" s="142" t="s">
        <v>1063</v>
      </c>
      <c r="M1092" s="80" t="str">
        <f>IFERROR(VLOOKUP(K1092,REFERENCES!R:S,2,FALSE),"")</f>
        <v>Nombre</v>
      </c>
      <c r="N1092" s="75">
        <v>200</v>
      </c>
      <c r="O1092" s="75"/>
      <c r="P1092" s="75"/>
      <c r="Q1092" s="75"/>
      <c r="R1092" s="79"/>
      <c r="S1092" s="144">
        <v>200</v>
      </c>
      <c r="T1092" s="85"/>
      <c r="U1092" s="142" t="s">
        <v>17</v>
      </c>
      <c r="V1092" s="142" t="s">
        <v>272</v>
      </c>
      <c r="W1092" s="86" t="s">
        <v>1535</v>
      </c>
      <c r="AB1092" s="142" t="str">
        <f t="shared" ref="AB1092:AB1155" si="58">UPPER(LEFT(A1092,3)&amp;YEAR(H1092)&amp;MONTH(H1092)&amp;DAY((H1092))&amp;LEFT(U1092,2)&amp;LEFT(V1092,2)&amp;LEFT(W1092,2))</f>
        <v>HAI20161222GRPE3E</v>
      </c>
      <c r="AC1092" s="142">
        <f t="shared" ref="AC1092:AC1155" si="59">COUNTIF($AB$4:$AB$1178,AB1092)</f>
        <v>6</v>
      </c>
      <c r="AD1092" s="142" t="str">
        <f>VLOOKUP(U1092,NIVEAUXADMIN!A:B,2,FALSE)</f>
        <v>HT08</v>
      </c>
      <c r="AE1092" s="142" t="str">
        <f>VLOOKUP(V1092,NIVEAUXADMIN!E:F,2,FALSE)</f>
        <v>HT08834</v>
      </c>
      <c r="AF1092" s="142" t="str">
        <f>VLOOKUP(W1092,NIVEAUXADMIN!I:J,2,FALSE)</f>
        <v>HT08834-03</v>
      </c>
      <c r="AG1092" s="142">
        <f>IF(SUMPRODUCT(($A$4:$A1092=A1092)*($V$4:$V1092=V1092))&gt;1,0,1)</f>
        <v>0</v>
      </c>
    </row>
    <row r="1093" spans="1:33" s="142" customFormat="1" ht="15" customHeight="1">
      <c r="A1093" s="142" t="s">
        <v>2766</v>
      </c>
      <c r="B1093" s="142" t="s">
        <v>2766</v>
      </c>
      <c r="C1093" s="142" t="s">
        <v>34</v>
      </c>
      <c r="F1093" s="142" t="s">
        <v>16</v>
      </c>
      <c r="G1093" s="142" t="str">
        <f t="shared" ref="G1093:G1156" si="60">CHOOSE(MONTH(H1093), "Janvier", "Fevrier", "Mars", "Avril", "Mai", "Juin", "Juillet", "Aout", "Septembre", "Octobre", "Novembre", "Decembre")</f>
        <v>Decembre</v>
      </c>
      <c r="H1093" s="158">
        <v>42726</v>
      </c>
      <c r="I1093" s="84" t="s">
        <v>1051</v>
      </c>
      <c r="J1093" s="142" t="s">
        <v>1052</v>
      </c>
      <c r="K1093" s="142" t="s">
        <v>1062</v>
      </c>
      <c r="M1093" s="80" t="str">
        <f>IFERROR(VLOOKUP(K1093,REFERENCES!R:S,2,FALSE),"")</f>
        <v>Nombre</v>
      </c>
      <c r="N1093" s="75">
        <v>200</v>
      </c>
      <c r="O1093" s="75"/>
      <c r="P1093" s="75"/>
      <c r="Q1093" s="75"/>
      <c r="R1093" s="79"/>
      <c r="S1093" s="144">
        <v>200</v>
      </c>
      <c r="T1093" s="85"/>
      <c r="U1093" s="142" t="s">
        <v>17</v>
      </c>
      <c r="V1093" s="142" t="s">
        <v>272</v>
      </c>
      <c r="W1093" s="86" t="s">
        <v>1535</v>
      </c>
      <c r="AB1093" s="142" t="str">
        <f t="shared" si="58"/>
        <v>HAI20161222GRPE3E</v>
      </c>
      <c r="AC1093" s="142">
        <f t="shared" si="59"/>
        <v>6</v>
      </c>
      <c r="AD1093" s="142" t="str">
        <f>VLOOKUP(U1093,NIVEAUXADMIN!A:B,2,FALSE)</f>
        <v>HT08</v>
      </c>
      <c r="AE1093" s="142" t="str">
        <f>VLOOKUP(V1093,NIVEAUXADMIN!E:F,2,FALSE)</f>
        <v>HT08834</v>
      </c>
      <c r="AF1093" s="142" t="str">
        <f>VLOOKUP(W1093,NIVEAUXADMIN!I:J,2,FALSE)</f>
        <v>HT08834-03</v>
      </c>
      <c r="AG1093" s="142">
        <f>IF(SUMPRODUCT(($A$4:$A1093=A1093)*($V$4:$V1093=V1093))&gt;1,0,1)</f>
        <v>0</v>
      </c>
    </row>
    <row r="1094" spans="1:33" s="142" customFormat="1" ht="15" customHeight="1">
      <c r="A1094" s="86" t="s">
        <v>78</v>
      </c>
      <c r="B1094" s="86" t="s">
        <v>78</v>
      </c>
      <c r="C1094" s="86" t="s">
        <v>26</v>
      </c>
      <c r="D1094" s="72"/>
      <c r="E1094" s="72" t="s">
        <v>1923</v>
      </c>
      <c r="F1094" s="142" t="s">
        <v>16</v>
      </c>
      <c r="G1094" s="142" t="str">
        <f t="shared" si="60"/>
        <v>Decembre</v>
      </c>
      <c r="H1094" s="158">
        <v>42717</v>
      </c>
      <c r="I1094" s="84" t="s">
        <v>1051</v>
      </c>
      <c r="J1094" s="142" t="s">
        <v>1052</v>
      </c>
      <c r="K1094" s="142" t="s">
        <v>1065</v>
      </c>
      <c r="M1094" s="80" t="str">
        <f>IFERROR(VLOOKUP(K1094,REFERENCES!R:S,2,FALSE),"")</f>
        <v>N/A</v>
      </c>
      <c r="N1094" s="159">
        <v>91</v>
      </c>
      <c r="O1094" s="75">
        <v>217</v>
      </c>
      <c r="P1094" s="75">
        <v>126</v>
      </c>
      <c r="Q1094" s="75">
        <v>105</v>
      </c>
      <c r="R1094" s="79">
        <v>448</v>
      </c>
      <c r="S1094" s="144">
        <v>91</v>
      </c>
      <c r="T1094" s="85" t="s">
        <v>1040</v>
      </c>
      <c r="U1094" s="142" t="s">
        <v>153</v>
      </c>
      <c r="V1094" s="142" t="s">
        <v>226</v>
      </c>
      <c r="W1094" s="86" t="s">
        <v>1786</v>
      </c>
      <c r="X1094" s="142" t="s">
        <v>1925</v>
      </c>
      <c r="Y1094" s="142" t="s">
        <v>1035</v>
      </c>
      <c r="Z1094" s="142" t="s">
        <v>1069</v>
      </c>
      <c r="AA1094" s="142" t="s">
        <v>1927</v>
      </c>
      <c r="AB1094" s="142" t="str">
        <f t="shared" si="58"/>
        <v>HAN20161213NIAN7È</v>
      </c>
      <c r="AC1094" s="142">
        <f t="shared" si="59"/>
        <v>6</v>
      </c>
      <c r="AD1094" s="142" t="str">
        <f>VLOOKUP(U1094,NIVEAUXADMIN!A:B,2,FALSE)</f>
        <v>HT10</v>
      </c>
      <c r="AE1094" s="142" t="str">
        <f>VLOOKUP(V1094,NIVEAUXADMIN!E:F,2,FALSE)</f>
        <v>HT101021</v>
      </c>
      <c r="AF1094" s="142" t="str">
        <f>VLOOKUP(W1094,NIVEAUXADMIN!I:J,2,FALSE)</f>
        <v>HT101021-03</v>
      </c>
      <c r="AG1094" s="142">
        <f>IF(SUMPRODUCT(($A$4:$A1094=A1094)*($V$4:$V1094=V1094))&gt;1,0,1)</f>
        <v>1</v>
      </c>
    </row>
    <row r="1095" spans="1:33" s="142" customFormat="1" ht="15" customHeight="1">
      <c r="A1095" s="86" t="s">
        <v>78</v>
      </c>
      <c r="B1095" s="86" t="s">
        <v>78</v>
      </c>
      <c r="C1095" s="86" t="s">
        <v>26</v>
      </c>
      <c r="D1095" s="72"/>
      <c r="E1095" s="72" t="s">
        <v>1923</v>
      </c>
      <c r="F1095" s="142" t="s">
        <v>16</v>
      </c>
      <c r="G1095" s="142" t="str">
        <f t="shared" si="60"/>
        <v>Decembre</v>
      </c>
      <c r="H1095" s="158">
        <v>42717</v>
      </c>
      <c r="I1095" s="84" t="s">
        <v>1051</v>
      </c>
      <c r="J1095" s="142" t="s">
        <v>1052</v>
      </c>
      <c r="K1095" s="142" t="s">
        <v>1056</v>
      </c>
      <c r="M1095" s="80" t="str">
        <f>IFERROR(VLOOKUP(K1095,REFERENCES!R:S,2,FALSE),"")</f>
        <v>Nombre</v>
      </c>
      <c r="N1095" s="159">
        <v>91</v>
      </c>
      <c r="O1095" s="75">
        <v>217</v>
      </c>
      <c r="P1095" s="75">
        <v>126</v>
      </c>
      <c r="Q1095" s="75">
        <v>105</v>
      </c>
      <c r="R1095" s="79">
        <v>448</v>
      </c>
      <c r="S1095" s="144">
        <v>91</v>
      </c>
      <c r="T1095" s="85" t="s">
        <v>1040</v>
      </c>
      <c r="U1095" s="142" t="s">
        <v>153</v>
      </c>
      <c r="V1095" s="142" t="s">
        <v>226</v>
      </c>
      <c r="W1095" s="86" t="s">
        <v>1786</v>
      </c>
      <c r="X1095" s="142" t="s">
        <v>1925</v>
      </c>
      <c r="Y1095" s="142" t="s">
        <v>1035</v>
      </c>
      <c r="Z1095" s="142" t="s">
        <v>1069</v>
      </c>
      <c r="AB1095" s="142" t="str">
        <f t="shared" si="58"/>
        <v>HAN20161213NIAN7È</v>
      </c>
      <c r="AC1095" s="142">
        <f t="shared" si="59"/>
        <v>6</v>
      </c>
      <c r="AD1095" s="142" t="str">
        <f>VLOOKUP(U1095,NIVEAUXADMIN!A:B,2,FALSE)</f>
        <v>HT10</v>
      </c>
      <c r="AE1095" s="142" t="str">
        <f>VLOOKUP(V1095,NIVEAUXADMIN!E:F,2,FALSE)</f>
        <v>HT101021</v>
      </c>
      <c r="AF1095" s="142" t="str">
        <f>VLOOKUP(W1095,NIVEAUXADMIN!I:J,2,FALSE)</f>
        <v>HT101021-03</v>
      </c>
      <c r="AG1095" s="142">
        <f>IF(SUMPRODUCT(($A$4:$A1095=A1095)*($V$4:$V1095=V1095))&gt;1,0,1)</f>
        <v>0</v>
      </c>
    </row>
    <row r="1096" spans="1:33" s="142" customFormat="1" ht="15" customHeight="1">
      <c r="A1096" s="86" t="s">
        <v>78</v>
      </c>
      <c r="B1096" s="86" t="s">
        <v>78</v>
      </c>
      <c r="C1096" s="86" t="s">
        <v>26</v>
      </c>
      <c r="D1096" s="72"/>
      <c r="E1096" s="72" t="s">
        <v>1923</v>
      </c>
      <c r="F1096" s="142" t="s">
        <v>16</v>
      </c>
      <c r="G1096" s="142" t="str">
        <f t="shared" si="60"/>
        <v>Decembre</v>
      </c>
      <c r="H1096" s="158">
        <v>42717</v>
      </c>
      <c r="I1096" s="84" t="s">
        <v>1049</v>
      </c>
      <c r="J1096" s="142" t="s">
        <v>1053</v>
      </c>
      <c r="K1096" s="142" t="s">
        <v>1064</v>
      </c>
      <c r="L1096" s="142" t="s">
        <v>1924</v>
      </c>
      <c r="M1096" s="80" t="str">
        <f>IFERROR(VLOOKUP(K1096,REFERENCES!R:S,2,FALSE),"")</f>
        <v>Nombre</v>
      </c>
      <c r="N1096" s="159">
        <v>91</v>
      </c>
      <c r="O1096" s="75">
        <v>217</v>
      </c>
      <c r="P1096" s="75">
        <v>126</v>
      </c>
      <c r="Q1096" s="75">
        <v>105</v>
      </c>
      <c r="R1096" s="79">
        <v>448</v>
      </c>
      <c r="S1096" s="144">
        <v>91</v>
      </c>
      <c r="T1096" s="85" t="s">
        <v>1040</v>
      </c>
      <c r="U1096" s="142" t="s">
        <v>153</v>
      </c>
      <c r="V1096" s="142" t="s">
        <v>226</v>
      </c>
      <c r="W1096" s="86" t="s">
        <v>1786</v>
      </c>
      <c r="X1096" s="142" t="s">
        <v>1925</v>
      </c>
      <c r="Y1096" s="142" t="s">
        <v>1035</v>
      </c>
      <c r="Z1096" s="142" t="s">
        <v>1069</v>
      </c>
      <c r="AB1096" s="142" t="str">
        <f t="shared" si="58"/>
        <v>HAN20161213NIAN7È</v>
      </c>
      <c r="AC1096" s="142">
        <f t="shared" si="59"/>
        <v>6</v>
      </c>
      <c r="AD1096" s="142" t="str">
        <f>VLOOKUP(U1096,NIVEAUXADMIN!A:B,2,FALSE)</f>
        <v>HT10</v>
      </c>
      <c r="AE1096" s="142" t="str">
        <f>VLOOKUP(V1096,NIVEAUXADMIN!E:F,2,FALSE)</f>
        <v>HT101021</v>
      </c>
      <c r="AF1096" s="142" t="str">
        <f>VLOOKUP(W1096,NIVEAUXADMIN!I:J,2,FALSE)</f>
        <v>HT101021-03</v>
      </c>
      <c r="AG1096" s="142">
        <f>IF(SUMPRODUCT(($A$4:$A1096=A1096)*($V$4:$V1096=V1096))&gt;1,0,1)</f>
        <v>0</v>
      </c>
    </row>
    <row r="1097" spans="1:33" s="142" customFormat="1" ht="15" customHeight="1">
      <c r="A1097" s="86" t="s">
        <v>78</v>
      </c>
      <c r="B1097" s="86" t="s">
        <v>78</v>
      </c>
      <c r="C1097" s="86" t="s">
        <v>26</v>
      </c>
      <c r="D1097" s="72"/>
      <c r="E1097" s="72" t="s">
        <v>1923</v>
      </c>
      <c r="F1097" s="142" t="s">
        <v>16</v>
      </c>
      <c r="G1097" s="142" t="str">
        <f t="shared" si="60"/>
        <v>Decembre</v>
      </c>
      <c r="H1097" s="158">
        <v>42717</v>
      </c>
      <c r="I1097" s="84" t="s">
        <v>1049</v>
      </c>
      <c r="J1097" s="142" t="s">
        <v>1053</v>
      </c>
      <c r="K1097" s="142" t="s">
        <v>1186</v>
      </c>
      <c r="L1097" s="142" t="s">
        <v>1926</v>
      </c>
      <c r="M1097" s="80" t="str">
        <f>IFERROR(VLOOKUP(K1097,REFERENCES!R:S,2,FALSE),"")</f>
        <v>Nombre</v>
      </c>
      <c r="N1097" s="159">
        <v>91</v>
      </c>
      <c r="O1097" s="75">
        <v>217</v>
      </c>
      <c r="P1097" s="75">
        <v>126</v>
      </c>
      <c r="Q1097" s="75">
        <v>105</v>
      </c>
      <c r="R1097" s="79">
        <v>448</v>
      </c>
      <c r="S1097" s="144">
        <v>91</v>
      </c>
      <c r="T1097" s="85" t="s">
        <v>1040</v>
      </c>
      <c r="U1097" s="142" t="s">
        <v>153</v>
      </c>
      <c r="V1097" s="142" t="s">
        <v>226</v>
      </c>
      <c r="W1097" s="86" t="s">
        <v>1786</v>
      </c>
      <c r="X1097" s="142" t="s">
        <v>1925</v>
      </c>
      <c r="Y1097" s="142" t="s">
        <v>1035</v>
      </c>
      <c r="Z1097" s="142" t="s">
        <v>1069</v>
      </c>
      <c r="AB1097" s="142" t="str">
        <f t="shared" si="58"/>
        <v>HAN20161213NIAN7È</v>
      </c>
      <c r="AC1097" s="142">
        <f t="shared" si="59"/>
        <v>6</v>
      </c>
      <c r="AD1097" s="142" t="str">
        <f>VLOOKUP(U1097,NIVEAUXADMIN!A:B,2,FALSE)</f>
        <v>HT10</v>
      </c>
      <c r="AE1097" s="142" t="str">
        <f>VLOOKUP(V1097,NIVEAUXADMIN!E:F,2,FALSE)</f>
        <v>HT101021</v>
      </c>
      <c r="AF1097" s="142" t="str">
        <f>VLOOKUP(W1097,NIVEAUXADMIN!I:J,2,FALSE)</f>
        <v>HT101021-03</v>
      </c>
      <c r="AG1097" s="142">
        <f>IF(SUMPRODUCT(($A$4:$A1097=A1097)*($V$4:$V1097=V1097))&gt;1,0,1)</f>
        <v>0</v>
      </c>
    </row>
    <row r="1098" spans="1:33" s="142" customFormat="1" ht="15" customHeight="1">
      <c r="A1098" s="86" t="s">
        <v>78</v>
      </c>
      <c r="B1098" s="86" t="s">
        <v>78</v>
      </c>
      <c r="C1098" s="86" t="s">
        <v>26</v>
      </c>
      <c r="D1098" s="72"/>
      <c r="E1098" s="72" t="s">
        <v>1923</v>
      </c>
      <c r="F1098" s="142" t="s">
        <v>16</v>
      </c>
      <c r="G1098" s="142" t="str">
        <f t="shared" si="60"/>
        <v>Decembre</v>
      </c>
      <c r="H1098" s="158">
        <v>42717</v>
      </c>
      <c r="I1098" s="84" t="s">
        <v>1051</v>
      </c>
      <c r="J1098" s="142" t="s">
        <v>1052</v>
      </c>
      <c r="K1098" s="142" t="s">
        <v>1061</v>
      </c>
      <c r="M1098" s="80" t="str">
        <f>IFERROR(VLOOKUP(K1098,REFERENCES!R:S,2,FALSE),"")</f>
        <v>Nombre</v>
      </c>
      <c r="N1098" s="159">
        <v>182</v>
      </c>
      <c r="O1098" s="75">
        <v>217</v>
      </c>
      <c r="P1098" s="75">
        <v>126</v>
      </c>
      <c r="Q1098" s="75">
        <v>105</v>
      </c>
      <c r="R1098" s="79">
        <v>448</v>
      </c>
      <c r="S1098" s="144">
        <v>91</v>
      </c>
      <c r="T1098" s="85" t="s">
        <v>1040</v>
      </c>
      <c r="U1098" s="142" t="s">
        <v>153</v>
      </c>
      <c r="V1098" s="142" t="s">
        <v>226</v>
      </c>
      <c r="W1098" s="86" t="s">
        <v>1786</v>
      </c>
      <c r="X1098" s="142" t="s">
        <v>1925</v>
      </c>
      <c r="Y1098" s="142" t="s">
        <v>1035</v>
      </c>
      <c r="Z1098" s="142" t="s">
        <v>1069</v>
      </c>
      <c r="AB1098" s="142" t="str">
        <f t="shared" si="58"/>
        <v>HAN20161213NIAN7È</v>
      </c>
      <c r="AC1098" s="142">
        <f t="shared" si="59"/>
        <v>6</v>
      </c>
      <c r="AD1098" s="142" t="str">
        <f>VLOOKUP(U1098,NIVEAUXADMIN!A:B,2,FALSE)</f>
        <v>HT10</v>
      </c>
      <c r="AE1098" s="142" t="str">
        <f>VLOOKUP(V1098,NIVEAUXADMIN!E:F,2,FALSE)</f>
        <v>HT101021</v>
      </c>
      <c r="AF1098" s="142" t="str">
        <f>VLOOKUP(W1098,NIVEAUXADMIN!I:J,2,FALSE)</f>
        <v>HT101021-03</v>
      </c>
      <c r="AG1098" s="142">
        <f>IF(SUMPRODUCT(($A$4:$A1098=A1098)*($V$4:$V1098=V1098))&gt;1,0,1)</f>
        <v>0</v>
      </c>
    </row>
    <row r="1099" spans="1:33" s="142" customFormat="1" ht="15" customHeight="1">
      <c r="A1099" s="86" t="s">
        <v>78</v>
      </c>
      <c r="B1099" s="86" t="s">
        <v>78</v>
      </c>
      <c r="C1099" s="86" t="s">
        <v>26</v>
      </c>
      <c r="D1099" s="72"/>
      <c r="E1099" s="72" t="s">
        <v>1923</v>
      </c>
      <c r="F1099" s="142" t="s">
        <v>16</v>
      </c>
      <c r="G1099" s="142" t="str">
        <f t="shared" si="60"/>
        <v>Decembre</v>
      </c>
      <c r="H1099" s="158">
        <v>42717</v>
      </c>
      <c r="I1099" s="84" t="s">
        <v>1051</v>
      </c>
      <c r="J1099" s="142" t="s">
        <v>1052</v>
      </c>
      <c r="K1099" s="142" t="s">
        <v>1058</v>
      </c>
      <c r="M1099" s="80" t="str">
        <f>IFERROR(VLOOKUP(K1099,REFERENCES!R:S,2,FALSE),"")</f>
        <v>Nombre</v>
      </c>
      <c r="N1099" s="159">
        <v>182</v>
      </c>
      <c r="O1099" s="75">
        <v>217</v>
      </c>
      <c r="P1099" s="75">
        <v>126</v>
      </c>
      <c r="Q1099" s="75">
        <v>105</v>
      </c>
      <c r="R1099" s="79">
        <v>448</v>
      </c>
      <c r="S1099" s="144">
        <v>91</v>
      </c>
      <c r="T1099" s="85" t="s">
        <v>1040</v>
      </c>
      <c r="U1099" s="142" t="s">
        <v>153</v>
      </c>
      <c r="V1099" s="142" t="s">
        <v>226</v>
      </c>
      <c r="W1099" s="86" t="s">
        <v>1786</v>
      </c>
      <c r="X1099" s="142" t="s">
        <v>1925</v>
      </c>
      <c r="Y1099" s="142" t="s">
        <v>1035</v>
      </c>
      <c r="Z1099" s="142" t="s">
        <v>1069</v>
      </c>
      <c r="AB1099" s="142" t="str">
        <f t="shared" si="58"/>
        <v>HAN20161213NIAN7È</v>
      </c>
      <c r="AC1099" s="142">
        <f t="shared" si="59"/>
        <v>6</v>
      </c>
      <c r="AD1099" s="142" t="str">
        <f>VLOOKUP(U1099,NIVEAUXADMIN!A:B,2,FALSE)</f>
        <v>HT10</v>
      </c>
      <c r="AE1099" s="142" t="str">
        <f>VLOOKUP(V1099,NIVEAUXADMIN!E:F,2,FALSE)</f>
        <v>HT101021</v>
      </c>
      <c r="AF1099" s="142" t="str">
        <f>VLOOKUP(W1099,NIVEAUXADMIN!I:J,2,FALSE)</f>
        <v>HT101021-03</v>
      </c>
      <c r="AG1099" s="142">
        <f>IF(SUMPRODUCT(($A$4:$A1099=A1099)*($V$4:$V1099=V1099))&gt;1,0,1)</f>
        <v>0</v>
      </c>
    </row>
    <row r="1100" spans="1:33" s="142" customFormat="1" ht="15" customHeight="1">
      <c r="A1100" s="86" t="s">
        <v>78</v>
      </c>
      <c r="B1100" s="86" t="s">
        <v>78</v>
      </c>
      <c r="C1100" s="86" t="s">
        <v>26</v>
      </c>
      <c r="D1100" s="72"/>
      <c r="E1100" s="72" t="s">
        <v>1923</v>
      </c>
      <c r="F1100" s="142" t="s">
        <v>16</v>
      </c>
      <c r="G1100" s="142" t="str">
        <f t="shared" si="60"/>
        <v>Decembre</v>
      </c>
      <c r="H1100" s="158">
        <v>42721</v>
      </c>
      <c r="I1100" s="84" t="s">
        <v>1051</v>
      </c>
      <c r="J1100" s="142" t="s">
        <v>1052</v>
      </c>
      <c r="K1100" s="142" t="s">
        <v>1065</v>
      </c>
      <c r="M1100" s="80" t="str">
        <f>IFERROR(VLOOKUP(K1100,REFERENCES!R:S,2,FALSE),"")</f>
        <v>N/A</v>
      </c>
      <c r="N1100" s="159">
        <v>79</v>
      </c>
      <c r="O1100" s="75">
        <v>136</v>
      </c>
      <c r="P1100" s="75">
        <v>122</v>
      </c>
      <c r="Q1100" s="75">
        <v>124</v>
      </c>
      <c r="R1100" s="79">
        <v>382</v>
      </c>
      <c r="S1100" s="144">
        <v>79</v>
      </c>
      <c r="T1100" s="85" t="s">
        <v>1040</v>
      </c>
      <c r="U1100" s="142" t="s">
        <v>153</v>
      </c>
      <c r="V1100" s="142" t="s">
        <v>226</v>
      </c>
      <c r="W1100" s="86" t="s">
        <v>1786</v>
      </c>
      <c r="X1100" s="142" t="s">
        <v>1930</v>
      </c>
      <c r="Y1100" s="142" t="s">
        <v>1035</v>
      </c>
      <c r="Z1100" s="142" t="s">
        <v>1069</v>
      </c>
      <c r="AA1100" s="142" t="s">
        <v>1927</v>
      </c>
      <c r="AB1100" s="142" t="str">
        <f t="shared" si="58"/>
        <v>HAN20161217NIAN7È</v>
      </c>
      <c r="AC1100" s="142">
        <f t="shared" si="59"/>
        <v>6</v>
      </c>
      <c r="AD1100" s="142" t="str">
        <f>VLOOKUP(U1100,NIVEAUXADMIN!A:B,2,FALSE)</f>
        <v>HT10</v>
      </c>
      <c r="AE1100" s="142" t="str">
        <f>VLOOKUP(V1100,NIVEAUXADMIN!E:F,2,FALSE)</f>
        <v>HT101021</v>
      </c>
      <c r="AF1100" s="142" t="str">
        <f>VLOOKUP(W1100,NIVEAUXADMIN!I:J,2,FALSE)</f>
        <v>HT101021-03</v>
      </c>
      <c r="AG1100" s="142">
        <f>IF(SUMPRODUCT(($A$4:$A1100=A1100)*($V$4:$V1100=V1100))&gt;1,0,1)</f>
        <v>0</v>
      </c>
    </row>
    <row r="1101" spans="1:33" s="142" customFormat="1" ht="15" customHeight="1">
      <c r="A1101" s="86" t="s">
        <v>78</v>
      </c>
      <c r="B1101" s="86" t="s">
        <v>78</v>
      </c>
      <c r="C1101" s="86" t="s">
        <v>26</v>
      </c>
      <c r="D1101" s="72"/>
      <c r="E1101" s="72" t="s">
        <v>1923</v>
      </c>
      <c r="F1101" s="142" t="s">
        <v>16</v>
      </c>
      <c r="G1101" s="142" t="str">
        <f t="shared" si="60"/>
        <v>Decembre</v>
      </c>
      <c r="H1101" s="158">
        <v>42721</v>
      </c>
      <c r="I1101" s="84" t="s">
        <v>1051</v>
      </c>
      <c r="J1101" s="142" t="s">
        <v>1052</v>
      </c>
      <c r="K1101" s="142" t="s">
        <v>1056</v>
      </c>
      <c r="M1101" s="80" t="str">
        <f>IFERROR(VLOOKUP(K1101,REFERENCES!R:S,2,FALSE),"")</f>
        <v>Nombre</v>
      </c>
      <c r="N1101" s="159">
        <v>79</v>
      </c>
      <c r="O1101" s="75">
        <v>136</v>
      </c>
      <c r="P1101" s="75">
        <v>122</v>
      </c>
      <c r="Q1101" s="75">
        <v>124</v>
      </c>
      <c r="R1101" s="79">
        <v>382</v>
      </c>
      <c r="S1101" s="144">
        <v>79</v>
      </c>
      <c r="T1101" s="85" t="s">
        <v>1040</v>
      </c>
      <c r="U1101" s="142" t="s">
        <v>153</v>
      </c>
      <c r="V1101" s="142" t="s">
        <v>226</v>
      </c>
      <c r="W1101" s="86" t="s">
        <v>1786</v>
      </c>
      <c r="X1101" s="142" t="s">
        <v>1930</v>
      </c>
      <c r="Y1101" s="142" t="s">
        <v>1035</v>
      </c>
      <c r="Z1101" s="142" t="s">
        <v>1069</v>
      </c>
      <c r="AB1101" s="142" t="str">
        <f t="shared" si="58"/>
        <v>HAN20161217NIAN7È</v>
      </c>
      <c r="AC1101" s="142">
        <f t="shared" si="59"/>
        <v>6</v>
      </c>
      <c r="AD1101" s="142" t="str">
        <f>VLOOKUP(U1101,NIVEAUXADMIN!A:B,2,FALSE)</f>
        <v>HT10</v>
      </c>
      <c r="AE1101" s="142" t="str">
        <f>VLOOKUP(V1101,NIVEAUXADMIN!E:F,2,FALSE)</f>
        <v>HT101021</v>
      </c>
      <c r="AF1101" s="142" t="str">
        <f>VLOOKUP(W1101,NIVEAUXADMIN!I:J,2,FALSE)</f>
        <v>HT101021-03</v>
      </c>
      <c r="AG1101" s="142">
        <f>IF(SUMPRODUCT(($A$4:$A1101=A1101)*($V$4:$V1101=V1101))&gt;1,0,1)</f>
        <v>0</v>
      </c>
    </row>
    <row r="1102" spans="1:33" s="142" customFormat="1" ht="15" customHeight="1">
      <c r="A1102" s="86" t="s">
        <v>78</v>
      </c>
      <c r="B1102" s="86" t="s">
        <v>78</v>
      </c>
      <c r="C1102" s="86" t="s">
        <v>26</v>
      </c>
      <c r="D1102" s="72"/>
      <c r="E1102" s="72" t="s">
        <v>1923</v>
      </c>
      <c r="F1102" s="142" t="s">
        <v>16</v>
      </c>
      <c r="G1102" s="142" t="str">
        <f t="shared" si="60"/>
        <v>Decembre</v>
      </c>
      <c r="H1102" s="158">
        <v>42721</v>
      </c>
      <c r="I1102" s="84" t="s">
        <v>1049</v>
      </c>
      <c r="J1102" s="142" t="s">
        <v>1053</v>
      </c>
      <c r="K1102" s="142" t="s">
        <v>1064</v>
      </c>
      <c r="L1102" s="142" t="s">
        <v>1924</v>
      </c>
      <c r="M1102" s="80" t="str">
        <f>IFERROR(VLOOKUP(K1102,REFERENCES!R:S,2,FALSE),"")</f>
        <v>Nombre</v>
      </c>
      <c r="N1102" s="159">
        <v>79</v>
      </c>
      <c r="O1102" s="75">
        <v>136</v>
      </c>
      <c r="P1102" s="75">
        <v>122</v>
      </c>
      <c r="Q1102" s="75">
        <v>124</v>
      </c>
      <c r="R1102" s="79">
        <v>382</v>
      </c>
      <c r="S1102" s="144">
        <v>79</v>
      </c>
      <c r="T1102" s="85" t="s">
        <v>1040</v>
      </c>
      <c r="U1102" s="142" t="s">
        <v>153</v>
      </c>
      <c r="V1102" s="142" t="s">
        <v>226</v>
      </c>
      <c r="W1102" s="86" t="s">
        <v>1786</v>
      </c>
      <c r="X1102" s="142" t="s">
        <v>1930</v>
      </c>
      <c r="Y1102" s="142" t="s">
        <v>1035</v>
      </c>
      <c r="Z1102" s="142" t="s">
        <v>1069</v>
      </c>
      <c r="AB1102" s="142" t="str">
        <f t="shared" si="58"/>
        <v>HAN20161217NIAN7È</v>
      </c>
      <c r="AC1102" s="142">
        <f t="shared" si="59"/>
        <v>6</v>
      </c>
      <c r="AD1102" s="142" t="str">
        <f>VLOOKUP(U1102,NIVEAUXADMIN!A:B,2,FALSE)</f>
        <v>HT10</v>
      </c>
      <c r="AE1102" s="142" t="str">
        <f>VLOOKUP(V1102,NIVEAUXADMIN!E:F,2,FALSE)</f>
        <v>HT101021</v>
      </c>
      <c r="AF1102" s="142" t="str">
        <f>VLOOKUP(W1102,NIVEAUXADMIN!I:J,2,FALSE)</f>
        <v>HT101021-03</v>
      </c>
      <c r="AG1102" s="142">
        <f>IF(SUMPRODUCT(($A$4:$A1102=A1102)*($V$4:$V1102=V1102))&gt;1,0,1)</f>
        <v>0</v>
      </c>
    </row>
    <row r="1103" spans="1:33" s="142" customFormat="1" ht="15" customHeight="1">
      <c r="A1103" s="86" t="s">
        <v>78</v>
      </c>
      <c r="B1103" s="86" t="s">
        <v>78</v>
      </c>
      <c r="C1103" s="86" t="s">
        <v>26</v>
      </c>
      <c r="D1103" s="72"/>
      <c r="E1103" s="72" t="s">
        <v>1923</v>
      </c>
      <c r="F1103" s="142" t="s">
        <v>16</v>
      </c>
      <c r="G1103" s="142" t="str">
        <f t="shared" si="60"/>
        <v>Decembre</v>
      </c>
      <c r="H1103" s="158">
        <v>42721</v>
      </c>
      <c r="I1103" s="84" t="s">
        <v>1049</v>
      </c>
      <c r="J1103" s="142" t="s">
        <v>1053</v>
      </c>
      <c r="K1103" s="142" t="s">
        <v>1186</v>
      </c>
      <c r="L1103" s="142" t="s">
        <v>1926</v>
      </c>
      <c r="M1103" s="80" t="str">
        <f>IFERROR(VLOOKUP(K1103,REFERENCES!R:S,2,FALSE),"")</f>
        <v>Nombre</v>
      </c>
      <c r="N1103" s="159">
        <v>79</v>
      </c>
      <c r="O1103" s="75">
        <v>136</v>
      </c>
      <c r="P1103" s="75">
        <v>122</v>
      </c>
      <c r="Q1103" s="75">
        <v>124</v>
      </c>
      <c r="R1103" s="79">
        <v>382</v>
      </c>
      <c r="S1103" s="144">
        <v>79</v>
      </c>
      <c r="T1103" s="85" t="s">
        <v>1040</v>
      </c>
      <c r="U1103" s="142" t="s">
        <v>153</v>
      </c>
      <c r="V1103" s="142" t="s">
        <v>226</v>
      </c>
      <c r="W1103" s="86" t="s">
        <v>1786</v>
      </c>
      <c r="X1103" s="142" t="s">
        <v>1930</v>
      </c>
      <c r="Y1103" s="142" t="s">
        <v>1035</v>
      </c>
      <c r="Z1103" s="142" t="s">
        <v>1069</v>
      </c>
      <c r="AB1103" s="142" t="str">
        <f t="shared" si="58"/>
        <v>HAN20161217NIAN7È</v>
      </c>
      <c r="AC1103" s="142">
        <f t="shared" si="59"/>
        <v>6</v>
      </c>
      <c r="AD1103" s="142" t="str">
        <f>VLOOKUP(U1103,NIVEAUXADMIN!A:B,2,FALSE)</f>
        <v>HT10</v>
      </c>
      <c r="AE1103" s="142" t="str">
        <f>VLOOKUP(V1103,NIVEAUXADMIN!E:F,2,FALSE)</f>
        <v>HT101021</v>
      </c>
      <c r="AF1103" s="142" t="str">
        <f>VLOOKUP(W1103,NIVEAUXADMIN!I:J,2,FALSE)</f>
        <v>HT101021-03</v>
      </c>
      <c r="AG1103" s="142">
        <f>IF(SUMPRODUCT(($A$4:$A1103=A1103)*($V$4:$V1103=V1103))&gt;1,0,1)</f>
        <v>0</v>
      </c>
    </row>
    <row r="1104" spans="1:33" s="142" customFormat="1" ht="15" customHeight="1">
      <c r="A1104" s="86" t="s">
        <v>78</v>
      </c>
      <c r="B1104" s="86" t="s">
        <v>78</v>
      </c>
      <c r="C1104" s="86" t="s">
        <v>26</v>
      </c>
      <c r="D1104" s="72"/>
      <c r="E1104" s="72" t="s">
        <v>1923</v>
      </c>
      <c r="F1104" s="142" t="s">
        <v>16</v>
      </c>
      <c r="G1104" s="142" t="str">
        <f t="shared" si="60"/>
        <v>Decembre</v>
      </c>
      <c r="H1104" s="158">
        <v>42721</v>
      </c>
      <c r="I1104" s="84" t="s">
        <v>1051</v>
      </c>
      <c r="J1104" s="142" t="s">
        <v>1052</v>
      </c>
      <c r="K1104" s="142" t="s">
        <v>1061</v>
      </c>
      <c r="M1104" s="80" t="str">
        <f>IFERROR(VLOOKUP(K1104,REFERENCES!R:S,2,FALSE),"")</f>
        <v>Nombre</v>
      </c>
      <c r="N1104" s="159">
        <v>158</v>
      </c>
      <c r="O1104" s="75">
        <v>136</v>
      </c>
      <c r="P1104" s="75">
        <v>122</v>
      </c>
      <c r="Q1104" s="75">
        <v>124</v>
      </c>
      <c r="R1104" s="79">
        <v>382</v>
      </c>
      <c r="S1104" s="144">
        <v>79</v>
      </c>
      <c r="T1104" s="85" t="s">
        <v>1040</v>
      </c>
      <c r="U1104" s="142" t="s">
        <v>153</v>
      </c>
      <c r="V1104" s="142" t="s">
        <v>226</v>
      </c>
      <c r="W1104" s="86" t="s">
        <v>1786</v>
      </c>
      <c r="X1104" s="142" t="s">
        <v>1930</v>
      </c>
      <c r="Y1104" s="142" t="s">
        <v>1035</v>
      </c>
      <c r="Z1104" s="142" t="s">
        <v>1069</v>
      </c>
      <c r="AB1104" s="142" t="str">
        <f t="shared" si="58"/>
        <v>HAN20161217NIAN7È</v>
      </c>
      <c r="AC1104" s="142">
        <f t="shared" si="59"/>
        <v>6</v>
      </c>
      <c r="AD1104" s="142" t="str">
        <f>VLOOKUP(U1104,NIVEAUXADMIN!A:B,2,FALSE)</f>
        <v>HT10</v>
      </c>
      <c r="AE1104" s="142" t="str">
        <f>VLOOKUP(V1104,NIVEAUXADMIN!E:F,2,FALSE)</f>
        <v>HT101021</v>
      </c>
      <c r="AF1104" s="142" t="str">
        <f>VLOOKUP(W1104,NIVEAUXADMIN!I:J,2,FALSE)</f>
        <v>HT101021-03</v>
      </c>
      <c r="AG1104" s="142">
        <f>IF(SUMPRODUCT(($A$4:$A1104=A1104)*($V$4:$V1104=V1104))&gt;1,0,1)</f>
        <v>0</v>
      </c>
    </row>
    <row r="1105" spans="1:33" s="142" customFormat="1" ht="15" customHeight="1">
      <c r="A1105" s="86" t="s">
        <v>78</v>
      </c>
      <c r="B1105" s="86" t="s">
        <v>78</v>
      </c>
      <c r="C1105" s="86" t="s">
        <v>26</v>
      </c>
      <c r="D1105" s="72"/>
      <c r="E1105" s="72" t="s">
        <v>1923</v>
      </c>
      <c r="F1105" s="142" t="s">
        <v>16</v>
      </c>
      <c r="G1105" s="142" t="str">
        <f t="shared" si="60"/>
        <v>Decembre</v>
      </c>
      <c r="H1105" s="158">
        <v>42721</v>
      </c>
      <c r="I1105" s="84" t="s">
        <v>1051</v>
      </c>
      <c r="J1105" s="142" t="s">
        <v>1052</v>
      </c>
      <c r="K1105" s="142" t="s">
        <v>1058</v>
      </c>
      <c r="M1105" s="80" t="str">
        <f>IFERROR(VLOOKUP(K1105,REFERENCES!R:S,2,FALSE),"")</f>
        <v>Nombre</v>
      </c>
      <c r="N1105" s="159">
        <v>158</v>
      </c>
      <c r="O1105" s="75">
        <v>136</v>
      </c>
      <c r="P1105" s="75">
        <v>122</v>
      </c>
      <c r="Q1105" s="75">
        <v>124</v>
      </c>
      <c r="R1105" s="79">
        <v>382</v>
      </c>
      <c r="S1105" s="144">
        <v>79</v>
      </c>
      <c r="T1105" s="85" t="s">
        <v>1040</v>
      </c>
      <c r="U1105" s="142" t="s">
        <v>153</v>
      </c>
      <c r="V1105" s="142" t="s">
        <v>226</v>
      </c>
      <c r="W1105" s="86" t="s">
        <v>1786</v>
      </c>
      <c r="X1105" s="142" t="s">
        <v>1930</v>
      </c>
      <c r="Y1105" s="142" t="s">
        <v>1035</v>
      </c>
      <c r="Z1105" s="142" t="s">
        <v>1069</v>
      </c>
      <c r="AB1105" s="142" t="str">
        <f t="shared" si="58"/>
        <v>HAN20161217NIAN7È</v>
      </c>
      <c r="AC1105" s="142">
        <f t="shared" si="59"/>
        <v>6</v>
      </c>
      <c r="AD1105" s="142" t="str">
        <f>VLOOKUP(U1105,NIVEAUXADMIN!A:B,2,FALSE)</f>
        <v>HT10</v>
      </c>
      <c r="AE1105" s="142" t="str">
        <f>VLOOKUP(V1105,NIVEAUXADMIN!E:F,2,FALSE)</f>
        <v>HT101021</v>
      </c>
      <c r="AF1105" s="142" t="str">
        <f>VLOOKUP(W1105,NIVEAUXADMIN!I:J,2,FALSE)</f>
        <v>HT101021-03</v>
      </c>
      <c r="AG1105" s="142">
        <f>IF(SUMPRODUCT(($A$4:$A1105=A1105)*($V$4:$V1105=V1105))&gt;1,0,1)</f>
        <v>0</v>
      </c>
    </row>
    <row r="1106" spans="1:33" s="142" customFormat="1" ht="15" customHeight="1">
      <c r="A1106" s="86" t="s">
        <v>78</v>
      </c>
      <c r="B1106" s="86" t="s">
        <v>78</v>
      </c>
      <c r="C1106" s="86" t="s">
        <v>26</v>
      </c>
      <c r="D1106" s="72"/>
      <c r="E1106" s="72" t="s">
        <v>1923</v>
      </c>
      <c r="F1106" s="142" t="s">
        <v>16</v>
      </c>
      <c r="G1106" s="142" t="str">
        <f t="shared" si="60"/>
        <v>Decembre</v>
      </c>
      <c r="H1106" s="158">
        <v>42724</v>
      </c>
      <c r="I1106" s="84" t="s">
        <v>1051</v>
      </c>
      <c r="J1106" s="142" t="s">
        <v>1052</v>
      </c>
      <c r="K1106" s="142" t="s">
        <v>1065</v>
      </c>
      <c r="M1106" s="80" t="str">
        <f>IFERROR(VLOOKUP(K1106,REFERENCES!R:S,2,FALSE),"")</f>
        <v>N/A</v>
      </c>
      <c r="N1106" s="159">
        <v>109</v>
      </c>
      <c r="O1106" s="75">
        <v>181</v>
      </c>
      <c r="P1106" s="75">
        <v>165</v>
      </c>
      <c r="Q1106" s="75">
        <v>179</v>
      </c>
      <c r="R1106" s="79">
        <v>525</v>
      </c>
      <c r="S1106" s="144">
        <v>109</v>
      </c>
      <c r="T1106" s="85" t="s">
        <v>1040</v>
      </c>
      <c r="U1106" s="142" t="s">
        <v>153</v>
      </c>
      <c r="V1106" s="142" t="s">
        <v>226</v>
      </c>
      <c r="W1106" s="86" t="s">
        <v>1786</v>
      </c>
      <c r="X1106" s="142" t="s">
        <v>1932</v>
      </c>
      <c r="Y1106" s="142" t="s">
        <v>1035</v>
      </c>
      <c r="Z1106" s="142" t="s">
        <v>1069</v>
      </c>
      <c r="AA1106" s="142" t="s">
        <v>1927</v>
      </c>
      <c r="AB1106" s="142" t="str">
        <f t="shared" si="58"/>
        <v>HAN20161220NIAN7È</v>
      </c>
      <c r="AC1106" s="142">
        <f t="shared" si="59"/>
        <v>6</v>
      </c>
      <c r="AD1106" s="142" t="str">
        <f>VLOOKUP(U1106,NIVEAUXADMIN!A:B,2,FALSE)</f>
        <v>HT10</v>
      </c>
      <c r="AE1106" s="142" t="str">
        <f>VLOOKUP(V1106,NIVEAUXADMIN!E:F,2,FALSE)</f>
        <v>HT101021</v>
      </c>
      <c r="AF1106" s="142" t="str">
        <f>VLOOKUP(W1106,NIVEAUXADMIN!I:J,2,FALSE)</f>
        <v>HT101021-03</v>
      </c>
      <c r="AG1106" s="142">
        <f>IF(SUMPRODUCT(($A$4:$A1106=A1106)*($V$4:$V1106=V1106))&gt;1,0,1)</f>
        <v>0</v>
      </c>
    </row>
    <row r="1107" spans="1:33" ht="15" customHeight="1">
      <c r="A1107" s="86" t="s">
        <v>78</v>
      </c>
      <c r="B1107" s="86" t="s">
        <v>78</v>
      </c>
      <c r="C1107" s="86" t="s">
        <v>26</v>
      </c>
      <c r="D1107" s="72"/>
      <c r="E1107" s="72" t="s">
        <v>1923</v>
      </c>
      <c r="F1107" s="142" t="s">
        <v>16</v>
      </c>
      <c r="G1107" s="142" t="str">
        <f t="shared" si="60"/>
        <v>Decembre</v>
      </c>
      <c r="H1107" s="158">
        <v>42724</v>
      </c>
      <c r="I1107" s="84" t="s">
        <v>1051</v>
      </c>
      <c r="J1107" s="142" t="s">
        <v>1052</v>
      </c>
      <c r="K1107" s="142" t="s">
        <v>1056</v>
      </c>
      <c r="L1107" s="142"/>
      <c r="M1107" s="80" t="str">
        <f>IFERROR(VLOOKUP(K1107,REFERENCES!R:S,2,FALSE),"")</f>
        <v>Nombre</v>
      </c>
      <c r="N1107" s="159">
        <v>109</v>
      </c>
      <c r="O1107" s="75">
        <v>181</v>
      </c>
      <c r="P1107" s="75">
        <v>165</v>
      </c>
      <c r="Q1107" s="75">
        <v>179</v>
      </c>
      <c r="R1107" s="79">
        <v>525</v>
      </c>
      <c r="S1107" s="144">
        <v>109</v>
      </c>
      <c r="T1107" s="85" t="s">
        <v>1040</v>
      </c>
      <c r="U1107" s="142" t="s">
        <v>153</v>
      </c>
      <c r="V1107" s="142" t="s">
        <v>226</v>
      </c>
      <c r="W1107" s="86" t="s">
        <v>1786</v>
      </c>
      <c r="X1107" s="142" t="s">
        <v>1932</v>
      </c>
      <c r="Y1107" s="142" t="s">
        <v>1035</v>
      </c>
      <c r="Z1107" s="142" t="s">
        <v>1069</v>
      </c>
      <c r="AA1107" s="142"/>
      <c r="AB1107" s="142" t="str">
        <f t="shared" si="58"/>
        <v>HAN20161220NIAN7È</v>
      </c>
      <c r="AC1107" s="142">
        <f t="shared" si="59"/>
        <v>6</v>
      </c>
      <c r="AD1107" s="142" t="str">
        <f>VLOOKUP(U1107,NIVEAUXADMIN!A:B,2,FALSE)</f>
        <v>HT10</v>
      </c>
      <c r="AE1107" s="142" t="str">
        <f>VLOOKUP(V1107,NIVEAUXADMIN!E:F,2,FALSE)</f>
        <v>HT101021</v>
      </c>
      <c r="AF1107" s="142" t="str">
        <f>VLOOKUP(W1107,NIVEAUXADMIN!I:J,2,FALSE)</f>
        <v>HT101021-03</v>
      </c>
      <c r="AG1107" s="142">
        <f>IF(SUMPRODUCT(($A$4:$A1107=A1107)*($V$4:$V1107=V1107))&gt;1,0,1)</f>
        <v>0</v>
      </c>
    </row>
    <row r="1108" spans="1:33" ht="15" customHeight="1">
      <c r="A1108" s="86" t="s">
        <v>78</v>
      </c>
      <c r="B1108" s="86" t="s">
        <v>78</v>
      </c>
      <c r="C1108" s="86" t="s">
        <v>26</v>
      </c>
      <c r="D1108" s="72"/>
      <c r="E1108" s="72" t="s">
        <v>1923</v>
      </c>
      <c r="F1108" s="142" t="s">
        <v>16</v>
      </c>
      <c r="G1108" s="142" t="str">
        <f t="shared" si="60"/>
        <v>Decembre</v>
      </c>
      <c r="H1108" s="158">
        <v>42724</v>
      </c>
      <c r="I1108" s="84" t="s">
        <v>1049</v>
      </c>
      <c r="J1108" s="142" t="s">
        <v>1053</v>
      </c>
      <c r="K1108" s="142" t="s">
        <v>1064</v>
      </c>
      <c r="L1108" s="142" t="s">
        <v>1924</v>
      </c>
      <c r="M1108" s="80" t="str">
        <f>IFERROR(VLOOKUP(K1108,REFERENCES!R:S,2,FALSE),"")</f>
        <v>Nombre</v>
      </c>
      <c r="N1108" s="159">
        <v>109</v>
      </c>
      <c r="O1108" s="75">
        <v>181</v>
      </c>
      <c r="P1108" s="75">
        <v>165</v>
      </c>
      <c r="Q1108" s="75">
        <v>179</v>
      </c>
      <c r="R1108" s="79">
        <v>525</v>
      </c>
      <c r="S1108" s="144">
        <v>109</v>
      </c>
      <c r="T1108" s="85" t="s">
        <v>1040</v>
      </c>
      <c r="U1108" s="142" t="s">
        <v>153</v>
      </c>
      <c r="V1108" s="142" t="s">
        <v>226</v>
      </c>
      <c r="W1108" s="86" t="s">
        <v>1786</v>
      </c>
      <c r="X1108" s="142" t="s">
        <v>1932</v>
      </c>
      <c r="Y1108" s="142" t="s">
        <v>1035</v>
      </c>
      <c r="Z1108" s="142" t="s">
        <v>1069</v>
      </c>
      <c r="AA1108" s="142"/>
      <c r="AB1108" s="142" t="str">
        <f t="shared" si="58"/>
        <v>HAN20161220NIAN7È</v>
      </c>
      <c r="AC1108" s="142">
        <f t="shared" si="59"/>
        <v>6</v>
      </c>
      <c r="AD1108" s="142" t="str">
        <f>VLOOKUP(U1108,NIVEAUXADMIN!A:B,2,FALSE)</f>
        <v>HT10</v>
      </c>
      <c r="AE1108" s="142" t="str">
        <f>VLOOKUP(V1108,NIVEAUXADMIN!E:F,2,FALSE)</f>
        <v>HT101021</v>
      </c>
      <c r="AF1108" s="142" t="str">
        <f>VLOOKUP(W1108,NIVEAUXADMIN!I:J,2,FALSE)</f>
        <v>HT101021-03</v>
      </c>
      <c r="AG1108" s="142">
        <f>IF(SUMPRODUCT(($A$4:$A1108=A1108)*($V$4:$V1108=V1108))&gt;1,0,1)</f>
        <v>0</v>
      </c>
    </row>
    <row r="1109" spans="1:33" ht="15" customHeight="1">
      <c r="A1109" s="86" t="s">
        <v>78</v>
      </c>
      <c r="B1109" s="86" t="s">
        <v>78</v>
      </c>
      <c r="C1109" s="86" t="s">
        <v>26</v>
      </c>
      <c r="D1109" s="72"/>
      <c r="E1109" s="72" t="s">
        <v>1923</v>
      </c>
      <c r="F1109" s="142" t="s">
        <v>16</v>
      </c>
      <c r="G1109" s="142" t="str">
        <f t="shared" si="60"/>
        <v>Decembre</v>
      </c>
      <c r="H1109" s="158">
        <v>42724</v>
      </c>
      <c r="I1109" s="84" t="s">
        <v>1049</v>
      </c>
      <c r="J1109" s="142" t="s">
        <v>1053</v>
      </c>
      <c r="K1109" s="142" t="s">
        <v>1186</v>
      </c>
      <c r="L1109" s="142" t="s">
        <v>1926</v>
      </c>
      <c r="M1109" s="80" t="str">
        <f>IFERROR(VLOOKUP(K1109,REFERENCES!R:S,2,FALSE),"")</f>
        <v>Nombre</v>
      </c>
      <c r="N1109" s="159">
        <v>109</v>
      </c>
      <c r="O1109" s="75">
        <v>181</v>
      </c>
      <c r="P1109" s="75">
        <v>165</v>
      </c>
      <c r="Q1109" s="75">
        <v>179</v>
      </c>
      <c r="R1109" s="79">
        <v>525</v>
      </c>
      <c r="S1109" s="144">
        <v>109</v>
      </c>
      <c r="T1109" s="85" t="s">
        <v>1040</v>
      </c>
      <c r="U1109" s="142" t="s">
        <v>153</v>
      </c>
      <c r="V1109" s="142" t="s">
        <v>226</v>
      </c>
      <c r="W1109" s="86" t="s">
        <v>1786</v>
      </c>
      <c r="X1109" s="142" t="s">
        <v>1932</v>
      </c>
      <c r="Y1109" s="142" t="s">
        <v>1035</v>
      </c>
      <c r="Z1109" s="142" t="s">
        <v>1069</v>
      </c>
      <c r="AA1109" s="142"/>
      <c r="AB1109" s="142" t="str">
        <f t="shared" si="58"/>
        <v>HAN20161220NIAN7È</v>
      </c>
      <c r="AC1109" s="142">
        <f t="shared" si="59"/>
        <v>6</v>
      </c>
      <c r="AD1109" s="142" t="str">
        <f>VLOOKUP(U1109,NIVEAUXADMIN!A:B,2,FALSE)</f>
        <v>HT10</v>
      </c>
      <c r="AE1109" s="142" t="str">
        <f>VLOOKUP(V1109,NIVEAUXADMIN!E:F,2,FALSE)</f>
        <v>HT101021</v>
      </c>
      <c r="AF1109" s="142" t="str">
        <f>VLOOKUP(W1109,NIVEAUXADMIN!I:J,2,FALSE)</f>
        <v>HT101021-03</v>
      </c>
      <c r="AG1109" s="142">
        <f>IF(SUMPRODUCT(($A$4:$A1109=A1109)*($V$4:$V1109=V1109))&gt;1,0,1)</f>
        <v>0</v>
      </c>
    </row>
    <row r="1110" spans="1:33" ht="15" customHeight="1">
      <c r="A1110" s="86" t="s">
        <v>78</v>
      </c>
      <c r="B1110" s="86" t="s">
        <v>78</v>
      </c>
      <c r="C1110" s="86" t="s">
        <v>26</v>
      </c>
      <c r="D1110" s="72"/>
      <c r="E1110" s="72" t="s">
        <v>1923</v>
      </c>
      <c r="F1110" s="142" t="s">
        <v>16</v>
      </c>
      <c r="G1110" s="142" t="str">
        <f t="shared" si="60"/>
        <v>Decembre</v>
      </c>
      <c r="H1110" s="158">
        <v>42724</v>
      </c>
      <c r="I1110" s="84" t="s">
        <v>1051</v>
      </c>
      <c r="J1110" s="142" t="s">
        <v>1052</v>
      </c>
      <c r="K1110" s="142" t="s">
        <v>1061</v>
      </c>
      <c r="L1110" s="142"/>
      <c r="M1110" s="80" t="str">
        <f>IFERROR(VLOOKUP(K1110,REFERENCES!R:S,2,FALSE),"")</f>
        <v>Nombre</v>
      </c>
      <c r="N1110" s="159">
        <v>218</v>
      </c>
      <c r="O1110" s="75">
        <v>181</v>
      </c>
      <c r="P1110" s="75">
        <v>165</v>
      </c>
      <c r="Q1110" s="75">
        <v>179</v>
      </c>
      <c r="R1110" s="79">
        <v>525</v>
      </c>
      <c r="S1110" s="144">
        <v>109</v>
      </c>
      <c r="T1110" s="85" t="s">
        <v>1040</v>
      </c>
      <c r="U1110" s="142" t="s">
        <v>153</v>
      </c>
      <c r="V1110" s="142" t="s">
        <v>226</v>
      </c>
      <c r="W1110" s="86" t="s">
        <v>1786</v>
      </c>
      <c r="X1110" s="142" t="s">
        <v>1932</v>
      </c>
      <c r="Y1110" s="142" t="s">
        <v>1035</v>
      </c>
      <c r="Z1110" s="142" t="s">
        <v>1069</v>
      </c>
      <c r="AA1110" s="142"/>
      <c r="AB1110" s="142" t="str">
        <f t="shared" si="58"/>
        <v>HAN20161220NIAN7È</v>
      </c>
      <c r="AC1110" s="142">
        <f t="shared" si="59"/>
        <v>6</v>
      </c>
      <c r="AD1110" s="142" t="str">
        <f>VLOOKUP(U1110,NIVEAUXADMIN!A:B,2,FALSE)</f>
        <v>HT10</v>
      </c>
      <c r="AE1110" s="142" t="str">
        <f>VLOOKUP(V1110,NIVEAUXADMIN!E:F,2,FALSE)</f>
        <v>HT101021</v>
      </c>
      <c r="AF1110" s="142" t="str">
        <f>VLOOKUP(W1110,NIVEAUXADMIN!I:J,2,FALSE)</f>
        <v>HT101021-03</v>
      </c>
      <c r="AG1110" s="142">
        <f>IF(SUMPRODUCT(($A$4:$A1110=A1110)*($V$4:$V1110=V1110))&gt;1,0,1)</f>
        <v>0</v>
      </c>
    </row>
    <row r="1111" spans="1:33" ht="15" customHeight="1">
      <c r="A1111" s="86" t="s">
        <v>78</v>
      </c>
      <c r="B1111" s="86" t="s">
        <v>78</v>
      </c>
      <c r="C1111" s="86" t="s">
        <v>26</v>
      </c>
      <c r="D1111" s="72"/>
      <c r="E1111" s="72" t="s">
        <v>1923</v>
      </c>
      <c r="F1111" s="142" t="s">
        <v>16</v>
      </c>
      <c r="G1111" s="142" t="str">
        <f t="shared" si="60"/>
        <v>Decembre</v>
      </c>
      <c r="H1111" s="158">
        <v>42724</v>
      </c>
      <c r="I1111" s="84" t="s">
        <v>1051</v>
      </c>
      <c r="J1111" s="142" t="s">
        <v>1052</v>
      </c>
      <c r="K1111" s="142" t="s">
        <v>1058</v>
      </c>
      <c r="L1111" s="142"/>
      <c r="M1111" s="80" t="str">
        <f>IFERROR(VLOOKUP(K1111,REFERENCES!R:S,2,FALSE),"")</f>
        <v>Nombre</v>
      </c>
      <c r="N1111" s="159">
        <v>218</v>
      </c>
      <c r="O1111" s="75">
        <v>181</v>
      </c>
      <c r="P1111" s="75">
        <v>165</v>
      </c>
      <c r="Q1111" s="75">
        <v>179</v>
      </c>
      <c r="R1111" s="79">
        <v>525</v>
      </c>
      <c r="S1111" s="144">
        <v>109</v>
      </c>
      <c r="T1111" s="85" t="s">
        <v>1040</v>
      </c>
      <c r="U1111" s="142" t="s">
        <v>153</v>
      </c>
      <c r="V1111" s="142" t="s">
        <v>226</v>
      </c>
      <c r="W1111" s="86" t="s">
        <v>1786</v>
      </c>
      <c r="X1111" s="142" t="s">
        <v>1932</v>
      </c>
      <c r="Y1111" s="142" t="s">
        <v>1035</v>
      </c>
      <c r="Z1111" s="142" t="s">
        <v>1069</v>
      </c>
      <c r="AA1111" s="142"/>
      <c r="AB1111" s="142" t="str">
        <f t="shared" si="58"/>
        <v>HAN20161220NIAN7È</v>
      </c>
      <c r="AC1111" s="142">
        <f t="shared" si="59"/>
        <v>6</v>
      </c>
      <c r="AD1111" s="142" t="str">
        <f>VLOOKUP(U1111,NIVEAUXADMIN!A:B,2,FALSE)</f>
        <v>HT10</v>
      </c>
      <c r="AE1111" s="142" t="str">
        <f>VLOOKUP(V1111,NIVEAUXADMIN!E:F,2,FALSE)</f>
        <v>HT101021</v>
      </c>
      <c r="AF1111" s="142" t="str">
        <f>VLOOKUP(W1111,NIVEAUXADMIN!I:J,2,FALSE)</f>
        <v>HT101021-03</v>
      </c>
      <c r="AG1111" s="142">
        <f>IF(SUMPRODUCT(($A$4:$A1111=A1111)*($V$4:$V1111=V1111))&gt;1,0,1)</f>
        <v>0</v>
      </c>
    </row>
    <row r="1112" spans="1:33" ht="15" customHeight="1">
      <c r="A1112" s="86" t="s">
        <v>78</v>
      </c>
      <c r="B1112" s="86" t="s">
        <v>78</v>
      </c>
      <c r="C1112" s="86" t="s">
        <v>26</v>
      </c>
      <c r="D1112" s="72"/>
      <c r="E1112" s="72" t="s">
        <v>1923</v>
      </c>
      <c r="F1112" s="142" t="s">
        <v>16</v>
      </c>
      <c r="G1112" s="142" t="str">
        <f t="shared" si="60"/>
        <v>Decembre</v>
      </c>
      <c r="H1112" s="158">
        <v>42716</v>
      </c>
      <c r="I1112" s="84" t="s">
        <v>1051</v>
      </c>
      <c r="J1112" s="142" t="s">
        <v>1052</v>
      </c>
      <c r="K1112" s="142" t="s">
        <v>1065</v>
      </c>
      <c r="L1112" s="142"/>
      <c r="M1112" s="80" t="str">
        <f>IFERROR(VLOOKUP(K1112,REFERENCES!R:S,2,FALSE),"")</f>
        <v>N/A</v>
      </c>
      <c r="N1112" s="159">
        <v>44</v>
      </c>
      <c r="O1112" s="75">
        <v>54</v>
      </c>
      <c r="P1112" s="75">
        <v>59</v>
      </c>
      <c r="Q1112" s="75">
        <v>61</v>
      </c>
      <c r="R1112" s="79">
        <v>174</v>
      </c>
      <c r="S1112" s="144">
        <v>44</v>
      </c>
      <c r="T1112" s="85" t="s">
        <v>1040</v>
      </c>
      <c r="U1112" s="142" t="s">
        <v>153</v>
      </c>
      <c r="V1112" s="142" t="s">
        <v>293</v>
      </c>
      <c r="W1112" s="86" t="s">
        <v>1367</v>
      </c>
      <c r="X1112" s="142" t="s">
        <v>1928</v>
      </c>
      <c r="Y1112" s="142" t="s">
        <v>1035</v>
      </c>
      <c r="Z1112" s="142" t="s">
        <v>1069</v>
      </c>
      <c r="AA1112" s="142" t="s">
        <v>1927</v>
      </c>
      <c r="AB1112" s="142" t="str">
        <f t="shared" si="58"/>
        <v>HAN20161212NIL'1È</v>
      </c>
      <c r="AC1112" s="142">
        <f t="shared" si="59"/>
        <v>6</v>
      </c>
      <c r="AD1112" s="142" t="str">
        <f>VLOOKUP(U1112,NIVEAUXADMIN!A:B,2,FALSE)</f>
        <v>HT10</v>
      </c>
      <c r="AE1112" s="142" t="str">
        <f>VLOOKUP(V1112,NIVEAUXADMIN!E:F,2,FALSE)</f>
        <v>HT101023</v>
      </c>
      <c r="AF1112" s="142" t="str">
        <f>VLOOKUP(W1112,NIVEAUXADMIN!I:J,2,FALSE)</f>
        <v>HT101023-01</v>
      </c>
      <c r="AG1112" s="142">
        <f>IF(SUMPRODUCT(($A$4:$A1112=A1112)*($V$4:$V1112=V1112))&gt;1,0,1)</f>
        <v>1</v>
      </c>
    </row>
    <row r="1113" spans="1:33" ht="15" customHeight="1">
      <c r="A1113" s="86" t="s">
        <v>78</v>
      </c>
      <c r="B1113" s="86" t="s">
        <v>78</v>
      </c>
      <c r="C1113" s="86" t="s">
        <v>26</v>
      </c>
      <c r="D1113" s="72"/>
      <c r="E1113" s="72" t="s">
        <v>1923</v>
      </c>
      <c r="F1113" s="142" t="s">
        <v>16</v>
      </c>
      <c r="G1113" s="142" t="str">
        <f t="shared" si="60"/>
        <v>Decembre</v>
      </c>
      <c r="H1113" s="158">
        <v>42716</v>
      </c>
      <c r="I1113" s="84" t="s">
        <v>1051</v>
      </c>
      <c r="J1113" s="142" t="s">
        <v>1052</v>
      </c>
      <c r="K1113" s="142" t="s">
        <v>1056</v>
      </c>
      <c r="L1113" s="142"/>
      <c r="M1113" s="80" t="str">
        <f>IFERROR(VLOOKUP(K1113,REFERENCES!R:S,2,FALSE),"")</f>
        <v>Nombre</v>
      </c>
      <c r="N1113" s="159">
        <v>44</v>
      </c>
      <c r="O1113" s="75">
        <v>54</v>
      </c>
      <c r="P1113" s="75">
        <v>59</v>
      </c>
      <c r="Q1113" s="75">
        <v>61</v>
      </c>
      <c r="R1113" s="79">
        <v>174</v>
      </c>
      <c r="S1113" s="144">
        <v>44</v>
      </c>
      <c r="T1113" s="85" t="s">
        <v>1040</v>
      </c>
      <c r="U1113" s="142" t="s">
        <v>153</v>
      </c>
      <c r="V1113" s="142" t="s">
        <v>293</v>
      </c>
      <c r="W1113" s="86" t="s">
        <v>1367</v>
      </c>
      <c r="X1113" s="142" t="s">
        <v>1928</v>
      </c>
      <c r="Y1113" s="142" t="s">
        <v>1035</v>
      </c>
      <c r="Z1113" s="142" t="s">
        <v>1069</v>
      </c>
      <c r="AA1113" s="142"/>
      <c r="AB1113" s="142" t="str">
        <f t="shared" si="58"/>
        <v>HAN20161212NIL'1È</v>
      </c>
      <c r="AC1113" s="142">
        <f t="shared" si="59"/>
        <v>6</v>
      </c>
      <c r="AD1113" s="142" t="str">
        <f>VLOOKUP(U1113,NIVEAUXADMIN!A:B,2,FALSE)</f>
        <v>HT10</v>
      </c>
      <c r="AE1113" s="142" t="str">
        <f>VLOOKUP(V1113,NIVEAUXADMIN!E:F,2,FALSE)</f>
        <v>HT101023</v>
      </c>
      <c r="AF1113" s="142" t="str">
        <f>VLOOKUP(W1113,NIVEAUXADMIN!I:J,2,FALSE)</f>
        <v>HT101023-01</v>
      </c>
      <c r="AG1113" s="142">
        <f>IF(SUMPRODUCT(($A$4:$A1113=A1113)*($V$4:$V1113=V1113))&gt;1,0,1)</f>
        <v>0</v>
      </c>
    </row>
    <row r="1114" spans="1:33" ht="15" customHeight="1">
      <c r="A1114" s="86" t="s">
        <v>78</v>
      </c>
      <c r="B1114" s="86" t="s">
        <v>78</v>
      </c>
      <c r="C1114" s="86" t="s">
        <v>26</v>
      </c>
      <c r="D1114" s="72"/>
      <c r="E1114" s="72" t="s">
        <v>1923</v>
      </c>
      <c r="F1114" s="142" t="s">
        <v>16</v>
      </c>
      <c r="G1114" s="142" t="str">
        <f t="shared" si="60"/>
        <v>Decembre</v>
      </c>
      <c r="H1114" s="158">
        <v>42716</v>
      </c>
      <c r="I1114" s="84" t="s">
        <v>1049</v>
      </c>
      <c r="J1114" s="142" t="s">
        <v>1053</v>
      </c>
      <c r="K1114" s="142" t="s">
        <v>1064</v>
      </c>
      <c r="L1114" s="142" t="s">
        <v>1924</v>
      </c>
      <c r="M1114" s="80" t="str">
        <f>IFERROR(VLOOKUP(K1114,REFERENCES!R:S,2,FALSE),"")</f>
        <v>Nombre</v>
      </c>
      <c r="N1114" s="159">
        <v>44</v>
      </c>
      <c r="O1114" s="75">
        <v>54</v>
      </c>
      <c r="P1114" s="75">
        <v>59</v>
      </c>
      <c r="Q1114" s="75">
        <v>61</v>
      </c>
      <c r="R1114" s="79">
        <v>174</v>
      </c>
      <c r="S1114" s="144">
        <v>44</v>
      </c>
      <c r="T1114" s="85" t="s">
        <v>1040</v>
      </c>
      <c r="U1114" s="142" t="s">
        <v>153</v>
      </c>
      <c r="V1114" s="142" t="s">
        <v>293</v>
      </c>
      <c r="W1114" s="86" t="s">
        <v>1367</v>
      </c>
      <c r="X1114" s="142" t="s">
        <v>1928</v>
      </c>
      <c r="Y1114" s="142" t="s">
        <v>1035</v>
      </c>
      <c r="Z1114" s="142" t="s">
        <v>1069</v>
      </c>
      <c r="AA1114" s="142"/>
      <c r="AB1114" s="142" t="str">
        <f t="shared" si="58"/>
        <v>HAN20161212NIL'1È</v>
      </c>
      <c r="AC1114" s="142">
        <f t="shared" si="59"/>
        <v>6</v>
      </c>
      <c r="AD1114" s="142" t="str">
        <f>VLOOKUP(U1114,NIVEAUXADMIN!A:B,2,FALSE)</f>
        <v>HT10</v>
      </c>
      <c r="AE1114" s="142" t="str">
        <f>VLOOKUP(V1114,NIVEAUXADMIN!E:F,2,FALSE)</f>
        <v>HT101023</v>
      </c>
      <c r="AF1114" s="142" t="str">
        <f>VLOOKUP(W1114,NIVEAUXADMIN!I:J,2,FALSE)</f>
        <v>HT101023-01</v>
      </c>
      <c r="AG1114" s="142">
        <f>IF(SUMPRODUCT(($A$4:$A1114=A1114)*($V$4:$V1114=V1114))&gt;1,0,1)</f>
        <v>0</v>
      </c>
    </row>
    <row r="1115" spans="1:33" ht="15" customHeight="1">
      <c r="A1115" s="86" t="s">
        <v>78</v>
      </c>
      <c r="B1115" s="86" t="s">
        <v>78</v>
      </c>
      <c r="C1115" s="86" t="s">
        <v>26</v>
      </c>
      <c r="D1115" s="72"/>
      <c r="E1115" s="72" t="s">
        <v>1923</v>
      </c>
      <c r="F1115" s="142" t="s">
        <v>16</v>
      </c>
      <c r="G1115" s="142" t="str">
        <f t="shared" si="60"/>
        <v>Decembre</v>
      </c>
      <c r="H1115" s="158">
        <v>42716</v>
      </c>
      <c r="I1115" s="84" t="s">
        <v>1049</v>
      </c>
      <c r="J1115" s="142" t="s">
        <v>1053</v>
      </c>
      <c r="K1115" s="142" t="s">
        <v>1186</v>
      </c>
      <c r="L1115" s="142" t="s">
        <v>1926</v>
      </c>
      <c r="M1115" s="80" t="str">
        <f>IFERROR(VLOOKUP(K1115,REFERENCES!R:S,2,FALSE),"")</f>
        <v>Nombre</v>
      </c>
      <c r="N1115" s="159">
        <v>44</v>
      </c>
      <c r="O1115" s="75">
        <v>54</v>
      </c>
      <c r="P1115" s="75">
        <v>59</v>
      </c>
      <c r="Q1115" s="75">
        <v>61</v>
      </c>
      <c r="R1115" s="79">
        <v>174</v>
      </c>
      <c r="S1115" s="144">
        <v>44</v>
      </c>
      <c r="T1115" s="85" t="s">
        <v>1040</v>
      </c>
      <c r="U1115" s="142" t="s">
        <v>153</v>
      </c>
      <c r="V1115" s="142" t="s">
        <v>293</v>
      </c>
      <c r="W1115" s="86" t="s">
        <v>1367</v>
      </c>
      <c r="X1115" s="142" t="s">
        <v>1928</v>
      </c>
      <c r="Y1115" s="142" t="s">
        <v>1035</v>
      </c>
      <c r="Z1115" s="142" t="s">
        <v>1069</v>
      </c>
      <c r="AA1115" s="142"/>
      <c r="AB1115" s="142" t="str">
        <f t="shared" si="58"/>
        <v>HAN20161212NIL'1È</v>
      </c>
      <c r="AC1115" s="142">
        <f t="shared" si="59"/>
        <v>6</v>
      </c>
      <c r="AD1115" s="142" t="str">
        <f>VLOOKUP(U1115,NIVEAUXADMIN!A:B,2,FALSE)</f>
        <v>HT10</v>
      </c>
      <c r="AE1115" s="142" t="str">
        <f>VLOOKUP(V1115,NIVEAUXADMIN!E:F,2,FALSE)</f>
        <v>HT101023</v>
      </c>
      <c r="AF1115" s="142" t="str">
        <f>VLOOKUP(W1115,NIVEAUXADMIN!I:J,2,FALSE)</f>
        <v>HT101023-01</v>
      </c>
      <c r="AG1115" s="142">
        <f>IF(SUMPRODUCT(($A$4:$A1115=A1115)*($V$4:$V1115=V1115))&gt;1,0,1)</f>
        <v>0</v>
      </c>
    </row>
    <row r="1116" spans="1:33" ht="15" customHeight="1">
      <c r="A1116" s="86" t="s">
        <v>78</v>
      </c>
      <c r="B1116" s="86" t="s">
        <v>78</v>
      </c>
      <c r="C1116" s="86" t="s">
        <v>26</v>
      </c>
      <c r="D1116" s="72"/>
      <c r="E1116" s="72" t="s">
        <v>1923</v>
      </c>
      <c r="F1116" s="142" t="s">
        <v>16</v>
      </c>
      <c r="G1116" s="142" t="str">
        <f t="shared" si="60"/>
        <v>Decembre</v>
      </c>
      <c r="H1116" s="158">
        <v>42716</v>
      </c>
      <c r="I1116" s="84" t="s">
        <v>1051</v>
      </c>
      <c r="J1116" s="142" t="s">
        <v>1052</v>
      </c>
      <c r="K1116" s="142" t="s">
        <v>1061</v>
      </c>
      <c r="L1116" s="142"/>
      <c r="M1116" s="80" t="str">
        <f>IFERROR(VLOOKUP(K1116,REFERENCES!R:S,2,FALSE),"")</f>
        <v>Nombre</v>
      </c>
      <c r="N1116" s="159">
        <v>88</v>
      </c>
      <c r="O1116" s="75">
        <v>54</v>
      </c>
      <c r="P1116" s="75">
        <v>59</v>
      </c>
      <c r="Q1116" s="75">
        <v>61</v>
      </c>
      <c r="R1116" s="79">
        <v>174</v>
      </c>
      <c r="S1116" s="144">
        <v>44</v>
      </c>
      <c r="T1116" s="85" t="s">
        <v>1040</v>
      </c>
      <c r="U1116" s="142" t="s">
        <v>153</v>
      </c>
      <c r="V1116" s="142" t="s">
        <v>293</v>
      </c>
      <c r="W1116" s="86" t="s">
        <v>1367</v>
      </c>
      <c r="X1116" s="142" t="s">
        <v>1928</v>
      </c>
      <c r="Y1116" s="142" t="s">
        <v>1035</v>
      </c>
      <c r="Z1116" s="142" t="s">
        <v>1069</v>
      </c>
      <c r="AA1116" s="142"/>
      <c r="AB1116" s="142" t="str">
        <f t="shared" si="58"/>
        <v>HAN20161212NIL'1È</v>
      </c>
      <c r="AC1116" s="142">
        <f t="shared" si="59"/>
        <v>6</v>
      </c>
      <c r="AD1116" s="142" t="str">
        <f>VLOOKUP(U1116,NIVEAUXADMIN!A:B,2,FALSE)</f>
        <v>HT10</v>
      </c>
      <c r="AE1116" s="142" t="str">
        <f>VLOOKUP(V1116,NIVEAUXADMIN!E:F,2,FALSE)</f>
        <v>HT101023</v>
      </c>
      <c r="AF1116" s="142" t="str">
        <f>VLOOKUP(W1116,NIVEAUXADMIN!I:J,2,FALSE)</f>
        <v>HT101023-01</v>
      </c>
      <c r="AG1116" s="142">
        <f>IF(SUMPRODUCT(($A$4:$A1116=A1116)*($V$4:$V1116=V1116))&gt;1,0,1)</f>
        <v>0</v>
      </c>
    </row>
    <row r="1117" spans="1:33" ht="15" customHeight="1">
      <c r="A1117" s="86" t="s">
        <v>78</v>
      </c>
      <c r="B1117" s="86" t="s">
        <v>78</v>
      </c>
      <c r="C1117" s="86" t="s">
        <v>26</v>
      </c>
      <c r="D1117" s="72"/>
      <c r="E1117" s="72" t="s">
        <v>1923</v>
      </c>
      <c r="F1117" s="142" t="s">
        <v>16</v>
      </c>
      <c r="G1117" s="142" t="str">
        <f t="shared" si="60"/>
        <v>Decembre</v>
      </c>
      <c r="H1117" s="158">
        <v>42716</v>
      </c>
      <c r="I1117" s="84" t="s">
        <v>1051</v>
      </c>
      <c r="J1117" s="142" t="s">
        <v>1052</v>
      </c>
      <c r="K1117" s="142" t="s">
        <v>1058</v>
      </c>
      <c r="L1117" s="142"/>
      <c r="M1117" s="80" t="str">
        <f>IFERROR(VLOOKUP(K1117,REFERENCES!R:S,2,FALSE),"")</f>
        <v>Nombre</v>
      </c>
      <c r="N1117" s="159">
        <v>88</v>
      </c>
      <c r="O1117" s="75">
        <v>54</v>
      </c>
      <c r="P1117" s="75">
        <v>59</v>
      </c>
      <c r="Q1117" s="75">
        <v>61</v>
      </c>
      <c r="R1117" s="79">
        <v>174</v>
      </c>
      <c r="S1117" s="144">
        <v>44</v>
      </c>
      <c r="T1117" s="85" t="s">
        <v>1040</v>
      </c>
      <c r="U1117" s="142" t="s">
        <v>153</v>
      </c>
      <c r="V1117" s="142" t="s">
        <v>293</v>
      </c>
      <c r="W1117" s="86" t="s">
        <v>1367</v>
      </c>
      <c r="X1117" s="142" t="s">
        <v>1928</v>
      </c>
      <c r="Y1117" s="142" t="s">
        <v>1035</v>
      </c>
      <c r="Z1117" s="142" t="s">
        <v>1069</v>
      </c>
      <c r="AA1117" s="142"/>
      <c r="AB1117" s="142" t="str">
        <f t="shared" si="58"/>
        <v>HAN20161212NIL'1È</v>
      </c>
      <c r="AC1117" s="142">
        <f t="shared" si="59"/>
        <v>6</v>
      </c>
      <c r="AD1117" s="142" t="str">
        <f>VLOOKUP(U1117,NIVEAUXADMIN!A:B,2,FALSE)</f>
        <v>HT10</v>
      </c>
      <c r="AE1117" s="142" t="str">
        <f>VLOOKUP(V1117,NIVEAUXADMIN!E:F,2,FALSE)</f>
        <v>HT101023</v>
      </c>
      <c r="AF1117" s="142" t="str">
        <f>VLOOKUP(W1117,NIVEAUXADMIN!I:J,2,FALSE)</f>
        <v>HT101023-01</v>
      </c>
      <c r="AG1117" s="142">
        <f>IF(SUMPRODUCT(($A$4:$A1117=A1117)*($V$4:$V1117=V1117))&gt;1,0,1)</f>
        <v>0</v>
      </c>
    </row>
    <row r="1118" spans="1:33" ht="15" customHeight="1">
      <c r="A1118" s="86" t="s">
        <v>78</v>
      </c>
      <c r="B1118" s="86" t="s">
        <v>78</v>
      </c>
      <c r="C1118" s="86" t="s">
        <v>26</v>
      </c>
      <c r="D1118" s="72"/>
      <c r="E1118" s="72" t="s">
        <v>1923</v>
      </c>
      <c r="F1118" s="142" t="s">
        <v>16</v>
      </c>
      <c r="G1118" s="142" t="str">
        <f t="shared" si="60"/>
        <v>Decembre</v>
      </c>
      <c r="H1118" s="158">
        <v>42720</v>
      </c>
      <c r="I1118" s="84" t="s">
        <v>1051</v>
      </c>
      <c r="J1118" s="142" t="s">
        <v>1052</v>
      </c>
      <c r="K1118" s="142" t="s">
        <v>1065</v>
      </c>
      <c r="L1118" s="142"/>
      <c r="M1118" s="80" t="str">
        <f>IFERROR(VLOOKUP(K1118,REFERENCES!R:S,2,FALSE),"")</f>
        <v>N/A</v>
      </c>
      <c r="N1118" s="159">
        <v>121</v>
      </c>
      <c r="O1118" s="75">
        <v>262</v>
      </c>
      <c r="P1118" s="75">
        <v>182</v>
      </c>
      <c r="Q1118" s="75">
        <v>154</v>
      </c>
      <c r="R1118" s="79">
        <v>598</v>
      </c>
      <c r="S1118" s="144">
        <v>121</v>
      </c>
      <c r="T1118" s="85" t="s">
        <v>1040</v>
      </c>
      <c r="U1118" s="142" t="s">
        <v>153</v>
      </c>
      <c r="V1118" s="142" t="s">
        <v>293</v>
      </c>
      <c r="W1118" s="86" t="s">
        <v>1367</v>
      </c>
      <c r="X1118" s="142" t="s">
        <v>1929</v>
      </c>
      <c r="Y1118" s="142" t="s">
        <v>1035</v>
      </c>
      <c r="Z1118" s="142" t="s">
        <v>1069</v>
      </c>
      <c r="AA1118" s="142" t="s">
        <v>1927</v>
      </c>
      <c r="AB1118" s="142" t="str">
        <f t="shared" si="58"/>
        <v>HAN20161216NIL'1È</v>
      </c>
      <c r="AC1118" s="142">
        <f t="shared" si="59"/>
        <v>6</v>
      </c>
      <c r="AD1118" s="142" t="str">
        <f>VLOOKUP(U1118,NIVEAUXADMIN!A:B,2,FALSE)</f>
        <v>HT10</v>
      </c>
      <c r="AE1118" s="142" t="str">
        <f>VLOOKUP(V1118,NIVEAUXADMIN!E:F,2,FALSE)</f>
        <v>HT101023</v>
      </c>
      <c r="AF1118" s="142" t="str">
        <f>VLOOKUP(W1118,NIVEAUXADMIN!I:J,2,FALSE)</f>
        <v>HT101023-01</v>
      </c>
      <c r="AG1118" s="142">
        <f>IF(SUMPRODUCT(($A$4:$A1118=A1118)*($V$4:$V1118=V1118))&gt;1,0,1)</f>
        <v>0</v>
      </c>
    </row>
    <row r="1119" spans="1:33" ht="15" customHeight="1">
      <c r="A1119" s="86" t="s">
        <v>78</v>
      </c>
      <c r="B1119" s="86" t="s">
        <v>78</v>
      </c>
      <c r="C1119" s="86" t="s">
        <v>26</v>
      </c>
      <c r="D1119" s="72"/>
      <c r="E1119" s="72" t="s">
        <v>1923</v>
      </c>
      <c r="F1119" s="142" t="s">
        <v>16</v>
      </c>
      <c r="G1119" s="142" t="str">
        <f t="shared" si="60"/>
        <v>Decembre</v>
      </c>
      <c r="H1119" s="158">
        <v>42720</v>
      </c>
      <c r="I1119" s="84" t="s">
        <v>1051</v>
      </c>
      <c r="J1119" s="142" t="s">
        <v>1052</v>
      </c>
      <c r="K1119" s="142" t="s">
        <v>1056</v>
      </c>
      <c r="L1119" s="142"/>
      <c r="M1119" s="80" t="str">
        <f>IFERROR(VLOOKUP(K1119,REFERENCES!R:S,2,FALSE),"")</f>
        <v>Nombre</v>
      </c>
      <c r="N1119" s="159">
        <v>121</v>
      </c>
      <c r="O1119" s="75">
        <v>262</v>
      </c>
      <c r="P1119" s="75">
        <v>182</v>
      </c>
      <c r="Q1119" s="75">
        <v>154</v>
      </c>
      <c r="R1119" s="79">
        <v>598</v>
      </c>
      <c r="S1119" s="144">
        <v>121</v>
      </c>
      <c r="T1119" s="85" t="s">
        <v>1040</v>
      </c>
      <c r="U1119" s="142" t="s">
        <v>153</v>
      </c>
      <c r="V1119" s="142" t="s">
        <v>293</v>
      </c>
      <c r="W1119" s="86" t="s">
        <v>1367</v>
      </c>
      <c r="X1119" s="142" t="s">
        <v>1929</v>
      </c>
      <c r="Y1119" s="142" t="s">
        <v>1035</v>
      </c>
      <c r="Z1119" s="142" t="s">
        <v>1069</v>
      </c>
      <c r="AA1119" s="142"/>
      <c r="AB1119" s="142" t="str">
        <f t="shared" si="58"/>
        <v>HAN20161216NIL'1È</v>
      </c>
      <c r="AC1119" s="142">
        <f t="shared" si="59"/>
        <v>6</v>
      </c>
      <c r="AD1119" s="142" t="str">
        <f>VLOOKUP(U1119,NIVEAUXADMIN!A:B,2,FALSE)</f>
        <v>HT10</v>
      </c>
      <c r="AE1119" s="142" t="str">
        <f>VLOOKUP(V1119,NIVEAUXADMIN!E:F,2,FALSE)</f>
        <v>HT101023</v>
      </c>
      <c r="AF1119" s="142" t="str">
        <f>VLOOKUP(W1119,NIVEAUXADMIN!I:J,2,FALSE)</f>
        <v>HT101023-01</v>
      </c>
      <c r="AG1119" s="142">
        <f>IF(SUMPRODUCT(($A$4:$A1119=A1119)*($V$4:$V1119=V1119))&gt;1,0,1)</f>
        <v>0</v>
      </c>
    </row>
    <row r="1120" spans="1:33" ht="15" customHeight="1">
      <c r="A1120" s="86" t="s">
        <v>78</v>
      </c>
      <c r="B1120" s="86" t="s">
        <v>78</v>
      </c>
      <c r="C1120" s="86" t="s">
        <v>26</v>
      </c>
      <c r="D1120" s="72"/>
      <c r="E1120" s="72" t="s">
        <v>1923</v>
      </c>
      <c r="F1120" s="142" t="s">
        <v>16</v>
      </c>
      <c r="G1120" s="142" t="str">
        <f t="shared" si="60"/>
        <v>Decembre</v>
      </c>
      <c r="H1120" s="158">
        <v>42720</v>
      </c>
      <c r="I1120" s="84" t="s">
        <v>1049</v>
      </c>
      <c r="J1120" s="142" t="s">
        <v>1053</v>
      </c>
      <c r="K1120" s="142" t="s">
        <v>1064</v>
      </c>
      <c r="L1120" s="142" t="s">
        <v>1924</v>
      </c>
      <c r="M1120" s="80" t="str">
        <f>IFERROR(VLOOKUP(K1120,REFERENCES!R:S,2,FALSE),"")</f>
        <v>Nombre</v>
      </c>
      <c r="N1120" s="159">
        <v>121</v>
      </c>
      <c r="O1120" s="75">
        <v>262</v>
      </c>
      <c r="P1120" s="75">
        <v>182</v>
      </c>
      <c r="Q1120" s="75">
        <v>154</v>
      </c>
      <c r="R1120" s="79">
        <v>598</v>
      </c>
      <c r="S1120" s="144">
        <v>121</v>
      </c>
      <c r="T1120" s="85" t="s">
        <v>1040</v>
      </c>
      <c r="U1120" s="142" t="s">
        <v>153</v>
      </c>
      <c r="V1120" s="142" t="s">
        <v>293</v>
      </c>
      <c r="W1120" s="86" t="s">
        <v>1367</v>
      </c>
      <c r="X1120" s="142" t="s">
        <v>1929</v>
      </c>
      <c r="Y1120" s="142" t="s">
        <v>1035</v>
      </c>
      <c r="Z1120" s="142" t="s">
        <v>1069</v>
      </c>
      <c r="AA1120" s="142"/>
      <c r="AB1120" s="142" t="str">
        <f t="shared" si="58"/>
        <v>HAN20161216NIL'1È</v>
      </c>
      <c r="AC1120" s="142">
        <f t="shared" si="59"/>
        <v>6</v>
      </c>
      <c r="AD1120" s="142" t="str">
        <f>VLOOKUP(U1120,NIVEAUXADMIN!A:B,2,FALSE)</f>
        <v>HT10</v>
      </c>
      <c r="AE1120" s="142" t="str">
        <f>VLOOKUP(V1120,NIVEAUXADMIN!E:F,2,FALSE)</f>
        <v>HT101023</v>
      </c>
      <c r="AF1120" s="142" t="str">
        <f>VLOOKUP(W1120,NIVEAUXADMIN!I:J,2,FALSE)</f>
        <v>HT101023-01</v>
      </c>
      <c r="AG1120" s="142">
        <f>IF(SUMPRODUCT(($A$4:$A1120=A1120)*($V$4:$V1120=V1120))&gt;1,0,1)</f>
        <v>0</v>
      </c>
    </row>
    <row r="1121" spans="1:33" ht="15" customHeight="1">
      <c r="A1121" s="86" t="s">
        <v>78</v>
      </c>
      <c r="B1121" s="86" t="s">
        <v>78</v>
      </c>
      <c r="C1121" s="86" t="s">
        <v>26</v>
      </c>
      <c r="D1121" s="72"/>
      <c r="E1121" s="72" t="s">
        <v>1923</v>
      </c>
      <c r="F1121" s="142" t="s">
        <v>16</v>
      </c>
      <c r="G1121" s="142" t="str">
        <f t="shared" si="60"/>
        <v>Decembre</v>
      </c>
      <c r="H1121" s="158">
        <v>42720</v>
      </c>
      <c r="I1121" s="84" t="s">
        <v>1049</v>
      </c>
      <c r="J1121" s="142" t="s">
        <v>1053</v>
      </c>
      <c r="K1121" s="142" t="s">
        <v>1186</v>
      </c>
      <c r="L1121" s="142" t="s">
        <v>1926</v>
      </c>
      <c r="M1121" s="80" t="str">
        <f>IFERROR(VLOOKUP(K1121,REFERENCES!R:S,2,FALSE),"")</f>
        <v>Nombre</v>
      </c>
      <c r="N1121" s="159">
        <v>121</v>
      </c>
      <c r="O1121" s="75">
        <v>262</v>
      </c>
      <c r="P1121" s="75">
        <v>182</v>
      </c>
      <c r="Q1121" s="75">
        <v>154</v>
      </c>
      <c r="R1121" s="79">
        <v>598</v>
      </c>
      <c r="S1121" s="144">
        <v>121</v>
      </c>
      <c r="T1121" s="85" t="s">
        <v>1040</v>
      </c>
      <c r="U1121" s="142" t="s">
        <v>153</v>
      </c>
      <c r="V1121" s="142" t="s">
        <v>293</v>
      </c>
      <c r="W1121" s="86" t="s">
        <v>1367</v>
      </c>
      <c r="X1121" s="142" t="s">
        <v>1929</v>
      </c>
      <c r="Y1121" s="142" t="s">
        <v>1035</v>
      </c>
      <c r="Z1121" s="142" t="s">
        <v>1069</v>
      </c>
      <c r="AA1121" s="142"/>
      <c r="AB1121" s="142" t="str">
        <f t="shared" si="58"/>
        <v>HAN20161216NIL'1È</v>
      </c>
      <c r="AC1121" s="142">
        <f t="shared" si="59"/>
        <v>6</v>
      </c>
      <c r="AD1121" s="142" t="str">
        <f>VLOOKUP(U1121,NIVEAUXADMIN!A:B,2,FALSE)</f>
        <v>HT10</v>
      </c>
      <c r="AE1121" s="142" t="str">
        <f>VLOOKUP(V1121,NIVEAUXADMIN!E:F,2,FALSE)</f>
        <v>HT101023</v>
      </c>
      <c r="AF1121" s="142" t="str">
        <f>VLOOKUP(W1121,NIVEAUXADMIN!I:J,2,FALSE)</f>
        <v>HT101023-01</v>
      </c>
      <c r="AG1121" s="142">
        <f>IF(SUMPRODUCT(($A$4:$A1121=A1121)*($V$4:$V1121=V1121))&gt;1,0,1)</f>
        <v>0</v>
      </c>
    </row>
    <row r="1122" spans="1:33" ht="15" customHeight="1">
      <c r="A1122" s="86" t="s">
        <v>78</v>
      </c>
      <c r="B1122" s="86" t="s">
        <v>78</v>
      </c>
      <c r="C1122" s="86" t="s">
        <v>26</v>
      </c>
      <c r="D1122" s="72"/>
      <c r="E1122" s="72" t="s">
        <v>1923</v>
      </c>
      <c r="F1122" s="142" t="s">
        <v>16</v>
      </c>
      <c r="G1122" s="142" t="str">
        <f t="shared" si="60"/>
        <v>Decembre</v>
      </c>
      <c r="H1122" s="158">
        <v>42720</v>
      </c>
      <c r="I1122" s="84" t="s">
        <v>1051</v>
      </c>
      <c r="J1122" s="142" t="s">
        <v>1052</v>
      </c>
      <c r="K1122" s="142" t="s">
        <v>1061</v>
      </c>
      <c r="L1122" s="142"/>
      <c r="M1122" s="80" t="str">
        <f>IFERROR(VLOOKUP(K1122,REFERENCES!R:S,2,FALSE),"")</f>
        <v>Nombre</v>
      </c>
      <c r="N1122" s="159">
        <v>242</v>
      </c>
      <c r="O1122" s="75">
        <v>262</v>
      </c>
      <c r="P1122" s="75">
        <v>182</v>
      </c>
      <c r="Q1122" s="75">
        <v>154</v>
      </c>
      <c r="R1122" s="79">
        <v>598</v>
      </c>
      <c r="S1122" s="144">
        <v>121</v>
      </c>
      <c r="T1122" s="85" t="s">
        <v>1040</v>
      </c>
      <c r="U1122" s="142" t="s">
        <v>153</v>
      </c>
      <c r="V1122" s="142" t="s">
        <v>293</v>
      </c>
      <c r="W1122" s="86" t="s">
        <v>1367</v>
      </c>
      <c r="X1122" s="142" t="s">
        <v>1929</v>
      </c>
      <c r="Y1122" s="142" t="s">
        <v>1035</v>
      </c>
      <c r="Z1122" s="142" t="s">
        <v>1069</v>
      </c>
      <c r="AA1122" s="142"/>
      <c r="AB1122" s="142" t="str">
        <f t="shared" si="58"/>
        <v>HAN20161216NIL'1È</v>
      </c>
      <c r="AC1122" s="142">
        <f t="shared" si="59"/>
        <v>6</v>
      </c>
      <c r="AD1122" s="142" t="str">
        <f>VLOOKUP(U1122,NIVEAUXADMIN!A:B,2,FALSE)</f>
        <v>HT10</v>
      </c>
      <c r="AE1122" s="142" t="str">
        <f>VLOOKUP(V1122,NIVEAUXADMIN!E:F,2,FALSE)</f>
        <v>HT101023</v>
      </c>
      <c r="AF1122" s="142" t="str">
        <f>VLOOKUP(W1122,NIVEAUXADMIN!I:J,2,FALSE)</f>
        <v>HT101023-01</v>
      </c>
      <c r="AG1122" s="142">
        <f>IF(SUMPRODUCT(($A$4:$A1122=A1122)*($V$4:$V1122=V1122))&gt;1,0,1)</f>
        <v>0</v>
      </c>
    </row>
    <row r="1123" spans="1:33" ht="15" customHeight="1">
      <c r="A1123" s="86" t="s">
        <v>78</v>
      </c>
      <c r="B1123" s="86" t="s">
        <v>78</v>
      </c>
      <c r="C1123" s="86" t="s">
        <v>26</v>
      </c>
      <c r="D1123" s="72"/>
      <c r="E1123" s="72" t="s">
        <v>1923</v>
      </c>
      <c r="F1123" s="142" t="s">
        <v>16</v>
      </c>
      <c r="G1123" s="142" t="str">
        <f t="shared" si="60"/>
        <v>Decembre</v>
      </c>
      <c r="H1123" s="158">
        <v>42720</v>
      </c>
      <c r="I1123" s="84" t="s">
        <v>1051</v>
      </c>
      <c r="J1123" s="142" t="s">
        <v>1052</v>
      </c>
      <c r="K1123" s="142" t="s">
        <v>1058</v>
      </c>
      <c r="L1123" s="142"/>
      <c r="M1123" s="80" t="str">
        <f>IFERROR(VLOOKUP(K1123,REFERENCES!R:S,2,FALSE),"")</f>
        <v>Nombre</v>
      </c>
      <c r="N1123" s="159">
        <v>242</v>
      </c>
      <c r="O1123" s="75">
        <v>262</v>
      </c>
      <c r="P1123" s="75">
        <v>182</v>
      </c>
      <c r="Q1123" s="75">
        <v>154</v>
      </c>
      <c r="R1123" s="79">
        <v>598</v>
      </c>
      <c r="S1123" s="144">
        <v>121</v>
      </c>
      <c r="T1123" s="85" t="s">
        <v>1040</v>
      </c>
      <c r="U1123" s="142" t="s">
        <v>153</v>
      </c>
      <c r="V1123" s="142" t="s">
        <v>293</v>
      </c>
      <c r="W1123" s="86" t="s">
        <v>1367</v>
      </c>
      <c r="X1123" s="142" t="s">
        <v>1929</v>
      </c>
      <c r="Y1123" s="142" t="s">
        <v>1035</v>
      </c>
      <c r="Z1123" s="142" t="s">
        <v>1069</v>
      </c>
      <c r="AA1123" s="142"/>
      <c r="AB1123" s="142" t="str">
        <f t="shared" si="58"/>
        <v>HAN20161216NIL'1È</v>
      </c>
      <c r="AC1123" s="142">
        <f t="shared" si="59"/>
        <v>6</v>
      </c>
      <c r="AD1123" s="142" t="str">
        <f>VLOOKUP(U1123,NIVEAUXADMIN!A:B,2,FALSE)</f>
        <v>HT10</v>
      </c>
      <c r="AE1123" s="142" t="str">
        <f>VLOOKUP(V1123,NIVEAUXADMIN!E:F,2,FALSE)</f>
        <v>HT101023</v>
      </c>
      <c r="AF1123" s="142" t="str">
        <f>VLOOKUP(W1123,NIVEAUXADMIN!I:J,2,FALSE)</f>
        <v>HT101023-01</v>
      </c>
      <c r="AG1123" s="142">
        <f>IF(SUMPRODUCT(($A$4:$A1123=A1123)*($V$4:$V1123=V1123))&gt;1,0,1)</f>
        <v>0</v>
      </c>
    </row>
    <row r="1124" spans="1:33" ht="15" customHeight="1">
      <c r="A1124" s="86" t="s">
        <v>78</v>
      </c>
      <c r="B1124" s="86" t="s">
        <v>78</v>
      </c>
      <c r="C1124" s="86" t="s">
        <v>26</v>
      </c>
      <c r="D1124" s="72"/>
      <c r="E1124" s="72" t="s">
        <v>1923</v>
      </c>
      <c r="F1124" s="142" t="s">
        <v>16</v>
      </c>
      <c r="G1124" s="142" t="str">
        <f t="shared" si="60"/>
        <v>Decembre</v>
      </c>
      <c r="H1124" s="158">
        <v>42721</v>
      </c>
      <c r="I1124" s="84" t="s">
        <v>1051</v>
      </c>
      <c r="J1124" s="142" t="s">
        <v>1052</v>
      </c>
      <c r="K1124" s="142" t="s">
        <v>1065</v>
      </c>
      <c r="L1124" s="142"/>
      <c r="M1124" s="80" t="str">
        <f>IFERROR(VLOOKUP(K1124,REFERENCES!R:S,2,FALSE),"")</f>
        <v>N/A</v>
      </c>
      <c r="N1124" s="159">
        <v>21</v>
      </c>
      <c r="O1124" s="75">
        <v>51</v>
      </c>
      <c r="P1124" s="75">
        <v>21</v>
      </c>
      <c r="Q1124" s="75">
        <v>26</v>
      </c>
      <c r="R1124" s="79">
        <v>98</v>
      </c>
      <c r="S1124" s="144">
        <v>21</v>
      </c>
      <c r="T1124" s="85" t="s">
        <v>1040</v>
      </c>
      <c r="U1124" s="142" t="s">
        <v>153</v>
      </c>
      <c r="V1124" s="142" t="s">
        <v>293</v>
      </c>
      <c r="W1124" s="86" t="s">
        <v>1367</v>
      </c>
      <c r="X1124" s="142" t="s">
        <v>1931</v>
      </c>
      <c r="Y1124" s="142" t="s">
        <v>1035</v>
      </c>
      <c r="Z1124" s="142" t="s">
        <v>1069</v>
      </c>
      <c r="AA1124" s="142" t="s">
        <v>1927</v>
      </c>
      <c r="AB1124" s="142" t="str">
        <f t="shared" si="58"/>
        <v>HAN20161217NIL'1È</v>
      </c>
      <c r="AC1124" s="142">
        <f t="shared" si="59"/>
        <v>6</v>
      </c>
      <c r="AD1124" s="142" t="str">
        <f>VLOOKUP(U1124,NIVEAUXADMIN!A:B,2,FALSE)</f>
        <v>HT10</v>
      </c>
      <c r="AE1124" s="142" t="str">
        <f>VLOOKUP(V1124,NIVEAUXADMIN!E:F,2,FALSE)</f>
        <v>HT101023</v>
      </c>
      <c r="AF1124" s="142" t="str">
        <f>VLOOKUP(W1124,NIVEAUXADMIN!I:J,2,FALSE)</f>
        <v>HT101023-01</v>
      </c>
      <c r="AG1124" s="142">
        <f>IF(SUMPRODUCT(($A$4:$A1124=A1124)*($V$4:$V1124=V1124))&gt;1,0,1)</f>
        <v>0</v>
      </c>
    </row>
    <row r="1125" spans="1:33" ht="15" customHeight="1">
      <c r="A1125" s="86" t="s">
        <v>78</v>
      </c>
      <c r="B1125" s="86" t="s">
        <v>78</v>
      </c>
      <c r="C1125" s="86" t="s">
        <v>26</v>
      </c>
      <c r="D1125" s="72"/>
      <c r="E1125" s="72" t="s">
        <v>1923</v>
      </c>
      <c r="F1125" s="142" t="s">
        <v>16</v>
      </c>
      <c r="G1125" s="142" t="str">
        <f t="shared" si="60"/>
        <v>Decembre</v>
      </c>
      <c r="H1125" s="158">
        <v>42721</v>
      </c>
      <c r="I1125" s="84" t="s">
        <v>1051</v>
      </c>
      <c r="J1125" s="142" t="s">
        <v>1052</v>
      </c>
      <c r="K1125" s="142" t="s">
        <v>1056</v>
      </c>
      <c r="L1125" s="142"/>
      <c r="M1125" s="80" t="str">
        <f>IFERROR(VLOOKUP(K1125,REFERENCES!R:S,2,FALSE),"")</f>
        <v>Nombre</v>
      </c>
      <c r="N1125" s="159">
        <v>21</v>
      </c>
      <c r="O1125" s="75">
        <v>51</v>
      </c>
      <c r="P1125" s="75">
        <v>21</v>
      </c>
      <c r="Q1125" s="75">
        <v>26</v>
      </c>
      <c r="R1125" s="79">
        <v>98</v>
      </c>
      <c r="S1125" s="144">
        <v>21</v>
      </c>
      <c r="T1125" s="85" t="s">
        <v>1040</v>
      </c>
      <c r="U1125" s="142" t="s">
        <v>153</v>
      </c>
      <c r="V1125" s="142" t="s">
        <v>293</v>
      </c>
      <c r="W1125" s="86" t="s">
        <v>1367</v>
      </c>
      <c r="X1125" s="142" t="s">
        <v>1931</v>
      </c>
      <c r="Y1125" s="142" t="s">
        <v>1035</v>
      </c>
      <c r="Z1125" s="142" t="s">
        <v>1069</v>
      </c>
      <c r="AA1125" s="142"/>
      <c r="AB1125" s="142" t="str">
        <f t="shared" si="58"/>
        <v>HAN20161217NIL'1È</v>
      </c>
      <c r="AC1125" s="142">
        <f t="shared" si="59"/>
        <v>6</v>
      </c>
      <c r="AD1125" s="142" t="str">
        <f>VLOOKUP(U1125,NIVEAUXADMIN!A:B,2,FALSE)</f>
        <v>HT10</v>
      </c>
      <c r="AE1125" s="142" t="str">
        <f>VLOOKUP(V1125,NIVEAUXADMIN!E:F,2,FALSE)</f>
        <v>HT101023</v>
      </c>
      <c r="AF1125" s="142" t="str">
        <f>VLOOKUP(W1125,NIVEAUXADMIN!I:J,2,FALSE)</f>
        <v>HT101023-01</v>
      </c>
      <c r="AG1125" s="142">
        <f>IF(SUMPRODUCT(($A$4:$A1125=A1125)*($V$4:$V1125=V1125))&gt;1,0,1)</f>
        <v>0</v>
      </c>
    </row>
    <row r="1126" spans="1:33" s="142" customFormat="1" ht="15" customHeight="1">
      <c r="A1126" s="86" t="s">
        <v>78</v>
      </c>
      <c r="B1126" s="86" t="s">
        <v>78</v>
      </c>
      <c r="C1126" s="86" t="s">
        <v>26</v>
      </c>
      <c r="D1126" s="72"/>
      <c r="E1126" s="72" t="s">
        <v>1923</v>
      </c>
      <c r="F1126" s="142" t="s">
        <v>16</v>
      </c>
      <c r="G1126" s="142" t="str">
        <f t="shared" si="60"/>
        <v>Decembre</v>
      </c>
      <c r="H1126" s="158">
        <v>42721</v>
      </c>
      <c r="I1126" s="84" t="s">
        <v>1049</v>
      </c>
      <c r="J1126" s="142" t="s">
        <v>1053</v>
      </c>
      <c r="K1126" s="142" t="s">
        <v>1064</v>
      </c>
      <c r="L1126" s="142" t="s">
        <v>1924</v>
      </c>
      <c r="M1126" s="80" t="str">
        <f>IFERROR(VLOOKUP(K1126,REFERENCES!R:S,2,FALSE),"")</f>
        <v>Nombre</v>
      </c>
      <c r="N1126" s="159">
        <v>21</v>
      </c>
      <c r="O1126" s="75">
        <v>51</v>
      </c>
      <c r="P1126" s="75">
        <v>21</v>
      </c>
      <c r="Q1126" s="75">
        <v>26</v>
      </c>
      <c r="R1126" s="79">
        <v>98</v>
      </c>
      <c r="S1126" s="144">
        <v>21</v>
      </c>
      <c r="T1126" s="85" t="s">
        <v>1040</v>
      </c>
      <c r="U1126" s="142" t="s">
        <v>153</v>
      </c>
      <c r="V1126" s="142" t="s">
        <v>293</v>
      </c>
      <c r="W1126" s="86" t="s">
        <v>1367</v>
      </c>
      <c r="X1126" s="142" t="s">
        <v>1931</v>
      </c>
      <c r="Y1126" s="142" t="s">
        <v>1035</v>
      </c>
      <c r="Z1126" s="142" t="s">
        <v>1069</v>
      </c>
      <c r="AB1126" s="142" t="str">
        <f t="shared" si="58"/>
        <v>HAN20161217NIL'1È</v>
      </c>
      <c r="AC1126" s="142">
        <f t="shared" si="59"/>
        <v>6</v>
      </c>
      <c r="AD1126" s="142" t="str">
        <f>VLOOKUP(U1126,NIVEAUXADMIN!A:B,2,FALSE)</f>
        <v>HT10</v>
      </c>
      <c r="AE1126" s="142" t="str">
        <f>VLOOKUP(V1126,NIVEAUXADMIN!E:F,2,FALSE)</f>
        <v>HT101023</v>
      </c>
      <c r="AF1126" s="142" t="str">
        <f>VLOOKUP(W1126,NIVEAUXADMIN!I:J,2,FALSE)</f>
        <v>HT101023-01</v>
      </c>
      <c r="AG1126" s="142">
        <f>IF(SUMPRODUCT(($A$4:$A1126=A1126)*($V$4:$V1126=V1126))&gt;1,0,1)</f>
        <v>0</v>
      </c>
    </row>
    <row r="1127" spans="1:33" s="142" customFormat="1" ht="15" customHeight="1">
      <c r="A1127" s="86" t="s">
        <v>78</v>
      </c>
      <c r="B1127" s="86" t="s">
        <v>78</v>
      </c>
      <c r="C1127" s="86" t="s">
        <v>26</v>
      </c>
      <c r="D1127" s="72"/>
      <c r="E1127" s="72" t="s">
        <v>1923</v>
      </c>
      <c r="F1127" s="142" t="s">
        <v>16</v>
      </c>
      <c r="G1127" s="142" t="str">
        <f t="shared" si="60"/>
        <v>Decembre</v>
      </c>
      <c r="H1127" s="158">
        <v>42721</v>
      </c>
      <c r="I1127" s="84" t="s">
        <v>1049</v>
      </c>
      <c r="J1127" s="142" t="s">
        <v>1053</v>
      </c>
      <c r="K1127" s="142" t="s">
        <v>1186</v>
      </c>
      <c r="L1127" s="142" t="s">
        <v>1926</v>
      </c>
      <c r="M1127" s="80" t="str">
        <f>IFERROR(VLOOKUP(K1127,REFERENCES!R:S,2,FALSE),"")</f>
        <v>Nombre</v>
      </c>
      <c r="N1127" s="159">
        <v>21</v>
      </c>
      <c r="O1127" s="75">
        <v>51</v>
      </c>
      <c r="P1127" s="75">
        <v>21</v>
      </c>
      <c r="Q1127" s="75">
        <v>26</v>
      </c>
      <c r="R1127" s="79">
        <v>98</v>
      </c>
      <c r="S1127" s="144">
        <v>21</v>
      </c>
      <c r="T1127" s="85" t="s">
        <v>1040</v>
      </c>
      <c r="U1127" s="142" t="s">
        <v>153</v>
      </c>
      <c r="V1127" s="142" t="s">
        <v>293</v>
      </c>
      <c r="W1127" s="86" t="s">
        <v>1367</v>
      </c>
      <c r="X1127" s="142" t="s">
        <v>1931</v>
      </c>
      <c r="Y1127" s="142" t="s">
        <v>1035</v>
      </c>
      <c r="Z1127" s="142" t="s">
        <v>1069</v>
      </c>
      <c r="AB1127" s="142" t="str">
        <f t="shared" si="58"/>
        <v>HAN20161217NIL'1È</v>
      </c>
      <c r="AC1127" s="142">
        <f t="shared" si="59"/>
        <v>6</v>
      </c>
      <c r="AD1127" s="142" t="str">
        <f>VLOOKUP(U1127,NIVEAUXADMIN!A:B,2,FALSE)</f>
        <v>HT10</v>
      </c>
      <c r="AE1127" s="142" t="str">
        <f>VLOOKUP(V1127,NIVEAUXADMIN!E:F,2,FALSE)</f>
        <v>HT101023</v>
      </c>
      <c r="AF1127" s="142" t="str">
        <f>VLOOKUP(W1127,NIVEAUXADMIN!I:J,2,FALSE)</f>
        <v>HT101023-01</v>
      </c>
      <c r="AG1127" s="142">
        <f>IF(SUMPRODUCT(($A$4:$A1127=A1127)*($V$4:$V1127=V1127))&gt;1,0,1)</f>
        <v>0</v>
      </c>
    </row>
    <row r="1128" spans="1:33" s="142" customFormat="1" ht="15" customHeight="1">
      <c r="A1128" s="86" t="s">
        <v>78</v>
      </c>
      <c r="B1128" s="86" t="s">
        <v>78</v>
      </c>
      <c r="C1128" s="86" t="s">
        <v>26</v>
      </c>
      <c r="D1128" s="72"/>
      <c r="E1128" s="72" t="s">
        <v>1923</v>
      </c>
      <c r="F1128" s="142" t="s">
        <v>16</v>
      </c>
      <c r="G1128" s="142" t="str">
        <f t="shared" si="60"/>
        <v>Decembre</v>
      </c>
      <c r="H1128" s="158">
        <v>42721</v>
      </c>
      <c r="I1128" s="84" t="s">
        <v>1051</v>
      </c>
      <c r="J1128" s="142" t="s">
        <v>1052</v>
      </c>
      <c r="K1128" s="142" t="s">
        <v>1061</v>
      </c>
      <c r="M1128" s="80" t="str">
        <f>IFERROR(VLOOKUP(K1128,REFERENCES!R:S,2,FALSE),"")</f>
        <v>Nombre</v>
      </c>
      <c r="N1128" s="159">
        <v>42</v>
      </c>
      <c r="O1128" s="75">
        <v>51</v>
      </c>
      <c r="P1128" s="75">
        <v>21</v>
      </c>
      <c r="Q1128" s="75">
        <v>26</v>
      </c>
      <c r="R1128" s="79">
        <v>98</v>
      </c>
      <c r="S1128" s="144">
        <v>21</v>
      </c>
      <c r="T1128" s="85" t="s">
        <v>1040</v>
      </c>
      <c r="U1128" s="142" t="s">
        <v>153</v>
      </c>
      <c r="V1128" s="142" t="s">
        <v>293</v>
      </c>
      <c r="W1128" s="86" t="s">
        <v>1367</v>
      </c>
      <c r="X1128" s="142" t="s">
        <v>1931</v>
      </c>
      <c r="Y1128" s="142" t="s">
        <v>1035</v>
      </c>
      <c r="Z1128" s="142" t="s">
        <v>1069</v>
      </c>
      <c r="AB1128" s="142" t="str">
        <f t="shared" si="58"/>
        <v>HAN20161217NIL'1È</v>
      </c>
      <c r="AC1128" s="142">
        <f t="shared" si="59"/>
        <v>6</v>
      </c>
      <c r="AD1128" s="142" t="str">
        <f>VLOOKUP(U1128,NIVEAUXADMIN!A:B,2,FALSE)</f>
        <v>HT10</v>
      </c>
      <c r="AE1128" s="142" t="str">
        <f>VLOOKUP(V1128,NIVEAUXADMIN!E:F,2,FALSE)</f>
        <v>HT101023</v>
      </c>
      <c r="AF1128" s="142" t="str">
        <f>VLOOKUP(W1128,NIVEAUXADMIN!I:J,2,FALSE)</f>
        <v>HT101023-01</v>
      </c>
      <c r="AG1128" s="142">
        <f>IF(SUMPRODUCT(($A$4:$A1128=A1128)*($V$4:$V1128=V1128))&gt;1,0,1)</f>
        <v>0</v>
      </c>
    </row>
    <row r="1129" spans="1:33" s="142" customFormat="1" ht="15" customHeight="1">
      <c r="A1129" s="86" t="s">
        <v>78</v>
      </c>
      <c r="B1129" s="86" t="s">
        <v>78</v>
      </c>
      <c r="C1129" s="86" t="s">
        <v>26</v>
      </c>
      <c r="D1129" s="72"/>
      <c r="E1129" s="72" t="s">
        <v>1923</v>
      </c>
      <c r="F1129" s="142" t="s">
        <v>16</v>
      </c>
      <c r="G1129" s="142" t="str">
        <f t="shared" si="60"/>
        <v>Decembre</v>
      </c>
      <c r="H1129" s="158">
        <v>42721</v>
      </c>
      <c r="I1129" s="84" t="s">
        <v>1051</v>
      </c>
      <c r="J1129" s="142" t="s">
        <v>1052</v>
      </c>
      <c r="K1129" s="142" t="s">
        <v>1058</v>
      </c>
      <c r="M1129" s="80" t="str">
        <f>IFERROR(VLOOKUP(K1129,REFERENCES!R:S,2,FALSE),"")</f>
        <v>Nombre</v>
      </c>
      <c r="N1129" s="159">
        <v>42</v>
      </c>
      <c r="O1129" s="75">
        <v>51</v>
      </c>
      <c r="P1129" s="75">
        <v>21</v>
      </c>
      <c r="Q1129" s="75">
        <v>26</v>
      </c>
      <c r="R1129" s="79">
        <v>98</v>
      </c>
      <c r="S1129" s="144">
        <v>21</v>
      </c>
      <c r="T1129" s="85" t="s">
        <v>1040</v>
      </c>
      <c r="U1129" s="142" t="s">
        <v>153</v>
      </c>
      <c r="V1129" s="142" t="s">
        <v>293</v>
      </c>
      <c r="W1129" s="86" t="s">
        <v>1367</v>
      </c>
      <c r="X1129" s="142" t="s">
        <v>1931</v>
      </c>
      <c r="Y1129" s="142" t="s">
        <v>1035</v>
      </c>
      <c r="Z1129" s="142" t="s">
        <v>1069</v>
      </c>
      <c r="AB1129" s="142" t="str">
        <f t="shared" si="58"/>
        <v>HAN20161217NIL'1È</v>
      </c>
      <c r="AC1129" s="142">
        <f t="shared" si="59"/>
        <v>6</v>
      </c>
      <c r="AD1129" s="142" t="str">
        <f>VLOOKUP(U1129,NIVEAUXADMIN!A:B,2,FALSE)</f>
        <v>HT10</v>
      </c>
      <c r="AE1129" s="142" t="str">
        <f>VLOOKUP(V1129,NIVEAUXADMIN!E:F,2,FALSE)</f>
        <v>HT101023</v>
      </c>
      <c r="AF1129" s="142" t="str">
        <f>VLOOKUP(W1129,NIVEAUXADMIN!I:J,2,FALSE)</f>
        <v>HT101023-01</v>
      </c>
      <c r="AG1129" s="142">
        <f>IF(SUMPRODUCT(($A$4:$A1129=A1129)*($V$4:$V1129=V1129))&gt;1,0,1)</f>
        <v>0</v>
      </c>
    </row>
    <row r="1130" spans="1:33" s="142" customFormat="1" ht="15" customHeight="1">
      <c r="A1130" s="86" t="s">
        <v>78</v>
      </c>
      <c r="B1130" s="86" t="s">
        <v>78</v>
      </c>
      <c r="C1130" s="86" t="s">
        <v>26</v>
      </c>
      <c r="D1130" s="72"/>
      <c r="E1130" s="72" t="s">
        <v>1923</v>
      </c>
      <c r="F1130" s="142" t="s">
        <v>16</v>
      </c>
      <c r="G1130" s="142" t="str">
        <f t="shared" si="60"/>
        <v>Decembre</v>
      </c>
      <c r="H1130" s="158">
        <v>42725</v>
      </c>
      <c r="I1130" s="84" t="s">
        <v>1051</v>
      </c>
      <c r="J1130" s="142" t="s">
        <v>1052</v>
      </c>
      <c r="K1130" s="142" t="s">
        <v>1065</v>
      </c>
      <c r="M1130" s="80" t="str">
        <f>IFERROR(VLOOKUP(K1130,REFERENCES!R:S,2,FALSE),"")</f>
        <v>N/A</v>
      </c>
      <c r="N1130" s="159">
        <v>57</v>
      </c>
      <c r="O1130" s="75">
        <v>125</v>
      </c>
      <c r="P1130" s="75">
        <v>76</v>
      </c>
      <c r="Q1130" s="75">
        <v>77</v>
      </c>
      <c r="R1130" s="79">
        <v>278</v>
      </c>
      <c r="S1130" s="144">
        <v>57</v>
      </c>
      <c r="T1130" s="85" t="s">
        <v>1040</v>
      </c>
      <c r="U1130" s="142" t="s">
        <v>153</v>
      </c>
      <c r="V1130" s="142" t="s">
        <v>293</v>
      </c>
      <c r="W1130" s="86" t="s">
        <v>1367</v>
      </c>
      <c r="X1130" s="142" t="s">
        <v>1933</v>
      </c>
      <c r="Y1130" s="142" t="s">
        <v>1035</v>
      </c>
      <c r="Z1130" s="142" t="s">
        <v>1069</v>
      </c>
      <c r="AA1130" s="142" t="s">
        <v>1927</v>
      </c>
      <c r="AB1130" s="142" t="str">
        <f t="shared" si="58"/>
        <v>HAN20161221NIL'1È</v>
      </c>
      <c r="AC1130" s="142">
        <f t="shared" si="59"/>
        <v>6</v>
      </c>
      <c r="AD1130" s="142" t="str">
        <f>VLOOKUP(U1130,NIVEAUXADMIN!A:B,2,FALSE)</f>
        <v>HT10</v>
      </c>
      <c r="AE1130" s="142" t="str">
        <f>VLOOKUP(V1130,NIVEAUXADMIN!E:F,2,FALSE)</f>
        <v>HT101023</v>
      </c>
      <c r="AF1130" s="142" t="str">
        <f>VLOOKUP(W1130,NIVEAUXADMIN!I:J,2,FALSE)</f>
        <v>HT101023-01</v>
      </c>
      <c r="AG1130" s="142">
        <f>IF(SUMPRODUCT(($A$4:$A1130=A1130)*($V$4:$V1130=V1130))&gt;1,0,1)</f>
        <v>0</v>
      </c>
    </row>
    <row r="1131" spans="1:33" s="142" customFormat="1" ht="15" customHeight="1">
      <c r="A1131" s="86" t="s">
        <v>78</v>
      </c>
      <c r="B1131" s="86" t="s">
        <v>78</v>
      </c>
      <c r="C1131" s="86" t="s">
        <v>26</v>
      </c>
      <c r="D1131" s="72"/>
      <c r="E1131" s="72" t="s">
        <v>1923</v>
      </c>
      <c r="F1131" s="142" t="s">
        <v>16</v>
      </c>
      <c r="G1131" s="142" t="str">
        <f t="shared" si="60"/>
        <v>Decembre</v>
      </c>
      <c r="H1131" s="158">
        <v>42725</v>
      </c>
      <c r="I1131" s="84" t="s">
        <v>1051</v>
      </c>
      <c r="J1131" s="142" t="s">
        <v>1052</v>
      </c>
      <c r="K1131" s="142" t="s">
        <v>1056</v>
      </c>
      <c r="M1131" s="80" t="str">
        <f>IFERROR(VLOOKUP(K1131,REFERENCES!R:S,2,FALSE),"")</f>
        <v>Nombre</v>
      </c>
      <c r="N1131" s="159">
        <v>57</v>
      </c>
      <c r="O1131" s="75">
        <v>125</v>
      </c>
      <c r="P1131" s="75">
        <v>76</v>
      </c>
      <c r="Q1131" s="75">
        <v>77</v>
      </c>
      <c r="R1131" s="79">
        <v>278</v>
      </c>
      <c r="S1131" s="144">
        <v>57</v>
      </c>
      <c r="T1131" s="85" t="s">
        <v>1040</v>
      </c>
      <c r="U1131" s="142" t="s">
        <v>153</v>
      </c>
      <c r="V1131" s="142" t="s">
        <v>293</v>
      </c>
      <c r="W1131" s="86" t="s">
        <v>1367</v>
      </c>
      <c r="X1131" s="142" t="s">
        <v>1933</v>
      </c>
      <c r="Y1131" s="142" t="s">
        <v>1035</v>
      </c>
      <c r="Z1131" s="142" t="s">
        <v>1069</v>
      </c>
      <c r="AB1131" s="142" t="str">
        <f t="shared" si="58"/>
        <v>HAN20161221NIL'1È</v>
      </c>
      <c r="AC1131" s="142">
        <f t="shared" si="59"/>
        <v>6</v>
      </c>
      <c r="AD1131" s="142" t="str">
        <f>VLOOKUP(U1131,NIVEAUXADMIN!A:B,2,FALSE)</f>
        <v>HT10</v>
      </c>
      <c r="AE1131" s="142" t="str">
        <f>VLOOKUP(V1131,NIVEAUXADMIN!E:F,2,FALSE)</f>
        <v>HT101023</v>
      </c>
      <c r="AF1131" s="142" t="str">
        <f>VLOOKUP(W1131,NIVEAUXADMIN!I:J,2,FALSE)</f>
        <v>HT101023-01</v>
      </c>
      <c r="AG1131" s="142">
        <f>IF(SUMPRODUCT(($A$4:$A1131=A1131)*($V$4:$V1131=V1131))&gt;1,0,1)</f>
        <v>0</v>
      </c>
    </row>
    <row r="1132" spans="1:33" s="142" customFormat="1" ht="15" customHeight="1">
      <c r="A1132" s="86" t="s">
        <v>78</v>
      </c>
      <c r="B1132" s="86" t="s">
        <v>78</v>
      </c>
      <c r="C1132" s="86" t="s">
        <v>26</v>
      </c>
      <c r="D1132" s="72"/>
      <c r="E1132" s="72" t="s">
        <v>1923</v>
      </c>
      <c r="F1132" s="142" t="s">
        <v>16</v>
      </c>
      <c r="G1132" s="142" t="str">
        <f t="shared" si="60"/>
        <v>Decembre</v>
      </c>
      <c r="H1132" s="158">
        <v>42725</v>
      </c>
      <c r="I1132" s="84" t="s">
        <v>1049</v>
      </c>
      <c r="J1132" s="142" t="s">
        <v>1053</v>
      </c>
      <c r="K1132" s="142" t="s">
        <v>1064</v>
      </c>
      <c r="L1132" s="142" t="s">
        <v>1924</v>
      </c>
      <c r="M1132" s="80" t="str">
        <f>IFERROR(VLOOKUP(K1132,REFERENCES!R:S,2,FALSE),"")</f>
        <v>Nombre</v>
      </c>
      <c r="N1132" s="159">
        <v>57</v>
      </c>
      <c r="O1132" s="75">
        <v>125</v>
      </c>
      <c r="P1132" s="75">
        <v>76</v>
      </c>
      <c r="Q1132" s="75">
        <v>77</v>
      </c>
      <c r="R1132" s="79">
        <v>278</v>
      </c>
      <c r="S1132" s="144">
        <v>57</v>
      </c>
      <c r="T1132" s="85" t="s">
        <v>1040</v>
      </c>
      <c r="U1132" s="142" t="s">
        <v>153</v>
      </c>
      <c r="V1132" s="142" t="s">
        <v>293</v>
      </c>
      <c r="W1132" s="86" t="s">
        <v>1367</v>
      </c>
      <c r="X1132" s="142" t="s">
        <v>1933</v>
      </c>
      <c r="Y1132" s="142" t="s">
        <v>1035</v>
      </c>
      <c r="Z1132" s="142" t="s">
        <v>1069</v>
      </c>
      <c r="AB1132" s="142" t="str">
        <f t="shared" si="58"/>
        <v>HAN20161221NIL'1È</v>
      </c>
      <c r="AC1132" s="142">
        <f t="shared" si="59"/>
        <v>6</v>
      </c>
      <c r="AD1132" s="142" t="str">
        <f>VLOOKUP(U1132,NIVEAUXADMIN!A:B,2,FALSE)</f>
        <v>HT10</v>
      </c>
      <c r="AE1132" s="142" t="str">
        <f>VLOOKUP(V1132,NIVEAUXADMIN!E:F,2,FALSE)</f>
        <v>HT101023</v>
      </c>
      <c r="AF1132" s="142" t="str">
        <f>VLOOKUP(W1132,NIVEAUXADMIN!I:J,2,FALSE)</f>
        <v>HT101023-01</v>
      </c>
      <c r="AG1132" s="142">
        <f>IF(SUMPRODUCT(($A$4:$A1132=A1132)*($V$4:$V1132=V1132))&gt;1,0,1)</f>
        <v>0</v>
      </c>
    </row>
    <row r="1133" spans="1:33" s="142" customFormat="1" ht="15" customHeight="1">
      <c r="A1133" s="86" t="s">
        <v>78</v>
      </c>
      <c r="B1133" s="86" t="s">
        <v>78</v>
      </c>
      <c r="C1133" s="86" t="s">
        <v>26</v>
      </c>
      <c r="D1133" s="72"/>
      <c r="E1133" s="72" t="s">
        <v>1923</v>
      </c>
      <c r="F1133" s="142" t="s">
        <v>16</v>
      </c>
      <c r="G1133" s="142" t="str">
        <f t="shared" si="60"/>
        <v>Decembre</v>
      </c>
      <c r="H1133" s="158">
        <v>42725</v>
      </c>
      <c r="I1133" s="84" t="s">
        <v>1049</v>
      </c>
      <c r="J1133" s="142" t="s">
        <v>1053</v>
      </c>
      <c r="K1133" s="142" t="s">
        <v>1186</v>
      </c>
      <c r="L1133" s="142" t="s">
        <v>1926</v>
      </c>
      <c r="M1133" s="80" t="str">
        <f>IFERROR(VLOOKUP(K1133,REFERENCES!R:S,2,FALSE),"")</f>
        <v>Nombre</v>
      </c>
      <c r="N1133" s="159">
        <v>57</v>
      </c>
      <c r="O1133" s="75">
        <v>125</v>
      </c>
      <c r="P1133" s="75">
        <v>76</v>
      </c>
      <c r="Q1133" s="75">
        <v>77</v>
      </c>
      <c r="R1133" s="79">
        <v>278</v>
      </c>
      <c r="S1133" s="144">
        <v>57</v>
      </c>
      <c r="T1133" s="85" t="s">
        <v>1040</v>
      </c>
      <c r="U1133" s="142" t="s">
        <v>153</v>
      </c>
      <c r="V1133" s="142" t="s">
        <v>293</v>
      </c>
      <c r="W1133" s="86" t="s">
        <v>1367</v>
      </c>
      <c r="X1133" s="142" t="s">
        <v>1933</v>
      </c>
      <c r="Y1133" s="142" t="s">
        <v>1035</v>
      </c>
      <c r="Z1133" s="142" t="s">
        <v>1069</v>
      </c>
      <c r="AB1133" s="142" t="str">
        <f t="shared" si="58"/>
        <v>HAN20161221NIL'1È</v>
      </c>
      <c r="AC1133" s="142">
        <f t="shared" si="59"/>
        <v>6</v>
      </c>
      <c r="AD1133" s="142" t="str">
        <f>VLOOKUP(U1133,NIVEAUXADMIN!A:B,2,FALSE)</f>
        <v>HT10</v>
      </c>
      <c r="AE1133" s="142" t="str">
        <f>VLOOKUP(V1133,NIVEAUXADMIN!E:F,2,FALSE)</f>
        <v>HT101023</v>
      </c>
      <c r="AF1133" s="142" t="str">
        <f>VLOOKUP(W1133,NIVEAUXADMIN!I:J,2,FALSE)</f>
        <v>HT101023-01</v>
      </c>
      <c r="AG1133" s="142">
        <f>IF(SUMPRODUCT(($A$4:$A1133=A1133)*($V$4:$V1133=V1133))&gt;1,0,1)</f>
        <v>0</v>
      </c>
    </row>
    <row r="1134" spans="1:33" s="142" customFormat="1" ht="15" customHeight="1">
      <c r="A1134" s="86" t="s">
        <v>78</v>
      </c>
      <c r="B1134" s="86" t="s">
        <v>78</v>
      </c>
      <c r="C1134" s="86" t="s">
        <v>26</v>
      </c>
      <c r="D1134" s="72"/>
      <c r="E1134" s="72" t="s">
        <v>1923</v>
      </c>
      <c r="F1134" s="142" t="s">
        <v>16</v>
      </c>
      <c r="G1134" s="142" t="str">
        <f t="shared" si="60"/>
        <v>Decembre</v>
      </c>
      <c r="H1134" s="158">
        <v>42725</v>
      </c>
      <c r="I1134" s="84" t="s">
        <v>1051</v>
      </c>
      <c r="J1134" s="142" t="s">
        <v>1052</v>
      </c>
      <c r="K1134" s="142" t="s">
        <v>1061</v>
      </c>
      <c r="M1134" s="80" t="str">
        <f>IFERROR(VLOOKUP(K1134,REFERENCES!R:S,2,FALSE),"")</f>
        <v>Nombre</v>
      </c>
      <c r="N1134" s="159">
        <v>114</v>
      </c>
      <c r="O1134" s="75">
        <v>125</v>
      </c>
      <c r="P1134" s="75">
        <v>76</v>
      </c>
      <c r="Q1134" s="75">
        <v>77</v>
      </c>
      <c r="R1134" s="79">
        <v>278</v>
      </c>
      <c r="S1134" s="144">
        <v>57</v>
      </c>
      <c r="T1134" s="85" t="s">
        <v>1040</v>
      </c>
      <c r="U1134" s="142" t="s">
        <v>153</v>
      </c>
      <c r="V1134" s="142" t="s">
        <v>293</v>
      </c>
      <c r="W1134" s="86" t="s">
        <v>1367</v>
      </c>
      <c r="X1134" s="142" t="s">
        <v>1933</v>
      </c>
      <c r="Y1134" s="142" t="s">
        <v>1035</v>
      </c>
      <c r="Z1134" s="142" t="s">
        <v>1069</v>
      </c>
      <c r="AB1134" s="142" t="str">
        <f t="shared" si="58"/>
        <v>HAN20161221NIL'1È</v>
      </c>
      <c r="AC1134" s="142">
        <f t="shared" si="59"/>
        <v>6</v>
      </c>
      <c r="AD1134" s="142" t="str">
        <f>VLOOKUP(U1134,NIVEAUXADMIN!A:B,2,FALSE)</f>
        <v>HT10</v>
      </c>
      <c r="AE1134" s="142" t="str">
        <f>VLOOKUP(V1134,NIVEAUXADMIN!E:F,2,FALSE)</f>
        <v>HT101023</v>
      </c>
      <c r="AF1134" s="142" t="str">
        <f>VLOOKUP(W1134,NIVEAUXADMIN!I:J,2,FALSE)</f>
        <v>HT101023-01</v>
      </c>
      <c r="AG1134" s="142">
        <f>IF(SUMPRODUCT(($A$4:$A1134=A1134)*($V$4:$V1134=V1134))&gt;1,0,1)</f>
        <v>0</v>
      </c>
    </row>
    <row r="1135" spans="1:33" s="142" customFormat="1" ht="15" customHeight="1">
      <c r="A1135" s="86" t="s">
        <v>78</v>
      </c>
      <c r="B1135" s="86" t="s">
        <v>78</v>
      </c>
      <c r="C1135" s="86" t="s">
        <v>26</v>
      </c>
      <c r="D1135" s="72"/>
      <c r="E1135" s="72" t="s">
        <v>1923</v>
      </c>
      <c r="F1135" s="142" t="s">
        <v>16</v>
      </c>
      <c r="G1135" s="142" t="str">
        <f t="shared" si="60"/>
        <v>Decembre</v>
      </c>
      <c r="H1135" s="158">
        <v>42725</v>
      </c>
      <c r="I1135" s="84" t="s">
        <v>1051</v>
      </c>
      <c r="J1135" s="142" t="s">
        <v>1052</v>
      </c>
      <c r="K1135" s="142" t="s">
        <v>1058</v>
      </c>
      <c r="M1135" s="80" t="str">
        <f>IFERROR(VLOOKUP(K1135,REFERENCES!R:S,2,FALSE),"")</f>
        <v>Nombre</v>
      </c>
      <c r="N1135" s="159">
        <v>114</v>
      </c>
      <c r="O1135" s="75">
        <v>125</v>
      </c>
      <c r="P1135" s="75">
        <v>76</v>
      </c>
      <c r="Q1135" s="75">
        <v>77</v>
      </c>
      <c r="R1135" s="79">
        <v>278</v>
      </c>
      <c r="S1135" s="144">
        <v>57</v>
      </c>
      <c r="T1135" s="85" t="s">
        <v>1040</v>
      </c>
      <c r="U1135" s="142" t="s">
        <v>153</v>
      </c>
      <c r="V1135" s="142" t="s">
        <v>293</v>
      </c>
      <c r="W1135" s="86" t="s">
        <v>1367</v>
      </c>
      <c r="X1135" s="142" t="s">
        <v>1933</v>
      </c>
      <c r="Y1135" s="142" t="s">
        <v>1035</v>
      </c>
      <c r="Z1135" s="142" t="s">
        <v>1069</v>
      </c>
      <c r="AB1135" s="142" t="str">
        <f t="shared" si="58"/>
        <v>HAN20161221NIL'1È</v>
      </c>
      <c r="AC1135" s="142">
        <f t="shared" si="59"/>
        <v>6</v>
      </c>
      <c r="AD1135" s="142" t="str">
        <f>VLOOKUP(U1135,NIVEAUXADMIN!A:B,2,FALSE)</f>
        <v>HT10</v>
      </c>
      <c r="AE1135" s="142" t="str">
        <f>VLOOKUP(V1135,NIVEAUXADMIN!E:F,2,FALSE)</f>
        <v>HT101023</v>
      </c>
      <c r="AF1135" s="142" t="str">
        <f>VLOOKUP(W1135,NIVEAUXADMIN!I:J,2,FALSE)</f>
        <v>HT101023-01</v>
      </c>
      <c r="AG1135" s="142">
        <f>IF(SUMPRODUCT(($A$4:$A1135=A1135)*($V$4:$V1135=V1135))&gt;1,0,1)</f>
        <v>0</v>
      </c>
    </row>
    <row r="1136" spans="1:33" s="142" customFormat="1" ht="15" customHeight="1">
      <c r="A1136" s="86" t="s">
        <v>78</v>
      </c>
      <c r="B1136" s="86" t="s">
        <v>78</v>
      </c>
      <c r="C1136" s="86" t="s">
        <v>26</v>
      </c>
      <c r="D1136" s="72"/>
      <c r="E1136" s="72" t="s">
        <v>1923</v>
      </c>
      <c r="F1136" s="142" t="s">
        <v>16</v>
      </c>
      <c r="G1136" s="142" t="str">
        <f t="shared" si="60"/>
        <v>Decembre</v>
      </c>
      <c r="H1136" s="158">
        <v>42727</v>
      </c>
      <c r="I1136" s="84" t="s">
        <v>1051</v>
      </c>
      <c r="J1136" s="142" t="s">
        <v>1052</v>
      </c>
      <c r="K1136" s="142" t="s">
        <v>1065</v>
      </c>
      <c r="M1136" s="80" t="str">
        <f>IFERROR(VLOOKUP(K1136,REFERENCES!R:S,2,FALSE),"")</f>
        <v>N/A</v>
      </c>
      <c r="N1136" s="159">
        <v>94</v>
      </c>
      <c r="O1136" s="75">
        <v>162</v>
      </c>
      <c r="P1136" s="75">
        <v>115</v>
      </c>
      <c r="Q1136" s="75">
        <v>118</v>
      </c>
      <c r="R1136" s="79">
        <v>395</v>
      </c>
      <c r="S1136" s="144">
        <v>94</v>
      </c>
      <c r="T1136" s="85" t="s">
        <v>1040</v>
      </c>
      <c r="U1136" s="142" t="s">
        <v>153</v>
      </c>
      <c r="V1136" s="142" t="s">
        <v>305</v>
      </c>
      <c r="W1136" s="86" t="s">
        <v>1347</v>
      </c>
      <c r="X1136" s="142" t="s">
        <v>1934</v>
      </c>
      <c r="Y1136" s="142" t="s">
        <v>1035</v>
      </c>
      <c r="Z1136" s="142" t="s">
        <v>1069</v>
      </c>
      <c r="AA1136" s="142" t="s">
        <v>1927</v>
      </c>
      <c r="AB1136" s="142" t="str">
        <f t="shared" si="58"/>
        <v>HAN20161223NIPE1È</v>
      </c>
      <c r="AC1136" s="142">
        <f t="shared" si="59"/>
        <v>6</v>
      </c>
      <c r="AD1136" s="142" t="str">
        <f>VLOOKUP(U1136,NIVEAUXADMIN!A:B,2,FALSE)</f>
        <v>HT10</v>
      </c>
      <c r="AE1136" s="142" t="str">
        <f>VLOOKUP(V1136,NIVEAUXADMIN!E:F,2,FALSE)</f>
        <v>HT101012</v>
      </c>
      <c r="AF1136" s="142" t="str">
        <f>VLOOKUP(W1136,NIVEAUXADMIN!I:J,2,FALSE)</f>
        <v>HT101012-01</v>
      </c>
      <c r="AG1136" s="142">
        <f>IF(SUMPRODUCT(($A$4:$A1136=A1136)*($V$4:$V1136=V1136))&gt;1,0,1)</f>
        <v>1</v>
      </c>
    </row>
    <row r="1137" spans="1:33" s="142" customFormat="1" ht="15" customHeight="1">
      <c r="A1137" s="86" t="s">
        <v>78</v>
      </c>
      <c r="B1137" s="86" t="s">
        <v>78</v>
      </c>
      <c r="C1137" s="86" t="s">
        <v>26</v>
      </c>
      <c r="D1137" s="72"/>
      <c r="E1137" s="72" t="s">
        <v>1923</v>
      </c>
      <c r="F1137" s="142" t="s">
        <v>16</v>
      </c>
      <c r="G1137" s="142" t="str">
        <f t="shared" si="60"/>
        <v>Decembre</v>
      </c>
      <c r="H1137" s="158">
        <v>42727</v>
      </c>
      <c r="I1137" s="84" t="s">
        <v>1051</v>
      </c>
      <c r="J1137" s="142" t="s">
        <v>1052</v>
      </c>
      <c r="K1137" s="142" t="s">
        <v>1056</v>
      </c>
      <c r="M1137" s="80" t="str">
        <f>IFERROR(VLOOKUP(K1137,REFERENCES!R:S,2,FALSE),"")</f>
        <v>Nombre</v>
      </c>
      <c r="N1137" s="159">
        <v>94</v>
      </c>
      <c r="O1137" s="75">
        <v>162</v>
      </c>
      <c r="P1137" s="75">
        <v>115</v>
      </c>
      <c r="Q1137" s="75">
        <v>118</v>
      </c>
      <c r="R1137" s="79">
        <v>395</v>
      </c>
      <c r="S1137" s="144">
        <v>94</v>
      </c>
      <c r="T1137" s="85" t="s">
        <v>1040</v>
      </c>
      <c r="U1137" s="142" t="s">
        <v>153</v>
      </c>
      <c r="V1137" s="142" t="s">
        <v>305</v>
      </c>
      <c r="W1137" s="86" t="s">
        <v>1347</v>
      </c>
      <c r="X1137" s="142" t="s">
        <v>1934</v>
      </c>
      <c r="Y1137" s="142" t="s">
        <v>1035</v>
      </c>
      <c r="Z1137" s="142" t="s">
        <v>1069</v>
      </c>
      <c r="AB1137" s="142" t="str">
        <f t="shared" si="58"/>
        <v>HAN20161223NIPE1È</v>
      </c>
      <c r="AC1137" s="142">
        <f t="shared" si="59"/>
        <v>6</v>
      </c>
      <c r="AD1137" s="142" t="str">
        <f>VLOOKUP(U1137,NIVEAUXADMIN!A:B,2,FALSE)</f>
        <v>HT10</v>
      </c>
      <c r="AE1137" s="142" t="str">
        <f>VLOOKUP(V1137,NIVEAUXADMIN!E:F,2,FALSE)</f>
        <v>HT101012</v>
      </c>
      <c r="AF1137" s="142" t="str">
        <f>VLOOKUP(W1137,NIVEAUXADMIN!I:J,2,FALSE)</f>
        <v>HT101012-01</v>
      </c>
      <c r="AG1137" s="142">
        <f>IF(SUMPRODUCT(($A$4:$A1137=A1137)*($V$4:$V1137=V1137))&gt;1,0,1)</f>
        <v>0</v>
      </c>
    </row>
    <row r="1138" spans="1:33" s="142" customFormat="1" ht="15" customHeight="1">
      <c r="A1138" s="86" t="s">
        <v>78</v>
      </c>
      <c r="B1138" s="86" t="s">
        <v>78</v>
      </c>
      <c r="C1138" s="86" t="s">
        <v>26</v>
      </c>
      <c r="D1138" s="72"/>
      <c r="E1138" s="72" t="s">
        <v>1923</v>
      </c>
      <c r="F1138" s="142" t="s">
        <v>16</v>
      </c>
      <c r="G1138" s="142" t="str">
        <f t="shared" si="60"/>
        <v>Decembre</v>
      </c>
      <c r="H1138" s="158">
        <v>42727</v>
      </c>
      <c r="I1138" s="84" t="s">
        <v>1049</v>
      </c>
      <c r="J1138" s="142" t="s">
        <v>1053</v>
      </c>
      <c r="K1138" s="142" t="s">
        <v>1064</v>
      </c>
      <c r="L1138" s="142" t="s">
        <v>1924</v>
      </c>
      <c r="M1138" s="80" t="str">
        <f>IFERROR(VLOOKUP(K1138,REFERENCES!R:S,2,FALSE),"")</f>
        <v>Nombre</v>
      </c>
      <c r="N1138" s="159">
        <v>94</v>
      </c>
      <c r="O1138" s="75">
        <v>162</v>
      </c>
      <c r="P1138" s="75">
        <v>115</v>
      </c>
      <c r="Q1138" s="75">
        <v>118</v>
      </c>
      <c r="R1138" s="79">
        <v>395</v>
      </c>
      <c r="S1138" s="144">
        <v>94</v>
      </c>
      <c r="T1138" s="85" t="s">
        <v>1040</v>
      </c>
      <c r="U1138" s="142" t="s">
        <v>153</v>
      </c>
      <c r="V1138" s="142" t="s">
        <v>305</v>
      </c>
      <c r="W1138" s="86" t="s">
        <v>1347</v>
      </c>
      <c r="X1138" s="142" t="s">
        <v>1934</v>
      </c>
      <c r="Y1138" s="142" t="s">
        <v>1035</v>
      </c>
      <c r="Z1138" s="142" t="s">
        <v>1069</v>
      </c>
      <c r="AB1138" s="142" t="str">
        <f t="shared" si="58"/>
        <v>HAN20161223NIPE1È</v>
      </c>
      <c r="AC1138" s="142">
        <f t="shared" si="59"/>
        <v>6</v>
      </c>
      <c r="AD1138" s="142" t="str">
        <f>VLOOKUP(U1138,NIVEAUXADMIN!A:B,2,FALSE)</f>
        <v>HT10</v>
      </c>
      <c r="AE1138" s="142" t="str">
        <f>VLOOKUP(V1138,NIVEAUXADMIN!E:F,2,FALSE)</f>
        <v>HT101012</v>
      </c>
      <c r="AF1138" s="142" t="str">
        <f>VLOOKUP(W1138,NIVEAUXADMIN!I:J,2,FALSE)</f>
        <v>HT101012-01</v>
      </c>
      <c r="AG1138" s="142">
        <f>IF(SUMPRODUCT(($A$4:$A1138=A1138)*($V$4:$V1138=V1138))&gt;1,0,1)</f>
        <v>0</v>
      </c>
    </row>
    <row r="1139" spans="1:33" s="142" customFormat="1" ht="15" customHeight="1">
      <c r="A1139" s="86" t="s">
        <v>78</v>
      </c>
      <c r="B1139" s="86" t="s">
        <v>78</v>
      </c>
      <c r="C1139" s="86" t="s">
        <v>26</v>
      </c>
      <c r="D1139" s="72"/>
      <c r="E1139" s="72" t="s">
        <v>1923</v>
      </c>
      <c r="F1139" s="142" t="s">
        <v>16</v>
      </c>
      <c r="G1139" s="142" t="str">
        <f t="shared" si="60"/>
        <v>Decembre</v>
      </c>
      <c r="H1139" s="158">
        <v>42727</v>
      </c>
      <c r="I1139" s="84" t="s">
        <v>1049</v>
      </c>
      <c r="J1139" s="142" t="s">
        <v>1053</v>
      </c>
      <c r="K1139" s="142" t="s">
        <v>1186</v>
      </c>
      <c r="L1139" s="142" t="s">
        <v>1926</v>
      </c>
      <c r="M1139" s="80" t="str">
        <f>IFERROR(VLOOKUP(K1139,REFERENCES!R:S,2,FALSE),"")</f>
        <v>Nombre</v>
      </c>
      <c r="N1139" s="159">
        <v>94</v>
      </c>
      <c r="O1139" s="75">
        <v>162</v>
      </c>
      <c r="P1139" s="75">
        <v>115</v>
      </c>
      <c r="Q1139" s="75">
        <v>118</v>
      </c>
      <c r="R1139" s="79">
        <v>395</v>
      </c>
      <c r="S1139" s="144">
        <v>94</v>
      </c>
      <c r="T1139" s="85" t="s">
        <v>1040</v>
      </c>
      <c r="U1139" s="142" t="s">
        <v>153</v>
      </c>
      <c r="V1139" s="142" t="s">
        <v>305</v>
      </c>
      <c r="W1139" s="86" t="s">
        <v>1347</v>
      </c>
      <c r="X1139" s="142" t="s">
        <v>1934</v>
      </c>
      <c r="Y1139" s="142" t="s">
        <v>1035</v>
      </c>
      <c r="Z1139" s="142" t="s">
        <v>1069</v>
      </c>
      <c r="AB1139" s="142" t="str">
        <f t="shared" si="58"/>
        <v>HAN20161223NIPE1È</v>
      </c>
      <c r="AC1139" s="142">
        <f t="shared" si="59"/>
        <v>6</v>
      </c>
      <c r="AD1139" s="142" t="str">
        <f>VLOOKUP(U1139,NIVEAUXADMIN!A:B,2,FALSE)</f>
        <v>HT10</v>
      </c>
      <c r="AE1139" s="142" t="str">
        <f>VLOOKUP(V1139,NIVEAUXADMIN!E:F,2,FALSE)</f>
        <v>HT101012</v>
      </c>
      <c r="AF1139" s="142" t="str">
        <f>VLOOKUP(W1139,NIVEAUXADMIN!I:J,2,FALSE)</f>
        <v>HT101012-01</v>
      </c>
      <c r="AG1139" s="142">
        <f>IF(SUMPRODUCT(($A$4:$A1139=A1139)*($V$4:$V1139=V1139))&gt;1,0,1)</f>
        <v>0</v>
      </c>
    </row>
    <row r="1140" spans="1:33" s="142" customFormat="1" ht="15" customHeight="1">
      <c r="A1140" s="86" t="s">
        <v>78</v>
      </c>
      <c r="B1140" s="86" t="s">
        <v>78</v>
      </c>
      <c r="C1140" s="86" t="s">
        <v>26</v>
      </c>
      <c r="D1140" s="72"/>
      <c r="E1140" s="72" t="s">
        <v>1923</v>
      </c>
      <c r="F1140" s="142" t="s">
        <v>16</v>
      </c>
      <c r="G1140" s="142" t="str">
        <f t="shared" si="60"/>
        <v>Decembre</v>
      </c>
      <c r="H1140" s="158">
        <v>42727</v>
      </c>
      <c r="I1140" s="84" t="s">
        <v>1051</v>
      </c>
      <c r="J1140" s="142" t="s">
        <v>1052</v>
      </c>
      <c r="K1140" s="142" t="s">
        <v>1061</v>
      </c>
      <c r="M1140" s="80" t="str">
        <f>IFERROR(VLOOKUP(K1140,REFERENCES!R:S,2,FALSE),"")</f>
        <v>Nombre</v>
      </c>
      <c r="N1140" s="159">
        <v>188</v>
      </c>
      <c r="O1140" s="75">
        <v>162</v>
      </c>
      <c r="P1140" s="75">
        <v>115</v>
      </c>
      <c r="Q1140" s="75">
        <v>118</v>
      </c>
      <c r="R1140" s="79">
        <v>395</v>
      </c>
      <c r="S1140" s="144">
        <v>94</v>
      </c>
      <c r="T1140" s="85" t="s">
        <v>1040</v>
      </c>
      <c r="U1140" s="142" t="s">
        <v>153</v>
      </c>
      <c r="V1140" s="142" t="s">
        <v>305</v>
      </c>
      <c r="W1140" s="86" t="s">
        <v>1347</v>
      </c>
      <c r="X1140" s="142" t="s">
        <v>1934</v>
      </c>
      <c r="Y1140" s="142" t="s">
        <v>1035</v>
      </c>
      <c r="Z1140" s="142" t="s">
        <v>1069</v>
      </c>
      <c r="AB1140" s="142" t="str">
        <f t="shared" si="58"/>
        <v>HAN20161223NIPE1È</v>
      </c>
      <c r="AC1140" s="142">
        <f t="shared" si="59"/>
        <v>6</v>
      </c>
      <c r="AD1140" s="142" t="str">
        <f>VLOOKUP(U1140,NIVEAUXADMIN!A:B,2,FALSE)</f>
        <v>HT10</v>
      </c>
      <c r="AE1140" s="142" t="str">
        <f>VLOOKUP(V1140,NIVEAUXADMIN!E:F,2,FALSE)</f>
        <v>HT101012</v>
      </c>
      <c r="AF1140" s="142" t="str">
        <f>VLOOKUP(W1140,NIVEAUXADMIN!I:J,2,FALSE)</f>
        <v>HT101012-01</v>
      </c>
      <c r="AG1140" s="142">
        <f>IF(SUMPRODUCT(($A$4:$A1140=A1140)*($V$4:$V1140=V1140))&gt;1,0,1)</f>
        <v>0</v>
      </c>
    </row>
    <row r="1141" spans="1:33" s="142" customFormat="1" ht="15" customHeight="1">
      <c r="A1141" s="86" t="s">
        <v>78</v>
      </c>
      <c r="B1141" s="86" t="s">
        <v>78</v>
      </c>
      <c r="C1141" s="86" t="s">
        <v>26</v>
      </c>
      <c r="D1141" s="72"/>
      <c r="E1141" s="72" t="s">
        <v>1923</v>
      </c>
      <c r="F1141" s="142" t="s">
        <v>16</v>
      </c>
      <c r="G1141" s="142" t="str">
        <f t="shared" si="60"/>
        <v>Decembre</v>
      </c>
      <c r="H1141" s="158">
        <v>42727</v>
      </c>
      <c r="I1141" s="84" t="s">
        <v>1051</v>
      </c>
      <c r="J1141" s="142" t="s">
        <v>1052</v>
      </c>
      <c r="K1141" s="142" t="s">
        <v>1058</v>
      </c>
      <c r="M1141" s="80" t="str">
        <f>IFERROR(VLOOKUP(K1141,REFERENCES!R:S,2,FALSE),"")</f>
        <v>Nombre</v>
      </c>
      <c r="N1141" s="159">
        <v>188</v>
      </c>
      <c r="O1141" s="75">
        <v>162</v>
      </c>
      <c r="P1141" s="75">
        <v>115</v>
      </c>
      <c r="Q1141" s="75">
        <v>118</v>
      </c>
      <c r="R1141" s="79">
        <v>395</v>
      </c>
      <c r="S1141" s="144">
        <v>94</v>
      </c>
      <c r="T1141" s="85" t="s">
        <v>1040</v>
      </c>
      <c r="U1141" s="142" t="s">
        <v>153</v>
      </c>
      <c r="V1141" s="142" t="s">
        <v>305</v>
      </c>
      <c r="W1141" s="86" t="s">
        <v>1347</v>
      </c>
      <c r="X1141" s="142" t="s">
        <v>1934</v>
      </c>
      <c r="Y1141" s="142" t="s">
        <v>1035</v>
      </c>
      <c r="Z1141" s="142" t="s">
        <v>1069</v>
      </c>
      <c r="AB1141" s="142" t="str">
        <f t="shared" si="58"/>
        <v>HAN20161223NIPE1È</v>
      </c>
      <c r="AC1141" s="142">
        <f t="shared" si="59"/>
        <v>6</v>
      </c>
      <c r="AD1141" s="142" t="str">
        <f>VLOOKUP(U1141,NIVEAUXADMIN!A:B,2,FALSE)</f>
        <v>HT10</v>
      </c>
      <c r="AE1141" s="142" t="str">
        <f>VLOOKUP(V1141,NIVEAUXADMIN!E:F,2,FALSE)</f>
        <v>HT101012</v>
      </c>
      <c r="AF1141" s="142" t="str">
        <f>VLOOKUP(W1141,NIVEAUXADMIN!I:J,2,FALSE)</f>
        <v>HT101012-01</v>
      </c>
      <c r="AG1141" s="142">
        <f>IF(SUMPRODUCT(($A$4:$A1141=A1141)*($V$4:$V1141=V1141))&gt;1,0,1)</f>
        <v>0</v>
      </c>
    </row>
    <row r="1142" spans="1:33" s="142" customFormat="1" ht="15" customHeight="1">
      <c r="A1142" s="86" t="s">
        <v>78</v>
      </c>
      <c r="B1142" s="86" t="s">
        <v>78</v>
      </c>
      <c r="C1142" s="86" t="s">
        <v>26</v>
      </c>
      <c r="D1142" s="72"/>
      <c r="E1142" s="72" t="s">
        <v>1923</v>
      </c>
      <c r="F1142" s="142" t="s">
        <v>16</v>
      </c>
      <c r="G1142" s="142" t="str">
        <f t="shared" si="60"/>
        <v>Decembre</v>
      </c>
      <c r="H1142" s="158">
        <v>42731</v>
      </c>
      <c r="I1142" s="84" t="s">
        <v>1051</v>
      </c>
      <c r="J1142" s="142" t="s">
        <v>1052</v>
      </c>
      <c r="K1142" s="142" t="s">
        <v>1065</v>
      </c>
      <c r="M1142" s="80" t="str">
        <f>IFERROR(VLOOKUP(K1142,REFERENCES!R:S,2,FALSE),"")</f>
        <v>N/A</v>
      </c>
      <c r="N1142" s="159">
        <v>93</v>
      </c>
      <c r="O1142" s="75">
        <v>174</v>
      </c>
      <c r="P1142" s="75">
        <v>136</v>
      </c>
      <c r="Q1142" s="75">
        <v>125</v>
      </c>
      <c r="R1142" s="79">
        <v>435</v>
      </c>
      <c r="S1142" s="144">
        <v>93</v>
      </c>
      <c r="T1142" s="85" t="s">
        <v>1040</v>
      </c>
      <c r="U1142" s="142" t="s">
        <v>153</v>
      </c>
      <c r="V1142" s="142" t="s">
        <v>305</v>
      </c>
      <c r="W1142" s="86" t="s">
        <v>1347</v>
      </c>
      <c r="X1142" s="142" t="s">
        <v>1935</v>
      </c>
      <c r="Y1142" s="142" t="s">
        <v>1035</v>
      </c>
      <c r="Z1142" s="142" t="s">
        <v>1069</v>
      </c>
      <c r="AA1142" s="142" t="s">
        <v>1927</v>
      </c>
      <c r="AB1142" s="142" t="str">
        <f t="shared" si="58"/>
        <v>HAN20161227NIPE1È</v>
      </c>
      <c r="AC1142" s="142">
        <f t="shared" si="59"/>
        <v>6</v>
      </c>
      <c r="AD1142" s="142" t="str">
        <f>VLOOKUP(U1142,NIVEAUXADMIN!A:B,2,FALSE)</f>
        <v>HT10</v>
      </c>
      <c r="AE1142" s="142" t="str">
        <f>VLOOKUP(V1142,NIVEAUXADMIN!E:F,2,FALSE)</f>
        <v>HT101012</v>
      </c>
      <c r="AF1142" s="142" t="str">
        <f>VLOOKUP(W1142,NIVEAUXADMIN!I:J,2,FALSE)</f>
        <v>HT101012-01</v>
      </c>
      <c r="AG1142" s="142">
        <f>IF(SUMPRODUCT(($A$4:$A1142=A1142)*($V$4:$V1142=V1142))&gt;1,0,1)</f>
        <v>0</v>
      </c>
    </row>
    <row r="1143" spans="1:33" s="81" customFormat="1" ht="15" customHeight="1">
      <c r="A1143" s="86" t="s">
        <v>78</v>
      </c>
      <c r="B1143" s="86" t="s">
        <v>78</v>
      </c>
      <c r="C1143" s="86" t="s">
        <v>26</v>
      </c>
      <c r="D1143" s="72"/>
      <c r="E1143" s="72" t="s">
        <v>1923</v>
      </c>
      <c r="F1143" s="142" t="s">
        <v>16</v>
      </c>
      <c r="G1143" s="142" t="str">
        <f t="shared" si="60"/>
        <v>Decembre</v>
      </c>
      <c r="H1143" s="158">
        <v>42731</v>
      </c>
      <c r="I1143" s="84" t="s">
        <v>1051</v>
      </c>
      <c r="J1143" s="142" t="s">
        <v>1052</v>
      </c>
      <c r="K1143" s="142" t="s">
        <v>1056</v>
      </c>
      <c r="L1143" s="142"/>
      <c r="M1143" s="80" t="str">
        <f>IFERROR(VLOOKUP(K1143,REFERENCES!R:S,2,FALSE),"")</f>
        <v>Nombre</v>
      </c>
      <c r="N1143" s="159">
        <v>93</v>
      </c>
      <c r="O1143" s="75">
        <v>174</v>
      </c>
      <c r="P1143" s="75">
        <v>136</v>
      </c>
      <c r="Q1143" s="75">
        <v>125</v>
      </c>
      <c r="R1143" s="79">
        <v>435</v>
      </c>
      <c r="S1143" s="144">
        <v>93</v>
      </c>
      <c r="T1143" s="85" t="s">
        <v>1040</v>
      </c>
      <c r="U1143" s="142" t="s">
        <v>153</v>
      </c>
      <c r="V1143" s="142" t="s">
        <v>305</v>
      </c>
      <c r="W1143" s="86" t="s">
        <v>1347</v>
      </c>
      <c r="X1143" s="142" t="s">
        <v>1935</v>
      </c>
      <c r="Y1143" s="142" t="s">
        <v>1035</v>
      </c>
      <c r="Z1143" s="142" t="s">
        <v>1069</v>
      </c>
      <c r="AA1143" s="142"/>
      <c r="AB1143" s="142" t="str">
        <f t="shared" si="58"/>
        <v>HAN20161227NIPE1È</v>
      </c>
      <c r="AC1143" s="142">
        <f t="shared" si="59"/>
        <v>6</v>
      </c>
      <c r="AD1143" s="142" t="str">
        <f>VLOOKUP(U1143,NIVEAUXADMIN!A:B,2,FALSE)</f>
        <v>HT10</v>
      </c>
      <c r="AE1143" s="142" t="str">
        <f>VLOOKUP(V1143,NIVEAUXADMIN!E:F,2,FALSE)</f>
        <v>HT101012</v>
      </c>
      <c r="AF1143" s="142" t="str">
        <f>VLOOKUP(W1143,NIVEAUXADMIN!I:J,2,FALSE)</f>
        <v>HT101012-01</v>
      </c>
      <c r="AG1143" s="142">
        <f>IF(SUMPRODUCT(($A$4:$A1143=A1143)*($V$4:$V1143=V1143))&gt;1,0,1)</f>
        <v>0</v>
      </c>
    </row>
    <row r="1144" spans="1:33" s="81" customFormat="1" ht="15" customHeight="1">
      <c r="A1144" s="86" t="s">
        <v>78</v>
      </c>
      <c r="B1144" s="86" t="s">
        <v>78</v>
      </c>
      <c r="C1144" s="86" t="s">
        <v>26</v>
      </c>
      <c r="D1144" s="72"/>
      <c r="E1144" s="72" t="s">
        <v>1923</v>
      </c>
      <c r="F1144" s="142" t="s">
        <v>16</v>
      </c>
      <c r="G1144" s="142" t="str">
        <f t="shared" si="60"/>
        <v>Decembre</v>
      </c>
      <c r="H1144" s="158">
        <v>42731</v>
      </c>
      <c r="I1144" s="84" t="s">
        <v>1049</v>
      </c>
      <c r="J1144" s="142" t="s">
        <v>1053</v>
      </c>
      <c r="K1144" s="142" t="s">
        <v>1064</v>
      </c>
      <c r="L1144" s="142" t="s">
        <v>1924</v>
      </c>
      <c r="M1144" s="80" t="str">
        <f>IFERROR(VLOOKUP(K1144,REFERENCES!R:S,2,FALSE),"")</f>
        <v>Nombre</v>
      </c>
      <c r="N1144" s="159">
        <v>93</v>
      </c>
      <c r="O1144" s="75">
        <v>174</v>
      </c>
      <c r="P1144" s="75">
        <v>136</v>
      </c>
      <c r="Q1144" s="75">
        <v>125</v>
      </c>
      <c r="R1144" s="79">
        <v>435</v>
      </c>
      <c r="S1144" s="144">
        <v>93</v>
      </c>
      <c r="T1144" s="85" t="s">
        <v>1040</v>
      </c>
      <c r="U1144" s="142" t="s">
        <v>153</v>
      </c>
      <c r="V1144" s="142" t="s">
        <v>305</v>
      </c>
      <c r="W1144" s="86" t="s">
        <v>1347</v>
      </c>
      <c r="X1144" s="142" t="s">
        <v>1935</v>
      </c>
      <c r="Y1144" s="142" t="s">
        <v>1035</v>
      </c>
      <c r="Z1144" s="142" t="s">
        <v>1069</v>
      </c>
      <c r="AA1144" s="142"/>
      <c r="AB1144" s="142" t="str">
        <f t="shared" si="58"/>
        <v>HAN20161227NIPE1È</v>
      </c>
      <c r="AC1144" s="142">
        <f t="shared" si="59"/>
        <v>6</v>
      </c>
      <c r="AD1144" s="142" t="str">
        <f>VLOOKUP(U1144,NIVEAUXADMIN!A:B,2,FALSE)</f>
        <v>HT10</v>
      </c>
      <c r="AE1144" s="142" t="str">
        <f>VLOOKUP(V1144,NIVEAUXADMIN!E:F,2,FALSE)</f>
        <v>HT101012</v>
      </c>
      <c r="AF1144" s="142" t="str">
        <f>VLOOKUP(W1144,NIVEAUXADMIN!I:J,2,FALSE)</f>
        <v>HT101012-01</v>
      </c>
      <c r="AG1144" s="142">
        <f>IF(SUMPRODUCT(($A$4:$A1144=A1144)*($V$4:$V1144=V1144))&gt;1,0,1)</f>
        <v>0</v>
      </c>
    </row>
    <row r="1145" spans="1:33" s="81" customFormat="1" ht="15" customHeight="1">
      <c r="A1145" s="86" t="s">
        <v>78</v>
      </c>
      <c r="B1145" s="86" t="s">
        <v>78</v>
      </c>
      <c r="C1145" s="86" t="s">
        <v>26</v>
      </c>
      <c r="D1145" s="72"/>
      <c r="E1145" s="72" t="s">
        <v>1923</v>
      </c>
      <c r="F1145" s="142" t="s">
        <v>16</v>
      </c>
      <c r="G1145" s="142" t="str">
        <f t="shared" si="60"/>
        <v>Decembre</v>
      </c>
      <c r="H1145" s="158">
        <v>42731</v>
      </c>
      <c r="I1145" s="84" t="s">
        <v>1049</v>
      </c>
      <c r="J1145" s="142" t="s">
        <v>1053</v>
      </c>
      <c r="K1145" s="142" t="s">
        <v>1186</v>
      </c>
      <c r="L1145" s="142" t="s">
        <v>1926</v>
      </c>
      <c r="M1145" s="80" t="str">
        <f>IFERROR(VLOOKUP(K1145,REFERENCES!R:S,2,FALSE),"")</f>
        <v>Nombre</v>
      </c>
      <c r="N1145" s="159">
        <v>93</v>
      </c>
      <c r="O1145" s="75">
        <v>174</v>
      </c>
      <c r="P1145" s="75">
        <v>136</v>
      </c>
      <c r="Q1145" s="75">
        <v>125</v>
      </c>
      <c r="R1145" s="79">
        <v>435</v>
      </c>
      <c r="S1145" s="144">
        <v>93</v>
      </c>
      <c r="T1145" s="85" t="s">
        <v>1040</v>
      </c>
      <c r="U1145" s="142" t="s">
        <v>153</v>
      </c>
      <c r="V1145" s="142" t="s">
        <v>305</v>
      </c>
      <c r="W1145" s="86" t="s">
        <v>1347</v>
      </c>
      <c r="X1145" s="142" t="s">
        <v>1935</v>
      </c>
      <c r="Y1145" s="142" t="s">
        <v>1035</v>
      </c>
      <c r="Z1145" s="142" t="s">
        <v>1069</v>
      </c>
      <c r="AA1145" s="142"/>
      <c r="AB1145" s="142" t="str">
        <f t="shared" si="58"/>
        <v>HAN20161227NIPE1È</v>
      </c>
      <c r="AC1145" s="142">
        <f t="shared" si="59"/>
        <v>6</v>
      </c>
      <c r="AD1145" s="142" t="str">
        <f>VLOOKUP(U1145,NIVEAUXADMIN!A:B,2,FALSE)</f>
        <v>HT10</v>
      </c>
      <c r="AE1145" s="142" t="str">
        <f>VLOOKUP(V1145,NIVEAUXADMIN!E:F,2,FALSE)</f>
        <v>HT101012</v>
      </c>
      <c r="AF1145" s="142" t="str">
        <f>VLOOKUP(W1145,NIVEAUXADMIN!I:J,2,FALSE)</f>
        <v>HT101012-01</v>
      </c>
      <c r="AG1145" s="142">
        <f>IF(SUMPRODUCT(($A$4:$A1145=A1145)*($V$4:$V1145=V1145))&gt;1,0,1)</f>
        <v>0</v>
      </c>
    </row>
    <row r="1146" spans="1:33" s="81" customFormat="1" ht="15" customHeight="1">
      <c r="A1146" s="86" t="s">
        <v>78</v>
      </c>
      <c r="B1146" s="86" t="s">
        <v>78</v>
      </c>
      <c r="C1146" s="86" t="s">
        <v>26</v>
      </c>
      <c r="D1146" s="72"/>
      <c r="E1146" s="72" t="s">
        <v>1923</v>
      </c>
      <c r="F1146" s="142" t="s">
        <v>16</v>
      </c>
      <c r="G1146" s="142" t="str">
        <f t="shared" si="60"/>
        <v>Decembre</v>
      </c>
      <c r="H1146" s="158">
        <v>42731</v>
      </c>
      <c r="I1146" s="84" t="s">
        <v>1051</v>
      </c>
      <c r="J1146" s="142" t="s">
        <v>1052</v>
      </c>
      <c r="K1146" s="142" t="s">
        <v>1061</v>
      </c>
      <c r="L1146" s="142"/>
      <c r="M1146" s="80" t="str">
        <f>IFERROR(VLOOKUP(K1146,REFERENCES!R:S,2,FALSE),"")</f>
        <v>Nombre</v>
      </c>
      <c r="N1146" s="159">
        <v>186</v>
      </c>
      <c r="O1146" s="75">
        <v>174</v>
      </c>
      <c r="P1146" s="75">
        <v>136</v>
      </c>
      <c r="Q1146" s="75">
        <v>125</v>
      </c>
      <c r="R1146" s="79">
        <v>435</v>
      </c>
      <c r="S1146" s="144">
        <v>93</v>
      </c>
      <c r="T1146" s="85" t="s">
        <v>1040</v>
      </c>
      <c r="U1146" s="142" t="s">
        <v>153</v>
      </c>
      <c r="V1146" s="142" t="s">
        <v>305</v>
      </c>
      <c r="W1146" s="86" t="s">
        <v>1347</v>
      </c>
      <c r="X1146" s="142" t="s">
        <v>1935</v>
      </c>
      <c r="Y1146" s="142" t="s">
        <v>1035</v>
      </c>
      <c r="Z1146" s="142" t="s">
        <v>1069</v>
      </c>
      <c r="AA1146" s="142"/>
      <c r="AB1146" s="142" t="str">
        <f t="shared" si="58"/>
        <v>HAN20161227NIPE1È</v>
      </c>
      <c r="AC1146" s="142">
        <f t="shared" si="59"/>
        <v>6</v>
      </c>
      <c r="AD1146" s="142" t="str">
        <f>VLOOKUP(U1146,NIVEAUXADMIN!A:B,2,FALSE)</f>
        <v>HT10</v>
      </c>
      <c r="AE1146" s="142" t="str">
        <f>VLOOKUP(V1146,NIVEAUXADMIN!E:F,2,FALSE)</f>
        <v>HT101012</v>
      </c>
      <c r="AF1146" s="142" t="str">
        <f>VLOOKUP(W1146,NIVEAUXADMIN!I:J,2,FALSE)</f>
        <v>HT101012-01</v>
      </c>
      <c r="AG1146" s="142">
        <f>IF(SUMPRODUCT(($A$4:$A1146=A1146)*($V$4:$V1146=V1146))&gt;1,0,1)</f>
        <v>0</v>
      </c>
    </row>
    <row r="1147" spans="1:33" s="81" customFormat="1" ht="15" customHeight="1">
      <c r="A1147" s="86" t="s">
        <v>78</v>
      </c>
      <c r="B1147" s="86" t="s">
        <v>78</v>
      </c>
      <c r="C1147" s="86" t="s">
        <v>26</v>
      </c>
      <c r="D1147" s="72"/>
      <c r="E1147" s="72" t="s">
        <v>1923</v>
      </c>
      <c r="F1147" s="142" t="s">
        <v>16</v>
      </c>
      <c r="G1147" s="142" t="str">
        <f t="shared" si="60"/>
        <v>Decembre</v>
      </c>
      <c r="H1147" s="158">
        <v>42731</v>
      </c>
      <c r="I1147" s="84" t="s">
        <v>1051</v>
      </c>
      <c r="J1147" s="142" t="s">
        <v>1052</v>
      </c>
      <c r="K1147" s="142" t="s">
        <v>1058</v>
      </c>
      <c r="L1147" s="142"/>
      <c r="M1147" s="80" t="str">
        <f>IFERROR(VLOOKUP(K1147,REFERENCES!R:S,2,FALSE),"")</f>
        <v>Nombre</v>
      </c>
      <c r="N1147" s="159">
        <v>186</v>
      </c>
      <c r="O1147" s="75">
        <v>174</v>
      </c>
      <c r="P1147" s="75">
        <v>136</v>
      </c>
      <c r="Q1147" s="75">
        <v>125</v>
      </c>
      <c r="R1147" s="79">
        <v>435</v>
      </c>
      <c r="S1147" s="144">
        <v>93</v>
      </c>
      <c r="T1147" s="85" t="s">
        <v>1040</v>
      </c>
      <c r="U1147" s="142" t="s">
        <v>153</v>
      </c>
      <c r="V1147" s="142" t="s">
        <v>305</v>
      </c>
      <c r="W1147" s="86" t="s">
        <v>1347</v>
      </c>
      <c r="X1147" s="142" t="s">
        <v>1935</v>
      </c>
      <c r="Y1147" s="142" t="s">
        <v>1035</v>
      </c>
      <c r="Z1147" s="142" t="s">
        <v>1069</v>
      </c>
      <c r="AA1147" s="142"/>
      <c r="AB1147" s="142" t="str">
        <f t="shared" si="58"/>
        <v>HAN20161227NIPE1È</v>
      </c>
      <c r="AC1147" s="142">
        <f t="shared" si="59"/>
        <v>6</v>
      </c>
      <c r="AD1147" s="142" t="str">
        <f>VLOOKUP(U1147,NIVEAUXADMIN!A:B,2,FALSE)</f>
        <v>HT10</v>
      </c>
      <c r="AE1147" s="142" t="str">
        <f>VLOOKUP(V1147,NIVEAUXADMIN!E:F,2,FALSE)</f>
        <v>HT101012</v>
      </c>
      <c r="AF1147" s="142" t="str">
        <f>VLOOKUP(W1147,NIVEAUXADMIN!I:J,2,FALSE)</f>
        <v>HT101012-01</v>
      </c>
      <c r="AG1147" s="142">
        <f>IF(SUMPRODUCT(($A$4:$A1147=A1147)*($V$4:$V1147=V1147))&gt;1,0,1)</f>
        <v>0</v>
      </c>
    </row>
    <row r="1148" spans="1:33" s="81" customFormat="1" ht="15" customHeight="1">
      <c r="A1148" s="86" t="s">
        <v>78</v>
      </c>
      <c r="B1148" s="86" t="s">
        <v>78</v>
      </c>
      <c r="C1148" s="86" t="s">
        <v>26</v>
      </c>
      <c r="D1148" s="72"/>
      <c r="E1148" s="72" t="s">
        <v>1923</v>
      </c>
      <c r="F1148" s="142" t="s">
        <v>16</v>
      </c>
      <c r="G1148" s="142" t="str">
        <f t="shared" si="60"/>
        <v>Janvier</v>
      </c>
      <c r="H1148" s="158">
        <v>42740</v>
      </c>
      <c r="I1148" s="84" t="s">
        <v>1051</v>
      </c>
      <c r="J1148" s="142" t="s">
        <v>1052</v>
      </c>
      <c r="K1148" s="142" t="s">
        <v>1065</v>
      </c>
      <c r="L1148" s="142"/>
      <c r="M1148" s="80" t="str">
        <f>IFERROR(VLOOKUP(K1148,REFERENCES!R:S,2,FALSE),"")</f>
        <v>N/A</v>
      </c>
      <c r="N1148" s="144">
        <v>50</v>
      </c>
      <c r="O1148" s="75">
        <v>85</v>
      </c>
      <c r="P1148" s="75">
        <v>55</v>
      </c>
      <c r="Q1148" s="75">
        <v>72</v>
      </c>
      <c r="R1148" s="79">
        <v>212</v>
      </c>
      <c r="S1148" s="144">
        <v>50</v>
      </c>
      <c r="T1148" s="85" t="s">
        <v>1040</v>
      </c>
      <c r="U1148" s="142" t="s">
        <v>153</v>
      </c>
      <c r="V1148" s="142" t="s">
        <v>305</v>
      </c>
      <c r="W1148" s="86" t="s">
        <v>1347</v>
      </c>
      <c r="X1148" s="142" t="s">
        <v>1941</v>
      </c>
      <c r="Y1148" s="142" t="s">
        <v>1035</v>
      </c>
      <c r="Z1148" s="142" t="s">
        <v>1069</v>
      </c>
      <c r="AA1148" s="142" t="s">
        <v>1927</v>
      </c>
      <c r="AB1148" s="142" t="str">
        <f t="shared" si="58"/>
        <v>HAN201715NIPE1È</v>
      </c>
      <c r="AC1148" s="142">
        <f t="shared" si="59"/>
        <v>6</v>
      </c>
      <c r="AD1148" s="142" t="str">
        <f>VLOOKUP(U1148,NIVEAUXADMIN!A:B,2,FALSE)</f>
        <v>HT10</v>
      </c>
      <c r="AE1148" s="142" t="str">
        <f>VLOOKUP(V1148,NIVEAUXADMIN!E:F,2,FALSE)</f>
        <v>HT101012</v>
      </c>
      <c r="AF1148" s="142" t="str">
        <f>VLOOKUP(W1148,NIVEAUXADMIN!I:J,2,FALSE)</f>
        <v>HT101012-01</v>
      </c>
      <c r="AG1148" s="142">
        <f>IF(SUMPRODUCT(($A$4:$A1148=A1148)*($V$4:$V1148=V1148))&gt;1,0,1)</f>
        <v>0</v>
      </c>
    </row>
    <row r="1149" spans="1:33" s="81" customFormat="1" ht="15" customHeight="1">
      <c r="A1149" s="86" t="s">
        <v>78</v>
      </c>
      <c r="B1149" s="86" t="s">
        <v>78</v>
      </c>
      <c r="C1149" s="86" t="s">
        <v>26</v>
      </c>
      <c r="D1149" s="72"/>
      <c r="E1149" s="72" t="s">
        <v>1923</v>
      </c>
      <c r="F1149" s="142" t="s">
        <v>16</v>
      </c>
      <c r="G1149" s="142" t="str">
        <f t="shared" si="60"/>
        <v>Janvier</v>
      </c>
      <c r="H1149" s="158">
        <v>42740</v>
      </c>
      <c r="I1149" s="84" t="s">
        <v>1051</v>
      </c>
      <c r="J1149" s="142" t="s">
        <v>1052</v>
      </c>
      <c r="K1149" s="142" t="s">
        <v>1056</v>
      </c>
      <c r="L1149" s="142"/>
      <c r="M1149" s="80" t="str">
        <f>IFERROR(VLOOKUP(K1149,REFERENCES!R:S,2,FALSE),"")</f>
        <v>Nombre</v>
      </c>
      <c r="N1149" s="144">
        <v>50</v>
      </c>
      <c r="O1149" s="75">
        <v>85</v>
      </c>
      <c r="P1149" s="75">
        <v>55</v>
      </c>
      <c r="Q1149" s="75">
        <v>72</v>
      </c>
      <c r="R1149" s="79">
        <v>212</v>
      </c>
      <c r="S1149" s="144">
        <v>50</v>
      </c>
      <c r="T1149" s="85" t="s">
        <v>1040</v>
      </c>
      <c r="U1149" s="142" t="s">
        <v>153</v>
      </c>
      <c r="V1149" s="142" t="s">
        <v>305</v>
      </c>
      <c r="W1149" s="86" t="s">
        <v>1347</v>
      </c>
      <c r="X1149" s="142" t="s">
        <v>1941</v>
      </c>
      <c r="Y1149" s="142" t="s">
        <v>1035</v>
      </c>
      <c r="Z1149" s="142" t="s">
        <v>1069</v>
      </c>
      <c r="AA1149" s="142"/>
      <c r="AB1149" s="142" t="str">
        <f t="shared" si="58"/>
        <v>HAN201715NIPE1È</v>
      </c>
      <c r="AC1149" s="142">
        <f t="shared" si="59"/>
        <v>6</v>
      </c>
      <c r="AD1149" s="142" t="str">
        <f>VLOOKUP(U1149,NIVEAUXADMIN!A:B,2,FALSE)</f>
        <v>HT10</v>
      </c>
      <c r="AE1149" s="142" t="str">
        <f>VLOOKUP(V1149,NIVEAUXADMIN!E:F,2,FALSE)</f>
        <v>HT101012</v>
      </c>
      <c r="AF1149" s="142" t="str">
        <f>VLOOKUP(W1149,NIVEAUXADMIN!I:J,2,FALSE)</f>
        <v>HT101012-01</v>
      </c>
      <c r="AG1149" s="142">
        <f>IF(SUMPRODUCT(($A$4:$A1149=A1149)*($V$4:$V1149=V1149))&gt;1,0,1)</f>
        <v>0</v>
      </c>
    </row>
    <row r="1150" spans="1:33" s="81" customFormat="1" ht="15" customHeight="1">
      <c r="A1150" s="86" t="s">
        <v>78</v>
      </c>
      <c r="B1150" s="86" t="s">
        <v>78</v>
      </c>
      <c r="C1150" s="86" t="s">
        <v>26</v>
      </c>
      <c r="D1150" s="72"/>
      <c r="E1150" s="72" t="s">
        <v>1923</v>
      </c>
      <c r="F1150" s="142" t="s">
        <v>16</v>
      </c>
      <c r="G1150" s="142" t="str">
        <f t="shared" si="60"/>
        <v>Janvier</v>
      </c>
      <c r="H1150" s="158">
        <v>42740</v>
      </c>
      <c r="I1150" s="84" t="s">
        <v>1049</v>
      </c>
      <c r="J1150" s="142" t="s">
        <v>1053</v>
      </c>
      <c r="K1150" s="142" t="s">
        <v>1064</v>
      </c>
      <c r="L1150" s="142" t="s">
        <v>1924</v>
      </c>
      <c r="M1150" s="80" t="str">
        <f>IFERROR(VLOOKUP(K1150,REFERENCES!R:S,2,FALSE),"")</f>
        <v>Nombre</v>
      </c>
      <c r="N1150" s="144">
        <v>50</v>
      </c>
      <c r="O1150" s="75">
        <v>85</v>
      </c>
      <c r="P1150" s="75">
        <v>55</v>
      </c>
      <c r="Q1150" s="75">
        <v>72</v>
      </c>
      <c r="R1150" s="79">
        <v>212</v>
      </c>
      <c r="S1150" s="144">
        <v>50</v>
      </c>
      <c r="T1150" s="85" t="s">
        <v>1040</v>
      </c>
      <c r="U1150" s="142" t="s">
        <v>153</v>
      </c>
      <c r="V1150" s="142" t="s">
        <v>305</v>
      </c>
      <c r="W1150" s="86" t="s">
        <v>1347</v>
      </c>
      <c r="X1150" s="142" t="s">
        <v>1941</v>
      </c>
      <c r="Y1150" s="142" t="s">
        <v>1035</v>
      </c>
      <c r="Z1150" s="142" t="s">
        <v>1069</v>
      </c>
      <c r="AA1150" s="142"/>
      <c r="AB1150" s="142" t="str">
        <f t="shared" si="58"/>
        <v>HAN201715NIPE1È</v>
      </c>
      <c r="AC1150" s="142">
        <f t="shared" si="59"/>
        <v>6</v>
      </c>
      <c r="AD1150" s="142" t="str">
        <f>VLOOKUP(U1150,NIVEAUXADMIN!A:B,2,FALSE)</f>
        <v>HT10</v>
      </c>
      <c r="AE1150" s="142" t="str">
        <f>VLOOKUP(V1150,NIVEAUXADMIN!E:F,2,FALSE)</f>
        <v>HT101012</v>
      </c>
      <c r="AF1150" s="142" t="str">
        <f>VLOOKUP(W1150,NIVEAUXADMIN!I:J,2,FALSE)</f>
        <v>HT101012-01</v>
      </c>
      <c r="AG1150" s="142">
        <f>IF(SUMPRODUCT(($A$4:$A1150=A1150)*($V$4:$V1150=V1150))&gt;1,0,1)</f>
        <v>0</v>
      </c>
    </row>
    <row r="1151" spans="1:33" s="81" customFormat="1" ht="15" customHeight="1">
      <c r="A1151" s="86" t="s">
        <v>78</v>
      </c>
      <c r="B1151" s="86" t="s">
        <v>78</v>
      </c>
      <c r="C1151" s="86" t="s">
        <v>26</v>
      </c>
      <c r="D1151" s="72"/>
      <c r="E1151" s="72" t="s">
        <v>1923</v>
      </c>
      <c r="F1151" s="142" t="s">
        <v>16</v>
      </c>
      <c r="G1151" s="142" t="str">
        <f t="shared" si="60"/>
        <v>Janvier</v>
      </c>
      <c r="H1151" s="158">
        <v>42740</v>
      </c>
      <c r="I1151" s="84" t="s">
        <v>1049</v>
      </c>
      <c r="J1151" s="142" t="s">
        <v>1053</v>
      </c>
      <c r="K1151" s="142" t="s">
        <v>1186</v>
      </c>
      <c r="L1151" s="142" t="s">
        <v>1926</v>
      </c>
      <c r="M1151" s="80" t="str">
        <f>IFERROR(VLOOKUP(K1151,REFERENCES!R:S,2,FALSE),"")</f>
        <v>Nombre</v>
      </c>
      <c r="N1151" s="144">
        <v>50</v>
      </c>
      <c r="O1151" s="75">
        <v>85</v>
      </c>
      <c r="P1151" s="75">
        <v>55</v>
      </c>
      <c r="Q1151" s="75">
        <v>72</v>
      </c>
      <c r="R1151" s="79">
        <v>212</v>
      </c>
      <c r="S1151" s="144">
        <v>50</v>
      </c>
      <c r="T1151" s="85" t="s">
        <v>1040</v>
      </c>
      <c r="U1151" s="142" t="s">
        <v>153</v>
      </c>
      <c r="V1151" s="142" t="s">
        <v>305</v>
      </c>
      <c r="W1151" s="86" t="s">
        <v>1347</v>
      </c>
      <c r="X1151" s="142" t="s">
        <v>1941</v>
      </c>
      <c r="Y1151" s="142" t="s">
        <v>1035</v>
      </c>
      <c r="Z1151" s="142" t="s">
        <v>1069</v>
      </c>
      <c r="AA1151" s="142"/>
      <c r="AB1151" s="142" t="str">
        <f t="shared" si="58"/>
        <v>HAN201715NIPE1È</v>
      </c>
      <c r="AC1151" s="142">
        <f t="shared" si="59"/>
        <v>6</v>
      </c>
      <c r="AD1151" s="142" t="str">
        <f>VLOOKUP(U1151,NIVEAUXADMIN!A:B,2,FALSE)</f>
        <v>HT10</v>
      </c>
      <c r="AE1151" s="142" t="str">
        <f>VLOOKUP(V1151,NIVEAUXADMIN!E:F,2,FALSE)</f>
        <v>HT101012</v>
      </c>
      <c r="AF1151" s="142" t="str">
        <f>VLOOKUP(W1151,NIVEAUXADMIN!I:J,2,FALSE)</f>
        <v>HT101012-01</v>
      </c>
      <c r="AG1151" s="142">
        <f>IF(SUMPRODUCT(($A$4:$A1151=A1151)*($V$4:$V1151=V1151))&gt;1,0,1)</f>
        <v>0</v>
      </c>
    </row>
    <row r="1152" spans="1:33" s="81" customFormat="1" ht="15" customHeight="1">
      <c r="A1152" s="86" t="s">
        <v>78</v>
      </c>
      <c r="B1152" s="86" t="s">
        <v>78</v>
      </c>
      <c r="C1152" s="86" t="s">
        <v>26</v>
      </c>
      <c r="D1152" s="72"/>
      <c r="E1152" s="72" t="s">
        <v>1923</v>
      </c>
      <c r="F1152" s="142" t="s">
        <v>16</v>
      </c>
      <c r="G1152" s="142" t="str">
        <f t="shared" si="60"/>
        <v>Janvier</v>
      </c>
      <c r="H1152" s="158">
        <v>42740</v>
      </c>
      <c r="I1152" s="84" t="s">
        <v>1051</v>
      </c>
      <c r="J1152" s="142" t="s">
        <v>1052</v>
      </c>
      <c r="K1152" s="142" t="s">
        <v>1061</v>
      </c>
      <c r="L1152" s="142"/>
      <c r="M1152" s="80" t="str">
        <f>IFERROR(VLOOKUP(K1152,REFERENCES!R:S,2,FALSE),"")</f>
        <v>Nombre</v>
      </c>
      <c r="N1152" s="144">
        <v>100</v>
      </c>
      <c r="O1152" s="75">
        <v>85</v>
      </c>
      <c r="P1152" s="75">
        <v>55</v>
      </c>
      <c r="Q1152" s="75">
        <v>72</v>
      </c>
      <c r="R1152" s="79">
        <v>212</v>
      </c>
      <c r="S1152" s="144">
        <v>50</v>
      </c>
      <c r="T1152" s="85" t="s">
        <v>1040</v>
      </c>
      <c r="U1152" s="142" t="s">
        <v>153</v>
      </c>
      <c r="V1152" s="142" t="s">
        <v>305</v>
      </c>
      <c r="W1152" s="86" t="s">
        <v>1347</v>
      </c>
      <c r="X1152" s="142" t="s">
        <v>1941</v>
      </c>
      <c r="Y1152" s="142" t="s">
        <v>1035</v>
      </c>
      <c r="Z1152" s="142" t="s">
        <v>1069</v>
      </c>
      <c r="AA1152" s="142"/>
      <c r="AB1152" s="142" t="str">
        <f t="shared" si="58"/>
        <v>HAN201715NIPE1È</v>
      </c>
      <c r="AC1152" s="142">
        <f t="shared" si="59"/>
        <v>6</v>
      </c>
      <c r="AD1152" s="142" t="str">
        <f>VLOOKUP(U1152,NIVEAUXADMIN!A:B,2,FALSE)</f>
        <v>HT10</v>
      </c>
      <c r="AE1152" s="142" t="str">
        <f>VLOOKUP(V1152,NIVEAUXADMIN!E:F,2,FALSE)</f>
        <v>HT101012</v>
      </c>
      <c r="AF1152" s="142" t="str">
        <f>VLOOKUP(W1152,NIVEAUXADMIN!I:J,2,FALSE)</f>
        <v>HT101012-01</v>
      </c>
      <c r="AG1152" s="142">
        <f>IF(SUMPRODUCT(($A$4:$A1152=A1152)*($V$4:$V1152=V1152))&gt;1,0,1)</f>
        <v>0</v>
      </c>
    </row>
    <row r="1153" spans="1:33" s="81" customFormat="1" ht="15" customHeight="1">
      <c r="A1153" s="86" t="s">
        <v>78</v>
      </c>
      <c r="B1153" s="86" t="s">
        <v>78</v>
      </c>
      <c r="C1153" s="86" t="s">
        <v>26</v>
      </c>
      <c r="D1153" s="72"/>
      <c r="E1153" s="72" t="s">
        <v>1923</v>
      </c>
      <c r="F1153" s="142" t="s">
        <v>16</v>
      </c>
      <c r="G1153" s="142" t="str">
        <f t="shared" si="60"/>
        <v>Janvier</v>
      </c>
      <c r="H1153" s="158">
        <v>42740</v>
      </c>
      <c r="I1153" s="84" t="s">
        <v>1051</v>
      </c>
      <c r="J1153" s="142" t="s">
        <v>1052</v>
      </c>
      <c r="K1153" s="142" t="s">
        <v>1058</v>
      </c>
      <c r="L1153" s="142"/>
      <c r="M1153" s="80" t="str">
        <f>IFERROR(VLOOKUP(K1153,REFERENCES!R:S,2,FALSE),"")</f>
        <v>Nombre</v>
      </c>
      <c r="N1153" s="144">
        <v>100</v>
      </c>
      <c r="O1153" s="75">
        <v>85</v>
      </c>
      <c r="P1153" s="75">
        <v>55</v>
      </c>
      <c r="Q1153" s="75">
        <v>72</v>
      </c>
      <c r="R1153" s="79">
        <v>212</v>
      </c>
      <c r="S1153" s="144">
        <v>50</v>
      </c>
      <c r="T1153" s="85" t="s">
        <v>1040</v>
      </c>
      <c r="U1153" s="142" t="s">
        <v>153</v>
      </c>
      <c r="V1153" s="142" t="s">
        <v>305</v>
      </c>
      <c r="W1153" s="86" t="s">
        <v>1347</v>
      </c>
      <c r="X1153" s="142" t="s">
        <v>1941</v>
      </c>
      <c r="Y1153" s="142" t="s">
        <v>1035</v>
      </c>
      <c r="Z1153" s="142" t="s">
        <v>1069</v>
      </c>
      <c r="AA1153" s="142"/>
      <c r="AB1153" s="142" t="str">
        <f t="shared" si="58"/>
        <v>HAN201715NIPE1È</v>
      </c>
      <c r="AC1153" s="142">
        <f t="shared" si="59"/>
        <v>6</v>
      </c>
      <c r="AD1153" s="142" t="str">
        <f>VLOOKUP(U1153,NIVEAUXADMIN!A:B,2,FALSE)</f>
        <v>HT10</v>
      </c>
      <c r="AE1153" s="142" t="str">
        <f>VLOOKUP(V1153,NIVEAUXADMIN!E:F,2,FALSE)</f>
        <v>HT101012</v>
      </c>
      <c r="AF1153" s="142" t="str">
        <f>VLOOKUP(W1153,NIVEAUXADMIN!I:J,2,FALSE)</f>
        <v>HT101012-01</v>
      </c>
      <c r="AG1153" s="142">
        <f>IF(SUMPRODUCT(($A$4:$A1153=A1153)*($V$4:$V1153=V1153))&gt;1,0,1)</f>
        <v>0</v>
      </c>
    </row>
    <row r="1154" spans="1:33" s="81" customFormat="1" ht="15" customHeight="1">
      <c r="A1154" s="86" t="s">
        <v>78</v>
      </c>
      <c r="B1154" s="86" t="s">
        <v>78</v>
      </c>
      <c r="C1154" s="86" t="s">
        <v>26</v>
      </c>
      <c r="D1154" s="72"/>
      <c r="E1154" s="72" t="s">
        <v>1923</v>
      </c>
      <c r="F1154" s="142" t="s">
        <v>16</v>
      </c>
      <c r="G1154" s="142" t="str">
        <f t="shared" si="60"/>
        <v>Janvier</v>
      </c>
      <c r="H1154" s="158">
        <v>42741</v>
      </c>
      <c r="I1154" s="84" t="s">
        <v>1051</v>
      </c>
      <c r="J1154" s="142" t="s">
        <v>1052</v>
      </c>
      <c r="K1154" s="142" t="s">
        <v>1065</v>
      </c>
      <c r="L1154" s="142"/>
      <c r="M1154" s="80" t="str">
        <f>IFERROR(VLOOKUP(K1154,REFERENCES!R:S,2,FALSE),"")</f>
        <v>N/A</v>
      </c>
      <c r="N1154" s="159">
        <v>55</v>
      </c>
      <c r="O1154" s="75">
        <v>139</v>
      </c>
      <c r="P1154" s="75">
        <v>72</v>
      </c>
      <c r="Q1154" s="75">
        <v>68</v>
      </c>
      <c r="R1154" s="79">
        <v>279</v>
      </c>
      <c r="S1154" s="144">
        <v>55</v>
      </c>
      <c r="T1154" s="85" t="s">
        <v>1040</v>
      </c>
      <c r="U1154" s="142" t="s">
        <v>153</v>
      </c>
      <c r="V1154" s="142" t="s">
        <v>305</v>
      </c>
      <c r="W1154" s="86" t="s">
        <v>1347</v>
      </c>
      <c r="X1154" s="142" t="s">
        <v>1942</v>
      </c>
      <c r="Y1154" s="142" t="s">
        <v>1035</v>
      </c>
      <c r="Z1154" s="142" t="s">
        <v>1069</v>
      </c>
      <c r="AA1154" s="142" t="s">
        <v>1927</v>
      </c>
      <c r="AB1154" s="142" t="str">
        <f t="shared" si="58"/>
        <v>HAN201716NIPE1È</v>
      </c>
      <c r="AC1154" s="142">
        <f t="shared" si="59"/>
        <v>6</v>
      </c>
      <c r="AD1154" s="142" t="str">
        <f>VLOOKUP(U1154,NIVEAUXADMIN!A:B,2,FALSE)</f>
        <v>HT10</v>
      </c>
      <c r="AE1154" s="142" t="str">
        <f>VLOOKUP(V1154,NIVEAUXADMIN!E:F,2,FALSE)</f>
        <v>HT101012</v>
      </c>
      <c r="AF1154" s="142" t="str">
        <f>VLOOKUP(W1154,NIVEAUXADMIN!I:J,2,FALSE)</f>
        <v>HT101012-01</v>
      </c>
      <c r="AG1154" s="142">
        <f>IF(SUMPRODUCT(($A$4:$A1154=A1154)*($V$4:$V1154=V1154))&gt;1,0,1)</f>
        <v>0</v>
      </c>
    </row>
    <row r="1155" spans="1:33" s="81" customFormat="1" ht="15" customHeight="1">
      <c r="A1155" s="86" t="s">
        <v>78</v>
      </c>
      <c r="B1155" s="86" t="s">
        <v>78</v>
      </c>
      <c r="C1155" s="86" t="s">
        <v>26</v>
      </c>
      <c r="D1155" s="72"/>
      <c r="E1155" s="72" t="s">
        <v>1923</v>
      </c>
      <c r="F1155" s="142" t="s">
        <v>16</v>
      </c>
      <c r="G1155" s="142" t="str">
        <f t="shared" si="60"/>
        <v>Janvier</v>
      </c>
      <c r="H1155" s="158">
        <v>42741</v>
      </c>
      <c r="I1155" s="84" t="s">
        <v>1051</v>
      </c>
      <c r="J1155" s="142" t="s">
        <v>1052</v>
      </c>
      <c r="K1155" s="142" t="s">
        <v>1056</v>
      </c>
      <c r="L1155" s="142"/>
      <c r="M1155" s="80" t="str">
        <f>IFERROR(VLOOKUP(K1155,REFERENCES!R:S,2,FALSE),"")</f>
        <v>Nombre</v>
      </c>
      <c r="N1155" s="159">
        <v>55</v>
      </c>
      <c r="O1155" s="75">
        <v>139</v>
      </c>
      <c r="P1155" s="75">
        <v>72</v>
      </c>
      <c r="Q1155" s="75">
        <v>68</v>
      </c>
      <c r="R1155" s="79">
        <v>279</v>
      </c>
      <c r="S1155" s="144">
        <v>55</v>
      </c>
      <c r="T1155" s="85" t="s">
        <v>1040</v>
      </c>
      <c r="U1155" s="142" t="s">
        <v>153</v>
      </c>
      <c r="V1155" s="142" t="s">
        <v>305</v>
      </c>
      <c r="W1155" s="86" t="s">
        <v>1347</v>
      </c>
      <c r="X1155" s="142" t="s">
        <v>1942</v>
      </c>
      <c r="Y1155" s="142" t="s">
        <v>1035</v>
      </c>
      <c r="Z1155" s="142" t="s">
        <v>1069</v>
      </c>
      <c r="AA1155" s="142"/>
      <c r="AB1155" s="142" t="str">
        <f t="shared" si="58"/>
        <v>HAN201716NIPE1È</v>
      </c>
      <c r="AC1155" s="142">
        <f t="shared" si="59"/>
        <v>6</v>
      </c>
      <c r="AD1155" s="142" t="str">
        <f>VLOOKUP(U1155,NIVEAUXADMIN!A:B,2,FALSE)</f>
        <v>HT10</v>
      </c>
      <c r="AE1155" s="142" t="str">
        <f>VLOOKUP(V1155,NIVEAUXADMIN!E:F,2,FALSE)</f>
        <v>HT101012</v>
      </c>
      <c r="AF1155" s="142" t="str">
        <f>VLOOKUP(W1155,NIVEAUXADMIN!I:J,2,FALSE)</f>
        <v>HT101012-01</v>
      </c>
      <c r="AG1155" s="142">
        <f>IF(SUMPRODUCT(($A$4:$A1155=A1155)*($V$4:$V1155=V1155))&gt;1,0,1)</f>
        <v>0</v>
      </c>
    </row>
    <row r="1156" spans="1:33" s="81" customFormat="1" ht="15" customHeight="1">
      <c r="A1156" s="86" t="s">
        <v>78</v>
      </c>
      <c r="B1156" s="86" t="s">
        <v>78</v>
      </c>
      <c r="C1156" s="86" t="s">
        <v>26</v>
      </c>
      <c r="D1156" s="72"/>
      <c r="E1156" s="72" t="s">
        <v>1923</v>
      </c>
      <c r="F1156" s="142" t="s">
        <v>16</v>
      </c>
      <c r="G1156" s="142" t="str">
        <f t="shared" si="60"/>
        <v>Janvier</v>
      </c>
      <c r="H1156" s="158">
        <v>42741</v>
      </c>
      <c r="I1156" s="84" t="s">
        <v>1049</v>
      </c>
      <c r="J1156" s="142" t="s">
        <v>1053</v>
      </c>
      <c r="K1156" s="142" t="s">
        <v>1064</v>
      </c>
      <c r="L1156" s="142" t="s">
        <v>1924</v>
      </c>
      <c r="M1156" s="80" t="str">
        <f>IFERROR(VLOOKUP(K1156,REFERENCES!R:S,2,FALSE),"")</f>
        <v>Nombre</v>
      </c>
      <c r="N1156" s="159">
        <v>55</v>
      </c>
      <c r="O1156" s="75">
        <v>139</v>
      </c>
      <c r="P1156" s="75">
        <v>72</v>
      </c>
      <c r="Q1156" s="75">
        <v>68</v>
      </c>
      <c r="R1156" s="79">
        <v>279</v>
      </c>
      <c r="S1156" s="144">
        <v>55</v>
      </c>
      <c r="T1156" s="85" t="s">
        <v>1040</v>
      </c>
      <c r="U1156" s="142" t="s">
        <v>153</v>
      </c>
      <c r="V1156" s="142" t="s">
        <v>305</v>
      </c>
      <c r="W1156" s="86" t="s">
        <v>1347</v>
      </c>
      <c r="X1156" s="142" t="s">
        <v>1942</v>
      </c>
      <c r="Y1156" s="142" t="s">
        <v>1035</v>
      </c>
      <c r="Z1156" s="142" t="s">
        <v>1069</v>
      </c>
      <c r="AA1156" s="142"/>
      <c r="AB1156" s="142" t="str">
        <f t="shared" ref="AB1156:AB1219" si="61">UPPER(LEFT(A1156,3)&amp;YEAR(H1156)&amp;MONTH(H1156)&amp;DAY((H1156))&amp;LEFT(U1156,2)&amp;LEFT(V1156,2)&amp;LEFT(W1156,2))</f>
        <v>HAN201716NIPE1È</v>
      </c>
      <c r="AC1156" s="142">
        <f t="shared" ref="AC1156:AC1219" si="62">COUNTIF($AB$4:$AB$1178,AB1156)</f>
        <v>6</v>
      </c>
      <c r="AD1156" s="142" t="str">
        <f>VLOOKUP(U1156,NIVEAUXADMIN!A:B,2,FALSE)</f>
        <v>HT10</v>
      </c>
      <c r="AE1156" s="142" t="str">
        <f>VLOOKUP(V1156,NIVEAUXADMIN!E:F,2,FALSE)</f>
        <v>HT101012</v>
      </c>
      <c r="AF1156" s="142" t="str">
        <f>VLOOKUP(W1156,NIVEAUXADMIN!I:J,2,FALSE)</f>
        <v>HT101012-01</v>
      </c>
      <c r="AG1156" s="142">
        <f>IF(SUMPRODUCT(($A$4:$A1156=A1156)*($V$4:$V1156=V1156))&gt;1,0,1)</f>
        <v>0</v>
      </c>
    </row>
    <row r="1157" spans="1:33" ht="15" customHeight="1">
      <c r="A1157" s="86" t="s">
        <v>78</v>
      </c>
      <c r="B1157" s="86" t="s">
        <v>78</v>
      </c>
      <c r="C1157" s="86" t="s">
        <v>26</v>
      </c>
      <c r="D1157" s="72"/>
      <c r="E1157" s="72" t="s">
        <v>1923</v>
      </c>
      <c r="F1157" s="142" t="s">
        <v>16</v>
      </c>
      <c r="G1157" s="142" t="str">
        <f t="shared" ref="G1157:G1220" si="63">CHOOSE(MONTH(H1157), "Janvier", "Fevrier", "Mars", "Avril", "Mai", "Juin", "Juillet", "Aout", "Septembre", "Octobre", "Novembre", "Decembre")</f>
        <v>Janvier</v>
      </c>
      <c r="H1157" s="158">
        <v>42741</v>
      </c>
      <c r="I1157" s="84" t="s">
        <v>1049</v>
      </c>
      <c r="J1157" s="142" t="s">
        <v>1053</v>
      </c>
      <c r="K1157" s="142" t="s">
        <v>1186</v>
      </c>
      <c r="L1157" s="142" t="s">
        <v>1926</v>
      </c>
      <c r="M1157" s="80" t="str">
        <f>IFERROR(VLOOKUP(K1157,REFERENCES!R:S,2,FALSE),"")</f>
        <v>Nombre</v>
      </c>
      <c r="N1157" s="159">
        <v>55</v>
      </c>
      <c r="O1157" s="75">
        <v>139</v>
      </c>
      <c r="P1157" s="75">
        <v>72</v>
      </c>
      <c r="Q1157" s="75">
        <v>68</v>
      </c>
      <c r="R1157" s="79">
        <v>279</v>
      </c>
      <c r="S1157" s="144">
        <v>55</v>
      </c>
      <c r="T1157" s="85" t="s">
        <v>1040</v>
      </c>
      <c r="U1157" s="142" t="s">
        <v>153</v>
      </c>
      <c r="V1157" s="142" t="s">
        <v>305</v>
      </c>
      <c r="W1157" s="86" t="s">
        <v>1347</v>
      </c>
      <c r="X1157" s="142" t="s">
        <v>1942</v>
      </c>
      <c r="Y1157" s="142" t="s">
        <v>1035</v>
      </c>
      <c r="Z1157" s="142" t="s">
        <v>1069</v>
      </c>
      <c r="AA1157" s="142"/>
      <c r="AB1157" s="142" t="str">
        <f t="shared" si="61"/>
        <v>HAN201716NIPE1È</v>
      </c>
      <c r="AC1157" s="142">
        <f t="shared" si="62"/>
        <v>6</v>
      </c>
      <c r="AD1157" s="142" t="str">
        <f>VLOOKUP(U1157,NIVEAUXADMIN!A:B,2,FALSE)</f>
        <v>HT10</v>
      </c>
      <c r="AE1157" s="142" t="str">
        <f>VLOOKUP(V1157,NIVEAUXADMIN!E:F,2,FALSE)</f>
        <v>HT101012</v>
      </c>
      <c r="AF1157" s="142" t="str">
        <f>VLOOKUP(W1157,NIVEAUXADMIN!I:J,2,FALSE)</f>
        <v>HT101012-01</v>
      </c>
      <c r="AG1157" s="142">
        <f>IF(SUMPRODUCT(($A$4:$A1157=A1157)*($V$4:$V1157=V1157))&gt;1,0,1)</f>
        <v>0</v>
      </c>
    </row>
    <row r="1158" spans="1:33" ht="15" customHeight="1">
      <c r="A1158" s="86" t="s">
        <v>78</v>
      </c>
      <c r="B1158" s="86" t="s">
        <v>78</v>
      </c>
      <c r="C1158" s="86" t="s">
        <v>26</v>
      </c>
      <c r="D1158" s="72"/>
      <c r="E1158" s="72" t="s">
        <v>1923</v>
      </c>
      <c r="F1158" s="142" t="s">
        <v>16</v>
      </c>
      <c r="G1158" s="142" t="str">
        <f t="shared" si="63"/>
        <v>Janvier</v>
      </c>
      <c r="H1158" s="158">
        <v>42741</v>
      </c>
      <c r="I1158" s="84" t="s">
        <v>1051</v>
      </c>
      <c r="J1158" s="142" t="s">
        <v>1052</v>
      </c>
      <c r="K1158" s="142" t="s">
        <v>1061</v>
      </c>
      <c r="L1158" s="142"/>
      <c r="M1158" s="80" t="str">
        <f>IFERROR(VLOOKUP(K1158,REFERENCES!R:S,2,FALSE),"")</f>
        <v>Nombre</v>
      </c>
      <c r="N1158" s="159">
        <v>110</v>
      </c>
      <c r="O1158" s="75">
        <v>139</v>
      </c>
      <c r="P1158" s="75">
        <v>72</v>
      </c>
      <c r="Q1158" s="75">
        <v>68</v>
      </c>
      <c r="R1158" s="79">
        <v>279</v>
      </c>
      <c r="S1158" s="144">
        <v>55</v>
      </c>
      <c r="T1158" s="85" t="s">
        <v>1040</v>
      </c>
      <c r="U1158" s="142" t="s">
        <v>153</v>
      </c>
      <c r="V1158" s="142" t="s">
        <v>305</v>
      </c>
      <c r="W1158" s="86" t="s">
        <v>1347</v>
      </c>
      <c r="X1158" s="142" t="s">
        <v>1942</v>
      </c>
      <c r="Y1158" s="142" t="s">
        <v>1035</v>
      </c>
      <c r="Z1158" s="142" t="s">
        <v>1069</v>
      </c>
      <c r="AA1158" s="142"/>
      <c r="AB1158" s="142" t="str">
        <f t="shared" si="61"/>
        <v>HAN201716NIPE1È</v>
      </c>
      <c r="AC1158" s="142">
        <f t="shared" si="62"/>
        <v>6</v>
      </c>
      <c r="AD1158" s="142" t="str">
        <f>VLOOKUP(U1158,NIVEAUXADMIN!A:B,2,FALSE)</f>
        <v>HT10</v>
      </c>
      <c r="AE1158" s="142" t="str">
        <f>VLOOKUP(V1158,NIVEAUXADMIN!E:F,2,FALSE)</f>
        <v>HT101012</v>
      </c>
      <c r="AF1158" s="142" t="str">
        <f>VLOOKUP(W1158,NIVEAUXADMIN!I:J,2,FALSE)</f>
        <v>HT101012-01</v>
      </c>
      <c r="AG1158" s="142">
        <f>IF(SUMPRODUCT(($A$4:$A1158=A1158)*($V$4:$V1158=V1158))&gt;1,0,1)</f>
        <v>0</v>
      </c>
    </row>
    <row r="1159" spans="1:33" ht="15" customHeight="1">
      <c r="A1159" s="86" t="s">
        <v>78</v>
      </c>
      <c r="B1159" s="86" t="s">
        <v>78</v>
      </c>
      <c r="C1159" s="86" t="s">
        <v>26</v>
      </c>
      <c r="D1159" s="72"/>
      <c r="E1159" s="72" t="s">
        <v>1923</v>
      </c>
      <c r="F1159" s="142" t="s">
        <v>16</v>
      </c>
      <c r="G1159" s="142" t="str">
        <f t="shared" si="63"/>
        <v>Janvier</v>
      </c>
      <c r="H1159" s="158">
        <v>42741</v>
      </c>
      <c r="I1159" s="84" t="s">
        <v>1051</v>
      </c>
      <c r="J1159" s="142" t="s">
        <v>1052</v>
      </c>
      <c r="K1159" s="142" t="s">
        <v>1058</v>
      </c>
      <c r="L1159" s="142"/>
      <c r="M1159" s="80" t="str">
        <f>IFERROR(VLOOKUP(K1159,REFERENCES!R:S,2,FALSE),"")</f>
        <v>Nombre</v>
      </c>
      <c r="N1159" s="159">
        <v>110</v>
      </c>
      <c r="O1159" s="75">
        <v>139</v>
      </c>
      <c r="P1159" s="75">
        <v>72</v>
      </c>
      <c r="Q1159" s="75">
        <v>68</v>
      </c>
      <c r="R1159" s="79">
        <v>279</v>
      </c>
      <c r="S1159" s="144">
        <v>55</v>
      </c>
      <c r="T1159" s="85" t="s">
        <v>1040</v>
      </c>
      <c r="U1159" s="142" t="s">
        <v>153</v>
      </c>
      <c r="V1159" s="142" t="s">
        <v>305</v>
      </c>
      <c r="W1159" s="86" t="s">
        <v>1347</v>
      </c>
      <c r="X1159" s="142" t="s">
        <v>1942</v>
      </c>
      <c r="Y1159" s="142" t="s">
        <v>1035</v>
      </c>
      <c r="Z1159" s="142" t="s">
        <v>1069</v>
      </c>
      <c r="AA1159" s="142"/>
      <c r="AB1159" s="142" t="str">
        <f t="shared" si="61"/>
        <v>HAN201716NIPE1È</v>
      </c>
      <c r="AC1159" s="142">
        <f t="shared" si="62"/>
        <v>6</v>
      </c>
      <c r="AD1159" s="142" t="str">
        <f>VLOOKUP(U1159,NIVEAUXADMIN!A:B,2,FALSE)</f>
        <v>HT10</v>
      </c>
      <c r="AE1159" s="142" t="str">
        <f>VLOOKUP(V1159,NIVEAUXADMIN!E:F,2,FALSE)</f>
        <v>HT101012</v>
      </c>
      <c r="AF1159" s="142" t="str">
        <f>VLOOKUP(W1159,NIVEAUXADMIN!I:J,2,FALSE)</f>
        <v>HT101012-01</v>
      </c>
      <c r="AG1159" s="142">
        <f>IF(SUMPRODUCT(($A$4:$A1159=A1159)*($V$4:$V1159=V1159))&gt;1,0,1)</f>
        <v>0</v>
      </c>
    </row>
    <row r="1160" spans="1:33" ht="15" customHeight="1">
      <c r="A1160" s="86" t="s">
        <v>78</v>
      </c>
      <c r="B1160" s="86" t="s">
        <v>78</v>
      </c>
      <c r="C1160" s="86" t="s">
        <v>26</v>
      </c>
      <c r="D1160" s="72"/>
      <c r="E1160" s="72" t="s">
        <v>1923</v>
      </c>
      <c r="F1160" s="142" t="s">
        <v>16</v>
      </c>
      <c r="G1160" s="142" t="str">
        <f t="shared" si="63"/>
        <v>Janvier</v>
      </c>
      <c r="H1160" s="158">
        <v>42745</v>
      </c>
      <c r="I1160" s="84" t="s">
        <v>1049</v>
      </c>
      <c r="J1160" s="142" t="s">
        <v>1053</v>
      </c>
      <c r="K1160" s="142" t="s">
        <v>1064</v>
      </c>
      <c r="L1160" s="142" t="s">
        <v>1924</v>
      </c>
      <c r="M1160" s="80" t="str">
        <f>IFERROR(VLOOKUP(K1160,REFERENCES!R:S,2,FALSE),"")</f>
        <v>Nombre</v>
      </c>
      <c r="N1160" s="144">
        <v>66</v>
      </c>
      <c r="O1160" s="75">
        <v>103</v>
      </c>
      <c r="P1160" s="75">
        <v>92</v>
      </c>
      <c r="Q1160" s="75">
        <v>97</v>
      </c>
      <c r="R1160" s="79">
        <v>292</v>
      </c>
      <c r="S1160" s="144">
        <v>66</v>
      </c>
      <c r="T1160" s="85" t="s">
        <v>1040</v>
      </c>
      <c r="U1160" s="142" t="s">
        <v>153</v>
      </c>
      <c r="V1160" s="142" t="s">
        <v>305</v>
      </c>
      <c r="W1160" s="86" t="s">
        <v>1347</v>
      </c>
      <c r="X1160" s="142" t="s">
        <v>2537</v>
      </c>
      <c r="Y1160" s="142" t="s">
        <v>1035</v>
      </c>
      <c r="Z1160" s="142" t="s">
        <v>1069</v>
      </c>
      <c r="AA1160" s="142"/>
      <c r="AB1160" s="142" t="str">
        <f t="shared" si="61"/>
        <v>HAN2017110NIPE1È</v>
      </c>
      <c r="AC1160" s="142">
        <f t="shared" si="62"/>
        <v>6</v>
      </c>
      <c r="AD1160" s="142" t="str">
        <f>VLOOKUP(U1160,NIVEAUXADMIN!A:B,2,FALSE)</f>
        <v>HT10</v>
      </c>
      <c r="AE1160" s="142" t="str">
        <f>VLOOKUP(V1160,NIVEAUXADMIN!E:F,2,FALSE)</f>
        <v>HT101012</v>
      </c>
      <c r="AF1160" s="142" t="str">
        <f>VLOOKUP(W1160,NIVEAUXADMIN!I:J,2,FALSE)</f>
        <v>HT101012-01</v>
      </c>
      <c r="AG1160" s="142">
        <f>IF(SUMPRODUCT(($A$4:$A1160=A1160)*($V$4:$V1160=V1160))&gt;1,0,1)</f>
        <v>0</v>
      </c>
    </row>
    <row r="1161" spans="1:33" ht="15" customHeight="1">
      <c r="A1161" s="86" t="s">
        <v>78</v>
      </c>
      <c r="B1161" s="86" t="s">
        <v>78</v>
      </c>
      <c r="C1161" s="86" t="s">
        <v>26</v>
      </c>
      <c r="D1161" s="72"/>
      <c r="E1161" s="72" t="s">
        <v>1923</v>
      </c>
      <c r="F1161" s="142" t="s">
        <v>16</v>
      </c>
      <c r="G1161" s="142" t="str">
        <f t="shared" si="63"/>
        <v>Janvier</v>
      </c>
      <c r="H1161" s="158">
        <v>42745</v>
      </c>
      <c r="I1161" s="84" t="s">
        <v>1049</v>
      </c>
      <c r="J1161" s="142" t="s">
        <v>1053</v>
      </c>
      <c r="K1161" s="142" t="s">
        <v>1186</v>
      </c>
      <c r="L1161" s="142" t="s">
        <v>1926</v>
      </c>
      <c r="M1161" s="80" t="str">
        <f>IFERROR(VLOOKUP(K1161,REFERENCES!R:S,2,FALSE),"")</f>
        <v>Nombre</v>
      </c>
      <c r="N1161" s="144">
        <v>66</v>
      </c>
      <c r="O1161" s="75">
        <v>103</v>
      </c>
      <c r="P1161" s="75">
        <v>92</v>
      </c>
      <c r="Q1161" s="75">
        <v>97</v>
      </c>
      <c r="R1161" s="79">
        <v>292</v>
      </c>
      <c r="S1161" s="144">
        <v>66</v>
      </c>
      <c r="T1161" s="85" t="s">
        <v>1040</v>
      </c>
      <c r="U1161" s="142" t="s">
        <v>153</v>
      </c>
      <c r="V1161" s="142" t="s">
        <v>305</v>
      </c>
      <c r="W1161" s="86" t="s">
        <v>1347</v>
      </c>
      <c r="X1161" s="142" t="s">
        <v>2537</v>
      </c>
      <c r="Y1161" s="142" t="s">
        <v>1035</v>
      </c>
      <c r="Z1161" s="142" t="s">
        <v>1069</v>
      </c>
      <c r="AA1161" s="142"/>
      <c r="AB1161" s="142" t="str">
        <f t="shared" si="61"/>
        <v>HAN2017110NIPE1È</v>
      </c>
      <c r="AC1161" s="142">
        <f t="shared" si="62"/>
        <v>6</v>
      </c>
      <c r="AD1161" s="142" t="str">
        <f>VLOOKUP(U1161,NIVEAUXADMIN!A:B,2,FALSE)</f>
        <v>HT10</v>
      </c>
      <c r="AE1161" s="142" t="str">
        <f>VLOOKUP(V1161,NIVEAUXADMIN!E:F,2,FALSE)</f>
        <v>HT101012</v>
      </c>
      <c r="AF1161" s="142" t="str">
        <f>VLOOKUP(W1161,NIVEAUXADMIN!I:J,2,FALSE)</f>
        <v>HT101012-01</v>
      </c>
      <c r="AG1161" s="142">
        <f>IF(SUMPRODUCT(($A$4:$A1161=A1161)*($V$4:$V1161=V1161))&gt;1,0,1)</f>
        <v>0</v>
      </c>
    </row>
    <row r="1162" spans="1:33" ht="15" customHeight="1">
      <c r="A1162" s="86" t="s">
        <v>78</v>
      </c>
      <c r="B1162" s="86" t="s">
        <v>78</v>
      </c>
      <c r="C1162" s="86" t="s">
        <v>26</v>
      </c>
      <c r="D1162" s="72"/>
      <c r="E1162" s="72" t="s">
        <v>1923</v>
      </c>
      <c r="F1162" s="142" t="s">
        <v>16</v>
      </c>
      <c r="G1162" s="142" t="str">
        <f t="shared" si="63"/>
        <v>Janvier</v>
      </c>
      <c r="H1162" s="158">
        <v>42745</v>
      </c>
      <c r="I1162" s="84" t="s">
        <v>1051</v>
      </c>
      <c r="J1162" s="142" t="s">
        <v>1052</v>
      </c>
      <c r="K1162" s="142" t="s">
        <v>1061</v>
      </c>
      <c r="L1162" s="142"/>
      <c r="M1162" s="80" t="str">
        <f>IFERROR(VLOOKUP(K1162,REFERENCES!R:S,2,FALSE),"")</f>
        <v>Nombre</v>
      </c>
      <c r="N1162" s="144">
        <v>132</v>
      </c>
      <c r="O1162" s="75">
        <v>103</v>
      </c>
      <c r="P1162" s="75">
        <v>92</v>
      </c>
      <c r="Q1162" s="75">
        <v>97</v>
      </c>
      <c r="R1162" s="79">
        <v>292</v>
      </c>
      <c r="S1162" s="144">
        <v>66</v>
      </c>
      <c r="T1162" s="85" t="s">
        <v>1040</v>
      </c>
      <c r="U1162" s="142" t="s">
        <v>153</v>
      </c>
      <c r="V1162" s="142" t="s">
        <v>305</v>
      </c>
      <c r="W1162" s="86" t="s">
        <v>1347</v>
      </c>
      <c r="X1162" s="142" t="s">
        <v>2537</v>
      </c>
      <c r="Y1162" s="142" t="s">
        <v>1035</v>
      </c>
      <c r="Z1162" s="142" t="s">
        <v>1069</v>
      </c>
      <c r="AA1162" s="142"/>
      <c r="AB1162" s="142" t="str">
        <f t="shared" si="61"/>
        <v>HAN2017110NIPE1È</v>
      </c>
      <c r="AC1162" s="142">
        <f t="shared" si="62"/>
        <v>6</v>
      </c>
      <c r="AD1162" s="142" t="str">
        <f>VLOOKUP(U1162,NIVEAUXADMIN!A:B,2,FALSE)</f>
        <v>HT10</v>
      </c>
      <c r="AE1162" s="142" t="str">
        <f>VLOOKUP(V1162,NIVEAUXADMIN!E:F,2,FALSE)</f>
        <v>HT101012</v>
      </c>
      <c r="AF1162" s="142" t="str">
        <f>VLOOKUP(W1162,NIVEAUXADMIN!I:J,2,FALSE)</f>
        <v>HT101012-01</v>
      </c>
      <c r="AG1162" s="142">
        <f>IF(SUMPRODUCT(($A$4:$A1162=A1162)*($V$4:$V1162=V1162))&gt;1,0,1)</f>
        <v>0</v>
      </c>
    </row>
    <row r="1163" spans="1:33" ht="15" customHeight="1">
      <c r="A1163" s="86" t="s">
        <v>78</v>
      </c>
      <c r="B1163" s="86" t="s">
        <v>78</v>
      </c>
      <c r="C1163" s="86" t="s">
        <v>26</v>
      </c>
      <c r="D1163" s="72"/>
      <c r="E1163" s="72" t="s">
        <v>1923</v>
      </c>
      <c r="F1163" s="142" t="s">
        <v>16</v>
      </c>
      <c r="G1163" s="142" t="str">
        <f t="shared" si="63"/>
        <v>Janvier</v>
      </c>
      <c r="H1163" s="158">
        <v>42745</v>
      </c>
      <c r="I1163" s="84" t="s">
        <v>1051</v>
      </c>
      <c r="J1163" s="142" t="s">
        <v>1052</v>
      </c>
      <c r="K1163" s="142" t="s">
        <v>1058</v>
      </c>
      <c r="L1163" s="142"/>
      <c r="M1163" s="80" t="str">
        <f>IFERROR(VLOOKUP(K1163,REFERENCES!R:S,2,FALSE),"")</f>
        <v>Nombre</v>
      </c>
      <c r="N1163" s="144">
        <v>132</v>
      </c>
      <c r="O1163" s="75">
        <v>103</v>
      </c>
      <c r="P1163" s="75">
        <v>92</v>
      </c>
      <c r="Q1163" s="75">
        <v>97</v>
      </c>
      <c r="R1163" s="79">
        <v>292</v>
      </c>
      <c r="S1163" s="144">
        <v>66</v>
      </c>
      <c r="T1163" s="85" t="s">
        <v>1040</v>
      </c>
      <c r="U1163" s="142" t="s">
        <v>153</v>
      </c>
      <c r="V1163" s="142" t="s">
        <v>305</v>
      </c>
      <c r="W1163" s="86" t="s">
        <v>1347</v>
      </c>
      <c r="X1163" s="142" t="s">
        <v>2537</v>
      </c>
      <c r="Y1163" s="142" t="s">
        <v>1035</v>
      </c>
      <c r="Z1163" s="142" t="s">
        <v>1069</v>
      </c>
      <c r="AA1163" s="142"/>
      <c r="AB1163" s="142" t="str">
        <f t="shared" si="61"/>
        <v>HAN2017110NIPE1È</v>
      </c>
      <c r="AC1163" s="142">
        <f t="shared" si="62"/>
        <v>6</v>
      </c>
      <c r="AD1163" s="142" t="str">
        <f>VLOOKUP(U1163,NIVEAUXADMIN!A:B,2,FALSE)</f>
        <v>HT10</v>
      </c>
      <c r="AE1163" s="142" t="str">
        <f>VLOOKUP(V1163,NIVEAUXADMIN!E:F,2,FALSE)</f>
        <v>HT101012</v>
      </c>
      <c r="AF1163" s="142" t="str">
        <f>VLOOKUP(W1163,NIVEAUXADMIN!I:J,2,FALSE)</f>
        <v>HT101012-01</v>
      </c>
      <c r="AG1163" s="142">
        <f>IF(SUMPRODUCT(($A$4:$A1163=A1163)*($V$4:$V1163=V1163))&gt;1,0,1)</f>
        <v>0</v>
      </c>
    </row>
    <row r="1164" spans="1:33" ht="15" customHeight="1">
      <c r="A1164" s="86" t="s">
        <v>78</v>
      </c>
      <c r="B1164" s="86" t="s">
        <v>78</v>
      </c>
      <c r="C1164" s="86" t="s">
        <v>26</v>
      </c>
      <c r="D1164" s="72"/>
      <c r="E1164" s="72" t="s">
        <v>1923</v>
      </c>
      <c r="F1164" s="142" t="s">
        <v>16</v>
      </c>
      <c r="G1164" s="142" t="str">
        <f t="shared" si="63"/>
        <v>Janvier</v>
      </c>
      <c r="H1164" s="158">
        <v>42745</v>
      </c>
      <c r="I1164" s="84" t="s">
        <v>1051</v>
      </c>
      <c r="J1164" s="142" t="s">
        <v>1052</v>
      </c>
      <c r="K1164" s="142" t="s">
        <v>1056</v>
      </c>
      <c r="L1164" s="142"/>
      <c r="M1164" s="80" t="str">
        <f>IFERROR(VLOOKUP(K1164,REFERENCES!R:S,2,FALSE),"")</f>
        <v>Nombre</v>
      </c>
      <c r="N1164" s="144">
        <v>66</v>
      </c>
      <c r="O1164" s="75">
        <v>103</v>
      </c>
      <c r="P1164" s="75">
        <v>92</v>
      </c>
      <c r="Q1164" s="75">
        <v>97</v>
      </c>
      <c r="R1164" s="79">
        <v>292</v>
      </c>
      <c r="S1164" s="144">
        <v>66</v>
      </c>
      <c r="T1164" s="85" t="s">
        <v>1040</v>
      </c>
      <c r="U1164" s="142" t="s">
        <v>153</v>
      </c>
      <c r="V1164" s="142" t="s">
        <v>305</v>
      </c>
      <c r="W1164" s="86" t="s">
        <v>1347</v>
      </c>
      <c r="X1164" s="142" t="s">
        <v>2537</v>
      </c>
      <c r="Y1164" s="142" t="s">
        <v>1035</v>
      </c>
      <c r="Z1164" s="142" t="s">
        <v>1069</v>
      </c>
      <c r="AA1164" s="142"/>
      <c r="AB1164" s="142" t="str">
        <f t="shared" si="61"/>
        <v>HAN2017110NIPE1È</v>
      </c>
      <c r="AC1164" s="142">
        <f t="shared" si="62"/>
        <v>6</v>
      </c>
      <c r="AD1164" s="142" t="str">
        <f>VLOOKUP(U1164,NIVEAUXADMIN!A:B,2,FALSE)</f>
        <v>HT10</v>
      </c>
      <c r="AE1164" s="142" t="str">
        <f>VLOOKUP(V1164,NIVEAUXADMIN!E:F,2,FALSE)</f>
        <v>HT101012</v>
      </c>
      <c r="AF1164" s="142" t="str">
        <f>VLOOKUP(W1164,NIVEAUXADMIN!I:J,2,FALSE)</f>
        <v>HT101012-01</v>
      </c>
      <c r="AG1164" s="142">
        <f>IF(SUMPRODUCT(($A$4:$A1164=A1164)*($V$4:$V1164=V1164))&gt;1,0,1)</f>
        <v>0</v>
      </c>
    </row>
    <row r="1165" spans="1:33" ht="15" customHeight="1">
      <c r="A1165" s="86" t="s">
        <v>78</v>
      </c>
      <c r="B1165" s="86" t="s">
        <v>78</v>
      </c>
      <c r="C1165" s="86" t="s">
        <v>26</v>
      </c>
      <c r="D1165" s="72"/>
      <c r="E1165" s="72" t="s">
        <v>1923</v>
      </c>
      <c r="F1165" s="142" t="s">
        <v>16</v>
      </c>
      <c r="G1165" s="142" t="str">
        <f t="shared" si="63"/>
        <v>Janvier</v>
      </c>
      <c r="H1165" s="158">
        <v>42745</v>
      </c>
      <c r="I1165" s="84" t="s">
        <v>1051</v>
      </c>
      <c r="J1165" s="142" t="s">
        <v>1052</v>
      </c>
      <c r="K1165" s="142" t="s">
        <v>1065</v>
      </c>
      <c r="L1165" s="142"/>
      <c r="M1165" s="80" t="str">
        <f>IFERROR(VLOOKUP(K1165,REFERENCES!R:S,2,FALSE),"")</f>
        <v>N/A</v>
      </c>
      <c r="N1165" s="144">
        <v>66</v>
      </c>
      <c r="O1165" s="75">
        <v>103</v>
      </c>
      <c r="P1165" s="75">
        <v>92</v>
      </c>
      <c r="Q1165" s="75">
        <v>97</v>
      </c>
      <c r="R1165" s="79">
        <v>292</v>
      </c>
      <c r="S1165" s="144">
        <v>66</v>
      </c>
      <c r="T1165" s="85" t="s">
        <v>1040</v>
      </c>
      <c r="U1165" s="142" t="s">
        <v>153</v>
      </c>
      <c r="V1165" s="142" t="s">
        <v>305</v>
      </c>
      <c r="W1165" s="86" t="s">
        <v>1347</v>
      </c>
      <c r="X1165" s="142" t="s">
        <v>2537</v>
      </c>
      <c r="Y1165" s="142" t="s">
        <v>1035</v>
      </c>
      <c r="Z1165" s="142" t="s">
        <v>1069</v>
      </c>
      <c r="AA1165" s="142" t="s">
        <v>1927</v>
      </c>
      <c r="AB1165" s="142" t="str">
        <f t="shared" si="61"/>
        <v>HAN2017110NIPE1È</v>
      </c>
      <c r="AC1165" s="142">
        <f t="shared" si="62"/>
        <v>6</v>
      </c>
      <c r="AD1165" s="142" t="str">
        <f>VLOOKUP(U1165,NIVEAUXADMIN!A:B,2,FALSE)</f>
        <v>HT10</v>
      </c>
      <c r="AE1165" s="142" t="str">
        <f>VLOOKUP(V1165,NIVEAUXADMIN!E:F,2,FALSE)</f>
        <v>HT101012</v>
      </c>
      <c r="AF1165" s="142" t="str">
        <f>VLOOKUP(W1165,NIVEAUXADMIN!I:J,2,FALSE)</f>
        <v>HT101012-01</v>
      </c>
      <c r="AG1165" s="142">
        <f>IF(SUMPRODUCT(($A$4:$A1165=A1165)*($V$4:$V1165=V1165))&gt;1,0,1)</f>
        <v>0</v>
      </c>
    </row>
    <row r="1166" spans="1:33" ht="15" customHeight="1">
      <c r="A1166" s="86" t="s">
        <v>78</v>
      </c>
      <c r="B1166" s="86" t="s">
        <v>78</v>
      </c>
      <c r="C1166" s="86" t="s">
        <v>26</v>
      </c>
      <c r="D1166" s="72"/>
      <c r="E1166" s="72" t="s">
        <v>1923</v>
      </c>
      <c r="F1166" s="142" t="s">
        <v>16</v>
      </c>
      <c r="G1166" s="142" t="str">
        <f t="shared" si="63"/>
        <v>Decembre</v>
      </c>
      <c r="H1166" s="158">
        <v>42734</v>
      </c>
      <c r="I1166" s="84" t="s">
        <v>1051</v>
      </c>
      <c r="J1166" s="142" t="s">
        <v>1052</v>
      </c>
      <c r="K1166" s="142" t="s">
        <v>1065</v>
      </c>
      <c r="L1166" s="142"/>
      <c r="M1166" s="80" t="str">
        <f>IFERROR(VLOOKUP(K1166,REFERENCES!R:S,2,FALSE),"")</f>
        <v>N/A</v>
      </c>
      <c r="N1166" s="159">
        <v>51</v>
      </c>
      <c r="O1166" s="75">
        <v>80</v>
      </c>
      <c r="P1166" s="75">
        <v>69</v>
      </c>
      <c r="Q1166" s="75">
        <v>76</v>
      </c>
      <c r="R1166" s="79">
        <v>225</v>
      </c>
      <c r="S1166" s="144">
        <v>51</v>
      </c>
      <c r="T1166" s="85" t="s">
        <v>1040</v>
      </c>
      <c r="U1166" s="142" t="s">
        <v>153</v>
      </c>
      <c r="V1166" s="142" t="s">
        <v>305</v>
      </c>
      <c r="W1166" s="86" t="s">
        <v>1611</v>
      </c>
      <c r="X1166" s="142" t="s">
        <v>1936</v>
      </c>
      <c r="Y1166" s="142" t="s">
        <v>1035</v>
      </c>
      <c r="Z1166" s="142" t="s">
        <v>1069</v>
      </c>
      <c r="AA1166" s="142" t="s">
        <v>1927</v>
      </c>
      <c r="AB1166" s="142" t="str">
        <f t="shared" si="61"/>
        <v>HAN20161230NIPE3È</v>
      </c>
      <c r="AC1166" s="142">
        <f t="shared" si="62"/>
        <v>6</v>
      </c>
      <c r="AD1166" s="142" t="str">
        <f>VLOOKUP(U1166,NIVEAUXADMIN!A:B,2,FALSE)</f>
        <v>HT10</v>
      </c>
      <c r="AE1166" s="142" t="str">
        <f>VLOOKUP(V1166,NIVEAUXADMIN!E:F,2,FALSE)</f>
        <v>HT101012</v>
      </c>
      <c r="AF1166" s="142" t="str">
        <f>VLOOKUP(W1166,NIVEAUXADMIN!I:J,2,FALSE)</f>
        <v>HT101012-03</v>
      </c>
      <c r="AG1166" s="142">
        <f>IF(SUMPRODUCT(($A$4:$A1166=A1166)*($V$4:$V1166=V1166))&gt;1,0,1)</f>
        <v>0</v>
      </c>
    </row>
    <row r="1167" spans="1:33" ht="15" customHeight="1">
      <c r="A1167" s="86" t="s">
        <v>78</v>
      </c>
      <c r="B1167" s="86" t="s">
        <v>78</v>
      </c>
      <c r="C1167" s="86" t="s">
        <v>26</v>
      </c>
      <c r="D1167" s="72"/>
      <c r="E1167" s="72" t="s">
        <v>1923</v>
      </c>
      <c r="F1167" s="142" t="s">
        <v>16</v>
      </c>
      <c r="G1167" s="142" t="str">
        <f t="shared" si="63"/>
        <v>Decembre</v>
      </c>
      <c r="H1167" s="158">
        <v>42734</v>
      </c>
      <c r="I1167" s="84" t="s">
        <v>1051</v>
      </c>
      <c r="J1167" s="142" t="s">
        <v>1052</v>
      </c>
      <c r="K1167" s="142" t="s">
        <v>1056</v>
      </c>
      <c r="L1167" s="142"/>
      <c r="M1167" s="80" t="str">
        <f>IFERROR(VLOOKUP(K1167,REFERENCES!R:S,2,FALSE),"")</f>
        <v>Nombre</v>
      </c>
      <c r="N1167" s="159">
        <v>51</v>
      </c>
      <c r="O1167" s="75">
        <v>80</v>
      </c>
      <c r="P1167" s="75">
        <v>69</v>
      </c>
      <c r="Q1167" s="75">
        <v>76</v>
      </c>
      <c r="R1167" s="79">
        <v>225</v>
      </c>
      <c r="S1167" s="144">
        <v>51</v>
      </c>
      <c r="T1167" s="85" t="s">
        <v>1040</v>
      </c>
      <c r="U1167" s="142" t="s">
        <v>153</v>
      </c>
      <c r="V1167" s="142" t="s">
        <v>305</v>
      </c>
      <c r="W1167" s="86" t="s">
        <v>1611</v>
      </c>
      <c r="X1167" s="142" t="s">
        <v>1936</v>
      </c>
      <c r="Y1167" s="142" t="s">
        <v>1035</v>
      </c>
      <c r="Z1167" s="142" t="s">
        <v>1069</v>
      </c>
      <c r="AA1167" s="142"/>
      <c r="AB1167" s="142" t="str">
        <f t="shared" si="61"/>
        <v>HAN20161230NIPE3È</v>
      </c>
      <c r="AC1167" s="142">
        <f t="shared" si="62"/>
        <v>6</v>
      </c>
      <c r="AD1167" s="142" t="str">
        <f>VLOOKUP(U1167,NIVEAUXADMIN!A:B,2,FALSE)</f>
        <v>HT10</v>
      </c>
      <c r="AE1167" s="142" t="str">
        <f>VLOOKUP(V1167,NIVEAUXADMIN!E:F,2,FALSE)</f>
        <v>HT101012</v>
      </c>
      <c r="AF1167" s="142" t="str">
        <f>VLOOKUP(W1167,NIVEAUXADMIN!I:J,2,FALSE)</f>
        <v>HT101012-03</v>
      </c>
      <c r="AG1167" s="142">
        <f>IF(SUMPRODUCT(($A$4:$A1167=A1167)*($V$4:$V1167=V1167))&gt;1,0,1)</f>
        <v>0</v>
      </c>
    </row>
    <row r="1168" spans="1:33" ht="15" customHeight="1">
      <c r="A1168" s="86" t="s">
        <v>78</v>
      </c>
      <c r="B1168" s="86" t="s">
        <v>78</v>
      </c>
      <c r="C1168" s="86" t="s">
        <v>26</v>
      </c>
      <c r="D1168" s="72"/>
      <c r="E1168" s="72" t="s">
        <v>1923</v>
      </c>
      <c r="F1168" s="142" t="s">
        <v>16</v>
      </c>
      <c r="G1168" s="142" t="str">
        <f t="shared" si="63"/>
        <v>Decembre</v>
      </c>
      <c r="H1168" s="158">
        <v>42734</v>
      </c>
      <c r="I1168" s="84" t="s">
        <v>1049</v>
      </c>
      <c r="J1168" s="142" t="s">
        <v>1053</v>
      </c>
      <c r="K1168" s="142" t="s">
        <v>1064</v>
      </c>
      <c r="L1168" s="142" t="s">
        <v>1924</v>
      </c>
      <c r="M1168" s="80" t="str">
        <f>IFERROR(VLOOKUP(K1168,REFERENCES!R:S,2,FALSE),"")</f>
        <v>Nombre</v>
      </c>
      <c r="N1168" s="159">
        <v>51</v>
      </c>
      <c r="O1168" s="75">
        <v>80</v>
      </c>
      <c r="P1168" s="75">
        <v>69</v>
      </c>
      <c r="Q1168" s="75">
        <v>76</v>
      </c>
      <c r="R1168" s="79">
        <v>225</v>
      </c>
      <c r="S1168" s="144">
        <v>51</v>
      </c>
      <c r="T1168" s="85" t="s">
        <v>1040</v>
      </c>
      <c r="U1168" s="142" t="s">
        <v>153</v>
      </c>
      <c r="V1168" s="142" t="s">
        <v>305</v>
      </c>
      <c r="W1168" s="86" t="s">
        <v>1611</v>
      </c>
      <c r="X1168" s="142" t="s">
        <v>1936</v>
      </c>
      <c r="Y1168" s="142" t="s">
        <v>1035</v>
      </c>
      <c r="Z1168" s="142" t="s">
        <v>1069</v>
      </c>
      <c r="AA1168" s="142"/>
      <c r="AB1168" s="142" t="str">
        <f t="shared" si="61"/>
        <v>HAN20161230NIPE3È</v>
      </c>
      <c r="AC1168" s="142">
        <f t="shared" si="62"/>
        <v>6</v>
      </c>
      <c r="AD1168" s="142" t="str">
        <f>VLOOKUP(U1168,NIVEAUXADMIN!A:B,2,FALSE)</f>
        <v>HT10</v>
      </c>
      <c r="AE1168" s="142" t="str">
        <f>VLOOKUP(V1168,NIVEAUXADMIN!E:F,2,FALSE)</f>
        <v>HT101012</v>
      </c>
      <c r="AF1168" s="142" t="str">
        <f>VLOOKUP(W1168,NIVEAUXADMIN!I:J,2,FALSE)</f>
        <v>HT101012-03</v>
      </c>
      <c r="AG1168" s="142">
        <f>IF(SUMPRODUCT(($A$4:$A1168=A1168)*($V$4:$V1168=V1168))&gt;1,0,1)</f>
        <v>0</v>
      </c>
    </row>
    <row r="1169" spans="1:33" ht="15" customHeight="1">
      <c r="A1169" s="86" t="s">
        <v>78</v>
      </c>
      <c r="B1169" s="86" t="s">
        <v>78</v>
      </c>
      <c r="C1169" s="86" t="s">
        <v>26</v>
      </c>
      <c r="D1169" s="72"/>
      <c r="E1169" s="72" t="s">
        <v>1923</v>
      </c>
      <c r="F1169" s="142" t="s">
        <v>16</v>
      </c>
      <c r="G1169" s="142" t="str">
        <f t="shared" si="63"/>
        <v>Decembre</v>
      </c>
      <c r="H1169" s="158">
        <v>42734</v>
      </c>
      <c r="I1169" s="84" t="s">
        <v>1049</v>
      </c>
      <c r="J1169" s="142" t="s">
        <v>1053</v>
      </c>
      <c r="K1169" s="142" t="s">
        <v>1186</v>
      </c>
      <c r="L1169" s="142" t="s">
        <v>1926</v>
      </c>
      <c r="M1169" s="80" t="str">
        <f>IFERROR(VLOOKUP(K1169,REFERENCES!R:S,2,FALSE),"")</f>
        <v>Nombre</v>
      </c>
      <c r="N1169" s="159">
        <v>51</v>
      </c>
      <c r="O1169" s="75">
        <v>80</v>
      </c>
      <c r="P1169" s="75">
        <v>69</v>
      </c>
      <c r="Q1169" s="75">
        <v>76</v>
      </c>
      <c r="R1169" s="79">
        <v>225</v>
      </c>
      <c r="S1169" s="144">
        <v>51</v>
      </c>
      <c r="T1169" s="85" t="s">
        <v>1040</v>
      </c>
      <c r="U1169" s="142" t="s">
        <v>153</v>
      </c>
      <c r="V1169" s="142" t="s">
        <v>305</v>
      </c>
      <c r="W1169" s="86" t="s">
        <v>1611</v>
      </c>
      <c r="X1169" s="142" t="s">
        <v>1936</v>
      </c>
      <c r="Y1169" s="142" t="s">
        <v>1035</v>
      </c>
      <c r="Z1169" s="142" t="s">
        <v>1069</v>
      </c>
      <c r="AA1169" s="142"/>
      <c r="AB1169" s="142" t="str">
        <f t="shared" si="61"/>
        <v>HAN20161230NIPE3È</v>
      </c>
      <c r="AC1169" s="142">
        <f t="shared" si="62"/>
        <v>6</v>
      </c>
      <c r="AD1169" s="142" t="str">
        <f>VLOOKUP(U1169,NIVEAUXADMIN!A:B,2,FALSE)</f>
        <v>HT10</v>
      </c>
      <c r="AE1169" s="142" t="str">
        <f>VLOOKUP(V1169,NIVEAUXADMIN!E:F,2,FALSE)</f>
        <v>HT101012</v>
      </c>
      <c r="AF1169" s="142" t="str">
        <f>VLOOKUP(W1169,NIVEAUXADMIN!I:J,2,FALSE)</f>
        <v>HT101012-03</v>
      </c>
      <c r="AG1169" s="142">
        <f>IF(SUMPRODUCT(($A$4:$A1169=A1169)*($V$4:$V1169=V1169))&gt;1,0,1)</f>
        <v>0</v>
      </c>
    </row>
    <row r="1170" spans="1:33" ht="15" customHeight="1">
      <c r="A1170" s="86" t="s">
        <v>78</v>
      </c>
      <c r="B1170" s="86" t="s">
        <v>78</v>
      </c>
      <c r="C1170" s="86" t="s">
        <v>26</v>
      </c>
      <c r="D1170" s="72"/>
      <c r="E1170" s="72" t="s">
        <v>1923</v>
      </c>
      <c r="F1170" s="142" t="s">
        <v>16</v>
      </c>
      <c r="G1170" s="142" t="str">
        <f t="shared" si="63"/>
        <v>Decembre</v>
      </c>
      <c r="H1170" s="158">
        <v>42734</v>
      </c>
      <c r="I1170" s="84" t="s">
        <v>1051</v>
      </c>
      <c r="J1170" s="142" t="s">
        <v>1052</v>
      </c>
      <c r="K1170" s="142" t="s">
        <v>1061</v>
      </c>
      <c r="L1170" s="142"/>
      <c r="M1170" s="80" t="str">
        <f>IFERROR(VLOOKUP(K1170,REFERENCES!R:S,2,FALSE),"")</f>
        <v>Nombre</v>
      </c>
      <c r="N1170" s="159">
        <v>102</v>
      </c>
      <c r="O1170" s="75">
        <v>80</v>
      </c>
      <c r="P1170" s="75">
        <v>69</v>
      </c>
      <c r="Q1170" s="75">
        <v>76</v>
      </c>
      <c r="R1170" s="79">
        <v>225</v>
      </c>
      <c r="S1170" s="144">
        <v>51</v>
      </c>
      <c r="T1170" s="85" t="s">
        <v>1040</v>
      </c>
      <c r="U1170" s="142" t="s">
        <v>153</v>
      </c>
      <c r="V1170" s="142" t="s">
        <v>305</v>
      </c>
      <c r="W1170" s="86" t="s">
        <v>1611</v>
      </c>
      <c r="X1170" s="142" t="s">
        <v>1936</v>
      </c>
      <c r="Y1170" s="142" t="s">
        <v>1035</v>
      </c>
      <c r="Z1170" s="142" t="s">
        <v>1069</v>
      </c>
      <c r="AA1170" s="142"/>
      <c r="AB1170" s="142" t="str">
        <f t="shared" si="61"/>
        <v>HAN20161230NIPE3È</v>
      </c>
      <c r="AC1170" s="142">
        <f t="shared" si="62"/>
        <v>6</v>
      </c>
      <c r="AD1170" s="142" t="str">
        <f>VLOOKUP(U1170,NIVEAUXADMIN!A:B,2,FALSE)</f>
        <v>HT10</v>
      </c>
      <c r="AE1170" s="142" t="str">
        <f>VLOOKUP(V1170,NIVEAUXADMIN!E:F,2,FALSE)</f>
        <v>HT101012</v>
      </c>
      <c r="AF1170" s="142" t="str">
        <f>VLOOKUP(W1170,NIVEAUXADMIN!I:J,2,FALSE)</f>
        <v>HT101012-03</v>
      </c>
      <c r="AG1170" s="142">
        <f>IF(SUMPRODUCT(($A$4:$A1170=A1170)*($V$4:$V1170=V1170))&gt;1,0,1)</f>
        <v>0</v>
      </c>
    </row>
    <row r="1171" spans="1:33" ht="15" customHeight="1">
      <c r="A1171" s="86" t="s">
        <v>78</v>
      </c>
      <c r="B1171" s="86" t="s">
        <v>78</v>
      </c>
      <c r="C1171" s="86" t="s">
        <v>26</v>
      </c>
      <c r="D1171" s="72"/>
      <c r="E1171" s="72" t="s">
        <v>1923</v>
      </c>
      <c r="F1171" s="142" t="s">
        <v>16</v>
      </c>
      <c r="G1171" s="142" t="str">
        <f t="shared" si="63"/>
        <v>Decembre</v>
      </c>
      <c r="H1171" s="158">
        <v>42734</v>
      </c>
      <c r="I1171" s="84" t="s">
        <v>1051</v>
      </c>
      <c r="J1171" s="142" t="s">
        <v>1052</v>
      </c>
      <c r="K1171" s="142" t="s">
        <v>1058</v>
      </c>
      <c r="L1171" s="142"/>
      <c r="M1171" s="80" t="str">
        <f>IFERROR(VLOOKUP(K1171,REFERENCES!R:S,2,FALSE),"")</f>
        <v>Nombre</v>
      </c>
      <c r="N1171" s="159">
        <v>102</v>
      </c>
      <c r="O1171" s="75">
        <v>80</v>
      </c>
      <c r="P1171" s="75">
        <v>69</v>
      </c>
      <c r="Q1171" s="75">
        <v>76</v>
      </c>
      <c r="R1171" s="79">
        <v>225</v>
      </c>
      <c r="S1171" s="144">
        <v>51</v>
      </c>
      <c r="T1171" s="85" t="s">
        <v>1040</v>
      </c>
      <c r="U1171" s="142" t="s">
        <v>153</v>
      </c>
      <c r="V1171" s="142" t="s">
        <v>305</v>
      </c>
      <c r="W1171" s="86" t="s">
        <v>1611</v>
      </c>
      <c r="X1171" s="142" t="s">
        <v>1936</v>
      </c>
      <c r="Y1171" s="142" t="s">
        <v>1035</v>
      </c>
      <c r="Z1171" s="142" t="s">
        <v>1069</v>
      </c>
      <c r="AA1171" s="142"/>
      <c r="AB1171" s="142" t="str">
        <f t="shared" si="61"/>
        <v>HAN20161230NIPE3È</v>
      </c>
      <c r="AC1171" s="142">
        <f t="shared" si="62"/>
        <v>6</v>
      </c>
      <c r="AD1171" s="142" t="str">
        <f>VLOOKUP(U1171,NIVEAUXADMIN!A:B,2,FALSE)</f>
        <v>HT10</v>
      </c>
      <c r="AE1171" s="142" t="str">
        <f>VLOOKUP(V1171,NIVEAUXADMIN!E:F,2,FALSE)</f>
        <v>HT101012</v>
      </c>
      <c r="AF1171" s="142" t="str">
        <f>VLOOKUP(W1171,NIVEAUXADMIN!I:J,2,FALSE)</f>
        <v>HT101012-03</v>
      </c>
      <c r="AG1171" s="142">
        <f>IF(SUMPRODUCT(($A$4:$A1171=A1171)*($V$4:$V1171=V1171))&gt;1,0,1)</f>
        <v>0</v>
      </c>
    </row>
    <row r="1172" spans="1:33" ht="15" customHeight="1">
      <c r="A1172" s="86" t="s">
        <v>78</v>
      </c>
      <c r="B1172" s="86" t="s">
        <v>78</v>
      </c>
      <c r="C1172" s="86" t="s">
        <v>26</v>
      </c>
      <c r="D1172" s="72"/>
      <c r="E1172" s="72" t="s">
        <v>1923</v>
      </c>
      <c r="F1172" s="142" t="s">
        <v>16</v>
      </c>
      <c r="G1172" s="142" t="str">
        <f t="shared" si="63"/>
        <v>Janvier</v>
      </c>
      <c r="H1172" s="158">
        <v>42744</v>
      </c>
      <c r="I1172" s="84" t="s">
        <v>1049</v>
      </c>
      <c r="J1172" s="142" t="s">
        <v>1053</v>
      </c>
      <c r="K1172" s="142" t="s">
        <v>1064</v>
      </c>
      <c r="L1172" s="142" t="s">
        <v>1924</v>
      </c>
      <c r="M1172" s="80" t="str">
        <f>IFERROR(VLOOKUP(K1172,REFERENCES!R:S,2,FALSE),"")</f>
        <v>Nombre</v>
      </c>
      <c r="N1172" s="144">
        <v>49</v>
      </c>
      <c r="O1172" s="75">
        <v>82</v>
      </c>
      <c r="P1172" s="75">
        <v>57</v>
      </c>
      <c r="Q1172" s="75">
        <v>68</v>
      </c>
      <c r="R1172" s="79">
        <v>207</v>
      </c>
      <c r="S1172" s="144">
        <v>49</v>
      </c>
      <c r="T1172" s="85" t="s">
        <v>1040</v>
      </c>
      <c r="U1172" s="142" t="s">
        <v>153</v>
      </c>
      <c r="V1172" s="142" t="s">
        <v>305</v>
      </c>
      <c r="W1172" s="86" t="s">
        <v>1611</v>
      </c>
      <c r="X1172" s="142" t="s">
        <v>2535</v>
      </c>
      <c r="Y1172" s="142" t="s">
        <v>1035</v>
      </c>
      <c r="Z1172" s="142" t="s">
        <v>1069</v>
      </c>
      <c r="AA1172" s="142"/>
      <c r="AB1172" s="142" t="str">
        <f t="shared" si="61"/>
        <v>HAN201719NIPE3È</v>
      </c>
      <c r="AC1172" s="142">
        <f t="shared" si="62"/>
        <v>6</v>
      </c>
      <c r="AD1172" s="142" t="str">
        <f>VLOOKUP(U1172,NIVEAUXADMIN!A:B,2,FALSE)</f>
        <v>HT10</v>
      </c>
      <c r="AE1172" s="142" t="str">
        <f>VLOOKUP(V1172,NIVEAUXADMIN!E:F,2,FALSE)</f>
        <v>HT101012</v>
      </c>
      <c r="AF1172" s="142" t="str">
        <f>VLOOKUP(W1172,NIVEAUXADMIN!I:J,2,FALSE)</f>
        <v>HT101012-03</v>
      </c>
      <c r="AG1172" s="142">
        <f>IF(SUMPRODUCT(($A$4:$A1172=A1172)*($V$4:$V1172=V1172))&gt;1,0,1)</f>
        <v>0</v>
      </c>
    </row>
    <row r="1173" spans="1:33" ht="15" customHeight="1">
      <c r="A1173" s="86" t="s">
        <v>78</v>
      </c>
      <c r="B1173" s="86" t="s">
        <v>78</v>
      </c>
      <c r="C1173" s="86" t="s">
        <v>26</v>
      </c>
      <c r="D1173" s="72"/>
      <c r="E1173" s="72" t="s">
        <v>1923</v>
      </c>
      <c r="F1173" s="142" t="s">
        <v>16</v>
      </c>
      <c r="G1173" s="142" t="str">
        <f t="shared" si="63"/>
        <v>Janvier</v>
      </c>
      <c r="H1173" s="158">
        <v>42744</v>
      </c>
      <c r="I1173" s="84" t="s">
        <v>1049</v>
      </c>
      <c r="J1173" s="142" t="s">
        <v>1053</v>
      </c>
      <c r="K1173" s="142" t="s">
        <v>1186</v>
      </c>
      <c r="L1173" s="142" t="s">
        <v>1926</v>
      </c>
      <c r="M1173" s="80" t="str">
        <f>IFERROR(VLOOKUP(K1173,REFERENCES!R:S,2,FALSE),"")</f>
        <v>Nombre</v>
      </c>
      <c r="N1173" s="144">
        <v>49</v>
      </c>
      <c r="O1173" s="75">
        <v>82</v>
      </c>
      <c r="P1173" s="75">
        <v>57</v>
      </c>
      <c r="Q1173" s="75">
        <v>68</v>
      </c>
      <c r="R1173" s="79">
        <v>207</v>
      </c>
      <c r="S1173" s="144">
        <v>49</v>
      </c>
      <c r="T1173" s="85" t="s">
        <v>1040</v>
      </c>
      <c r="U1173" s="142" t="s">
        <v>153</v>
      </c>
      <c r="V1173" s="142" t="s">
        <v>305</v>
      </c>
      <c r="W1173" s="86" t="s">
        <v>1611</v>
      </c>
      <c r="X1173" s="142" t="s">
        <v>2535</v>
      </c>
      <c r="Y1173" s="142" t="s">
        <v>1035</v>
      </c>
      <c r="Z1173" s="142" t="s">
        <v>1069</v>
      </c>
      <c r="AA1173" s="142"/>
      <c r="AB1173" s="142" t="str">
        <f t="shared" si="61"/>
        <v>HAN201719NIPE3È</v>
      </c>
      <c r="AC1173" s="142">
        <f t="shared" si="62"/>
        <v>6</v>
      </c>
      <c r="AD1173" s="142" t="str">
        <f>VLOOKUP(U1173,NIVEAUXADMIN!A:B,2,FALSE)</f>
        <v>HT10</v>
      </c>
      <c r="AE1173" s="142" t="str">
        <f>VLOOKUP(V1173,NIVEAUXADMIN!E:F,2,FALSE)</f>
        <v>HT101012</v>
      </c>
      <c r="AF1173" s="142" t="str">
        <f>VLOOKUP(W1173,NIVEAUXADMIN!I:J,2,FALSE)</f>
        <v>HT101012-03</v>
      </c>
      <c r="AG1173" s="142">
        <f>IF(SUMPRODUCT(($A$4:$A1173=A1173)*($V$4:$V1173=V1173))&gt;1,0,1)</f>
        <v>0</v>
      </c>
    </row>
    <row r="1174" spans="1:33" ht="15" customHeight="1">
      <c r="A1174" s="86" t="s">
        <v>78</v>
      </c>
      <c r="B1174" s="86" t="s">
        <v>78</v>
      </c>
      <c r="C1174" s="86" t="s">
        <v>26</v>
      </c>
      <c r="D1174" s="72"/>
      <c r="E1174" s="72" t="s">
        <v>1923</v>
      </c>
      <c r="F1174" s="142" t="s">
        <v>16</v>
      </c>
      <c r="G1174" s="142" t="str">
        <f t="shared" si="63"/>
        <v>Janvier</v>
      </c>
      <c r="H1174" s="158">
        <v>42744</v>
      </c>
      <c r="I1174" s="84" t="s">
        <v>1051</v>
      </c>
      <c r="J1174" s="142" t="s">
        <v>1052</v>
      </c>
      <c r="K1174" s="142" t="s">
        <v>1061</v>
      </c>
      <c r="L1174" s="142"/>
      <c r="M1174" s="80" t="str">
        <f>IFERROR(VLOOKUP(K1174,REFERENCES!R:S,2,FALSE),"")</f>
        <v>Nombre</v>
      </c>
      <c r="N1174" s="144">
        <v>98</v>
      </c>
      <c r="O1174" s="75">
        <v>82</v>
      </c>
      <c r="P1174" s="75">
        <v>57</v>
      </c>
      <c r="Q1174" s="75">
        <v>68</v>
      </c>
      <c r="R1174" s="79">
        <v>207</v>
      </c>
      <c r="S1174" s="144">
        <v>49</v>
      </c>
      <c r="T1174" s="85" t="s">
        <v>1040</v>
      </c>
      <c r="U1174" s="142" t="s">
        <v>153</v>
      </c>
      <c r="V1174" s="142" t="s">
        <v>305</v>
      </c>
      <c r="W1174" s="86" t="s">
        <v>1611</v>
      </c>
      <c r="X1174" s="142" t="s">
        <v>2535</v>
      </c>
      <c r="Y1174" s="142" t="s">
        <v>1035</v>
      </c>
      <c r="Z1174" s="142" t="s">
        <v>1069</v>
      </c>
      <c r="AA1174" s="142"/>
      <c r="AB1174" s="142" t="str">
        <f t="shared" si="61"/>
        <v>HAN201719NIPE3È</v>
      </c>
      <c r="AC1174" s="142">
        <f t="shared" si="62"/>
        <v>6</v>
      </c>
      <c r="AD1174" s="142" t="str">
        <f>VLOOKUP(U1174,NIVEAUXADMIN!A:B,2,FALSE)</f>
        <v>HT10</v>
      </c>
      <c r="AE1174" s="142" t="str">
        <f>VLOOKUP(V1174,NIVEAUXADMIN!E:F,2,FALSE)</f>
        <v>HT101012</v>
      </c>
      <c r="AF1174" s="142" t="str">
        <f>VLOOKUP(W1174,NIVEAUXADMIN!I:J,2,FALSE)</f>
        <v>HT101012-03</v>
      </c>
      <c r="AG1174" s="142">
        <f>IF(SUMPRODUCT(($A$4:$A1174=A1174)*($V$4:$V1174=V1174))&gt;1,0,1)</f>
        <v>0</v>
      </c>
    </row>
    <row r="1175" spans="1:33" ht="15" customHeight="1">
      <c r="A1175" s="86" t="s">
        <v>78</v>
      </c>
      <c r="B1175" s="86" t="s">
        <v>78</v>
      </c>
      <c r="C1175" s="86" t="s">
        <v>26</v>
      </c>
      <c r="D1175" s="72"/>
      <c r="E1175" s="72" t="s">
        <v>1923</v>
      </c>
      <c r="F1175" s="142" t="s">
        <v>16</v>
      </c>
      <c r="G1175" s="142" t="str">
        <f t="shared" si="63"/>
        <v>Janvier</v>
      </c>
      <c r="H1175" s="158">
        <v>42744</v>
      </c>
      <c r="I1175" s="84" t="s">
        <v>1051</v>
      </c>
      <c r="J1175" s="142" t="s">
        <v>1052</v>
      </c>
      <c r="K1175" s="142" t="s">
        <v>1058</v>
      </c>
      <c r="L1175" s="142"/>
      <c r="M1175" s="80" t="str">
        <f>IFERROR(VLOOKUP(K1175,REFERENCES!R:S,2,FALSE),"")</f>
        <v>Nombre</v>
      </c>
      <c r="N1175" s="144">
        <v>98</v>
      </c>
      <c r="O1175" s="75">
        <v>82</v>
      </c>
      <c r="P1175" s="75">
        <v>57</v>
      </c>
      <c r="Q1175" s="75">
        <v>68</v>
      </c>
      <c r="R1175" s="79">
        <v>207</v>
      </c>
      <c r="S1175" s="144">
        <v>49</v>
      </c>
      <c r="T1175" s="85" t="s">
        <v>1040</v>
      </c>
      <c r="U1175" s="142" t="s">
        <v>153</v>
      </c>
      <c r="V1175" s="142" t="s">
        <v>305</v>
      </c>
      <c r="W1175" s="86" t="s">
        <v>1611</v>
      </c>
      <c r="X1175" s="142" t="s">
        <v>2535</v>
      </c>
      <c r="Y1175" s="142" t="s">
        <v>1035</v>
      </c>
      <c r="Z1175" s="142" t="s">
        <v>1069</v>
      </c>
      <c r="AA1175" s="142"/>
      <c r="AB1175" s="142" t="str">
        <f t="shared" si="61"/>
        <v>HAN201719NIPE3È</v>
      </c>
      <c r="AC1175" s="142">
        <f t="shared" si="62"/>
        <v>6</v>
      </c>
      <c r="AD1175" s="142" t="str">
        <f>VLOOKUP(U1175,NIVEAUXADMIN!A:B,2,FALSE)</f>
        <v>HT10</v>
      </c>
      <c r="AE1175" s="142" t="str">
        <f>VLOOKUP(V1175,NIVEAUXADMIN!E:F,2,FALSE)</f>
        <v>HT101012</v>
      </c>
      <c r="AF1175" s="142" t="str">
        <f>VLOOKUP(W1175,NIVEAUXADMIN!I:J,2,FALSE)</f>
        <v>HT101012-03</v>
      </c>
      <c r="AG1175" s="142">
        <f>IF(SUMPRODUCT(($A$4:$A1175=A1175)*($V$4:$V1175=V1175))&gt;1,0,1)</f>
        <v>0</v>
      </c>
    </row>
    <row r="1176" spans="1:33" ht="15" customHeight="1">
      <c r="A1176" s="86" t="s">
        <v>78</v>
      </c>
      <c r="B1176" s="86" t="s">
        <v>78</v>
      </c>
      <c r="C1176" s="86" t="s">
        <v>26</v>
      </c>
      <c r="D1176" s="72"/>
      <c r="E1176" s="72" t="s">
        <v>1923</v>
      </c>
      <c r="F1176" s="142" t="s">
        <v>16</v>
      </c>
      <c r="G1176" s="142" t="str">
        <f t="shared" si="63"/>
        <v>Janvier</v>
      </c>
      <c r="H1176" s="158">
        <v>42744</v>
      </c>
      <c r="I1176" s="84" t="s">
        <v>1051</v>
      </c>
      <c r="J1176" s="142" t="s">
        <v>1052</v>
      </c>
      <c r="K1176" s="142" t="s">
        <v>1056</v>
      </c>
      <c r="L1176" s="142"/>
      <c r="M1176" s="80" t="str">
        <f>IFERROR(VLOOKUP(K1176,REFERENCES!R:S,2,FALSE),"")</f>
        <v>Nombre</v>
      </c>
      <c r="N1176" s="144">
        <v>49</v>
      </c>
      <c r="O1176" s="75">
        <v>82</v>
      </c>
      <c r="P1176" s="75">
        <v>57</v>
      </c>
      <c r="Q1176" s="75">
        <v>68</v>
      </c>
      <c r="R1176" s="79">
        <v>207</v>
      </c>
      <c r="S1176" s="144">
        <v>49</v>
      </c>
      <c r="T1176" s="85" t="s">
        <v>1040</v>
      </c>
      <c r="U1176" s="142" t="s">
        <v>153</v>
      </c>
      <c r="V1176" s="142" t="s">
        <v>305</v>
      </c>
      <c r="W1176" s="86" t="s">
        <v>1611</v>
      </c>
      <c r="X1176" s="142" t="s">
        <v>2535</v>
      </c>
      <c r="Y1176" s="142" t="s">
        <v>1035</v>
      </c>
      <c r="Z1176" s="142" t="s">
        <v>1069</v>
      </c>
      <c r="AA1176" s="142"/>
      <c r="AB1176" s="142" t="str">
        <f t="shared" si="61"/>
        <v>HAN201719NIPE3È</v>
      </c>
      <c r="AC1176" s="142">
        <f t="shared" si="62"/>
        <v>6</v>
      </c>
      <c r="AD1176" s="142" t="str">
        <f>VLOOKUP(U1176,NIVEAUXADMIN!A:B,2,FALSE)</f>
        <v>HT10</v>
      </c>
      <c r="AE1176" s="142" t="str">
        <f>VLOOKUP(V1176,NIVEAUXADMIN!E:F,2,FALSE)</f>
        <v>HT101012</v>
      </c>
      <c r="AF1176" s="142" t="str">
        <f>VLOOKUP(W1176,NIVEAUXADMIN!I:J,2,FALSE)</f>
        <v>HT101012-03</v>
      </c>
      <c r="AG1176" s="142">
        <f>IF(SUMPRODUCT(($A$4:$A1176=A1176)*($V$4:$V1176=V1176))&gt;1,0,1)</f>
        <v>0</v>
      </c>
    </row>
    <row r="1177" spans="1:33" ht="15" customHeight="1">
      <c r="A1177" s="86" t="s">
        <v>78</v>
      </c>
      <c r="B1177" s="86" t="s">
        <v>78</v>
      </c>
      <c r="C1177" s="86" t="s">
        <v>26</v>
      </c>
      <c r="D1177" s="72"/>
      <c r="E1177" s="72" t="s">
        <v>1923</v>
      </c>
      <c r="F1177" s="142" t="s">
        <v>16</v>
      </c>
      <c r="G1177" s="142" t="str">
        <f t="shared" si="63"/>
        <v>Janvier</v>
      </c>
      <c r="H1177" s="158">
        <v>42744</v>
      </c>
      <c r="I1177" s="84" t="s">
        <v>1051</v>
      </c>
      <c r="J1177" s="142" t="s">
        <v>1052</v>
      </c>
      <c r="K1177" s="142" t="s">
        <v>1065</v>
      </c>
      <c r="L1177" s="142"/>
      <c r="M1177" s="80" t="str">
        <f>IFERROR(VLOOKUP(K1177,REFERENCES!R:S,2,FALSE),"")</f>
        <v>N/A</v>
      </c>
      <c r="N1177" s="144">
        <v>49</v>
      </c>
      <c r="O1177" s="75">
        <v>82</v>
      </c>
      <c r="P1177" s="75">
        <v>57</v>
      </c>
      <c r="Q1177" s="75">
        <v>68</v>
      </c>
      <c r="R1177" s="79">
        <v>207</v>
      </c>
      <c r="S1177" s="144">
        <v>49</v>
      </c>
      <c r="T1177" s="85" t="s">
        <v>1040</v>
      </c>
      <c r="U1177" s="142" t="s">
        <v>153</v>
      </c>
      <c r="V1177" s="142" t="s">
        <v>305</v>
      </c>
      <c r="W1177" s="86" t="s">
        <v>1611</v>
      </c>
      <c r="X1177" s="142" t="s">
        <v>2535</v>
      </c>
      <c r="Y1177" s="142" t="s">
        <v>1035</v>
      </c>
      <c r="Z1177" s="142" t="s">
        <v>1069</v>
      </c>
      <c r="AA1177" s="142" t="s">
        <v>1927</v>
      </c>
      <c r="AB1177" s="142" t="str">
        <f t="shared" si="61"/>
        <v>HAN201719NIPE3È</v>
      </c>
      <c r="AC1177" s="142">
        <f t="shared" si="62"/>
        <v>6</v>
      </c>
      <c r="AD1177" s="142" t="str">
        <f>VLOOKUP(U1177,NIVEAUXADMIN!A:B,2,FALSE)</f>
        <v>HT10</v>
      </c>
      <c r="AE1177" s="142" t="str">
        <f>VLOOKUP(V1177,NIVEAUXADMIN!E:F,2,FALSE)</f>
        <v>HT101012</v>
      </c>
      <c r="AF1177" s="142" t="str">
        <f>VLOOKUP(W1177,NIVEAUXADMIN!I:J,2,FALSE)</f>
        <v>HT101012-03</v>
      </c>
      <c r="AG1177" s="142">
        <f>IF(SUMPRODUCT(($A$4:$A1177=A1177)*($V$4:$V1177=V1177))&gt;1,0,1)</f>
        <v>0</v>
      </c>
    </row>
    <row r="1178" spans="1:33" ht="15" customHeight="1">
      <c r="A1178" s="86" t="s">
        <v>78</v>
      </c>
      <c r="B1178" s="86" t="s">
        <v>78</v>
      </c>
      <c r="C1178" s="86" t="s">
        <v>26</v>
      </c>
      <c r="D1178" s="72"/>
      <c r="E1178" s="72" t="s">
        <v>1923</v>
      </c>
      <c r="F1178" s="142" t="s">
        <v>16</v>
      </c>
      <c r="G1178" s="142" t="str">
        <f t="shared" si="63"/>
        <v>Janvier</v>
      </c>
      <c r="H1178" s="158">
        <v>42745</v>
      </c>
      <c r="I1178" s="84" t="s">
        <v>1049</v>
      </c>
      <c r="J1178" s="142" t="s">
        <v>1053</v>
      </c>
      <c r="K1178" s="142" t="s">
        <v>1064</v>
      </c>
      <c r="L1178" s="142" t="s">
        <v>1924</v>
      </c>
      <c r="M1178" s="80" t="str">
        <f>IFERROR(VLOOKUP(K1178,REFERENCES!R:S,2,FALSE),"")</f>
        <v>Nombre</v>
      </c>
      <c r="N1178" s="144">
        <v>13</v>
      </c>
      <c r="O1178" s="75">
        <v>20</v>
      </c>
      <c r="P1178" s="75">
        <v>19</v>
      </c>
      <c r="Q1178" s="75">
        <v>18</v>
      </c>
      <c r="R1178" s="79">
        <v>57</v>
      </c>
      <c r="S1178" s="144">
        <v>13</v>
      </c>
      <c r="T1178" s="85" t="s">
        <v>1040</v>
      </c>
      <c r="U1178" s="142" t="s">
        <v>153</v>
      </c>
      <c r="V1178" s="142" t="s">
        <v>305</v>
      </c>
      <c r="W1178" s="86" t="s">
        <v>1611</v>
      </c>
      <c r="X1178" s="142" t="s">
        <v>2536</v>
      </c>
      <c r="Y1178" s="142" t="s">
        <v>1035</v>
      </c>
      <c r="Z1178" s="142" t="s">
        <v>1069</v>
      </c>
      <c r="AA1178" s="142"/>
      <c r="AB1178" s="142" t="str">
        <f t="shared" si="61"/>
        <v>HAN2017110NIPE3È</v>
      </c>
      <c r="AC1178" s="142">
        <f t="shared" si="62"/>
        <v>1</v>
      </c>
      <c r="AD1178" s="142" t="str">
        <f>VLOOKUP(U1178,NIVEAUXADMIN!A:B,2,FALSE)</f>
        <v>HT10</v>
      </c>
      <c r="AE1178" s="142" t="str">
        <f>VLOOKUP(V1178,NIVEAUXADMIN!E:F,2,FALSE)</f>
        <v>HT101012</v>
      </c>
      <c r="AF1178" s="142" t="str">
        <f>VLOOKUP(W1178,NIVEAUXADMIN!I:J,2,FALSE)</f>
        <v>HT101012-03</v>
      </c>
      <c r="AG1178" s="142">
        <f>IF(SUMPRODUCT(($A$4:$A1178=A1178)*($V$4:$V1178=V1178))&gt;1,0,1)</f>
        <v>0</v>
      </c>
    </row>
    <row r="1179" spans="1:33" ht="15" customHeight="1">
      <c r="A1179" s="86" t="s">
        <v>78</v>
      </c>
      <c r="B1179" s="86" t="s">
        <v>78</v>
      </c>
      <c r="C1179" s="86" t="s">
        <v>26</v>
      </c>
      <c r="D1179" s="72"/>
      <c r="E1179" s="72" t="s">
        <v>1923</v>
      </c>
      <c r="F1179" s="142" t="s">
        <v>16</v>
      </c>
      <c r="G1179" s="142" t="str">
        <f t="shared" si="63"/>
        <v>Janvier</v>
      </c>
      <c r="H1179" s="158">
        <v>42745</v>
      </c>
      <c r="I1179" s="84" t="s">
        <v>1049</v>
      </c>
      <c r="J1179" s="142" t="s">
        <v>1053</v>
      </c>
      <c r="K1179" s="142" t="s">
        <v>1186</v>
      </c>
      <c r="L1179" s="142" t="s">
        <v>1926</v>
      </c>
      <c r="M1179" s="80" t="str">
        <f>IFERROR(VLOOKUP(K1179,REFERENCES!R:S,2,FALSE),"")</f>
        <v>Nombre</v>
      </c>
      <c r="N1179" s="144">
        <v>13</v>
      </c>
      <c r="O1179" s="75">
        <v>20</v>
      </c>
      <c r="P1179" s="75">
        <v>19</v>
      </c>
      <c r="Q1179" s="75">
        <v>18</v>
      </c>
      <c r="R1179" s="79">
        <v>57</v>
      </c>
      <c r="S1179" s="144">
        <v>13</v>
      </c>
      <c r="T1179" s="85" t="s">
        <v>1040</v>
      </c>
      <c r="U1179" s="142" t="s">
        <v>153</v>
      </c>
      <c r="V1179" s="142" t="s">
        <v>305</v>
      </c>
      <c r="W1179" s="86" t="s">
        <v>1611</v>
      </c>
      <c r="X1179" s="142" t="s">
        <v>2536</v>
      </c>
      <c r="Y1179" s="142" t="s">
        <v>1035</v>
      </c>
      <c r="Z1179" s="142" t="s">
        <v>1069</v>
      </c>
      <c r="AA1179" s="142"/>
      <c r="AB1179" s="142" t="str">
        <f t="shared" si="61"/>
        <v>HAN2017110NIPE3È</v>
      </c>
      <c r="AC1179" s="142">
        <f t="shared" si="62"/>
        <v>1</v>
      </c>
      <c r="AD1179" s="142" t="str">
        <f>VLOOKUP(U1179,NIVEAUXADMIN!A:B,2,FALSE)</f>
        <v>HT10</v>
      </c>
      <c r="AE1179" s="142" t="str">
        <f>VLOOKUP(V1179,NIVEAUXADMIN!E:F,2,FALSE)</f>
        <v>HT101012</v>
      </c>
      <c r="AF1179" s="142" t="str">
        <f>VLOOKUP(W1179,NIVEAUXADMIN!I:J,2,FALSE)</f>
        <v>HT101012-03</v>
      </c>
      <c r="AG1179" s="142">
        <f>IF(SUMPRODUCT(($A$4:$A1179=A1179)*($V$4:$V1179=V1179))&gt;1,0,1)</f>
        <v>0</v>
      </c>
    </row>
    <row r="1180" spans="1:33" ht="15" customHeight="1">
      <c r="A1180" s="86" t="s">
        <v>78</v>
      </c>
      <c r="B1180" s="86" t="s">
        <v>78</v>
      </c>
      <c r="C1180" s="86" t="s">
        <v>26</v>
      </c>
      <c r="D1180" s="72"/>
      <c r="E1180" s="72" t="s">
        <v>1923</v>
      </c>
      <c r="F1180" s="142" t="s">
        <v>16</v>
      </c>
      <c r="G1180" s="142" t="str">
        <f t="shared" si="63"/>
        <v>Janvier</v>
      </c>
      <c r="H1180" s="158">
        <v>42745</v>
      </c>
      <c r="I1180" s="84" t="s">
        <v>1051</v>
      </c>
      <c r="J1180" s="142" t="s">
        <v>1052</v>
      </c>
      <c r="K1180" s="142" t="s">
        <v>1061</v>
      </c>
      <c r="L1180" s="142"/>
      <c r="M1180" s="80" t="str">
        <f>IFERROR(VLOOKUP(K1180,REFERENCES!R:S,2,FALSE),"")</f>
        <v>Nombre</v>
      </c>
      <c r="N1180" s="144">
        <v>26</v>
      </c>
      <c r="O1180" s="75">
        <v>20</v>
      </c>
      <c r="P1180" s="75">
        <v>19</v>
      </c>
      <c r="Q1180" s="75">
        <v>18</v>
      </c>
      <c r="R1180" s="79">
        <v>57</v>
      </c>
      <c r="S1180" s="144">
        <v>13</v>
      </c>
      <c r="T1180" s="85" t="s">
        <v>1040</v>
      </c>
      <c r="U1180" s="142" t="s">
        <v>153</v>
      </c>
      <c r="V1180" s="142" t="s">
        <v>305</v>
      </c>
      <c r="W1180" s="86" t="s">
        <v>1611</v>
      </c>
      <c r="X1180" s="142" t="s">
        <v>2536</v>
      </c>
      <c r="Y1180" s="142" t="s">
        <v>1035</v>
      </c>
      <c r="Z1180" s="142" t="s">
        <v>1069</v>
      </c>
      <c r="AA1180" s="142"/>
      <c r="AB1180" s="142" t="str">
        <f t="shared" si="61"/>
        <v>HAN2017110NIPE3È</v>
      </c>
      <c r="AC1180" s="142">
        <f t="shared" si="62"/>
        <v>1</v>
      </c>
      <c r="AD1180" s="142" t="str">
        <f>VLOOKUP(U1180,NIVEAUXADMIN!A:B,2,FALSE)</f>
        <v>HT10</v>
      </c>
      <c r="AE1180" s="142" t="str">
        <f>VLOOKUP(V1180,NIVEAUXADMIN!E:F,2,FALSE)</f>
        <v>HT101012</v>
      </c>
      <c r="AF1180" s="142" t="str">
        <f>VLOOKUP(W1180,NIVEAUXADMIN!I:J,2,FALSE)</f>
        <v>HT101012-03</v>
      </c>
      <c r="AG1180" s="142">
        <f>IF(SUMPRODUCT(($A$4:$A1180=A1180)*($V$4:$V1180=V1180))&gt;1,0,1)</f>
        <v>0</v>
      </c>
    </row>
    <row r="1181" spans="1:33" ht="15" customHeight="1">
      <c r="A1181" s="86" t="s">
        <v>78</v>
      </c>
      <c r="B1181" s="86" t="s">
        <v>78</v>
      </c>
      <c r="C1181" s="86" t="s">
        <v>26</v>
      </c>
      <c r="D1181" s="72"/>
      <c r="E1181" s="72" t="s">
        <v>1923</v>
      </c>
      <c r="F1181" s="142" t="s">
        <v>16</v>
      </c>
      <c r="G1181" s="142" t="str">
        <f t="shared" si="63"/>
        <v>Janvier</v>
      </c>
      <c r="H1181" s="158">
        <v>42745</v>
      </c>
      <c r="I1181" s="84" t="s">
        <v>1051</v>
      </c>
      <c r="J1181" s="142" t="s">
        <v>1052</v>
      </c>
      <c r="K1181" s="142" t="s">
        <v>1058</v>
      </c>
      <c r="L1181" s="142"/>
      <c r="M1181" s="80" t="str">
        <f>IFERROR(VLOOKUP(K1181,REFERENCES!R:S,2,FALSE),"")</f>
        <v>Nombre</v>
      </c>
      <c r="N1181" s="144">
        <v>26</v>
      </c>
      <c r="O1181" s="75">
        <v>20</v>
      </c>
      <c r="P1181" s="75">
        <v>19</v>
      </c>
      <c r="Q1181" s="75">
        <v>18</v>
      </c>
      <c r="R1181" s="79">
        <v>57</v>
      </c>
      <c r="S1181" s="144">
        <v>13</v>
      </c>
      <c r="T1181" s="85" t="s">
        <v>1040</v>
      </c>
      <c r="U1181" s="142" t="s">
        <v>153</v>
      </c>
      <c r="V1181" s="142" t="s">
        <v>305</v>
      </c>
      <c r="W1181" s="86" t="s">
        <v>1611</v>
      </c>
      <c r="X1181" s="142" t="s">
        <v>2536</v>
      </c>
      <c r="Y1181" s="142" t="s">
        <v>1035</v>
      </c>
      <c r="Z1181" s="142" t="s">
        <v>1069</v>
      </c>
      <c r="AA1181" s="142"/>
      <c r="AB1181" s="142" t="str">
        <f t="shared" si="61"/>
        <v>HAN2017110NIPE3È</v>
      </c>
      <c r="AC1181" s="142">
        <f t="shared" si="62"/>
        <v>1</v>
      </c>
      <c r="AD1181" s="142" t="str">
        <f>VLOOKUP(U1181,NIVEAUXADMIN!A:B,2,FALSE)</f>
        <v>HT10</v>
      </c>
      <c r="AE1181" s="142" t="str">
        <f>VLOOKUP(V1181,NIVEAUXADMIN!E:F,2,FALSE)</f>
        <v>HT101012</v>
      </c>
      <c r="AF1181" s="142" t="str">
        <f>VLOOKUP(W1181,NIVEAUXADMIN!I:J,2,FALSE)</f>
        <v>HT101012-03</v>
      </c>
      <c r="AG1181" s="142">
        <f>IF(SUMPRODUCT(($A$4:$A1181=A1181)*($V$4:$V1181=V1181))&gt;1,0,1)</f>
        <v>0</v>
      </c>
    </row>
    <row r="1182" spans="1:33" ht="15" customHeight="1">
      <c r="A1182" s="86" t="s">
        <v>78</v>
      </c>
      <c r="B1182" s="86" t="s">
        <v>78</v>
      </c>
      <c r="C1182" s="86" t="s">
        <v>26</v>
      </c>
      <c r="D1182" s="72"/>
      <c r="E1182" s="72" t="s">
        <v>1923</v>
      </c>
      <c r="F1182" s="142" t="s">
        <v>16</v>
      </c>
      <c r="G1182" s="142" t="str">
        <f t="shared" si="63"/>
        <v>Janvier</v>
      </c>
      <c r="H1182" s="158">
        <v>42745</v>
      </c>
      <c r="I1182" s="84" t="s">
        <v>1051</v>
      </c>
      <c r="J1182" s="142" t="s">
        <v>1052</v>
      </c>
      <c r="K1182" s="142" t="s">
        <v>1056</v>
      </c>
      <c r="L1182" s="142"/>
      <c r="M1182" s="80" t="str">
        <f>IFERROR(VLOOKUP(K1182,REFERENCES!R:S,2,FALSE),"")</f>
        <v>Nombre</v>
      </c>
      <c r="N1182" s="144">
        <v>13</v>
      </c>
      <c r="O1182" s="75">
        <v>20</v>
      </c>
      <c r="P1182" s="75">
        <v>19</v>
      </c>
      <c r="Q1182" s="75">
        <v>18</v>
      </c>
      <c r="R1182" s="79">
        <v>57</v>
      </c>
      <c r="S1182" s="144">
        <v>13</v>
      </c>
      <c r="T1182" s="85" t="s">
        <v>1040</v>
      </c>
      <c r="U1182" s="142" t="s">
        <v>153</v>
      </c>
      <c r="V1182" s="142" t="s">
        <v>305</v>
      </c>
      <c r="W1182" s="86" t="s">
        <v>1611</v>
      </c>
      <c r="X1182" s="142" t="s">
        <v>2536</v>
      </c>
      <c r="Y1182" s="142" t="s">
        <v>1035</v>
      </c>
      <c r="Z1182" s="142" t="s">
        <v>1069</v>
      </c>
      <c r="AA1182" s="142"/>
      <c r="AB1182" s="142" t="str">
        <f t="shared" si="61"/>
        <v>HAN2017110NIPE3È</v>
      </c>
      <c r="AC1182" s="142">
        <f t="shared" si="62"/>
        <v>1</v>
      </c>
      <c r="AD1182" s="142" t="str">
        <f>VLOOKUP(U1182,NIVEAUXADMIN!A:B,2,FALSE)</f>
        <v>HT10</v>
      </c>
      <c r="AE1182" s="142" t="str">
        <f>VLOOKUP(V1182,NIVEAUXADMIN!E:F,2,FALSE)</f>
        <v>HT101012</v>
      </c>
      <c r="AF1182" s="142" t="str">
        <f>VLOOKUP(W1182,NIVEAUXADMIN!I:J,2,FALSE)</f>
        <v>HT101012-03</v>
      </c>
      <c r="AG1182" s="142">
        <f>IF(SUMPRODUCT(($A$4:$A1182=A1182)*($V$4:$V1182=V1182))&gt;1,0,1)</f>
        <v>0</v>
      </c>
    </row>
    <row r="1183" spans="1:33" ht="15" customHeight="1">
      <c r="A1183" s="86" t="s">
        <v>78</v>
      </c>
      <c r="B1183" s="86" t="s">
        <v>78</v>
      </c>
      <c r="C1183" s="86" t="s">
        <v>26</v>
      </c>
      <c r="D1183" s="72"/>
      <c r="E1183" s="72" t="s">
        <v>1923</v>
      </c>
      <c r="F1183" s="142" t="s">
        <v>16</v>
      </c>
      <c r="G1183" s="142" t="str">
        <f t="shared" si="63"/>
        <v>Janvier</v>
      </c>
      <c r="H1183" s="158">
        <v>42745</v>
      </c>
      <c r="I1183" s="84" t="s">
        <v>1051</v>
      </c>
      <c r="J1183" s="142" t="s">
        <v>1052</v>
      </c>
      <c r="K1183" s="142" t="s">
        <v>1065</v>
      </c>
      <c r="L1183" s="142"/>
      <c r="M1183" s="80" t="str">
        <f>IFERROR(VLOOKUP(K1183,REFERENCES!R:S,2,FALSE),"")</f>
        <v>N/A</v>
      </c>
      <c r="N1183" s="144">
        <v>13</v>
      </c>
      <c r="O1183" s="75">
        <v>20</v>
      </c>
      <c r="P1183" s="75">
        <v>19</v>
      </c>
      <c r="Q1183" s="75">
        <v>18</v>
      </c>
      <c r="R1183" s="79">
        <v>57</v>
      </c>
      <c r="S1183" s="144">
        <v>13</v>
      </c>
      <c r="T1183" s="85" t="s">
        <v>1040</v>
      </c>
      <c r="U1183" s="142" t="s">
        <v>153</v>
      </c>
      <c r="V1183" s="142" t="s">
        <v>305</v>
      </c>
      <c r="W1183" s="86" t="s">
        <v>1611</v>
      </c>
      <c r="X1183" s="142" t="s">
        <v>2536</v>
      </c>
      <c r="Y1183" s="142" t="s">
        <v>1035</v>
      </c>
      <c r="Z1183" s="142" t="s">
        <v>1069</v>
      </c>
      <c r="AA1183" s="142" t="s">
        <v>1927</v>
      </c>
      <c r="AB1183" s="142" t="str">
        <f t="shared" si="61"/>
        <v>HAN2017110NIPE3È</v>
      </c>
      <c r="AC1183" s="142">
        <f t="shared" si="62"/>
        <v>1</v>
      </c>
      <c r="AD1183" s="142" t="str">
        <f>VLOOKUP(U1183,NIVEAUXADMIN!A:B,2,FALSE)</f>
        <v>HT10</v>
      </c>
      <c r="AE1183" s="142" t="str">
        <f>VLOOKUP(V1183,NIVEAUXADMIN!E:F,2,FALSE)</f>
        <v>HT101012</v>
      </c>
      <c r="AF1183" s="142" t="str">
        <f>VLOOKUP(W1183,NIVEAUXADMIN!I:J,2,FALSE)</f>
        <v>HT101012-03</v>
      </c>
      <c r="AG1183" s="142">
        <f>IF(SUMPRODUCT(($A$4:$A1183=A1183)*($V$4:$V1183=V1183))&gt;1,0,1)</f>
        <v>0</v>
      </c>
    </row>
    <row r="1184" spans="1:33" ht="15" customHeight="1">
      <c r="A1184" s="86" t="s">
        <v>78</v>
      </c>
      <c r="B1184" s="86" t="s">
        <v>78</v>
      </c>
      <c r="C1184" s="86" t="s">
        <v>26</v>
      </c>
      <c r="D1184" s="72"/>
      <c r="E1184" s="72" t="s">
        <v>1923</v>
      </c>
      <c r="F1184" s="142" t="s">
        <v>16</v>
      </c>
      <c r="G1184" s="142" t="str">
        <f t="shared" si="63"/>
        <v>Janvier</v>
      </c>
      <c r="H1184" s="158">
        <v>42746</v>
      </c>
      <c r="I1184" s="84" t="s">
        <v>1049</v>
      </c>
      <c r="J1184" s="142" t="s">
        <v>1053</v>
      </c>
      <c r="K1184" s="142" t="s">
        <v>1064</v>
      </c>
      <c r="L1184" s="142" t="s">
        <v>1924</v>
      </c>
      <c r="M1184" s="80" t="str">
        <f>IFERROR(VLOOKUP(K1184,REFERENCES!R:S,2,FALSE),"")</f>
        <v>Nombre</v>
      </c>
      <c r="N1184" s="144">
        <v>4</v>
      </c>
      <c r="O1184" s="75">
        <v>10</v>
      </c>
      <c r="P1184" s="75">
        <v>5</v>
      </c>
      <c r="Q1184" s="75">
        <v>6</v>
      </c>
      <c r="R1184" s="79">
        <v>21</v>
      </c>
      <c r="S1184" s="144">
        <v>4</v>
      </c>
      <c r="T1184" s="85" t="s">
        <v>1040</v>
      </c>
      <c r="U1184" s="142" t="s">
        <v>153</v>
      </c>
      <c r="V1184" s="142" t="s">
        <v>305</v>
      </c>
      <c r="W1184" s="86" t="s">
        <v>1611</v>
      </c>
      <c r="X1184" s="142" t="s">
        <v>2538</v>
      </c>
      <c r="Y1184" s="142" t="s">
        <v>1035</v>
      </c>
      <c r="Z1184" s="142" t="s">
        <v>1069</v>
      </c>
      <c r="AA1184" s="142"/>
      <c r="AB1184" s="142" t="str">
        <f t="shared" si="61"/>
        <v>HAN2017111NIPE3È</v>
      </c>
      <c r="AC1184" s="142">
        <f t="shared" si="62"/>
        <v>0</v>
      </c>
      <c r="AD1184" s="142" t="str">
        <f>VLOOKUP(U1184,NIVEAUXADMIN!A:B,2,FALSE)</f>
        <v>HT10</v>
      </c>
      <c r="AE1184" s="142" t="str">
        <f>VLOOKUP(V1184,NIVEAUXADMIN!E:F,2,FALSE)</f>
        <v>HT101012</v>
      </c>
      <c r="AF1184" s="142" t="str">
        <f>VLOOKUP(W1184,NIVEAUXADMIN!I:J,2,FALSE)</f>
        <v>HT101012-03</v>
      </c>
      <c r="AG1184" s="142">
        <f>IF(SUMPRODUCT(($A$4:$A1184=A1184)*($V$4:$V1184=V1184))&gt;1,0,1)</f>
        <v>0</v>
      </c>
    </row>
    <row r="1185" spans="1:33" ht="15" customHeight="1">
      <c r="A1185" s="86" t="s">
        <v>78</v>
      </c>
      <c r="B1185" s="86" t="s">
        <v>78</v>
      </c>
      <c r="C1185" s="86" t="s">
        <v>26</v>
      </c>
      <c r="D1185" s="72"/>
      <c r="E1185" s="72" t="s">
        <v>1923</v>
      </c>
      <c r="F1185" s="142" t="s">
        <v>16</v>
      </c>
      <c r="G1185" s="142" t="str">
        <f t="shared" si="63"/>
        <v>Janvier</v>
      </c>
      <c r="H1185" s="158">
        <v>42746</v>
      </c>
      <c r="I1185" s="84" t="s">
        <v>1049</v>
      </c>
      <c r="J1185" s="142" t="s">
        <v>1053</v>
      </c>
      <c r="K1185" s="142" t="s">
        <v>1186</v>
      </c>
      <c r="L1185" s="142" t="s">
        <v>1926</v>
      </c>
      <c r="M1185" s="80" t="str">
        <f>IFERROR(VLOOKUP(K1185,REFERENCES!R:S,2,FALSE),"")</f>
        <v>Nombre</v>
      </c>
      <c r="N1185" s="144">
        <v>4</v>
      </c>
      <c r="O1185" s="75">
        <v>10</v>
      </c>
      <c r="P1185" s="75">
        <v>5</v>
      </c>
      <c r="Q1185" s="75">
        <v>6</v>
      </c>
      <c r="R1185" s="79">
        <v>21</v>
      </c>
      <c r="S1185" s="144">
        <v>4</v>
      </c>
      <c r="T1185" s="85" t="s">
        <v>1040</v>
      </c>
      <c r="U1185" s="142" t="s">
        <v>153</v>
      </c>
      <c r="V1185" s="142" t="s">
        <v>305</v>
      </c>
      <c r="W1185" s="86" t="s">
        <v>1611</v>
      </c>
      <c r="X1185" s="142" t="s">
        <v>2538</v>
      </c>
      <c r="Y1185" s="142" t="s">
        <v>1035</v>
      </c>
      <c r="Z1185" s="142" t="s">
        <v>1069</v>
      </c>
      <c r="AA1185" s="142"/>
      <c r="AB1185" s="142" t="str">
        <f t="shared" si="61"/>
        <v>HAN2017111NIPE3È</v>
      </c>
      <c r="AC1185" s="142">
        <f t="shared" si="62"/>
        <v>0</v>
      </c>
      <c r="AD1185" s="142" t="str">
        <f>VLOOKUP(U1185,NIVEAUXADMIN!A:B,2,FALSE)</f>
        <v>HT10</v>
      </c>
      <c r="AE1185" s="142" t="str">
        <f>VLOOKUP(V1185,NIVEAUXADMIN!E:F,2,FALSE)</f>
        <v>HT101012</v>
      </c>
      <c r="AF1185" s="142" t="str">
        <f>VLOOKUP(W1185,NIVEAUXADMIN!I:J,2,FALSE)</f>
        <v>HT101012-03</v>
      </c>
      <c r="AG1185" s="142">
        <f>IF(SUMPRODUCT(($A$4:$A1185=A1185)*($V$4:$V1185=V1185))&gt;1,0,1)</f>
        <v>0</v>
      </c>
    </row>
    <row r="1186" spans="1:33" ht="15" customHeight="1">
      <c r="A1186" s="86" t="s">
        <v>78</v>
      </c>
      <c r="B1186" s="86" t="s">
        <v>78</v>
      </c>
      <c r="C1186" s="86" t="s">
        <v>26</v>
      </c>
      <c r="D1186" s="72"/>
      <c r="E1186" s="72" t="s">
        <v>1923</v>
      </c>
      <c r="F1186" s="142" t="s">
        <v>16</v>
      </c>
      <c r="G1186" s="142" t="str">
        <f t="shared" si="63"/>
        <v>Janvier</v>
      </c>
      <c r="H1186" s="158">
        <v>42746</v>
      </c>
      <c r="I1186" s="84" t="s">
        <v>1051</v>
      </c>
      <c r="J1186" s="142" t="s">
        <v>1052</v>
      </c>
      <c r="K1186" s="142" t="s">
        <v>1061</v>
      </c>
      <c r="L1186" s="142"/>
      <c r="M1186" s="80" t="str">
        <f>IFERROR(VLOOKUP(K1186,REFERENCES!R:S,2,FALSE),"")</f>
        <v>Nombre</v>
      </c>
      <c r="N1186" s="144">
        <v>8</v>
      </c>
      <c r="O1186" s="75">
        <v>10</v>
      </c>
      <c r="P1186" s="75">
        <v>5</v>
      </c>
      <c r="Q1186" s="75">
        <v>6</v>
      </c>
      <c r="R1186" s="79">
        <v>21</v>
      </c>
      <c r="S1186" s="144">
        <v>4</v>
      </c>
      <c r="T1186" s="85" t="s">
        <v>1040</v>
      </c>
      <c r="U1186" s="142" t="s">
        <v>153</v>
      </c>
      <c r="V1186" s="142" t="s">
        <v>305</v>
      </c>
      <c r="W1186" s="86" t="s">
        <v>1611</v>
      </c>
      <c r="X1186" s="142" t="s">
        <v>2538</v>
      </c>
      <c r="Y1186" s="142" t="s">
        <v>1035</v>
      </c>
      <c r="Z1186" s="142" t="s">
        <v>1069</v>
      </c>
      <c r="AA1186" s="142"/>
      <c r="AB1186" s="142" t="str">
        <f t="shared" si="61"/>
        <v>HAN2017111NIPE3È</v>
      </c>
      <c r="AC1186" s="142">
        <f t="shared" si="62"/>
        <v>0</v>
      </c>
      <c r="AD1186" s="142" t="str">
        <f>VLOOKUP(U1186,NIVEAUXADMIN!A:B,2,FALSE)</f>
        <v>HT10</v>
      </c>
      <c r="AE1186" s="142" t="str">
        <f>VLOOKUP(V1186,NIVEAUXADMIN!E:F,2,FALSE)</f>
        <v>HT101012</v>
      </c>
      <c r="AF1186" s="142" t="str">
        <f>VLOOKUP(W1186,NIVEAUXADMIN!I:J,2,FALSE)</f>
        <v>HT101012-03</v>
      </c>
      <c r="AG1186" s="142">
        <f>IF(SUMPRODUCT(($A$4:$A1186=A1186)*($V$4:$V1186=V1186))&gt;1,0,1)</f>
        <v>0</v>
      </c>
    </row>
    <row r="1187" spans="1:33" ht="15" customHeight="1">
      <c r="A1187" s="86" t="s">
        <v>78</v>
      </c>
      <c r="B1187" s="86" t="s">
        <v>78</v>
      </c>
      <c r="C1187" s="86" t="s">
        <v>26</v>
      </c>
      <c r="D1187" s="72"/>
      <c r="E1187" s="72" t="s">
        <v>1923</v>
      </c>
      <c r="F1187" s="142" t="s">
        <v>16</v>
      </c>
      <c r="G1187" s="142" t="str">
        <f t="shared" si="63"/>
        <v>Janvier</v>
      </c>
      <c r="H1187" s="158">
        <v>42746</v>
      </c>
      <c r="I1187" s="84" t="s">
        <v>1051</v>
      </c>
      <c r="J1187" s="142" t="s">
        <v>1052</v>
      </c>
      <c r="K1187" s="142" t="s">
        <v>1058</v>
      </c>
      <c r="L1187" s="142"/>
      <c r="M1187" s="80" t="str">
        <f>IFERROR(VLOOKUP(K1187,REFERENCES!R:S,2,FALSE),"")</f>
        <v>Nombre</v>
      </c>
      <c r="N1187" s="144">
        <v>8</v>
      </c>
      <c r="O1187" s="75">
        <v>10</v>
      </c>
      <c r="P1187" s="75">
        <v>5</v>
      </c>
      <c r="Q1187" s="75">
        <v>6</v>
      </c>
      <c r="R1187" s="79">
        <v>21</v>
      </c>
      <c r="S1187" s="144">
        <v>4</v>
      </c>
      <c r="T1187" s="85" t="s">
        <v>1040</v>
      </c>
      <c r="U1187" s="142" t="s">
        <v>153</v>
      </c>
      <c r="V1187" s="142" t="s">
        <v>305</v>
      </c>
      <c r="W1187" s="86" t="s">
        <v>1611</v>
      </c>
      <c r="X1187" s="142" t="s">
        <v>2538</v>
      </c>
      <c r="Y1187" s="142" t="s">
        <v>1035</v>
      </c>
      <c r="Z1187" s="142" t="s">
        <v>1069</v>
      </c>
      <c r="AA1187" s="142"/>
      <c r="AB1187" s="142" t="str">
        <f t="shared" si="61"/>
        <v>HAN2017111NIPE3È</v>
      </c>
      <c r="AC1187" s="142">
        <f t="shared" si="62"/>
        <v>0</v>
      </c>
      <c r="AD1187" s="142" t="str">
        <f>VLOOKUP(U1187,NIVEAUXADMIN!A:B,2,FALSE)</f>
        <v>HT10</v>
      </c>
      <c r="AE1187" s="142" t="str">
        <f>VLOOKUP(V1187,NIVEAUXADMIN!E:F,2,FALSE)</f>
        <v>HT101012</v>
      </c>
      <c r="AF1187" s="142" t="str">
        <f>VLOOKUP(W1187,NIVEAUXADMIN!I:J,2,FALSE)</f>
        <v>HT101012-03</v>
      </c>
      <c r="AG1187" s="142">
        <f>IF(SUMPRODUCT(($A$4:$A1187=A1187)*($V$4:$V1187=V1187))&gt;1,0,1)</f>
        <v>0</v>
      </c>
    </row>
    <row r="1188" spans="1:33" ht="15" customHeight="1">
      <c r="A1188" s="86" t="s">
        <v>78</v>
      </c>
      <c r="B1188" s="86" t="s">
        <v>78</v>
      </c>
      <c r="C1188" s="86" t="s">
        <v>26</v>
      </c>
      <c r="D1188" s="72"/>
      <c r="E1188" s="72" t="s">
        <v>1923</v>
      </c>
      <c r="F1188" s="142" t="s">
        <v>16</v>
      </c>
      <c r="G1188" s="142" t="str">
        <f t="shared" si="63"/>
        <v>Janvier</v>
      </c>
      <c r="H1188" s="158">
        <v>42746</v>
      </c>
      <c r="I1188" s="84" t="s">
        <v>1051</v>
      </c>
      <c r="J1188" s="142" t="s">
        <v>1052</v>
      </c>
      <c r="K1188" s="142" t="s">
        <v>1056</v>
      </c>
      <c r="L1188" s="142"/>
      <c r="M1188" s="80" t="str">
        <f>IFERROR(VLOOKUP(K1188,REFERENCES!R:S,2,FALSE),"")</f>
        <v>Nombre</v>
      </c>
      <c r="N1188" s="144">
        <v>4</v>
      </c>
      <c r="O1188" s="75">
        <v>10</v>
      </c>
      <c r="P1188" s="75">
        <v>5</v>
      </c>
      <c r="Q1188" s="75">
        <v>6</v>
      </c>
      <c r="R1188" s="79">
        <v>21</v>
      </c>
      <c r="S1188" s="144">
        <v>4</v>
      </c>
      <c r="T1188" s="85" t="s">
        <v>1040</v>
      </c>
      <c r="U1188" s="142" t="s">
        <v>153</v>
      </c>
      <c r="V1188" s="142" t="s">
        <v>305</v>
      </c>
      <c r="W1188" s="86" t="s">
        <v>1611</v>
      </c>
      <c r="X1188" s="142" t="s">
        <v>2538</v>
      </c>
      <c r="Y1188" s="142" t="s">
        <v>1035</v>
      </c>
      <c r="Z1188" s="142" t="s">
        <v>1069</v>
      </c>
      <c r="AA1188" s="142"/>
      <c r="AB1188" s="142" t="str">
        <f t="shared" si="61"/>
        <v>HAN2017111NIPE3È</v>
      </c>
      <c r="AC1188" s="142">
        <f t="shared" si="62"/>
        <v>0</v>
      </c>
      <c r="AD1188" s="142" t="str">
        <f>VLOOKUP(U1188,NIVEAUXADMIN!A:B,2,FALSE)</f>
        <v>HT10</v>
      </c>
      <c r="AE1188" s="142" t="str">
        <f>VLOOKUP(V1188,NIVEAUXADMIN!E:F,2,FALSE)</f>
        <v>HT101012</v>
      </c>
      <c r="AF1188" s="142" t="str">
        <f>VLOOKUP(W1188,NIVEAUXADMIN!I:J,2,FALSE)</f>
        <v>HT101012-03</v>
      </c>
      <c r="AG1188" s="142">
        <f>IF(SUMPRODUCT(($A$4:$A1188=A1188)*($V$4:$V1188=V1188))&gt;1,0,1)</f>
        <v>0</v>
      </c>
    </row>
    <row r="1189" spans="1:33" ht="15" customHeight="1">
      <c r="A1189" s="86" t="s">
        <v>78</v>
      </c>
      <c r="B1189" s="86" t="s">
        <v>78</v>
      </c>
      <c r="C1189" s="86" t="s">
        <v>26</v>
      </c>
      <c r="D1189" s="72"/>
      <c r="E1189" s="72" t="s">
        <v>1923</v>
      </c>
      <c r="F1189" s="142" t="s">
        <v>16</v>
      </c>
      <c r="G1189" s="142" t="str">
        <f t="shared" si="63"/>
        <v>Janvier</v>
      </c>
      <c r="H1189" s="158">
        <v>42746</v>
      </c>
      <c r="I1189" s="84" t="s">
        <v>1051</v>
      </c>
      <c r="J1189" s="142" t="s">
        <v>1052</v>
      </c>
      <c r="K1189" s="142" t="s">
        <v>1065</v>
      </c>
      <c r="L1189" s="142"/>
      <c r="M1189" s="80" t="str">
        <f>IFERROR(VLOOKUP(K1189,REFERENCES!R:S,2,FALSE),"")</f>
        <v>N/A</v>
      </c>
      <c r="N1189" s="144">
        <v>4</v>
      </c>
      <c r="O1189" s="75">
        <v>10</v>
      </c>
      <c r="P1189" s="75">
        <v>5</v>
      </c>
      <c r="Q1189" s="75">
        <v>6</v>
      </c>
      <c r="R1189" s="79">
        <v>21</v>
      </c>
      <c r="S1189" s="144">
        <v>4</v>
      </c>
      <c r="T1189" s="85" t="s">
        <v>1040</v>
      </c>
      <c r="U1189" s="142" t="s">
        <v>153</v>
      </c>
      <c r="V1189" s="142" t="s">
        <v>305</v>
      </c>
      <c r="W1189" s="86" t="s">
        <v>1611</v>
      </c>
      <c r="X1189" s="142" t="s">
        <v>2538</v>
      </c>
      <c r="Y1189" s="142" t="s">
        <v>1035</v>
      </c>
      <c r="Z1189" s="142" t="s">
        <v>1069</v>
      </c>
      <c r="AA1189" s="142" t="s">
        <v>1927</v>
      </c>
      <c r="AB1189" s="142" t="str">
        <f t="shared" si="61"/>
        <v>HAN2017111NIPE3È</v>
      </c>
      <c r="AC1189" s="142">
        <f t="shared" si="62"/>
        <v>0</v>
      </c>
      <c r="AD1189" s="142" t="str">
        <f>VLOOKUP(U1189,NIVEAUXADMIN!A:B,2,FALSE)</f>
        <v>HT10</v>
      </c>
      <c r="AE1189" s="142" t="str">
        <f>VLOOKUP(V1189,NIVEAUXADMIN!E:F,2,FALSE)</f>
        <v>HT101012</v>
      </c>
      <c r="AF1189" s="142" t="str">
        <f>VLOOKUP(W1189,NIVEAUXADMIN!I:J,2,FALSE)</f>
        <v>HT101012-03</v>
      </c>
      <c r="AG1189" s="142">
        <f>IF(SUMPRODUCT(($A$4:$A1189=A1189)*($V$4:$V1189=V1189))&gt;1,0,1)</f>
        <v>0</v>
      </c>
    </row>
    <row r="1190" spans="1:33" ht="15" customHeight="1">
      <c r="A1190" s="142" t="s">
        <v>2620</v>
      </c>
      <c r="B1190" s="142" t="s">
        <v>2620</v>
      </c>
      <c r="C1190" s="142" t="s">
        <v>2757</v>
      </c>
      <c r="D1190" s="142"/>
      <c r="E1190" s="142"/>
      <c r="F1190" s="142" t="s">
        <v>16</v>
      </c>
      <c r="G1190" s="142" t="str">
        <f t="shared" si="63"/>
        <v>Octobre</v>
      </c>
      <c r="H1190" s="158">
        <v>42674</v>
      </c>
      <c r="I1190" s="84" t="s">
        <v>1051</v>
      </c>
      <c r="J1190" s="142" t="s">
        <v>1052</v>
      </c>
      <c r="K1190" s="142" t="s">
        <v>1054</v>
      </c>
      <c r="L1190" s="142"/>
      <c r="M1190" s="80" t="str">
        <f>IFERROR(VLOOKUP(K1190,REFERENCES!R:S,2,FALSE),"")</f>
        <v>Nombre</v>
      </c>
      <c r="N1190" s="75">
        <v>90</v>
      </c>
      <c r="O1190" s="75"/>
      <c r="P1190" s="75"/>
      <c r="Q1190" s="75"/>
      <c r="R1190" s="79"/>
      <c r="S1190" s="144">
        <v>90</v>
      </c>
      <c r="T1190" s="85"/>
      <c r="U1190" s="142" t="s">
        <v>17</v>
      </c>
      <c r="V1190" s="142" t="s">
        <v>272</v>
      </c>
      <c r="W1190" s="86" t="s">
        <v>2647</v>
      </c>
      <c r="X1190" s="142" t="s">
        <v>2621</v>
      </c>
      <c r="Y1190" s="142"/>
      <c r="Z1190" s="142"/>
      <c r="AA1190" s="142"/>
      <c r="AB1190" s="142" t="str">
        <f t="shared" si="61"/>
        <v>HOP20161031GRPE5E</v>
      </c>
      <c r="AC1190" s="142">
        <f t="shared" si="62"/>
        <v>0</v>
      </c>
      <c r="AD1190" s="142" t="str">
        <f>VLOOKUP(U1190,NIVEAUXADMIN!A:B,2,FALSE)</f>
        <v>HT08</v>
      </c>
      <c r="AE1190" s="142" t="str">
        <f>VLOOKUP(V1190,NIVEAUXADMIN!E:F,2,FALSE)</f>
        <v>HT08834</v>
      </c>
      <c r="AF1190" s="142" t="str">
        <f>VLOOKUP(W1190,NIVEAUXADMIN!I:J,2,FALSE)</f>
        <v>HT08834-05</v>
      </c>
      <c r="AG1190" s="142">
        <f>IF(SUMPRODUCT(($A$4:$A1190=A1190)*($V$4:$V1190=V1190))&gt;1,0,1)</f>
        <v>1</v>
      </c>
    </row>
    <row r="1191" spans="1:33" ht="15" customHeight="1">
      <c r="A1191" s="142" t="s">
        <v>2620</v>
      </c>
      <c r="B1191" s="142" t="s">
        <v>2620</v>
      </c>
      <c r="C1191" s="142" t="s">
        <v>2757</v>
      </c>
      <c r="D1191" s="142"/>
      <c r="E1191" s="142"/>
      <c r="F1191" s="142" t="s">
        <v>16</v>
      </c>
      <c r="G1191" s="142" t="str">
        <f t="shared" si="63"/>
        <v>Octobre</v>
      </c>
      <c r="H1191" s="158">
        <v>42674</v>
      </c>
      <c r="I1191" s="84" t="s">
        <v>1051</v>
      </c>
      <c r="J1191" s="142" t="s">
        <v>1052</v>
      </c>
      <c r="K1191" s="142" t="s">
        <v>1062</v>
      </c>
      <c r="L1191" s="142"/>
      <c r="M1191" s="80" t="str">
        <f>IFERROR(VLOOKUP(K1191,REFERENCES!R:S,2,FALSE),"")</f>
        <v>Nombre</v>
      </c>
      <c r="N1191" s="75">
        <v>90</v>
      </c>
      <c r="O1191" s="75"/>
      <c r="P1191" s="75"/>
      <c r="Q1191" s="75"/>
      <c r="R1191" s="79"/>
      <c r="S1191" s="144">
        <v>90</v>
      </c>
      <c r="T1191" s="85"/>
      <c r="U1191" s="142" t="s">
        <v>17</v>
      </c>
      <c r="V1191" s="142" t="s">
        <v>272</v>
      </c>
      <c r="W1191" s="86" t="s">
        <v>2647</v>
      </c>
      <c r="X1191" s="142" t="s">
        <v>2621</v>
      </c>
      <c r="Y1191" s="142"/>
      <c r="Z1191" s="142"/>
      <c r="AA1191" s="142"/>
      <c r="AB1191" s="142" t="str">
        <f t="shared" si="61"/>
        <v>HOP20161031GRPE5E</v>
      </c>
      <c r="AC1191" s="142">
        <f t="shared" si="62"/>
        <v>0</v>
      </c>
      <c r="AD1191" s="142" t="str">
        <f>VLOOKUP(U1191,NIVEAUXADMIN!A:B,2,FALSE)</f>
        <v>HT08</v>
      </c>
      <c r="AE1191" s="142" t="str">
        <f>VLOOKUP(V1191,NIVEAUXADMIN!E:F,2,FALSE)</f>
        <v>HT08834</v>
      </c>
      <c r="AF1191" s="142" t="str">
        <f>VLOOKUP(W1191,NIVEAUXADMIN!I:J,2,FALSE)</f>
        <v>HT08834-05</v>
      </c>
      <c r="AG1191" s="142">
        <f>IF(SUMPRODUCT(($A$4:$A1191=A1191)*($V$4:$V1191=V1191))&gt;1,0,1)</f>
        <v>0</v>
      </c>
    </row>
    <row r="1192" spans="1:33" ht="15" customHeight="1">
      <c r="A1192" s="142" t="s">
        <v>2620</v>
      </c>
      <c r="B1192" s="142" t="s">
        <v>2620</v>
      </c>
      <c r="C1192" s="142" t="s">
        <v>2757</v>
      </c>
      <c r="D1192" s="142"/>
      <c r="E1192" s="142"/>
      <c r="F1192" s="142" t="s">
        <v>16</v>
      </c>
      <c r="G1192" s="142" t="str">
        <f t="shared" si="63"/>
        <v>Octobre</v>
      </c>
      <c r="H1192" s="158">
        <v>42674</v>
      </c>
      <c r="I1192" s="84" t="s">
        <v>1049</v>
      </c>
      <c r="J1192" s="142" t="s">
        <v>1053</v>
      </c>
      <c r="K1192" s="142" t="s">
        <v>1048</v>
      </c>
      <c r="L1192" s="142"/>
      <c r="M1192" s="80" t="str">
        <f>IFERROR(VLOOKUP(K1192,REFERENCES!R:S,2,FALSE),"")</f>
        <v>Nombre</v>
      </c>
      <c r="N1192" s="75">
        <v>90</v>
      </c>
      <c r="O1192" s="75"/>
      <c r="P1192" s="75"/>
      <c r="Q1192" s="75"/>
      <c r="R1192" s="79"/>
      <c r="S1192" s="144">
        <v>90</v>
      </c>
      <c r="T1192" s="85"/>
      <c r="U1192" s="142" t="s">
        <v>17</v>
      </c>
      <c r="V1192" s="142" t="s">
        <v>272</v>
      </c>
      <c r="W1192" s="86" t="s">
        <v>2647</v>
      </c>
      <c r="X1192" s="142" t="s">
        <v>2621</v>
      </c>
      <c r="Y1192" s="142"/>
      <c r="Z1192" s="142"/>
      <c r="AA1192" s="142"/>
      <c r="AB1192" s="142" t="str">
        <f t="shared" si="61"/>
        <v>HOP20161031GRPE5E</v>
      </c>
      <c r="AC1192" s="142">
        <f t="shared" si="62"/>
        <v>0</v>
      </c>
      <c r="AD1192" s="142" t="str">
        <f>VLOOKUP(U1192,NIVEAUXADMIN!A:B,2,FALSE)</f>
        <v>HT08</v>
      </c>
      <c r="AE1192" s="142" t="str">
        <f>VLOOKUP(V1192,NIVEAUXADMIN!E:F,2,FALSE)</f>
        <v>HT08834</v>
      </c>
      <c r="AF1192" s="142" t="str">
        <f>VLOOKUP(W1192,NIVEAUXADMIN!I:J,2,FALSE)</f>
        <v>HT08834-05</v>
      </c>
      <c r="AG1192" s="142">
        <f>IF(SUMPRODUCT(($A$4:$A1192=A1192)*($V$4:$V1192=V1192))&gt;1,0,1)</f>
        <v>0</v>
      </c>
    </row>
    <row r="1193" spans="1:33" ht="15" customHeight="1">
      <c r="A1193" s="142" t="s">
        <v>82</v>
      </c>
      <c r="B1193" s="142" t="s">
        <v>82</v>
      </c>
      <c r="C1193" s="142" t="s">
        <v>2786</v>
      </c>
      <c r="D1193" s="142" t="s">
        <v>68</v>
      </c>
      <c r="E1193" s="142" t="s">
        <v>48</v>
      </c>
      <c r="F1193" s="142" t="s">
        <v>16</v>
      </c>
      <c r="G1193" s="142" t="str">
        <f t="shared" si="63"/>
        <v>Octobre</v>
      </c>
      <c r="H1193" s="158">
        <v>42647</v>
      </c>
      <c r="I1193" s="84" t="s">
        <v>1051</v>
      </c>
      <c r="J1193" s="142" t="s">
        <v>1052</v>
      </c>
      <c r="K1193" s="142" t="s">
        <v>1054</v>
      </c>
      <c r="L1193" s="142" t="s">
        <v>2505</v>
      </c>
      <c r="M1193" s="80" t="str">
        <f>IFERROR(VLOOKUP(K1193,REFERENCES!R:S,2,FALSE),"")</f>
        <v>Nombre</v>
      </c>
      <c r="N1193" s="75">
        <v>130</v>
      </c>
      <c r="O1193" s="75"/>
      <c r="P1193" s="75"/>
      <c r="Q1193" s="75"/>
      <c r="R1193" s="79"/>
      <c r="S1193" s="144">
        <v>130</v>
      </c>
      <c r="T1193" s="85"/>
      <c r="U1193" s="142" t="s">
        <v>174</v>
      </c>
      <c r="V1193" s="142" t="s">
        <v>458</v>
      </c>
      <c r="W1193" s="86" t="s">
        <v>1408</v>
      </c>
      <c r="X1193" s="142" t="s">
        <v>2623</v>
      </c>
      <c r="Y1193" s="142"/>
      <c r="Z1193" s="142"/>
      <c r="AA1193" s="142"/>
      <c r="AB1193" s="142" t="str">
        <f t="shared" si="61"/>
        <v>IBE2016104OUCI1È</v>
      </c>
      <c r="AC1193" s="142">
        <f t="shared" si="62"/>
        <v>0</v>
      </c>
      <c r="AD1193" s="142" t="str">
        <f>VLOOKUP(U1193,NIVEAUXADMIN!A:B,2,FALSE)</f>
        <v>HT01</v>
      </c>
      <c r="AE1193" s="142" t="str">
        <f>VLOOKUP(V1193,NIVEAUXADMIN!E:F,2,FALSE)</f>
        <v>HT01117</v>
      </c>
      <c r="AF1193" s="142" t="str">
        <f>VLOOKUP(W1193,NIVEAUXADMIN!I:J,2,FALSE)</f>
        <v>HT01117-01</v>
      </c>
      <c r="AG1193" s="142">
        <f>IF(SUMPRODUCT(($A$4:$A1193=A1193)*($V$4:$V1193=V1193))&gt;1,0,1)</f>
        <v>1</v>
      </c>
    </row>
    <row r="1194" spans="1:33" ht="15" customHeight="1">
      <c r="A1194" s="142" t="s">
        <v>82</v>
      </c>
      <c r="B1194" s="142" t="s">
        <v>82</v>
      </c>
      <c r="C1194" s="142" t="s">
        <v>2786</v>
      </c>
      <c r="D1194" s="72"/>
      <c r="E1194" s="72"/>
      <c r="F1194" s="88" t="s">
        <v>16</v>
      </c>
      <c r="G1194" s="88" t="e">
        <f t="shared" si="63"/>
        <v>#VALUE!</v>
      </c>
      <c r="H1194" s="101" t="s">
        <v>1961</v>
      </c>
      <c r="I1194" s="84" t="s">
        <v>1051</v>
      </c>
      <c r="J1194" s="142" t="s">
        <v>1052</v>
      </c>
      <c r="K1194" s="142" t="s">
        <v>1062</v>
      </c>
      <c r="L1194" s="142" t="s">
        <v>2506</v>
      </c>
      <c r="M1194" s="80" t="str">
        <f>IFERROR(VLOOKUP(K1194,REFERENCES!R:S,2,FALSE),"")</f>
        <v>Nombre</v>
      </c>
      <c r="N1194" s="159">
        <v>30</v>
      </c>
      <c r="O1194" s="75"/>
      <c r="P1194" s="75"/>
      <c r="Q1194" s="75"/>
      <c r="R1194" s="79" t="s">
        <v>1885</v>
      </c>
      <c r="S1194" s="144">
        <v>30</v>
      </c>
      <c r="T1194" s="85"/>
      <c r="U1194" s="142" t="s">
        <v>174</v>
      </c>
      <c r="V1194" s="142" t="s">
        <v>497</v>
      </c>
      <c r="W1194" s="86" t="s">
        <v>1800</v>
      </c>
      <c r="X1194" s="142" t="s">
        <v>2622</v>
      </c>
      <c r="Y1194" s="142"/>
      <c r="Z1194" s="142"/>
      <c r="AA1194" s="142"/>
      <c r="AB1194" s="142" t="e">
        <f t="shared" si="61"/>
        <v>#VALUE!</v>
      </c>
      <c r="AC1194" s="142">
        <f t="shared" si="62"/>
        <v>162</v>
      </c>
      <c r="AD1194" s="142" t="str">
        <f>VLOOKUP(U1194,NIVEAUXADMIN!A:B,2,FALSE)</f>
        <v>HT01</v>
      </c>
      <c r="AE1194" s="142" t="str">
        <f>VLOOKUP(V1194,NIVEAUXADMIN!E:F,2,FALSE)</f>
        <v>HT01111</v>
      </c>
      <c r="AF1194" s="142" t="str">
        <f>VLOOKUP(W1194,NIVEAUXADMIN!I:J,2,FALSE)</f>
        <v>HT01111-03</v>
      </c>
      <c r="AG1194" s="142">
        <f>IF(SUMPRODUCT(($A$4:$A1194=A1194)*($V$4:$V1194=V1194))&gt;1,0,1)</f>
        <v>1</v>
      </c>
    </row>
    <row r="1195" spans="1:33" ht="15" customHeight="1">
      <c r="A1195" s="72" t="s">
        <v>44</v>
      </c>
      <c r="B1195" s="72" t="s">
        <v>44</v>
      </c>
      <c r="C1195" s="72" t="s">
        <v>38</v>
      </c>
      <c r="D1195" s="142" t="s">
        <v>1192</v>
      </c>
      <c r="E1195" s="72"/>
      <c r="F1195" s="142" t="s">
        <v>16</v>
      </c>
      <c r="G1195" s="142" t="str">
        <f t="shared" si="63"/>
        <v>Octobre</v>
      </c>
      <c r="H1195" s="158">
        <v>42663</v>
      </c>
      <c r="I1195" s="84" t="s">
        <v>1049</v>
      </c>
      <c r="J1195" s="142" t="s">
        <v>1053</v>
      </c>
      <c r="K1195" s="142" t="s">
        <v>1048</v>
      </c>
      <c r="L1195" s="142"/>
      <c r="M1195" s="80" t="str">
        <f>IFERROR(VLOOKUP(K1195,REFERENCES!R:S,2,FALSE),"")</f>
        <v>Nombre</v>
      </c>
      <c r="N1195" s="159">
        <v>598</v>
      </c>
      <c r="O1195" s="75"/>
      <c r="P1195" s="75"/>
      <c r="Q1195" s="75"/>
      <c r="R1195" s="79" t="s">
        <v>1885</v>
      </c>
      <c r="S1195" s="144">
        <v>299</v>
      </c>
      <c r="T1195" s="85" t="s">
        <v>1040</v>
      </c>
      <c r="U1195" s="142" t="s">
        <v>17</v>
      </c>
      <c r="V1195" s="142" t="s">
        <v>236</v>
      </c>
      <c r="W1195" s="86"/>
      <c r="X1195" s="142"/>
      <c r="Y1195" s="142"/>
      <c r="Z1195" s="142"/>
      <c r="AA1195" s="142"/>
      <c r="AB1195" s="142" t="str">
        <f t="shared" si="61"/>
        <v>IFR20161020GRAN</v>
      </c>
      <c r="AC1195" s="142">
        <f t="shared" si="62"/>
        <v>0</v>
      </c>
      <c r="AD1195" s="142" t="str">
        <f>VLOOKUP(U1195,NIVEAUXADMIN!A:B,2,FALSE)</f>
        <v>HT08</v>
      </c>
      <c r="AE1195" s="142" t="str">
        <f>VLOOKUP(V1195,NIVEAUXADMIN!E:F,2,FALSE)</f>
        <v>HT08821</v>
      </c>
      <c r="AF1195" s="142" t="e">
        <f>VLOOKUP(W1195,NIVEAUXADMIN!I:J,2,FALSE)</f>
        <v>#N/A</v>
      </c>
      <c r="AG1195" s="142">
        <f>IF(SUMPRODUCT(($A$4:$A1195=A1195)*($V$4:$V1195=V1195))&gt;1,0,1)</f>
        <v>1</v>
      </c>
    </row>
    <row r="1196" spans="1:33" ht="15" customHeight="1">
      <c r="A1196" s="142" t="s">
        <v>44</v>
      </c>
      <c r="B1196" s="142" t="s">
        <v>44</v>
      </c>
      <c r="C1196" s="142" t="s">
        <v>38</v>
      </c>
      <c r="D1196" s="142" t="s">
        <v>1192</v>
      </c>
      <c r="E1196" s="72"/>
      <c r="F1196" s="142" t="s">
        <v>16</v>
      </c>
      <c r="G1196" s="142" t="str">
        <f t="shared" si="63"/>
        <v>Octobre</v>
      </c>
      <c r="H1196" s="158">
        <v>42663</v>
      </c>
      <c r="I1196" s="84" t="s">
        <v>1049</v>
      </c>
      <c r="J1196" s="142" t="s">
        <v>1053</v>
      </c>
      <c r="K1196" s="142" t="s">
        <v>1048</v>
      </c>
      <c r="L1196" s="142"/>
      <c r="M1196" s="80" t="str">
        <f>IFERROR(VLOOKUP(K1196,REFERENCES!R:S,2,FALSE),"")</f>
        <v>Nombre</v>
      </c>
      <c r="N1196" s="159">
        <v>600</v>
      </c>
      <c r="O1196" s="75"/>
      <c r="P1196" s="75"/>
      <c r="Q1196" s="75"/>
      <c r="R1196" s="79" t="s">
        <v>1885</v>
      </c>
      <c r="S1196" s="144">
        <v>300</v>
      </c>
      <c r="T1196" s="85"/>
      <c r="U1196" s="142" t="s">
        <v>17</v>
      </c>
      <c r="V1196" s="142" t="s">
        <v>236</v>
      </c>
      <c r="W1196" s="86"/>
      <c r="X1196" s="142"/>
      <c r="Y1196" s="142"/>
      <c r="Z1196" s="142"/>
      <c r="AA1196" s="142"/>
      <c r="AB1196" s="142" t="str">
        <f t="shared" si="61"/>
        <v>IFR20161020GRAN</v>
      </c>
      <c r="AC1196" s="142">
        <f t="shared" si="62"/>
        <v>0</v>
      </c>
      <c r="AD1196" s="142" t="str">
        <f>VLOOKUP(U1196,NIVEAUXADMIN!A:B,2,FALSE)</f>
        <v>HT08</v>
      </c>
      <c r="AE1196" s="142" t="str">
        <f>VLOOKUP(V1196,NIVEAUXADMIN!E:F,2,FALSE)</f>
        <v>HT08821</v>
      </c>
      <c r="AF1196" s="142" t="e">
        <f>VLOOKUP(W1196,NIVEAUXADMIN!I:J,2,FALSE)</f>
        <v>#N/A</v>
      </c>
      <c r="AG1196" s="142">
        <f>IF(SUMPRODUCT(($A$4:$A1196=A1196)*($V$4:$V1196=V1196))&gt;1,0,1)</f>
        <v>0</v>
      </c>
    </row>
    <row r="1197" spans="1:33" ht="15" customHeight="1">
      <c r="A1197" s="72" t="s">
        <v>44</v>
      </c>
      <c r="B1197" s="72" t="s">
        <v>44</v>
      </c>
      <c r="C1197" s="72" t="s">
        <v>38</v>
      </c>
      <c r="D1197" s="142" t="s">
        <v>1192</v>
      </c>
      <c r="E1197" s="72"/>
      <c r="F1197" s="142" t="s">
        <v>16</v>
      </c>
      <c r="G1197" s="142" t="str">
        <f t="shared" si="63"/>
        <v>Octobre</v>
      </c>
      <c r="H1197" s="158">
        <v>42663</v>
      </c>
      <c r="I1197" s="84" t="s">
        <v>1051</v>
      </c>
      <c r="J1197" s="142" t="s">
        <v>1052</v>
      </c>
      <c r="K1197" s="142" t="s">
        <v>1056</v>
      </c>
      <c r="L1197" s="142"/>
      <c r="M1197" s="80" t="str">
        <f>IFERROR(VLOOKUP(K1197,REFERENCES!R:S,2,FALSE),"")</f>
        <v>Nombre</v>
      </c>
      <c r="N1197" s="159">
        <v>598</v>
      </c>
      <c r="O1197" s="75"/>
      <c r="P1197" s="75"/>
      <c r="Q1197" s="75"/>
      <c r="R1197" s="79" t="s">
        <v>1885</v>
      </c>
      <c r="S1197" s="144">
        <v>299</v>
      </c>
      <c r="T1197" s="85" t="s">
        <v>1040</v>
      </c>
      <c r="U1197" s="142" t="s">
        <v>17</v>
      </c>
      <c r="V1197" s="142" t="s">
        <v>236</v>
      </c>
      <c r="W1197" s="86"/>
      <c r="X1197" s="142"/>
      <c r="Y1197" s="142"/>
      <c r="Z1197" s="142"/>
      <c r="AA1197" s="142"/>
      <c r="AB1197" s="142" t="str">
        <f t="shared" si="61"/>
        <v>IFR20161020GRAN</v>
      </c>
      <c r="AC1197" s="142">
        <f t="shared" si="62"/>
        <v>0</v>
      </c>
      <c r="AD1197" s="142" t="str">
        <f>VLOOKUP(U1197,NIVEAUXADMIN!A:B,2,FALSE)</f>
        <v>HT08</v>
      </c>
      <c r="AE1197" s="142" t="str">
        <f>VLOOKUP(V1197,NIVEAUXADMIN!E:F,2,FALSE)</f>
        <v>HT08821</v>
      </c>
      <c r="AF1197" s="142" t="e">
        <f>VLOOKUP(W1197,NIVEAUXADMIN!I:J,2,FALSE)</f>
        <v>#N/A</v>
      </c>
      <c r="AG1197" s="142">
        <f>IF(SUMPRODUCT(($A$4:$A1197=A1197)*($V$4:$V1197=V1197))&gt;1,0,1)</f>
        <v>0</v>
      </c>
    </row>
    <row r="1198" spans="1:33" ht="15" customHeight="1">
      <c r="A1198" s="72" t="s">
        <v>44</v>
      </c>
      <c r="B1198" s="72" t="s">
        <v>44</v>
      </c>
      <c r="C1198" s="72" t="s">
        <v>38</v>
      </c>
      <c r="D1198" s="142" t="s">
        <v>1192</v>
      </c>
      <c r="E1198" s="72"/>
      <c r="F1198" s="142" t="s">
        <v>16</v>
      </c>
      <c r="G1198" s="142" t="str">
        <f t="shared" si="63"/>
        <v>Octobre</v>
      </c>
      <c r="H1198" s="158">
        <v>42663</v>
      </c>
      <c r="I1198" s="84" t="s">
        <v>1051</v>
      </c>
      <c r="J1198" s="142" t="s">
        <v>1052</v>
      </c>
      <c r="K1198" s="142" t="s">
        <v>1054</v>
      </c>
      <c r="L1198" s="142"/>
      <c r="M1198" s="80" t="str">
        <f>IFERROR(VLOOKUP(K1198,REFERENCES!R:S,2,FALSE),"")</f>
        <v>Nombre</v>
      </c>
      <c r="N1198" s="159">
        <v>598</v>
      </c>
      <c r="O1198" s="75"/>
      <c r="P1198" s="75"/>
      <c r="Q1198" s="75"/>
      <c r="R1198" s="79" t="s">
        <v>1885</v>
      </c>
      <c r="S1198" s="144">
        <v>299</v>
      </c>
      <c r="T1198" s="85" t="s">
        <v>1040</v>
      </c>
      <c r="U1198" s="142" t="s">
        <v>17</v>
      </c>
      <c r="V1198" s="142" t="s">
        <v>236</v>
      </c>
      <c r="W1198" s="86"/>
      <c r="X1198" s="142"/>
      <c r="Y1198" s="142"/>
      <c r="Z1198" s="142"/>
      <c r="AA1198" s="142"/>
      <c r="AB1198" s="142" t="str">
        <f t="shared" si="61"/>
        <v>IFR20161020GRAN</v>
      </c>
      <c r="AC1198" s="142">
        <f t="shared" si="62"/>
        <v>0</v>
      </c>
      <c r="AD1198" s="142" t="str">
        <f>VLOOKUP(U1198,NIVEAUXADMIN!A:B,2,FALSE)</f>
        <v>HT08</v>
      </c>
      <c r="AE1198" s="142" t="str">
        <f>VLOOKUP(V1198,NIVEAUXADMIN!E:F,2,FALSE)</f>
        <v>HT08821</v>
      </c>
      <c r="AF1198" s="142" t="e">
        <f>VLOOKUP(W1198,NIVEAUXADMIN!I:J,2,FALSE)</f>
        <v>#N/A</v>
      </c>
      <c r="AG1198" s="142">
        <f>IF(SUMPRODUCT(($A$4:$A1198=A1198)*($V$4:$V1198=V1198))&gt;1,0,1)</f>
        <v>0</v>
      </c>
    </row>
    <row r="1199" spans="1:33" ht="15" customHeight="1">
      <c r="A1199" s="142" t="s">
        <v>44</v>
      </c>
      <c r="B1199" s="142" t="s">
        <v>44</v>
      </c>
      <c r="C1199" s="142" t="s">
        <v>38</v>
      </c>
      <c r="D1199" s="142" t="s">
        <v>1192</v>
      </c>
      <c r="E1199" s="72"/>
      <c r="F1199" s="142" t="s">
        <v>16</v>
      </c>
      <c r="G1199" s="142" t="str">
        <f t="shared" si="63"/>
        <v>Octobre</v>
      </c>
      <c r="H1199" s="158">
        <v>42663</v>
      </c>
      <c r="I1199" s="84" t="s">
        <v>1051</v>
      </c>
      <c r="J1199" s="142" t="s">
        <v>1052</v>
      </c>
      <c r="K1199" s="142" t="s">
        <v>1054</v>
      </c>
      <c r="L1199" s="142"/>
      <c r="M1199" s="80" t="str">
        <f>IFERROR(VLOOKUP(K1199,REFERENCES!R:S,2,FALSE),"")</f>
        <v>Nombre</v>
      </c>
      <c r="N1199" s="159">
        <v>600</v>
      </c>
      <c r="O1199" s="75"/>
      <c r="P1199" s="75"/>
      <c r="Q1199" s="75"/>
      <c r="R1199" s="79" t="s">
        <v>1885</v>
      </c>
      <c r="S1199" s="144">
        <v>300</v>
      </c>
      <c r="T1199" s="85"/>
      <c r="U1199" s="142" t="s">
        <v>17</v>
      </c>
      <c r="V1199" s="142" t="s">
        <v>236</v>
      </c>
      <c r="W1199" s="86"/>
      <c r="X1199" s="142"/>
      <c r="Y1199" s="142"/>
      <c r="Z1199" s="142"/>
      <c r="AA1199" s="142"/>
      <c r="AB1199" s="142" t="str">
        <f t="shared" si="61"/>
        <v>IFR20161020GRAN</v>
      </c>
      <c r="AC1199" s="142">
        <f t="shared" si="62"/>
        <v>0</v>
      </c>
      <c r="AD1199" s="142" t="str">
        <f>VLOOKUP(U1199,NIVEAUXADMIN!A:B,2,FALSE)</f>
        <v>HT08</v>
      </c>
      <c r="AE1199" s="142" t="str">
        <f>VLOOKUP(V1199,NIVEAUXADMIN!E:F,2,FALSE)</f>
        <v>HT08821</v>
      </c>
      <c r="AF1199" s="142" t="e">
        <f>VLOOKUP(W1199,NIVEAUXADMIN!I:J,2,FALSE)</f>
        <v>#N/A</v>
      </c>
      <c r="AG1199" s="142">
        <f>IF(SUMPRODUCT(($A$4:$A1199=A1199)*($V$4:$V1199=V1199))&gt;1,0,1)</f>
        <v>0</v>
      </c>
    </row>
    <row r="1200" spans="1:33" ht="15" customHeight="1">
      <c r="A1200" s="86" t="s">
        <v>44</v>
      </c>
      <c r="B1200" s="86" t="s">
        <v>44</v>
      </c>
      <c r="C1200" s="86" t="s">
        <v>38</v>
      </c>
      <c r="D1200" s="142" t="s">
        <v>1192</v>
      </c>
      <c r="E1200" s="72"/>
      <c r="F1200" s="142" t="s">
        <v>16</v>
      </c>
      <c r="G1200" s="142" t="str">
        <f t="shared" si="63"/>
        <v>Octobre</v>
      </c>
      <c r="H1200" s="158">
        <v>42663</v>
      </c>
      <c r="I1200" s="84" t="s">
        <v>1049</v>
      </c>
      <c r="J1200" s="142" t="s">
        <v>1053</v>
      </c>
      <c r="K1200" s="142" t="s">
        <v>1064</v>
      </c>
      <c r="L1200" s="142" t="s">
        <v>2748</v>
      </c>
      <c r="M1200" s="80" t="str">
        <f>IFERROR(VLOOKUP(K1200,REFERENCES!R:S,2,FALSE),"")</f>
        <v>Nombre</v>
      </c>
      <c r="N1200" s="159">
        <v>300</v>
      </c>
      <c r="O1200" s="75"/>
      <c r="P1200" s="75"/>
      <c r="Q1200" s="75"/>
      <c r="R1200" s="79" t="s">
        <v>1885</v>
      </c>
      <c r="S1200" s="144">
        <v>300</v>
      </c>
      <c r="T1200" s="85"/>
      <c r="U1200" s="142" t="s">
        <v>17</v>
      </c>
      <c r="V1200" s="142" t="s">
        <v>236</v>
      </c>
      <c r="W1200" s="86"/>
      <c r="X1200" s="142"/>
      <c r="Y1200" s="142"/>
      <c r="Z1200" s="142"/>
      <c r="AA1200" s="142"/>
      <c r="AB1200" s="142" t="str">
        <f t="shared" si="61"/>
        <v>IFR20161020GRAN</v>
      </c>
      <c r="AC1200" s="142">
        <f t="shared" si="62"/>
        <v>0</v>
      </c>
      <c r="AD1200" s="142" t="str">
        <f>VLOOKUP(U1200,NIVEAUXADMIN!A:B,2,FALSE)</f>
        <v>HT08</v>
      </c>
      <c r="AE1200" s="142" t="str">
        <f>VLOOKUP(V1200,NIVEAUXADMIN!E:F,2,FALSE)</f>
        <v>HT08821</v>
      </c>
      <c r="AF1200" s="142" t="e">
        <f>VLOOKUP(W1200,NIVEAUXADMIN!I:J,2,FALSE)</f>
        <v>#N/A</v>
      </c>
      <c r="AG1200" s="142">
        <f>IF(SUMPRODUCT(($A$4:$A1200=A1200)*($V$4:$V1200=V1200))&gt;1,0,1)</f>
        <v>0</v>
      </c>
    </row>
    <row r="1201" spans="1:33" ht="15" customHeight="1">
      <c r="A1201" s="72" t="s">
        <v>44</v>
      </c>
      <c r="B1201" s="72" t="s">
        <v>44</v>
      </c>
      <c r="C1201" s="72" t="s">
        <v>38</v>
      </c>
      <c r="D1201" s="142" t="s">
        <v>1192</v>
      </c>
      <c r="E1201" s="72"/>
      <c r="F1201" s="142" t="s">
        <v>16</v>
      </c>
      <c r="G1201" s="142" t="str">
        <f t="shared" si="63"/>
        <v>Octobre</v>
      </c>
      <c r="H1201" s="158">
        <v>42663</v>
      </c>
      <c r="I1201" s="84" t="s">
        <v>1051</v>
      </c>
      <c r="J1201" s="142" t="s">
        <v>1052</v>
      </c>
      <c r="K1201" s="142" t="s">
        <v>1063</v>
      </c>
      <c r="L1201" s="142"/>
      <c r="M1201" s="80" t="str">
        <f>IFERROR(VLOOKUP(K1201,REFERENCES!R:S,2,FALSE),"")</f>
        <v>Nombre</v>
      </c>
      <c r="N1201" s="159">
        <v>299</v>
      </c>
      <c r="O1201" s="75"/>
      <c r="P1201" s="75"/>
      <c r="Q1201" s="75"/>
      <c r="R1201" s="79" t="s">
        <v>1885</v>
      </c>
      <c r="S1201" s="144">
        <v>299</v>
      </c>
      <c r="T1201" s="85" t="s">
        <v>1040</v>
      </c>
      <c r="U1201" s="142" t="s">
        <v>17</v>
      </c>
      <c r="V1201" s="142" t="s">
        <v>236</v>
      </c>
      <c r="W1201" s="86"/>
      <c r="X1201" s="142"/>
      <c r="Y1201" s="142"/>
      <c r="Z1201" s="142"/>
      <c r="AA1201" s="142"/>
      <c r="AB1201" s="142" t="str">
        <f t="shared" si="61"/>
        <v>IFR20161020GRAN</v>
      </c>
      <c r="AC1201" s="142">
        <f t="shared" si="62"/>
        <v>0</v>
      </c>
      <c r="AD1201" s="142" t="str">
        <f>VLOOKUP(U1201,NIVEAUXADMIN!A:B,2,FALSE)</f>
        <v>HT08</v>
      </c>
      <c r="AE1201" s="142" t="str">
        <f>VLOOKUP(V1201,NIVEAUXADMIN!E:F,2,FALSE)</f>
        <v>HT08821</v>
      </c>
      <c r="AF1201" s="142" t="e">
        <f>VLOOKUP(W1201,NIVEAUXADMIN!I:J,2,FALSE)</f>
        <v>#N/A</v>
      </c>
      <c r="AG1201" s="142">
        <f>IF(SUMPRODUCT(($A$4:$A1201=A1201)*($V$4:$V1201=V1201))&gt;1,0,1)</f>
        <v>0</v>
      </c>
    </row>
    <row r="1202" spans="1:33" ht="15" customHeight="1">
      <c r="A1202" s="72" t="s">
        <v>44</v>
      </c>
      <c r="B1202" s="72" t="s">
        <v>44</v>
      </c>
      <c r="C1202" s="72" t="s">
        <v>38</v>
      </c>
      <c r="D1202" s="142" t="s">
        <v>1192</v>
      </c>
      <c r="E1202" s="72"/>
      <c r="F1202" s="142" t="s">
        <v>16</v>
      </c>
      <c r="G1202" s="142" t="str">
        <f t="shared" si="63"/>
        <v>Octobre</v>
      </c>
      <c r="H1202" s="158">
        <v>42663</v>
      </c>
      <c r="I1202" s="84" t="s">
        <v>1051</v>
      </c>
      <c r="J1202" s="142" t="s">
        <v>1052</v>
      </c>
      <c r="K1202" s="142" t="s">
        <v>1062</v>
      </c>
      <c r="L1202" s="142"/>
      <c r="M1202" s="80" t="str">
        <f>IFERROR(VLOOKUP(K1202,REFERENCES!R:S,2,FALSE),"")</f>
        <v>Nombre</v>
      </c>
      <c r="N1202" s="159">
        <v>299</v>
      </c>
      <c r="O1202" s="75"/>
      <c r="P1202" s="75"/>
      <c r="Q1202" s="75"/>
      <c r="R1202" s="79" t="s">
        <v>1885</v>
      </c>
      <c r="S1202" s="144">
        <v>299</v>
      </c>
      <c r="T1202" s="85" t="s">
        <v>1040</v>
      </c>
      <c r="U1202" s="142" t="s">
        <v>17</v>
      </c>
      <c r="V1202" s="142" t="s">
        <v>236</v>
      </c>
      <c r="W1202" s="86"/>
      <c r="X1202" s="142"/>
      <c r="Y1202" s="142"/>
      <c r="Z1202" s="142"/>
      <c r="AA1202" s="142"/>
      <c r="AB1202" s="142" t="str">
        <f t="shared" si="61"/>
        <v>IFR20161020GRAN</v>
      </c>
      <c r="AC1202" s="142">
        <f t="shared" si="62"/>
        <v>0</v>
      </c>
      <c r="AD1202" s="142" t="str">
        <f>VLOOKUP(U1202,NIVEAUXADMIN!A:B,2,FALSE)</f>
        <v>HT08</v>
      </c>
      <c r="AE1202" s="142" t="str">
        <f>VLOOKUP(V1202,NIVEAUXADMIN!E:F,2,FALSE)</f>
        <v>HT08821</v>
      </c>
      <c r="AF1202" s="142" t="e">
        <f>VLOOKUP(W1202,NIVEAUXADMIN!I:J,2,FALSE)</f>
        <v>#N/A</v>
      </c>
      <c r="AG1202" s="142">
        <f>IF(SUMPRODUCT(($A$4:$A1202=A1202)*($V$4:$V1202=V1202))&gt;1,0,1)</f>
        <v>0</v>
      </c>
    </row>
    <row r="1203" spans="1:33" ht="15" customHeight="1">
      <c r="A1203" s="142" t="s">
        <v>44</v>
      </c>
      <c r="B1203" s="142" t="s">
        <v>44</v>
      </c>
      <c r="C1203" s="142" t="s">
        <v>38</v>
      </c>
      <c r="D1203" s="142" t="s">
        <v>1192</v>
      </c>
      <c r="E1203" s="72"/>
      <c r="F1203" s="142" t="s">
        <v>16</v>
      </c>
      <c r="G1203" s="142" t="str">
        <f t="shared" si="63"/>
        <v>Octobre</v>
      </c>
      <c r="H1203" s="158">
        <v>42663</v>
      </c>
      <c r="I1203" s="84" t="s">
        <v>1051</v>
      </c>
      <c r="J1203" s="142" t="s">
        <v>1052</v>
      </c>
      <c r="K1203" s="142" t="s">
        <v>1062</v>
      </c>
      <c r="L1203" s="142"/>
      <c r="M1203" s="80" t="str">
        <f>IFERROR(VLOOKUP(K1203,REFERENCES!R:S,2,FALSE),"")</f>
        <v>Nombre</v>
      </c>
      <c r="N1203" s="159">
        <v>300</v>
      </c>
      <c r="O1203" s="75"/>
      <c r="P1203" s="75"/>
      <c r="Q1203" s="75"/>
      <c r="R1203" s="79" t="s">
        <v>1885</v>
      </c>
      <c r="S1203" s="144">
        <v>300</v>
      </c>
      <c r="T1203" s="85"/>
      <c r="U1203" s="142" t="s">
        <v>17</v>
      </c>
      <c r="V1203" s="142" t="s">
        <v>236</v>
      </c>
      <c r="W1203" s="86"/>
      <c r="X1203" s="142"/>
      <c r="Y1203" s="142"/>
      <c r="Z1203" s="142"/>
      <c r="AA1203" s="142"/>
      <c r="AB1203" s="142" t="str">
        <f t="shared" si="61"/>
        <v>IFR20161020GRAN</v>
      </c>
      <c r="AC1203" s="142">
        <f t="shared" si="62"/>
        <v>0</v>
      </c>
      <c r="AD1203" s="142" t="str">
        <f>VLOOKUP(U1203,NIVEAUXADMIN!A:B,2,FALSE)</f>
        <v>HT08</v>
      </c>
      <c r="AE1203" s="142" t="str">
        <f>VLOOKUP(V1203,NIVEAUXADMIN!E:F,2,FALSE)</f>
        <v>HT08821</v>
      </c>
      <c r="AF1203" s="142" t="e">
        <f>VLOOKUP(W1203,NIVEAUXADMIN!I:J,2,FALSE)</f>
        <v>#N/A</v>
      </c>
      <c r="AG1203" s="142">
        <f>IF(SUMPRODUCT(($A$4:$A1203=A1203)*($V$4:$V1203=V1203))&gt;1,0,1)</f>
        <v>0</v>
      </c>
    </row>
    <row r="1204" spans="1:33" ht="15" customHeight="1">
      <c r="A1204" s="72" t="s">
        <v>44</v>
      </c>
      <c r="B1204" s="72" t="s">
        <v>44</v>
      </c>
      <c r="C1204" s="72" t="s">
        <v>38</v>
      </c>
      <c r="D1204" s="142" t="s">
        <v>1192</v>
      </c>
      <c r="E1204" s="72"/>
      <c r="F1204" s="142" t="s">
        <v>16</v>
      </c>
      <c r="G1204" s="142" t="str">
        <f t="shared" si="63"/>
        <v>Octobre</v>
      </c>
      <c r="H1204" s="158">
        <v>42663</v>
      </c>
      <c r="I1204" s="84" t="s">
        <v>1051</v>
      </c>
      <c r="J1204" s="142" t="s">
        <v>1052</v>
      </c>
      <c r="K1204" s="142" t="s">
        <v>1058</v>
      </c>
      <c r="L1204" s="142"/>
      <c r="M1204" s="80" t="str">
        <f>IFERROR(VLOOKUP(K1204,REFERENCES!R:S,2,FALSE),"")</f>
        <v>Nombre</v>
      </c>
      <c r="N1204" s="159">
        <v>598</v>
      </c>
      <c r="O1204" s="75"/>
      <c r="P1204" s="75"/>
      <c r="Q1204" s="75"/>
      <c r="R1204" s="79" t="s">
        <v>1885</v>
      </c>
      <c r="S1204" s="144">
        <v>299</v>
      </c>
      <c r="T1204" s="85" t="s">
        <v>1040</v>
      </c>
      <c r="U1204" s="142" t="s">
        <v>17</v>
      </c>
      <c r="V1204" s="142" t="s">
        <v>236</v>
      </c>
      <c r="W1204" s="86"/>
      <c r="X1204" s="142"/>
      <c r="Y1204" s="142"/>
      <c r="Z1204" s="142"/>
      <c r="AA1204" s="142"/>
      <c r="AB1204" s="142" t="str">
        <f t="shared" si="61"/>
        <v>IFR20161020GRAN</v>
      </c>
      <c r="AC1204" s="142">
        <f t="shared" si="62"/>
        <v>0</v>
      </c>
      <c r="AD1204" s="142" t="str">
        <f>VLOOKUP(U1204,NIVEAUXADMIN!A:B,2,FALSE)</f>
        <v>HT08</v>
      </c>
      <c r="AE1204" s="142" t="str">
        <f>VLOOKUP(V1204,NIVEAUXADMIN!E:F,2,FALSE)</f>
        <v>HT08821</v>
      </c>
      <c r="AF1204" s="142" t="e">
        <f>VLOOKUP(W1204,NIVEAUXADMIN!I:J,2,FALSE)</f>
        <v>#N/A</v>
      </c>
      <c r="AG1204" s="142">
        <f>IF(SUMPRODUCT(($A$4:$A1204=A1204)*($V$4:$V1204=V1204))&gt;1,0,1)</f>
        <v>0</v>
      </c>
    </row>
    <row r="1205" spans="1:33" ht="15" customHeight="1">
      <c r="A1205" s="86" t="s">
        <v>44</v>
      </c>
      <c r="B1205" s="86" t="s">
        <v>44</v>
      </c>
      <c r="C1205" s="86" t="s">
        <v>38</v>
      </c>
      <c r="D1205" s="142" t="s">
        <v>1192</v>
      </c>
      <c r="E1205" s="72"/>
      <c r="F1205" s="142" t="s">
        <v>16</v>
      </c>
      <c r="G1205" s="142" t="str">
        <f t="shared" si="63"/>
        <v>Octobre</v>
      </c>
      <c r="H1205" s="158">
        <v>42663</v>
      </c>
      <c r="I1205" s="84" t="s">
        <v>1051</v>
      </c>
      <c r="J1205" s="142" t="s">
        <v>1052</v>
      </c>
      <c r="K1205" s="142" t="s">
        <v>1058</v>
      </c>
      <c r="L1205" s="142"/>
      <c r="M1205" s="80" t="str">
        <f>IFERROR(VLOOKUP(K1205,REFERENCES!R:S,2,FALSE),"")</f>
        <v>Nombre</v>
      </c>
      <c r="N1205" s="159">
        <v>600</v>
      </c>
      <c r="O1205" s="75"/>
      <c r="P1205" s="75"/>
      <c r="Q1205" s="75"/>
      <c r="R1205" s="79" t="s">
        <v>1885</v>
      </c>
      <c r="S1205" s="144">
        <v>300</v>
      </c>
      <c r="T1205" s="85"/>
      <c r="U1205" s="142" t="s">
        <v>17</v>
      </c>
      <c r="V1205" s="142" t="s">
        <v>236</v>
      </c>
      <c r="W1205" s="86"/>
      <c r="X1205" s="142"/>
      <c r="Y1205" s="142"/>
      <c r="Z1205" s="142"/>
      <c r="AA1205" s="142"/>
      <c r="AB1205" s="142" t="str">
        <f t="shared" si="61"/>
        <v>IFR20161020GRAN</v>
      </c>
      <c r="AC1205" s="142">
        <f t="shared" si="62"/>
        <v>0</v>
      </c>
      <c r="AD1205" s="142" t="str">
        <f>VLOOKUP(U1205,NIVEAUXADMIN!A:B,2,FALSE)</f>
        <v>HT08</v>
      </c>
      <c r="AE1205" s="142" t="str">
        <f>VLOOKUP(V1205,NIVEAUXADMIN!E:F,2,FALSE)</f>
        <v>HT08821</v>
      </c>
      <c r="AF1205" s="142" t="e">
        <f>VLOOKUP(W1205,NIVEAUXADMIN!I:J,2,FALSE)</f>
        <v>#N/A</v>
      </c>
      <c r="AG1205" s="142">
        <f>IF(SUMPRODUCT(($A$4:$A1205=A1205)*($V$4:$V1205=V1205))&gt;1,0,1)</f>
        <v>0</v>
      </c>
    </row>
    <row r="1206" spans="1:33" ht="15" customHeight="1">
      <c r="A1206" s="72" t="s">
        <v>44</v>
      </c>
      <c r="B1206" s="72" t="s">
        <v>44</v>
      </c>
      <c r="C1206" s="72" t="s">
        <v>38</v>
      </c>
      <c r="D1206" s="142" t="s">
        <v>1192</v>
      </c>
      <c r="E1206" s="72"/>
      <c r="F1206" s="142" t="s">
        <v>16</v>
      </c>
      <c r="G1206" s="142" t="str">
        <f t="shared" si="63"/>
        <v>Octobre</v>
      </c>
      <c r="H1206" s="158">
        <v>42663</v>
      </c>
      <c r="I1206" s="84" t="s">
        <v>1051</v>
      </c>
      <c r="J1206" s="142" t="s">
        <v>1052</v>
      </c>
      <c r="K1206" s="142" t="s">
        <v>1057</v>
      </c>
      <c r="L1206" s="142"/>
      <c r="M1206" s="80" t="str">
        <f>IFERROR(VLOOKUP(K1206,REFERENCES!R:S,2,FALSE),"")</f>
        <v>Nombre</v>
      </c>
      <c r="N1206" s="159">
        <v>299</v>
      </c>
      <c r="O1206" s="75"/>
      <c r="P1206" s="75"/>
      <c r="Q1206" s="75"/>
      <c r="R1206" s="79" t="s">
        <v>1885</v>
      </c>
      <c r="S1206" s="144">
        <v>299</v>
      </c>
      <c r="T1206" s="85" t="s">
        <v>1040</v>
      </c>
      <c r="U1206" s="142" t="s">
        <v>17</v>
      </c>
      <c r="V1206" s="142" t="s">
        <v>236</v>
      </c>
      <c r="W1206" s="86"/>
      <c r="X1206" s="142"/>
      <c r="Y1206" s="142"/>
      <c r="Z1206" s="142"/>
      <c r="AA1206" s="142"/>
      <c r="AB1206" s="142" t="str">
        <f t="shared" si="61"/>
        <v>IFR20161020GRAN</v>
      </c>
      <c r="AC1206" s="142">
        <f t="shared" si="62"/>
        <v>0</v>
      </c>
      <c r="AD1206" s="142" t="str">
        <f>VLOOKUP(U1206,NIVEAUXADMIN!A:B,2,FALSE)</f>
        <v>HT08</v>
      </c>
      <c r="AE1206" s="142" t="str">
        <f>VLOOKUP(V1206,NIVEAUXADMIN!E:F,2,FALSE)</f>
        <v>HT08821</v>
      </c>
      <c r="AF1206" s="142" t="e">
        <f>VLOOKUP(W1206,NIVEAUXADMIN!I:J,2,FALSE)</f>
        <v>#N/A</v>
      </c>
      <c r="AG1206" s="142">
        <f>IF(SUMPRODUCT(($A$4:$A1206=A1206)*($V$4:$V1206=V1206))&gt;1,0,1)</f>
        <v>0</v>
      </c>
    </row>
    <row r="1207" spans="1:33" ht="15" customHeight="1">
      <c r="A1207" s="72" t="s">
        <v>44</v>
      </c>
      <c r="B1207" s="72" t="s">
        <v>44</v>
      </c>
      <c r="C1207" s="72" t="s">
        <v>38</v>
      </c>
      <c r="D1207" s="142" t="s">
        <v>1192</v>
      </c>
      <c r="E1207" s="72"/>
      <c r="F1207" s="142" t="s">
        <v>16</v>
      </c>
      <c r="G1207" s="142" t="str">
        <f t="shared" si="63"/>
        <v>Octobre</v>
      </c>
      <c r="H1207" s="158">
        <v>42664</v>
      </c>
      <c r="I1207" s="84" t="s">
        <v>1049</v>
      </c>
      <c r="J1207" s="142" t="s">
        <v>1053</v>
      </c>
      <c r="K1207" s="142" t="s">
        <v>1048</v>
      </c>
      <c r="L1207" s="142"/>
      <c r="M1207" s="80" t="str">
        <f>IFERROR(VLOOKUP(K1207,REFERENCES!R:S,2,FALSE),"")</f>
        <v>Nombre</v>
      </c>
      <c r="N1207" s="159">
        <v>598</v>
      </c>
      <c r="O1207" s="75"/>
      <c r="P1207" s="75"/>
      <c r="Q1207" s="75"/>
      <c r="R1207" s="79" t="s">
        <v>1885</v>
      </c>
      <c r="S1207" s="144">
        <v>299</v>
      </c>
      <c r="T1207" s="85"/>
      <c r="U1207" s="142" t="s">
        <v>17</v>
      </c>
      <c r="V1207" s="142" t="s">
        <v>236</v>
      </c>
      <c r="W1207" s="86"/>
      <c r="X1207" s="142"/>
      <c r="Y1207" s="142"/>
      <c r="Z1207" s="142"/>
      <c r="AA1207" s="142"/>
      <c r="AB1207" s="142" t="str">
        <f t="shared" si="61"/>
        <v>IFR20161021GRAN</v>
      </c>
      <c r="AC1207" s="142">
        <f t="shared" si="62"/>
        <v>0</v>
      </c>
      <c r="AD1207" s="142" t="str">
        <f>VLOOKUP(U1207,NIVEAUXADMIN!A:B,2,FALSE)</f>
        <v>HT08</v>
      </c>
      <c r="AE1207" s="142" t="str">
        <f>VLOOKUP(V1207,NIVEAUXADMIN!E:F,2,FALSE)</f>
        <v>HT08821</v>
      </c>
      <c r="AF1207" s="142" t="e">
        <f>VLOOKUP(W1207,NIVEAUXADMIN!I:J,2,FALSE)</f>
        <v>#N/A</v>
      </c>
      <c r="AG1207" s="142">
        <f>IF(SUMPRODUCT(($A$4:$A1207=A1207)*($V$4:$V1207=V1207))&gt;1,0,1)</f>
        <v>0</v>
      </c>
    </row>
    <row r="1208" spans="1:33" ht="15" customHeight="1">
      <c r="A1208" s="72" t="s">
        <v>44</v>
      </c>
      <c r="B1208" s="72" t="s">
        <v>44</v>
      </c>
      <c r="C1208" s="72" t="s">
        <v>38</v>
      </c>
      <c r="D1208" s="142" t="s">
        <v>1192</v>
      </c>
      <c r="E1208" s="72"/>
      <c r="F1208" s="142" t="s">
        <v>16</v>
      </c>
      <c r="G1208" s="142" t="str">
        <f t="shared" si="63"/>
        <v>Octobre</v>
      </c>
      <c r="H1208" s="158">
        <v>42664</v>
      </c>
      <c r="I1208" s="84" t="s">
        <v>1049</v>
      </c>
      <c r="J1208" s="142" t="s">
        <v>1053</v>
      </c>
      <c r="K1208" s="142" t="s">
        <v>1048</v>
      </c>
      <c r="L1208" s="142"/>
      <c r="M1208" s="80" t="str">
        <f>IFERROR(VLOOKUP(K1208,REFERENCES!R:S,2,FALSE),"")</f>
        <v>Nombre</v>
      </c>
      <c r="N1208" s="159">
        <v>15</v>
      </c>
      <c r="O1208" s="75"/>
      <c r="P1208" s="75"/>
      <c r="Q1208" s="75"/>
      <c r="R1208" s="79" t="s">
        <v>1885</v>
      </c>
      <c r="S1208" s="144">
        <v>15</v>
      </c>
      <c r="T1208" s="85"/>
      <c r="U1208" s="142" t="s">
        <v>17</v>
      </c>
      <c r="V1208" s="142" t="s">
        <v>236</v>
      </c>
      <c r="W1208" s="86"/>
      <c r="X1208" s="142"/>
      <c r="Y1208" s="142"/>
      <c r="Z1208" s="142"/>
      <c r="AA1208" s="142"/>
      <c r="AB1208" s="142" t="str">
        <f t="shared" si="61"/>
        <v>IFR20161021GRAN</v>
      </c>
      <c r="AC1208" s="142">
        <f t="shared" si="62"/>
        <v>0</v>
      </c>
      <c r="AD1208" s="142" t="str">
        <f>VLOOKUP(U1208,NIVEAUXADMIN!A:B,2,FALSE)</f>
        <v>HT08</v>
      </c>
      <c r="AE1208" s="142" t="str">
        <f>VLOOKUP(V1208,NIVEAUXADMIN!E:F,2,FALSE)</f>
        <v>HT08821</v>
      </c>
      <c r="AF1208" s="142" t="e">
        <f>VLOOKUP(W1208,NIVEAUXADMIN!I:J,2,FALSE)</f>
        <v>#N/A</v>
      </c>
      <c r="AG1208" s="142">
        <f>IF(SUMPRODUCT(($A$4:$A1208=A1208)*($V$4:$V1208=V1208))&gt;1,0,1)</f>
        <v>0</v>
      </c>
    </row>
    <row r="1209" spans="1:33" ht="15" customHeight="1">
      <c r="A1209" s="142" t="s">
        <v>44</v>
      </c>
      <c r="B1209" s="142" t="s">
        <v>44</v>
      </c>
      <c r="C1209" s="142" t="s">
        <v>38</v>
      </c>
      <c r="D1209" s="142" t="s">
        <v>1192</v>
      </c>
      <c r="E1209" s="72"/>
      <c r="F1209" s="142" t="s">
        <v>16</v>
      </c>
      <c r="G1209" s="142" t="str">
        <f t="shared" si="63"/>
        <v>Octobre</v>
      </c>
      <c r="H1209" s="158">
        <v>42664</v>
      </c>
      <c r="I1209" s="84" t="s">
        <v>1049</v>
      </c>
      <c r="J1209" s="142" t="s">
        <v>1053</v>
      </c>
      <c r="K1209" s="142" t="s">
        <v>1048</v>
      </c>
      <c r="L1209" s="142"/>
      <c r="M1209" s="80" t="str">
        <f>IFERROR(VLOOKUP(K1209,REFERENCES!R:S,2,FALSE),"")</f>
        <v>Nombre</v>
      </c>
      <c r="N1209" s="159">
        <v>600</v>
      </c>
      <c r="O1209" s="75"/>
      <c r="P1209" s="75"/>
      <c r="Q1209" s="75"/>
      <c r="R1209" s="79" t="s">
        <v>1885</v>
      </c>
      <c r="S1209" s="144">
        <v>300</v>
      </c>
      <c r="T1209" s="85"/>
      <c r="U1209" s="142" t="s">
        <v>17</v>
      </c>
      <c r="V1209" s="142" t="s">
        <v>236</v>
      </c>
      <c r="W1209" s="86"/>
      <c r="X1209" s="142"/>
      <c r="Y1209" s="142"/>
      <c r="Z1209" s="142"/>
      <c r="AA1209" s="142"/>
      <c r="AB1209" s="142" t="str">
        <f t="shared" si="61"/>
        <v>IFR20161021GRAN</v>
      </c>
      <c r="AC1209" s="142">
        <f t="shared" si="62"/>
        <v>0</v>
      </c>
      <c r="AD1209" s="142" t="str">
        <f>VLOOKUP(U1209,NIVEAUXADMIN!A:B,2,FALSE)</f>
        <v>HT08</v>
      </c>
      <c r="AE1209" s="142" t="str">
        <f>VLOOKUP(V1209,NIVEAUXADMIN!E:F,2,FALSE)</f>
        <v>HT08821</v>
      </c>
      <c r="AF1209" s="142" t="e">
        <f>VLOOKUP(W1209,NIVEAUXADMIN!I:J,2,FALSE)</f>
        <v>#N/A</v>
      </c>
      <c r="AG1209" s="142">
        <f>IF(SUMPRODUCT(($A$4:$A1209=A1209)*($V$4:$V1209=V1209))&gt;1,0,1)</f>
        <v>0</v>
      </c>
    </row>
    <row r="1210" spans="1:33" ht="15" customHeight="1">
      <c r="A1210" s="72" t="s">
        <v>44</v>
      </c>
      <c r="B1210" s="72" t="s">
        <v>44</v>
      </c>
      <c r="C1210" s="72" t="s">
        <v>38</v>
      </c>
      <c r="D1210" s="142" t="s">
        <v>1192</v>
      </c>
      <c r="E1210" s="72"/>
      <c r="F1210" s="142" t="s">
        <v>16</v>
      </c>
      <c r="G1210" s="142" t="str">
        <f t="shared" si="63"/>
        <v>Octobre</v>
      </c>
      <c r="H1210" s="158">
        <v>42664</v>
      </c>
      <c r="I1210" s="84" t="s">
        <v>1051</v>
      </c>
      <c r="J1210" s="142" t="s">
        <v>1052</v>
      </c>
      <c r="K1210" s="142" t="s">
        <v>1056</v>
      </c>
      <c r="L1210" s="142"/>
      <c r="M1210" s="80" t="str">
        <f>IFERROR(VLOOKUP(K1210,REFERENCES!R:S,2,FALSE),"")</f>
        <v>Nombre</v>
      </c>
      <c r="N1210" s="159">
        <v>598</v>
      </c>
      <c r="O1210" s="75"/>
      <c r="P1210" s="75"/>
      <c r="Q1210" s="75"/>
      <c r="R1210" s="79" t="s">
        <v>1885</v>
      </c>
      <c r="S1210" s="144">
        <v>299</v>
      </c>
      <c r="T1210" s="85" t="s">
        <v>1040</v>
      </c>
      <c r="U1210" s="142" t="s">
        <v>17</v>
      </c>
      <c r="V1210" s="142" t="s">
        <v>236</v>
      </c>
      <c r="W1210" s="86"/>
      <c r="X1210" s="142"/>
      <c r="Y1210" s="142"/>
      <c r="Z1210" s="142"/>
      <c r="AA1210" s="142"/>
      <c r="AB1210" s="142" t="str">
        <f t="shared" si="61"/>
        <v>IFR20161021GRAN</v>
      </c>
      <c r="AC1210" s="142">
        <f t="shared" si="62"/>
        <v>0</v>
      </c>
      <c r="AD1210" s="142" t="str">
        <f>VLOOKUP(U1210,NIVEAUXADMIN!A:B,2,FALSE)</f>
        <v>HT08</v>
      </c>
      <c r="AE1210" s="142" t="str">
        <f>VLOOKUP(V1210,NIVEAUXADMIN!E:F,2,FALSE)</f>
        <v>HT08821</v>
      </c>
      <c r="AF1210" s="142" t="e">
        <f>VLOOKUP(W1210,NIVEAUXADMIN!I:J,2,FALSE)</f>
        <v>#N/A</v>
      </c>
      <c r="AG1210" s="142">
        <f>IF(SUMPRODUCT(($A$4:$A1210=A1210)*($V$4:$V1210=V1210))&gt;1,0,1)</f>
        <v>0</v>
      </c>
    </row>
    <row r="1211" spans="1:33" ht="15" customHeight="1">
      <c r="A1211" s="72" t="s">
        <v>44</v>
      </c>
      <c r="B1211" s="72" t="s">
        <v>44</v>
      </c>
      <c r="C1211" s="72" t="s">
        <v>38</v>
      </c>
      <c r="D1211" s="142" t="s">
        <v>1192</v>
      </c>
      <c r="E1211" s="72"/>
      <c r="F1211" s="142" t="s">
        <v>16</v>
      </c>
      <c r="G1211" s="142" t="str">
        <f t="shared" si="63"/>
        <v>Octobre</v>
      </c>
      <c r="H1211" s="158">
        <v>42664</v>
      </c>
      <c r="I1211" s="84" t="s">
        <v>1051</v>
      </c>
      <c r="J1211" s="142" t="s">
        <v>1052</v>
      </c>
      <c r="K1211" s="142" t="s">
        <v>1054</v>
      </c>
      <c r="L1211" s="142"/>
      <c r="M1211" s="80" t="str">
        <f>IFERROR(VLOOKUP(K1211,REFERENCES!R:S,2,FALSE),"")</f>
        <v>Nombre</v>
      </c>
      <c r="N1211" s="159">
        <v>598</v>
      </c>
      <c r="O1211" s="75"/>
      <c r="P1211" s="75"/>
      <c r="Q1211" s="75"/>
      <c r="R1211" s="79" t="s">
        <v>1885</v>
      </c>
      <c r="S1211" s="144">
        <v>299</v>
      </c>
      <c r="T1211" s="85" t="s">
        <v>1040</v>
      </c>
      <c r="U1211" s="142" t="s">
        <v>17</v>
      </c>
      <c r="V1211" s="142" t="s">
        <v>236</v>
      </c>
      <c r="W1211" s="86"/>
      <c r="X1211" s="142"/>
      <c r="Y1211" s="142"/>
      <c r="Z1211" s="142"/>
      <c r="AA1211" s="142"/>
      <c r="AB1211" s="142" t="str">
        <f t="shared" si="61"/>
        <v>IFR20161021GRAN</v>
      </c>
      <c r="AC1211" s="142">
        <f t="shared" si="62"/>
        <v>0</v>
      </c>
      <c r="AD1211" s="142" t="str">
        <f>VLOOKUP(U1211,NIVEAUXADMIN!A:B,2,FALSE)</f>
        <v>HT08</v>
      </c>
      <c r="AE1211" s="142" t="str">
        <f>VLOOKUP(V1211,NIVEAUXADMIN!E:F,2,FALSE)</f>
        <v>HT08821</v>
      </c>
      <c r="AF1211" s="142" t="e">
        <f>VLOOKUP(W1211,NIVEAUXADMIN!I:J,2,FALSE)</f>
        <v>#N/A</v>
      </c>
      <c r="AG1211" s="142">
        <f>IF(SUMPRODUCT(($A$4:$A1211=A1211)*($V$4:$V1211=V1211))&gt;1,0,1)</f>
        <v>0</v>
      </c>
    </row>
    <row r="1212" spans="1:33" ht="15" customHeight="1">
      <c r="A1212" s="142" t="s">
        <v>44</v>
      </c>
      <c r="B1212" s="142" t="s">
        <v>44</v>
      </c>
      <c r="C1212" s="142" t="s">
        <v>38</v>
      </c>
      <c r="D1212" s="142" t="s">
        <v>1192</v>
      </c>
      <c r="E1212" s="72"/>
      <c r="F1212" s="142" t="s">
        <v>16</v>
      </c>
      <c r="G1212" s="142" t="str">
        <f t="shared" si="63"/>
        <v>Octobre</v>
      </c>
      <c r="H1212" s="158">
        <v>42664</v>
      </c>
      <c r="I1212" s="84" t="s">
        <v>1051</v>
      </c>
      <c r="J1212" s="142" t="s">
        <v>1052</v>
      </c>
      <c r="K1212" s="142" t="s">
        <v>1054</v>
      </c>
      <c r="L1212" s="142"/>
      <c r="M1212" s="80" t="str">
        <f>IFERROR(VLOOKUP(K1212,REFERENCES!R:S,2,FALSE),"")</f>
        <v>Nombre</v>
      </c>
      <c r="N1212" s="159">
        <v>600</v>
      </c>
      <c r="O1212" s="75"/>
      <c r="P1212" s="75"/>
      <c r="Q1212" s="75"/>
      <c r="R1212" s="79" t="s">
        <v>1885</v>
      </c>
      <c r="S1212" s="144">
        <v>300</v>
      </c>
      <c r="T1212" s="85"/>
      <c r="U1212" s="142" t="s">
        <v>17</v>
      </c>
      <c r="V1212" s="142" t="s">
        <v>236</v>
      </c>
      <c r="W1212" s="86"/>
      <c r="X1212" s="142"/>
      <c r="Y1212" s="142"/>
      <c r="Z1212" s="142"/>
      <c r="AA1212" s="142"/>
      <c r="AB1212" s="142" t="str">
        <f t="shared" si="61"/>
        <v>IFR20161021GRAN</v>
      </c>
      <c r="AC1212" s="142">
        <f t="shared" si="62"/>
        <v>0</v>
      </c>
      <c r="AD1212" s="142" t="str">
        <f>VLOOKUP(U1212,NIVEAUXADMIN!A:B,2,FALSE)</f>
        <v>HT08</v>
      </c>
      <c r="AE1212" s="142" t="str">
        <f>VLOOKUP(V1212,NIVEAUXADMIN!E:F,2,FALSE)</f>
        <v>HT08821</v>
      </c>
      <c r="AF1212" s="142" t="e">
        <f>VLOOKUP(W1212,NIVEAUXADMIN!I:J,2,FALSE)</f>
        <v>#N/A</v>
      </c>
      <c r="AG1212" s="142">
        <f>IF(SUMPRODUCT(($A$4:$A1212=A1212)*($V$4:$V1212=V1212))&gt;1,0,1)</f>
        <v>0</v>
      </c>
    </row>
    <row r="1213" spans="1:33" ht="15" customHeight="1">
      <c r="A1213" s="72" t="s">
        <v>44</v>
      </c>
      <c r="B1213" s="72" t="s">
        <v>44</v>
      </c>
      <c r="C1213" s="72" t="s">
        <v>38</v>
      </c>
      <c r="D1213" s="142" t="s">
        <v>1192</v>
      </c>
      <c r="E1213" s="72"/>
      <c r="F1213" s="142" t="s">
        <v>16</v>
      </c>
      <c r="G1213" s="142" t="str">
        <f t="shared" si="63"/>
        <v>Octobre</v>
      </c>
      <c r="H1213" s="158">
        <v>42664</v>
      </c>
      <c r="I1213" s="84" t="s">
        <v>1049</v>
      </c>
      <c r="J1213" s="142" t="s">
        <v>1053</v>
      </c>
      <c r="K1213" s="142" t="s">
        <v>1064</v>
      </c>
      <c r="L1213" s="142" t="s">
        <v>2748</v>
      </c>
      <c r="M1213" s="80" t="str">
        <f>IFERROR(VLOOKUP(K1213,REFERENCES!R:S,2,FALSE),"")</f>
        <v>Nombre</v>
      </c>
      <c r="N1213" s="159">
        <v>299</v>
      </c>
      <c r="O1213" s="75"/>
      <c r="P1213" s="75"/>
      <c r="Q1213" s="75"/>
      <c r="R1213" s="79" t="s">
        <v>1885</v>
      </c>
      <c r="S1213" s="144">
        <v>299</v>
      </c>
      <c r="T1213" s="85" t="s">
        <v>1040</v>
      </c>
      <c r="U1213" s="142" t="s">
        <v>17</v>
      </c>
      <c r="V1213" s="142" t="s">
        <v>236</v>
      </c>
      <c r="W1213" s="86"/>
      <c r="X1213" s="142"/>
      <c r="Y1213" s="142"/>
      <c r="Z1213" s="142"/>
      <c r="AA1213" s="142"/>
      <c r="AB1213" s="142" t="str">
        <f t="shared" si="61"/>
        <v>IFR20161021GRAN</v>
      </c>
      <c r="AC1213" s="142">
        <f t="shared" si="62"/>
        <v>0</v>
      </c>
      <c r="AD1213" s="142" t="str">
        <f>VLOOKUP(U1213,NIVEAUXADMIN!A:B,2,FALSE)</f>
        <v>HT08</v>
      </c>
      <c r="AE1213" s="142" t="str">
        <f>VLOOKUP(V1213,NIVEAUXADMIN!E:F,2,FALSE)</f>
        <v>HT08821</v>
      </c>
      <c r="AF1213" s="142" t="e">
        <f>VLOOKUP(W1213,NIVEAUXADMIN!I:J,2,FALSE)</f>
        <v>#N/A</v>
      </c>
      <c r="AG1213" s="142">
        <f>IF(SUMPRODUCT(($A$4:$A1213=A1213)*($V$4:$V1213=V1213))&gt;1,0,1)</f>
        <v>0</v>
      </c>
    </row>
    <row r="1214" spans="1:33" ht="15" customHeight="1">
      <c r="A1214" s="72" t="s">
        <v>44</v>
      </c>
      <c r="B1214" s="72" t="s">
        <v>44</v>
      </c>
      <c r="C1214" s="72" t="s">
        <v>38</v>
      </c>
      <c r="D1214" s="142" t="s">
        <v>1192</v>
      </c>
      <c r="E1214" s="72"/>
      <c r="F1214" s="142" t="s">
        <v>16</v>
      </c>
      <c r="G1214" s="142" t="str">
        <f t="shared" si="63"/>
        <v>Octobre</v>
      </c>
      <c r="H1214" s="158">
        <v>42664</v>
      </c>
      <c r="I1214" s="84" t="s">
        <v>1049</v>
      </c>
      <c r="J1214" s="142" t="s">
        <v>1053</v>
      </c>
      <c r="K1214" s="142" t="s">
        <v>1064</v>
      </c>
      <c r="L1214" s="142" t="s">
        <v>2748</v>
      </c>
      <c r="M1214" s="80" t="str">
        <f>IFERROR(VLOOKUP(K1214,REFERENCES!R:S,2,FALSE),"")</f>
        <v>Nombre</v>
      </c>
      <c r="N1214" s="159">
        <v>15</v>
      </c>
      <c r="O1214" s="75"/>
      <c r="P1214" s="75"/>
      <c r="Q1214" s="75"/>
      <c r="R1214" s="79" t="s">
        <v>1885</v>
      </c>
      <c r="S1214" s="144">
        <v>15</v>
      </c>
      <c r="T1214" s="85" t="s">
        <v>1040</v>
      </c>
      <c r="U1214" s="142" t="s">
        <v>17</v>
      </c>
      <c r="V1214" s="142" t="s">
        <v>236</v>
      </c>
      <c r="W1214" s="86"/>
      <c r="X1214" s="142"/>
      <c r="Y1214" s="142"/>
      <c r="Z1214" s="142"/>
      <c r="AA1214" s="142"/>
      <c r="AB1214" s="142" t="str">
        <f t="shared" si="61"/>
        <v>IFR20161021GRAN</v>
      </c>
      <c r="AC1214" s="142">
        <f t="shared" si="62"/>
        <v>0</v>
      </c>
      <c r="AD1214" s="142" t="str">
        <f>VLOOKUP(U1214,NIVEAUXADMIN!A:B,2,FALSE)</f>
        <v>HT08</v>
      </c>
      <c r="AE1214" s="142" t="str">
        <f>VLOOKUP(V1214,NIVEAUXADMIN!E:F,2,FALSE)</f>
        <v>HT08821</v>
      </c>
      <c r="AF1214" s="142" t="e">
        <f>VLOOKUP(W1214,NIVEAUXADMIN!I:J,2,FALSE)</f>
        <v>#N/A</v>
      </c>
      <c r="AG1214" s="142">
        <f>IF(SUMPRODUCT(($A$4:$A1214=A1214)*($V$4:$V1214=V1214))&gt;1,0,1)</f>
        <v>0</v>
      </c>
    </row>
    <row r="1215" spans="1:33" ht="15" customHeight="1">
      <c r="A1215" s="72" t="s">
        <v>44</v>
      </c>
      <c r="B1215" s="72" t="s">
        <v>44</v>
      </c>
      <c r="C1215" s="72" t="s">
        <v>38</v>
      </c>
      <c r="D1215" s="142" t="s">
        <v>1192</v>
      </c>
      <c r="E1215" s="72"/>
      <c r="F1215" s="142" t="s">
        <v>16</v>
      </c>
      <c r="G1215" s="142" t="str">
        <f t="shared" si="63"/>
        <v>Octobre</v>
      </c>
      <c r="H1215" s="158">
        <v>42664</v>
      </c>
      <c r="I1215" s="84" t="s">
        <v>1051</v>
      </c>
      <c r="J1215" s="142" t="s">
        <v>1052</v>
      </c>
      <c r="K1215" s="142" t="s">
        <v>1063</v>
      </c>
      <c r="L1215" s="142"/>
      <c r="M1215" s="80" t="str">
        <f>IFERROR(VLOOKUP(K1215,REFERENCES!R:S,2,FALSE),"")</f>
        <v>Nombre</v>
      </c>
      <c r="N1215" s="159">
        <v>299</v>
      </c>
      <c r="O1215" s="75"/>
      <c r="P1215" s="75"/>
      <c r="Q1215" s="75"/>
      <c r="R1215" s="79" t="s">
        <v>1885</v>
      </c>
      <c r="S1215" s="144">
        <v>299</v>
      </c>
      <c r="T1215" s="85" t="s">
        <v>1040</v>
      </c>
      <c r="U1215" s="142" t="s">
        <v>17</v>
      </c>
      <c r="V1215" s="142" t="s">
        <v>236</v>
      </c>
      <c r="W1215" s="86"/>
      <c r="X1215" s="142"/>
      <c r="Y1215" s="142"/>
      <c r="Z1215" s="142"/>
      <c r="AA1215" s="142"/>
      <c r="AB1215" s="142" t="str">
        <f t="shared" si="61"/>
        <v>IFR20161021GRAN</v>
      </c>
      <c r="AC1215" s="142">
        <f t="shared" si="62"/>
        <v>0</v>
      </c>
      <c r="AD1215" s="142" t="str">
        <f>VLOOKUP(U1215,NIVEAUXADMIN!A:B,2,FALSE)</f>
        <v>HT08</v>
      </c>
      <c r="AE1215" s="142" t="str">
        <f>VLOOKUP(V1215,NIVEAUXADMIN!E:F,2,FALSE)</f>
        <v>HT08821</v>
      </c>
      <c r="AF1215" s="142" t="e">
        <f>VLOOKUP(W1215,NIVEAUXADMIN!I:J,2,FALSE)</f>
        <v>#N/A</v>
      </c>
      <c r="AG1215" s="142">
        <f>IF(SUMPRODUCT(($A$4:$A1215=A1215)*($V$4:$V1215=V1215))&gt;1,0,1)</f>
        <v>0</v>
      </c>
    </row>
    <row r="1216" spans="1:33" ht="15" customHeight="1">
      <c r="A1216" s="72" t="s">
        <v>44</v>
      </c>
      <c r="B1216" s="72" t="s">
        <v>44</v>
      </c>
      <c r="C1216" s="72" t="s">
        <v>38</v>
      </c>
      <c r="D1216" s="142" t="s">
        <v>1192</v>
      </c>
      <c r="E1216" s="72"/>
      <c r="F1216" s="142" t="s">
        <v>16</v>
      </c>
      <c r="G1216" s="142" t="str">
        <f t="shared" si="63"/>
        <v>Octobre</v>
      </c>
      <c r="H1216" s="158">
        <v>42664</v>
      </c>
      <c r="I1216" s="84" t="s">
        <v>1051</v>
      </c>
      <c r="J1216" s="142" t="s">
        <v>1052</v>
      </c>
      <c r="K1216" s="142" t="s">
        <v>1062</v>
      </c>
      <c r="L1216" s="142"/>
      <c r="M1216" s="80" t="str">
        <f>IFERROR(VLOOKUP(K1216,REFERENCES!R:S,2,FALSE),"")</f>
        <v>Nombre</v>
      </c>
      <c r="N1216" s="159">
        <v>286</v>
      </c>
      <c r="O1216" s="75"/>
      <c r="P1216" s="75"/>
      <c r="Q1216" s="75"/>
      <c r="R1216" s="79" t="s">
        <v>1885</v>
      </c>
      <c r="S1216" s="144">
        <v>299</v>
      </c>
      <c r="T1216" s="85" t="s">
        <v>1040</v>
      </c>
      <c r="U1216" s="142" t="s">
        <v>17</v>
      </c>
      <c r="V1216" s="142" t="s">
        <v>236</v>
      </c>
      <c r="W1216" s="86"/>
      <c r="X1216" s="142"/>
      <c r="Y1216" s="142"/>
      <c r="Z1216" s="142"/>
      <c r="AA1216" s="142"/>
      <c r="AB1216" s="142" t="str">
        <f t="shared" si="61"/>
        <v>IFR20161021GRAN</v>
      </c>
      <c r="AC1216" s="142">
        <f t="shared" si="62"/>
        <v>0</v>
      </c>
      <c r="AD1216" s="142" t="str">
        <f>VLOOKUP(U1216,NIVEAUXADMIN!A:B,2,FALSE)</f>
        <v>HT08</v>
      </c>
      <c r="AE1216" s="142" t="str">
        <f>VLOOKUP(V1216,NIVEAUXADMIN!E:F,2,FALSE)</f>
        <v>HT08821</v>
      </c>
      <c r="AF1216" s="142" t="e">
        <f>VLOOKUP(W1216,NIVEAUXADMIN!I:J,2,FALSE)</f>
        <v>#N/A</v>
      </c>
      <c r="AG1216" s="142">
        <f>IF(SUMPRODUCT(($A$4:$A1216=A1216)*($V$4:$V1216=V1216))&gt;1,0,1)</f>
        <v>0</v>
      </c>
    </row>
    <row r="1217" spans="1:33" ht="15" customHeight="1">
      <c r="A1217" s="142" t="s">
        <v>44</v>
      </c>
      <c r="B1217" s="142" t="s">
        <v>44</v>
      </c>
      <c r="C1217" s="142" t="s">
        <v>38</v>
      </c>
      <c r="D1217" s="142" t="s">
        <v>1192</v>
      </c>
      <c r="E1217" s="72"/>
      <c r="F1217" s="142" t="s">
        <v>16</v>
      </c>
      <c r="G1217" s="142" t="str">
        <f t="shared" si="63"/>
        <v>Octobre</v>
      </c>
      <c r="H1217" s="158">
        <v>42664</v>
      </c>
      <c r="I1217" s="84" t="s">
        <v>1051</v>
      </c>
      <c r="J1217" s="142" t="s">
        <v>1052</v>
      </c>
      <c r="K1217" s="142" t="s">
        <v>1062</v>
      </c>
      <c r="L1217" s="142"/>
      <c r="M1217" s="80" t="str">
        <f>IFERROR(VLOOKUP(K1217,REFERENCES!R:S,2,FALSE),"")</f>
        <v>Nombre</v>
      </c>
      <c r="N1217" s="159">
        <v>300</v>
      </c>
      <c r="O1217" s="75"/>
      <c r="P1217" s="75"/>
      <c r="Q1217" s="75"/>
      <c r="R1217" s="79" t="s">
        <v>1885</v>
      </c>
      <c r="S1217" s="144">
        <v>300</v>
      </c>
      <c r="T1217" s="85"/>
      <c r="U1217" s="142" t="s">
        <v>17</v>
      </c>
      <c r="V1217" s="142" t="s">
        <v>236</v>
      </c>
      <c r="W1217" s="86"/>
      <c r="X1217" s="142"/>
      <c r="Y1217" s="142"/>
      <c r="Z1217" s="142"/>
      <c r="AA1217" s="142"/>
      <c r="AB1217" s="142" t="str">
        <f t="shared" si="61"/>
        <v>IFR20161021GRAN</v>
      </c>
      <c r="AC1217" s="142">
        <f t="shared" si="62"/>
        <v>0</v>
      </c>
      <c r="AD1217" s="142" t="str">
        <f>VLOOKUP(U1217,NIVEAUXADMIN!A:B,2,FALSE)</f>
        <v>HT08</v>
      </c>
      <c r="AE1217" s="142" t="str">
        <f>VLOOKUP(V1217,NIVEAUXADMIN!E:F,2,FALSE)</f>
        <v>HT08821</v>
      </c>
      <c r="AF1217" s="142" t="e">
        <f>VLOOKUP(W1217,NIVEAUXADMIN!I:J,2,FALSE)</f>
        <v>#N/A</v>
      </c>
      <c r="AG1217" s="142">
        <f>IF(SUMPRODUCT(($A$4:$A1217=A1217)*($V$4:$V1217=V1217))&gt;1,0,1)</f>
        <v>0</v>
      </c>
    </row>
    <row r="1218" spans="1:33" ht="15" customHeight="1">
      <c r="A1218" s="72" t="s">
        <v>44</v>
      </c>
      <c r="B1218" s="72" t="s">
        <v>44</v>
      </c>
      <c r="C1218" s="72" t="s">
        <v>38</v>
      </c>
      <c r="D1218" s="142" t="s">
        <v>1192</v>
      </c>
      <c r="E1218" s="72"/>
      <c r="F1218" s="142" t="s">
        <v>16</v>
      </c>
      <c r="G1218" s="142" t="str">
        <f t="shared" si="63"/>
        <v>Octobre</v>
      </c>
      <c r="H1218" s="158">
        <v>42664</v>
      </c>
      <c r="I1218" s="84" t="s">
        <v>1051</v>
      </c>
      <c r="J1218" s="142" t="s">
        <v>1052</v>
      </c>
      <c r="K1218" s="142" t="s">
        <v>1058</v>
      </c>
      <c r="L1218" s="142"/>
      <c r="M1218" s="80" t="str">
        <f>IFERROR(VLOOKUP(K1218,REFERENCES!R:S,2,FALSE),"")</f>
        <v>Nombre</v>
      </c>
      <c r="N1218" s="159">
        <v>572</v>
      </c>
      <c r="O1218" s="75"/>
      <c r="P1218" s="75"/>
      <c r="Q1218" s="75"/>
      <c r="R1218" s="79" t="s">
        <v>1885</v>
      </c>
      <c r="S1218" s="144">
        <v>299</v>
      </c>
      <c r="T1218" s="85" t="s">
        <v>1040</v>
      </c>
      <c r="U1218" s="142" t="s">
        <v>17</v>
      </c>
      <c r="V1218" s="142" t="s">
        <v>236</v>
      </c>
      <c r="W1218" s="86"/>
      <c r="X1218" s="142"/>
      <c r="Y1218" s="142"/>
      <c r="Z1218" s="142"/>
      <c r="AA1218" s="142"/>
      <c r="AB1218" s="142" t="str">
        <f t="shared" si="61"/>
        <v>IFR20161021GRAN</v>
      </c>
      <c r="AC1218" s="142">
        <f t="shared" si="62"/>
        <v>0</v>
      </c>
      <c r="AD1218" s="142" t="str">
        <f>VLOOKUP(U1218,NIVEAUXADMIN!A:B,2,FALSE)</f>
        <v>HT08</v>
      </c>
      <c r="AE1218" s="142" t="str">
        <f>VLOOKUP(V1218,NIVEAUXADMIN!E:F,2,FALSE)</f>
        <v>HT08821</v>
      </c>
      <c r="AF1218" s="142" t="e">
        <f>VLOOKUP(W1218,NIVEAUXADMIN!I:J,2,FALSE)</f>
        <v>#N/A</v>
      </c>
      <c r="AG1218" s="142">
        <f>IF(SUMPRODUCT(($A$4:$A1218=A1218)*($V$4:$V1218=V1218))&gt;1,0,1)</f>
        <v>0</v>
      </c>
    </row>
    <row r="1219" spans="1:33" ht="15" customHeight="1">
      <c r="A1219" s="86" t="s">
        <v>44</v>
      </c>
      <c r="B1219" s="86" t="s">
        <v>44</v>
      </c>
      <c r="C1219" s="86" t="s">
        <v>38</v>
      </c>
      <c r="D1219" s="142" t="s">
        <v>1192</v>
      </c>
      <c r="E1219" s="72"/>
      <c r="F1219" s="142" t="s">
        <v>16</v>
      </c>
      <c r="G1219" s="142" t="str">
        <f t="shared" si="63"/>
        <v>Octobre</v>
      </c>
      <c r="H1219" s="158">
        <v>42664</v>
      </c>
      <c r="I1219" s="84" t="s">
        <v>1051</v>
      </c>
      <c r="J1219" s="142" t="s">
        <v>1052</v>
      </c>
      <c r="K1219" s="142" t="s">
        <v>1058</v>
      </c>
      <c r="L1219" s="142"/>
      <c r="M1219" s="80" t="str">
        <f>IFERROR(VLOOKUP(K1219,REFERENCES!R:S,2,FALSE),"")</f>
        <v>Nombre</v>
      </c>
      <c r="N1219" s="159">
        <v>600</v>
      </c>
      <c r="O1219" s="75"/>
      <c r="P1219" s="75"/>
      <c r="Q1219" s="75"/>
      <c r="R1219" s="79" t="s">
        <v>1885</v>
      </c>
      <c r="S1219" s="144">
        <v>300</v>
      </c>
      <c r="T1219" s="85"/>
      <c r="U1219" s="142" t="s">
        <v>17</v>
      </c>
      <c r="V1219" s="142" t="s">
        <v>236</v>
      </c>
      <c r="W1219" s="86"/>
      <c r="X1219" s="142"/>
      <c r="Y1219" s="142"/>
      <c r="Z1219" s="142"/>
      <c r="AA1219" s="142"/>
      <c r="AB1219" s="142" t="str">
        <f t="shared" si="61"/>
        <v>IFR20161021GRAN</v>
      </c>
      <c r="AC1219" s="142">
        <f t="shared" si="62"/>
        <v>0</v>
      </c>
      <c r="AD1219" s="142" t="str">
        <f>VLOOKUP(U1219,NIVEAUXADMIN!A:B,2,FALSE)</f>
        <v>HT08</v>
      </c>
      <c r="AE1219" s="142" t="str">
        <f>VLOOKUP(V1219,NIVEAUXADMIN!E:F,2,FALSE)</f>
        <v>HT08821</v>
      </c>
      <c r="AF1219" s="142" t="e">
        <f>VLOOKUP(W1219,NIVEAUXADMIN!I:J,2,FALSE)</f>
        <v>#N/A</v>
      </c>
      <c r="AG1219" s="142">
        <f>IF(SUMPRODUCT(($A$4:$A1219=A1219)*($V$4:$V1219=V1219))&gt;1,0,1)</f>
        <v>0</v>
      </c>
    </row>
    <row r="1220" spans="1:33" ht="15" customHeight="1">
      <c r="A1220" s="72" t="s">
        <v>44</v>
      </c>
      <c r="B1220" s="72" t="s">
        <v>44</v>
      </c>
      <c r="C1220" s="72" t="s">
        <v>38</v>
      </c>
      <c r="D1220" s="142" t="s">
        <v>1192</v>
      </c>
      <c r="E1220" s="72"/>
      <c r="F1220" s="142" t="s">
        <v>16</v>
      </c>
      <c r="G1220" s="142" t="str">
        <f t="shared" si="63"/>
        <v>Octobre</v>
      </c>
      <c r="H1220" s="158">
        <v>42664</v>
      </c>
      <c r="I1220" s="84" t="s">
        <v>1051</v>
      </c>
      <c r="J1220" s="142" t="s">
        <v>1052</v>
      </c>
      <c r="K1220" s="142" t="s">
        <v>1057</v>
      </c>
      <c r="L1220" s="142"/>
      <c r="M1220" s="80" t="str">
        <f>IFERROR(VLOOKUP(K1220,REFERENCES!R:S,2,FALSE),"")</f>
        <v>Nombre</v>
      </c>
      <c r="N1220" s="159">
        <v>299</v>
      </c>
      <c r="O1220" s="75"/>
      <c r="P1220" s="75"/>
      <c r="Q1220" s="75"/>
      <c r="R1220" s="79" t="s">
        <v>1885</v>
      </c>
      <c r="S1220" s="144">
        <v>299</v>
      </c>
      <c r="T1220" s="85" t="s">
        <v>1040</v>
      </c>
      <c r="U1220" s="142" t="s">
        <v>17</v>
      </c>
      <c r="V1220" s="142" t="s">
        <v>236</v>
      </c>
      <c r="W1220" s="86"/>
      <c r="X1220" s="142"/>
      <c r="Y1220" s="142"/>
      <c r="Z1220" s="142"/>
      <c r="AA1220" s="142"/>
      <c r="AB1220" s="142" t="str">
        <f t="shared" ref="AB1220:AB1283" si="64">UPPER(LEFT(A1220,3)&amp;YEAR(H1220)&amp;MONTH(H1220)&amp;DAY((H1220))&amp;LEFT(U1220,2)&amp;LEFT(V1220,2)&amp;LEFT(W1220,2))</f>
        <v>IFR20161021GRAN</v>
      </c>
      <c r="AC1220" s="142">
        <f t="shared" ref="AC1220:AC1283" si="65">COUNTIF($AB$4:$AB$1178,AB1220)</f>
        <v>0</v>
      </c>
      <c r="AD1220" s="142" t="str">
        <f>VLOOKUP(U1220,NIVEAUXADMIN!A:B,2,FALSE)</f>
        <v>HT08</v>
      </c>
      <c r="AE1220" s="142" t="str">
        <f>VLOOKUP(V1220,NIVEAUXADMIN!E:F,2,FALSE)</f>
        <v>HT08821</v>
      </c>
      <c r="AF1220" s="142" t="e">
        <f>VLOOKUP(W1220,NIVEAUXADMIN!I:J,2,FALSE)</f>
        <v>#N/A</v>
      </c>
      <c r="AG1220" s="142">
        <f>IF(SUMPRODUCT(($A$4:$A1220=A1220)*($V$4:$V1220=V1220))&gt;1,0,1)</f>
        <v>0</v>
      </c>
    </row>
    <row r="1221" spans="1:33" ht="15" customHeight="1">
      <c r="A1221" s="142" t="s">
        <v>44</v>
      </c>
      <c r="B1221" s="142" t="s">
        <v>44</v>
      </c>
      <c r="C1221" s="142" t="s">
        <v>38</v>
      </c>
      <c r="D1221" s="142" t="s">
        <v>1192</v>
      </c>
      <c r="E1221" s="72"/>
      <c r="F1221" s="142" t="s">
        <v>16</v>
      </c>
      <c r="G1221" s="142" t="str">
        <f t="shared" ref="G1221:G1284" si="66">CHOOSE(MONTH(H1221), "Janvier", "Fevrier", "Mars", "Avril", "Mai", "Juin", "Juillet", "Aout", "Septembre", "Octobre", "Novembre", "Decembre")</f>
        <v>Octobre</v>
      </c>
      <c r="H1221" s="158">
        <v>42666</v>
      </c>
      <c r="I1221" s="84" t="s">
        <v>1049</v>
      </c>
      <c r="J1221" s="142" t="s">
        <v>1053</v>
      </c>
      <c r="K1221" s="142" t="s">
        <v>1048</v>
      </c>
      <c r="L1221" s="142"/>
      <c r="M1221" s="80" t="str">
        <f>IFERROR(VLOOKUP(K1221,REFERENCES!R:S,2,FALSE),"")</f>
        <v>Nombre</v>
      </c>
      <c r="N1221" s="159">
        <v>616</v>
      </c>
      <c r="O1221" s="75"/>
      <c r="P1221" s="75"/>
      <c r="Q1221" s="75"/>
      <c r="R1221" s="79" t="s">
        <v>1885</v>
      </c>
      <c r="S1221" s="144">
        <v>308</v>
      </c>
      <c r="T1221" s="85"/>
      <c r="U1221" s="142" t="s">
        <v>20</v>
      </c>
      <c r="V1221" s="142" t="s">
        <v>310</v>
      </c>
      <c r="W1221" s="86"/>
      <c r="X1221" s="142"/>
      <c r="Y1221" s="142"/>
      <c r="Z1221" s="142"/>
      <c r="AA1221" s="142"/>
      <c r="AB1221" s="142" t="str">
        <f t="shared" si="64"/>
        <v>IFR20161023SUAR</v>
      </c>
      <c r="AC1221" s="142">
        <f t="shared" si="65"/>
        <v>0</v>
      </c>
      <c r="AD1221" s="142" t="str">
        <f>VLOOKUP(U1221,NIVEAUXADMIN!A:B,2,FALSE)</f>
        <v>HT07</v>
      </c>
      <c r="AE1221" s="142" t="str">
        <f>VLOOKUP(V1221,NIVEAUXADMIN!E:F,2,FALSE)</f>
        <v>HT07723</v>
      </c>
      <c r="AF1221" s="142" t="e">
        <f>VLOOKUP(W1221,NIVEAUXADMIN!I:J,2,FALSE)</f>
        <v>#N/A</v>
      </c>
      <c r="AG1221" s="142">
        <f>IF(SUMPRODUCT(($A$4:$A1221=A1221)*($V$4:$V1221=V1221))&gt;1,0,1)</f>
        <v>1</v>
      </c>
    </row>
    <row r="1222" spans="1:33" ht="15" customHeight="1">
      <c r="A1222" s="142" t="s">
        <v>44</v>
      </c>
      <c r="B1222" s="142" t="s">
        <v>44</v>
      </c>
      <c r="C1222" s="142" t="s">
        <v>38</v>
      </c>
      <c r="D1222" s="142" t="s">
        <v>1192</v>
      </c>
      <c r="E1222" s="72"/>
      <c r="F1222" s="142" t="s">
        <v>16</v>
      </c>
      <c r="G1222" s="142" t="str">
        <f t="shared" si="66"/>
        <v>Octobre</v>
      </c>
      <c r="H1222" s="158">
        <v>42666</v>
      </c>
      <c r="I1222" s="84" t="s">
        <v>1051</v>
      </c>
      <c r="J1222" s="142" t="s">
        <v>1052</v>
      </c>
      <c r="K1222" s="142" t="s">
        <v>1054</v>
      </c>
      <c r="L1222" s="142"/>
      <c r="M1222" s="80" t="str">
        <f>IFERROR(VLOOKUP(K1222,REFERENCES!R:S,2,FALSE),"")</f>
        <v>Nombre</v>
      </c>
      <c r="N1222" s="159">
        <v>308</v>
      </c>
      <c r="O1222" s="75"/>
      <c r="P1222" s="75"/>
      <c r="Q1222" s="75"/>
      <c r="R1222" s="79" t="s">
        <v>1885</v>
      </c>
      <c r="S1222" s="144">
        <v>308</v>
      </c>
      <c r="T1222" s="85"/>
      <c r="U1222" s="142" t="s">
        <v>20</v>
      </c>
      <c r="V1222" s="142" t="s">
        <v>310</v>
      </c>
      <c r="W1222" s="86"/>
      <c r="X1222" s="142"/>
      <c r="Y1222" s="142"/>
      <c r="Z1222" s="142"/>
      <c r="AA1222" s="142"/>
      <c r="AB1222" s="142" t="str">
        <f t="shared" si="64"/>
        <v>IFR20161023SUAR</v>
      </c>
      <c r="AC1222" s="142">
        <f t="shared" si="65"/>
        <v>0</v>
      </c>
      <c r="AD1222" s="142" t="str">
        <f>VLOOKUP(U1222,NIVEAUXADMIN!A:B,2,FALSE)</f>
        <v>HT07</v>
      </c>
      <c r="AE1222" s="142" t="str">
        <f>VLOOKUP(V1222,NIVEAUXADMIN!E:F,2,FALSE)</f>
        <v>HT07723</v>
      </c>
      <c r="AF1222" s="142" t="e">
        <f>VLOOKUP(W1222,NIVEAUXADMIN!I:J,2,FALSE)</f>
        <v>#N/A</v>
      </c>
      <c r="AG1222" s="142">
        <f>IF(SUMPRODUCT(($A$4:$A1222=A1222)*($V$4:$V1222=V1222))&gt;1,0,1)</f>
        <v>0</v>
      </c>
    </row>
    <row r="1223" spans="1:33" ht="15" customHeight="1">
      <c r="A1223" s="142" t="s">
        <v>44</v>
      </c>
      <c r="B1223" s="142" t="s">
        <v>44</v>
      </c>
      <c r="C1223" s="142" t="s">
        <v>38</v>
      </c>
      <c r="D1223" s="142" t="s">
        <v>1192</v>
      </c>
      <c r="E1223" s="72"/>
      <c r="F1223" s="142" t="s">
        <v>16</v>
      </c>
      <c r="G1223" s="142" t="str">
        <f t="shared" si="66"/>
        <v>Octobre</v>
      </c>
      <c r="H1223" s="158">
        <v>42666</v>
      </c>
      <c r="I1223" s="84" t="s">
        <v>1049</v>
      </c>
      <c r="J1223" s="142" t="s">
        <v>1053</v>
      </c>
      <c r="K1223" s="142" t="s">
        <v>1064</v>
      </c>
      <c r="L1223" s="142" t="s">
        <v>2748</v>
      </c>
      <c r="M1223" s="80" t="str">
        <f>IFERROR(VLOOKUP(K1223,REFERENCES!R:S,2,FALSE),"")</f>
        <v>Nombre</v>
      </c>
      <c r="N1223" s="159">
        <v>309</v>
      </c>
      <c r="O1223" s="75"/>
      <c r="P1223" s="75"/>
      <c r="Q1223" s="75"/>
      <c r="R1223" s="79" t="s">
        <v>1885</v>
      </c>
      <c r="S1223" s="144">
        <v>309</v>
      </c>
      <c r="T1223" s="85"/>
      <c r="U1223" s="142" t="s">
        <v>20</v>
      </c>
      <c r="V1223" s="142" t="s">
        <v>310</v>
      </c>
      <c r="W1223" s="86"/>
      <c r="X1223" s="142"/>
      <c r="Y1223" s="142"/>
      <c r="Z1223" s="142"/>
      <c r="AA1223" s="142"/>
      <c r="AB1223" s="142" t="str">
        <f t="shared" si="64"/>
        <v>IFR20161023SUAR</v>
      </c>
      <c r="AC1223" s="142">
        <f t="shared" si="65"/>
        <v>0</v>
      </c>
      <c r="AD1223" s="142" t="str">
        <f>VLOOKUP(U1223,NIVEAUXADMIN!A:B,2,FALSE)</f>
        <v>HT07</v>
      </c>
      <c r="AE1223" s="142" t="str">
        <f>VLOOKUP(V1223,NIVEAUXADMIN!E:F,2,FALSE)</f>
        <v>HT07723</v>
      </c>
      <c r="AF1223" s="142" t="e">
        <f>VLOOKUP(W1223,NIVEAUXADMIN!I:J,2,FALSE)</f>
        <v>#N/A</v>
      </c>
      <c r="AG1223" s="142">
        <f>IF(SUMPRODUCT(($A$4:$A1223=A1223)*($V$4:$V1223=V1223))&gt;1,0,1)</f>
        <v>0</v>
      </c>
    </row>
    <row r="1224" spans="1:33" ht="15" customHeight="1">
      <c r="A1224" s="142" t="s">
        <v>44</v>
      </c>
      <c r="B1224" s="142" t="s">
        <v>44</v>
      </c>
      <c r="C1224" s="142" t="s">
        <v>38</v>
      </c>
      <c r="D1224" s="142" t="s">
        <v>1192</v>
      </c>
      <c r="E1224" s="72"/>
      <c r="F1224" s="142" t="s">
        <v>16</v>
      </c>
      <c r="G1224" s="142" t="str">
        <f t="shared" si="66"/>
        <v>Octobre</v>
      </c>
      <c r="H1224" s="158">
        <v>42666</v>
      </c>
      <c r="I1224" s="84" t="s">
        <v>1051</v>
      </c>
      <c r="J1224" s="142" t="s">
        <v>1052</v>
      </c>
      <c r="K1224" s="142" t="s">
        <v>1056</v>
      </c>
      <c r="L1224" s="142"/>
      <c r="M1224" s="80" t="str">
        <f>IFERROR(VLOOKUP(K1224,REFERENCES!R:S,2,FALSE),"")</f>
        <v>Nombre</v>
      </c>
      <c r="N1224" s="159">
        <v>592</v>
      </c>
      <c r="O1224" s="75"/>
      <c r="P1224" s="75"/>
      <c r="Q1224" s="75"/>
      <c r="R1224" s="79" t="s">
        <v>1885</v>
      </c>
      <c r="S1224" s="144">
        <v>592</v>
      </c>
      <c r="T1224" s="85"/>
      <c r="U1224" s="142" t="s">
        <v>20</v>
      </c>
      <c r="V1224" s="142" t="s">
        <v>545</v>
      </c>
      <c r="W1224" s="86"/>
      <c r="X1224" s="142"/>
      <c r="Y1224" s="142"/>
      <c r="Z1224" s="142"/>
      <c r="AA1224" s="142"/>
      <c r="AB1224" s="142" t="str">
        <f t="shared" si="64"/>
        <v>IFR20161023SUST</v>
      </c>
      <c r="AC1224" s="142">
        <f t="shared" si="65"/>
        <v>0</v>
      </c>
      <c r="AD1224" s="142" t="str">
        <f>VLOOKUP(U1224,NIVEAUXADMIN!A:B,2,FALSE)</f>
        <v>HT07</v>
      </c>
      <c r="AE1224" s="142" t="str">
        <f>VLOOKUP(V1224,NIVEAUXADMIN!E:F,2,FALSE)</f>
        <v>HT07722</v>
      </c>
      <c r="AF1224" s="142" t="e">
        <f>VLOOKUP(W1224,NIVEAUXADMIN!I:J,2,FALSE)</f>
        <v>#N/A</v>
      </c>
      <c r="AG1224" s="142">
        <f>IF(SUMPRODUCT(($A$4:$A1224=A1224)*($V$4:$V1224=V1224))&gt;1,0,1)</f>
        <v>1</v>
      </c>
    </row>
    <row r="1225" spans="1:33" ht="15" customHeight="1">
      <c r="A1225" s="142" t="s">
        <v>44</v>
      </c>
      <c r="B1225" s="142" t="s">
        <v>44</v>
      </c>
      <c r="C1225" s="142" t="s">
        <v>38</v>
      </c>
      <c r="D1225" s="142" t="s">
        <v>1192</v>
      </c>
      <c r="E1225" s="72"/>
      <c r="F1225" s="142" t="s">
        <v>16</v>
      </c>
      <c r="G1225" s="142" t="str">
        <f t="shared" si="66"/>
        <v>Octobre</v>
      </c>
      <c r="H1225" s="158">
        <v>42666</v>
      </c>
      <c r="I1225" s="84" t="s">
        <v>1051</v>
      </c>
      <c r="J1225" s="142" t="s">
        <v>1052</v>
      </c>
      <c r="K1225" s="142" t="s">
        <v>1063</v>
      </c>
      <c r="L1225" s="142"/>
      <c r="M1225" s="80" t="str">
        <f>IFERROR(VLOOKUP(K1225,REFERENCES!R:S,2,FALSE),"")</f>
        <v>Nombre</v>
      </c>
      <c r="N1225" s="159">
        <v>592</v>
      </c>
      <c r="O1225" s="75"/>
      <c r="P1225" s="75"/>
      <c r="Q1225" s="75"/>
      <c r="R1225" s="79" t="s">
        <v>1885</v>
      </c>
      <c r="S1225" s="144">
        <v>592</v>
      </c>
      <c r="T1225" s="85"/>
      <c r="U1225" s="142" t="s">
        <v>20</v>
      </c>
      <c r="V1225" s="142" t="s">
        <v>545</v>
      </c>
      <c r="W1225" s="86"/>
      <c r="X1225" s="142"/>
      <c r="Y1225" s="142"/>
      <c r="Z1225" s="142"/>
      <c r="AA1225" s="142"/>
      <c r="AB1225" s="142" t="str">
        <f t="shared" si="64"/>
        <v>IFR20161023SUST</v>
      </c>
      <c r="AC1225" s="142">
        <f t="shared" si="65"/>
        <v>0</v>
      </c>
      <c r="AD1225" s="142" t="str">
        <f>VLOOKUP(U1225,NIVEAUXADMIN!A:B,2,FALSE)</f>
        <v>HT07</v>
      </c>
      <c r="AE1225" s="142" t="str">
        <f>VLOOKUP(V1225,NIVEAUXADMIN!E:F,2,FALSE)</f>
        <v>HT07722</v>
      </c>
      <c r="AF1225" s="142" t="e">
        <f>VLOOKUP(W1225,NIVEAUXADMIN!I:J,2,FALSE)</f>
        <v>#N/A</v>
      </c>
      <c r="AG1225" s="142">
        <f>IF(SUMPRODUCT(($A$4:$A1225=A1225)*($V$4:$V1225=V1225))&gt;1,0,1)</f>
        <v>0</v>
      </c>
    </row>
    <row r="1226" spans="1:33" ht="15" customHeight="1">
      <c r="A1226" s="142" t="s">
        <v>44</v>
      </c>
      <c r="B1226" s="142" t="s">
        <v>44</v>
      </c>
      <c r="C1226" s="142" t="s">
        <v>38</v>
      </c>
      <c r="D1226" s="142" t="s">
        <v>1192</v>
      </c>
      <c r="E1226" s="72"/>
      <c r="F1226" s="142" t="s">
        <v>16</v>
      </c>
      <c r="G1226" s="142" t="str">
        <f t="shared" si="66"/>
        <v>Octobre</v>
      </c>
      <c r="H1226" s="158">
        <v>42666</v>
      </c>
      <c r="I1226" s="84" t="s">
        <v>1051</v>
      </c>
      <c r="J1226" s="142" t="s">
        <v>1052</v>
      </c>
      <c r="K1226" s="142" t="s">
        <v>1062</v>
      </c>
      <c r="L1226" s="142"/>
      <c r="M1226" s="80" t="str">
        <f>IFERROR(VLOOKUP(K1226,REFERENCES!R:S,2,FALSE),"")</f>
        <v>Nombre</v>
      </c>
      <c r="N1226" s="159">
        <v>592</v>
      </c>
      <c r="O1226" s="75"/>
      <c r="P1226" s="75"/>
      <c r="Q1226" s="75"/>
      <c r="R1226" s="79" t="s">
        <v>1885</v>
      </c>
      <c r="S1226" s="144">
        <v>592</v>
      </c>
      <c r="T1226" s="85"/>
      <c r="U1226" s="142" t="s">
        <v>20</v>
      </c>
      <c r="V1226" s="142" t="s">
        <v>545</v>
      </c>
      <c r="W1226" s="86"/>
      <c r="X1226" s="142"/>
      <c r="Y1226" s="142"/>
      <c r="Z1226" s="142"/>
      <c r="AA1226" s="142"/>
      <c r="AB1226" s="142" t="str">
        <f t="shared" si="64"/>
        <v>IFR20161023SUST</v>
      </c>
      <c r="AC1226" s="142">
        <f t="shared" si="65"/>
        <v>0</v>
      </c>
      <c r="AD1226" s="142" t="str">
        <f>VLOOKUP(U1226,NIVEAUXADMIN!A:B,2,FALSE)</f>
        <v>HT07</v>
      </c>
      <c r="AE1226" s="142" t="str">
        <f>VLOOKUP(V1226,NIVEAUXADMIN!E:F,2,FALSE)</f>
        <v>HT07722</v>
      </c>
      <c r="AF1226" s="142" t="e">
        <f>VLOOKUP(W1226,NIVEAUXADMIN!I:J,2,FALSE)</f>
        <v>#N/A</v>
      </c>
      <c r="AG1226" s="142">
        <f>IF(SUMPRODUCT(($A$4:$A1226=A1226)*($V$4:$V1226=V1226))&gt;1,0,1)</f>
        <v>0</v>
      </c>
    </row>
    <row r="1227" spans="1:33" ht="15" customHeight="1">
      <c r="A1227" s="72" t="s">
        <v>44</v>
      </c>
      <c r="B1227" s="72" t="s">
        <v>44</v>
      </c>
      <c r="C1227" s="72" t="s">
        <v>38</v>
      </c>
      <c r="D1227" s="142" t="s">
        <v>1192</v>
      </c>
      <c r="E1227" s="72"/>
      <c r="F1227" s="142" t="s">
        <v>16</v>
      </c>
      <c r="G1227" s="142" t="str">
        <f t="shared" si="66"/>
        <v>Octobre</v>
      </c>
      <c r="H1227" s="158">
        <v>42669</v>
      </c>
      <c r="I1227" s="84" t="s">
        <v>1049</v>
      </c>
      <c r="J1227" s="142" t="s">
        <v>1053</v>
      </c>
      <c r="K1227" s="142" t="s">
        <v>1048</v>
      </c>
      <c r="L1227" s="142"/>
      <c r="M1227" s="80" t="str">
        <f>IFERROR(VLOOKUP(K1227,REFERENCES!R:S,2,FALSE),"")</f>
        <v>Nombre</v>
      </c>
      <c r="N1227" s="159">
        <v>572</v>
      </c>
      <c r="O1227" s="75"/>
      <c r="P1227" s="75"/>
      <c r="Q1227" s="75"/>
      <c r="R1227" s="79" t="s">
        <v>1885</v>
      </c>
      <c r="S1227" s="144">
        <v>300</v>
      </c>
      <c r="T1227" s="85"/>
      <c r="U1227" s="142" t="s">
        <v>17</v>
      </c>
      <c r="V1227" s="142" t="s">
        <v>236</v>
      </c>
      <c r="W1227" s="86" t="s">
        <v>1294</v>
      </c>
      <c r="X1227" s="142" t="s">
        <v>236</v>
      </c>
      <c r="Y1227" s="142"/>
      <c r="Z1227" s="142"/>
      <c r="AA1227" s="142"/>
      <c r="AB1227" s="142" t="str">
        <f t="shared" si="64"/>
        <v>IFR20161026GRAN1E</v>
      </c>
      <c r="AC1227" s="142">
        <f t="shared" si="65"/>
        <v>0</v>
      </c>
      <c r="AD1227" s="142" t="str">
        <f>VLOOKUP(U1227,NIVEAUXADMIN!A:B,2,FALSE)</f>
        <v>HT08</v>
      </c>
      <c r="AE1227" s="142" t="str">
        <f>VLOOKUP(V1227,NIVEAUXADMIN!E:F,2,FALSE)</f>
        <v>HT08821</v>
      </c>
      <c r="AF1227" s="142" t="str">
        <f>VLOOKUP(W1227,NIVEAUXADMIN!I:J,2,FALSE)</f>
        <v>HT08821-01</v>
      </c>
      <c r="AG1227" s="142">
        <f>IF(SUMPRODUCT(($A$4:$A1227=A1227)*($V$4:$V1227=V1227))&gt;1,0,1)</f>
        <v>0</v>
      </c>
    </row>
    <row r="1228" spans="1:33" ht="15" customHeight="1">
      <c r="A1228" s="72" t="s">
        <v>44</v>
      </c>
      <c r="B1228" s="72" t="s">
        <v>44</v>
      </c>
      <c r="C1228" s="72" t="s">
        <v>38</v>
      </c>
      <c r="D1228" s="142" t="s">
        <v>1192</v>
      </c>
      <c r="E1228" s="72"/>
      <c r="F1228" s="142" t="s">
        <v>16</v>
      </c>
      <c r="G1228" s="142" t="str">
        <f t="shared" si="66"/>
        <v>Octobre</v>
      </c>
      <c r="H1228" s="158">
        <v>42669</v>
      </c>
      <c r="I1228" s="84" t="s">
        <v>1051</v>
      </c>
      <c r="J1228" s="142" t="s">
        <v>1052</v>
      </c>
      <c r="K1228" s="142" t="s">
        <v>1056</v>
      </c>
      <c r="L1228" s="142"/>
      <c r="M1228" s="80" t="str">
        <f>IFERROR(VLOOKUP(K1228,REFERENCES!R:S,2,FALSE),"")</f>
        <v>Nombre</v>
      </c>
      <c r="N1228" s="159">
        <v>600</v>
      </c>
      <c r="O1228" s="75"/>
      <c r="P1228" s="75"/>
      <c r="Q1228" s="75"/>
      <c r="R1228" s="79" t="s">
        <v>1885</v>
      </c>
      <c r="S1228" s="144">
        <v>300</v>
      </c>
      <c r="T1228" s="85" t="s">
        <v>1040</v>
      </c>
      <c r="U1228" s="142" t="s">
        <v>17</v>
      </c>
      <c r="V1228" s="142" t="s">
        <v>236</v>
      </c>
      <c r="W1228" s="86" t="s">
        <v>1294</v>
      </c>
      <c r="X1228" s="142" t="s">
        <v>236</v>
      </c>
      <c r="Y1228" s="142"/>
      <c r="Z1228" s="142"/>
      <c r="AA1228" s="142"/>
      <c r="AB1228" s="142" t="str">
        <f t="shared" si="64"/>
        <v>IFR20161026GRAN1E</v>
      </c>
      <c r="AC1228" s="142">
        <f t="shared" si="65"/>
        <v>0</v>
      </c>
      <c r="AD1228" s="142" t="str">
        <f>VLOOKUP(U1228,NIVEAUXADMIN!A:B,2,FALSE)</f>
        <v>HT08</v>
      </c>
      <c r="AE1228" s="142" t="str">
        <f>VLOOKUP(V1228,NIVEAUXADMIN!E:F,2,FALSE)</f>
        <v>HT08821</v>
      </c>
      <c r="AF1228" s="142" t="str">
        <f>VLOOKUP(W1228,NIVEAUXADMIN!I:J,2,FALSE)</f>
        <v>HT08821-01</v>
      </c>
      <c r="AG1228" s="142">
        <f>IF(SUMPRODUCT(($A$4:$A1228=A1228)*($V$4:$V1228=V1228))&gt;1,0,1)</f>
        <v>0</v>
      </c>
    </row>
    <row r="1229" spans="1:33" ht="15" customHeight="1">
      <c r="A1229" s="72" t="s">
        <v>44</v>
      </c>
      <c r="B1229" s="72" t="s">
        <v>44</v>
      </c>
      <c r="C1229" s="72" t="s">
        <v>38</v>
      </c>
      <c r="D1229" s="142" t="s">
        <v>1192</v>
      </c>
      <c r="E1229" s="72"/>
      <c r="F1229" s="142" t="s">
        <v>16</v>
      </c>
      <c r="G1229" s="142" t="str">
        <f t="shared" si="66"/>
        <v>Octobre</v>
      </c>
      <c r="H1229" s="158">
        <v>42669</v>
      </c>
      <c r="I1229" s="84" t="s">
        <v>1049</v>
      </c>
      <c r="J1229" s="142" t="s">
        <v>1053</v>
      </c>
      <c r="K1229" s="142" t="s">
        <v>1064</v>
      </c>
      <c r="L1229" s="142" t="s">
        <v>2748</v>
      </c>
      <c r="M1229" s="80" t="str">
        <f>IFERROR(VLOOKUP(K1229,REFERENCES!R:S,2,FALSE),"")</f>
        <v>Nombre</v>
      </c>
      <c r="N1229" s="159">
        <v>300</v>
      </c>
      <c r="O1229" s="75"/>
      <c r="P1229" s="75"/>
      <c r="Q1229" s="75"/>
      <c r="R1229" s="79" t="s">
        <v>1885</v>
      </c>
      <c r="S1229" s="144">
        <v>300</v>
      </c>
      <c r="T1229" s="85" t="s">
        <v>1040</v>
      </c>
      <c r="U1229" s="142" t="s">
        <v>17</v>
      </c>
      <c r="V1229" s="142" t="s">
        <v>236</v>
      </c>
      <c r="W1229" s="86" t="s">
        <v>1294</v>
      </c>
      <c r="X1229" s="142" t="s">
        <v>236</v>
      </c>
      <c r="Y1229" s="142"/>
      <c r="Z1229" s="142"/>
      <c r="AA1229" s="142"/>
      <c r="AB1229" s="142" t="str">
        <f t="shared" si="64"/>
        <v>IFR20161026GRAN1E</v>
      </c>
      <c r="AC1229" s="142">
        <f t="shared" si="65"/>
        <v>0</v>
      </c>
      <c r="AD1229" s="142" t="str">
        <f>VLOOKUP(U1229,NIVEAUXADMIN!A:B,2,FALSE)</f>
        <v>HT08</v>
      </c>
      <c r="AE1229" s="142" t="str">
        <f>VLOOKUP(V1229,NIVEAUXADMIN!E:F,2,FALSE)</f>
        <v>HT08821</v>
      </c>
      <c r="AF1229" s="142" t="str">
        <f>VLOOKUP(W1229,NIVEAUXADMIN!I:J,2,FALSE)</f>
        <v>HT08821-01</v>
      </c>
      <c r="AG1229" s="142">
        <f>IF(SUMPRODUCT(($A$4:$A1229=A1229)*($V$4:$V1229=V1229))&gt;1,0,1)</f>
        <v>0</v>
      </c>
    </row>
    <row r="1230" spans="1:33" ht="15" customHeight="1">
      <c r="A1230" s="72" t="s">
        <v>44</v>
      </c>
      <c r="B1230" s="72" t="s">
        <v>44</v>
      </c>
      <c r="C1230" s="72" t="s">
        <v>38</v>
      </c>
      <c r="D1230" s="142" t="s">
        <v>1192</v>
      </c>
      <c r="E1230" s="72"/>
      <c r="F1230" s="142" t="s">
        <v>16</v>
      </c>
      <c r="G1230" s="142" t="str">
        <f t="shared" si="66"/>
        <v>Octobre</v>
      </c>
      <c r="H1230" s="158">
        <v>42669</v>
      </c>
      <c r="I1230" s="84" t="s">
        <v>1051</v>
      </c>
      <c r="J1230" s="142" t="s">
        <v>1052</v>
      </c>
      <c r="K1230" s="142" t="s">
        <v>1063</v>
      </c>
      <c r="L1230" s="142"/>
      <c r="M1230" s="80" t="str">
        <f>IFERROR(VLOOKUP(K1230,REFERENCES!R:S,2,FALSE),"")</f>
        <v>Nombre</v>
      </c>
      <c r="N1230" s="159">
        <v>300</v>
      </c>
      <c r="O1230" s="75"/>
      <c r="P1230" s="75"/>
      <c r="Q1230" s="75"/>
      <c r="R1230" s="79" t="s">
        <v>1885</v>
      </c>
      <c r="S1230" s="144">
        <v>300</v>
      </c>
      <c r="T1230" s="85"/>
      <c r="U1230" s="142" t="s">
        <v>17</v>
      </c>
      <c r="V1230" s="142" t="s">
        <v>236</v>
      </c>
      <c r="W1230" s="86" t="s">
        <v>1294</v>
      </c>
      <c r="X1230" s="142" t="s">
        <v>236</v>
      </c>
      <c r="Y1230" s="142"/>
      <c r="Z1230" s="142"/>
      <c r="AA1230" s="142"/>
      <c r="AB1230" s="142" t="str">
        <f t="shared" si="64"/>
        <v>IFR20161026GRAN1E</v>
      </c>
      <c r="AC1230" s="142">
        <f t="shared" si="65"/>
        <v>0</v>
      </c>
      <c r="AD1230" s="142" t="str">
        <f>VLOOKUP(U1230,NIVEAUXADMIN!A:B,2,FALSE)</f>
        <v>HT08</v>
      </c>
      <c r="AE1230" s="142" t="str">
        <f>VLOOKUP(V1230,NIVEAUXADMIN!E:F,2,FALSE)</f>
        <v>HT08821</v>
      </c>
      <c r="AF1230" s="142" t="str">
        <f>VLOOKUP(W1230,NIVEAUXADMIN!I:J,2,FALSE)</f>
        <v>HT08821-01</v>
      </c>
      <c r="AG1230" s="142">
        <f>IF(SUMPRODUCT(($A$4:$A1230=A1230)*($V$4:$V1230=V1230))&gt;1,0,1)</f>
        <v>0</v>
      </c>
    </row>
    <row r="1231" spans="1:33" ht="15" customHeight="1">
      <c r="A1231" s="72" t="s">
        <v>44</v>
      </c>
      <c r="B1231" s="72" t="s">
        <v>44</v>
      </c>
      <c r="C1231" s="72" t="s">
        <v>38</v>
      </c>
      <c r="D1231" s="142" t="s">
        <v>1192</v>
      </c>
      <c r="E1231" s="72"/>
      <c r="F1231" s="142" t="s">
        <v>16</v>
      </c>
      <c r="G1231" s="142" t="str">
        <f t="shared" si="66"/>
        <v>Octobre</v>
      </c>
      <c r="H1231" s="158">
        <v>42669</v>
      </c>
      <c r="I1231" s="84" t="s">
        <v>1051</v>
      </c>
      <c r="J1231" s="142" t="s">
        <v>1052</v>
      </c>
      <c r="K1231" s="142" t="s">
        <v>1062</v>
      </c>
      <c r="L1231" s="142"/>
      <c r="M1231" s="80" t="str">
        <f>IFERROR(VLOOKUP(K1231,REFERENCES!R:S,2,FALSE),"")</f>
        <v>Nombre</v>
      </c>
      <c r="N1231" s="159">
        <v>272</v>
      </c>
      <c r="O1231" s="75"/>
      <c r="P1231" s="75"/>
      <c r="Q1231" s="75"/>
      <c r="R1231" s="79" t="s">
        <v>1885</v>
      </c>
      <c r="S1231" s="144">
        <v>300</v>
      </c>
      <c r="T1231" s="85" t="s">
        <v>1040</v>
      </c>
      <c r="U1231" s="142" t="s">
        <v>17</v>
      </c>
      <c r="V1231" s="142" t="s">
        <v>236</v>
      </c>
      <c r="W1231" s="86" t="s">
        <v>1294</v>
      </c>
      <c r="X1231" s="142" t="s">
        <v>236</v>
      </c>
      <c r="Y1231" s="142"/>
      <c r="Z1231" s="142"/>
      <c r="AA1231" s="142"/>
      <c r="AB1231" s="142" t="str">
        <f t="shared" si="64"/>
        <v>IFR20161026GRAN1E</v>
      </c>
      <c r="AC1231" s="142">
        <f t="shared" si="65"/>
        <v>0</v>
      </c>
      <c r="AD1231" s="142" t="str">
        <f>VLOOKUP(U1231,NIVEAUXADMIN!A:B,2,FALSE)</f>
        <v>HT08</v>
      </c>
      <c r="AE1231" s="142" t="str">
        <f>VLOOKUP(V1231,NIVEAUXADMIN!E:F,2,FALSE)</f>
        <v>HT08821</v>
      </c>
      <c r="AF1231" s="142" t="str">
        <f>VLOOKUP(W1231,NIVEAUXADMIN!I:J,2,FALSE)</f>
        <v>HT08821-01</v>
      </c>
      <c r="AG1231" s="142">
        <f>IF(SUMPRODUCT(($A$4:$A1231=A1231)*($V$4:$V1231=V1231))&gt;1,0,1)</f>
        <v>0</v>
      </c>
    </row>
    <row r="1232" spans="1:33" ht="15" customHeight="1">
      <c r="A1232" s="72" t="s">
        <v>44</v>
      </c>
      <c r="B1232" s="72" t="s">
        <v>44</v>
      </c>
      <c r="C1232" s="72" t="s">
        <v>38</v>
      </c>
      <c r="D1232" s="142" t="s">
        <v>1192</v>
      </c>
      <c r="E1232" s="72"/>
      <c r="F1232" s="142" t="s">
        <v>16</v>
      </c>
      <c r="G1232" s="142" t="str">
        <f t="shared" si="66"/>
        <v>Octobre</v>
      </c>
      <c r="H1232" s="158">
        <v>42669</v>
      </c>
      <c r="I1232" s="84" t="s">
        <v>1051</v>
      </c>
      <c r="J1232" s="142" t="s">
        <v>1052</v>
      </c>
      <c r="K1232" s="142" t="s">
        <v>1058</v>
      </c>
      <c r="L1232" s="142"/>
      <c r="M1232" s="80" t="str">
        <f>IFERROR(VLOOKUP(K1232,REFERENCES!R:S,2,FALSE),"")</f>
        <v>Nombre</v>
      </c>
      <c r="N1232" s="159">
        <v>544</v>
      </c>
      <c r="O1232" s="75"/>
      <c r="P1232" s="75"/>
      <c r="Q1232" s="75"/>
      <c r="R1232" s="79" t="s">
        <v>1885</v>
      </c>
      <c r="S1232" s="144">
        <v>300</v>
      </c>
      <c r="T1232" s="85" t="s">
        <v>1040</v>
      </c>
      <c r="U1232" s="142" t="s">
        <v>17</v>
      </c>
      <c r="V1232" s="142" t="s">
        <v>236</v>
      </c>
      <c r="W1232" s="86" t="s">
        <v>1294</v>
      </c>
      <c r="X1232" s="142" t="s">
        <v>236</v>
      </c>
      <c r="Y1232" s="142"/>
      <c r="Z1232" s="142"/>
      <c r="AA1232" s="142"/>
      <c r="AB1232" s="142" t="str">
        <f t="shared" si="64"/>
        <v>IFR20161026GRAN1E</v>
      </c>
      <c r="AC1232" s="142">
        <f t="shared" si="65"/>
        <v>0</v>
      </c>
      <c r="AD1232" s="142" t="str">
        <f>VLOOKUP(U1232,NIVEAUXADMIN!A:B,2,FALSE)</f>
        <v>HT08</v>
      </c>
      <c r="AE1232" s="142" t="str">
        <f>VLOOKUP(V1232,NIVEAUXADMIN!E:F,2,FALSE)</f>
        <v>HT08821</v>
      </c>
      <c r="AF1232" s="142" t="str">
        <f>VLOOKUP(W1232,NIVEAUXADMIN!I:J,2,FALSE)</f>
        <v>HT08821-01</v>
      </c>
      <c r="AG1232" s="142">
        <f>IF(SUMPRODUCT(($A$4:$A1232=A1232)*($V$4:$V1232=V1232))&gt;1,0,1)</f>
        <v>0</v>
      </c>
    </row>
    <row r="1233" spans="1:33" ht="15" customHeight="1">
      <c r="A1233" s="72" t="s">
        <v>44</v>
      </c>
      <c r="B1233" s="72" t="s">
        <v>44</v>
      </c>
      <c r="C1233" s="72" t="s">
        <v>38</v>
      </c>
      <c r="D1233" s="142" t="s">
        <v>1192</v>
      </c>
      <c r="E1233" s="72"/>
      <c r="F1233" s="142" t="s">
        <v>16</v>
      </c>
      <c r="G1233" s="142" t="str">
        <f t="shared" si="66"/>
        <v>Octobre</v>
      </c>
      <c r="H1233" s="158">
        <v>42669</v>
      </c>
      <c r="I1233" s="84" t="s">
        <v>1051</v>
      </c>
      <c r="J1233" s="142" t="s">
        <v>1052</v>
      </c>
      <c r="K1233" s="142" t="s">
        <v>1057</v>
      </c>
      <c r="L1233" s="142"/>
      <c r="M1233" s="80" t="str">
        <f>IFERROR(VLOOKUP(K1233,REFERENCES!R:S,2,FALSE),"")</f>
        <v>Nombre</v>
      </c>
      <c r="N1233" s="159">
        <v>300</v>
      </c>
      <c r="O1233" s="75"/>
      <c r="P1233" s="75"/>
      <c r="Q1233" s="75"/>
      <c r="R1233" s="79" t="s">
        <v>1885</v>
      </c>
      <c r="S1233" s="144">
        <v>300</v>
      </c>
      <c r="T1233" s="85" t="s">
        <v>1040</v>
      </c>
      <c r="U1233" s="142" t="s">
        <v>17</v>
      </c>
      <c r="V1233" s="142" t="s">
        <v>236</v>
      </c>
      <c r="W1233" s="86" t="s">
        <v>1294</v>
      </c>
      <c r="X1233" s="142" t="s">
        <v>236</v>
      </c>
      <c r="Y1233" s="142"/>
      <c r="Z1233" s="142"/>
      <c r="AA1233" s="142"/>
      <c r="AB1233" s="142" t="str">
        <f t="shared" si="64"/>
        <v>IFR20161026GRAN1E</v>
      </c>
      <c r="AC1233" s="142">
        <f t="shared" si="65"/>
        <v>0</v>
      </c>
      <c r="AD1233" s="142" t="str">
        <f>VLOOKUP(U1233,NIVEAUXADMIN!A:B,2,FALSE)</f>
        <v>HT08</v>
      </c>
      <c r="AE1233" s="142" t="str">
        <f>VLOOKUP(V1233,NIVEAUXADMIN!E:F,2,FALSE)</f>
        <v>HT08821</v>
      </c>
      <c r="AF1233" s="142" t="str">
        <f>VLOOKUP(W1233,NIVEAUXADMIN!I:J,2,FALSE)</f>
        <v>HT08821-01</v>
      </c>
      <c r="AG1233" s="142">
        <f>IF(SUMPRODUCT(($A$4:$A1233=A1233)*($V$4:$V1233=V1233))&gt;1,0,1)</f>
        <v>0</v>
      </c>
    </row>
    <row r="1234" spans="1:33" ht="15" customHeight="1">
      <c r="A1234" s="72" t="s">
        <v>44</v>
      </c>
      <c r="B1234" s="72" t="s">
        <v>44</v>
      </c>
      <c r="C1234" s="72" t="s">
        <v>38</v>
      </c>
      <c r="D1234" s="142" t="s">
        <v>1192</v>
      </c>
      <c r="E1234" s="72"/>
      <c r="F1234" s="142" t="s">
        <v>16</v>
      </c>
      <c r="G1234" s="142" t="str">
        <f t="shared" si="66"/>
        <v>Octobre</v>
      </c>
      <c r="H1234" s="158">
        <v>42674</v>
      </c>
      <c r="I1234" s="84" t="s">
        <v>1049</v>
      </c>
      <c r="J1234" s="142" t="s">
        <v>1053</v>
      </c>
      <c r="K1234" s="142" t="s">
        <v>1048</v>
      </c>
      <c r="L1234" s="142"/>
      <c r="M1234" s="80" t="str">
        <f>IFERROR(VLOOKUP(K1234,REFERENCES!R:S,2,FALSE),"")</f>
        <v>Nombre</v>
      </c>
      <c r="N1234" s="159">
        <v>992</v>
      </c>
      <c r="O1234" s="75"/>
      <c r="P1234" s="75"/>
      <c r="Q1234" s="75"/>
      <c r="R1234" s="79" t="s">
        <v>1885</v>
      </c>
      <c r="S1234" s="144">
        <v>496</v>
      </c>
      <c r="T1234" s="85" t="s">
        <v>1040</v>
      </c>
      <c r="U1234" s="142" t="s">
        <v>17</v>
      </c>
      <c r="V1234" s="142" t="s">
        <v>266</v>
      </c>
      <c r="W1234" s="86"/>
      <c r="X1234" s="142"/>
      <c r="Y1234" s="142"/>
      <c r="Z1234" s="142"/>
      <c r="AA1234" s="142"/>
      <c r="AB1234" s="142" t="str">
        <f t="shared" si="64"/>
        <v>IFR20161031GRLE</v>
      </c>
      <c r="AC1234" s="142">
        <f t="shared" si="65"/>
        <v>0</v>
      </c>
      <c r="AD1234" s="142" t="str">
        <f>VLOOKUP(U1234,NIVEAUXADMIN!A:B,2,FALSE)</f>
        <v>HT08</v>
      </c>
      <c r="AE1234" s="142" t="str">
        <f>VLOOKUP(V1234,NIVEAUXADMIN!E:F,2,FALSE)</f>
        <v>HT08823</v>
      </c>
      <c r="AF1234" s="142" t="e">
        <f>VLOOKUP(W1234,NIVEAUXADMIN!I:J,2,FALSE)</f>
        <v>#N/A</v>
      </c>
      <c r="AG1234" s="142">
        <f>IF(SUMPRODUCT(($A$4:$A1234=A1234)*($V$4:$V1234=V1234))&gt;1,0,1)</f>
        <v>1</v>
      </c>
    </row>
    <row r="1235" spans="1:33" ht="15" customHeight="1">
      <c r="A1235" s="72" t="s">
        <v>44</v>
      </c>
      <c r="B1235" s="72" t="s">
        <v>44</v>
      </c>
      <c r="C1235" s="72" t="s">
        <v>38</v>
      </c>
      <c r="D1235" s="142" t="s">
        <v>1192</v>
      </c>
      <c r="E1235" s="72"/>
      <c r="F1235" s="142" t="s">
        <v>16</v>
      </c>
      <c r="G1235" s="142" t="str">
        <f t="shared" si="66"/>
        <v>Octobre</v>
      </c>
      <c r="H1235" s="158">
        <v>42674</v>
      </c>
      <c r="I1235" s="84" t="s">
        <v>1051</v>
      </c>
      <c r="J1235" s="142" t="s">
        <v>1052</v>
      </c>
      <c r="K1235" s="142" t="s">
        <v>1056</v>
      </c>
      <c r="L1235" s="142"/>
      <c r="M1235" s="80" t="str">
        <f>IFERROR(VLOOKUP(K1235,REFERENCES!R:S,2,FALSE),"")</f>
        <v>Nombre</v>
      </c>
      <c r="N1235" s="159">
        <v>992</v>
      </c>
      <c r="O1235" s="75"/>
      <c r="P1235" s="75"/>
      <c r="Q1235" s="75"/>
      <c r="R1235" s="79" t="s">
        <v>1885</v>
      </c>
      <c r="S1235" s="144">
        <v>496</v>
      </c>
      <c r="T1235" s="85" t="s">
        <v>1040</v>
      </c>
      <c r="U1235" s="142" t="s">
        <v>17</v>
      </c>
      <c r="V1235" s="142" t="s">
        <v>266</v>
      </c>
      <c r="W1235" s="86"/>
      <c r="X1235" s="142"/>
      <c r="Y1235" s="142"/>
      <c r="Z1235" s="142"/>
      <c r="AA1235" s="142"/>
      <c r="AB1235" s="142" t="str">
        <f t="shared" si="64"/>
        <v>IFR20161031GRLE</v>
      </c>
      <c r="AC1235" s="142">
        <f t="shared" si="65"/>
        <v>0</v>
      </c>
      <c r="AD1235" s="142" t="str">
        <f>VLOOKUP(U1235,NIVEAUXADMIN!A:B,2,FALSE)</f>
        <v>HT08</v>
      </c>
      <c r="AE1235" s="142" t="str">
        <f>VLOOKUP(V1235,NIVEAUXADMIN!E:F,2,FALSE)</f>
        <v>HT08823</v>
      </c>
      <c r="AF1235" s="142" t="e">
        <f>VLOOKUP(W1235,NIVEAUXADMIN!I:J,2,FALSE)</f>
        <v>#N/A</v>
      </c>
      <c r="AG1235" s="142">
        <f>IF(SUMPRODUCT(($A$4:$A1235=A1235)*($V$4:$V1235=V1235))&gt;1,0,1)</f>
        <v>0</v>
      </c>
    </row>
    <row r="1236" spans="1:33" ht="15" customHeight="1">
      <c r="A1236" s="72" t="s">
        <v>44</v>
      </c>
      <c r="B1236" s="72" t="s">
        <v>44</v>
      </c>
      <c r="C1236" s="72" t="s">
        <v>38</v>
      </c>
      <c r="D1236" s="142" t="s">
        <v>1192</v>
      </c>
      <c r="E1236" s="72"/>
      <c r="F1236" s="142" t="s">
        <v>16</v>
      </c>
      <c r="G1236" s="142" t="str">
        <f t="shared" si="66"/>
        <v>Octobre</v>
      </c>
      <c r="H1236" s="158">
        <v>42674</v>
      </c>
      <c r="I1236" s="84" t="s">
        <v>1049</v>
      </c>
      <c r="J1236" s="142" t="s">
        <v>1053</v>
      </c>
      <c r="K1236" s="142" t="s">
        <v>1064</v>
      </c>
      <c r="L1236" s="142" t="s">
        <v>2748</v>
      </c>
      <c r="M1236" s="80" t="str">
        <f>IFERROR(VLOOKUP(K1236,REFERENCES!R:S,2,FALSE),"")</f>
        <v>Nombre</v>
      </c>
      <c r="N1236" s="159">
        <v>496</v>
      </c>
      <c r="O1236" s="75"/>
      <c r="P1236" s="75"/>
      <c r="Q1236" s="75"/>
      <c r="R1236" s="79" t="s">
        <v>1885</v>
      </c>
      <c r="S1236" s="144">
        <v>496</v>
      </c>
      <c r="T1236" s="85" t="s">
        <v>1040</v>
      </c>
      <c r="U1236" s="142" t="s">
        <v>17</v>
      </c>
      <c r="V1236" s="142" t="s">
        <v>266</v>
      </c>
      <c r="W1236" s="86"/>
      <c r="X1236" s="142"/>
      <c r="Y1236" s="142"/>
      <c r="Z1236" s="142"/>
      <c r="AA1236" s="142"/>
      <c r="AB1236" s="142" t="str">
        <f t="shared" si="64"/>
        <v>IFR20161031GRLE</v>
      </c>
      <c r="AC1236" s="142">
        <f t="shared" si="65"/>
        <v>0</v>
      </c>
      <c r="AD1236" s="142" t="str">
        <f>VLOOKUP(U1236,NIVEAUXADMIN!A:B,2,FALSE)</f>
        <v>HT08</v>
      </c>
      <c r="AE1236" s="142" t="str">
        <f>VLOOKUP(V1236,NIVEAUXADMIN!E:F,2,FALSE)</f>
        <v>HT08823</v>
      </c>
      <c r="AF1236" s="142" t="e">
        <f>VLOOKUP(W1236,NIVEAUXADMIN!I:J,2,FALSE)</f>
        <v>#N/A</v>
      </c>
      <c r="AG1236" s="142">
        <f>IF(SUMPRODUCT(($A$4:$A1236=A1236)*($V$4:$V1236=V1236))&gt;1,0,1)</f>
        <v>0</v>
      </c>
    </row>
    <row r="1237" spans="1:33" ht="15" customHeight="1">
      <c r="A1237" s="72" t="s">
        <v>44</v>
      </c>
      <c r="B1237" s="72" t="s">
        <v>44</v>
      </c>
      <c r="C1237" s="72" t="s">
        <v>38</v>
      </c>
      <c r="D1237" s="142" t="s">
        <v>1192</v>
      </c>
      <c r="E1237" s="72"/>
      <c r="F1237" s="142" t="s">
        <v>16</v>
      </c>
      <c r="G1237" s="142" t="str">
        <f t="shared" si="66"/>
        <v>Octobre</v>
      </c>
      <c r="H1237" s="158">
        <v>42674</v>
      </c>
      <c r="I1237" s="84" t="s">
        <v>1051</v>
      </c>
      <c r="J1237" s="142" t="s">
        <v>1052</v>
      </c>
      <c r="K1237" s="142" t="s">
        <v>1063</v>
      </c>
      <c r="L1237" s="142"/>
      <c r="M1237" s="80" t="str">
        <f>IFERROR(VLOOKUP(K1237,REFERENCES!R:S,2,FALSE),"")</f>
        <v>Nombre</v>
      </c>
      <c r="N1237" s="159">
        <v>496</v>
      </c>
      <c r="O1237" s="75"/>
      <c r="P1237" s="75"/>
      <c r="Q1237" s="75"/>
      <c r="R1237" s="79" t="s">
        <v>1885</v>
      </c>
      <c r="S1237" s="144">
        <v>496</v>
      </c>
      <c r="T1237" s="85" t="s">
        <v>1040</v>
      </c>
      <c r="U1237" s="142" t="s">
        <v>17</v>
      </c>
      <c r="V1237" s="142" t="s">
        <v>266</v>
      </c>
      <c r="W1237" s="86"/>
      <c r="X1237" s="142"/>
      <c r="Y1237" s="142"/>
      <c r="Z1237" s="142"/>
      <c r="AA1237" s="142"/>
      <c r="AB1237" s="142" t="str">
        <f t="shared" si="64"/>
        <v>IFR20161031GRLE</v>
      </c>
      <c r="AC1237" s="142">
        <f t="shared" si="65"/>
        <v>0</v>
      </c>
      <c r="AD1237" s="142" t="str">
        <f>VLOOKUP(U1237,NIVEAUXADMIN!A:B,2,FALSE)</f>
        <v>HT08</v>
      </c>
      <c r="AE1237" s="142" t="str">
        <f>VLOOKUP(V1237,NIVEAUXADMIN!E:F,2,FALSE)</f>
        <v>HT08823</v>
      </c>
      <c r="AF1237" s="142" t="e">
        <f>VLOOKUP(W1237,NIVEAUXADMIN!I:J,2,FALSE)</f>
        <v>#N/A</v>
      </c>
      <c r="AG1237" s="142">
        <f>IF(SUMPRODUCT(($A$4:$A1237=A1237)*($V$4:$V1237=V1237))&gt;1,0,1)</f>
        <v>0</v>
      </c>
    </row>
    <row r="1238" spans="1:33" ht="15" customHeight="1">
      <c r="A1238" s="72" t="s">
        <v>44</v>
      </c>
      <c r="B1238" s="72" t="s">
        <v>44</v>
      </c>
      <c r="C1238" s="72" t="s">
        <v>38</v>
      </c>
      <c r="D1238" s="142" t="s">
        <v>1192</v>
      </c>
      <c r="E1238" s="72"/>
      <c r="F1238" s="142" t="s">
        <v>16</v>
      </c>
      <c r="G1238" s="142" t="str">
        <f t="shared" si="66"/>
        <v>Octobre</v>
      </c>
      <c r="H1238" s="158">
        <v>42674</v>
      </c>
      <c r="I1238" s="84" t="s">
        <v>1051</v>
      </c>
      <c r="J1238" s="142" t="s">
        <v>1052</v>
      </c>
      <c r="K1238" s="142" t="s">
        <v>1062</v>
      </c>
      <c r="L1238" s="142"/>
      <c r="M1238" s="80" t="str">
        <f>IFERROR(VLOOKUP(K1238,REFERENCES!R:S,2,FALSE),"")</f>
        <v>Nombre</v>
      </c>
      <c r="N1238" s="159">
        <v>496</v>
      </c>
      <c r="O1238" s="75"/>
      <c r="P1238" s="75"/>
      <c r="Q1238" s="75"/>
      <c r="R1238" s="79" t="s">
        <v>1885</v>
      </c>
      <c r="S1238" s="144">
        <v>496</v>
      </c>
      <c r="T1238" s="85" t="s">
        <v>1040</v>
      </c>
      <c r="U1238" s="142" t="s">
        <v>17</v>
      </c>
      <c r="V1238" s="142" t="s">
        <v>266</v>
      </c>
      <c r="W1238" s="86"/>
      <c r="X1238" s="142"/>
      <c r="Y1238" s="142"/>
      <c r="Z1238" s="142"/>
      <c r="AA1238" s="142"/>
      <c r="AB1238" s="142" t="str">
        <f t="shared" si="64"/>
        <v>IFR20161031GRLE</v>
      </c>
      <c r="AC1238" s="142">
        <f t="shared" si="65"/>
        <v>0</v>
      </c>
      <c r="AD1238" s="142" t="str">
        <f>VLOOKUP(U1238,NIVEAUXADMIN!A:B,2,FALSE)</f>
        <v>HT08</v>
      </c>
      <c r="AE1238" s="142" t="str">
        <f>VLOOKUP(V1238,NIVEAUXADMIN!E:F,2,FALSE)</f>
        <v>HT08823</v>
      </c>
      <c r="AF1238" s="142" t="e">
        <f>VLOOKUP(W1238,NIVEAUXADMIN!I:J,2,FALSE)</f>
        <v>#N/A</v>
      </c>
      <c r="AG1238" s="142">
        <f>IF(SUMPRODUCT(($A$4:$A1238=A1238)*($V$4:$V1238=V1238))&gt;1,0,1)</f>
        <v>0</v>
      </c>
    </row>
    <row r="1239" spans="1:33" ht="15" customHeight="1">
      <c r="A1239" s="72" t="s">
        <v>44</v>
      </c>
      <c r="B1239" s="72" t="s">
        <v>44</v>
      </c>
      <c r="C1239" s="72" t="s">
        <v>38</v>
      </c>
      <c r="D1239" s="142" t="s">
        <v>1192</v>
      </c>
      <c r="E1239" s="72"/>
      <c r="F1239" s="142" t="s">
        <v>16</v>
      </c>
      <c r="G1239" s="142" t="str">
        <f t="shared" si="66"/>
        <v>Octobre</v>
      </c>
      <c r="H1239" s="158">
        <v>42674</v>
      </c>
      <c r="I1239" s="84" t="s">
        <v>1051</v>
      </c>
      <c r="J1239" s="142" t="s">
        <v>1052</v>
      </c>
      <c r="K1239" s="142" t="s">
        <v>1058</v>
      </c>
      <c r="L1239" s="142"/>
      <c r="M1239" s="80" t="str">
        <f>IFERROR(VLOOKUP(K1239,REFERENCES!R:S,2,FALSE),"")</f>
        <v>Nombre</v>
      </c>
      <c r="N1239" s="159">
        <v>992</v>
      </c>
      <c r="O1239" s="75"/>
      <c r="P1239" s="75"/>
      <c r="Q1239" s="75"/>
      <c r="R1239" s="79" t="s">
        <v>1885</v>
      </c>
      <c r="S1239" s="144">
        <v>496</v>
      </c>
      <c r="T1239" s="85" t="s">
        <v>1040</v>
      </c>
      <c r="U1239" s="142" t="s">
        <v>17</v>
      </c>
      <c r="V1239" s="142" t="s">
        <v>266</v>
      </c>
      <c r="W1239" s="86"/>
      <c r="X1239" s="142"/>
      <c r="Y1239" s="142"/>
      <c r="Z1239" s="142"/>
      <c r="AA1239" s="142"/>
      <c r="AB1239" s="142" t="str">
        <f t="shared" si="64"/>
        <v>IFR20161031GRLE</v>
      </c>
      <c r="AC1239" s="142">
        <f t="shared" si="65"/>
        <v>0</v>
      </c>
      <c r="AD1239" s="142" t="str">
        <f>VLOOKUP(U1239,NIVEAUXADMIN!A:B,2,FALSE)</f>
        <v>HT08</v>
      </c>
      <c r="AE1239" s="142" t="str">
        <f>VLOOKUP(V1239,NIVEAUXADMIN!E:F,2,FALSE)</f>
        <v>HT08823</v>
      </c>
      <c r="AF1239" s="142" t="e">
        <f>VLOOKUP(W1239,NIVEAUXADMIN!I:J,2,FALSE)</f>
        <v>#N/A</v>
      </c>
      <c r="AG1239" s="142">
        <f>IF(SUMPRODUCT(($A$4:$A1239=A1239)*($V$4:$V1239=V1239))&gt;1,0,1)</f>
        <v>0</v>
      </c>
    </row>
    <row r="1240" spans="1:33" ht="15" customHeight="1">
      <c r="A1240" s="72" t="s">
        <v>44</v>
      </c>
      <c r="B1240" s="72" t="s">
        <v>44</v>
      </c>
      <c r="C1240" s="72" t="s">
        <v>38</v>
      </c>
      <c r="D1240" s="142" t="s">
        <v>1192</v>
      </c>
      <c r="E1240" s="72"/>
      <c r="F1240" s="142" t="s">
        <v>16</v>
      </c>
      <c r="G1240" s="142" t="str">
        <f t="shared" si="66"/>
        <v>Octobre</v>
      </c>
      <c r="H1240" s="158">
        <v>42674</v>
      </c>
      <c r="I1240" s="84" t="s">
        <v>1051</v>
      </c>
      <c r="J1240" s="142" t="s">
        <v>1052</v>
      </c>
      <c r="K1240" s="142" t="s">
        <v>1057</v>
      </c>
      <c r="L1240" s="142"/>
      <c r="M1240" s="80" t="str">
        <f>IFERROR(VLOOKUP(K1240,REFERENCES!R:S,2,FALSE),"")</f>
        <v>Nombre</v>
      </c>
      <c r="N1240" s="159">
        <v>496</v>
      </c>
      <c r="O1240" s="75"/>
      <c r="P1240" s="75"/>
      <c r="Q1240" s="75"/>
      <c r="R1240" s="79" t="s">
        <v>1885</v>
      </c>
      <c r="S1240" s="144">
        <v>496</v>
      </c>
      <c r="T1240" s="85" t="s">
        <v>1040</v>
      </c>
      <c r="U1240" s="142" t="s">
        <v>17</v>
      </c>
      <c r="V1240" s="142" t="s">
        <v>266</v>
      </c>
      <c r="W1240" s="86"/>
      <c r="X1240" s="142"/>
      <c r="Y1240" s="142"/>
      <c r="Z1240" s="142"/>
      <c r="AA1240" s="142"/>
      <c r="AB1240" s="142" t="str">
        <f t="shared" si="64"/>
        <v>IFR20161031GRLE</v>
      </c>
      <c r="AC1240" s="142">
        <f t="shared" si="65"/>
        <v>0</v>
      </c>
      <c r="AD1240" s="142" t="str">
        <f>VLOOKUP(U1240,NIVEAUXADMIN!A:B,2,FALSE)</f>
        <v>HT08</v>
      </c>
      <c r="AE1240" s="142" t="str">
        <f>VLOOKUP(V1240,NIVEAUXADMIN!E:F,2,FALSE)</f>
        <v>HT08823</v>
      </c>
      <c r="AF1240" s="142" t="e">
        <f>VLOOKUP(W1240,NIVEAUXADMIN!I:J,2,FALSE)</f>
        <v>#N/A</v>
      </c>
      <c r="AG1240" s="142">
        <f>IF(SUMPRODUCT(($A$4:$A1240=A1240)*($V$4:$V1240=V1240))&gt;1,0,1)</f>
        <v>0</v>
      </c>
    </row>
    <row r="1241" spans="1:33" ht="15" customHeight="1">
      <c r="A1241" s="72" t="s">
        <v>44</v>
      </c>
      <c r="B1241" s="72" t="s">
        <v>44</v>
      </c>
      <c r="C1241" s="72" t="s">
        <v>38</v>
      </c>
      <c r="D1241" s="142" t="s">
        <v>1192</v>
      </c>
      <c r="E1241" s="72"/>
      <c r="F1241" s="142" t="s">
        <v>16</v>
      </c>
      <c r="G1241" s="142" t="str">
        <f t="shared" si="66"/>
        <v>Novembre</v>
      </c>
      <c r="H1241" s="158">
        <v>42678</v>
      </c>
      <c r="I1241" s="84" t="s">
        <v>1049</v>
      </c>
      <c r="J1241" s="142" t="s">
        <v>1053</v>
      </c>
      <c r="K1241" s="142" t="s">
        <v>1048</v>
      </c>
      <c r="L1241" s="142"/>
      <c r="M1241" s="80" t="str">
        <f>IFERROR(VLOOKUP(K1241,REFERENCES!R:S,2,FALSE),"")</f>
        <v>Nombre</v>
      </c>
      <c r="N1241" s="159">
        <v>823</v>
      </c>
      <c r="O1241" s="75"/>
      <c r="P1241" s="75"/>
      <c r="Q1241" s="75"/>
      <c r="R1241" s="79" t="s">
        <v>1885</v>
      </c>
      <c r="S1241" s="144">
        <v>823</v>
      </c>
      <c r="T1241" s="85"/>
      <c r="U1241" s="142" t="s">
        <v>17</v>
      </c>
      <c r="V1241" s="142" t="s">
        <v>275</v>
      </c>
      <c r="W1241" s="86"/>
      <c r="X1241" s="142"/>
      <c r="Y1241" s="142"/>
      <c r="Z1241" s="142"/>
      <c r="AA1241" s="142"/>
      <c r="AB1241" s="142" t="str">
        <f t="shared" si="64"/>
        <v>IFR2016114GRRO</v>
      </c>
      <c r="AC1241" s="142">
        <f t="shared" si="65"/>
        <v>0</v>
      </c>
      <c r="AD1241" s="142" t="str">
        <f>VLOOKUP(U1241,NIVEAUXADMIN!A:B,2,FALSE)</f>
        <v>HT08</v>
      </c>
      <c r="AE1241" s="142" t="str">
        <f>VLOOKUP(V1241,NIVEAUXADMIN!E:F,2,FALSE)</f>
        <v>HT08832</v>
      </c>
      <c r="AF1241" s="142" t="e">
        <f>VLOOKUP(W1241,NIVEAUXADMIN!I:J,2,FALSE)</f>
        <v>#N/A</v>
      </c>
      <c r="AG1241" s="142">
        <f>IF(SUMPRODUCT(($A$4:$A1241=A1241)*($V$4:$V1241=V1241))&gt;1,0,1)</f>
        <v>1</v>
      </c>
    </row>
    <row r="1242" spans="1:33" ht="15" customHeight="1">
      <c r="A1242" s="72" t="s">
        <v>44</v>
      </c>
      <c r="B1242" s="72" t="s">
        <v>44</v>
      </c>
      <c r="C1242" s="72" t="s">
        <v>38</v>
      </c>
      <c r="D1242" s="142" t="s">
        <v>1192</v>
      </c>
      <c r="E1242" s="72"/>
      <c r="F1242" s="142" t="s">
        <v>16</v>
      </c>
      <c r="G1242" s="142" t="str">
        <f t="shared" si="66"/>
        <v>Novembre</v>
      </c>
      <c r="H1242" s="158">
        <v>42686</v>
      </c>
      <c r="I1242" s="84" t="s">
        <v>1049</v>
      </c>
      <c r="J1242" s="142" t="s">
        <v>1053</v>
      </c>
      <c r="K1242" s="142" t="s">
        <v>1048</v>
      </c>
      <c r="L1242" s="142"/>
      <c r="M1242" s="80" t="str">
        <f>IFERROR(VLOOKUP(K1242,REFERENCES!R:S,2,FALSE),"")</f>
        <v>Nombre</v>
      </c>
      <c r="N1242" s="159">
        <v>1198</v>
      </c>
      <c r="O1242" s="75"/>
      <c r="P1242" s="75"/>
      <c r="Q1242" s="75"/>
      <c r="R1242" s="79" t="s">
        <v>1885</v>
      </c>
      <c r="S1242" s="144">
        <v>599</v>
      </c>
      <c r="T1242" s="85"/>
      <c r="U1242" s="142" t="s">
        <v>17</v>
      </c>
      <c r="V1242" s="142" t="s">
        <v>248</v>
      </c>
      <c r="W1242" s="86" t="s">
        <v>1632</v>
      </c>
      <c r="X1242" s="142" t="s">
        <v>144</v>
      </c>
      <c r="Y1242" s="142"/>
      <c r="Z1242" s="142"/>
      <c r="AA1242" s="142"/>
      <c r="AB1242" s="142" t="str">
        <f t="shared" si="64"/>
        <v>IFR20161112GRBE4È</v>
      </c>
      <c r="AC1242" s="142">
        <f t="shared" si="65"/>
        <v>0</v>
      </c>
      <c r="AD1242" s="142" t="str">
        <f>VLOOKUP(U1242,NIVEAUXADMIN!A:B,2,FALSE)</f>
        <v>HT08</v>
      </c>
      <c r="AE1242" s="142" t="str">
        <f>VLOOKUP(V1242,NIVEAUXADMIN!E:F,2,FALSE)</f>
        <v>HT08833</v>
      </c>
      <c r="AF1242" s="142" t="str">
        <f>VLOOKUP(W1242,NIVEAUXADMIN!I:J,2,FALSE)</f>
        <v>HT08833-01</v>
      </c>
      <c r="AG1242" s="142">
        <f>IF(SUMPRODUCT(($A$4:$A1242=A1242)*($V$4:$V1242=V1242))&gt;1,0,1)</f>
        <v>1</v>
      </c>
    </row>
    <row r="1243" spans="1:33" ht="15" customHeight="1">
      <c r="A1243" s="72" t="s">
        <v>44</v>
      </c>
      <c r="B1243" s="72" t="s">
        <v>44</v>
      </c>
      <c r="C1243" s="72" t="s">
        <v>38</v>
      </c>
      <c r="D1243" s="142" t="s">
        <v>1192</v>
      </c>
      <c r="E1243" s="72"/>
      <c r="F1243" s="142" t="s">
        <v>16</v>
      </c>
      <c r="G1243" s="142" t="str">
        <f t="shared" si="66"/>
        <v>Novembre</v>
      </c>
      <c r="H1243" s="158">
        <v>42686</v>
      </c>
      <c r="I1243" s="84" t="s">
        <v>1051</v>
      </c>
      <c r="J1243" s="142" t="s">
        <v>1052</v>
      </c>
      <c r="K1243" s="142" t="s">
        <v>1056</v>
      </c>
      <c r="L1243" s="142"/>
      <c r="M1243" s="80" t="str">
        <f>IFERROR(VLOOKUP(K1243,REFERENCES!R:S,2,FALSE),"")</f>
        <v>Nombre</v>
      </c>
      <c r="N1243" s="159">
        <v>1198</v>
      </c>
      <c r="O1243" s="75"/>
      <c r="P1243" s="75"/>
      <c r="Q1243" s="75"/>
      <c r="R1243" s="79" t="s">
        <v>1885</v>
      </c>
      <c r="S1243" s="144">
        <v>599</v>
      </c>
      <c r="T1243" s="85" t="s">
        <v>1040</v>
      </c>
      <c r="U1243" s="142" t="s">
        <v>17</v>
      </c>
      <c r="V1243" s="142" t="s">
        <v>248</v>
      </c>
      <c r="W1243" s="86" t="s">
        <v>1632</v>
      </c>
      <c r="X1243" s="142" t="s">
        <v>144</v>
      </c>
      <c r="Y1243" s="142"/>
      <c r="Z1243" s="142"/>
      <c r="AA1243" s="142"/>
      <c r="AB1243" s="142" t="str">
        <f t="shared" si="64"/>
        <v>IFR20161112GRBE4È</v>
      </c>
      <c r="AC1243" s="142">
        <f t="shared" si="65"/>
        <v>0</v>
      </c>
      <c r="AD1243" s="142" t="str">
        <f>VLOOKUP(U1243,NIVEAUXADMIN!A:B,2,FALSE)</f>
        <v>HT08</v>
      </c>
      <c r="AE1243" s="142" t="str">
        <f>VLOOKUP(V1243,NIVEAUXADMIN!E:F,2,FALSE)</f>
        <v>HT08833</v>
      </c>
      <c r="AF1243" s="142" t="str">
        <f>VLOOKUP(W1243,NIVEAUXADMIN!I:J,2,FALSE)</f>
        <v>HT08833-01</v>
      </c>
      <c r="AG1243" s="142">
        <f>IF(SUMPRODUCT(($A$4:$A1243=A1243)*($V$4:$V1243=V1243))&gt;1,0,1)</f>
        <v>0</v>
      </c>
    </row>
    <row r="1244" spans="1:33" ht="15" customHeight="1">
      <c r="A1244" s="72" t="s">
        <v>44</v>
      </c>
      <c r="B1244" s="72" t="s">
        <v>44</v>
      </c>
      <c r="C1244" s="72" t="s">
        <v>38</v>
      </c>
      <c r="D1244" s="142" t="s">
        <v>1192</v>
      </c>
      <c r="E1244" s="72"/>
      <c r="F1244" s="142" t="s">
        <v>16</v>
      </c>
      <c r="G1244" s="142" t="str">
        <f t="shared" si="66"/>
        <v>Novembre</v>
      </c>
      <c r="H1244" s="158">
        <v>42686</v>
      </c>
      <c r="I1244" s="84" t="s">
        <v>1049</v>
      </c>
      <c r="J1244" s="142" t="s">
        <v>1053</v>
      </c>
      <c r="K1244" s="142" t="s">
        <v>1064</v>
      </c>
      <c r="L1244" s="142" t="s">
        <v>2748</v>
      </c>
      <c r="M1244" s="80" t="str">
        <f>IFERROR(VLOOKUP(K1244,REFERENCES!R:S,2,FALSE),"")</f>
        <v>Nombre</v>
      </c>
      <c r="N1244" s="159">
        <v>599</v>
      </c>
      <c r="O1244" s="75"/>
      <c r="P1244" s="75"/>
      <c r="Q1244" s="75"/>
      <c r="R1244" s="79" t="s">
        <v>1885</v>
      </c>
      <c r="S1244" s="144">
        <v>599</v>
      </c>
      <c r="T1244" s="85" t="s">
        <v>1040</v>
      </c>
      <c r="U1244" s="142" t="s">
        <v>17</v>
      </c>
      <c r="V1244" s="142" t="s">
        <v>248</v>
      </c>
      <c r="W1244" s="86" t="s">
        <v>1632</v>
      </c>
      <c r="X1244" s="142" t="s">
        <v>144</v>
      </c>
      <c r="Y1244" s="142"/>
      <c r="Z1244" s="142"/>
      <c r="AA1244" s="142"/>
      <c r="AB1244" s="142" t="str">
        <f t="shared" si="64"/>
        <v>IFR20161112GRBE4È</v>
      </c>
      <c r="AC1244" s="142">
        <f t="shared" si="65"/>
        <v>0</v>
      </c>
      <c r="AD1244" s="142" t="str">
        <f>VLOOKUP(U1244,NIVEAUXADMIN!A:B,2,FALSE)</f>
        <v>HT08</v>
      </c>
      <c r="AE1244" s="142" t="str">
        <f>VLOOKUP(V1244,NIVEAUXADMIN!E:F,2,FALSE)</f>
        <v>HT08833</v>
      </c>
      <c r="AF1244" s="142" t="str">
        <f>VLOOKUP(W1244,NIVEAUXADMIN!I:J,2,FALSE)</f>
        <v>HT08833-01</v>
      </c>
      <c r="AG1244" s="142">
        <f>IF(SUMPRODUCT(($A$4:$A1244=A1244)*($V$4:$V1244=V1244))&gt;1,0,1)</f>
        <v>0</v>
      </c>
    </row>
    <row r="1245" spans="1:33" ht="15" customHeight="1">
      <c r="A1245" s="72" t="s">
        <v>44</v>
      </c>
      <c r="B1245" s="72" t="s">
        <v>44</v>
      </c>
      <c r="C1245" s="72" t="s">
        <v>38</v>
      </c>
      <c r="D1245" s="142" t="s">
        <v>1192</v>
      </c>
      <c r="E1245" s="72"/>
      <c r="F1245" s="142" t="s">
        <v>16</v>
      </c>
      <c r="G1245" s="142" t="str">
        <f t="shared" si="66"/>
        <v>Novembre</v>
      </c>
      <c r="H1245" s="158">
        <v>42686</v>
      </c>
      <c r="I1245" s="84" t="s">
        <v>1051</v>
      </c>
      <c r="J1245" s="142" t="s">
        <v>1052</v>
      </c>
      <c r="K1245" s="142" t="s">
        <v>1063</v>
      </c>
      <c r="L1245" s="142"/>
      <c r="M1245" s="80" t="str">
        <f>IFERROR(VLOOKUP(K1245,REFERENCES!R:S,2,FALSE),"")</f>
        <v>Nombre</v>
      </c>
      <c r="N1245" s="159">
        <v>599</v>
      </c>
      <c r="O1245" s="75"/>
      <c r="P1245" s="75"/>
      <c r="Q1245" s="75"/>
      <c r="R1245" s="79" t="s">
        <v>1885</v>
      </c>
      <c r="S1245" s="144">
        <v>599</v>
      </c>
      <c r="T1245" s="85" t="s">
        <v>1040</v>
      </c>
      <c r="U1245" s="142" t="s">
        <v>17</v>
      </c>
      <c r="V1245" s="142" t="s">
        <v>248</v>
      </c>
      <c r="W1245" s="86" t="s">
        <v>1632</v>
      </c>
      <c r="X1245" s="142" t="s">
        <v>144</v>
      </c>
      <c r="Y1245" s="142"/>
      <c r="Z1245" s="142"/>
      <c r="AA1245" s="142"/>
      <c r="AB1245" s="142" t="str">
        <f t="shared" si="64"/>
        <v>IFR20161112GRBE4È</v>
      </c>
      <c r="AC1245" s="142">
        <f t="shared" si="65"/>
        <v>0</v>
      </c>
      <c r="AD1245" s="142" t="str">
        <f>VLOOKUP(U1245,NIVEAUXADMIN!A:B,2,FALSE)</f>
        <v>HT08</v>
      </c>
      <c r="AE1245" s="142" t="str">
        <f>VLOOKUP(V1245,NIVEAUXADMIN!E:F,2,FALSE)</f>
        <v>HT08833</v>
      </c>
      <c r="AF1245" s="142" t="str">
        <f>VLOOKUP(W1245,NIVEAUXADMIN!I:J,2,FALSE)</f>
        <v>HT08833-01</v>
      </c>
      <c r="AG1245" s="142">
        <f>IF(SUMPRODUCT(($A$4:$A1245=A1245)*($V$4:$V1245=V1245))&gt;1,0,1)</f>
        <v>0</v>
      </c>
    </row>
    <row r="1246" spans="1:33" ht="15" customHeight="1">
      <c r="A1246" s="72" t="s">
        <v>44</v>
      </c>
      <c r="B1246" s="72" t="s">
        <v>44</v>
      </c>
      <c r="C1246" s="72" t="s">
        <v>38</v>
      </c>
      <c r="D1246" s="142" t="s">
        <v>1192</v>
      </c>
      <c r="E1246" s="72"/>
      <c r="F1246" s="142" t="s">
        <v>16</v>
      </c>
      <c r="G1246" s="142" t="str">
        <f t="shared" si="66"/>
        <v>Novembre</v>
      </c>
      <c r="H1246" s="158">
        <v>42686</v>
      </c>
      <c r="I1246" s="84" t="s">
        <v>1051</v>
      </c>
      <c r="J1246" s="142" t="s">
        <v>1052</v>
      </c>
      <c r="K1246" s="142" t="s">
        <v>1058</v>
      </c>
      <c r="L1246" s="142"/>
      <c r="M1246" s="80" t="str">
        <f>IFERROR(VLOOKUP(K1246,REFERENCES!R:S,2,FALSE),"")</f>
        <v>Nombre</v>
      </c>
      <c r="N1246" s="159">
        <v>1198</v>
      </c>
      <c r="O1246" s="75"/>
      <c r="P1246" s="75"/>
      <c r="Q1246" s="75"/>
      <c r="R1246" s="79" t="s">
        <v>1885</v>
      </c>
      <c r="S1246" s="144">
        <v>599</v>
      </c>
      <c r="T1246" s="85" t="s">
        <v>1040</v>
      </c>
      <c r="U1246" s="142" t="s">
        <v>17</v>
      </c>
      <c r="V1246" s="142" t="s">
        <v>248</v>
      </c>
      <c r="W1246" s="86" t="s">
        <v>1632</v>
      </c>
      <c r="X1246" s="142" t="s">
        <v>144</v>
      </c>
      <c r="Y1246" s="142"/>
      <c r="Z1246" s="142"/>
      <c r="AA1246" s="142"/>
      <c r="AB1246" s="142" t="str">
        <f t="shared" si="64"/>
        <v>IFR20161112GRBE4È</v>
      </c>
      <c r="AC1246" s="142">
        <f t="shared" si="65"/>
        <v>0</v>
      </c>
      <c r="AD1246" s="142" t="str">
        <f>VLOOKUP(U1246,NIVEAUXADMIN!A:B,2,FALSE)</f>
        <v>HT08</v>
      </c>
      <c r="AE1246" s="142" t="str">
        <f>VLOOKUP(V1246,NIVEAUXADMIN!E:F,2,FALSE)</f>
        <v>HT08833</v>
      </c>
      <c r="AF1246" s="142" t="str">
        <f>VLOOKUP(W1246,NIVEAUXADMIN!I:J,2,FALSE)</f>
        <v>HT08833-01</v>
      </c>
      <c r="AG1246" s="142">
        <f>IF(SUMPRODUCT(($A$4:$A1246=A1246)*($V$4:$V1246=V1246))&gt;1,0,1)</f>
        <v>0</v>
      </c>
    </row>
    <row r="1247" spans="1:33" ht="15" customHeight="1">
      <c r="A1247" s="72" t="s">
        <v>44</v>
      </c>
      <c r="B1247" s="72" t="s">
        <v>44</v>
      </c>
      <c r="C1247" s="72" t="s">
        <v>38</v>
      </c>
      <c r="D1247" s="142" t="s">
        <v>1192</v>
      </c>
      <c r="E1247" s="72"/>
      <c r="F1247" s="142" t="s">
        <v>16</v>
      </c>
      <c r="G1247" s="142" t="str">
        <f t="shared" si="66"/>
        <v>Novembre</v>
      </c>
      <c r="H1247" s="158">
        <v>42686</v>
      </c>
      <c r="I1247" s="84" t="s">
        <v>1051</v>
      </c>
      <c r="J1247" s="142" t="s">
        <v>1052</v>
      </c>
      <c r="K1247" s="142" t="s">
        <v>1057</v>
      </c>
      <c r="L1247" s="142"/>
      <c r="M1247" s="80" t="str">
        <f>IFERROR(VLOOKUP(K1247,REFERENCES!R:S,2,FALSE),"")</f>
        <v>Nombre</v>
      </c>
      <c r="N1247" s="159">
        <v>599</v>
      </c>
      <c r="O1247" s="75"/>
      <c r="P1247" s="75"/>
      <c r="Q1247" s="75"/>
      <c r="R1247" s="79" t="s">
        <v>1885</v>
      </c>
      <c r="S1247" s="144">
        <v>599</v>
      </c>
      <c r="T1247" s="85" t="s">
        <v>1040</v>
      </c>
      <c r="U1247" s="142" t="s">
        <v>17</v>
      </c>
      <c r="V1247" s="142" t="s">
        <v>248</v>
      </c>
      <c r="W1247" s="86" t="s">
        <v>1632</v>
      </c>
      <c r="X1247" s="142" t="s">
        <v>144</v>
      </c>
      <c r="Y1247" s="142"/>
      <c r="Z1247" s="142"/>
      <c r="AA1247" s="142"/>
      <c r="AB1247" s="142" t="str">
        <f t="shared" si="64"/>
        <v>IFR20161112GRBE4È</v>
      </c>
      <c r="AC1247" s="142">
        <f t="shared" si="65"/>
        <v>0</v>
      </c>
      <c r="AD1247" s="142" t="str">
        <f>VLOOKUP(U1247,NIVEAUXADMIN!A:B,2,FALSE)</f>
        <v>HT08</v>
      </c>
      <c r="AE1247" s="142" t="str">
        <f>VLOOKUP(V1247,NIVEAUXADMIN!E:F,2,FALSE)</f>
        <v>HT08833</v>
      </c>
      <c r="AF1247" s="142" t="str">
        <f>VLOOKUP(W1247,NIVEAUXADMIN!I:J,2,FALSE)</f>
        <v>HT08833-01</v>
      </c>
      <c r="AG1247" s="142">
        <f>IF(SUMPRODUCT(($A$4:$A1247=A1247)*($V$4:$V1247=V1247))&gt;1,0,1)</f>
        <v>0</v>
      </c>
    </row>
    <row r="1248" spans="1:33" ht="15" customHeight="1">
      <c r="A1248" s="72" t="s">
        <v>44</v>
      </c>
      <c r="B1248" s="72" t="s">
        <v>44</v>
      </c>
      <c r="C1248" s="72" t="s">
        <v>38</v>
      </c>
      <c r="D1248" s="142" t="s">
        <v>1192</v>
      </c>
      <c r="E1248" s="72"/>
      <c r="F1248" s="142" t="s">
        <v>16</v>
      </c>
      <c r="G1248" s="142" t="str">
        <f t="shared" si="66"/>
        <v>Novembre</v>
      </c>
      <c r="H1248" s="158">
        <v>42688</v>
      </c>
      <c r="I1248" s="84" t="s">
        <v>1049</v>
      </c>
      <c r="J1248" s="142" t="s">
        <v>1053</v>
      </c>
      <c r="K1248" s="142" t="s">
        <v>1048</v>
      </c>
      <c r="L1248" s="142"/>
      <c r="M1248" s="80" t="str">
        <f>IFERROR(VLOOKUP(K1248,REFERENCES!R:S,2,FALSE),"")</f>
        <v>Nombre</v>
      </c>
      <c r="N1248" s="159">
        <v>997</v>
      </c>
      <c r="O1248" s="75"/>
      <c r="P1248" s="75"/>
      <c r="Q1248" s="75"/>
      <c r="R1248" s="79" t="s">
        <v>1885</v>
      </c>
      <c r="S1248" s="144">
        <v>997</v>
      </c>
      <c r="T1248" s="85"/>
      <c r="U1248" s="142" t="s">
        <v>17</v>
      </c>
      <c r="V1248" s="142" t="s">
        <v>18</v>
      </c>
      <c r="W1248" s="86"/>
      <c r="X1248" s="142" t="s">
        <v>1199</v>
      </c>
      <c r="Y1248" s="142"/>
      <c r="Z1248" s="142"/>
      <c r="AA1248" s="142"/>
      <c r="AB1248" s="142" t="str">
        <f t="shared" si="64"/>
        <v>IFR20161114GRJE</v>
      </c>
      <c r="AC1248" s="142">
        <f t="shared" si="65"/>
        <v>0</v>
      </c>
      <c r="AD1248" s="142" t="str">
        <f>VLOOKUP(U1248,NIVEAUXADMIN!A:B,2,FALSE)</f>
        <v>HT08</v>
      </c>
      <c r="AE1248" s="142" t="str">
        <f>VLOOKUP(V1248,NIVEAUXADMIN!E:F,2,FALSE)</f>
        <v>HT08811</v>
      </c>
      <c r="AF1248" s="142" t="e">
        <f>VLOOKUP(W1248,NIVEAUXADMIN!I:J,2,FALSE)</f>
        <v>#N/A</v>
      </c>
      <c r="AG1248" s="142">
        <f>IF(SUMPRODUCT(($A$4:$A1248=A1248)*($V$4:$V1248=V1248))&gt;1,0,1)</f>
        <v>1</v>
      </c>
    </row>
    <row r="1249" spans="1:33" ht="15" customHeight="1">
      <c r="A1249" s="72" t="s">
        <v>44</v>
      </c>
      <c r="B1249" s="72" t="s">
        <v>44</v>
      </c>
      <c r="C1249" s="72" t="s">
        <v>38</v>
      </c>
      <c r="D1249" s="142" t="s">
        <v>1192</v>
      </c>
      <c r="E1249" s="72"/>
      <c r="F1249" s="142" t="s">
        <v>16</v>
      </c>
      <c r="G1249" s="142" t="str">
        <f t="shared" si="66"/>
        <v>Novembre</v>
      </c>
      <c r="H1249" s="158">
        <v>42690</v>
      </c>
      <c r="I1249" s="84" t="s">
        <v>1049</v>
      </c>
      <c r="J1249" s="142" t="s">
        <v>1053</v>
      </c>
      <c r="K1249" s="142" t="s">
        <v>1048</v>
      </c>
      <c r="L1249" s="142"/>
      <c r="M1249" s="80" t="str">
        <f>IFERROR(VLOOKUP(K1249,REFERENCES!R:S,2,FALSE),"")</f>
        <v>Nombre</v>
      </c>
      <c r="N1249" s="159">
        <v>1196</v>
      </c>
      <c r="O1249" s="75"/>
      <c r="P1249" s="75"/>
      <c r="Q1249" s="75"/>
      <c r="R1249" s="79" t="s">
        <v>1885</v>
      </c>
      <c r="S1249" s="144">
        <v>598</v>
      </c>
      <c r="T1249" s="85"/>
      <c r="U1249" s="142" t="s">
        <v>17</v>
      </c>
      <c r="V1249" s="142" t="s">
        <v>272</v>
      </c>
      <c r="W1249" s="86" t="s">
        <v>1311</v>
      </c>
      <c r="X1249" s="142"/>
      <c r="Y1249" s="142"/>
      <c r="Z1249" s="142"/>
      <c r="AA1249" s="142"/>
      <c r="AB1249" s="142" t="str">
        <f t="shared" si="64"/>
        <v>IFR20161116GRPE1E</v>
      </c>
      <c r="AC1249" s="142">
        <f t="shared" si="65"/>
        <v>0</v>
      </c>
      <c r="AD1249" s="142" t="str">
        <f>VLOOKUP(U1249,NIVEAUXADMIN!A:B,2,FALSE)</f>
        <v>HT08</v>
      </c>
      <c r="AE1249" s="142" t="str">
        <f>VLOOKUP(V1249,NIVEAUXADMIN!E:F,2,FALSE)</f>
        <v>HT08834</v>
      </c>
      <c r="AF1249" s="142" t="str">
        <f>VLOOKUP(W1249,NIVEAUXADMIN!I:J,2,FALSE)</f>
        <v>HT08834-01</v>
      </c>
      <c r="AG1249" s="142">
        <f>IF(SUMPRODUCT(($A$4:$A1249=A1249)*($V$4:$V1249=V1249))&gt;1,0,1)</f>
        <v>1</v>
      </c>
    </row>
    <row r="1250" spans="1:33" ht="15" customHeight="1">
      <c r="A1250" s="72" t="s">
        <v>44</v>
      </c>
      <c r="B1250" s="72" t="s">
        <v>44</v>
      </c>
      <c r="C1250" s="72" t="s">
        <v>38</v>
      </c>
      <c r="D1250" s="142" t="s">
        <v>1192</v>
      </c>
      <c r="E1250" s="72"/>
      <c r="F1250" s="142" t="s">
        <v>16</v>
      </c>
      <c r="G1250" s="142" t="str">
        <f t="shared" si="66"/>
        <v>Novembre</v>
      </c>
      <c r="H1250" s="158">
        <v>42690</v>
      </c>
      <c r="I1250" s="84" t="s">
        <v>1051</v>
      </c>
      <c r="J1250" s="142" t="s">
        <v>1052</v>
      </c>
      <c r="K1250" s="142" t="s">
        <v>1056</v>
      </c>
      <c r="L1250" s="142"/>
      <c r="M1250" s="80" t="str">
        <f>IFERROR(VLOOKUP(K1250,REFERENCES!R:S,2,FALSE),"")</f>
        <v>Nombre</v>
      </c>
      <c r="N1250" s="159">
        <v>1196</v>
      </c>
      <c r="O1250" s="75"/>
      <c r="P1250" s="75"/>
      <c r="Q1250" s="75"/>
      <c r="R1250" s="79" t="s">
        <v>1885</v>
      </c>
      <c r="S1250" s="144">
        <v>598</v>
      </c>
      <c r="T1250" s="85" t="s">
        <v>1040</v>
      </c>
      <c r="U1250" s="142" t="s">
        <v>17</v>
      </c>
      <c r="V1250" s="142" t="s">
        <v>272</v>
      </c>
      <c r="W1250" s="86" t="s">
        <v>1311</v>
      </c>
      <c r="X1250" s="142"/>
      <c r="Y1250" s="142"/>
      <c r="Z1250" s="142"/>
      <c r="AA1250" s="142"/>
      <c r="AB1250" s="142" t="str">
        <f t="shared" si="64"/>
        <v>IFR20161116GRPE1E</v>
      </c>
      <c r="AC1250" s="142">
        <f t="shared" si="65"/>
        <v>0</v>
      </c>
      <c r="AD1250" s="142" t="str">
        <f>VLOOKUP(U1250,NIVEAUXADMIN!A:B,2,FALSE)</f>
        <v>HT08</v>
      </c>
      <c r="AE1250" s="142" t="str">
        <f>VLOOKUP(V1250,NIVEAUXADMIN!E:F,2,FALSE)</f>
        <v>HT08834</v>
      </c>
      <c r="AF1250" s="142" t="str">
        <f>VLOOKUP(W1250,NIVEAUXADMIN!I:J,2,FALSE)</f>
        <v>HT08834-01</v>
      </c>
      <c r="AG1250" s="142">
        <f>IF(SUMPRODUCT(($A$4:$A1250=A1250)*($V$4:$V1250=V1250))&gt;1,0,1)</f>
        <v>0</v>
      </c>
    </row>
    <row r="1251" spans="1:33" ht="15" customHeight="1">
      <c r="A1251" s="72" t="s">
        <v>44</v>
      </c>
      <c r="B1251" s="72" t="s">
        <v>44</v>
      </c>
      <c r="C1251" s="72" t="s">
        <v>38</v>
      </c>
      <c r="D1251" s="142" t="s">
        <v>1192</v>
      </c>
      <c r="E1251" s="72"/>
      <c r="F1251" s="142" t="s">
        <v>16</v>
      </c>
      <c r="G1251" s="142" t="str">
        <f t="shared" si="66"/>
        <v>Novembre</v>
      </c>
      <c r="H1251" s="158">
        <v>42690</v>
      </c>
      <c r="I1251" s="84" t="s">
        <v>1049</v>
      </c>
      <c r="J1251" s="142" t="s">
        <v>1053</v>
      </c>
      <c r="K1251" s="142" t="s">
        <v>1064</v>
      </c>
      <c r="L1251" s="142" t="s">
        <v>2748</v>
      </c>
      <c r="M1251" s="80" t="str">
        <f>IFERROR(VLOOKUP(K1251,REFERENCES!R:S,2,FALSE),"")</f>
        <v>Nombre</v>
      </c>
      <c r="N1251" s="159">
        <v>598</v>
      </c>
      <c r="O1251" s="75"/>
      <c r="P1251" s="75"/>
      <c r="Q1251" s="75"/>
      <c r="R1251" s="79" t="s">
        <v>1885</v>
      </c>
      <c r="S1251" s="144">
        <v>598</v>
      </c>
      <c r="T1251" s="85" t="s">
        <v>1040</v>
      </c>
      <c r="U1251" s="142" t="s">
        <v>17</v>
      </c>
      <c r="V1251" s="142" t="s">
        <v>272</v>
      </c>
      <c r="W1251" s="86" t="s">
        <v>1311</v>
      </c>
      <c r="X1251" s="142"/>
      <c r="Y1251" s="142"/>
      <c r="Z1251" s="142"/>
      <c r="AA1251" s="142"/>
      <c r="AB1251" s="142" t="str">
        <f t="shared" si="64"/>
        <v>IFR20161116GRPE1E</v>
      </c>
      <c r="AC1251" s="142">
        <f t="shared" si="65"/>
        <v>0</v>
      </c>
      <c r="AD1251" s="142" t="str">
        <f>VLOOKUP(U1251,NIVEAUXADMIN!A:B,2,FALSE)</f>
        <v>HT08</v>
      </c>
      <c r="AE1251" s="142" t="str">
        <f>VLOOKUP(V1251,NIVEAUXADMIN!E:F,2,FALSE)</f>
        <v>HT08834</v>
      </c>
      <c r="AF1251" s="142" t="str">
        <f>VLOOKUP(W1251,NIVEAUXADMIN!I:J,2,FALSE)</f>
        <v>HT08834-01</v>
      </c>
      <c r="AG1251" s="142">
        <f>IF(SUMPRODUCT(($A$4:$A1251=A1251)*($V$4:$V1251=V1251))&gt;1,0,1)</f>
        <v>0</v>
      </c>
    </row>
    <row r="1252" spans="1:33" ht="15" customHeight="1">
      <c r="A1252" s="72" t="s">
        <v>44</v>
      </c>
      <c r="B1252" s="72" t="s">
        <v>44</v>
      </c>
      <c r="C1252" s="72" t="s">
        <v>38</v>
      </c>
      <c r="D1252" s="142" t="s">
        <v>1192</v>
      </c>
      <c r="E1252" s="72"/>
      <c r="F1252" s="142" t="s">
        <v>16</v>
      </c>
      <c r="G1252" s="142" t="str">
        <f t="shared" si="66"/>
        <v>Novembre</v>
      </c>
      <c r="H1252" s="158">
        <v>42690</v>
      </c>
      <c r="I1252" s="84" t="s">
        <v>1051</v>
      </c>
      <c r="J1252" s="142" t="s">
        <v>1052</v>
      </c>
      <c r="K1252" s="142" t="s">
        <v>1063</v>
      </c>
      <c r="L1252" s="142"/>
      <c r="M1252" s="80" t="str">
        <f>IFERROR(VLOOKUP(K1252,REFERENCES!R:S,2,FALSE),"")</f>
        <v>Nombre</v>
      </c>
      <c r="N1252" s="159">
        <v>598</v>
      </c>
      <c r="O1252" s="75"/>
      <c r="P1252" s="75"/>
      <c r="Q1252" s="75"/>
      <c r="R1252" s="79" t="s">
        <v>1885</v>
      </c>
      <c r="S1252" s="144">
        <v>598</v>
      </c>
      <c r="T1252" s="85" t="s">
        <v>1040</v>
      </c>
      <c r="U1252" s="142" t="s">
        <v>17</v>
      </c>
      <c r="V1252" s="142" t="s">
        <v>272</v>
      </c>
      <c r="W1252" s="86" t="s">
        <v>1311</v>
      </c>
      <c r="X1252" s="142"/>
      <c r="Y1252" s="142"/>
      <c r="Z1252" s="142"/>
      <c r="AA1252" s="142"/>
      <c r="AB1252" s="142" t="str">
        <f t="shared" si="64"/>
        <v>IFR20161116GRPE1E</v>
      </c>
      <c r="AC1252" s="142">
        <f t="shared" si="65"/>
        <v>0</v>
      </c>
      <c r="AD1252" s="142" t="str">
        <f>VLOOKUP(U1252,NIVEAUXADMIN!A:B,2,FALSE)</f>
        <v>HT08</v>
      </c>
      <c r="AE1252" s="142" t="str">
        <f>VLOOKUP(V1252,NIVEAUXADMIN!E:F,2,FALSE)</f>
        <v>HT08834</v>
      </c>
      <c r="AF1252" s="142" t="str">
        <f>VLOOKUP(W1252,NIVEAUXADMIN!I:J,2,FALSE)</f>
        <v>HT08834-01</v>
      </c>
      <c r="AG1252" s="142">
        <f>IF(SUMPRODUCT(($A$4:$A1252=A1252)*($V$4:$V1252=V1252))&gt;1,0,1)</f>
        <v>0</v>
      </c>
    </row>
    <row r="1253" spans="1:33" ht="15" customHeight="1">
      <c r="A1253" s="72" t="s">
        <v>44</v>
      </c>
      <c r="B1253" s="72" t="s">
        <v>44</v>
      </c>
      <c r="C1253" s="72" t="s">
        <v>38</v>
      </c>
      <c r="D1253" s="142" t="s">
        <v>1192</v>
      </c>
      <c r="E1253" s="72"/>
      <c r="F1253" s="142" t="s">
        <v>16</v>
      </c>
      <c r="G1253" s="142" t="str">
        <f t="shared" si="66"/>
        <v>Novembre</v>
      </c>
      <c r="H1253" s="158">
        <v>42690</v>
      </c>
      <c r="I1253" s="84" t="s">
        <v>1051</v>
      </c>
      <c r="J1253" s="142" t="s">
        <v>1052</v>
      </c>
      <c r="K1253" s="142" t="s">
        <v>1058</v>
      </c>
      <c r="L1253" s="142"/>
      <c r="M1253" s="80" t="str">
        <f>IFERROR(VLOOKUP(K1253,REFERENCES!R:S,2,FALSE),"")</f>
        <v>Nombre</v>
      </c>
      <c r="N1253" s="159">
        <v>1196</v>
      </c>
      <c r="O1253" s="75"/>
      <c r="P1253" s="75"/>
      <c r="Q1253" s="75"/>
      <c r="R1253" s="79" t="s">
        <v>1885</v>
      </c>
      <c r="S1253" s="144">
        <v>598</v>
      </c>
      <c r="T1253" s="85" t="s">
        <v>1040</v>
      </c>
      <c r="U1253" s="142" t="s">
        <v>17</v>
      </c>
      <c r="V1253" s="142" t="s">
        <v>272</v>
      </c>
      <c r="W1253" s="86" t="s">
        <v>1311</v>
      </c>
      <c r="X1253" s="142"/>
      <c r="Y1253" s="142"/>
      <c r="Z1253" s="142"/>
      <c r="AA1253" s="142"/>
      <c r="AB1253" s="142" t="str">
        <f t="shared" si="64"/>
        <v>IFR20161116GRPE1E</v>
      </c>
      <c r="AC1253" s="142">
        <f t="shared" si="65"/>
        <v>0</v>
      </c>
      <c r="AD1253" s="142" t="str">
        <f>VLOOKUP(U1253,NIVEAUXADMIN!A:B,2,FALSE)</f>
        <v>HT08</v>
      </c>
      <c r="AE1253" s="142" t="str">
        <f>VLOOKUP(V1253,NIVEAUXADMIN!E:F,2,FALSE)</f>
        <v>HT08834</v>
      </c>
      <c r="AF1253" s="142" t="str">
        <f>VLOOKUP(W1253,NIVEAUXADMIN!I:J,2,FALSE)</f>
        <v>HT08834-01</v>
      </c>
      <c r="AG1253" s="142">
        <f>IF(SUMPRODUCT(($A$4:$A1253=A1253)*($V$4:$V1253=V1253))&gt;1,0,1)</f>
        <v>0</v>
      </c>
    </row>
    <row r="1254" spans="1:33" ht="15" customHeight="1">
      <c r="A1254" s="72" t="s">
        <v>44</v>
      </c>
      <c r="B1254" s="72" t="s">
        <v>44</v>
      </c>
      <c r="C1254" s="72" t="s">
        <v>38</v>
      </c>
      <c r="D1254" s="142" t="s">
        <v>1192</v>
      </c>
      <c r="E1254" s="72"/>
      <c r="F1254" s="142" t="s">
        <v>16</v>
      </c>
      <c r="G1254" s="142" t="str">
        <f t="shared" si="66"/>
        <v>Novembre</v>
      </c>
      <c r="H1254" s="158">
        <v>42690</v>
      </c>
      <c r="I1254" s="84" t="s">
        <v>1051</v>
      </c>
      <c r="J1254" s="142" t="s">
        <v>1052</v>
      </c>
      <c r="K1254" s="142" t="s">
        <v>1057</v>
      </c>
      <c r="L1254" s="142"/>
      <c r="M1254" s="80" t="str">
        <f>IFERROR(VLOOKUP(K1254,REFERENCES!R:S,2,FALSE),"")</f>
        <v>Nombre</v>
      </c>
      <c r="N1254" s="159">
        <v>598</v>
      </c>
      <c r="O1254" s="75"/>
      <c r="P1254" s="75"/>
      <c r="Q1254" s="75"/>
      <c r="R1254" s="79" t="s">
        <v>1885</v>
      </c>
      <c r="S1254" s="144">
        <v>598</v>
      </c>
      <c r="T1254" s="85" t="s">
        <v>1040</v>
      </c>
      <c r="U1254" s="142" t="s">
        <v>17</v>
      </c>
      <c r="V1254" s="142" t="s">
        <v>272</v>
      </c>
      <c r="W1254" s="86" t="s">
        <v>1311</v>
      </c>
      <c r="X1254" s="142"/>
      <c r="Y1254" s="142"/>
      <c r="Z1254" s="142"/>
      <c r="AA1254" s="142"/>
      <c r="AB1254" s="142" t="str">
        <f t="shared" si="64"/>
        <v>IFR20161116GRPE1E</v>
      </c>
      <c r="AC1254" s="142">
        <f t="shared" si="65"/>
        <v>0</v>
      </c>
      <c r="AD1254" s="142" t="str">
        <f>VLOOKUP(U1254,NIVEAUXADMIN!A:B,2,FALSE)</f>
        <v>HT08</v>
      </c>
      <c r="AE1254" s="142" t="str">
        <f>VLOOKUP(V1254,NIVEAUXADMIN!E:F,2,FALSE)</f>
        <v>HT08834</v>
      </c>
      <c r="AF1254" s="142" t="str">
        <f>VLOOKUP(W1254,NIVEAUXADMIN!I:J,2,FALSE)</f>
        <v>HT08834-01</v>
      </c>
      <c r="AG1254" s="142">
        <f>IF(SUMPRODUCT(($A$4:$A1254=A1254)*($V$4:$V1254=V1254))&gt;1,0,1)</f>
        <v>0</v>
      </c>
    </row>
    <row r="1255" spans="1:33" ht="15" customHeight="1">
      <c r="A1255" s="142" t="s">
        <v>44</v>
      </c>
      <c r="B1255" s="142" t="s">
        <v>44</v>
      </c>
      <c r="C1255" s="142" t="s">
        <v>38</v>
      </c>
      <c r="D1255" s="72" t="s">
        <v>1192</v>
      </c>
      <c r="E1255" s="72"/>
      <c r="F1255" s="142" t="s">
        <v>16</v>
      </c>
      <c r="G1255" s="142" t="str">
        <f t="shared" si="66"/>
        <v>Novembre</v>
      </c>
      <c r="H1255" s="158">
        <v>42693</v>
      </c>
      <c r="I1255" s="84" t="s">
        <v>1051</v>
      </c>
      <c r="J1255" s="142" t="s">
        <v>1052</v>
      </c>
      <c r="K1255" s="142" t="s">
        <v>1059</v>
      </c>
      <c r="L1255" s="142"/>
      <c r="M1255" s="80" t="str">
        <f>IFERROR(VLOOKUP(K1255,REFERENCES!R:S,2,FALSE),"")</f>
        <v>Nombre</v>
      </c>
      <c r="N1255" s="159">
        <v>3060</v>
      </c>
      <c r="O1255" s="75"/>
      <c r="P1255" s="75"/>
      <c r="Q1255" s="75"/>
      <c r="R1255" s="79" t="s">
        <v>1885</v>
      </c>
      <c r="S1255" s="144">
        <v>204</v>
      </c>
      <c r="T1255" s="85" t="s">
        <v>1040</v>
      </c>
      <c r="U1255" s="142" t="s">
        <v>138</v>
      </c>
      <c r="V1255" s="142" t="s">
        <v>140</v>
      </c>
      <c r="W1255" s="86"/>
      <c r="X1255" s="142"/>
      <c r="Y1255" s="142"/>
      <c r="Z1255" s="142"/>
      <c r="AA1255" s="142"/>
      <c r="AB1255" s="142" t="str">
        <f t="shared" si="64"/>
        <v>IFR20161119ARAN</v>
      </c>
      <c r="AC1255" s="142">
        <f t="shared" si="65"/>
        <v>0</v>
      </c>
      <c r="AD1255" s="142" t="str">
        <f>VLOOKUP(U1255,NIVEAUXADMIN!A:B,2,FALSE)</f>
        <v>HT05</v>
      </c>
      <c r="AE1255" s="142" t="str">
        <f>VLOOKUP(V1255,NIVEAUXADMIN!E:F,2,FALSE)</f>
        <v>HT05523</v>
      </c>
      <c r="AF1255" s="142" t="e">
        <f>VLOOKUP(W1255,NIVEAUXADMIN!I:J,2,FALSE)</f>
        <v>#N/A</v>
      </c>
      <c r="AG1255" s="142">
        <f>IF(SUMPRODUCT(($A$4:$A1255=A1255)*($V$4:$V1255=V1255))&gt;1,0,1)</f>
        <v>1</v>
      </c>
    </row>
    <row r="1256" spans="1:33" ht="15" customHeight="1">
      <c r="A1256" s="142" t="s">
        <v>44</v>
      </c>
      <c r="B1256" s="142" t="s">
        <v>44</v>
      </c>
      <c r="C1256" s="142" t="s">
        <v>38</v>
      </c>
      <c r="D1256" s="72" t="s">
        <v>1192</v>
      </c>
      <c r="E1256" s="72"/>
      <c r="F1256" s="142" t="s">
        <v>16</v>
      </c>
      <c r="G1256" s="142" t="str">
        <f t="shared" si="66"/>
        <v>Novembre</v>
      </c>
      <c r="H1256" s="158">
        <v>42693</v>
      </c>
      <c r="I1256" s="84" t="s">
        <v>1049</v>
      </c>
      <c r="J1256" s="142" t="s">
        <v>1053</v>
      </c>
      <c r="K1256" s="142" t="s">
        <v>1048</v>
      </c>
      <c r="L1256" s="142"/>
      <c r="M1256" s="80" t="str">
        <f>IFERROR(VLOOKUP(K1256,REFERENCES!R:S,2,FALSE),"")</f>
        <v>Nombre</v>
      </c>
      <c r="N1256" s="159">
        <v>204</v>
      </c>
      <c r="O1256" s="75"/>
      <c r="P1256" s="75"/>
      <c r="Q1256" s="75"/>
      <c r="R1256" s="79" t="s">
        <v>1885</v>
      </c>
      <c r="S1256" s="144">
        <v>204</v>
      </c>
      <c r="T1256" s="85" t="s">
        <v>1040</v>
      </c>
      <c r="U1256" s="142" t="s">
        <v>138</v>
      </c>
      <c r="V1256" s="142" t="s">
        <v>140</v>
      </c>
      <c r="W1256" s="86"/>
      <c r="X1256" s="142"/>
      <c r="Y1256" s="142"/>
      <c r="Z1256" s="142"/>
      <c r="AA1256" s="142"/>
      <c r="AB1256" s="142" t="str">
        <f t="shared" si="64"/>
        <v>IFR20161119ARAN</v>
      </c>
      <c r="AC1256" s="142">
        <f t="shared" si="65"/>
        <v>0</v>
      </c>
      <c r="AD1256" s="142" t="str">
        <f>VLOOKUP(U1256,NIVEAUXADMIN!A:B,2,FALSE)</f>
        <v>HT05</v>
      </c>
      <c r="AE1256" s="142" t="str">
        <f>VLOOKUP(V1256,NIVEAUXADMIN!E:F,2,FALSE)</f>
        <v>HT05523</v>
      </c>
      <c r="AF1256" s="142" t="e">
        <f>VLOOKUP(W1256,NIVEAUXADMIN!I:J,2,FALSE)</f>
        <v>#N/A</v>
      </c>
      <c r="AG1256" s="142">
        <f>IF(SUMPRODUCT(($A$4:$A1256=A1256)*($V$4:$V1256=V1256))&gt;1,0,1)</f>
        <v>0</v>
      </c>
    </row>
    <row r="1257" spans="1:33" ht="15" customHeight="1">
      <c r="A1257" s="142" t="s">
        <v>44</v>
      </c>
      <c r="B1257" s="142" t="s">
        <v>44</v>
      </c>
      <c r="C1257" s="142" t="s">
        <v>38</v>
      </c>
      <c r="D1257" s="72" t="s">
        <v>1192</v>
      </c>
      <c r="E1257" s="72"/>
      <c r="F1257" s="142" t="s">
        <v>16</v>
      </c>
      <c r="G1257" s="142" t="str">
        <f t="shared" si="66"/>
        <v>Novembre</v>
      </c>
      <c r="H1257" s="158">
        <v>42693</v>
      </c>
      <c r="I1257" s="84" t="s">
        <v>1051</v>
      </c>
      <c r="J1257" s="142" t="s">
        <v>1052</v>
      </c>
      <c r="K1257" s="142" t="s">
        <v>1056</v>
      </c>
      <c r="L1257" s="142"/>
      <c r="M1257" s="80" t="str">
        <f>IFERROR(VLOOKUP(K1257,REFERENCES!R:S,2,FALSE),"")</f>
        <v>Nombre</v>
      </c>
      <c r="N1257" s="159">
        <v>204</v>
      </c>
      <c r="O1257" s="75"/>
      <c r="P1257" s="75"/>
      <c r="Q1257" s="75"/>
      <c r="R1257" s="79" t="s">
        <v>1885</v>
      </c>
      <c r="S1257" s="144">
        <v>204</v>
      </c>
      <c r="T1257" s="85" t="s">
        <v>1040</v>
      </c>
      <c r="U1257" s="142" t="s">
        <v>138</v>
      </c>
      <c r="V1257" s="142" t="s">
        <v>140</v>
      </c>
      <c r="W1257" s="86"/>
      <c r="X1257" s="142"/>
      <c r="Y1257" s="142"/>
      <c r="Z1257" s="142"/>
      <c r="AA1257" s="142"/>
      <c r="AB1257" s="142" t="str">
        <f t="shared" si="64"/>
        <v>IFR20161119ARAN</v>
      </c>
      <c r="AC1257" s="142">
        <f t="shared" si="65"/>
        <v>0</v>
      </c>
      <c r="AD1257" s="142" t="str">
        <f>VLOOKUP(U1257,NIVEAUXADMIN!A:B,2,FALSE)</f>
        <v>HT05</v>
      </c>
      <c r="AE1257" s="142" t="str">
        <f>VLOOKUP(V1257,NIVEAUXADMIN!E:F,2,FALSE)</f>
        <v>HT05523</v>
      </c>
      <c r="AF1257" s="142" t="e">
        <f>VLOOKUP(W1257,NIVEAUXADMIN!I:J,2,FALSE)</f>
        <v>#N/A</v>
      </c>
      <c r="AG1257" s="142">
        <f>IF(SUMPRODUCT(($A$4:$A1257=A1257)*($V$4:$V1257=V1257))&gt;1,0,1)</f>
        <v>0</v>
      </c>
    </row>
    <row r="1258" spans="1:33" ht="15" customHeight="1">
      <c r="A1258" s="142" t="s">
        <v>44</v>
      </c>
      <c r="B1258" s="142" t="s">
        <v>44</v>
      </c>
      <c r="C1258" s="142" t="s">
        <v>38</v>
      </c>
      <c r="D1258" s="72" t="s">
        <v>1192</v>
      </c>
      <c r="E1258" s="72"/>
      <c r="F1258" s="142" t="s">
        <v>16</v>
      </c>
      <c r="G1258" s="142" t="str">
        <f t="shared" si="66"/>
        <v>Novembre</v>
      </c>
      <c r="H1258" s="158">
        <v>42693</v>
      </c>
      <c r="I1258" s="84" t="s">
        <v>1051</v>
      </c>
      <c r="J1258" s="142" t="s">
        <v>1052</v>
      </c>
      <c r="K1258" s="142" t="s">
        <v>1054</v>
      </c>
      <c r="L1258" s="142"/>
      <c r="M1258" s="80" t="str">
        <f>IFERROR(VLOOKUP(K1258,REFERENCES!R:S,2,FALSE),"")</f>
        <v>Nombre</v>
      </c>
      <c r="N1258" s="159">
        <v>408</v>
      </c>
      <c r="O1258" s="75"/>
      <c r="P1258" s="75"/>
      <c r="Q1258" s="75"/>
      <c r="R1258" s="79" t="s">
        <v>1885</v>
      </c>
      <c r="S1258" s="144">
        <v>204</v>
      </c>
      <c r="T1258" s="85" t="s">
        <v>1040</v>
      </c>
      <c r="U1258" s="142" t="s">
        <v>138</v>
      </c>
      <c r="V1258" s="142" t="s">
        <v>140</v>
      </c>
      <c r="W1258" s="86"/>
      <c r="X1258" s="142"/>
      <c r="Y1258" s="142"/>
      <c r="Z1258" s="142"/>
      <c r="AA1258" s="142"/>
      <c r="AB1258" s="142" t="str">
        <f t="shared" si="64"/>
        <v>IFR20161119ARAN</v>
      </c>
      <c r="AC1258" s="142">
        <f t="shared" si="65"/>
        <v>0</v>
      </c>
      <c r="AD1258" s="142" t="str">
        <f>VLOOKUP(U1258,NIVEAUXADMIN!A:B,2,FALSE)</f>
        <v>HT05</v>
      </c>
      <c r="AE1258" s="142" t="str">
        <f>VLOOKUP(V1258,NIVEAUXADMIN!E:F,2,FALSE)</f>
        <v>HT05523</v>
      </c>
      <c r="AF1258" s="142" t="e">
        <f>VLOOKUP(W1258,NIVEAUXADMIN!I:J,2,FALSE)</f>
        <v>#N/A</v>
      </c>
      <c r="AG1258" s="142">
        <f>IF(SUMPRODUCT(($A$4:$A1258=A1258)*($V$4:$V1258=V1258))&gt;1,0,1)</f>
        <v>0</v>
      </c>
    </row>
    <row r="1259" spans="1:33" ht="15" customHeight="1">
      <c r="A1259" s="142" t="s">
        <v>44</v>
      </c>
      <c r="B1259" s="142" t="s">
        <v>44</v>
      </c>
      <c r="C1259" s="142" t="s">
        <v>38</v>
      </c>
      <c r="D1259" s="72" t="s">
        <v>1192</v>
      </c>
      <c r="E1259" s="72"/>
      <c r="F1259" s="142" t="s">
        <v>16</v>
      </c>
      <c r="G1259" s="142" t="str">
        <f t="shared" si="66"/>
        <v>Novembre</v>
      </c>
      <c r="H1259" s="158">
        <v>42693</v>
      </c>
      <c r="I1259" s="84" t="s">
        <v>1049</v>
      </c>
      <c r="J1259" s="142" t="s">
        <v>1053</v>
      </c>
      <c r="K1259" s="142" t="s">
        <v>1064</v>
      </c>
      <c r="L1259" s="142" t="s">
        <v>2748</v>
      </c>
      <c r="M1259" s="80" t="str">
        <f>IFERROR(VLOOKUP(K1259,REFERENCES!R:S,2,FALSE),"")</f>
        <v>Nombre</v>
      </c>
      <c r="N1259" s="159">
        <v>204</v>
      </c>
      <c r="O1259" s="75"/>
      <c r="P1259" s="75"/>
      <c r="Q1259" s="75"/>
      <c r="R1259" s="79" t="s">
        <v>1885</v>
      </c>
      <c r="S1259" s="144">
        <v>204</v>
      </c>
      <c r="T1259" s="85" t="s">
        <v>1040</v>
      </c>
      <c r="U1259" s="142" t="s">
        <v>138</v>
      </c>
      <c r="V1259" s="142" t="s">
        <v>140</v>
      </c>
      <c r="W1259" s="86"/>
      <c r="X1259" s="142"/>
      <c r="Y1259" s="142"/>
      <c r="Z1259" s="142"/>
      <c r="AA1259" s="142"/>
      <c r="AB1259" s="142" t="str">
        <f t="shared" si="64"/>
        <v>IFR20161119ARAN</v>
      </c>
      <c r="AC1259" s="142">
        <f t="shared" si="65"/>
        <v>0</v>
      </c>
      <c r="AD1259" s="142" t="str">
        <f>VLOOKUP(U1259,NIVEAUXADMIN!A:B,2,FALSE)</f>
        <v>HT05</v>
      </c>
      <c r="AE1259" s="142" t="str">
        <f>VLOOKUP(V1259,NIVEAUXADMIN!E:F,2,FALSE)</f>
        <v>HT05523</v>
      </c>
      <c r="AF1259" s="142" t="e">
        <f>VLOOKUP(W1259,NIVEAUXADMIN!I:J,2,FALSE)</f>
        <v>#N/A</v>
      </c>
      <c r="AG1259" s="142">
        <f>IF(SUMPRODUCT(($A$4:$A1259=A1259)*($V$4:$V1259=V1259))&gt;1,0,1)</f>
        <v>0</v>
      </c>
    </row>
    <row r="1260" spans="1:33" ht="15" customHeight="1">
      <c r="A1260" s="142" t="s">
        <v>44</v>
      </c>
      <c r="B1260" s="142" t="s">
        <v>44</v>
      </c>
      <c r="C1260" s="142" t="s">
        <v>38</v>
      </c>
      <c r="D1260" s="72" t="s">
        <v>1192</v>
      </c>
      <c r="E1260" s="72"/>
      <c r="F1260" s="142" t="s">
        <v>16</v>
      </c>
      <c r="G1260" s="142" t="str">
        <f t="shared" si="66"/>
        <v>Novembre</v>
      </c>
      <c r="H1260" s="158">
        <v>42693</v>
      </c>
      <c r="I1260" s="84" t="s">
        <v>1051</v>
      </c>
      <c r="J1260" s="142" t="s">
        <v>1052</v>
      </c>
      <c r="K1260" s="142" t="s">
        <v>1063</v>
      </c>
      <c r="L1260" s="142"/>
      <c r="M1260" s="80" t="str">
        <f>IFERROR(VLOOKUP(K1260,REFERENCES!R:S,2,FALSE),"")</f>
        <v>Nombre</v>
      </c>
      <c r="N1260" s="159">
        <v>204</v>
      </c>
      <c r="O1260" s="75"/>
      <c r="P1260" s="75"/>
      <c r="Q1260" s="75"/>
      <c r="R1260" s="79" t="s">
        <v>1885</v>
      </c>
      <c r="S1260" s="144">
        <v>204</v>
      </c>
      <c r="T1260" s="85" t="s">
        <v>1040</v>
      </c>
      <c r="U1260" s="142" t="s">
        <v>138</v>
      </c>
      <c r="V1260" s="142" t="s">
        <v>140</v>
      </c>
      <c r="W1260" s="86"/>
      <c r="X1260" s="142"/>
      <c r="Y1260" s="142"/>
      <c r="Z1260" s="142"/>
      <c r="AA1260" s="142"/>
      <c r="AB1260" s="142" t="str">
        <f t="shared" si="64"/>
        <v>IFR20161119ARAN</v>
      </c>
      <c r="AC1260" s="142">
        <f t="shared" si="65"/>
        <v>0</v>
      </c>
      <c r="AD1260" s="142" t="str">
        <f>VLOOKUP(U1260,NIVEAUXADMIN!A:B,2,FALSE)</f>
        <v>HT05</v>
      </c>
      <c r="AE1260" s="142" t="str">
        <f>VLOOKUP(V1260,NIVEAUXADMIN!E:F,2,FALSE)</f>
        <v>HT05523</v>
      </c>
      <c r="AF1260" s="142" t="e">
        <f>VLOOKUP(W1260,NIVEAUXADMIN!I:J,2,FALSE)</f>
        <v>#N/A</v>
      </c>
      <c r="AG1260" s="142">
        <f>IF(SUMPRODUCT(($A$4:$A1260=A1260)*($V$4:$V1260=V1260))&gt;1,0,1)</f>
        <v>0</v>
      </c>
    </row>
    <row r="1261" spans="1:33" ht="15" customHeight="1">
      <c r="A1261" s="142" t="s">
        <v>44</v>
      </c>
      <c r="B1261" s="142" t="s">
        <v>44</v>
      </c>
      <c r="C1261" s="142" t="s">
        <v>38</v>
      </c>
      <c r="D1261" s="72" t="s">
        <v>1192</v>
      </c>
      <c r="E1261" s="72"/>
      <c r="F1261" s="142" t="s">
        <v>16</v>
      </c>
      <c r="G1261" s="142" t="str">
        <f t="shared" si="66"/>
        <v>Novembre</v>
      </c>
      <c r="H1261" s="158">
        <v>42693</v>
      </c>
      <c r="I1261" s="84" t="s">
        <v>1051</v>
      </c>
      <c r="J1261" s="142" t="s">
        <v>1052</v>
      </c>
      <c r="K1261" s="142" t="s">
        <v>1062</v>
      </c>
      <c r="L1261" s="142"/>
      <c r="M1261" s="80" t="str">
        <f>IFERROR(VLOOKUP(K1261,REFERENCES!R:S,2,FALSE),"")</f>
        <v>Nombre</v>
      </c>
      <c r="N1261" s="159">
        <v>204</v>
      </c>
      <c r="O1261" s="75"/>
      <c r="P1261" s="75"/>
      <c r="Q1261" s="75"/>
      <c r="R1261" s="79" t="s">
        <v>1885</v>
      </c>
      <c r="S1261" s="144">
        <v>204</v>
      </c>
      <c r="T1261" s="85" t="s">
        <v>1040</v>
      </c>
      <c r="U1261" s="142" t="s">
        <v>138</v>
      </c>
      <c r="V1261" s="142" t="s">
        <v>140</v>
      </c>
      <c r="W1261" s="86"/>
      <c r="X1261" s="142"/>
      <c r="Y1261" s="142"/>
      <c r="Z1261" s="142"/>
      <c r="AA1261" s="142"/>
      <c r="AB1261" s="142" t="str">
        <f t="shared" si="64"/>
        <v>IFR20161119ARAN</v>
      </c>
      <c r="AC1261" s="142">
        <f t="shared" si="65"/>
        <v>0</v>
      </c>
      <c r="AD1261" s="142" t="str">
        <f>VLOOKUP(U1261,NIVEAUXADMIN!A:B,2,FALSE)</f>
        <v>HT05</v>
      </c>
      <c r="AE1261" s="142" t="str">
        <f>VLOOKUP(V1261,NIVEAUXADMIN!E:F,2,FALSE)</f>
        <v>HT05523</v>
      </c>
      <c r="AF1261" s="142" t="e">
        <f>VLOOKUP(W1261,NIVEAUXADMIN!I:J,2,FALSE)</f>
        <v>#N/A</v>
      </c>
      <c r="AG1261" s="142">
        <f>IF(SUMPRODUCT(($A$4:$A1261=A1261)*($V$4:$V1261=V1261))&gt;1,0,1)</f>
        <v>0</v>
      </c>
    </row>
    <row r="1262" spans="1:33" ht="15" customHeight="1">
      <c r="A1262" s="142" t="s">
        <v>44</v>
      </c>
      <c r="B1262" s="142" t="s">
        <v>44</v>
      </c>
      <c r="C1262" s="142" t="s">
        <v>38</v>
      </c>
      <c r="D1262" s="72" t="s">
        <v>1192</v>
      </c>
      <c r="E1262" s="72"/>
      <c r="F1262" s="142" t="s">
        <v>16</v>
      </c>
      <c r="G1262" s="142" t="str">
        <f t="shared" si="66"/>
        <v>Novembre</v>
      </c>
      <c r="H1262" s="158">
        <v>42698</v>
      </c>
      <c r="I1262" s="84" t="s">
        <v>1049</v>
      </c>
      <c r="J1262" s="142" t="s">
        <v>1053</v>
      </c>
      <c r="K1262" s="142" t="s">
        <v>1048</v>
      </c>
      <c r="L1262" s="142"/>
      <c r="M1262" s="80" t="str">
        <f>IFERROR(VLOOKUP(K1262,REFERENCES!R:S,2,FALSE),"")</f>
        <v>Nombre</v>
      </c>
      <c r="N1262" s="159">
        <v>391</v>
      </c>
      <c r="O1262" s="75"/>
      <c r="P1262" s="75"/>
      <c r="Q1262" s="75"/>
      <c r="R1262" s="79" t="s">
        <v>1885</v>
      </c>
      <c r="S1262" s="144">
        <v>391</v>
      </c>
      <c r="T1262" s="85" t="s">
        <v>1040</v>
      </c>
      <c r="U1262" s="142" t="s">
        <v>17</v>
      </c>
      <c r="V1262" s="142" t="s">
        <v>275</v>
      </c>
      <c r="W1262" s="86"/>
      <c r="X1262" s="142"/>
      <c r="Y1262" s="142"/>
      <c r="Z1262" s="142"/>
      <c r="AA1262" s="142"/>
      <c r="AB1262" s="142" t="str">
        <f t="shared" si="64"/>
        <v>IFR20161124GRRO</v>
      </c>
      <c r="AC1262" s="142">
        <f t="shared" si="65"/>
        <v>0</v>
      </c>
      <c r="AD1262" s="142" t="str">
        <f>VLOOKUP(U1262,NIVEAUXADMIN!A:B,2,FALSE)</f>
        <v>HT08</v>
      </c>
      <c r="AE1262" s="142" t="str">
        <f>VLOOKUP(V1262,NIVEAUXADMIN!E:F,2,FALSE)</f>
        <v>HT08832</v>
      </c>
      <c r="AF1262" s="142" t="e">
        <f>VLOOKUP(W1262,NIVEAUXADMIN!I:J,2,FALSE)</f>
        <v>#N/A</v>
      </c>
      <c r="AG1262" s="142">
        <f>IF(SUMPRODUCT(($A$4:$A1262=A1262)*($V$4:$V1262=V1262))&gt;1,0,1)</f>
        <v>0</v>
      </c>
    </row>
    <row r="1263" spans="1:33" ht="15" customHeight="1">
      <c r="A1263" s="142" t="s">
        <v>44</v>
      </c>
      <c r="B1263" s="142" t="s">
        <v>44</v>
      </c>
      <c r="C1263" s="142" t="s">
        <v>38</v>
      </c>
      <c r="D1263" s="72" t="s">
        <v>1192</v>
      </c>
      <c r="E1263" s="72"/>
      <c r="F1263" s="142" t="s">
        <v>16</v>
      </c>
      <c r="G1263" s="142" t="str">
        <f t="shared" si="66"/>
        <v>Novembre</v>
      </c>
      <c r="H1263" s="158">
        <v>42698</v>
      </c>
      <c r="I1263" s="84" t="s">
        <v>1051</v>
      </c>
      <c r="J1263" s="142" t="s">
        <v>1052</v>
      </c>
      <c r="K1263" s="142" t="s">
        <v>1056</v>
      </c>
      <c r="L1263" s="142"/>
      <c r="M1263" s="80" t="str">
        <f>IFERROR(VLOOKUP(K1263,REFERENCES!R:S,2,FALSE),"")</f>
        <v>Nombre</v>
      </c>
      <c r="N1263" s="159">
        <v>782</v>
      </c>
      <c r="O1263" s="75"/>
      <c r="P1263" s="75"/>
      <c r="Q1263" s="75"/>
      <c r="R1263" s="79" t="s">
        <v>1885</v>
      </c>
      <c r="S1263" s="144">
        <v>391</v>
      </c>
      <c r="T1263" s="85" t="s">
        <v>1040</v>
      </c>
      <c r="U1263" s="142" t="s">
        <v>17</v>
      </c>
      <c r="V1263" s="142" t="s">
        <v>275</v>
      </c>
      <c r="W1263" s="86"/>
      <c r="X1263" s="142"/>
      <c r="Y1263" s="142"/>
      <c r="Z1263" s="142"/>
      <c r="AA1263" s="142"/>
      <c r="AB1263" s="142" t="str">
        <f t="shared" si="64"/>
        <v>IFR20161124GRRO</v>
      </c>
      <c r="AC1263" s="142">
        <f t="shared" si="65"/>
        <v>0</v>
      </c>
      <c r="AD1263" s="142" t="str">
        <f>VLOOKUP(U1263,NIVEAUXADMIN!A:B,2,FALSE)</f>
        <v>HT08</v>
      </c>
      <c r="AE1263" s="142" t="str">
        <f>VLOOKUP(V1263,NIVEAUXADMIN!E:F,2,FALSE)</f>
        <v>HT08832</v>
      </c>
      <c r="AF1263" s="142" t="e">
        <f>VLOOKUP(W1263,NIVEAUXADMIN!I:J,2,FALSE)</f>
        <v>#N/A</v>
      </c>
      <c r="AG1263" s="142">
        <f>IF(SUMPRODUCT(($A$4:$A1263=A1263)*($V$4:$V1263=V1263))&gt;1,0,1)</f>
        <v>0</v>
      </c>
    </row>
    <row r="1264" spans="1:33" ht="15" customHeight="1">
      <c r="A1264" s="142" t="s">
        <v>44</v>
      </c>
      <c r="B1264" s="142" t="s">
        <v>44</v>
      </c>
      <c r="C1264" s="142" t="s">
        <v>38</v>
      </c>
      <c r="D1264" s="72" t="s">
        <v>1192</v>
      </c>
      <c r="E1264" s="72"/>
      <c r="F1264" s="142" t="s">
        <v>16</v>
      </c>
      <c r="G1264" s="142" t="str">
        <f t="shared" si="66"/>
        <v>Novembre</v>
      </c>
      <c r="H1264" s="158">
        <v>42698</v>
      </c>
      <c r="I1264" s="84" t="s">
        <v>1051</v>
      </c>
      <c r="J1264" s="142" t="s">
        <v>1052</v>
      </c>
      <c r="K1264" s="142" t="s">
        <v>1063</v>
      </c>
      <c r="L1264" s="142"/>
      <c r="M1264" s="80" t="str">
        <f>IFERROR(VLOOKUP(K1264,REFERENCES!R:S,2,FALSE),"")</f>
        <v>Nombre</v>
      </c>
      <c r="N1264" s="159">
        <v>391</v>
      </c>
      <c r="O1264" s="75"/>
      <c r="P1264" s="75"/>
      <c r="Q1264" s="75"/>
      <c r="R1264" s="79" t="s">
        <v>1885</v>
      </c>
      <c r="S1264" s="144">
        <v>391</v>
      </c>
      <c r="T1264" s="85" t="s">
        <v>1040</v>
      </c>
      <c r="U1264" s="142" t="s">
        <v>17</v>
      </c>
      <c r="V1264" s="142" t="s">
        <v>275</v>
      </c>
      <c r="W1264" s="86"/>
      <c r="X1264" s="142"/>
      <c r="Y1264" s="142"/>
      <c r="Z1264" s="142"/>
      <c r="AA1264" s="142"/>
      <c r="AB1264" s="142" t="str">
        <f t="shared" si="64"/>
        <v>IFR20161124GRRO</v>
      </c>
      <c r="AC1264" s="142">
        <f t="shared" si="65"/>
        <v>0</v>
      </c>
      <c r="AD1264" s="142" t="str">
        <f>VLOOKUP(U1264,NIVEAUXADMIN!A:B,2,FALSE)</f>
        <v>HT08</v>
      </c>
      <c r="AE1264" s="142" t="str">
        <f>VLOOKUP(V1264,NIVEAUXADMIN!E:F,2,FALSE)</f>
        <v>HT08832</v>
      </c>
      <c r="AF1264" s="142" t="e">
        <f>VLOOKUP(W1264,NIVEAUXADMIN!I:J,2,FALSE)</f>
        <v>#N/A</v>
      </c>
      <c r="AG1264" s="142">
        <f>IF(SUMPRODUCT(($A$4:$A1264=A1264)*($V$4:$V1264=V1264))&gt;1,0,1)</f>
        <v>0</v>
      </c>
    </row>
    <row r="1265" spans="1:33" ht="15" customHeight="1">
      <c r="A1265" s="142" t="s">
        <v>44</v>
      </c>
      <c r="B1265" s="142" t="s">
        <v>44</v>
      </c>
      <c r="C1265" s="142" t="s">
        <v>38</v>
      </c>
      <c r="D1265" s="72" t="s">
        <v>1192</v>
      </c>
      <c r="E1265" s="72"/>
      <c r="F1265" s="142" t="s">
        <v>16</v>
      </c>
      <c r="G1265" s="142" t="str">
        <f t="shared" si="66"/>
        <v>Novembre</v>
      </c>
      <c r="H1265" s="158">
        <v>42698</v>
      </c>
      <c r="I1265" s="84" t="s">
        <v>1051</v>
      </c>
      <c r="J1265" s="142" t="s">
        <v>1052</v>
      </c>
      <c r="K1265" s="142" t="s">
        <v>1058</v>
      </c>
      <c r="L1265" s="142"/>
      <c r="M1265" s="80" t="str">
        <f>IFERROR(VLOOKUP(K1265,REFERENCES!R:S,2,FALSE),"")</f>
        <v>Nombre</v>
      </c>
      <c r="N1265" s="159">
        <v>782</v>
      </c>
      <c r="O1265" s="75"/>
      <c r="P1265" s="75"/>
      <c r="Q1265" s="75"/>
      <c r="R1265" s="79" t="s">
        <v>1885</v>
      </c>
      <c r="S1265" s="144">
        <v>391</v>
      </c>
      <c r="T1265" s="85" t="s">
        <v>1040</v>
      </c>
      <c r="U1265" s="142" t="s">
        <v>17</v>
      </c>
      <c r="V1265" s="142" t="s">
        <v>275</v>
      </c>
      <c r="W1265" s="86"/>
      <c r="X1265" s="142"/>
      <c r="Y1265" s="142"/>
      <c r="Z1265" s="142"/>
      <c r="AA1265" s="142"/>
      <c r="AB1265" s="142" t="str">
        <f t="shared" si="64"/>
        <v>IFR20161124GRRO</v>
      </c>
      <c r="AC1265" s="142">
        <f t="shared" si="65"/>
        <v>0</v>
      </c>
      <c r="AD1265" s="142" t="str">
        <f>VLOOKUP(U1265,NIVEAUXADMIN!A:B,2,FALSE)</f>
        <v>HT08</v>
      </c>
      <c r="AE1265" s="142" t="str">
        <f>VLOOKUP(V1265,NIVEAUXADMIN!E:F,2,FALSE)</f>
        <v>HT08832</v>
      </c>
      <c r="AF1265" s="142" t="e">
        <f>VLOOKUP(W1265,NIVEAUXADMIN!I:J,2,FALSE)</f>
        <v>#N/A</v>
      </c>
      <c r="AG1265" s="142">
        <f>IF(SUMPRODUCT(($A$4:$A1265=A1265)*($V$4:$V1265=V1265))&gt;1,0,1)</f>
        <v>0</v>
      </c>
    </row>
    <row r="1266" spans="1:33" ht="15" customHeight="1">
      <c r="A1266" s="142" t="s">
        <v>44</v>
      </c>
      <c r="B1266" s="142" t="s">
        <v>44</v>
      </c>
      <c r="C1266" s="142" t="s">
        <v>38</v>
      </c>
      <c r="D1266" s="72" t="s">
        <v>1192</v>
      </c>
      <c r="E1266" s="72"/>
      <c r="F1266" s="142" t="s">
        <v>16</v>
      </c>
      <c r="G1266" s="142" t="str">
        <f t="shared" si="66"/>
        <v>Novembre</v>
      </c>
      <c r="H1266" s="158">
        <v>42698</v>
      </c>
      <c r="I1266" s="84" t="s">
        <v>1051</v>
      </c>
      <c r="J1266" s="142" t="s">
        <v>1052</v>
      </c>
      <c r="K1266" s="142" t="s">
        <v>1057</v>
      </c>
      <c r="L1266" s="142"/>
      <c r="M1266" s="80" t="str">
        <f>IFERROR(VLOOKUP(K1266,REFERENCES!R:S,2,FALSE),"")</f>
        <v>Nombre</v>
      </c>
      <c r="N1266" s="159">
        <v>391</v>
      </c>
      <c r="O1266" s="75"/>
      <c r="P1266" s="75"/>
      <c r="Q1266" s="75"/>
      <c r="R1266" s="79" t="s">
        <v>1885</v>
      </c>
      <c r="S1266" s="144">
        <v>391</v>
      </c>
      <c r="T1266" s="85" t="s">
        <v>1040</v>
      </c>
      <c r="U1266" s="142" t="s">
        <v>17</v>
      </c>
      <c r="V1266" s="142" t="s">
        <v>275</v>
      </c>
      <c r="W1266" s="86"/>
      <c r="X1266" s="142"/>
      <c r="Y1266" s="142"/>
      <c r="Z1266" s="142"/>
      <c r="AA1266" s="142"/>
      <c r="AB1266" s="142" t="str">
        <f t="shared" si="64"/>
        <v>IFR20161124GRRO</v>
      </c>
      <c r="AC1266" s="142">
        <f t="shared" si="65"/>
        <v>0</v>
      </c>
      <c r="AD1266" s="142" t="str">
        <f>VLOOKUP(U1266,NIVEAUXADMIN!A:B,2,FALSE)</f>
        <v>HT08</v>
      </c>
      <c r="AE1266" s="142" t="str">
        <f>VLOOKUP(V1266,NIVEAUXADMIN!E:F,2,FALSE)</f>
        <v>HT08832</v>
      </c>
      <c r="AF1266" s="142" t="e">
        <f>VLOOKUP(W1266,NIVEAUXADMIN!I:J,2,FALSE)</f>
        <v>#N/A</v>
      </c>
      <c r="AG1266" s="142">
        <f>IF(SUMPRODUCT(($A$4:$A1266=A1266)*($V$4:$V1266=V1266))&gt;1,0,1)</f>
        <v>0</v>
      </c>
    </row>
    <row r="1267" spans="1:33" ht="15" customHeight="1">
      <c r="A1267" s="143" t="s">
        <v>44</v>
      </c>
      <c r="B1267" s="143" t="s">
        <v>44</v>
      </c>
      <c r="C1267" s="143" t="s">
        <v>38</v>
      </c>
      <c r="D1267" s="72" t="s">
        <v>1192</v>
      </c>
      <c r="E1267" s="72"/>
      <c r="F1267" s="142" t="s">
        <v>16</v>
      </c>
      <c r="G1267" s="142" t="str">
        <f t="shared" si="66"/>
        <v>Decembre</v>
      </c>
      <c r="H1267" s="158">
        <v>42705</v>
      </c>
      <c r="I1267" s="84" t="s">
        <v>1049</v>
      </c>
      <c r="J1267" s="142" t="s">
        <v>1053</v>
      </c>
      <c r="K1267" s="142" t="s">
        <v>1048</v>
      </c>
      <c r="L1267" s="142"/>
      <c r="M1267" s="80" t="str">
        <f>IFERROR(VLOOKUP(K1267,REFERENCES!R:S,2,FALSE),"")</f>
        <v>Nombre</v>
      </c>
      <c r="N1267" s="159">
        <v>1096</v>
      </c>
      <c r="O1267" s="75"/>
      <c r="P1267" s="75"/>
      <c r="Q1267" s="75"/>
      <c r="R1267" s="79" t="s">
        <v>1885</v>
      </c>
      <c r="S1267" s="144">
        <v>548</v>
      </c>
      <c r="T1267" s="85" t="s">
        <v>1040</v>
      </c>
      <c r="U1267" s="142" t="s">
        <v>17</v>
      </c>
      <c r="V1267" s="142" t="s">
        <v>248</v>
      </c>
      <c r="W1267" s="86"/>
      <c r="X1267" s="142"/>
      <c r="Y1267" s="142"/>
      <c r="Z1267" s="142"/>
      <c r="AA1267" s="142"/>
      <c r="AB1267" s="142" t="str">
        <f t="shared" si="64"/>
        <v>IFR2016121GRBE</v>
      </c>
      <c r="AC1267" s="142">
        <f t="shared" si="65"/>
        <v>0</v>
      </c>
      <c r="AD1267" s="142" t="str">
        <f>VLOOKUP(U1267,NIVEAUXADMIN!A:B,2,FALSE)</f>
        <v>HT08</v>
      </c>
      <c r="AE1267" s="142" t="str">
        <f>VLOOKUP(V1267,NIVEAUXADMIN!E:F,2,FALSE)</f>
        <v>HT08833</v>
      </c>
      <c r="AF1267" s="142" t="e">
        <f>VLOOKUP(W1267,NIVEAUXADMIN!I:J,2,FALSE)</f>
        <v>#N/A</v>
      </c>
      <c r="AG1267" s="142">
        <f>IF(SUMPRODUCT(($A$4:$A1267=A1267)*($V$4:$V1267=V1267))&gt;1,0,1)</f>
        <v>0</v>
      </c>
    </row>
    <row r="1268" spans="1:33" ht="15" customHeight="1">
      <c r="A1268" s="143" t="s">
        <v>44</v>
      </c>
      <c r="B1268" s="143" t="s">
        <v>44</v>
      </c>
      <c r="C1268" s="143" t="s">
        <v>38</v>
      </c>
      <c r="D1268" s="72" t="s">
        <v>1192</v>
      </c>
      <c r="E1268" s="72"/>
      <c r="F1268" s="142" t="s">
        <v>16</v>
      </c>
      <c r="G1268" s="142" t="str">
        <f t="shared" si="66"/>
        <v>Decembre</v>
      </c>
      <c r="H1268" s="158">
        <v>42705</v>
      </c>
      <c r="I1268" s="84" t="s">
        <v>1051</v>
      </c>
      <c r="J1268" s="142" t="s">
        <v>1052</v>
      </c>
      <c r="K1268" s="142" t="s">
        <v>1056</v>
      </c>
      <c r="L1268" s="142"/>
      <c r="M1268" s="80" t="str">
        <f>IFERROR(VLOOKUP(K1268,REFERENCES!R:S,2,FALSE),"")</f>
        <v>Nombre</v>
      </c>
      <c r="N1268" s="159">
        <v>1096</v>
      </c>
      <c r="O1268" s="75"/>
      <c r="P1268" s="75"/>
      <c r="Q1268" s="75"/>
      <c r="R1268" s="79" t="s">
        <v>1885</v>
      </c>
      <c r="S1268" s="144">
        <v>548</v>
      </c>
      <c r="T1268" s="85" t="s">
        <v>1040</v>
      </c>
      <c r="U1268" s="142" t="s">
        <v>17</v>
      </c>
      <c r="V1268" s="142" t="s">
        <v>248</v>
      </c>
      <c r="W1268" s="86"/>
      <c r="X1268" s="142"/>
      <c r="Y1268" s="142"/>
      <c r="Z1268" s="142"/>
      <c r="AA1268" s="142"/>
      <c r="AB1268" s="142" t="str">
        <f t="shared" si="64"/>
        <v>IFR2016121GRBE</v>
      </c>
      <c r="AC1268" s="142">
        <f t="shared" si="65"/>
        <v>0</v>
      </c>
      <c r="AD1268" s="142" t="str">
        <f>VLOOKUP(U1268,NIVEAUXADMIN!A:B,2,FALSE)</f>
        <v>HT08</v>
      </c>
      <c r="AE1268" s="142" t="str">
        <f>VLOOKUP(V1268,NIVEAUXADMIN!E:F,2,FALSE)</f>
        <v>HT08833</v>
      </c>
      <c r="AF1268" s="142" t="e">
        <f>VLOOKUP(W1268,NIVEAUXADMIN!I:J,2,FALSE)</f>
        <v>#N/A</v>
      </c>
      <c r="AG1268" s="142">
        <f>IF(SUMPRODUCT(($A$4:$A1268=A1268)*($V$4:$V1268=V1268))&gt;1,0,1)</f>
        <v>0</v>
      </c>
    </row>
    <row r="1269" spans="1:33" ht="15" customHeight="1">
      <c r="A1269" s="143" t="s">
        <v>44</v>
      </c>
      <c r="B1269" s="143" t="s">
        <v>44</v>
      </c>
      <c r="C1269" s="143" t="s">
        <v>38</v>
      </c>
      <c r="D1269" s="72" t="s">
        <v>1192</v>
      </c>
      <c r="E1269" s="72"/>
      <c r="F1269" s="142" t="s">
        <v>16</v>
      </c>
      <c r="G1269" s="142" t="str">
        <f t="shared" si="66"/>
        <v>Decembre</v>
      </c>
      <c r="H1269" s="158">
        <v>42705</v>
      </c>
      <c r="I1269" s="84" t="s">
        <v>1049</v>
      </c>
      <c r="J1269" s="142" t="s">
        <v>1053</v>
      </c>
      <c r="K1269" s="142" t="s">
        <v>1064</v>
      </c>
      <c r="L1269" s="142" t="s">
        <v>2748</v>
      </c>
      <c r="M1269" s="80" t="str">
        <f>IFERROR(VLOOKUP(K1269,REFERENCES!R:S,2,FALSE),"")</f>
        <v>Nombre</v>
      </c>
      <c r="N1269" s="159">
        <v>548</v>
      </c>
      <c r="O1269" s="75"/>
      <c r="P1269" s="75"/>
      <c r="Q1269" s="75"/>
      <c r="R1269" s="79" t="s">
        <v>1885</v>
      </c>
      <c r="S1269" s="144">
        <v>548</v>
      </c>
      <c r="T1269" s="85" t="s">
        <v>1040</v>
      </c>
      <c r="U1269" s="142" t="s">
        <v>17</v>
      </c>
      <c r="V1269" s="142" t="s">
        <v>248</v>
      </c>
      <c r="W1269" s="86"/>
      <c r="X1269" s="142"/>
      <c r="Y1269" s="142"/>
      <c r="Z1269" s="142"/>
      <c r="AA1269" s="142"/>
      <c r="AB1269" s="142" t="str">
        <f t="shared" si="64"/>
        <v>IFR2016121GRBE</v>
      </c>
      <c r="AC1269" s="142">
        <f t="shared" si="65"/>
        <v>0</v>
      </c>
      <c r="AD1269" s="142" t="str">
        <f>VLOOKUP(U1269,NIVEAUXADMIN!A:B,2,FALSE)</f>
        <v>HT08</v>
      </c>
      <c r="AE1269" s="142" t="str">
        <f>VLOOKUP(V1269,NIVEAUXADMIN!E:F,2,FALSE)</f>
        <v>HT08833</v>
      </c>
      <c r="AF1269" s="142" t="e">
        <f>VLOOKUP(W1269,NIVEAUXADMIN!I:J,2,FALSE)</f>
        <v>#N/A</v>
      </c>
      <c r="AG1269" s="142">
        <f>IF(SUMPRODUCT(($A$4:$A1269=A1269)*($V$4:$V1269=V1269))&gt;1,0,1)</f>
        <v>0</v>
      </c>
    </row>
    <row r="1270" spans="1:33" ht="15" customHeight="1">
      <c r="A1270" s="143" t="s">
        <v>44</v>
      </c>
      <c r="B1270" s="143" t="s">
        <v>44</v>
      </c>
      <c r="C1270" s="143" t="s">
        <v>38</v>
      </c>
      <c r="D1270" s="72" t="s">
        <v>1192</v>
      </c>
      <c r="E1270" s="72"/>
      <c r="F1270" s="142" t="s">
        <v>16</v>
      </c>
      <c r="G1270" s="142" t="str">
        <f t="shared" si="66"/>
        <v>Decembre</v>
      </c>
      <c r="H1270" s="158">
        <v>42705</v>
      </c>
      <c r="I1270" s="84" t="s">
        <v>1051</v>
      </c>
      <c r="J1270" s="142" t="s">
        <v>1052</v>
      </c>
      <c r="K1270" s="142" t="s">
        <v>1063</v>
      </c>
      <c r="L1270" s="142"/>
      <c r="M1270" s="80" t="str">
        <f>IFERROR(VLOOKUP(K1270,REFERENCES!R:S,2,FALSE),"")</f>
        <v>Nombre</v>
      </c>
      <c r="N1270" s="159">
        <v>548</v>
      </c>
      <c r="O1270" s="75"/>
      <c r="P1270" s="75"/>
      <c r="Q1270" s="75"/>
      <c r="R1270" s="79" t="s">
        <v>1885</v>
      </c>
      <c r="S1270" s="144">
        <v>548</v>
      </c>
      <c r="T1270" s="85" t="s">
        <v>1040</v>
      </c>
      <c r="U1270" s="142" t="s">
        <v>17</v>
      </c>
      <c r="V1270" s="142" t="s">
        <v>248</v>
      </c>
      <c r="W1270" s="86"/>
      <c r="X1270" s="142"/>
      <c r="Y1270" s="142"/>
      <c r="Z1270" s="142"/>
      <c r="AA1270" s="142"/>
      <c r="AB1270" s="142" t="str">
        <f t="shared" si="64"/>
        <v>IFR2016121GRBE</v>
      </c>
      <c r="AC1270" s="142">
        <f t="shared" si="65"/>
        <v>0</v>
      </c>
      <c r="AD1270" s="142" t="str">
        <f>VLOOKUP(U1270,NIVEAUXADMIN!A:B,2,FALSE)</f>
        <v>HT08</v>
      </c>
      <c r="AE1270" s="142" t="str">
        <f>VLOOKUP(V1270,NIVEAUXADMIN!E:F,2,FALSE)</f>
        <v>HT08833</v>
      </c>
      <c r="AF1270" s="142" t="e">
        <f>VLOOKUP(W1270,NIVEAUXADMIN!I:J,2,FALSE)</f>
        <v>#N/A</v>
      </c>
      <c r="AG1270" s="142">
        <f>IF(SUMPRODUCT(($A$4:$A1270=A1270)*($V$4:$V1270=V1270))&gt;1,0,1)</f>
        <v>0</v>
      </c>
    </row>
    <row r="1271" spans="1:33" ht="15" customHeight="1">
      <c r="A1271" s="143" t="s">
        <v>44</v>
      </c>
      <c r="B1271" s="143" t="s">
        <v>44</v>
      </c>
      <c r="C1271" s="143" t="s">
        <v>38</v>
      </c>
      <c r="D1271" s="72" t="s">
        <v>1192</v>
      </c>
      <c r="E1271" s="72"/>
      <c r="F1271" s="142" t="s">
        <v>16</v>
      </c>
      <c r="G1271" s="142" t="str">
        <f t="shared" si="66"/>
        <v>Decembre</v>
      </c>
      <c r="H1271" s="158">
        <v>42705</v>
      </c>
      <c r="I1271" s="84" t="s">
        <v>1051</v>
      </c>
      <c r="J1271" s="142" t="s">
        <v>1052</v>
      </c>
      <c r="K1271" s="142" t="s">
        <v>1058</v>
      </c>
      <c r="L1271" s="142"/>
      <c r="M1271" s="80" t="str">
        <f>IFERROR(VLOOKUP(K1271,REFERENCES!R:S,2,FALSE),"")</f>
        <v>Nombre</v>
      </c>
      <c r="N1271" s="159">
        <v>1096</v>
      </c>
      <c r="O1271" s="75"/>
      <c r="P1271" s="75"/>
      <c r="Q1271" s="75"/>
      <c r="R1271" s="79" t="s">
        <v>1885</v>
      </c>
      <c r="S1271" s="144">
        <v>548</v>
      </c>
      <c r="T1271" s="85" t="s">
        <v>1040</v>
      </c>
      <c r="U1271" s="142" t="s">
        <v>17</v>
      </c>
      <c r="V1271" s="142" t="s">
        <v>248</v>
      </c>
      <c r="W1271" s="86"/>
      <c r="X1271" s="142"/>
      <c r="Y1271" s="142"/>
      <c r="Z1271" s="142"/>
      <c r="AA1271" s="142"/>
      <c r="AB1271" s="142" t="str">
        <f t="shared" si="64"/>
        <v>IFR2016121GRBE</v>
      </c>
      <c r="AC1271" s="142">
        <f t="shared" si="65"/>
        <v>0</v>
      </c>
      <c r="AD1271" s="142" t="str">
        <f>VLOOKUP(U1271,NIVEAUXADMIN!A:B,2,FALSE)</f>
        <v>HT08</v>
      </c>
      <c r="AE1271" s="142" t="str">
        <f>VLOOKUP(V1271,NIVEAUXADMIN!E:F,2,FALSE)</f>
        <v>HT08833</v>
      </c>
      <c r="AF1271" s="142" t="e">
        <f>VLOOKUP(W1271,NIVEAUXADMIN!I:J,2,FALSE)</f>
        <v>#N/A</v>
      </c>
      <c r="AG1271" s="142">
        <f>IF(SUMPRODUCT(($A$4:$A1271=A1271)*($V$4:$V1271=V1271))&gt;1,0,1)</f>
        <v>0</v>
      </c>
    </row>
    <row r="1272" spans="1:33" ht="15" customHeight="1">
      <c r="A1272" s="143" t="s">
        <v>44</v>
      </c>
      <c r="B1272" s="143" t="s">
        <v>44</v>
      </c>
      <c r="C1272" s="143" t="s">
        <v>38</v>
      </c>
      <c r="D1272" s="72" t="s">
        <v>1192</v>
      </c>
      <c r="E1272" s="72"/>
      <c r="F1272" s="142" t="s">
        <v>16</v>
      </c>
      <c r="G1272" s="142" t="str">
        <f t="shared" si="66"/>
        <v>Decembre</v>
      </c>
      <c r="H1272" s="158">
        <v>42705</v>
      </c>
      <c r="I1272" s="84" t="s">
        <v>1051</v>
      </c>
      <c r="J1272" s="142" t="s">
        <v>1052</v>
      </c>
      <c r="K1272" s="142" t="s">
        <v>1057</v>
      </c>
      <c r="L1272" s="142"/>
      <c r="M1272" s="80" t="str">
        <f>IFERROR(VLOOKUP(K1272,REFERENCES!R:S,2,FALSE),"")</f>
        <v>Nombre</v>
      </c>
      <c r="N1272" s="159">
        <v>548</v>
      </c>
      <c r="O1272" s="75"/>
      <c r="P1272" s="75"/>
      <c r="Q1272" s="75"/>
      <c r="R1272" s="79" t="s">
        <v>1885</v>
      </c>
      <c r="S1272" s="144">
        <v>548</v>
      </c>
      <c r="T1272" s="85" t="s">
        <v>1040</v>
      </c>
      <c r="U1272" s="142" t="s">
        <v>17</v>
      </c>
      <c r="V1272" s="142" t="s">
        <v>248</v>
      </c>
      <c r="W1272" s="86"/>
      <c r="X1272" s="142"/>
      <c r="Y1272" s="142"/>
      <c r="Z1272" s="142"/>
      <c r="AA1272" s="142"/>
      <c r="AB1272" s="142" t="str">
        <f t="shared" si="64"/>
        <v>IFR2016121GRBE</v>
      </c>
      <c r="AC1272" s="142">
        <f t="shared" si="65"/>
        <v>0</v>
      </c>
      <c r="AD1272" s="142" t="str">
        <f>VLOOKUP(U1272,NIVEAUXADMIN!A:B,2,FALSE)</f>
        <v>HT08</v>
      </c>
      <c r="AE1272" s="142" t="str">
        <f>VLOOKUP(V1272,NIVEAUXADMIN!E:F,2,FALSE)</f>
        <v>HT08833</v>
      </c>
      <c r="AF1272" s="142" t="e">
        <f>VLOOKUP(W1272,NIVEAUXADMIN!I:J,2,FALSE)</f>
        <v>#N/A</v>
      </c>
      <c r="AG1272" s="142">
        <f>IF(SUMPRODUCT(($A$4:$A1272=A1272)*($V$4:$V1272=V1272))&gt;1,0,1)</f>
        <v>0</v>
      </c>
    </row>
    <row r="1273" spans="1:33" ht="15" customHeight="1">
      <c r="A1273" s="143" t="s">
        <v>44</v>
      </c>
      <c r="B1273" s="143" t="s">
        <v>44</v>
      </c>
      <c r="C1273" s="143" t="s">
        <v>38</v>
      </c>
      <c r="D1273" s="72" t="s">
        <v>1192</v>
      </c>
      <c r="E1273" s="72"/>
      <c r="F1273" s="142" t="s">
        <v>16</v>
      </c>
      <c r="G1273" s="142" t="str">
        <f t="shared" si="66"/>
        <v>Decembre</v>
      </c>
      <c r="H1273" s="158">
        <v>42707</v>
      </c>
      <c r="I1273" s="84" t="s">
        <v>1049</v>
      </c>
      <c r="J1273" s="142" t="s">
        <v>1053</v>
      </c>
      <c r="K1273" s="142" t="s">
        <v>1048</v>
      </c>
      <c r="L1273" s="142"/>
      <c r="M1273" s="80" t="str">
        <f>IFERROR(VLOOKUP(K1273,REFERENCES!R:S,2,FALSE),"")</f>
        <v>Nombre</v>
      </c>
      <c r="N1273" s="159">
        <v>972</v>
      </c>
      <c r="O1273" s="75"/>
      <c r="P1273" s="75"/>
      <c r="Q1273" s="75"/>
      <c r="R1273" s="79" t="s">
        <v>1885</v>
      </c>
      <c r="S1273" s="144">
        <v>972</v>
      </c>
      <c r="T1273" s="85" t="s">
        <v>1040</v>
      </c>
      <c r="U1273" s="142" t="s">
        <v>17</v>
      </c>
      <c r="V1273" s="142" t="s">
        <v>255</v>
      </c>
      <c r="W1273" s="86"/>
      <c r="X1273" s="142"/>
      <c r="Y1273" s="142"/>
      <c r="Z1273" s="142"/>
      <c r="AA1273" s="142"/>
      <c r="AB1273" s="142" t="str">
        <f t="shared" si="64"/>
        <v>IFR2016123GRCH</v>
      </c>
      <c r="AC1273" s="142">
        <f t="shared" si="65"/>
        <v>0</v>
      </c>
      <c r="AD1273" s="142" t="str">
        <f>VLOOKUP(U1273,NIVEAUXADMIN!A:B,2,FALSE)</f>
        <v>HT08</v>
      </c>
      <c r="AE1273" s="142" t="str">
        <f>VLOOKUP(V1273,NIVEAUXADMIN!E:F,2,FALSE)</f>
        <v>HT08815</v>
      </c>
      <c r="AF1273" s="142" t="e">
        <f>VLOOKUP(W1273,NIVEAUXADMIN!I:J,2,FALSE)</f>
        <v>#N/A</v>
      </c>
      <c r="AG1273" s="142">
        <f>IF(SUMPRODUCT(($A$4:$A1273=A1273)*($V$4:$V1273=V1273))&gt;1,0,1)</f>
        <v>1</v>
      </c>
    </row>
    <row r="1274" spans="1:33" ht="15" customHeight="1">
      <c r="A1274" s="143" t="s">
        <v>44</v>
      </c>
      <c r="B1274" s="143" t="s">
        <v>44</v>
      </c>
      <c r="C1274" s="143" t="s">
        <v>38</v>
      </c>
      <c r="D1274" s="72" t="s">
        <v>1192</v>
      </c>
      <c r="E1274" s="72"/>
      <c r="F1274" s="142" t="s">
        <v>16</v>
      </c>
      <c r="G1274" s="142" t="str">
        <f t="shared" si="66"/>
        <v>Decembre</v>
      </c>
      <c r="H1274" s="158">
        <v>42713</v>
      </c>
      <c r="I1274" s="84" t="s">
        <v>1049</v>
      </c>
      <c r="J1274" s="142" t="s">
        <v>1053</v>
      </c>
      <c r="K1274" s="142" t="s">
        <v>1048</v>
      </c>
      <c r="L1274" s="142"/>
      <c r="M1274" s="80" t="str">
        <f>IFERROR(VLOOKUP(K1274,REFERENCES!R:S,2,FALSE),"")</f>
        <v>Nombre</v>
      </c>
      <c r="N1274" s="159">
        <v>798</v>
      </c>
      <c r="O1274" s="75"/>
      <c r="P1274" s="75"/>
      <c r="Q1274" s="75"/>
      <c r="R1274" s="79" t="s">
        <v>1885</v>
      </c>
      <c r="S1274" s="144">
        <v>399</v>
      </c>
      <c r="T1274" s="85" t="s">
        <v>1040</v>
      </c>
      <c r="U1274" s="142" t="s">
        <v>17</v>
      </c>
      <c r="V1274" s="142" t="s">
        <v>236</v>
      </c>
      <c r="W1274" s="86"/>
      <c r="X1274" s="142"/>
      <c r="Y1274" s="142"/>
      <c r="Z1274" s="142"/>
      <c r="AA1274" s="142"/>
      <c r="AB1274" s="142" t="str">
        <f t="shared" si="64"/>
        <v>IFR2016129GRAN</v>
      </c>
      <c r="AC1274" s="142">
        <f t="shared" si="65"/>
        <v>0</v>
      </c>
      <c r="AD1274" s="142" t="str">
        <f>VLOOKUP(U1274,NIVEAUXADMIN!A:B,2,FALSE)</f>
        <v>HT08</v>
      </c>
      <c r="AE1274" s="142" t="str">
        <f>VLOOKUP(V1274,NIVEAUXADMIN!E:F,2,FALSE)</f>
        <v>HT08821</v>
      </c>
      <c r="AF1274" s="142" t="e">
        <f>VLOOKUP(W1274,NIVEAUXADMIN!I:J,2,FALSE)</f>
        <v>#N/A</v>
      </c>
      <c r="AG1274" s="142">
        <f>IF(SUMPRODUCT(($A$4:$A1274=A1274)*($V$4:$V1274=V1274))&gt;1,0,1)</f>
        <v>0</v>
      </c>
    </row>
    <row r="1275" spans="1:33" ht="15" customHeight="1">
      <c r="A1275" s="143" t="s">
        <v>44</v>
      </c>
      <c r="B1275" s="143" t="s">
        <v>44</v>
      </c>
      <c r="C1275" s="143" t="s">
        <v>38</v>
      </c>
      <c r="D1275" s="72" t="s">
        <v>1192</v>
      </c>
      <c r="E1275" s="72"/>
      <c r="F1275" s="142" t="s">
        <v>16</v>
      </c>
      <c r="G1275" s="142" t="str">
        <f t="shared" si="66"/>
        <v>Decembre</v>
      </c>
      <c r="H1275" s="158">
        <v>42713</v>
      </c>
      <c r="I1275" s="84" t="s">
        <v>1049</v>
      </c>
      <c r="J1275" s="142" t="s">
        <v>1053</v>
      </c>
      <c r="K1275" s="142" t="s">
        <v>1048</v>
      </c>
      <c r="L1275" s="142"/>
      <c r="M1275" s="80" t="str">
        <f>IFERROR(VLOOKUP(K1275,REFERENCES!R:S,2,FALSE),"")</f>
        <v>Nombre</v>
      </c>
      <c r="N1275" s="159">
        <v>9</v>
      </c>
      <c r="O1275" s="75"/>
      <c r="P1275" s="75"/>
      <c r="Q1275" s="75"/>
      <c r="R1275" s="79" t="s">
        <v>1885</v>
      </c>
      <c r="S1275" s="144">
        <v>9</v>
      </c>
      <c r="T1275" s="85" t="s">
        <v>1040</v>
      </c>
      <c r="U1275" s="142" t="s">
        <v>17</v>
      </c>
      <c r="V1275" s="142" t="s">
        <v>236</v>
      </c>
      <c r="W1275" s="86"/>
      <c r="X1275" s="142"/>
      <c r="Y1275" s="142"/>
      <c r="Z1275" s="142"/>
      <c r="AA1275" s="142"/>
      <c r="AB1275" s="142" t="str">
        <f t="shared" si="64"/>
        <v>IFR2016129GRAN</v>
      </c>
      <c r="AC1275" s="142">
        <f t="shared" si="65"/>
        <v>0</v>
      </c>
      <c r="AD1275" s="142" t="str">
        <f>VLOOKUP(U1275,NIVEAUXADMIN!A:B,2,FALSE)</f>
        <v>HT08</v>
      </c>
      <c r="AE1275" s="142" t="str">
        <f>VLOOKUP(V1275,NIVEAUXADMIN!E:F,2,FALSE)</f>
        <v>HT08821</v>
      </c>
      <c r="AF1275" s="142" t="e">
        <f>VLOOKUP(W1275,NIVEAUXADMIN!I:J,2,FALSE)</f>
        <v>#N/A</v>
      </c>
      <c r="AG1275" s="142">
        <f>IF(SUMPRODUCT(($A$4:$A1275=A1275)*($V$4:$V1275=V1275))&gt;1,0,1)</f>
        <v>0</v>
      </c>
    </row>
    <row r="1276" spans="1:33" ht="15" customHeight="1">
      <c r="A1276" s="143" t="s">
        <v>44</v>
      </c>
      <c r="B1276" s="143" t="s">
        <v>44</v>
      </c>
      <c r="C1276" s="143" t="s">
        <v>38</v>
      </c>
      <c r="D1276" s="72" t="s">
        <v>1192</v>
      </c>
      <c r="E1276" s="72"/>
      <c r="F1276" s="142" t="s">
        <v>16</v>
      </c>
      <c r="G1276" s="142" t="str">
        <f t="shared" si="66"/>
        <v>Decembre</v>
      </c>
      <c r="H1276" s="158">
        <v>42713</v>
      </c>
      <c r="I1276" s="84" t="s">
        <v>1051</v>
      </c>
      <c r="J1276" s="142" t="s">
        <v>1052</v>
      </c>
      <c r="K1276" s="142" t="s">
        <v>1056</v>
      </c>
      <c r="L1276" s="142"/>
      <c r="M1276" s="80" t="str">
        <f>IFERROR(VLOOKUP(K1276,REFERENCES!R:S,2,FALSE),"")</f>
        <v>Nombre</v>
      </c>
      <c r="N1276" s="159">
        <v>798</v>
      </c>
      <c r="O1276" s="75"/>
      <c r="P1276" s="75"/>
      <c r="Q1276" s="75"/>
      <c r="R1276" s="79" t="s">
        <v>1885</v>
      </c>
      <c r="S1276" s="144">
        <v>399</v>
      </c>
      <c r="T1276" s="85" t="s">
        <v>1040</v>
      </c>
      <c r="U1276" s="142" t="s">
        <v>17</v>
      </c>
      <c r="V1276" s="142" t="s">
        <v>236</v>
      </c>
      <c r="W1276" s="86"/>
      <c r="X1276" s="142"/>
      <c r="Y1276" s="142"/>
      <c r="Z1276" s="142"/>
      <c r="AA1276" s="142"/>
      <c r="AB1276" s="142" t="str">
        <f t="shared" si="64"/>
        <v>IFR2016129GRAN</v>
      </c>
      <c r="AC1276" s="142">
        <f t="shared" si="65"/>
        <v>0</v>
      </c>
      <c r="AD1276" s="142" t="str">
        <f>VLOOKUP(U1276,NIVEAUXADMIN!A:B,2,FALSE)</f>
        <v>HT08</v>
      </c>
      <c r="AE1276" s="142" t="str">
        <f>VLOOKUP(V1276,NIVEAUXADMIN!E:F,2,FALSE)</f>
        <v>HT08821</v>
      </c>
      <c r="AF1276" s="142" t="e">
        <f>VLOOKUP(W1276,NIVEAUXADMIN!I:J,2,FALSE)</f>
        <v>#N/A</v>
      </c>
      <c r="AG1276" s="142">
        <f>IF(SUMPRODUCT(($A$4:$A1276=A1276)*($V$4:$V1276=V1276))&gt;1,0,1)</f>
        <v>0</v>
      </c>
    </row>
    <row r="1277" spans="1:33" ht="15" customHeight="1">
      <c r="A1277" s="143" t="s">
        <v>44</v>
      </c>
      <c r="B1277" s="143" t="s">
        <v>44</v>
      </c>
      <c r="C1277" s="143" t="s">
        <v>38</v>
      </c>
      <c r="D1277" s="72" t="s">
        <v>1192</v>
      </c>
      <c r="E1277" s="72"/>
      <c r="F1277" s="142" t="s">
        <v>16</v>
      </c>
      <c r="G1277" s="142" t="str">
        <f t="shared" si="66"/>
        <v>Decembre</v>
      </c>
      <c r="H1277" s="158">
        <v>42713</v>
      </c>
      <c r="I1277" s="84" t="s">
        <v>1051</v>
      </c>
      <c r="J1277" s="142" t="s">
        <v>1052</v>
      </c>
      <c r="K1277" s="142" t="s">
        <v>1056</v>
      </c>
      <c r="L1277" s="142"/>
      <c r="M1277" s="80" t="str">
        <f>IFERROR(VLOOKUP(K1277,REFERENCES!R:S,2,FALSE),"")</f>
        <v>Nombre</v>
      </c>
      <c r="N1277" s="159">
        <v>18</v>
      </c>
      <c r="O1277" s="75"/>
      <c r="P1277" s="75"/>
      <c r="Q1277" s="75"/>
      <c r="R1277" s="79" t="s">
        <v>1885</v>
      </c>
      <c r="S1277" s="144">
        <v>9</v>
      </c>
      <c r="T1277" s="85" t="s">
        <v>1040</v>
      </c>
      <c r="U1277" s="142" t="s">
        <v>17</v>
      </c>
      <c r="V1277" s="142" t="s">
        <v>236</v>
      </c>
      <c r="W1277" s="86"/>
      <c r="X1277" s="142"/>
      <c r="Y1277" s="142"/>
      <c r="Z1277" s="142"/>
      <c r="AA1277" s="142"/>
      <c r="AB1277" s="142" t="str">
        <f t="shared" si="64"/>
        <v>IFR2016129GRAN</v>
      </c>
      <c r="AC1277" s="142">
        <f t="shared" si="65"/>
        <v>0</v>
      </c>
      <c r="AD1277" s="142" t="str">
        <f>VLOOKUP(U1277,NIVEAUXADMIN!A:B,2,FALSE)</f>
        <v>HT08</v>
      </c>
      <c r="AE1277" s="142" t="str">
        <f>VLOOKUP(V1277,NIVEAUXADMIN!E:F,2,FALSE)</f>
        <v>HT08821</v>
      </c>
      <c r="AF1277" s="142" t="e">
        <f>VLOOKUP(W1277,NIVEAUXADMIN!I:J,2,FALSE)</f>
        <v>#N/A</v>
      </c>
      <c r="AG1277" s="142">
        <f>IF(SUMPRODUCT(($A$4:$A1277=A1277)*($V$4:$V1277=V1277))&gt;1,0,1)</f>
        <v>0</v>
      </c>
    </row>
    <row r="1278" spans="1:33" ht="15" customHeight="1">
      <c r="A1278" s="143" t="s">
        <v>44</v>
      </c>
      <c r="B1278" s="143" t="s">
        <v>44</v>
      </c>
      <c r="C1278" s="143" t="s">
        <v>38</v>
      </c>
      <c r="D1278" s="72" t="s">
        <v>1192</v>
      </c>
      <c r="E1278" s="72"/>
      <c r="F1278" s="142" t="s">
        <v>16</v>
      </c>
      <c r="G1278" s="142" t="str">
        <f t="shared" si="66"/>
        <v>Decembre</v>
      </c>
      <c r="H1278" s="158">
        <v>42713</v>
      </c>
      <c r="I1278" s="84" t="s">
        <v>1049</v>
      </c>
      <c r="J1278" s="142" t="s">
        <v>1053</v>
      </c>
      <c r="K1278" s="142" t="s">
        <v>1064</v>
      </c>
      <c r="L1278" s="142" t="s">
        <v>2748</v>
      </c>
      <c r="M1278" s="80" t="str">
        <f>IFERROR(VLOOKUP(K1278,REFERENCES!R:S,2,FALSE),"")</f>
        <v>Nombre</v>
      </c>
      <c r="N1278" s="159">
        <v>399</v>
      </c>
      <c r="O1278" s="75"/>
      <c r="P1278" s="75"/>
      <c r="Q1278" s="75"/>
      <c r="R1278" s="79" t="s">
        <v>1885</v>
      </c>
      <c r="S1278" s="144">
        <v>399</v>
      </c>
      <c r="T1278" s="85" t="s">
        <v>1040</v>
      </c>
      <c r="U1278" s="142" t="s">
        <v>17</v>
      </c>
      <c r="V1278" s="142" t="s">
        <v>236</v>
      </c>
      <c r="W1278" s="86"/>
      <c r="X1278" s="142"/>
      <c r="Y1278" s="142"/>
      <c r="Z1278" s="142"/>
      <c r="AA1278" s="142"/>
      <c r="AB1278" s="142" t="str">
        <f t="shared" si="64"/>
        <v>IFR2016129GRAN</v>
      </c>
      <c r="AC1278" s="142">
        <f t="shared" si="65"/>
        <v>0</v>
      </c>
      <c r="AD1278" s="142" t="str">
        <f>VLOOKUP(U1278,NIVEAUXADMIN!A:B,2,FALSE)</f>
        <v>HT08</v>
      </c>
      <c r="AE1278" s="142" t="str">
        <f>VLOOKUP(V1278,NIVEAUXADMIN!E:F,2,FALSE)</f>
        <v>HT08821</v>
      </c>
      <c r="AF1278" s="142" t="e">
        <f>VLOOKUP(W1278,NIVEAUXADMIN!I:J,2,FALSE)</f>
        <v>#N/A</v>
      </c>
      <c r="AG1278" s="142">
        <f>IF(SUMPRODUCT(($A$4:$A1278=A1278)*($V$4:$V1278=V1278))&gt;1,0,1)</f>
        <v>0</v>
      </c>
    </row>
    <row r="1279" spans="1:33" ht="15" customHeight="1">
      <c r="A1279" s="143" t="s">
        <v>44</v>
      </c>
      <c r="B1279" s="143" t="s">
        <v>44</v>
      </c>
      <c r="C1279" s="143" t="s">
        <v>38</v>
      </c>
      <c r="D1279" s="72" t="s">
        <v>1192</v>
      </c>
      <c r="E1279" s="72"/>
      <c r="F1279" s="142" t="s">
        <v>16</v>
      </c>
      <c r="G1279" s="142" t="str">
        <f t="shared" si="66"/>
        <v>Decembre</v>
      </c>
      <c r="H1279" s="158">
        <v>42713</v>
      </c>
      <c r="I1279" s="84" t="s">
        <v>1049</v>
      </c>
      <c r="J1279" s="142" t="s">
        <v>1053</v>
      </c>
      <c r="K1279" s="142" t="s">
        <v>1064</v>
      </c>
      <c r="L1279" s="142" t="s">
        <v>2748</v>
      </c>
      <c r="M1279" s="80" t="str">
        <f>IFERROR(VLOOKUP(K1279,REFERENCES!R:S,2,FALSE),"")</f>
        <v>Nombre</v>
      </c>
      <c r="N1279" s="159">
        <v>9</v>
      </c>
      <c r="O1279" s="75"/>
      <c r="P1279" s="75"/>
      <c r="Q1279" s="75"/>
      <c r="R1279" s="79" t="s">
        <v>1885</v>
      </c>
      <c r="S1279" s="144">
        <v>9</v>
      </c>
      <c r="T1279" s="85" t="s">
        <v>1040</v>
      </c>
      <c r="U1279" s="142" t="s">
        <v>17</v>
      </c>
      <c r="V1279" s="142" t="s">
        <v>236</v>
      </c>
      <c r="W1279" s="86"/>
      <c r="X1279" s="142"/>
      <c r="Y1279" s="142"/>
      <c r="Z1279" s="142"/>
      <c r="AA1279" s="142"/>
      <c r="AB1279" s="142" t="str">
        <f t="shared" si="64"/>
        <v>IFR2016129GRAN</v>
      </c>
      <c r="AC1279" s="142">
        <f t="shared" si="65"/>
        <v>0</v>
      </c>
      <c r="AD1279" s="142" t="str">
        <f>VLOOKUP(U1279,NIVEAUXADMIN!A:B,2,FALSE)</f>
        <v>HT08</v>
      </c>
      <c r="AE1279" s="142" t="str">
        <f>VLOOKUP(V1279,NIVEAUXADMIN!E:F,2,FALSE)</f>
        <v>HT08821</v>
      </c>
      <c r="AF1279" s="142" t="e">
        <f>VLOOKUP(W1279,NIVEAUXADMIN!I:J,2,FALSE)</f>
        <v>#N/A</v>
      </c>
      <c r="AG1279" s="142">
        <f>IF(SUMPRODUCT(($A$4:$A1279=A1279)*($V$4:$V1279=V1279))&gt;1,0,1)</f>
        <v>0</v>
      </c>
    </row>
    <row r="1280" spans="1:33" ht="15" customHeight="1">
      <c r="A1280" s="143" t="s">
        <v>44</v>
      </c>
      <c r="B1280" s="143" t="s">
        <v>44</v>
      </c>
      <c r="C1280" s="143" t="s">
        <v>38</v>
      </c>
      <c r="D1280" s="72" t="s">
        <v>1192</v>
      </c>
      <c r="E1280" s="72"/>
      <c r="F1280" s="142" t="s">
        <v>16</v>
      </c>
      <c r="G1280" s="142" t="str">
        <f t="shared" si="66"/>
        <v>Decembre</v>
      </c>
      <c r="H1280" s="158">
        <v>42713</v>
      </c>
      <c r="I1280" s="84" t="s">
        <v>1051</v>
      </c>
      <c r="J1280" s="142" t="s">
        <v>1052</v>
      </c>
      <c r="K1280" s="142" t="s">
        <v>1063</v>
      </c>
      <c r="L1280" s="142"/>
      <c r="M1280" s="80" t="str">
        <f>IFERROR(VLOOKUP(K1280,REFERENCES!R:S,2,FALSE),"")</f>
        <v>Nombre</v>
      </c>
      <c r="N1280" s="159">
        <v>399</v>
      </c>
      <c r="O1280" s="75"/>
      <c r="P1280" s="75"/>
      <c r="Q1280" s="75"/>
      <c r="R1280" s="79" t="s">
        <v>1885</v>
      </c>
      <c r="S1280" s="144">
        <v>399</v>
      </c>
      <c r="T1280" s="85" t="s">
        <v>1040</v>
      </c>
      <c r="U1280" s="142" t="s">
        <v>17</v>
      </c>
      <c r="V1280" s="142" t="s">
        <v>236</v>
      </c>
      <c r="W1280" s="86"/>
      <c r="X1280" s="142"/>
      <c r="Y1280" s="142"/>
      <c r="Z1280" s="142"/>
      <c r="AA1280" s="142"/>
      <c r="AB1280" s="142" t="str">
        <f t="shared" si="64"/>
        <v>IFR2016129GRAN</v>
      </c>
      <c r="AC1280" s="142">
        <f t="shared" si="65"/>
        <v>0</v>
      </c>
      <c r="AD1280" s="142" t="str">
        <f>VLOOKUP(U1280,NIVEAUXADMIN!A:B,2,FALSE)</f>
        <v>HT08</v>
      </c>
      <c r="AE1280" s="142" t="str">
        <f>VLOOKUP(V1280,NIVEAUXADMIN!E:F,2,FALSE)</f>
        <v>HT08821</v>
      </c>
      <c r="AF1280" s="142" t="e">
        <f>VLOOKUP(W1280,NIVEAUXADMIN!I:J,2,FALSE)</f>
        <v>#N/A</v>
      </c>
      <c r="AG1280" s="142">
        <f>IF(SUMPRODUCT(($A$4:$A1280=A1280)*($V$4:$V1280=V1280))&gt;1,0,1)</f>
        <v>0</v>
      </c>
    </row>
    <row r="1281" spans="1:33" ht="15" customHeight="1">
      <c r="A1281" s="143" t="s">
        <v>44</v>
      </c>
      <c r="B1281" s="143" t="s">
        <v>44</v>
      </c>
      <c r="C1281" s="143" t="s">
        <v>38</v>
      </c>
      <c r="D1281" s="72" t="s">
        <v>1192</v>
      </c>
      <c r="E1281" s="72"/>
      <c r="F1281" s="142" t="s">
        <v>16</v>
      </c>
      <c r="G1281" s="142" t="str">
        <f t="shared" si="66"/>
        <v>Decembre</v>
      </c>
      <c r="H1281" s="158">
        <v>42713</v>
      </c>
      <c r="I1281" s="84" t="s">
        <v>1051</v>
      </c>
      <c r="J1281" s="142" t="s">
        <v>1052</v>
      </c>
      <c r="K1281" s="142" t="s">
        <v>1063</v>
      </c>
      <c r="L1281" s="142"/>
      <c r="M1281" s="80" t="str">
        <f>IFERROR(VLOOKUP(K1281,REFERENCES!R:S,2,FALSE),"")</f>
        <v>Nombre</v>
      </c>
      <c r="N1281" s="159">
        <v>9</v>
      </c>
      <c r="O1281" s="75"/>
      <c r="P1281" s="75"/>
      <c r="Q1281" s="75"/>
      <c r="R1281" s="79" t="s">
        <v>1885</v>
      </c>
      <c r="S1281" s="144">
        <v>9</v>
      </c>
      <c r="T1281" s="85" t="s">
        <v>1040</v>
      </c>
      <c r="U1281" s="142" t="s">
        <v>17</v>
      </c>
      <c r="V1281" s="142" t="s">
        <v>236</v>
      </c>
      <c r="W1281" s="86"/>
      <c r="X1281" s="142"/>
      <c r="Y1281" s="142"/>
      <c r="Z1281" s="142"/>
      <c r="AA1281" s="142"/>
      <c r="AB1281" s="142" t="str">
        <f t="shared" si="64"/>
        <v>IFR2016129GRAN</v>
      </c>
      <c r="AC1281" s="142">
        <f t="shared" si="65"/>
        <v>0</v>
      </c>
      <c r="AD1281" s="142" t="str">
        <f>VLOOKUP(U1281,NIVEAUXADMIN!A:B,2,FALSE)</f>
        <v>HT08</v>
      </c>
      <c r="AE1281" s="142" t="str">
        <f>VLOOKUP(V1281,NIVEAUXADMIN!E:F,2,FALSE)</f>
        <v>HT08821</v>
      </c>
      <c r="AF1281" s="142" t="e">
        <f>VLOOKUP(W1281,NIVEAUXADMIN!I:J,2,FALSE)</f>
        <v>#N/A</v>
      </c>
      <c r="AG1281" s="142">
        <f>IF(SUMPRODUCT(($A$4:$A1281=A1281)*($V$4:$V1281=V1281))&gt;1,0,1)</f>
        <v>0</v>
      </c>
    </row>
    <row r="1282" spans="1:33" ht="15" customHeight="1">
      <c r="A1282" s="143" t="s">
        <v>44</v>
      </c>
      <c r="B1282" s="143" t="s">
        <v>44</v>
      </c>
      <c r="C1282" s="143" t="s">
        <v>38</v>
      </c>
      <c r="D1282" s="72" t="s">
        <v>1192</v>
      </c>
      <c r="E1282" s="72"/>
      <c r="F1282" s="142" t="s">
        <v>16</v>
      </c>
      <c r="G1282" s="142" t="str">
        <f t="shared" si="66"/>
        <v>Decembre</v>
      </c>
      <c r="H1282" s="158">
        <v>42713</v>
      </c>
      <c r="I1282" s="84" t="s">
        <v>1051</v>
      </c>
      <c r="J1282" s="142" t="s">
        <v>1052</v>
      </c>
      <c r="K1282" s="142" t="s">
        <v>1062</v>
      </c>
      <c r="L1282" s="142"/>
      <c r="M1282" s="80" t="str">
        <f>IFERROR(VLOOKUP(K1282,REFERENCES!R:S,2,FALSE),"")</f>
        <v>Nombre</v>
      </c>
      <c r="N1282" s="159">
        <v>9</v>
      </c>
      <c r="O1282" s="75"/>
      <c r="P1282" s="75"/>
      <c r="Q1282" s="75"/>
      <c r="R1282" s="79" t="s">
        <v>1885</v>
      </c>
      <c r="S1282" s="144">
        <v>9</v>
      </c>
      <c r="T1282" s="85" t="s">
        <v>1040</v>
      </c>
      <c r="U1282" s="142" t="s">
        <v>17</v>
      </c>
      <c r="V1282" s="142" t="s">
        <v>236</v>
      </c>
      <c r="W1282" s="86"/>
      <c r="X1282" s="142"/>
      <c r="Y1282" s="142"/>
      <c r="Z1282" s="142"/>
      <c r="AA1282" s="142"/>
      <c r="AB1282" s="142" t="str">
        <f t="shared" si="64"/>
        <v>IFR2016129GRAN</v>
      </c>
      <c r="AC1282" s="142">
        <f t="shared" si="65"/>
        <v>0</v>
      </c>
      <c r="AD1282" s="142" t="str">
        <f>VLOOKUP(U1282,NIVEAUXADMIN!A:B,2,FALSE)</f>
        <v>HT08</v>
      </c>
      <c r="AE1282" s="142" t="str">
        <f>VLOOKUP(V1282,NIVEAUXADMIN!E:F,2,FALSE)</f>
        <v>HT08821</v>
      </c>
      <c r="AF1282" s="142" t="e">
        <f>VLOOKUP(W1282,NIVEAUXADMIN!I:J,2,FALSE)</f>
        <v>#N/A</v>
      </c>
      <c r="AG1282" s="142">
        <f>IF(SUMPRODUCT(($A$4:$A1282=A1282)*($V$4:$V1282=V1282))&gt;1,0,1)</f>
        <v>0</v>
      </c>
    </row>
    <row r="1283" spans="1:33" ht="15" customHeight="1">
      <c r="A1283" s="143" t="s">
        <v>44</v>
      </c>
      <c r="B1283" s="143" t="s">
        <v>44</v>
      </c>
      <c r="C1283" s="143" t="s">
        <v>38</v>
      </c>
      <c r="D1283" s="72" t="s">
        <v>1192</v>
      </c>
      <c r="E1283" s="72"/>
      <c r="F1283" s="142" t="s">
        <v>16</v>
      </c>
      <c r="G1283" s="142" t="str">
        <f t="shared" si="66"/>
        <v>Decembre</v>
      </c>
      <c r="H1283" s="158">
        <v>42713</v>
      </c>
      <c r="I1283" s="84" t="s">
        <v>1051</v>
      </c>
      <c r="J1283" s="142" t="s">
        <v>1052</v>
      </c>
      <c r="K1283" s="142" t="s">
        <v>1058</v>
      </c>
      <c r="L1283" s="142"/>
      <c r="M1283" s="80" t="str">
        <f>IFERROR(VLOOKUP(K1283,REFERENCES!R:S,2,FALSE),"")</f>
        <v>Nombre</v>
      </c>
      <c r="N1283" s="159">
        <v>798</v>
      </c>
      <c r="O1283" s="75"/>
      <c r="P1283" s="75"/>
      <c r="Q1283" s="75"/>
      <c r="R1283" s="79" t="s">
        <v>1885</v>
      </c>
      <c r="S1283" s="144">
        <v>399</v>
      </c>
      <c r="T1283" s="85" t="s">
        <v>1040</v>
      </c>
      <c r="U1283" s="142" t="s">
        <v>17</v>
      </c>
      <c r="V1283" s="142" t="s">
        <v>236</v>
      </c>
      <c r="W1283" s="86"/>
      <c r="X1283" s="142"/>
      <c r="Y1283" s="142"/>
      <c r="Z1283" s="142"/>
      <c r="AA1283" s="142"/>
      <c r="AB1283" s="142" t="str">
        <f t="shared" si="64"/>
        <v>IFR2016129GRAN</v>
      </c>
      <c r="AC1283" s="142">
        <f t="shared" si="65"/>
        <v>0</v>
      </c>
      <c r="AD1283" s="142" t="str">
        <f>VLOOKUP(U1283,NIVEAUXADMIN!A:B,2,FALSE)</f>
        <v>HT08</v>
      </c>
      <c r="AE1283" s="142" t="str">
        <f>VLOOKUP(V1283,NIVEAUXADMIN!E:F,2,FALSE)</f>
        <v>HT08821</v>
      </c>
      <c r="AF1283" s="142" t="e">
        <f>VLOOKUP(W1283,NIVEAUXADMIN!I:J,2,FALSE)</f>
        <v>#N/A</v>
      </c>
      <c r="AG1283" s="142">
        <f>IF(SUMPRODUCT(($A$4:$A1283=A1283)*($V$4:$V1283=V1283))&gt;1,0,1)</f>
        <v>0</v>
      </c>
    </row>
    <row r="1284" spans="1:33" ht="15" customHeight="1">
      <c r="A1284" s="143" t="s">
        <v>44</v>
      </c>
      <c r="B1284" s="143" t="s">
        <v>44</v>
      </c>
      <c r="C1284" s="143" t="s">
        <v>38</v>
      </c>
      <c r="D1284" s="72" t="s">
        <v>1192</v>
      </c>
      <c r="E1284" s="72"/>
      <c r="F1284" s="142" t="s">
        <v>16</v>
      </c>
      <c r="G1284" s="142" t="str">
        <f t="shared" si="66"/>
        <v>Decembre</v>
      </c>
      <c r="H1284" s="158">
        <v>42713</v>
      </c>
      <c r="I1284" s="84" t="s">
        <v>1051</v>
      </c>
      <c r="J1284" s="142" t="s">
        <v>1052</v>
      </c>
      <c r="K1284" s="142" t="s">
        <v>1058</v>
      </c>
      <c r="L1284" s="142"/>
      <c r="M1284" s="80" t="str">
        <f>IFERROR(VLOOKUP(K1284,REFERENCES!R:S,2,FALSE),"")</f>
        <v>Nombre</v>
      </c>
      <c r="N1284" s="159">
        <v>18</v>
      </c>
      <c r="O1284" s="75"/>
      <c r="P1284" s="75"/>
      <c r="Q1284" s="75"/>
      <c r="R1284" s="79" t="s">
        <v>1885</v>
      </c>
      <c r="S1284" s="144">
        <v>9</v>
      </c>
      <c r="T1284" s="85" t="s">
        <v>1040</v>
      </c>
      <c r="U1284" s="142" t="s">
        <v>17</v>
      </c>
      <c r="V1284" s="142" t="s">
        <v>236</v>
      </c>
      <c r="W1284" s="86"/>
      <c r="X1284" s="142"/>
      <c r="Y1284" s="142"/>
      <c r="Z1284" s="142"/>
      <c r="AA1284" s="142"/>
      <c r="AB1284" s="142" t="str">
        <f t="shared" ref="AB1284:AB1347" si="67">UPPER(LEFT(A1284,3)&amp;YEAR(H1284)&amp;MONTH(H1284)&amp;DAY((H1284))&amp;LEFT(U1284,2)&amp;LEFT(V1284,2)&amp;LEFT(W1284,2))</f>
        <v>IFR2016129GRAN</v>
      </c>
      <c r="AC1284" s="142">
        <f t="shared" ref="AC1284:AC1347" si="68">COUNTIF($AB$4:$AB$1178,AB1284)</f>
        <v>0</v>
      </c>
      <c r="AD1284" s="142" t="str">
        <f>VLOOKUP(U1284,NIVEAUXADMIN!A:B,2,FALSE)</f>
        <v>HT08</v>
      </c>
      <c r="AE1284" s="142" t="str">
        <f>VLOOKUP(V1284,NIVEAUXADMIN!E:F,2,FALSE)</f>
        <v>HT08821</v>
      </c>
      <c r="AF1284" s="142" t="e">
        <f>VLOOKUP(W1284,NIVEAUXADMIN!I:J,2,FALSE)</f>
        <v>#N/A</v>
      </c>
      <c r="AG1284" s="142">
        <f>IF(SUMPRODUCT(($A$4:$A1284=A1284)*($V$4:$V1284=V1284))&gt;1,0,1)</f>
        <v>0</v>
      </c>
    </row>
    <row r="1285" spans="1:33" ht="15" customHeight="1">
      <c r="A1285" s="143" t="s">
        <v>44</v>
      </c>
      <c r="B1285" s="143" t="s">
        <v>44</v>
      </c>
      <c r="C1285" s="143" t="s">
        <v>38</v>
      </c>
      <c r="D1285" s="72" t="s">
        <v>1192</v>
      </c>
      <c r="E1285" s="72"/>
      <c r="F1285" s="142" t="s">
        <v>16</v>
      </c>
      <c r="G1285" s="142" t="str">
        <f t="shared" ref="G1285:G1348" si="69">CHOOSE(MONTH(H1285), "Janvier", "Fevrier", "Mars", "Avril", "Mai", "Juin", "Juillet", "Aout", "Septembre", "Octobre", "Novembre", "Decembre")</f>
        <v>Decembre</v>
      </c>
      <c r="H1285" s="158">
        <v>42713</v>
      </c>
      <c r="I1285" s="84" t="s">
        <v>1051</v>
      </c>
      <c r="J1285" s="142" t="s">
        <v>1052</v>
      </c>
      <c r="K1285" s="142" t="s">
        <v>1057</v>
      </c>
      <c r="L1285" s="142"/>
      <c r="M1285" s="80" t="str">
        <f>IFERROR(VLOOKUP(K1285,REFERENCES!R:S,2,FALSE),"")</f>
        <v>Nombre</v>
      </c>
      <c r="N1285" s="159">
        <v>399</v>
      </c>
      <c r="O1285" s="75"/>
      <c r="P1285" s="75"/>
      <c r="Q1285" s="75"/>
      <c r="R1285" s="79" t="s">
        <v>1885</v>
      </c>
      <c r="S1285" s="144">
        <v>399</v>
      </c>
      <c r="T1285" s="85" t="s">
        <v>1040</v>
      </c>
      <c r="U1285" s="142" t="s">
        <v>17</v>
      </c>
      <c r="V1285" s="142" t="s">
        <v>236</v>
      </c>
      <c r="W1285" s="86"/>
      <c r="X1285" s="142"/>
      <c r="Y1285" s="142"/>
      <c r="Z1285" s="142"/>
      <c r="AA1285" s="142"/>
      <c r="AB1285" s="142" t="str">
        <f t="shared" si="67"/>
        <v>IFR2016129GRAN</v>
      </c>
      <c r="AC1285" s="142">
        <f t="shared" si="68"/>
        <v>0</v>
      </c>
      <c r="AD1285" s="142" t="str">
        <f>VLOOKUP(U1285,NIVEAUXADMIN!A:B,2,FALSE)</f>
        <v>HT08</v>
      </c>
      <c r="AE1285" s="142" t="str">
        <f>VLOOKUP(V1285,NIVEAUXADMIN!E:F,2,FALSE)</f>
        <v>HT08821</v>
      </c>
      <c r="AF1285" s="142" t="e">
        <f>VLOOKUP(W1285,NIVEAUXADMIN!I:J,2,FALSE)</f>
        <v>#N/A</v>
      </c>
      <c r="AG1285" s="142">
        <f>IF(SUMPRODUCT(($A$4:$A1285=A1285)*($V$4:$V1285=V1285))&gt;1,0,1)</f>
        <v>0</v>
      </c>
    </row>
    <row r="1286" spans="1:33" ht="15" customHeight="1">
      <c r="A1286" s="143" t="s">
        <v>44</v>
      </c>
      <c r="B1286" s="143" t="s">
        <v>44</v>
      </c>
      <c r="C1286" s="143" t="s">
        <v>38</v>
      </c>
      <c r="D1286" s="72" t="s">
        <v>1192</v>
      </c>
      <c r="E1286" s="72"/>
      <c r="F1286" s="142" t="s">
        <v>16</v>
      </c>
      <c r="G1286" s="142" t="str">
        <f t="shared" si="69"/>
        <v>Decembre</v>
      </c>
      <c r="H1286" s="158">
        <v>42713</v>
      </c>
      <c r="I1286" s="84" t="s">
        <v>1051</v>
      </c>
      <c r="J1286" s="142" t="s">
        <v>1052</v>
      </c>
      <c r="K1286" s="142" t="s">
        <v>1057</v>
      </c>
      <c r="L1286" s="142"/>
      <c r="M1286" s="80" t="str">
        <f>IFERROR(VLOOKUP(K1286,REFERENCES!R:S,2,FALSE),"")</f>
        <v>Nombre</v>
      </c>
      <c r="N1286" s="159">
        <v>9</v>
      </c>
      <c r="O1286" s="75"/>
      <c r="P1286" s="75"/>
      <c r="Q1286" s="75"/>
      <c r="R1286" s="79" t="s">
        <v>1885</v>
      </c>
      <c r="S1286" s="144">
        <v>9</v>
      </c>
      <c r="T1286" s="85" t="s">
        <v>1040</v>
      </c>
      <c r="U1286" s="142" t="s">
        <v>17</v>
      </c>
      <c r="V1286" s="142" t="s">
        <v>236</v>
      </c>
      <c r="W1286" s="86"/>
      <c r="X1286" s="142"/>
      <c r="Y1286" s="142"/>
      <c r="Z1286" s="142"/>
      <c r="AA1286" s="142"/>
      <c r="AB1286" s="142" t="str">
        <f t="shared" si="67"/>
        <v>IFR2016129GRAN</v>
      </c>
      <c r="AC1286" s="142">
        <f t="shared" si="68"/>
        <v>0</v>
      </c>
      <c r="AD1286" s="142" t="str">
        <f>VLOOKUP(U1286,NIVEAUXADMIN!A:B,2,FALSE)</f>
        <v>HT08</v>
      </c>
      <c r="AE1286" s="142" t="str">
        <f>VLOOKUP(V1286,NIVEAUXADMIN!E:F,2,FALSE)</f>
        <v>HT08821</v>
      </c>
      <c r="AF1286" s="142" t="e">
        <f>VLOOKUP(W1286,NIVEAUXADMIN!I:J,2,FALSE)</f>
        <v>#N/A</v>
      </c>
      <c r="AG1286" s="142">
        <f>IF(SUMPRODUCT(($A$4:$A1286=A1286)*($V$4:$V1286=V1286))&gt;1,0,1)</f>
        <v>0</v>
      </c>
    </row>
    <row r="1287" spans="1:33" ht="15" customHeight="1">
      <c r="A1287" s="143" t="s">
        <v>44</v>
      </c>
      <c r="B1287" s="143" t="s">
        <v>44</v>
      </c>
      <c r="C1287" s="143" t="s">
        <v>38</v>
      </c>
      <c r="D1287" s="72" t="s">
        <v>1192</v>
      </c>
      <c r="E1287" s="72"/>
      <c r="F1287" s="142" t="s">
        <v>16</v>
      </c>
      <c r="G1287" s="142" t="str">
        <f t="shared" si="69"/>
        <v>Decembre</v>
      </c>
      <c r="H1287" s="158">
        <v>42714</v>
      </c>
      <c r="I1287" s="84" t="s">
        <v>1049</v>
      </c>
      <c r="J1287" s="142" t="s">
        <v>1053</v>
      </c>
      <c r="K1287" s="142" t="s">
        <v>1048</v>
      </c>
      <c r="L1287" s="142"/>
      <c r="M1287" s="80" t="str">
        <f>IFERROR(VLOOKUP(K1287,REFERENCES!R:S,2,FALSE),"")</f>
        <v>Nombre</v>
      </c>
      <c r="N1287" s="159">
        <v>992</v>
      </c>
      <c r="O1287" s="75"/>
      <c r="P1287" s="75"/>
      <c r="Q1287" s="75"/>
      <c r="R1287" s="79" t="s">
        <v>1885</v>
      </c>
      <c r="S1287" s="144">
        <v>992</v>
      </c>
      <c r="T1287" s="85" t="s">
        <v>1040</v>
      </c>
      <c r="U1287" s="142" t="s">
        <v>17</v>
      </c>
      <c r="V1287" s="142" t="s">
        <v>266</v>
      </c>
      <c r="W1287" s="86"/>
      <c r="X1287" s="142"/>
      <c r="Y1287" s="142"/>
      <c r="Z1287" s="142"/>
      <c r="AA1287" s="142"/>
      <c r="AB1287" s="142" t="str">
        <f t="shared" si="67"/>
        <v>IFR20161210GRLE</v>
      </c>
      <c r="AC1287" s="142">
        <f t="shared" si="68"/>
        <v>0</v>
      </c>
      <c r="AD1287" s="142" t="str">
        <f>VLOOKUP(U1287,NIVEAUXADMIN!A:B,2,FALSE)</f>
        <v>HT08</v>
      </c>
      <c r="AE1287" s="142" t="str">
        <f>VLOOKUP(V1287,NIVEAUXADMIN!E:F,2,FALSE)</f>
        <v>HT08823</v>
      </c>
      <c r="AF1287" s="142" t="e">
        <f>VLOOKUP(W1287,NIVEAUXADMIN!I:J,2,FALSE)</f>
        <v>#N/A</v>
      </c>
      <c r="AG1287" s="142">
        <f>IF(SUMPRODUCT(($A$4:$A1287=A1287)*($V$4:$V1287=V1287))&gt;1,0,1)</f>
        <v>0</v>
      </c>
    </row>
    <row r="1288" spans="1:33" ht="15" customHeight="1">
      <c r="A1288" s="143" t="s">
        <v>44</v>
      </c>
      <c r="B1288" s="143" t="s">
        <v>44</v>
      </c>
      <c r="C1288" s="143" t="s">
        <v>38</v>
      </c>
      <c r="D1288" s="72" t="s">
        <v>1192</v>
      </c>
      <c r="E1288" s="72"/>
      <c r="F1288" s="142" t="s">
        <v>16</v>
      </c>
      <c r="G1288" s="142" t="str">
        <f t="shared" si="69"/>
        <v>Decembre</v>
      </c>
      <c r="H1288" s="158">
        <v>42715</v>
      </c>
      <c r="I1288" s="84" t="s">
        <v>1049</v>
      </c>
      <c r="J1288" s="142" t="s">
        <v>1053</v>
      </c>
      <c r="K1288" s="142" t="s">
        <v>1048</v>
      </c>
      <c r="L1288" s="142"/>
      <c r="M1288" s="80" t="str">
        <f>IFERROR(VLOOKUP(K1288,REFERENCES!R:S,2,FALSE),"")</f>
        <v>Nombre</v>
      </c>
      <c r="N1288" s="159">
        <v>1178</v>
      </c>
      <c r="O1288" s="75"/>
      <c r="P1288" s="75"/>
      <c r="Q1288" s="75"/>
      <c r="R1288" s="79" t="s">
        <v>1885</v>
      </c>
      <c r="S1288" s="144">
        <v>589</v>
      </c>
      <c r="T1288" s="85" t="s">
        <v>1040</v>
      </c>
      <c r="U1288" s="142" t="s">
        <v>17</v>
      </c>
      <c r="V1288" s="142" t="s">
        <v>266</v>
      </c>
      <c r="W1288" s="86"/>
      <c r="X1288" s="142"/>
      <c r="Y1288" s="142"/>
      <c r="Z1288" s="142"/>
      <c r="AA1288" s="142"/>
      <c r="AB1288" s="142" t="str">
        <f t="shared" si="67"/>
        <v>IFR20161211GRLE</v>
      </c>
      <c r="AC1288" s="142">
        <f t="shared" si="68"/>
        <v>0</v>
      </c>
      <c r="AD1288" s="142" t="str">
        <f>VLOOKUP(U1288,NIVEAUXADMIN!A:B,2,FALSE)</f>
        <v>HT08</v>
      </c>
      <c r="AE1288" s="142" t="str">
        <f>VLOOKUP(V1288,NIVEAUXADMIN!E:F,2,FALSE)</f>
        <v>HT08823</v>
      </c>
      <c r="AF1288" s="142" t="e">
        <f>VLOOKUP(W1288,NIVEAUXADMIN!I:J,2,FALSE)</f>
        <v>#N/A</v>
      </c>
      <c r="AG1288" s="142">
        <f>IF(SUMPRODUCT(($A$4:$A1288=A1288)*($V$4:$V1288=V1288))&gt;1,0,1)</f>
        <v>0</v>
      </c>
    </row>
    <row r="1289" spans="1:33" ht="15" customHeight="1">
      <c r="A1289" s="143" t="s">
        <v>44</v>
      </c>
      <c r="B1289" s="143" t="s">
        <v>44</v>
      </c>
      <c r="C1289" s="143" t="s">
        <v>38</v>
      </c>
      <c r="D1289" s="72" t="s">
        <v>1192</v>
      </c>
      <c r="E1289" s="72"/>
      <c r="F1289" s="142" t="s">
        <v>16</v>
      </c>
      <c r="G1289" s="142" t="str">
        <f t="shared" si="69"/>
        <v>Decembre</v>
      </c>
      <c r="H1289" s="158">
        <v>42715</v>
      </c>
      <c r="I1289" s="84" t="s">
        <v>1051</v>
      </c>
      <c r="J1289" s="142" t="s">
        <v>1052</v>
      </c>
      <c r="K1289" s="142" t="s">
        <v>1056</v>
      </c>
      <c r="L1289" s="142"/>
      <c r="M1289" s="80" t="str">
        <f>IFERROR(VLOOKUP(K1289,REFERENCES!R:S,2,FALSE),"")</f>
        <v>Nombre</v>
      </c>
      <c r="N1289" s="159">
        <v>1178</v>
      </c>
      <c r="O1289" s="75"/>
      <c r="P1289" s="75"/>
      <c r="Q1289" s="75"/>
      <c r="R1289" s="79" t="s">
        <v>1885</v>
      </c>
      <c r="S1289" s="144">
        <v>589</v>
      </c>
      <c r="T1289" s="85" t="s">
        <v>1040</v>
      </c>
      <c r="U1289" s="142" t="s">
        <v>17</v>
      </c>
      <c r="V1289" s="142" t="s">
        <v>266</v>
      </c>
      <c r="W1289" s="86"/>
      <c r="X1289" s="142"/>
      <c r="Y1289" s="142"/>
      <c r="Z1289" s="142"/>
      <c r="AA1289" s="142"/>
      <c r="AB1289" s="142" t="str">
        <f t="shared" si="67"/>
        <v>IFR20161211GRLE</v>
      </c>
      <c r="AC1289" s="142">
        <f t="shared" si="68"/>
        <v>0</v>
      </c>
      <c r="AD1289" s="142" t="str">
        <f>VLOOKUP(U1289,NIVEAUXADMIN!A:B,2,FALSE)</f>
        <v>HT08</v>
      </c>
      <c r="AE1289" s="142" t="str">
        <f>VLOOKUP(V1289,NIVEAUXADMIN!E:F,2,FALSE)</f>
        <v>HT08823</v>
      </c>
      <c r="AF1289" s="142" t="e">
        <f>VLOOKUP(W1289,NIVEAUXADMIN!I:J,2,FALSE)</f>
        <v>#N/A</v>
      </c>
      <c r="AG1289" s="142">
        <f>IF(SUMPRODUCT(($A$4:$A1289=A1289)*($V$4:$V1289=V1289))&gt;1,0,1)</f>
        <v>0</v>
      </c>
    </row>
    <row r="1290" spans="1:33" ht="15" customHeight="1">
      <c r="A1290" s="143" t="s">
        <v>44</v>
      </c>
      <c r="B1290" s="143" t="s">
        <v>44</v>
      </c>
      <c r="C1290" s="143" t="s">
        <v>38</v>
      </c>
      <c r="D1290" s="72" t="s">
        <v>1192</v>
      </c>
      <c r="E1290" s="72"/>
      <c r="F1290" s="142" t="s">
        <v>16</v>
      </c>
      <c r="G1290" s="142" t="str">
        <f t="shared" si="69"/>
        <v>Decembre</v>
      </c>
      <c r="H1290" s="158">
        <v>42715</v>
      </c>
      <c r="I1290" s="84" t="s">
        <v>1049</v>
      </c>
      <c r="J1290" s="142" t="s">
        <v>1053</v>
      </c>
      <c r="K1290" s="142" t="s">
        <v>1064</v>
      </c>
      <c r="L1290" s="142" t="s">
        <v>2748</v>
      </c>
      <c r="M1290" s="80" t="str">
        <f>IFERROR(VLOOKUP(K1290,REFERENCES!R:S,2,FALSE),"")</f>
        <v>Nombre</v>
      </c>
      <c r="N1290" s="159">
        <v>589</v>
      </c>
      <c r="O1290" s="75"/>
      <c r="P1290" s="75"/>
      <c r="Q1290" s="75"/>
      <c r="R1290" s="79" t="s">
        <v>1885</v>
      </c>
      <c r="S1290" s="144">
        <v>589</v>
      </c>
      <c r="T1290" s="85" t="s">
        <v>1040</v>
      </c>
      <c r="U1290" s="142" t="s">
        <v>17</v>
      </c>
      <c r="V1290" s="142" t="s">
        <v>266</v>
      </c>
      <c r="W1290" s="86"/>
      <c r="X1290" s="142"/>
      <c r="Y1290" s="142"/>
      <c r="Z1290" s="142"/>
      <c r="AA1290" s="142"/>
      <c r="AB1290" s="142" t="str">
        <f t="shared" si="67"/>
        <v>IFR20161211GRLE</v>
      </c>
      <c r="AC1290" s="142">
        <f t="shared" si="68"/>
        <v>0</v>
      </c>
      <c r="AD1290" s="142" t="str">
        <f>VLOOKUP(U1290,NIVEAUXADMIN!A:B,2,FALSE)</f>
        <v>HT08</v>
      </c>
      <c r="AE1290" s="142" t="str">
        <f>VLOOKUP(V1290,NIVEAUXADMIN!E:F,2,FALSE)</f>
        <v>HT08823</v>
      </c>
      <c r="AF1290" s="142" t="e">
        <f>VLOOKUP(W1290,NIVEAUXADMIN!I:J,2,FALSE)</f>
        <v>#N/A</v>
      </c>
      <c r="AG1290" s="142">
        <f>IF(SUMPRODUCT(($A$4:$A1290=A1290)*($V$4:$V1290=V1290))&gt;1,0,1)</f>
        <v>0</v>
      </c>
    </row>
    <row r="1291" spans="1:33" ht="15" customHeight="1">
      <c r="A1291" s="143" t="s">
        <v>44</v>
      </c>
      <c r="B1291" s="143" t="s">
        <v>44</v>
      </c>
      <c r="C1291" s="143" t="s">
        <v>38</v>
      </c>
      <c r="D1291" s="72" t="s">
        <v>1192</v>
      </c>
      <c r="E1291" s="72"/>
      <c r="F1291" s="142" t="s">
        <v>16</v>
      </c>
      <c r="G1291" s="142" t="str">
        <f t="shared" si="69"/>
        <v>Decembre</v>
      </c>
      <c r="H1291" s="158">
        <v>42715</v>
      </c>
      <c r="I1291" s="84" t="s">
        <v>1051</v>
      </c>
      <c r="J1291" s="142" t="s">
        <v>1052</v>
      </c>
      <c r="K1291" s="142" t="s">
        <v>1063</v>
      </c>
      <c r="L1291" s="142"/>
      <c r="M1291" s="80" t="str">
        <f>IFERROR(VLOOKUP(K1291,REFERENCES!R:S,2,FALSE),"")</f>
        <v>Nombre</v>
      </c>
      <c r="N1291" s="159">
        <v>589</v>
      </c>
      <c r="O1291" s="75"/>
      <c r="P1291" s="75"/>
      <c r="Q1291" s="75"/>
      <c r="R1291" s="79" t="s">
        <v>1885</v>
      </c>
      <c r="S1291" s="144">
        <v>589</v>
      </c>
      <c r="T1291" s="85" t="s">
        <v>1040</v>
      </c>
      <c r="U1291" s="142" t="s">
        <v>17</v>
      </c>
      <c r="V1291" s="142" t="s">
        <v>266</v>
      </c>
      <c r="W1291" s="86"/>
      <c r="X1291" s="142"/>
      <c r="Y1291" s="142"/>
      <c r="Z1291" s="142"/>
      <c r="AA1291" s="142"/>
      <c r="AB1291" s="142" t="str">
        <f t="shared" si="67"/>
        <v>IFR20161211GRLE</v>
      </c>
      <c r="AC1291" s="142">
        <f t="shared" si="68"/>
        <v>0</v>
      </c>
      <c r="AD1291" s="142" t="str">
        <f>VLOOKUP(U1291,NIVEAUXADMIN!A:B,2,FALSE)</f>
        <v>HT08</v>
      </c>
      <c r="AE1291" s="142" t="str">
        <f>VLOOKUP(V1291,NIVEAUXADMIN!E:F,2,FALSE)</f>
        <v>HT08823</v>
      </c>
      <c r="AF1291" s="142" t="e">
        <f>VLOOKUP(W1291,NIVEAUXADMIN!I:J,2,FALSE)</f>
        <v>#N/A</v>
      </c>
      <c r="AG1291" s="142">
        <f>IF(SUMPRODUCT(($A$4:$A1291=A1291)*($V$4:$V1291=V1291))&gt;1,0,1)</f>
        <v>0</v>
      </c>
    </row>
    <row r="1292" spans="1:33" ht="15" customHeight="1">
      <c r="A1292" s="143" t="s">
        <v>44</v>
      </c>
      <c r="B1292" s="143" t="s">
        <v>44</v>
      </c>
      <c r="C1292" s="143" t="s">
        <v>38</v>
      </c>
      <c r="D1292" s="72" t="s">
        <v>1192</v>
      </c>
      <c r="E1292" s="72"/>
      <c r="F1292" s="142" t="s">
        <v>16</v>
      </c>
      <c r="G1292" s="142" t="str">
        <f t="shared" si="69"/>
        <v>Decembre</v>
      </c>
      <c r="H1292" s="158">
        <v>42715</v>
      </c>
      <c r="I1292" s="84" t="s">
        <v>1051</v>
      </c>
      <c r="J1292" s="142" t="s">
        <v>1052</v>
      </c>
      <c r="K1292" s="142" t="s">
        <v>1058</v>
      </c>
      <c r="L1292" s="142"/>
      <c r="M1292" s="80" t="str">
        <f>IFERROR(VLOOKUP(K1292,REFERENCES!R:S,2,FALSE),"")</f>
        <v>Nombre</v>
      </c>
      <c r="N1292" s="159">
        <v>1178</v>
      </c>
      <c r="O1292" s="75"/>
      <c r="P1292" s="75"/>
      <c r="Q1292" s="75"/>
      <c r="R1292" s="79" t="s">
        <v>1885</v>
      </c>
      <c r="S1292" s="144">
        <v>589</v>
      </c>
      <c r="T1292" s="85" t="s">
        <v>1040</v>
      </c>
      <c r="U1292" s="142" t="s">
        <v>17</v>
      </c>
      <c r="V1292" s="142" t="s">
        <v>266</v>
      </c>
      <c r="W1292" s="86"/>
      <c r="X1292" s="142"/>
      <c r="Y1292" s="142"/>
      <c r="Z1292" s="142"/>
      <c r="AA1292" s="142"/>
      <c r="AB1292" s="142" t="str">
        <f t="shared" si="67"/>
        <v>IFR20161211GRLE</v>
      </c>
      <c r="AC1292" s="142">
        <f t="shared" si="68"/>
        <v>0</v>
      </c>
      <c r="AD1292" s="142" t="str">
        <f>VLOOKUP(U1292,NIVEAUXADMIN!A:B,2,FALSE)</f>
        <v>HT08</v>
      </c>
      <c r="AE1292" s="142" t="str">
        <f>VLOOKUP(V1292,NIVEAUXADMIN!E:F,2,FALSE)</f>
        <v>HT08823</v>
      </c>
      <c r="AF1292" s="142" t="e">
        <f>VLOOKUP(W1292,NIVEAUXADMIN!I:J,2,FALSE)</f>
        <v>#N/A</v>
      </c>
      <c r="AG1292" s="142">
        <f>IF(SUMPRODUCT(($A$4:$A1292=A1292)*($V$4:$V1292=V1292))&gt;1,0,1)</f>
        <v>0</v>
      </c>
    </row>
    <row r="1293" spans="1:33" ht="15" customHeight="1">
      <c r="A1293" s="143" t="s">
        <v>44</v>
      </c>
      <c r="B1293" s="143" t="s">
        <v>44</v>
      </c>
      <c r="C1293" s="143" t="s">
        <v>38</v>
      </c>
      <c r="D1293" s="72" t="s">
        <v>1192</v>
      </c>
      <c r="E1293" s="72"/>
      <c r="F1293" s="142" t="s">
        <v>16</v>
      </c>
      <c r="G1293" s="142" t="str">
        <f t="shared" si="69"/>
        <v>Decembre</v>
      </c>
      <c r="H1293" s="158">
        <v>42715</v>
      </c>
      <c r="I1293" s="84" t="s">
        <v>1051</v>
      </c>
      <c r="J1293" s="142" t="s">
        <v>1052</v>
      </c>
      <c r="K1293" s="142" t="s">
        <v>1057</v>
      </c>
      <c r="L1293" s="142"/>
      <c r="M1293" s="80" t="str">
        <f>IFERROR(VLOOKUP(K1293,REFERENCES!R:S,2,FALSE),"")</f>
        <v>Nombre</v>
      </c>
      <c r="N1293" s="159">
        <v>589</v>
      </c>
      <c r="O1293" s="75"/>
      <c r="P1293" s="75"/>
      <c r="Q1293" s="75"/>
      <c r="R1293" s="79" t="s">
        <v>1885</v>
      </c>
      <c r="S1293" s="144">
        <v>589</v>
      </c>
      <c r="T1293" s="85" t="s">
        <v>1040</v>
      </c>
      <c r="U1293" s="142" t="s">
        <v>17</v>
      </c>
      <c r="V1293" s="142" t="s">
        <v>266</v>
      </c>
      <c r="W1293" s="86"/>
      <c r="X1293" s="142"/>
      <c r="Y1293" s="142"/>
      <c r="Z1293" s="142"/>
      <c r="AA1293" s="142"/>
      <c r="AB1293" s="142" t="str">
        <f t="shared" si="67"/>
        <v>IFR20161211GRLE</v>
      </c>
      <c r="AC1293" s="142">
        <f t="shared" si="68"/>
        <v>0</v>
      </c>
      <c r="AD1293" s="142" t="str">
        <f>VLOOKUP(U1293,NIVEAUXADMIN!A:B,2,FALSE)</f>
        <v>HT08</v>
      </c>
      <c r="AE1293" s="142" t="str">
        <f>VLOOKUP(V1293,NIVEAUXADMIN!E:F,2,FALSE)</f>
        <v>HT08823</v>
      </c>
      <c r="AF1293" s="142" t="e">
        <f>VLOOKUP(W1293,NIVEAUXADMIN!I:J,2,FALSE)</f>
        <v>#N/A</v>
      </c>
      <c r="AG1293" s="142">
        <f>IF(SUMPRODUCT(($A$4:$A1293=A1293)*($V$4:$V1293=V1293))&gt;1,0,1)</f>
        <v>0</v>
      </c>
    </row>
    <row r="1294" spans="1:33" ht="15" customHeight="1">
      <c r="A1294" s="143" t="s">
        <v>44</v>
      </c>
      <c r="B1294" s="143" t="s">
        <v>44</v>
      </c>
      <c r="C1294" s="143" t="s">
        <v>38</v>
      </c>
      <c r="D1294" s="72" t="s">
        <v>1192</v>
      </c>
      <c r="E1294" s="72"/>
      <c r="F1294" s="142" t="s">
        <v>16</v>
      </c>
      <c r="G1294" s="142" t="str">
        <f t="shared" si="69"/>
        <v>Decembre</v>
      </c>
      <c r="H1294" s="158">
        <v>42717</v>
      </c>
      <c r="I1294" s="84" t="s">
        <v>1049</v>
      </c>
      <c r="J1294" s="142" t="s">
        <v>1053</v>
      </c>
      <c r="K1294" s="142" t="s">
        <v>1048</v>
      </c>
      <c r="L1294" s="142"/>
      <c r="M1294" s="80" t="str">
        <f>IFERROR(VLOOKUP(K1294,REFERENCES!R:S,2,FALSE),"")</f>
        <v>Nombre</v>
      </c>
      <c r="N1294" s="159">
        <v>1597</v>
      </c>
      <c r="O1294" s="75"/>
      <c r="P1294" s="75"/>
      <c r="Q1294" s="75"/>
      <c r="R1294" s="79" t="s">
        <v>1885</v>
      </c>
      <c r="S1294" s="144">
        <v>1597</v>
      </c>
      <c r="T1294" s="85" t="s">
        <v>1040</v>
      </c>
      <c r="U1294" s="142" t="s">
        <v>17</v>
      </c>
      <c r="V1294" s="142" t="s">
        <v>18</v>
      </c>
      <c r="W1294" s="86"/>
      <c r="X1294" s="142"/>
      <c r="Y1294" s="142"/>
      <c r="Z1294" s="142"/>
      <c r="AA1294" s="142"/>
      <c r="AB1294" s="142" t="str">
        <f t="shared" si="67"/>
        <v>IFR20161213GRJE</v>
      </c>
      <c r="AC1294" s="142">
        <f t="shared" si="68"/>
        <v>0</v>
      </c>
      <c r="AD1294" s="142" t="str">
        <f>VLOOKUP(U1294,NIVEAUXADMIN!A:B,2,FALSE)</f>
        <v>HT08</v>
      </c>
      <c r="AE1294" s="142" t="str">
        <f>VLOOKUP(V1294,NIVEAUXADMIN!E:F,2,FALSE)</f>
        <v>HT08811</v>
      </c>
      <c r="AF1294" s="142" t="e">
        <f>VLOOKUP(W1294,NIVEAUXADMIN!I:J,2,FALSE)</f>
        <v>#N/A</v>
      </c>
      <c r="AG1294" s="142">
        <f>IF(SUMPRODUCT(($A$4:$A1294=A1294)*($V$4:$V1294=V1294))&gt;1,0,1)</f>
        <v>0</v>
      </c>
    </row>
    <row r="1295" spans="1:33" ht="15" customHeight="1">
      <c r="A1295" s="143" t="s">
        <v>44</v>
      </c>
      <c r="B1295" s="143" t="s">
        <v>44</v>
      </c>
      <c r="C1295" s="143" t="s">
        <v>38</v>
      </c>
      <c r="D1295" s="72" t="s">
        <v>1192</v>
      </c>
      <c r="E1295" s="72"/>
      <c r="F1295" s="142" t="s">
        <v>16</v>
      </c>
      <c r="G1295" s="142" t="str">
        <f t="shared" si="69"/>
        <v>Decembre</v>
      </c>
      <c r="H1295" s="158">
        <v>42717</v>
      </c>
      <c r="I1295" s="84" t="s">
        <v>1051</v>
      </c>
      <c r="J1295" s="142" t="s">
        <v>1052</v>
      </c>
      <c r="K1295" s="142" t="s">
        <v>1062</v>
      </c>
      <c r="L1295" s="142"/>
      <c r="M1295" s="80" t="str">
        <f>IFERROR(VLOOKUP(K1295,REFERENCES!R:S,2,FALSE),"")</f>
        <v>Nombre</v>
      </c>
      <c r="N1295" s="159">
        <v>1597</v>
      </c>
      <c r="O1295" s="75"/>
      <c r="P1295" s="75"/>
      <c r="Q1295" s="75"/>
      <c r="R1295" s="79" t="s">
        <v>1885</v>
      </c>
      <c r="S1295" s="144">
        <v>1597</v>
      </c>
      <c r="T1295" s="85" t="s">
        <v>1040</v>
      </c>
      <c r="U1295" s="142" t="s">
        <v>17</v>
      </c>
      <c r="V1295" s="142" t="s">
        <v>18</v>
      </c>
      <c r="W1295" s="86"/>
      <c r="X1295" s="142"/>
      <c r="Y1295" s="142"/>
      <c r="Z1295" s="142"/>
      <c r="AA1295" s="142"/>
      <c r="AB1295" s="142" t="str">
        <f t="shared" si="67"/>
        <v>IFR20161213GRJE</v>
      </c>
      <c r="AC1295" s="142">
        <f t="shared" si="68"/>
        <v>0</v>
      </c>
      <c r="AD1295" s="142" t="str">
        <f>VLOOKUP(U1295,NIVEAUXADMIN!A:B,2,FALSE)</f>
        <v>HT08</v>
      </c>
      <c r="AE1295" s="142" t="str">
        <f>VLOOKUP(V1295,NIVEAUXADMIN!E:F,2,FALSE)</f>
        <v>HT08811</v>
      </c>
      <c r="AF1295" s="142" t="e">
        <f>VLOOKUP(W1295,NIVEAUXADMIN!I:J,2,FALSE)</f>
        <v>#N/A</v>
      </c>
      <c r="AG1295" s="142">
        <f>IF(SUMPRODUCT(($A$4:$A1295=A1295)*($V$4:$V1295=V1295))&gt;1,0,1)</f>
        <v>0</v>
      </c>
    </row>
    <row r="1296" spans="1:33" ht="15" customHeight="1">
      <c r="A1296" s="143" t="s">
        <v>44</v>
      </c>
      <c r="B1296" s="143" t="s">
        <v>44</v>
      </c>
      <c r="C1296" s="143" t="s">
        <v>38</v>
      </c>
      <c r="D1296" s="72"/>
      <c r="E1296" s="72"/>
      <c r="F1296" s="142" t="s">
        <v>16</v>
      </c>
      <c r="G1296" s="142" t="str">
        <f t="shared" si="69"/>
        <v>Janvier</v>
      </c>
      <c r="H1296" s="158">
        <v>42745</v>
      </c>
      <c r="I1296" s="84" t="s">
        <v>1049</v>
      </c>
      <c r="J1296" s="142" t="s">
        <v>1084</v>
      </c>
      <c r="K1296" s="142" t="s">
        <v>1085</v>
      </c>
      <c r="L1296" s="142"/>
      <c r="M1296" s="80" t="str">
        <f>IFERROR(VLOOKUP(K1296,REFERENCES!R:S,2,FALSE),"")</f>
        <v>Valeur en USD</v>
      </c>
      <c r="N1296" s="159">
        <v>750</v>
      </c>
      <c r="O1296" s="75"/>
      <c r="P1296" s="75"/>
      <c r="Q1296" s="75"/>
      <c r="R1296" s="79" t="s">
        <v>1885</v>
      </c>
      <c r="S1296" s="144">
        <v>250</v>
      </c>
      <c r="T1296" s="85"/>
      <c r="U1296" s="142" t="s">
        <v>17</v>
      </c>
      <c r="V1296" s="142" t="s">
        <v>236</v>
      </c>
      <c r="W1296" s="86"/>
      <c r="X1296" s="142"/>
      <c r="Y1296" s="142"/>
      <c r="Z1296" s="142"/>
      <c r="AA1296" s="142" t="s">
        <v>2691</v>
      </c>
      <c r="AB1296" s="142" t="str">
        <f t="shared" si="67"/>
        <v>IFR2017110GRAN</v>
      </c>
      <c r="AC1296" s="142">
        <f t="shared" si="68"/>
        <v>0</v>
      </c>
      <c r="AD1296" s="142" t="str">
        <f>VLOOKUP(U1296,NIVEAUXADMIN!A:B,2,FALSE)</f>
        <v>HT08</v>
      </c>
      <c r="AE1296" s="142" t="str">
        <f>VLOOKUP(V1296,NIVEAUXADMIN!E:F,2,FALSE)</f>
        <v>HT08821</v>
      </c>
      <c r="AF1296" s="142" t="e">
        <f>VLOOKUP(W1296,NIVEAUXADMIN!I:J,2,FALSE)</f>
        <v>#N/A</v>
      </c>
      <c r="AG1296" s="142">
        <f>IF(SUMPRODUCT(($A$4:$A1296=A1296)*($V$4:$V1296=V1296))&gt;1,0,1)</f>
        <v>0</v>
      </c>
    </row>
    <row r="1297" spans="1:33" ht="15" customHeight="1">
      <c r="A1297" s="143" t="s">
        <v>44</v>
      </c>
      <c r="B1297" s="143" t="s">
        <v>44</v>
      </c>
      <c r="C1297" s="143" t="s">
        <v>38</v>
      </c>
      <c r="D1297" s="72"/>
      <c r="E1297" s="72"/>
      <c r="F1297" s="142" t="s">
        <v>16</v>
      </c>
      <c r="G1297" s="142" t="str">
        <f t="shared" si="69"/>
        <v>Janvier</v>
      </c>
      <c r="H1297" s="158">
        <v>42745</v>
      </c>
      <c r="I1297" s="84" t="s">
        <v>1049</v>
      </c>
      <c r="J1297" s="142" t="s">
        <v>1084</v>
      </c>
      <c r="K1297" s="142" t="s">
        <v>1085</v>
      </c>
      <c r="L1297" s="142"/>
      <c r="M1297" s="80" t="str">
        <f>IFERROR(VLOOKUP(K1297,REFERENCES!R:S,2,FALSE),"")</f>
        <v>Valeur en USD</v>
      </c>
      <c r="N1297" s="159">
        <v>750</v>
      </c>
      <c r="O1297" s="75"/>
      <c r="P1297" s="75"/>
      <c r="Q1297" s="75"/>
      <c r="R1297" s="79" t="s">
        <v>1885</v>
      </c>
      <c r="S1297" s="144">
        <v>300</v>
      </c>
      <c r="T1297" s="85"/>
      <c r="U1297" s="142" t="s">
        <v>17</v>
      </c>
      <c r="V1297" s="142" t="s">
        <v>266</v>
      </c>
      <c r="W1297" s="86"/>
      <c r="X1297" s="142"/>
      <c r="Y1297" s="142"/>
      <c r="Z1297" s="142"/>
      <c r="AA1297" s="142" t="s">
        <v>2691</v>
      </c>
      <c r="AB1297" s="142" t="str">
        <f t="shared" si="67"/>
        <v>IFR2017110GRLE</v>
      </c>
      <c r="AC1297" s="142">
        <f t="shared" si="68"/>
        <v>0</v>
      </c>
      <c r="AD1297" s="142" t="str">
        <f>VLOOKUP(U1297,NIVEAUXADMIN!A:B,2,FALSE)</f>
        <v>HT08</v>
      </c>
      <c r="AE1297" s="142" t="str">
        <f>VLOOKUP(V1297,NIVEAUXADMIN!E:F,2,FALSE)</f>
        <v>HT08823</v>
      </c>
      <c r="AF1297" s="142" t="e">
        <f>VLOOKUP(W1297,NIVEAUXADMIN!I:J,2,FALSE)</f>
        <v>#N/A</v>
      </c>
      <c r="AG1297" s="142">
        <f>IF(SUMPRODUCT(($A$4:$A1297=A1297)*($V$4:$V1297=V1297))&gt;1,0,1)</f>
        <v>0</v>
      </c>
    </row>
    <row r="1298" spans="1:33" ht="15" customHeight="1">
      <c r="A1298" s="142" t="s">
        <v>1198</v>
      </c>
      <c r="B1298" s="142" t="s">
        <v>1198</v>
      </c>
      <c r="C1298" s="143" t="s">
        <v>38</v>
      </c>
      <c r="D1298" s="72" t="s">
        <v>1192</v>
      </c>
      <c r="E1298" s="72"/>
      <c r="F1298" s="142" t="s">
        <v>16</v>
      </c>
      <c r="G1298" s="142" t="str">
        <f t="shared" si="69"/>
        <v>Novembre</v>
      </c>
      <c r="H1298" s="158">
        <v>42698</v>
      </c>
      <c r="I1298" s="84" t="s">
        <v>1049</v>
      </c>
      <c r="J1298" s="142" t="s">
        <v>1053</v>
      </c>
      <c r="K1298" s="142" t="s">
        <v>1048</v>
      </c>
      <c r="L1298" s="142"/>
      <c r="M1298" s="80" t="str">
        <f>IFERROR(VLOOKUP(K1298,REFERENCES!R:S,2,FALSE),"")</f>
        <v>Nombre</v>
      </c>
      <c r="N1298" s="159">
        <v>558</v>
      </c>
      <c r="O1298" s="75"/>
      <c r="P1298" s="75"/>
      <c r="Q1298" s="75"/>
      <c r="R1298" s="79" t="s">
        <v>1885</v>
      </c>
      <c r="S1298" s="144">
        <v>558</v>
      </c>
      <c r="T1298" s="85"/>
      <c r="U1298" s="142" t="s">
        <v>17</v>
      </c>
      <c r="V1298" s="142" t="s">
        <v>18</v>
      </c>
      <c r="W1298" s="86"/>
      <c r="X1298" s="142" t="s">
        <v>1199</v>
      </c>
      <c r="Y1298" s="142"/>
      <c r="Z1298" s="142"/>
      <c r="AA1298" s="142"/>
      <c r="AB1298" s="142" t="str">
        <f t="shared" si="67"/>
        <v>IFR20161124GRJE</v>
      </c>
      <c r="AC1298" s="142">
        <f t="shared" si="68"/>
        <v>0</v>
      </c>
      <c r="AD1298" s="142" t="str">
        <f>VLOOKUP(U1298,NIVEAUXADMIN!A:B,2,FALSE)</f>
        <v>HT08</v>
      </c>
      <c r="AE1298" s="142" t="str">
        <f>VLOOKUP(V1298,NIVEAUXADMIN!E:F,2,FALSE)</f>
        <v>HT08811</v>
      </c>
      <c r="AF1298" s="142" t="e">
        <f>VLOOKUP(W1298,NIVEAUXADMIN!I:J,2,FALSE)</f>
        <v>#N/A</v>
      </c>
      <c r="AG1298" s="142">
        <f>IF(SUMPRODUCT(($A$4:$A1298=A1298)*($V$4:$V1298=V1298))&gt;1,0,1)</f>
        <v>1</v>
      </c>
    </row>
    <row r="1299" spans="1:33" ht="15" customHeight="1">
      <c r="A1299" s="142" t="s">
        <v>1198</v>
      </c>
      <c r="B1299" s="142" t="s">
        <v>1198</v>
      </c>
      <c r="C1299" s="143" t="s">
        <v>38</v>
      </c>
      <c r="D1299" s="72" t="s">
        <v>1192</v>
      </c>
      <c r="E1299" s="72"/>
      <c r="F1299" s="142" t="s">
        <v>16</v>
      </c>
      <c r="G1299" s="142" t="str">
        <f t="shared" si="69"/>
        <v>Novembre</v>
      </c>
      <c r="H1299" s="158">
        <v>42698</v>
      </c>
      <c r="I1299" s="84" t="s">
        <v>1051</v>
      </c>
      <c r="J1299" s="142" t="s">
        <v>1052</v>
      </c>
      <c r="K1299" s="142" t="s">
        <v>1056</v>
      </c>
      <c r="L1299" s="142"/>
      <c r="M1299" s="80" t="str">
        <f>IFERROR(VLOOKUP(K1299,REFERENCES!R:S,2,FALSE),"")</f>
        <v>Nombre</v>
      </c>
      <c r="N1299" s="159">
        <v>1116</v>
      </c>
      <c r="O1299" s="75"/>
      <c r="P1299" s="75"/>
      <c r="Q1299" s="75"/>
      <c r="R1299" s="79" t="s">
        <v>1885</v>
      </c>
      <c r="S1299" s="144">
        <v>558</v>
      </c>
      <c r="T1299" s="85"/>
      <c r="U1299" s="142" t="s">
        <v>17</v>
      </c>
      <c r="V1299" s="142" t="s">
        <v>18</v>
      </c>
      <c r="W1299" s="86"/>
      <c r="X1299" s="142" t="s">
        <v>1199</v>
      </c>
      <c r="Y1299" s="142"/>
      <c r="Z1299" s="142"/>
      <c r="AA1299" s="142"/>
      <c r="AB1299" s="142" t="str">
        <f t="shared" si="67"/>
        <v>IFR20161124GRJE</v>
      </c>
      <c r="AC1299" s="142">
        <f t="shared" si="68"/>
        <v>0</v>
      </c>
      <c r="AD1299" s="142" t="str">
        <f>VLOOKUP(U1299,NIVEAUXADMIN!A:B,2,FALSE)</f>
        <v>HT08</v>
      </c>
      <c r="AE1299" s="142" t="str">
        <f>VLOOKUP(V1299,NIVEAUXADMIN!E:F,2,FALSE)</f>
        <v>HT08811</v>
      </c>
      <c r="AF1299" s="142" t="e">
        <f>VLOOKUP(W1299,NIVEAUXADMIN!I:J,2,FALSE)</f>
        <v>#N/A</v>
      </c>
      <c r="AG1299" s="142">
        <f>IF(SUMPRODUCT(($A$4:$A1299=A1299)*($V$4:$V1299=V1299))&gt;1,0,1)</f>
        <v>0</v>
      </c>
    </row>
    <row r="1300" spans="1:33" ht="15" customHeight="1">
      <c r="A1300" s="142" t="s">
        <v>1198</v>
      </c>
      <c r="B1300" s="142" t="s">
        <v>1198</v>
      </c>
      <c r="C1300" s="143" t="s">
        <v>38</v>
      </c>
      <c r="D1300" s="72" t="s">
        <v>1192</v>
      </c>
      <c r="E1300" s="72"/>
      <c r="F1300" s="142" t="s">
        <v>16</v>
      </c>
      <c r="G1300" s="142" t="str">
        <f t="shared" si="69"/>
        <v>Novembre</v>
      </c>
      <c r="H1300" s="158">
        <v>42698</v>
      </c>
      <c r="I1300" s="84" t="s">
        <v>1051</v>
      </c>
      <c r="J1300" s="142" t="s">
        <v>1052</v>
      </c>
      <c r="K1300" s="142" t="s">
        <v>1063</v>
      </c>
      <c r="L1300" s="142"/>
      <c r="M1300" s="80" t="str">
        <f>IFERROR(VLOOKUP(K1300,REFERENCES!R:S,2,FALSE),"")</f>
        <v>Nombre</v>
      </c>
      <c r="N1300" s="159">
        <v>558</v>
      </c>
      <c r="O1300" s="75"/>
      <c r="P1300" s="75"/>
      <c r="Q1300" s="75"/>
      <c r="R1300" s="79" t="s">
        <v>1885</v>
      </c>
      <c r="S1300" s="144">
        <v>558</v>
      </c>
      <c r="T1300" s="85"/>
      <c r="U1300" s="142" t="s">
        <v>17</v>
      </c>
      <c r="V1300" s="142" t="s">
        <v>18</v>
      </c>
      <c r="W1300" s="86"/>
      <c r="X1300" s="142" t="s">
        <v>1199</v>
      </c>
      <c r="Y1300" s="142"/>
      <c r="Z1300" s="142"/>
      <c r="AA1300" s="142"/>
      <c r="AB1300" s="142" t="str">
        <f t="shared" si="67"/>
        <v>IFR20161124GRJE</v>
      </c>
      <c r="AC1300" s="142">
        <f t="shared" si="68"/>
        <v>0</v>
      </c>
      <c r="AD1300" s="142" t="str">
        <f>VLOOKUP(U1300,NIVEAUXADMIN!A:B,2,FALSE)</f>
        <v>HT08</v>
      </c>
      <c r="AE1300" s="142" t="str">
        <f>VLOOKUP(V1300,NIVEAUXADMIN!E:F,2,FALSE)</f>
        <v>HT08811</v>
      </c>
      <c r="AF1300" s="142" t="e">
        <f>VLOOKUP(W1300,NIVEAUXADMIN!I:J,2,FALSE)</f>
        <v>#N/A</v>
      </c>
      <c r="AG1300" s="142">
        <f>IF(SUMPRODUCT(($A$4:$A1300=A1300)*($V$4:$V1300=V1300))&gt;1,0,1)</f>
        <v>0</v>
      </c>
    </row>
    <row r="1301" spans="1:33" ht="15" customHeight="1">
      <c r="A1301" s="142" t="s">
        <v>1198</v>
      </c>
      <c r="B1301" s="142" t="s">
        <v>1198</v>
      </c>
      <c r="C1301" s="143" t="s">
        <v>38</v>
      </c>
      <c r="D1301" s="72" t="s">
        <v>1192</v>
      </c>
      <c r="E1301" s="72"/>
      <c r="F1301" s="142" t="s">
        <v>16</v>
      </c>
      <c r="G1301" s="142" t="str">
        <f t="shared" si="69"/>
        <v>Novembre</v>
      </c>
      <c r="H1301" s="158">
        <v>42698</v>
      </c>
      <c r="I1301" s="84" t="s">
        <v>1051</v>
      </c>
      <c r="J1301" s="142" t="s">
        <v>1052</v>
      </c>
      <c r="K1301" s="142" t="s">
        <v>1062</v>
      </c>
      <c r="L1301" s="142"/>
      <c r="M1301" s="80" t="str">
        <f>IFERROR(VLOOKUP(K1301,REFERENCES!R:S,2,FALSE),"")</f>
        <v>Nombre</v>
      </c>
      <c r="N1301" s="159">
        <v>558</v>
      </c>
      <c r="O1301" s="75"/>
      <c r="P1301" s="75"/>
      <c r="Q1301" s="75"/>
      <c r="R1301" s="79" t="s">
        <v>1885</v>
      </c>
      <c r="S1301" s="144">
        <v>558</v>
      </c>
      <c r="T1301" s="85"/>
      <c r="U1301" s="142" t="s">
        <v>17</v>
      </c>
      <c r="V1301" s="142" t="s">
        <v>18</v>
      </c>
      <c r="W1301" s="86"/>
      <c r="X1301" s="142" t="s">
        <v>1199</v>
      </c>
      <c r="Y1301" s="142"/>
      <c r="Z1301" s="142"/>
      <c r="AA1301" s="142"/>
      <c r="AB1301" s="142" t="str">
        <f t="shared" si="67"/>
        <v>IFR20161124GRJE</v>
      </c>
      <c r="AC1301" s="142">
        <f t="shared" si="68"/>
        <v>0</v>
      </c>
      <c r="AD1301" s="142" t="str">
        <f>VLOOKUP(U1301,NIVEAUXADMIN!A:B,2,FALSE)</f>
        <v>HT08</v>
      </c>
      <c r="AE1301" s="142" t="str">
        <f>VLOOKUP(V1301,NIVEAUXADMIN!E:F,2,FALSE)</f>
        <v>HT08811</v>
      </c>
      <c r="AF1301" s="142" t="e">
        <f>VLOOKUP(W1301,NIVEAUXADMIN!I:J,2,FALSE)</f>
        <v>#N/A</v>
      </c>
      <c r="AG1301" s="142">
        <f>IF(SUMPRODUCT(($A$4:$A1301=A1301)*($V$4:$V1301=V1301))&gt;1,0,1)</f>
        <v>0</v>
      </c>
    </row>
    <row r="1302" spans="1:33" ht="15" customHeight="1">
      <c r="A1302" s="142" t="s">
        <v>1198</v>
      </c>
      <c r="B1302" s="142" t="s">
        <v>1198</v>
      </c>
      <c r="C1302" s="143" t="s">
        <v>38</v>
      </c>
      <c r="D1302" s="72" t="s">
        <v>1192</v>
      </c>
      <c r="E1302" s="72"/>
      <c r="F1302" s="142" t="s">
        <v>16</v>
      </c>
      <c r="G1302" s="142" t="str">
        <f t="shared" si="69"/>
        <v>Novembre</v>
      </c>
      <c r="H1302" s="158">
        <v>42698</v>
      </c>
      <c r="I1302" s="84" t="s">
        <v>1051</v>
      </c>
      <c r="J1302" s="142" t="s">
        <v>1052</v>
      </c>
      <c r="K1302" s="142" t="s">
        <v>1058</v>
      </c>
      <c r="L1302" s="142"/>
      <c r="M1302" s="80" t="str">
        <f>IFERROR(VLOOKUP(K1302,REFERENCES!R:S,2,FALSE),"")</f>
        <v>Nombre</v>
      </c>
      <c r="N1302" s="159">
        <v>1116</v>
      </c>
      <c r="O1302" s="75"/>
      <c r="P1302" s="75"/>
      <c r="Q1302" s="75"/>
      <c r="R1302" s="79" t="s">
        <v>1885</v>
      </c>
      <c r="S1302" s="144">
        <v>558</v>
      </c>
      <c r="T1302" s="85"/>
      <c r="U1302" s="142" t="s">
        <v>17</v>
      </c>
      <c r="V1302" s="142" t="s">
        <v>18</v>
      </c>
      <c r="W1302" s="86"/>
      <c r="X1302" s="142" t="s">
        <v>1199</v>
      </c>
      <c r="Y1302" s="142"/>
      <c r="Z1302" s="142"/>
      <c r="AA1302" s="142"/>
      <c r="AB1302" s="142" t="str">
        <f t="shared" si="67"/>
        <v>IFR20161124GRJE</v>
      </c>
      <c r="AC1302" s="142">
        <f t="shared" si="68"/>
        <v>0</v>
      </c>
      <c r="AD1302" s="142" t="str">
        <f>VLOOKUP(U1302,NIVEAUXADMIN!A:B,2,FALSE)</f>
        <v>HT08</v>
      </c>
      <c r="AE1302" s="142" t="str">
        <f>VLOOKUP(V1302,NIVEAUXADMIN!E:F,2,FALSE)</f>
        <v>HT08811</v>
      </c>
      <c r="AF1302" s="142" t="e">
        <f>VLOOKUP(W1302,NIVEAUXADMIN!I:J,2,FALSE)</f>
        <v>#N/A</v>
      </c>
      <c r="AG1302" s="142">
        <f>IF(SUMPRODUCT(($A$4:$A1302=A1302)*($V$4:$V1302=V1302))&gt;1,0,1)</f>
        <v>0</v>
      </c>
    </row>
    <row r="1303" spans="1:33" ht="15" customHeight="1">
      <c r="A1303" s="142" t="s">
        <v>1198</v>
      </c>
      <c r="B1303" s="142" t="s">
        <v>1198</v>
      </c>
      <c r="C1303" s="143" t="s">
        <v>38</v>
      </c>
      <c r="D1303" s="72" t="s">
        <v>1192</v>
      </c>
      <c r="E1303" s="72"/>
      <c r="F1303" s="142" t="s">
        <v>16</v>
      </c>
      <c r="G1303" s="142" t="str">
        <f t="shared" si="69"/>
        <v>Novembre</v>
      </c>
      <c r="H1303" s="158">
        <v>42698</v>
      </c>
      <c r="I1303" s="84" t="s">
        <v>1051</v>
      </c>
      <c r="J1303" s="142" t="s">
        <v>1052</v>
      </c>
      <c r="K1303" s="142" t="s">
        <v>1057</v>
      </c>
      <c r="L1303" s="142"/>
      <c r="M1303" s="80" t="str">
        <f>IFERROR(VLOOKUP(K1303,REFERENCES!R:S,2,FALSE),"")</f>
        <v>Nombre</v>
      </c>
      <c r="N1303" s="159">
        <v>558</v>
      </c>
      <c r="O1303" s="75"/>
      <c r="P1303" s="75"/>
      <c r="Q1303" s="75"/>
      <c r="R1303" s="79" t="s">
        <v>1885</v>
      </c>
      <c r="S1303" s="144">
        <v>558</v>
      </c>
      <c r="T1303" s="85"/>
      <c r="U1303" s="142" t="s">
        <v>17</v>
      </c>
      <c r="V1303" s="142" t="s">
        <v>18</v>
      </c>
      <c r="W1303" s="86"/>
      <c r="X1303" s="142" t="s">
        <v>1199</v>
      </c>
      <c r="Y1303" s="142"/>
      <c r="Z1303" s="142"/>
      <c r="AA1303" s="142"/>
      <c r="AB1303" s="142" t="str">
        <f t="shared" si="67"/>
        <v>IFR20161124GRJE</v>
      </c>
      <c r="AC1303" s="142">
        <f t="shared" si="68"/>
        <v>0</v>
      </c>
      <c r="AD1303" s="142" t="str">
        <f>VLOOKUP(U1303,NIVEAUXADMIN!A:B,2,FALSE)</f>
        <v>HT08</v>
      </c>
      <c r="AE1303" s="142" t="str">
        <f>VLOOKUP(V1303,NIVEAUXADMIN!E:F,2,FALSE)</f>
        <v>HT08811</v>
      </c>
      <c r="AF1303" s="142" t="e">
        <f>VLOOKUP(W1303,NIVEAUXADMIN!I:J,2,FALSE)</f>
        <v>#N/A</v>
      </c>
      <c r="AG1303" s="142">
        <f>IF(SUMPRODUCT(($A$4:$A1303=A1303)*($V$4:$V1303=V1303))&gt;1,0,1)</f>
        <v>0</v>
      </c>
    </row>
    <row r="1304" spans="1:33" ht="15" customHeight="1">
      <c r="A1304" s="86" t="s">
        <v>2772</v>
      </c>
      <c r="B1304" s="86" t="s">
        <v>2773</v>
      </c>
      <c r="C1304" s="86" t="s">
        <v>34</v>
      </c>
      <c r="D1304" s="72" t="s">
        <v>1250</v>
      </c>
      <c r="E1304" s="72" t="s">
        <v>1251</v>
      </c>
      <c r="F1304" s="142" t="s">
        <v>16</v>
      </c>
      <c r="G1304" s="142" t="str">
        <f t="shared" si="69"/>
        <v>Decembre</v>
      </c>
      <c r="H1304" s="158">
        <v>42711</v>
      </c>
      <c r="I1304" s="84" t="s">
        <v>1049</v>
      </c>
      <c r="J1304" s="142" t="s">
        <v>1053</v>
      </c>
      <c r="K1304" s="142" t="s">
        <v>1048</v>
      </c>
      <c r="L1304" s="142"/>
      <c r="M1304" s="80" t="str">
        <f>IFERROR(VLOOKUP(K1304,REFERENCES!R:S,2,FALSE),"")</f>
        <v>Nombre</v>
      </c>
      <c r="N1304" s="159">
        <v>95</v>
      </c>
      <c r="O1304" s="75"/>
      <c r="P1304" s="75">
        <v>264</v>
      </c>
      <c r="Q1304" s="75">
        <v>289</v>
      </c>
      <c r="R1304" s="79">
        <v>553</v>
      </c>
      <c r="S1304" s="144">
        <v>95</v>
      </c>
      <c r="T1304" s="85" t="s">
        <v>1040</v>
      </c>
      <c r="U1304" s="142" t="s">
        <v>17</v>
      </c>
      <c r="V1304" s="142" t="s">
        <v>18</v>
      </c>
      <c r="W1304" s="86" t="s">
        <v>1764</v>
      </c>
      <c r="X1304" s="142" t="s">
        <v>1254</v>
      </c>
      <c r="Y1304" s="142" t="s">
        <v>1035</v>
      </c>
      <c r="Z1304" s="142" t="s">
        <v>1070</v>
      </c>
      <c r="AA1304" s="142"/>
      <c r="AB1304" s="142" t="str">
        <f t="shared" si="67"/>
        <v>J/P2016127GRJE7E</v>
      </c>
      <c r="AC1304" s="142">
        <f t="shared" si="68"/>
        <v>0</v>
      </c>
      <c r="AD1304" s="142" t="str">
        <f>VLOOKUP(U1304,NIVEAUXADMIN!A:B,2,FALSE)</f>
        <v>HT08</v>
      </c>
      <c r="AE1304" s="142" t="str">
        <f>VLOOKUP(V1304,NIVEAUXADMIN!E:F,2,FALSE)</f>
        <v>HT08811</v>
      </c>
      <c r="AF1304" s="142" t="str">
        <f>VLOOKUP(W1304,NIVEAUXADMIN!I:J,2,FALSE)</f>
        <v>HT08811-07</v>
      </c>
      <c r="AG1304" s="142">
        <f>IF(SUMPRODUCT(($A$4:$A1304=A1304)*($V$4:$V1304=V1304))&gt;1,0,1)</f>
        <v>1</v>
      </c>
    </row>
    <row r="1305" spans="1:33" ht="15" customHeight="1">
      <c r="A1305" s="86" t="s">
        <v>2772</v>
      </c>
      <c r="B1305" s="86" t="s">
        <v>2773</v>
      </c>
      <c r="C1305" s="86" t="s">
        <v>34</v>
      </c>
      <c r="D1305" s="72" t="s">
        <v>1250</v>
      </c>
      <c r="E1305" s="72" t="s">
        <v>1251</v>
      </c>
      <c r="F1305" s="142" t="s">
        <v>16</v>
      </c>
      <c r="G1305" s="142" t="str">
        <f t="shared" si="69"/>
        <v>Decembre</v>
      </c>
      <c r="H1305" s="158">
        <v>42709</v>
      </c>
      <c r="I1305" s="84" t="s">
        <v>1049</v>
      </c>
      <c r="J1305" s="142" t="s">
        <v>1053</v>
      </c>
      <c r="K1305" s="142" t="s">
        <v>1048</v>
      </c>
      <c r="L1305" s="142"/>
      <c r="M1305" s="80" t="str">
        <f>IFERROR(VLOOKUP(K1305,REFERENCES!R:S,2,FALSE),"")</f>
        <v>Nombre</v>
      </c>
      <c r="N1305" s="159">
        <v>14</v>
      </c>
      <c r="O1305" s="75"/>
      <c r="P1305" s="75">
        <v>43</v>
      </c>
      <c r="Q1305" s="75">
        <v>34</v>
      </c>
      <c r="R1305" s="79">
        <v>77</v>
      </c>
      <c r="S1305" s="144">
        <v>14</v>
      </c>
      <c r="T1305" s="85" t="s">
        <v>1040</v>
      </c>
      <c r="U1305" s="142" t="s">
        <v>17</v>
      </c>
      <c r="V1305" s="142" t="s">
        <v>18</v>
      </c>
      <c r="W1305" s="86" t="s">
        <v>1788</v>
      </c>
      <c r="X1305" s="142" t="s">
        <v>1252</v>
      </c>
      <c r="Y1305" s="142" t="s">
        <v>1036</v>
      </c>
      <c r="Z1305" s="142" t="s">
        <v>1069</v>
      </c>
      <c r="AA1305" s="142" t="s">
        <v>1253</v>
      </c>
      <c r="AB1305" s="142" t="str">
        <f t="shared" si="67"/>
        <v>J/P2016125GRJE8E</v>
      </c>
      <c r="AC1305" s="142">
        <f t="shared" si="68"/>
        <v>0</v>
      </c>
      <c r="AD1305" s="142" t="str">
        <f>VLOOKUP(U1305,NIVEAUXADMIN!A:B,2,FALSE)</f>
        <v>HT08</v>
      </c>
      <c r="AE1305" s="142" t="str">
        <f>VLOOKUP(V1305,NIVEAUXADMIN!E:F,2,FALSE)</f>
        <v>HT08811</v>
      </c>
      <c r="AF1305" s="142" t="str">
        <f>VLOOKUP(W1305,NIVEAUXADMIN!I:J,2,FALSE)</f>
        <v>HT08811-08</v>
      </c>
      <c r="AG1305" s="142">
        <f>IF(SUMPRODUCT(($A$4:$A1305=A1305)*($V$4:$V1305=V1305))&gt;1,0,1)</f>
        <v>0</v>
      </c>
    </row>
    <row r="1306" spans="1:33" ht="15" customHeight="1">
      <c r="A1306" s="86" t="s">
        <v>2772</v>
      </c>
      <c r="B1306" s="86" t="s">
        <v>2773</v>
      </c>
      <c r="C1306" s="86" t="s">
        <v>34</v>
      </c>
      <c r="D1306" s="72" t="s">
        <v>1250</v>
      </c>
      <c r="E1306" s="72" t="s">
        <v>1251</v>
      </c>
      <c r="F1306" s="142" t="s">
        <v>16</v>
      </c>
      <c r="G1306" s="142" t="str">
        <f t="shared" si="69"/>
        <v>Decembre</v>
      </c>
      <c r="H1306" s="158">
        <v>42711</v>
      </c>
      <c r="I1306" s="84" t="s">
        <v>1049</v>
      </c>
      <c r="J1306" s="142" t="s">
        <v>1053</v>
      </c>
      <c r="K1306" s="142" t="s">
        <v>1048</v>
      </c>
      <c r="L1306" s="142"/>
      <c r="M1306" s="80" t="str">
        <f>IFERROR(VLOOKUP(K1306,REFERENCES!R:S,2,FALSE),"")</f>
        <v>Nombre</v>
      </c>
      <c r="N1306" s="159">
        <v>73</v>
      </c>
      <c r="O1306" s="75"/>
      <c r="P1306" s="75">
        <v>119</v>
      </c>
      <c r="Q1306" s="75">
        <v>142</v>
      </c>
      <c r="R1306" s="79">
        <v>261</v>
      </c>
      <c r="S1306" s="144">
        <v>73</v>
      </c>
      <c r="T1306" s="85" t="s">
        <v>1040</v>
      </c>
      <c r="U1306" s="142" t="s">
        <v>17</v>
      </c>
      <c r="V1306" s="142" t="s">
        <v>18</v>
      </c>
      <c r="W1306" s="86" t="s">
        <v>1788</v>
      </c>
      <c r="X1306" s="142" t="s">
        <v>1252</v>
      </c>
      <c r="Y1306" s="142" t="s">
        <v>1036</v>
      </c>
      <c r="Z1306" s="142" t="s">
        <v>1070</v>
      </c>
      <c r="AA1306" s="142" t="s">
        <v>1253</v>
      </c>
      <c r="AB1306" s="142" t="str">
        <f t="shared" si="67"/>
        <v>J/P2016127GRJE8E</v>
      </c>
      <c r="AC1306" s="142">
        <f t="shared" si="68"/>
        <v>0</v>
      </c>
      <c r="AD1306" s="142" t="str">
        <f>VLOOKUP(U1306,NIVEAUXADMIN!A:B,2,FALSE)</f>
        <v>HT08</v>
      </c>
      <c r="AE1306" s="142" t="str">
        <f>VLOOKUP(V1306,NIVEAUXADMIN!E:F,2,FALSE)</f>
        <v>HT08811</v>
      </c>
      <c r="AF1306" s="142" t="str">
        <f>VLOOKUP(W1306,NIVEAUXADMIN!I:J,2,FALSE)</f>
        <v>HT08811-08</v>
      </c>
      <c r="AG1306" s="142">
        <f>IF(SUMPRODUCT(($A$4:$A1306=A1306)*($V$4:$V1306=V1306))&gt;1,0,1)</f>
        <v>0</v>
      </c>
    </row>
    <row r="1307" spans="1:33" ht="15" customHeight="1">
      <c r="A1307" s="86" t="s">
        <v>2772</v>
      </c>
      <c r="B1307" s="86" t="s">
        <v>2773</v>
      </c>
      <c r="C1307" s="86" t="s">
        <v>34</v>
      </c>
      <c r="D1307" s="142"/>
      <c r="E1307" s="142"/>
      <c r="F1307" s="142" t="s">
        <v>16</v>
      </c>
      <c r="G1307" s="142" t="str">
        <f t="shared" si="69"/>
        <v>Decembre</v>
      </c>
      <c r="H1307" s="158">
        <v>42726</v>
      </c>
      <c r="I1307" s="84" t="s">
        <v>1049</v>
      </c>
      <c r="J1307" s="142" t="s">
        <v>1053</v>
      </c>
      <c r="K1307" s="142" t="s">
        <v>1048</v>
      </c>
      <c r="L1307" s="142"/>
      <c r="M1307" s="80" t="str">
        <f>IFERROR(VLOOKUP(K1307,REFERENCES!R:S,2,FALSE),"")</f>
        <v>Nombre</v>
      </c>
      <c r="N1307" s="75">
        <v>1375</v>
      </c>
      <c r="O1307" s="75"/>
      <c r="P1307" s="75"/>
      <c r="Q1307" s="75"/>
      <c r="R1307" s="79"/>
      <c r="S1307" s="144"/>
      <c r="T1307" s="85"/>
      <c r="U1307" s="142" t="s">
        <v>17</v>
      </c>
      <c r="V1307" s="142" t="s">
        <v>18</v>
      </c>
      <c r="W1307" s="86"/>
      <c r="X1307" s="142"/>
      <c r="Y1307" s="142"/>
      <c r="Z1307" s="142"/>
      <c r="AA1307" s="142"/>
      <c r="AB1307" s="142" t="str">
        <f t="shared" si="67"/>
        <v>J/P20161222GRJE</v>
      </c>
      <c r="AC1307" s="142">
        <f t="shared" si="68"/>
        <v>0</v>
      </c>
      <c r="AD1307" s="142" t="str">
        <f>VLOOKUP(U1307,NIVEAUXADMIN!A:B,2,FALSE)</f>
        <v>HT08</v>
      </c>
      <c r="AE1307" s="142" t="str">
        <f>VLOOKUP(V1307,NIVEAUXADMIN!E:F,2,FALSE)</f>
        <v>HT08811</v>
      </c>
      <c r="AF1307" s="142" t="e">
        <f>VLOOKUP(W1307,NIVEAUXADMIN!I:J,2,FALSE)</f>
        <v>#N/A</v>
      </c>
      <c r="AG1307" s="142">
        <f>IF(SUMPRODUCT(($A$4:$A1307=A1307)*($V$4:$V1307=V1307))&gt;1,0,1)</f>
        <v>0</v>
      </c>
    </row>
    <row r="1308" spans="1:33" ht="15" customHeight="1">
      <c r="A1308" s="86" t="s">
        <v>2772</v>
      </c>
      <c r="B1308" s="86" t="s">
        <v>2773</v>
      </c>
      <c r="C1308" s="86" t="s">
        <v>34</v>
      </c>
      <c r="D1308" s="142"/>
      <c r="E1308" s="142"/>
      <c r="F1308" s="88" t="s">
        <v>16</v>
      </c>
      <c r="G1308" s="88" t="e">
        <f t="shared" si="69"/>
        <v>#VALUE!</v>
      </c>
      <c r="H1308" s="101" t="s">
        <v>1961</v>
      </c>
      <c r="I1308" s="84" t="s">
        <v>1049</v>
      </c>
      <c r="J1308" s="142" t="s">
        <v>1053</v>
      </c>
      <c r="K1308" s="142" t="s">
        <v>1048</v>
      </c>
      <c r="L1308" s="142"/>
      <c r="M1308" s="80" t="str">
        <f>IFERROR(VLOOKUP(K1308,REFERENCES!R:S,2,FALSE),"")</f>
        <v>Nombre</v>
      </c>
      <c r="N1308" s="75">
        <v>2500</v>
      </c>
      <c r="O1308" s="75"/>
      <c r="P1308" s="75"/>
      <c r="Q1308" s="75"/>
      <c r="R1308" s="79"/>
      <c r="S1308" s="144"/>
      <c r="T1308" s="85"/>
      <c r="U1308" s="142" t="s">
        <v>17</v>
      </c>
      <c r="V1308" s="142" t="s">
        <v>18</v>
      </c>
      <c r="W1308" s="86"/>
      <c r="X1308" s="142"/>
      <c r="Y1308" s="142"/>
      <c r="Z1308" s="142"/>
      <c r="AA1308" s="142"/>
      <c r="AB1308" s="142" t="e">
        <f t="shared" si="67"/>
        <v>#VALUE!</v>
      </c>
      <c r="AC1308" s="142">
        <f t="shared" si="68"/>
        <v>162</v>
      </c>
      <c r="AD1308" s="142" t="str">
        <f>VLOOKUP(U1308,NIVEAUXADMIN!A:B,2,FALSE)</f>
        <v>HT08</v>
      </c>
      <c r="AE1308" s="142" t="str">
        <f>VLOOKUP(V1308,NIVEAUXADMIN!E:F,2,FALSE)</f>
        <v>HT08811</v>
      </c>
      <c r="AF1308" s="142" t="e">
        <f>VLOOKUP(W1308,NIVEAUXADMIN!I:J,2,FALSE)</f>
        <v>#N/A</v>
      </c>
      <c r="AG1308" s="142">
        <f>IF(SUMPRODUCT(($A$4:$A1308=A1308)*($V$4:$V1308=V1308))&gt;1,0,1)</f>
        <v>0</v>
      </c>
    </row>
    <row r="1309" spans="1:33" ht="15" customHeight="1">
      <c r="A1309" s="86" t="s">
        <v>2772</v>
      </c>
      <c r="B1309" s="86" t="s">
        <v>2773</v>
      </c>
      <c r="C1309" s="86" t="s">
        <v>34</v>
      </c>
      <c r="D1309" s="142"/>
      <c r="E1309" s="142"/>
      <c r="F1309" s="142" t="s">
        <v>16</v>
      </c>
      <c r="G1309" s="142" t="str">
        <f t="shared" si="69"/>
        <v>Decembre</v>
      </c>
      <c r="H1309" s="158">
        <v>42710</v>
      </c>
      <c r="I1309" s="84" t="s">
        <v>1049</v>
      </c>
      <c r="J1309" s="142" t="s">
        <v>1053</v>
      </c>
      <c r="K1309" s="142" t="s">
        <v>1048</v>
      </c>
      <c r="L1309" s="142"/>
      <c r="M1309" s="80" t="str">
        <f>IFERROR(VLOOKUP(K1309,REFERENCES!R:S,2,FALSE),"")</f>
        <v>Nombre</v>
      </c>
      <c r="N1309" s="75">
        <v>300</v>
      </c>
      <c r="O1309" s="75"/>
      <c r="P1309" s="75"/>
      <c r="Q1309" s="75"/>
      <c r="R1309" s="79"/>
      <c r="S1309" s="144"/>
      <c r="T1309" s="85"/>
      <c r="U1309" s="142" t="s">
        <v>17</v>
      </c>
      <c r="V1309" s="142" t="s">
        <v>18</v>
      </c>
      <c r="W1309" s="86"/>
      <c r="X1309" s="142"/>
      <c r="Y1309" s="142"/>
      <c r="Z1309" s="142"/>
      <c r="AA1309" s="142"/>
      <c r="AB1309" s="142" t="str">
        <f t="shared" si="67"/>
        <v>J/P2016126GRJE</v>
      </c>
      <c r="AC1309" s="142">
        <f t="shared" si="68"/>
        <v>0</v>
      </c>
      <c r="AD1309" s="142" t="str">
        <f>VLOOKUP(U1309,NIVEAUXADMIN!A:B,2,FALSE)</f>
        <v>HT08</v>
      </c>
      <c r="AE1309" s="142" t="str">
        <f>VLOOKUP(V1309,NIVEAUXADMIN!E:F,2,FALSE)</f>
        <v>HT08811</v>
      </c>
      <c r="AF1309" s="142" t="e">
        <f>VLOOKUP(W1309,NIVEAUXADMIN!I:J,2,FALSE)</f>
        <v>#N/A</v>
      </c>
      <c r="AG1309" s="142">
        <f>IF(SUMPRODUCT(($A$4:$A1309=A1309)*($V$4:$V1309=V1309))&gt;1,0,1)</f>
        <v>0</v>
      </c>
    </row>
    <row r="1310" spans="1:33" ht="15" customHeight="1">
      <c r="A1310" s="142" t="s">
        <v>2567</v>
      </c>
      <c r="B1310" s="142" t="s">
        <v>2567</v>
      </c>
      <c r="C1310" s="142" t="s">
        <v>34</v>
      </c>
      <c r="D1310" s="142"/>
      <c r="E1310" s="142"/>
      <c r="F1310" s="142" t="s">
        <v>16</v>
      </c>
      <c r="G1310" s="142" t="str">
        <f t="shared" si="69"/>
        <v>Janvier</v>
      </c>
      <c r="H1310" s="158">
        <v>42740</v>
      </c>
      <c r="I1310" s="84" t="s">
        <v>1050</v>
      </c>
      <c r="J1310" s="142" t="s">
        <v>1053</v>
      </c>
      <c r="K1310" s="142" t="s">
        <v>1048</v>
      </c>
      <c r="L1310" s="142"/>
      <c r="M1310" s="80" t="str">
        <f>IFERROR(VLOOKUP(K1310,REFERENCES!R:S,2,FALSE),"")</f>
        <v>Nombre</v>
      </c>
      <c r="N1310" s="75">
        <v>88</v>
      </c>
      <c r="O1310" s="75"/>
      <c r="P1310" s="75"/>
      <c r="Q1310" s="75"/>
      <c r="R1310" s="79"/>
      <c r="S1310" s="144">
        <v>88</v>
      </c>
      <c r="T1310" s="85"/>
      <c r="U1310" s="142" t="s">
        <v>17</v>
      </c>
      <c r="V1310" s="142" t="s">
        <v>18</v>
      </c>
      <c r="W1310" s="86" t="s">
        <v>1533</v>
      </c>
      <c r="X1310" s="142"/>
      <c r="Y1310" s="142"/>
      <c r="Z1310" s="142"/>
      <c r="AA1310" s="142"/>
      <c r="AB1310" s="142" t="str">
        <f t="shared" si="67"/>
        <v>KOF201715GRJE3E</v>
      </c>
      <c r="AC1310" s="142">
        <f t="shared" si="68"/>
        <v>0</v>
      </c>
      <c r="AD1310" s="142" t="str">
        <f>VLOOKUP(U1310,NIVEAUXADMIN!A:B,2,FALSE)</f>
        <v>HT08</v>
      </c>
      <c r="AE1310" s="142" t="str">
        <f>VLOOKUP(V1310,NIVEAUXADMIN!E:F,2,FALSE)</f>
        <v>HT08811</v>
      </c>
      <c r="AF1310" s="142" t="str">
        <f>VLOOKUP(W1310,NIVEAUXADMIN!I:J,2,FALSE)</f>
        <v>HT08811-03</v>
      </c>
      <c r="AG1310" s="142">
        <f>IF(SUMPRODUCT(($A$4:$A1310=A1310)*($V$4:$V1310=V1310))&gt;1,0,1)</f>
        <v>1</v>
      </c>
    </row>
    <row r="1311" spans="1:33" ht="15" customHeight="1">
      <c r="A1311" s="142" t="s">
        <v>2567</v>
      </c>
      <c r="B1311" s="142" t="s">
        <v>2567</v>
      </c>
      <c r="C1311" s="142" t="s">
        <v>34</v>
      </c>
      <c r="D1311" s="142"/>
      <c r="E1311" s="142"/>
      <c r="F1311" s="142" t="s">
        <v>16</v>
      </c>
      <c r="G1311" s="142" t="str">
        <f t="shared" si="69"/>
        <v>Janvier</v>
      </c>
      <c r="H1311" s="158">
        <v>42740</v>
      </c>
      <c r="I1311" s="84" t="s">
        <v>1051</v>
      </c>
      <c r="J1311" s="142" t="s">
        <v>1052</v>
      </c>
      <c r="K1311" s="142" t="s">
        <v>1054</v>
      </c>
      <c r="L1311" s="142"/>
      <c r="M1311" s="80" t="str">
        <f>IFERROR(VLOOKUP(K1311,REFERENCES!R:S,2,FALSE),"")</f>
        <v>Nombre</v>
      </c>
      <c r="N1311" s="75">
        <v>88</v>
      </c>
      <c r="O1311" s="75"/>
      <c r="P1311" s="75"/>
      <c r="Q1311" s="75"/>
      <c r="R1311" s="79"/>
      <c r="S1311" s="144">
        <v>88</v>
      </c>
      <c r="T1311" s="85"/>
      <c r="U1311" s="142" t="s">
        <v>17</v>
      </c>
      <c r="V1311" s="142" t="s">
        <v>18</v>
      </c>
      <c r="W1311" s="86" t="s">
        <v>1533</v>
      </c>
      <c r="X1311" s="142"/>
      <c r="Y1311" s="142"/>
      <c r="Z1311" s="142"/>
      <c r="AA1311" s="142"/>
      <c r="AB1311" s="142" t="str">
        <f t="shared" si="67"/>
        <v>KOF201715GRJE3E</v>
      </c>
      <c r="AC1311" s="142">
        <f t="shared" si="68"/>
        <v>0</v>
      </c>
      <c r="AD1311" s="142" t="str">
        <f>VLOOKUP(U1311,NIVEAUXADMIN!A:B,2,FALSE)</f>
        <v>HT08</v>
      </c>
      <c r="AE1311" s="142" t="str">
        <f>VLOOKUP(V1311,NIVEAUXADMIN!E:F,2,FALSE)</f>
        <v>HT08811</v>
      </c>
      <c r="AF1311" s="142" t="str">
        <f>VLOOKUP(W1311,NIVEAUXADMIN!I:J,2,FALSE)</f>
        <v>HT08811-03</v>
      </c>
      <c r="AG1311" s="142">
        <f>IF(SUMPRODUCT(($A$4:$A1311=A1311)*($V$4:$V1311=V1311))&gt;1,0,1)</f>
        <v>0</v>
      </c>
    </row>
    <row r="1312" spans="1:33" ht="15" customHeight="1">
      <c r="A1312" s="142" t="s">
        <v>2567</v>
      </c>
      <c r="B1312" s="142" t="s">
        <v>2567</v>
      </c>
      <c r="C1312" s="142" t="s">
        <v>34</v>
      </c>
      <c r="D1312" s="142"/>
      <c r="E1312" s="142"/>
      <c r="F1312" s="142" t="s">
        <v>16</v>
      </c>
      <c r="G1312" s="142" t="str">
        <f t="shared" si="69"/>
        <v>Janvier</v>
      </c>
      <c r="H1312" s="158">
        <v>42740</v>
      </c>
      <c r="I1312" s="84" t="s">
        <v>1050</v>
      </c>
      <c r="J1312" s="142" t="s">
        <v>1053</v>
      </c>
      <c r="K1312" s="142" t="s">
        <v>1048</v>
      </c>
      <c r="L1312" s="142"/>
      <c r="M1312" s="80" t="str">
        <f>IFERROR(VLOOKUP(K1312,REFERENCES!R:S,2,FALSE),"")</f>
        <v>Nombre</v>
      </c>
      <c r="N1312" s="75">
        <v>67</v>
      </c>
      <c r="O1312" s="75"/>
      <c r="P1312" s="75"/>
      <c r="Q1312" s="75"/>
      <c r="R1312" s="79"/>
      <c r="S1312" s="144">
        <v>67</v>
      </c>
      <c r="T1312" s="85"/>
      <c r="U1312" s="142" t="s">
        <v>17</v>
      </c>
      <c r="V1312" s="142" t="s">
        <v>18</v>
      </c>
      <c r="W1312" s="86" t="s">
        <v>1622</v>
      </c>
      <c r="X1312" s="142"/>
      <c r="Y1312" s="142"/>
      <c r="Z1312" s="142"/>
      <c r="AA1312" s="142"/>
      <c r="AB1312" s="142" t="str">
        <f t="shared" si="67"/>
        <v>KOF201715GRJE4E</v>
      </c>
      <c r="AC1312" s="142">
        <f t="shared" si="68"/>
        <v>0</v>
      </c>
      <c r="AD1312" s="142" t="str">
        <f>VLOOKUP(U1312,NIVEAUXADMIN!A:B,2,FALSE)</f>
        <v>HT08</v>
      </c>
      <c r="AE1312" s="142" t="str">
        <f>VLOOKUP(V1312,NIVEAUXADMIN!E:F,2,FALSE)</f>
        <v>HT08811</v>
      </c>
      <c r="AF1312" s="142" t="str">
        <f>VLOOKUP(W1312,NIVEAUXADMIN!I:J,2,FALSE)</f>
        <v>HT08811-04</v>
      </c>
      <c r="AG1312" s="142">
        <f>IF(SUMPRODUCT(($A$4:$A1312=A1312)*($V$4:$V1312=V1312))&gt;1,0,1)</f>
        <v>0</v>
      </c>
    </row>
    <row r="1313" spans="1:33" ht="15" customHeight="1">
      <c r="A1313" s="142" t="s">
        <v>2567</v>
      </c>
      <c r="B1313" s="142" t="s">
        <v>2567</v>
      </c>
      <c r="C1313" s="142" t="s">
        <v>34</v>
      </c>
      <c r="D1313" s="142"/>
      <c r="E1313" s="142"/>
      <c r="F1313" s="142" t="s">
        <v>16</v>
      </c>
      <c r="G1313" s="142" t="str">
        <f t="shared" si="69"/>
        <v>Janvier</v>
      </c>
      <c r="H1313" s="158">
        <v>42740</v>
      </c>
      <c r="I1313" s="84" t="s">
        <v>1051</v>
      </c>
      <c r="J1313" s="142" t="s">
        <v>1052</v>
      </c>
      <c r="K1313" s="142" t="s">
        <v>1054</v>
      </c>
      <c r="L1313" s="142"/>
      <c r="M1313" s="80" t="str">
        <f>IFERROR(VLOOKUP(K1313,REFERENCES!R:S,2,FALSE),"")</f>
        <v>Nombre</v>
      </c>
      <c r="N1313" s="75">
        <v>67</v>
      </c>
      <c r="O1313" s="75"/>
      <c r="P1313" s="75"/>
      <c r="Q1313" s="75"/>
      <c r="R1313" s="79"/>
      <c r="S1313" s="144">
        <v>67</v>
      </c>
      <c r="T1313" s="85"/>
      <c r="U1313" s="142" t="s">
        <v>17</v>
      </c>
      <c r="V1313" s="142" t="s">
        <v>18</v>
      </c>
      <c r="W1313" s="86" t="s">
        <v>1622</v>
      </c>
      <c r="X1313" s="142"/>
      <c r="Y1313" s="142"/>
      <c r="Z1313" s="142"/>
      <c r="AA1313" s="142"/>
      <c r="AB1313" s="142" t="str">
        <f t="shared" si="67"/>
        <v>KOF201715GRJE4E</v>
      </c>
      <c r="AC1313" s="142">
        <f t="shared" si="68"/>
        <v>0</v>
      </c>
      <c r="AD1313" s="142" t="str">
        <f>VLOOKUP(U1313,NIVEAUXADMIN!A:B,2,FALSE)</f>
        <v>HT08</v>
      </c>
      <c r="AE1313" s="142" t="str">
        <f>VLOOKUP(V1313,NIVEAUXADMIN!E:F,2,FALSE)</f>
        <v>HT08811</v>
      </c>
      <c r="AF1313" s="142" t="str">
        <f>VLOOKUP(W1313,NIVEAUXADMIN!I:J,2,FALSE)</f>
        <v>HT08811-04</v>
      </c>
      <c r="AG1313" s="142">
        <f>IF(SUMPRODUCT(($A$4:$A1313=A1313)*($V$4:$V1313=V1313))&gt;1,0,1)</f>
        <v>0</v>
      </c>
    </row>
    <row r="1314" spans="1:33" ht="15" customHeight="1">
      <c r="A1314" s="142" t="s">
        <v>2567</v>
      </c>
      <c r="B1314" s="142" t="s">
        <v>2567</v>
      </c>
      <c r="C1314" s="142" t="s">
        <v>34</v>
      </c>
      <c r="D1314" s="142"/>
      <c r="E1314" s="142"/>
      <c r="F1314" s="142" t="s">
        <v>16</v>
      </c>
      <c r="G1314" s="142" t="str">
        <f t="shared" si="69"/>
        <v>Janvier</v>
      </c>
      <c r="H1314" s="158">
        <v>42740</v>
      </c>
      <c r="I1314" s="84" t="s">
        <v>1050</v>
      </c>
      <c r="J1314" s="142" t="s">
        <v>1053</v>
      </c>
      <c r="K1314" s="142" t="s">
        <v>1048</v>
      </c>
      <c r="L1314" s="142"/>
      <c r="M1314" s="80" t="str">
        <f>IFERROR(VLOOKUP(K1314,REFERENCES!R:S,2,FALSE),"")</f>
        <v>Nombre</v>
      </c>
      <c r="N1314" s="75">
        <v>605</v>
      </c>
      <c r="O1314" s="75"/>
      <c r="P1314" s="75"/>
      <c r="Q1314" s="75"/>
      <c r="R1314" s="79"/>
      <c r="S1314" s="144">
        <v>605</v>
      </c>
      <c r="T1314" s="85"/>
      <c r="U1314" s="142" t="s">
        <v>17</v>
      </c>
      <c r="V1314" s="142" t="s">
        <v>18</v>
      </c>
      <c r="W1314" s="86" t="s">
        <v>1683</v>
      </c>
      <c r="X1314" s="142"/>
      <c r="Y1314" s="142"/>
      <c r="Z1314" s="142"/>
      <c r="AA1314" s="142"/>
      <c r="AB1314" s="142" t="str">
        <f t="shared" si="67"/>
        <v>KOF201715GRJE5E</v>
      </c>
      <c r="AC1314" s="142">
        <f t="shared" si="68"/>
        <v>0</v>
      </c>
      <c r="AD1314" s="142" t="str">
        <f>VLOOKUP(U1314,NIVEAUXADMIN!A:B,2,FALSE)</f>
        <v>HT08</v>
      </c>
      <c r="AE1314" s="142" t="str">
        <f>VLOOKUP(V1314,NIVEAUXADMIN!E:F,2,FALSE)</f>
        <v>HT08811</v>
      </c>
      <c r="AF1314" s="142" t="str">
        <f>VLOOKUP(W1314,NIVEAUXADMIN!I:J,2,FALSE)</f>
        <v>HT08811-05</v>
      </c>
      <c r="AG1314" s="142">
        <f>IF(SUMPRODUCT(($A$4:$A1314=A1314)*($V$4:$V1314=V1314))&gt;1,0,1)</f>
        <v>0</v>
      </c>
    </row>
    <row r="1315" spans="1:33" ht="15" customHeight="1">
      <c r="A1315" s="142" t="s">
        <v>2567</v>
      </c>
      <c r="B1315" s="142" t="s">
        <v>2567</v>
      </c>
      <c r="C1315" s="142" t="s">
        <v>34</v>
      </c>
      <c r="D1315" s="142"/>
      <c r="E1315" s="142"/>
      <c r="F1315" s="142" t="s">
        <v>16</v>
      </c>
      <c r="G1315" s="142" t="str">
        <f t="shared" si="69"/>
        <v>Janvier</v>
      </c>
      <c r="H1315" s="158">
        <v>42740</v>
      </c>
      <c r="I1315" s="84" t="s">
        <v>1051</v>
      </c>
      <c r="J1315" s="142" t="s">
        <v>1052</v>
      </c>
      <c r="K1315" s="142" t="s">
        <v>1054</v>
      </c>
      <c r="L1315" s="142"/>
      <c r="M1315" s="80" t="str">
        <f>IFERROR(VLOOKUP(K1315,REFERENCES!R:S,2,FALSE),"")</f>
        <v>Nombre</v>
      </c>
      <c r="N1315" s="75">
        <v>605</v>
      </c>
      <c r="O1315" s="75"/>
      <c r="P1315" s="75"/>
      <c r="Q1315" s="75"/>
      <c r="R1315" s="79"/>
      <c r="S1315" s="144">
        <v>605</v>
      </c>
      <c r="T1315" s="85"/>
      <c r="U1315" s="142" t="s">
        <v>17</v>
      </c>
      <c r="V1315" s="142" t="s">
        <v>18</v>
      </c>
      <c r="W1315" s="86" t="s">
        <v>1683</v>
      </c>
      <c r="X1315" s="142"/>
      <c r="Y1315" s="142"/>
      <c r="Z1315" s="142"/>
      <c r="AA1315" s="142"/>
      <c r="AB1315" s="142" t="str">
        <f t="shared" si="67"/>
        <v>KOF201715GRJE5E</v>
      </c>
      <c r="AC1315" s="142">
        <f t="shared" si="68"/>
        <v>0</v>
      </c>
      <c r="AD1315" s="142" t="str">
        <f>VLOOKUP(U1315,NIVEAUXADMIN!A:B,2,FALSE)</f>
        <v>HT08</v>
      </c>
      <c r="AE1315" s="142" t="str">
        <f>VLOOKUP(V1315,NIVEAUXADMIN!E:F,2,FALSE)</f>
        <v>HT08811</v>
      </c>
      <c r="AF1315" s="142" t="str">
        <f>VLOOKUP(W1315,NIVEAUXADMIN!I:J,2,FALSE)</f>
        <v>HT08811-05</v>
      </c>
      <c r="AG1315" s="142">
        <f>IF(SUMPRODUCT(($A$4:$A1315=A1315)*($V$4:$V1315=V1315))&gt;1,0,1)</f>
        <v>0</v>
      </c>
    </row>
    <row r="1316" spans="1:33" ht="15" customHeight="1">
      <c r="A1316" s="142" t="s">
        <v>2567</v>
      </c>
      <c r="B1316" s="142" t="s">
        <v>2567</v>
      </c>
      <c r="C1316" s="142" t="s">
        <v>34</v>
      </c>
      <c r="D1316" s="142"/>
      <c r="E1316" s="142"/>
      <c r="F1316" s="142" t="s">
        <v>16</v>
      </c>
      <c r="G1316" s="142" t="str">
        <f t="shared" si="69"/>
        <v>Janvier</v>
      </c>
      <c r="H1316" s="158">
        <v>42759</v>
      </c>
      <c r="I1316" s="84" t="s">
        <v>1050</v>
      </c>
      <c r="J1316" s="142" t="s">
        <v>1053</v>
      </c>
      <c r="K1316" s="142" t="s">
        <v>1048</v>
      </c>
      <c r="L1316" s="142"/>
      <c r="M1316" s="80" t="str">
        <f>IFERROR(VLOOKUP(K1316,REFERENCES!R:S,2,FALSE),"")</f>
        <v>Nombre</v>
      </c>
      <c r="N1316" s="75">
        <v>122</v>
      </c>
      <c r="O1316" s="75"/>
      <c r="P1316" s="75">
        <v>99</v>
      </c>
      <c r="Q1316" s="75">
        <v>23</v>
      </c>
      <c r="R1316" s="79"/>
      <c r="S1316" s="144">
        <v>122</v>
      </c>
      <c r="T1316" s="85"/>
      <c r="U1316" s="142" t="s">
        <v>17</v>
      </c>
      <c r="V1316" s="142" t="s">
        <v>275</v>
      </c>
      <c r="W1316" s="86" t="s">
        <v>1328</v>
      </c>
      <c r="X1316" s="142"/>
      <c r="Y1316" s="142"/>
      <c r="Z1316" s="142"/>
      <c r="AA1316" s="142"/>
      <c r="AB1316" s="142" t="str">
        <f t="shared" si="67"/>
        <v>KOF2017124GRRO1E</v>
      </c>
      <c r="AC1316" s="142">
        <f t="shared" si="68"/>
        <v>0</v>
      </c>
      <c r="AD1316" s="142" t="str">
        <f>VLOOKUP(U1316,NIVEAUXADMIN!A:B,2,FALSE)</f>
        <v>HT08</v>
      </c>
      <c r="AE1316" s="142" t="str">
        <f>VLOOKUP(V1316,NIVEAUXADMIN!E:F,2,FALSE)</f>
        <v>HT08832</v>
      </c>
      <c r="AF1316" s="142" t="str">
        <f>VLOOKUP(W1316,NIVEAUXADMIN!I:J,2,FALSE)</f>
        <v>HT08832-01</v>
      </c>
      <c r="AG1316" s="142">
        <f>IF(SUMPRODUCT(($A$4:$A1316=A1316)*($V$4:$V1316=V1316))&gt;1,0,1)</f>
        <v>1</v>
      </c>
    </row>
    <row r="1317" spans="1:33" ht="15" customHeight="1">
      <c r="A1317" s="142" t="s">
        <v>2567</v>
      </c>
      <c r="B1317" s="142" t="s">
        <v>2567</v>
      </c>
      <c r="C1317" s="142" t="s">
        <v>34</v>
      </c>
      <c r="D1317" s="142"/>
      <c r="E1317" s="142"/>
      <c r="F1317" s="142" t="s">
        <v>16</v>
      </c>
      <c r="G1317" s="142" t="str">
        <f t="shared" si="69"/>
        <v>Janvier</v>
      </c>
      <c r="H1317" s="158">
        <v>42759</v>
      </c>
      <c r="I1317" s="84" t="s">
        <v>1051</v>
      </c>
      <c r="J1317" s="142" t="s">
        <v>1052</v>
      </c>
      <c r="K1317" s="142" t="s">
        <v>1054</v>
      </c>
      <c r="L1317" s="142"/>
      <c r="M1317" s="80" t="str">
        <f>IFERROR(VLOOKUP(K1317,REFERENCES!R:S,2,FALSE),"")</f>
        <v>Nombre</v>
      </c>
      <c r="N1317" s="75">
        <v>122</v>
      </c>
      <c r="O1317" s="75"/>
      <c r="P1317" s="75">
        <v>99</v>
      </c>
      <c r="Q1317" s="75">
        <v>23</v>
      </c>
      <c r="R1317" s="79"/>
      <c r="S1317" s="144">
        <v>122</v>
      </c>
      <c r="T1317" s="85"/>
      <c r="U1317" s="142" t="s">
        <v>17</v>
      </c>
      <c r="V1317" s="142" t="s">
        <v>275</v>
      </c>
      <c r="W1317" s="86" t="s">
        <v>1328</v>
      </c>
      <c r="X1317" s="142"/>
      <c r="Y1317" s="142"/>
      <c r="Z1317" s="142"/>
      <c r="AA1317" s="142"/>
      <c r="AB1317" s="142" t="str">
        <f t="shared" si="67"/>
        <v>KOF2017124GRRO1E</v>
      </c>
      <c r="AC1317" s="142">
        <f t="shared" si="68"/>
        <v>0</v>
      </c>
      <c r="AD1317" s="142" t="str">
        <f>VLOOKUP(U1317,NIVEAUXADMIN!A:B,2,FALSE)</f>
        <v>HT08</v>
      </c>
      <c r="AE1317" s="142" t="str">
        <f>VLOOKUP(V1317,NIVEAUXADMIN!E:F,2,FALSE)</f>
        <v>HT08832</v>
      </c>
      <c r="AF1317" s="142" t="str">
        <f>VLOOKUP(W1317,NIVEAUXADMIN!I:J,2,FALSE)</f>
        <v>HT08832-01</v>
      </c>
      <c r="AG1317" s="142">
        <f>IF(SUMPRODUCT(($A$4:$A1317=A1317)*($V$4:$V1317=V1317))&gt;1,0,1)</f>
        <v>0</v>
      </c>
    </row>
    <row r="1318" spans="1:33" ht="15" customHeight="1">
      <c r="A1318" s="142" t="s">
        <v>2567</v>
      </c>
      <c r="B1318" s="142" t="s">
        <v>2567</v>
      </c>
      <c r="C1318" s="142" t="s">
        <v>34</v>
      </c>
      <c r="D1318" s="142"/>
      <c r="E1318" s="142"/>
      <c r="F1318" s="142" t="s">
        <v>16</v>
      </c>
      <c r="G1318" s="142" t="str">
        <f t="shared" si="69"/>
        <v>Janvier</v>
      </c>
      <c r="H1318" s="158">
        <v>42759</v>
      </c>
      <c r="I1318" s="84" t="s">
        <v>1050</v>
      </c>
      <c r="J1318" s="142" t="s">
        <v>1053</v>
      </c>
      <c r="K1318" s="142" t="s">
        <v>1048</v>
      </c>
      <c r="L1318" s="142"/>
      <c r="M1318" s="80" t="str">
        <f>IFERROR(VLOOKUP(K1318,REFERENCES!R:S,2,FALSE),"")</f>
        <v>Nombre</v>
      </c>
      <c r="N1318" s="75">
        <v>118</v>
      </c>
      <c r="O1318" s="75"/>
      <c r="P1318" s="75">
        <v>79</v>
      </c>
      <c r="Q1318" s="75">
        <v>39</v>
      </c>
      <c r="R1318" s="79"/>
      <c r="S1318" s="144">
        <v>118</v>
      </c>
      <c r="T1318" s="85"/>
      <c r="U1318" s="142" t="s">
        <v>17</v>
      </c>
      <c r="V1318" s="142" t="s">
        <v>275</v>
      </c>
      <c r="W1318" s="86" t="s">
        <v>1625</v>
      </c>
      <c r="X1318" s="142"/>
      <c r="Y1318" s="142"/>
      <c r="Z1318" s="142"/>
      <c r="AA1318" s="142"/>
      <c r="AB1318" s="142" t="str">
        <f t="shared" si="67"/>
        <v>KOF2017124GRRO4E</v>
      </c>
      <c r="AC1318" s="142">
        <f t="shared" si="68"/>
        <v>0</v>
      </c>
      <c r="AD1318" s="142" t="str">
        <f>VLOOKUP(U1318,NIVEAUXADMIN!A:B,2,FALSE)</f>
        <v>HT08</v>
      </c>
      <c r="AE1318" s="142" t="str">
        <f>VLOOKUP(V1318,NIVEAUXADMIN!E:F,2,FALSE)</f>
        <v>HT08832</v>
      </c>
      <c r="AF1318" s="142" t="str">
        <f>VLOOKUP(W1318,NIVEAUXADMIN!I:J,2,FALSE)</f>
        <v>HT08832-04</v>
      </c>
      <c r="AG1318" s="142">
        <f>IF(SUMPRODUCT(($A$4:$A1318=A1318)*($V$4:$V1318=V1318))&gt;1,0,1)</f>
        <v>0</v>
      </c>
    </row>
    <row r="1319" spans="1:33" ht="15" customHeight="1">
      <c r="A1319" s="142" t="s">
        <v>2567</v>
      </c>
      <c r="B1319" s="142" t="s">
        <v>2567</v>
      </c>
      <c r="C1319" s="142" t="s">
        <v>34</v>
      </c>
      <c r="D1319" s="142"/>
      <c r="E1319" s="142"/>
      <c r="F1319" s="142" t="s">
        <v>16</v>
      </c>
      <c r="G1319" s="142" t="str">
        <f t="shared" si="69"/>
        <v>Janvier</v>
      </c>
      <c r="H1319" s="158">
        <v>42759</v>
      </c>
      <c r="I1319" s="84" t="s">
        <v>1051</v>
      </c>
      <c r="J1319" s="142" t="s">
        <v>1052</v>
      </c>
      <c r="K1319" s="142" t="s">
        <v>1054</v>
      </c>
      <c r="L1319" s="142"/>
      <c r="M1319" s="80" t="str">
        <f>IFERROR(VLOOKUP(K1319,REFERENCES!R:S,2,FALSE),"")</f>
        <v>Nombre</v>
      </c>
      <c r="N1319" s="75">
        <v>118</v>
      </c>
      <c r="O1319" s="75"/>
      <c r="P1319" s="75">
        <v>79</v>
      </c>
      <c r="Q1319" s="75">
        <v>39</v>
      </c>
      <c r="R1319" s="79"/>
      <c r="S1319" s="144">
        <v>118</v>
      </c>
      <c r="T1319" s="85"/>
      <c r="U1319" s="142" t="s">
        <v>17</v>
      </c>
      <c r="V1319" s="142" t="s">
        <v>275</v>
      </c>
      <c r="W1319" s="86" t="s">
        <v>1625</v>
      </c>
      <c r="X1319" s="142"/>
      <c r="Y1319" s="142"/>
      <c r="Z1319" s="142"/>
      <c r="AA1319" s="142"/>
      <c r="AB1319" s="142" t="str">
        <f t="shared" si="67"/>
        <v>KOF2017124GRRO4E</v>
      </c>
      <c r="AC1319" s="142">
        <f t="shared" si="68"/>
        <v>0</v>
      </c>
      <c r="AD1319" s="142" t="str">
        <f>VLOOKUP(U1319,NIVEAUXADMIN!A:B,2,FALSE)</f>
        <v>HT08</v>
      </c>
      <c r="AE1319" s="142" t="str">
        <f>VLOOKUP(V1319,NIVEAUXADMIN!E:F,2,FALSE)</f>
        <v>HT08832</v>
      </c>
      <c r="AF1319" s="142" t="str">
        <f>VLOOKUP(W1319,NIVEAUXADMIN!I:J,2,FALSE)</f>
        <v>HT08832-04</v>
      </c>
      <c r="AG1319" s="142">
        <f>IF(SUMPRODUCT(($A$4:$A1319=A1319)*($V$4:$V1319=V1319))&gt;1,0,1)</f>
        <v>0</v>
      </c>
    </row>
    <row r="1320" spans="1:33" ht="15" customHeight="1">
      <c r="A1320" s="142" t="s">
        <v>89</v>
      </c>
      <c r="B1320" s="142" t="s">
        <v>2774</v>
      </c>
      <c r="C1320" s="142" t="s">
        <v>26</v>
      </c>
      <c r="D1320" s="142" t="s">
        <v>1148</v>
      </c>
      <c r="E1320" s="72" t="s">
        <v>1914</v>
      </c>
      <c r="F1320" s="142" t="s">
        <v>16</v>
      </c>
      <c r="G1320" s="142" t="str">
        <f t="shared" si="69"/>
        <v>Novembre</v>
      </c>
      <c r="H1320" s="158">
        <v>42682</v>
      </c>
      <c r="I1320" s="84" t="s">
        <v>1051</v>
      </c>
      <c r="J1320" s="142" t="s">
        <v>1052</v>
      </c>
      <c r="K1320" s="142" t="s">
        <v>1062</v>
      </c>
      <c r="L1320" s="142" t="s">
        <v>1920</v>
      </c>
      <c r="M1320" s="80" t="str">
        <f>IFERROR(VLOOKUP(K1320,REFERENCES!R:S,2,FALSE),"")</f>
        <v>Nombre</v>
      </c>
      <c r="N1320" s="159">
        <v>30</v>
      </c>
      <c r="O1320" s="75"/>
      <c r="P1320" s="75"/>
      <c r="Q1320" s="75"/>
      <c r="R1320" s="79" t="s">
        <v>1885</v>
      </c>
      <c r="S1320" s="144">
        <v>30</v>
      </c>
      <c r="T1320" s="85" t="s">
        <v>1040</v>
      </c>
      <c r="U1320" s="142" t="s">
        <v>174</v>
      </c>
      <c r="V1320" s="142" t="s">
        <v>476</v>
      </c>
      <c r="W1320" s="86" t="s">
        <v>1406</v>
      </c>
      <c r="X1320" s="142" t="s">
        <v>1921</v>
      </c>
      <c r="Y1320" s="142" t="s">
        <v>1035</v>
      </c>
      <c r="Z1320" s="142" t="s">
        <v>1069</v>
      </c>
      <c r="AA1320" s="142"/>
      <c r="AB1320" s="142" t="str">
        <f t="shared" si="67"/>
        <v>LUT2016118OUGR1È</v>
      </c>
      <c r="AC1320" s="142">
        <f t="shared" si="68"/>
        <v>0</v>
      </c>
      <c r="AD1320" s="142" t="str">
        <f>VLOOKUP(U1320,NIVEAUXADMIN!A:B,2,FALSE)</f>
        <v>HT01</v>
      </c>
      <c r="AE1320" s="142" t="str">
        <f>VLOOKUP(V1320,NIVEAUXADMIN!E:F,2,FALSE)</f>
        <v>HT01123</v>
      </c>
      <c r="AF1320" s="142" t="str">
        <f>VLOOKUP(W1320,NIVEAUXADMIN!I:J,2,FALSE)</f>
        <v>HT01123-01</v>
      </c>
      <c r="AG1320" s="142">
        <f>IF(SUMPRODUCT(($A$4:$A1320=A1320)*($V$4:$V1320=V1320))&gt;1,0,1)</f>
        <v>1</v>
      </c>
    </row>
    <row r="1321" spans="1:33" ht="15" customHeight="1">
      <c r="A1321" s="142" t="s">
        <v>89</v>
      </c>
      <c r="B1321" s="142" t="s">
        <v>2774</v>
      </c>
      <c r="C1321" s="142" t="s">
        <v>26</v>
      </c>
      <c r="D1321" s="142" t="s">
        <v>1148</v>
      </c>
      <c r="E1321" s="72" t="s">
        <v>1914</v>
      </c>
      <c r="F1321" s="142" t="s">
        <v>16</v>
      </c>
      <c r="G1321" s="142" t="str">
        <f t="shared" si="69"/>
        <v>Novembre</v>
      </c>
      <c r="H1321" s="158">
        <v>42684</v>
      </c>
      <c r="I1321" s="84" t="s">
        <v>1051</v>
      </c>
      <c r="J1321" s="142" t="s">
        <v>1052</v>
      </c>
      <c r="K1321" s="142" t="s">
        <v>1062</v>
      </c>
      <c r="L1321" s="142" t="s">
        <v>1920</v>
      </c>
      <c r="M1321" s="80" t="str">
        <f>IFERROR(VLOOKUP(K1321,REFERENCES!R:S,2,FALSE),"")</f>
        <v>Nombre</v>
      </c>
      <c r="N1321" s="159">
        <v>30</v>
      </c>
      <c r="O1321" s="75"/>
      <c r="P1321" s="75"/>
      <c r="Q1321" s="75"/>
      <c r="R1321" s="79" t="s">
        <v>1885</v>
      </c>
      <c r="S1321" s="144">
        <v>30</v>
      </c>
      <c r="T1321" s="85" t="s">
        <v>1040</v>
      </c>
      <c r="U1321" s="142" t="s">
        <v>174</v>
      </c>
      <c r="V1321" s="142" t="s">
        <v>476</v>
      </c>
      <c r="W1321" s="86" t="s">
        <v>1774</v>
      </c>
      <c r="X1321" s="142" t="s">
        <v>1922</v>
      </c>
      <c r="Y1321" s="142" t="s">
        <v>1035</v>
      </c>
      <c r="Z1321" s="142" t="s">
        <v>1069</v>
      </c>
      <c r="AA1321" s="142"/>
      <c r="AB1321" s="142" t="str">
        <f t="shared" si="67"/>
        <v>LUT20161110OUGR7È</v>
      </c>
      <c r="AC1321" s="142">
        <f t="shared" si="68"/>
        <v>0</v>
      </c>
      <c r="AD1321" s="142" t="str">
        <f>VLOOKUP(U1321,NIVEAUXADMIN!A:B,2,FALSE)</f>
        <v>HT01</v>
      </c>
      <c r="AE1321" s="142" t="str">
        <f>VLOOKUP(V1321,NIVEAUXADMIN!E:F,2,FALSE)</f>
        <v>HT01123</v>
      </c>
      <c r="AF1321" s="142" t="str">
        <f>VLOOKUP(W1321,NIVEAUXADMIN!I:J,2,FALSE)</f>
        <v>HT01123-07</v>
      </c>
      <c r="AG1321" s="142">
        <f>IF(SUMPRODUCT(($A$4:$A1321=A1321)*($V$4:$V1321=V1321))&gt;1,0,1)</f>
        <v>0</v>
      </c>
    </row>
    <row r="1322" spans="1:33" ht="15" customHeight="1">
      <c r="A1322" s="142" t="s">
        <v>89</v>
      </c>
      <c r="B1322" s="142" t="s">
        <v>2774</v>
      </c>
      <c r="C1322" s="142" t="s">
        <v>26</v>
      </c>
      <c r="D1322" s="142" t="s">
        <v>1147</v>
      </c>
      <c r="E1322" s="72" t="s">
        <v>1914</v>
      </c>
      <c r="F1322" s="142" t="s">
        <v>16</v>
      </c>
      <c r="G1322" s="142" t="str">
        <f t="shared" si="69"/>
        <v>Novembre</v>
      </c>
      <c r="H1322" s="158">
        <v>42678</v>
      </c>
      <c r="I1322" s="84" t="s">
        <v>1051</v>
      </c>
      <c r="J1322" s="142" t="s">
        <v>1052</v>
      </c>
      <c r="K1322" s="142" t="s">
        <v>1062</v>
      </c>
      <c r="L1322" s="142" t="s">
        <v>1900</v>
      </c>
      <c r="M1322" s="80" t="str">
        <f>IFERROR(VLOOKUP(K1322,REFERENCES!R:S,2,FALSE),"")</f>
        <v>Nombre</v>
      </c>
      <c r="N1322" s="159">
        <v>100</v>
      </c>
      <c r="O1322" s="75"/>
      <c r="P1322" s="75"/>
      <c r="Q1322" s="75"/>
      <c r="R1322" s="79" t="s">
        <v>1885</v>
      </c>
      <c r="S1322" s="144">
        <v>100</v>
      </c>
      <c r="T1322" s="85" t="s">
        <v>1040</v>
      </c>
      <c r="U1322" s="142" t="s">
        <v>17</v>
      </c>
      <c r="V1322" s="142" t="s">
        <v>18</v>
      </c>
      <c r="W1322" s="86" t="s">
        <v>1488</v>
      </c>
      <c r="X1322" s="142" t="s">
        <v>1903</v>
      </c>
      <c r="Y1322" s="142" t="s">
        <v>1035</v>
      </c>
      <c r="Z1322" s="142" t="s">
        <v>1069</v>
      </c>
      <c r="AA1322" s="142"/>
      <c r="AB1322" s="142" t="str">
        <f t="shared" si="67"/>
        <v>LUT2016114GRJE2È</v>
      </c>
      <c r="AC1322" s="142">
        <f t="shared" si="68"/>
        <v>0</v>
      </c>
      <c r="AD1322" s="142" t="str">
        <f>VLOOKUP(U1322,NIVEAUXADMIN!A:B,2,FALSE)</f>
        <v>HT08</v>
      </c>
      <c r="AE1322" s="142" t="str">
        <f>VLOOKUP(V1322,NIVEAUXADMIN!E:F,2,FALSE)</f>
        <v>HT08811</v>
      </c>
      <c r="AF1322" s="142" t="str">
        <f>VLOOKUP(W1322,NIVEAUXADMIN!I:J,2,FALSE)</f>
        <v>HT08811-02</v>
      </c>
      <c r="AG1322" s="142">
        <f>IF(SUMPRODUCT(($A$4:$A1322=A1322)*($V$4:$V1322=V1322))&gt;1,0,1)</f>
        <v>1</v>
      </c>
    </row>
    <row r="1323" spans="1:33" ht="15" customHeight="1">
      <c r="A1323" s="142" t="s">
        <v>89</v>
      </c>
      <c r="B1323" s="142" t="s">
        <v>2774</v>
      </c>
      <c r="C1323" s="142" t="s">
        <v>26</v>
      </c>
      <c r="D1323" s="142" t="s">
        <v>1147</v>
      </c>
      <c r="E1323" s="72" t="s">
        <v>1914</v>
      </c>
      <c r="F1323" s="142" t="s">
        <v>16</v>
      </c>
      <c r="G1323" s="142" t="str">
        <f t="shared" si="69"/>
        <v>Novembre</v>
      </c>
      <c r="H1323" s="158">
        <v>42679</v>
      </c>
      <c r="I1323" s="84" t="s">
        <v>1049</v>
      </c>
      <c r="J1323" s="142" t="s">
        <v>1053</v>
      </c>
      <c r="K1323" s="142" t="s">
        <v>1064</v>
      </c>
      <c r="L1323" s="142" t="s">
        <v>1901</v>
      </c>
      <c r="M1323" s="80" t="str">
        <f>IFERROR(VLOOKUP(K1323,REFERENCES!R:S,2,FALSE),"")</f>
        <v>Nombre</v>
      </c>
      <c r="N1323" s="159">
        <v>100</v>
      </c>
      <c r="O1323" s="75"/>
      <c r="P1323" s="75"/>
      <c r="Q1323" s="75"/>
      <c r="R1323" s="79" t="s">
        <v>1885</v>
      </c>
      <c r="S1323" s="144">
        <v>100</v>
      </c>
      <c r="T1323" s="85" t="s">
        <v>1040</v>
      </c>
      <c r="U1323" s="142" t="s">
        <v>17</v>
      </c>
      <c r="V1323" s="142" t="s">
        <v>18</v>
      </c>
      <c r="W1323" s="86" t="s">
        <v>1488</v>
      </c>
      <c r="X1323" s="142" t="s">
        <v>1919</v>
      </c>
      <c r="Y1323" s="142" t="s">
        <v>1035</v>
      </c>
      <c r="Z1323" s="142" t="s">
        <v>1069</v>
      </c>
      <c r="AA1323" s="142"/>
      <c r="AB1323" s="142" t="str">
        <f t="shared" si="67"/>
        <v>LUT2016115GRJE2È</v>
      </c>
      <c r="AC1323" s="142">
        <f t="shared" si="68"/>
        <v>0</v>
      </c>
      <c r="AD1323" s="142" t="str">
        <f>VLOOKUP(U1323,NIVEAUXADMIN!A:B,2,FALSE)</f>
        <v>HT08</v>
      </c>
      <c r="AE1323" s="142" t="str">
        <f>VLOOKUP(V1323,NIVEAUXADMIN!E:F,2,FALSE)</f>
        <v>HT08811</v>
      </c>
      <c r="AF1323" s="142" t="str">
        <f>VLOOKUP(W1323,NIVEAUXADMIN!I:J,2,FALSE)</f>
        <v>HT08811-02</v>
      </c>
      <c r="AG1323" s="142">
        <f>IF(SUMPRODUCT(($A$4:$A1323=A1323)*($V$4:$V1323=V1323))&gt;1,0,1)</f>
        <v>0</v>
      </c>
    </row>
    <row r="1324" spans="1:33" ht="15" customHeight="1">
      <c r="A1324" s="142" t="s">
        <v>89</v>
      </c>
      <c r="B1324" s="142" t="s">
        <v>2774</v>
      </c>
      <c r="C1324" s="142" t="s">
        <v>26</v>
      </c>
      <c r="D1324" s="142" t="s">
        <v>1147</v>
      </c>
      <c r="E1324" s="72" t="s">
        <v>1914</v>
      </c>
      <c r="F1324" s="142" t="s">
        <v>16</v>
      </c>
      <c r="G1324" s="142" t="str">
        <f t="shared" si="69"/>
        <v>Novembre</v>
      </c>
      <c r="H1324" s="158">
        <v>42679</v>
      </c>
      <c r="I1324" s="84" t="s">
        <v>1051</v>
      </c>
      <c r="J1324" s="142" t="s">
        <v>1052</v>
      </c>
      <c r="K1324" s="142" t="s">
        <v>1062</v>
      </c>
      <c r="L1324" s="142" t="s">
        <v>1900</v>
      </c>
      <c r="M1324" s="80" t="str">
        <f>IFERROR(VLOOKUP(K1324,REFERENCES!R:S,2,FALSE),"")</f>
        <v>Nombre</v>
      </c>
      <c r="N1324" s="159">
        <v>100</v>
      </c>
      <c r="O1324" s="75"/>
      <c r="P1324" s="75"/>
      <c r="Q1324" s="75"/>
      <c r="R1324" s="79" t="s">
        <v>1885</v>
      </c>
      <c r="S1324" s="144">
        <v>100</v>
      </c>
      <c r="T1324" s="85" t="s">
        <v>1040</v>
      </c>
      <c r="U1324" s="142" t="s">
        <v>17</v>
      </c>
      <c r="V1324" s="142" t="s">
        <v>18</v>
      </c>
      <c r="W1324" s="86" t="s">
        <v>1488</v>
      </c>
      <c r="X1324" s="142" t="s">
        <v>1919</v>
      </c>
      <c r="Y1324" s="142" t="s">
        <v>1035</v>
      </c>
      <c r="Z1324" s="142" t="s">
        <v>1069</v>
      </c>
      <c r="AA1324" s="142"/>
      <c r="AB1324" s="142" t="str">
        <f t="shared" si="67"/>
        <v>LUT2016115GRJE2È</v>
      </c>
      <c r="AC1324" s="142">
        <f t="shared" si="68"/>
        <v>0</v>
      </c>
      <c r="AD1324" s="142" t="str">
        <f>VLOOKUP(U1324,NIVEAUXADMIN!A:B,2,FALSE)</f>
        <v>HT08</v>
      </c>
      <c r="AE1324" s="142" t="str">
        <f>VLOOKUP(V1324,NIVEAUXADMIN!E:F,2,FALSE)</f>
        <v>HT08811</v>
      </c>
      <c r="AF1324" s="142" t="str">
        <f>VLOOKUP(W1324,NIVEAUXADMIN!I:J,2,FALSE)</f>
        <v>HT08811-02</v>
      </c>
      <c r="AG1324" s="142">
        <f>IF(SUMPRODUCT(($A$4:$A1324=A1324)*($V$4:$V1324=V1324))&gt;1,0,1)</f>
        <v>0</v>
      </c>
    </row>
    <row r="1325" spans="1:33" ht="15" customHeight="1">
      <c r="A1325" s="142" t="s">
        <v>89</v>
      </c>
      <c r="B1325" s="142" t="s">
        <v>2774</v>
      </c>
      <c r="C1325" s="142" t="s">
        <v>26</v>
      </c>
      <c r="D1325" s="142" t="s">
        <v>1147</v>
      </c>
      <c r="E1325" s="72" t="s">
        <v>1914</v>
      </c>
      <c r="F1325" s="142" t="s">
        <v>16</v>
      </c>
      <c r="G1325" s="142" t="str">
        <f t="shared" si="69"/>
        <v>Novembre</v>
      </c>
      <c r="H1325" s="158">
        <v>42681</v>
      </c>
      <c r="I1325" s="84" t="s">
        <v>1049</v>
      </c>
      <c r="J1325" s="142" t="s">
        <v>1053</v>
      </c>
      <c r="K1325" s="142" t="s">
        <v>1064</v>
      </c>
      <c r="L1325" s="142" t="s">
        <v>1901</v>
      </c>
      <c r="M1325" s="80" t="str">
        <f>IFERROR(VLOOKUP(K1325,REFERENCES!R:S,2,FALSE),"")</f>
        <v>Nombre</v>
      </c>
      <c r="N1325" s="159">
        <v>100</v>
      </c>
      <c r="O1325" s="75"/>
      <c r="P1325" s="75"/>
      <c r="Q1325" s="75"/>
      <c r="R1325" s="79" t="s">
        <v>1885</v>
      </c>
      <c r="S1325" s="144">
        <v>100</v>
      </c>
      <c r="T1325" s="85" t="s">
        <v>1040</v>
      </c>
      <c r="U1325" s="142" t="s">
        <v>17</v>
      </c>
      <c r="V1325" s="142" t="s">
        <v>18</v>
      </c>
      <c r="W1325" s="86" t="s">
        <v>1488</v>
      </c>
      <c r="X1325" s="142" t="s">
        <v>1918</v>
      </c>
      <c r="Y1325" s="142" t="s">
        <v>1035</v>
      </c>
      <c r="Z1325" s="142" t="s">
        <v>1069</v>
      </c>
      <c r="AA1325" s="142"/>
      <c r="AB1325" s="142" t="str">
        <f t="shared" si="67"/>
        <v>LUT2016117GRJE2È</v>
      </c>
      <c r="AC1325" s="142">
        <f t="shared" si="68"/>
        <v>0</v>
      </c>
      <c r="AD1325" s="142" t="str">
        <f>VLOOKUP(U1325,NIVEAUXADMIN!A:B,2,FALSE)</f>
        <v>HT08</v>
      </c>
      <c r="AE1325" s="142" t="str">
        <f>VLOOKUP(V1325,NIVEAUXADMIN!E:F,2,FALSE)</f>
        <v>HT08811</v>
      </c>
      <c r="AF1325" s="142" t="str">
        <f>VLOOKUP(W1325,NIVEAUXADMIN!I:J,2,FALSE)</f>
        <v>HT08811-02</v>
      </c>
      <c r="AG1325" s="142">
        <f>IF(SUMPRODUCT(($A$4:$A1325=A1325)*($V$4:$V1325=V1325))&gt;1,0,1)</f>
        <v>0</v>
      </c>
    </row>
    <row r="1326" spans="1:33" ht="15" customHeight="1">
      <c r="A1326" s="142" t="s">
        <v>89</v>
      </c>
      <c r="B1326" s="142" t="s">
        <v>2774</v>
      </c>
      <c r="C1326" s="142" t="s">
        <v>26</v>
      </c>
      <c r="D1326" s="142" t="s">
        <v>1147</v>
      </c>
      <c r="E1326" s="72" t="s">
        <v>1914</v>
      </c>
      <c r="F1326" s="142" t="s">
        <v>16</v>
      </c>
      <c r="G1326" s="142" t="str">
        <f t="shared" si="69"/>
        <v>Novembre</v>
      </c>
      <c r="H1326" s="158">
        <v>42681</v>
      </c>
      <c r="I1326" s="84" t="s">
        <v>1051</v>
      </c>
      <c r="J1326" s="142" t="s">
        <v>1052</v>
      </c>
      <c r="K1326" s="142" t="s">
        <v>1062</v>
      </c>
      <c r="L1326" s="142" t="s">
        <v>1900</v>
      </c>
      <c r="M1326" s="80" t="str">
        <f>IFERROR(VLOOKUP(K1326,REFERENCES!R:S,2,FALSE),"")</f>
        <v>Nombre</v>
      </c>
      <c r="N1326" s="159">
        <v>100</v>
      </c>
      <c r="O1326" s="75"/>
      <c r="P1326" s="75"/>
      <c r="Q1326" s="75"/>
      <c r="R1326" s="79" t="s">
        <v>1885</v>
      </c>
      <c r="S1326" s="144">
        <v>100</v>
      </c>
      <c r="T1326" s="85" t="s">
        <v>1040</v>
      </c>
      <c r="U1326" s="142" t="s">
        <v>17</v>
      </c>
      <c r="V1326" s="142" t="s">
        <v>18</v>
      </c>
      <c r="W1326" s="86" t="s">
        <v>1488</v>
      </c>
      <c r="X1326" s="142" t="s">
        <v>1918</v>
      </c>
      <c r="Y1326" s="142" t="s">
        <v>1035</v>
      </c>
      <c r="Z1326" s="142" t="s">
        <v>1069</v>
      </c>
      <c r="AA1326" s="142"/>
      <c r="AB1326" s="142" t="str">
        <f t="shared" si="67"/>
        <v>LUT2016117GRJE2È</v>
      </c>
      <c r="AC1326" s="142">
        <f t="shared" si="68"/>
        <v>0</v>
      </c>
      <c r="AD1326" s="142" t="str">
        <f>VLOOKUP(U1326,NIVEAUXADMIN!A:B,2,FALSE)</f>
        <v>HT08</v>
      </c>
      <c r="AE1326" s="142" t="str">
        <f>VLOOKUP(V1326,NIVEAUXADMIN!E:F,2,FALSE)</f>
        <v>HT08811</v>
      </c>
      <c r="AF1326" s="142" t="str">
        <f>VLOOKUP(W1326,NIVEAUXADMIN!I:J,2,FALSE)</f>
        <v>HT08811-02</v>
      </c>
      <c r="AG1326" s="142">
        <f>IF(SUMPRODUCT(($A$4:$A1326=A1326)*($V$4:$V1326=V1326))&gt;1,0,1)</f>
        <v>0</v>
      </c>
    </row>
    <row r="1327" spans="1:33" ht="15" customHeight="1">
      <c r="A1327" s="142" t="s">
        <v>89</v>
      </c>
      <c r="B1327" s="142" t="s">
        <v>2774</v>
      </c>
      <c r="C1327" s="142" t="s">
        <v>26</v>
      </c>
      <c r="D1327" s="142" t="s">
        <v>1147</v>
      </c>
      <c r="E1327" s="72" t="s">
        <v>1914</v>
      </c>
      <c r="F1327" s="142" t="s">
        <v>16</v>
      </c>
      <c r="G1327" s="142" t="str">
        <f t="shared" si="69"/>
        <v>Novembre</v>
      </c>
      <c r="H1327" s="158">
        <v>42682</v>
      </c>
      <c r="I1327" s="84" t="s">
        <v>1049</v>
      </c>
      <c r="J1327" s="142" t="s">
        <v>1053</v>
      </c>
      <c r="K1327" s="142" t="s">
        <v>1064</v>
      </c>
      <c r="L1327" s="142" t="s">
        <v>1901</v>
      </c>
      <c r="M1327" s="80" t="str">
        <f>IFERROR(VLOOKUP(K1327,REFERENCES!R:S,2,FALSE),"")</f>
        <v>Nombre</v>
      </c>
      <c r="N1327" s="159">
        <v>200</v>
      </c>
      <c r="O1327" s="75"/>
      <c r="P1327" s="75"/>
      <c r="Q1327" s="75"/>
      <c r="R1327" s="79" t="s">
        <v>1885</v>
      </c>
      <c r="S1327" s="144">
        <v>200</v>
      </c>
      <c r="T1327" s="85" t="s">
        <v>1040</v>
      </c>
      <c r="U1327" s="142" t="s">
        <v>17</v>
      </c>
      <c r="V1327" s="142" t="s">
        <v>18</v>
      </c>
      <c r="W1327" s="86" t="s">
        <v>1488</v>
      </c>
      <c r="X1327" s="142" t="s">
        <v>1916</v>
      </c>
      <c r="Y1327" s="142" t="s">
        <v>1035</v>
      </c>
      <c r="Z1327" s="142" t="s">
        <v>1069</v>
      </c>
      <c r="AA1327" s="142"/>
      <c r="AB1327" s="142" t="str">
        <f t="shared" si="67"/>
        <v>LUT2016118GRJE2È</v>
      </c>
      <c r="AC1327" s="142">
        <f t="shared" si="68"/>
        <v>0</v>
      </c>
      <c r="AD1327" s="142" t="str">
        <f>VLOOKUP(U1327,NIVEAUXADMIN!A:B,2,FALSE)</f>
        <v>HT08</v>
      </c>
      <c r="AE1327" s="142" t="str">
        <f>VLOOKUP(V1327,NIVEAUXADMIN!E:F,2,FALSE)</f>
        <v>HT08811</v>
      </c>
      <c r="AF1327" s="142" t="str">
        <f>VLOOKUP(W1327,NIVEAUXADMIN!I:J,2,FALSE)</f>
        <v>HT08811-02</v>
      </c>
      <c r="AG1327" s="142">
        <f>IF(SUMPRODUCT(($A$4:$A1327=A1327)*($V$4:$V1327=V1327))&gt;1,0,1)</f>
        <v>0</v>
      </c>
    </row>
    <row r="1328" spans="1:33" ht="15" customHeight="1">
      <c r="A1328" s="142" t="s">
        <v>89</v>
      </c>
      <c r="B1328" s="142" t="s">
        <v>2774</v>
      </c>
      <c r="C1328" s="142" t="s">
        <v>26</v>
      </c>
      <c r="D1328" s="142" t="s">
        <v>1147</v>
      </c>
      <c r="E1328" s="72" t="s">
        <v>1914</v>
      </c>
      <c r="F1328" s="142" t="s">
        <v>16</v>
      </c>
      <c r="G1328" s="142" t="str">
        <f t="shared" si="69"/>
        <v>Novembre</v>
      </c>
      <c r="H1328" s="158">
        <v>42682</v>
      </c>
      <c r="I1328" s="84" t="s">
        <v>1051</v>
      </c>
      <c r="J1328" s="142" t="s">
        <v>1052</v>
      </c>
      <c r="K1328" s="142" t="s">
        <v>1062</v>
      </c>
      <c r="L1328" s="142" t="s">
        <v>1900</v>
      </c>
      <c r="M1328" s="80" t="str">
        <f>IFERROR(VLOOKUP(K1328,REFERENCES!R:S,2,FALSE),"")</f>
        <v>Nombre</v>
      </c>
      <c r="N1328" s="159">
        <v>200</v>
      </c>
      <c r="O1328" s="75"/>
      <c r="P1328" s="75"/>
      <c r="Q1328" s="75"/>
      <c r="R1328" s="79" t="s">
        <v>1885</v>
      </c>
      <c r="S1328" s="144">
        <v>200</v>
      </c>
      <c r="T1328" s="85" t="s">
        <v>1040</v>
      </c>
      <c r="U1328" s="142" t="s">
        <v>17</v>
      </c>
      <c r="V1328" s="142" t="s">
        <v>18</v>
      </c>
      <c r="W1328" s="86" t="s">
        <v>1488</v>
      </c>
      <c r="X1328" s="142" t="s">
        <v>1916</v>
      </c>
      <c r="Y1328" s="142" t="s">
        <v>1035</v>
      </c>
      <c r="Z1328" s="142" t="s">
        <v>1069</v>
      </c>
      <c r="AA1328" s="142"/>
      <c r="AB1328" s="142" t="str">
        <f t="shared" si="67"/>
        <v>LUT2016118GRJE2È</v>
      </c>
      <c r="AC1328" s="142">
        <f t="shared" si="68"/>
        <v>0</v>
      </c>
      <c r="AD1328" s="142" t="str">
        <f>VLOOKUP(U1328,NIVEAUXADMIN!A:B,2,FALSE)</f>
        <v>HT08</v>
      </c>
      <c r="AE1328" s="142" t="str">
        <f>VLOOKUP(V1328,NIVEAUXADMIN!E:F,2,FALSE)</f>
        <v>HT08811</v>
      </c>
      <c r="AF1328" s="142" t="str">
        <f>VLOOKUP(W1328,NIVEAUXADMIN!I:J,2,FALSE)</f>
        <v>HT08811-02</v>
      </c>
      <c r="AG1328" s="142">
        <f>IF(SUMPRODUCT(($A$4:$A1328=A1328)*($V$4:$V1328=V1328))&gt;1,0,1)</f>
        <v>0</v>
      </c>
    </row>
    <row r="1329" spans="1:33" ht="15" customHeight="1">
      <c r="A1329" s="142" t="s">
        <v>89</v>
      </c>
      <c r="B1329" s="142" t="s">
        <v>2774</v>
      </c>
      <c r="C1329" s="142" t="s">
        <v>26</v>
      </c>
      <c r="D1329" s="142" t="s">
        <v>1147</v>
      </c>
      <c r="E1329" s="72" t="s">
        <v>1914</v>
      </c>
      <c r="F1329" s="142" t="s">
        <v>16</v>
      </c>
      <c r="G1329" s="142" t="str">
        <f t="shared" si="69"/>
        <v>Novembre</v>
      </c>
      <c r="H1329" s="158">
        <v>42683</v>
      </c>
      <c r="I1329" s="84" t="s">
        <v>1051</v>
      </c>
      <c r="J1329" s="142" t="s">
        <v>1052</v>
      </c>
      <c r="K1329" s="142" t="s">
        <v>1062</v>
      </c>
      <c r="L1329" s="142" t="s">
        <v>1900</v>
      </c>
      <c r="M1329" s="80" t="str">
        <f>IFERROR(VLOOKUP(K1329,REFERENCES!R:S,2,FALSE),"")</f>
        <v>Nombre</v>
      </c>
      <c r="N1329" s="159">
        <v>200</v>
      </c>
      <c r="O1329" s="75"/>
      <c r="P1329" s="75"/>
      <c r="Q1329" s="75"/>
      <c r="R1329" s="79" t="s">
        <v>1885</v>
      </c>
      <c r="S1329" s="144">
        <v>200</v>
      </c>
      <c r="T1329" s="85" t="s">
        <v>1040</v>
      </c>
      <c r="U1329" s="142" t="s">
        <v>17</v>
      </c>
      <c r="V1329" s="142" t="s">
        <v>18</v>
      </c>
      <c r="W1329" s="86" t="s">
        <v>1488</v>
      </c>
      <c r="X1329" s="142" t="s">
        <v>1902</v>
      </c>
      <c r="Y1329" s="142" t="s">
        <v>1035</v>
      </c>
      <c r="Z1329" s="142" t="s">
        <v>1069</v>
      </c>
      <c r="AA1329" s="142"/>
      <c r="AB1329" s="142" t="str">
        <f t="shared" si="67"/>
        <v>LUT2016119GRJE2È</v>
      </c>
      <c r="AC1329" s="142">
        <f t="shared" si="68"/>
        <v>0</v>
      </c>
      <c r="AD1329" s="142" t="str">
        <f>VLOOKUP(U1329,NIVEAUXADMIN!A:B,2,FALSE)</f>
        <v>HT08</v>
      </c>
      <c r="AE1329" s="142" t="str">
        <f>VLOOKUP(V1329,NIVEAUXADMIN!E:F,2,FALSE)</f>
        <v>HT08811</v>
      </c>
      <c r="AF1329" s="142" t="str">
        <f>VLOOKUP(W1329,NIVEAUXADMIN!I:J,2,FALSE)</f>
        <v>HT08811-02</v>
      </c>
      <c r="AG1329" s="142">
        <f>IF(SUMPRODUCT(($A$4:$A1329=A1329)*($V$4:$V1329=V1329))&gt;1,0,1)</f>
        <v>0</v>
      </c>
    </row>
    <row r="1330" spans="1:33" ht="15" customHeight="1">
      <c r="A1330" s="142" t="s">
        <v>89</v>
      </c>
      <c r="B1330" s="142" t="s">
        <v>2774</v>
      </c>
      <c r="C1330" s="142" t="s">
        <v>26</v>
      </c>
      <c r="D1330" s="142" t="s">
        <v>1147</v>
      </c>
      <c r="E1330" s="72" t="s">
        <v>1914</v>
      </c>
      <c r="F1330" s="142" t="s">
        <v>16</v>
      </c>
      <c r="G1330" s="142" t="str">
        <f t="shared" si="69"/>
        <v>Decembre</v>
      </c>
      <c r="H1330" s="158">
        <v>42715</v>
      </c>
      <c r="I1330" s="84" t="s">
        <v>1049</v>
      </c>
      <c r="J1330" s="142" t="s">
        <v>1053</v>
      </c>
      <c r="K1330" s="142" t="s">
        <v>1064</v>
      </c>
      <c r="L1330" s="142" t="s">
        <v>1901</v>
      </c>
      <c r="M1330" s="80" t="str">
        <f>IFERROR(VLOOKUP(K1330,REFERENCES!R:S,2,FALSE),"")</f>
        <v>Nombre</v>
      </c>
      <c r="N1330" s="159">
        <v>65</v>
      </c>
      <c r="O1330" s="75"/>
      <c r="P1330" s="75"/>
      <c r="Q1330" s="75"/>
      <c r="R1330" s="79" t="s">
        <v>1885</v>
      </c>
      <c r="S1330" s="144">
        <v>65</v>
      </c>
      <c r="T1330" s="85" t="s">
        <v>1040</v>
      </c>
      <c r="U1330" s="142" t="s">
        <v>17</v>
      </c>
      <c r="V1330" s="142" t="s">
        <v>18</v>
      </c>
      <c r="W1330" s="86" t="s">
        <v>1488</v>
      </c>
      <c r="X1330" s="142" t="s">
        <v>1917</v>
      </c>
      <c r="Y1330" s="142" t="s">
        <v>1035</v>
      </c>
      <c r="Z1330" s="142" t="s">
        <v>1069</v>
      </c>
      <c r="AA1330" s="142"/>
      <c r="AB1330" s="142" t="str">
        <f t="shared" si="67"/>
        <v>LUT20161211GRJE2È</v>
      </c>
      <c r="AC1330" s="142">
        <f t="shared" si="68"/>
        <v>0</v>
      </c>
      <c r="AD1330" s="142" t="str">
        <f>VLOOKUP(U1330,NIVEAUXADMIN!A:B,2,FALSE)</f>
        <v>HT08</v>
      </c>
      <c r="AE1330" s="142" t="str">
        <f>VLOOKUP(V1330,NIVEAUXADMIN!E:F,2,FALSE)</f>
        <v>HT08811</v>
      </c>
      <c r="AF1330" s="142" t="str">
        <f>VLOOKUP(W1330,NIVEAUXADMIN!I:J,2,FALSE)</f>
        <v>HT08811-02</v>
      </c>
      <c r="AG1330" s="142">
        <f>IF(SUMPRODUCT(($A$4:$A1330=A1330)*($V$4:$V1330=V1330))&gt;1,0,1)</f>
        <v>0</v>
      </c>
    </row>
    <row r="1331" spans="1:33" ht="15" customHeight="1">
      <c r="A1331" s="142" t="s">
        <v>89</v>
      </c>
      <c r="B1331" s="142" t="s">
        <v>2774</v>
      </c>
      <c r="C1331" s="142" t="s">
        <v>26</v>
      </c>
      <c r="D1331" s="142" t="s">
        <v>1147</v>
      </c>
      <c r="E1331" s="72" t="s">
        <v>1914</v>
      </c>
      <c r="F1331" s="142" t="s">
        <v>16</v>
      </c>
      <c r="G1331" s="142" t="str">
        <f t="shared" si="69"/>
        <v>Decembre</v>
      </c>
      <c r="H1331" s="158">
        <v>42715</v>
      </c>
      <c r="I1331" s="84" t="s">
        <v>1051</v>
      </c>
      <c r="J1331" s="142" t="s">
        <v>1052</v>
      </c>
      <c r="K1331" s="142" t="s">
        <v>1062</v>
      </c>
      <c r="L1331" s="142" t="s">
        <v>1900</v>
      </c>
      <c r="M1331" s="80" t="str">
        <f>IFERROR(VLOOKUP(K1331,REFERENCES!R:S,2,FALSE),"")</f>
        <v>Nombre</v>
      </c>
      <c r="N1331" s="159">
        <v>65</v>
      </c>
      <c r="O1331" s="75"/>
      <c r="P1331" s="75"/>
      <c r="Q1331" s="75"/>
      <c r="R1331" s="79" t="s">
        <v>1885</v>
      </c>
      <c r="S1331" s="144">
        <v>65</v>
      </c>
      <c r="T1331" s="85" t="s">
        <v>1040</v>
      </c>
      <c r="U1331" s="142" t="s">
        <v>17</v>
      </c>
      <c r="V1331" s="142" t="s">
        <v>18</v>
      </c>
      <c r="W1331" s="86" t="s">
        <v>1488</v>
      </c>
      <c r="X1331" s="142" t="s">
        <v>1917</v>
      </c>
      <c r="Y1331" s="142" t="s">
        <v>1035</v>
      </c>
      <c r="Z1331" s="142" t="s">
        <v>1069</v>
      </c>
      <c r="AA1331" s="142"/>
      <c r="AB1331" s="142" t="str">
        <f t="shared" si="67"/>
        <v>LUT20161211GRJE2È</v>
      </c>
      <c r="AC1331" s="142">
        <f t="shared" si="68"/>
        <v>0</v>
      </c>
      <c r="AD1331" s="142" t="str">
        <f>VLOOKUP(U1331,NIVEAUXADMIN!A:B,2,FALSE)</f>
        <v>HT08</v>
      </c>
      <c r="AE1331" s="142" t="str">
        <f>VLOOKUP(V1331,NIVEAUXADMIN!E:F,2,FALSE)</f>
        <v>HT08811</v>
      </c>
      <c r="AF1331" s="142" t="str">
        <f>VLOOKUP(W1331,NIVEAUXADMIN!I:J,2,FALSE)</f>
        <v>HT08811-02</v>
      </c>
      <c r="AG1331" s="142">
        <f>IF(SUMPRODUCT(($A$4:$A1331=A1331)*($V$4:$V1331=V1331))&gt;1,0,1)</f>
        <v>0</v>
      </c>
    </row>
    <row r="1332" spans="1:33" ht="15" customHeight="1">
      <c r="A1332" s="142" t="s">
        <v>89</v>
      </c>
      <c r="B1332" s="142" t="s">
        <v>2774</v>
      </c>
      <c r="C1332" s="142" t="s">
        <v>26</v>
      </c>
      <c r="D1332" s="142" t="s">
        <v>1147</v>
      </c>
      <c r="E1332" s="72" t="s">
        <v>1914</v>
      </c>
      <c r="F1332" s="142" t="s">
        <v>16</v>
      </c>
      <c r="G1332" s="142" t="str">
        <f t="shared" si="69"/>
        <v>Decembre</v>
      </c>
      <c r="H1332" s="158">
        <v>42716</v>
      </c>
      <c r="I1332" s="84" t="s">
        <v>1049</v>
      </c>
      <c r="J1332" s="142" t="s">
        <v>1053</v>
      </c>
      <c r="K1332" s="142" t="s">
        <v>1064</v>
      </c>
      <c r="L1332" s="142" t="s">
        <v>1901</v>
      </c>
      <c r="M1332" s="80" t="str">
        <f>IFERROR(VLOOKUP(K1332,REFERENCES!R:S,2,FALSE),"")</f>
        <v>Nombre</v>
      </c>
      <c r="N1332" s="159">
        <v>35</v>
      </c>
      <c r="O1332" s="75"/>
      <c r="P1332" s="75"/>
      <c r="Q1332" s="75"/>
      <c r="R1332" s="79" t="s">
        <v>1885</v>
      </c>
      <c r="S1332" s="144">
        <v>35</v>
      </c>
      <c r="T1332" s="85" t="s">
        <v>1040</v>
      </c>
      <c r="U1332" s="142" t="s">
        <v>17</v>
      </c>
      <c r="V1332" s="142" t="s">
        <v>18</v>
      </c>
      <c r="W1332" s="86" t="s">
        <v>1764</v>
      </c>
      <c r="X1332" s="142" t="s">
        <v>1915</v>
      </c>
      <c r="Y1332" s="142" t="s">
        <v>1036</v>
      </c>
      <c r="Z1332" s="142" t="s">
        <v>1069</v>
      </c>
      <c r="AA1332" s="142"/>
      <c r="AB1332" s="142" t="str">
        <f t="shared" si="67"/>
        <v>LUT20161212GRJE7E</v>
      </c>
      <c r="AC1332" s="142">
        <f t="shared" si="68"/>
        <v>0</v>
      </c>
      <c r="AD1332" s="142" t="str">
        <f>VLOOKUP(U1332,NIVEAUXADMIN!A:B,2,FALSE)</f>
        <v>HT08</v>
      </c>
      <c r="AE1332" s="142" t="str">
        <f>VLOOKUP(V1332,NIVEAUXADMIN!E:F,2,FALSE)</f>
        <v>HT08811</v>
      </c>
      <c r="AF1332" s="142" t="str">
        <f>VLOOKUP(W1332,NIVEAUXADMIN!I:J,2,FALSE)</f>
        <v>HT08811-07</v>
      </c>
      <c r="AG1332" s="142">
        <f>IF(SUMPRODUCT(($A$4:$A1332=A1332)*($V$4:$V1332=V1332))&gt;1,0,1)</f>
        <v>0</v>
      </c>
    </row>
    <row r="1333" spans="1:33" ht="15" customHeight="1">
      <c r="A1333" s="142" t="s">
        <v>89</v>
      </c>
      <c r="B1333" s="142" t="s">
        <v>2774</v>
      </c>
      <c r="C1333" s="142" t="s">
        <v>26</v>
      </c>
      <c r="D1333" s="142" t="s">
        <v>1147</v>
      </c>
      <c r="E1333" s="72" t="s">
        <v>1914</v>
      </c>
      <c r="F1333" s="142" t="s">
        <v>16</v>
      </c>
      <c r="G1333" s="142" t="str">
        <f t="shared" si="69"/>
        <v>Decembre</v>
      </c>
      <c r="H1333" s="158">
        <v>42716</v>
      </c>
      <c r="I1333" s="84" t="s">
        <v>1051</v>
      </c>
      <c r="J1333" s="142" t="s">
        <v>1052</v>
      </c>
      <c r="K1333" s="142" t="s">
        <v>1062</v>
      </c>
      <c r="L1333" s="142" t="s">
        <v>1900</v>
      </c>
      <c r="M1333" s="80" t="str">
        <f>IFERROR(VLOOKUP(K1333,REFERENCES!R:S,2,FALSE),"")</f>
        <v>Nombre</v>
      </c>
      <c r="N1333" s="159">
        <v>35</v>
      </c>
      <c r="O1333" s="75"/>
      <c r="P1333" s="75"/>
      <c r="Q1333" s="75"/>
      <c r="R1333" s="79" t="s">
        <v>1885</v>
      </c>
      <c r="S1333" s="144">
        <v>35</v>
      </c>
      <c r="T1333" s="85" t="s">
        <v>1040</v>
      </c>
      <c r="U1333" s="142" t="s">
        <v>17</v>
      </c>
      <c r="V1333" s="142" t="s">
        <v>18</v>
      </c>
      <c r="W1333" s="86" t="s">
        <v>1764</v>
      </c>
      <c r="X1333" s="142" t="s">
        <v>1915</v>
      </c>
      <c r="Y1333" s="142" t="s">
        <v>1036</v>
      </c>
      <c r="Z1333" s="142" t="s">
        <v>1069</v>
      </c>
      <c r="AA1333" s="142"/>
      <c r="AB1333" s="142" t="str">
        <f t="shared" si="67"/>
        <v>LUT20161212GRJE7E</v>
      </c>
      <c r="AC1333" s="142">
        <f t="shared" si="68"/>
        <v>0</v>
      </c>
      <c r="AD1333" s="142" t="str">
        <f>VLOOKUP(U1333,NIVEAUXADMIN!A:B,2,FALSE)</f>
        <v>HT08</v>
      </c>
      <c r="AE1333" s="142" t="str">
        <f>VLOOKUP(V1333,NIVEAUXADMIN!E:F,2,FALSE)</f>
        <v>HT08811</v>
      </c>
      <c r="AF1333" s="142" t="str">
        <f>VLOOKUP(W1333,NIVEAUXADMIN!I:J,2,FALSE)</f>
        <v>HT08811-07</v>
      </c>
      <c r="AG1333" s="142">
        <f>IF(SUMPRODUCT(($A$4:$A1333=A1333)*($V$4:$V1333=V1333))&gt;1,0,1)</f>
        <v>0</v>
      </c>
    </row>
    <row r="1334" spans="1:33" ht="15" customHeight="1">
      <c r="A1334" s="142" t="s">
        <v>89</v>
      </c>
      <c r="B1334" s="142" t="s">
        <v>2774</v>
      </c>
      <c r="C1334" s="142" t="s">
        <v>26</v>
      </c>
      <c r="D1334" s="142" t="s">
        <v>1148</v>
      </c>
      <c r="E1334" s="72" t="s">
        <v>1914</v>
      </c>
      <c r="F1334" s="142" t="s">
        <v>16</v>
      </c>
      <c r="G1334" s="142" t="str">
        <f t="shared" si="69"/>
        <v>Novembre</v>
      </c>
      <c r="H1334" s="158">
        <v>42684</v>
      </c>
      <c r="I1334" s="84" t="s">
        <v>1051</v>
      </c>
      <c r="J1334" s="142" t="s">
        <v>1052</v>
      </c>
      <c r="K1334" s="142" t="s">
        <v>1062</v>
      </c>
      <c r="L1334" s="142" t="s">
        <v>1920</v>
      </c>
      <c r="M1334" s="80" t="str">
        <f>IFERROR(VLOOKUP(K1334,REFERENCES!R:S,2,FALSE),"")</f>
        <v>Nombre</v>
      </c>
      <c r="N1334" s="159">
        <v>400</v>
      </c>
      <c r="O1334" s="75"/>
      <c r="P1334" s="75"/>
      <c r="Q1334" s="75"/>
      <c r="R1334" s="79" t="s">
        <v>1885</v>
      </c>
      <c r="S1334" s="144">
        <v>400</v>
      </c>
      <c r="T1334" s="85" t="s">
        <v>1040</v>
      </c>
      <c r="U1334" s="142" t="s">
        <v>174</v>
      </c>
      <c r="V1334" s="142" t="s">
        <v>491</v>
      </c>
      <c r="W1334" s="86" t="s">
        <v>1261</v>
      </c>
      <c r="X1334" s="142"/>
      <c r="Y1334" s="142" t="s">
        <v>1035</v>
      </c>
      <c r="Z1334" s="142" t="s">
        <v>1069</v>
      </c>
      <c r="AA1334" s="142"/>
      <c r="AB1334" s="142" t="str">
        <f t="shared" si="67"/>
        <v>LUT20161110OUPE10</v>
      </c>
      <c r="AC1334" s="142">
        <f t="shared" si="68"/>
        <v>0</v>
      </c>
      <c r="AD1334" s="142" t="str">
        <f>VLOOKUP(U1334,NIVEAUXADMIN!A:B,2,FALSE)</f>
        <v>HT01</v>
      </c>
      <c r="AE1334" s="142" t="str">
        <f>VLOOKUP(V1334,NIVEAUXADMIN!E:F,2,FALSE)</f>
        <v>HT01122</v>
      </c>
      <c r="AF1334" s="142" t="str">
        <f>VLOOKUP(W1334,NIVEAUXADMIN!I:J,2,FALSE)</f>
        <v>HT01122-10</v>
      </c>
      <c r="AG1334" s="142">
        <f>IF(SUMPRODUCT(($A$4:$A1334=A1334)*($V$4:$V1334=V1334))&gt;1,0,1)</f>
        <v>1</v>
      </c>
    </row>
    <row r="1335" spans="1:33" ht="15" customHeight="1">
      <c r="A1335" s="142" t="s">
        <v>89</v>
      </c>
      <c r="B1335" s="142" t="s">
        <v>2774</v>
      </c>
      <c r="C1335" s="142" t="s">
        <v>26</v>
      </c>
      <c r="D1335" s="142" t="s">
        <v>1148</v>
      </c>
      <c r="E1335" s="72" t="s">
        <v>1914</v>
      </c>
      <c r="F1335" s="142" t="s">
        <v>16</v>
      </c>
      <c r="G1335" s="142" t="str">
        <f t="shared" si="69"/>
        <v>Novembre</v>
      </c>
      <c r="H1335" s="158">
        <v>42684</v>
      </c>
      <c r="I1335" s="84" t="s">
        <v>1051</v>
      </c>
      <c r="J1335" s="142" t="s">
        <v>1052</v>
      </c>
      <c r="K1335" s="142" t="s">
        <v>1062</v>
      </c>
      <c r="L1335" s="142" t="s">
        <v>1920</v>
      </c>
      <c r="M1335" s="80" t="str">
        <f>IFERROR(VLOOKUP(K1335,REFERENCES!R:S,2,FALSE),"")</f>
        <v>Nombre</v>
      </c>
      <c r="N1335" s="159">
        <v>250</v>
      </c>
      <c r="O1335" s="75"/>
      <c r="P1335" s="75"/>
      <c r="Q1335" s="75"/>
      <c r="R1335" s="79" t="s">
        <v>1885</v>
      </c>
      <c r="S1335" s="144">
        <v>250</v>
      </c>
      <c r="T1335" s="85" t="s">
        <v>1040</v>
      </c>
      <c r="U1335" s="142" t="s">
        <v>174</v>
      </c>
      <c r="V1335" s="142" t="s">
        <v>491</v>
      </c>
      <c r="W1335" s="86" t="s">
        <v>1278</v>
      </c>
      <c r="X1335" s="142"/>
      <c r="Y1335" s="142" t="s">
        <v>1035</v>
      </c>
      <c r="Z1335" s="142" t="s">
        <v>1069</v>
      </c>
      <c r="AA1335" s="142"/>
      <c r="AB1335" s="142" t="str">
        <f t="shared" si="67"/>
        <v>LUT20161110OUPE12</v>
      </c>
      <c r="AC1335" s="142">
        <f t="shared" si="68"/>
        <v>0</v>
      </c>
      <c r="AD1335" s="142" t="str">
        <f>VLOOKUP(U1335,NIVEAUXADMIN!A:B,2,FALSE)</f>
        <v>HT01</v>
      </c>
      <c r="AE1335" s="142" t="str">
        <f>VLOOKUP(V1335,NIVEAUXADMIN!E:F,2,FALSE)</f>
        <v>HT01122</v>
      </c>
      <c r="AF1335" s="142" t="str">
        <f>VLOOKUP(W1335,NIVEAUXADMIN!I:J,2,FALSE)</f>
        <v>HT01122-12</v>
      </c>
      <c r="AG1335" s="142">
        <f>IF(SUMPRODUCT(($A$4:$A1335=A1335)*($V$4:$V1335=V1335))&gt;1,0,1)</f>
        <v>0</v>
      </c>
    </row>
    <row r="1336" spans="1:33" ht="15" customHeight="1">
      <c r="A1336" s="142" t="s">
        <v>89</v>
      </c>
      <c r="B1336" s="142" t="s">
        <v>2774</v>
      </c>
      <c r="C1336" s="142" t="s">
        <v>26</v>
      </c>
      <c r="D1336" s="142" t="s">
        <v>1148</v>
      </c>
      <c r="E1336" s="72" t="s">
        <v>1914</v>
      </c>
      <c r="F1336" s="142" t="s">
        <v>16</v>
      </c>
      <c r="G1336" s="142" t="str">
        <f t="shared" si="69"/>
        <v>Novembre</v>
      </c>
      <c r="H1336" s="158">
        <v>42684</v>
      </c>
      <c r="I1336" s="84" t="s">
        <v>1051</v>
      </c>
      <c r="J1336" s="142" t="s">
        <v>1052</v>
      </c>
      <c r="K1336" s="142" t="s">
        <v>1062</v>
      </c>
      <c r="L1336" s="142" t="s">
        <v>1920</v>
      </c>
      <c r="M1336" s="80" t="str">
        <f>IFERROR(VLOOKUP(K1336,REFERENCES!R:S,2,FALSE),"")</f>
        <v>Nombre</v>
      </c>
      <c r="N1336" s="159">
        <v>600</v>
      </c>
      <c r="O1336" s="75"/>
      <c r="P1336" s="75"/>
      <c r="Q1336" s="75"/>
      <c r="R1336" s="79" t="s">
        <v>1885</v>
      </c>
      <c r="S1336" s="144">
        <v>600</v>
      </c>
      <c r="T1336" s="85" t="s">
        <v>1040</v>
      </c>
      <c r="U1336" s="142" t="s">
        <v>174</v>
      </c>
      <c r="V1336" s="142" t="s">
        <v>491</v>
      </c>
      <c r="W1336" s="86" t="s">
        <v>1810</v>
      </c>
      <c r="X1336" s="142"/>
      <c r="Y1336" s="142" t="s">
        <v>1035</v>
      </c>
      <c r="Z1336" s="142" t="s">
        <v>1069</v>
      </c>
      <c r="AA1336" s="142"/>
      <c r="AB1336" s="142" t="str">
        <f t="shared" si="67"/>
        <v>LUT20161110OUPE9È</v>
      </c>
      <c r="AC1336" s="142">
        <f t="shared" si="68"/>
        <v>0</v>
      </c>
      <c r="AD1336" s="142" t="str">
        <f>VLOOKUP(U1336,NIVEAUXADMIN!A:B,2,FALSE)</f>
        <v>HT01</v>
      </c>
      <c r="AE1336" s="142" t="str">
        <f>VLOOKUP(V1336,NIVEAUXADMIN!E:F,2,FALSE)</f>
        <v>HT01122</v>
      </c>
      <c r="AF1336" s="142" t="str">
        <f>VLOOKUP(W1336,NIVEAUXADMIN!I:J,2,FALSE)</f>
        <v>HT01122-09</v>
      </c>
      <c r="AG1336" s="142">
        <f>IF(SUMPRODUCT(($A$4:$A1336=A1336)*($V$4:$V1336=V1336))&gt;1,0,1)</f>
        <v>0</v>
      </c>
    </row>
    <row r="1337" spans="1:33" ht="15" customHeight="1">
      <c r="A1337" s="142" t="s">
        <v>89</v>
      </c>
      <c r="B1337" s="142" t="s">
        <v>2774</v>
      </c>
      <c r="C1337" s="142" t="s">
        <v>26</v>
      </c>
      <c r="D1337" s="142" t="s">
        <v>1147</v>
      </c>
      <c r="E1337" s="72" t="s">
        <v>1914</v>
      </c>
      <c r="F1337" s="142" t="s">
        <v>16</v>
      </c>
      <c r="G1337" s="142" t="str">
        <f t="shared" si="69"/>
        <v>Decembre</v>
      </c>
      <c r="H1337" s="158">
        <v>42715</v>
      </c>
      <c r="I1337" s="84" t="s">
        <v>1051</v>
      </c>
      <c r="J1337" s="142" t="s">
        <v>1052</v>
      </c>
      <c r="K1337" s="142" t="s">
        <v>1062</v>
      </c>
      <c r="L1337" s="142" t="s">
        <v>1900</v>
      </c>
      <c r="M1337" s="80" t="str">
        <f>IFERROR(VLOOKUP(K1337,REFERENCES!R:S,2,FALSE),"")</f>
        <v>Nombre</v>
      </c>
      <c r="N1337" s="159">
        <v>125</v>
      </c>
      <c r="O1337" s="75"/>
      <c r="P1337" s="75"/>
      <c r="Q1337" s="75"/>
      <c r="R1337" s="79" t="s">
        <v>1885</v>
      </c>
      <c r="S1337" s="144">
        <v>125</v>
      </c>
      <c r="T1337" s="85" t="s">
        <v>1040</v>
      </c>
      <c r="U1337" s="142" t="s">
        <v>17</v>
      </c>
      <c r="V1337" s="142" t="s">
        <v>275</v>
      </c>
      <c r="W1337" s="86" t="s">
        <v>1419</v>
      </c>
      <c r="X1337" s="142" t="s">
        <v>1904</v>
      </c>
      <c r="Y1337" s="142" t="s">
        <v>1035</v>
      </c>
      <c r="Z1337" s="142" t="s">
        <v>1069</v>
      </c>
      <c r="AA1337" s="142"/>
      <c r="AB1337" s="142" t="str">
        <f t="shared" si="67"/>
        <v>LUT20161211GRRO2E</v>
      </c>
      <c r="AC1337" s="142">
        <f t="shared" si="68"/>
        <v>0</v>
      </c>
      <c r="AD1337" s="142" t="str">
        <f>VLOOKUP(U1337,NIVEAUXADMIN!A:B,2,FALSE)</f>
        <v>HT08</v>
      </c>
      <c r="AE1337" s="142" t="str">
        <f>VLOOKUP(V1337,NIVEAUXADMIN!E:F,2,FALSE)</f>
        <v>HT08832</v>
      </c>
      <c r="AF1337" s="142" t="str">
        <f>VLOOKUP(W1337,NIVEAUXADMIN!I:J,2,FALSE)</f>
        <v>HT08832-02</v>
      </c>
      <c r="AG1337" s="142">
        <f>IF(SUMPRODUCT(($A$4:$A1337=A1337)*($V$4:$V1337=V1337))&gt;1,0,1)</f>
        <v>1</v>
      </c>
    </row>
    <row r="1338" spans="1:33" ht="15" customHeight="1">
      <c r="A1338" s="142" t="s">
        <v>89</v>
      </c>
      <c r="B1338" s="142" t="s">
        <v>2774</v>
      </c>
      <c r="C1338" s="142" t="s">
        <v>26</v>
      </c>
      <c r="D1338" s="142" t="s">
        <v>1147</v>
      </c>
      <c r="E1338" s="72" t="s">
        <v>1914</v>
      </c>
      <c r="F1338" s="142" t="s">
        <v>16</v>
      </c>
      <c r="G1338" s="142" t="str">
        <f t="shared" si="69"/>
        <v>Decembre</v>
      </c>
      <c r="H1338" s="158">
        <v>42715</v>
      </c>
      <c r="I1338" s="84" t="s">
        <v>1051</v>
      </c>
      <c r="J1338" s="142" t="s">
        <v>1052</v>
      </c>
      <c r="K1338" s="142" t="s">
        <v>1062</v>
      </c>
      <c r="L1338" s="142" t="s">
        <v>1900</v>
      </c>
      <c r="M1338" s="80" t="str">
        <f>IFERROR(VLOOKUP(K1338,REFERENCES!R:S,2,FALSE),"")</f>
        <v>Nombre</v>
      </c>
      <c r="N1338" s="159">
        <v>75</v>
      </c>
      <c r="O1338" s="75"/>
      <c r="P1338" s="75"/>
      <c r="Q1338" s="75"/>
      <c r="R1338" s="79" t="s">
        <v>1885</v>
      </c>
      <c r="S1338" s="144">
        <v>75</v>
      </c>
      <c r="T1338" s="85" t="s">
        <v>1040</v>
      </c>
      <c r="U1338" s="142" t="s">
        <v>17</v>
      </c>
      <c r="V1338" s="142" t="s">
        <v>275</v>
      </c>
      <c r="W1338" s="86" t="s">
        <v>1419</v>
      </c>
      <c r="X1338" s="142" t="s">
        <v>1905</v>
      </c>
      <c r="Y1338" s="142" t="s">
        <v>1035</v>
      </c>
      <c r="Z1338" s="142" t="s">
        <v>1069</v>
      </c>
      <c r="AA1338" s="142"/>
      <c r="AB1338" s="142" t="str">
        <f t="shared" si="67"/>
        <v>LUT20161211GRRO2E</v>
      </c>
      <c r="AC1338" s="142">
        <f t="shared" si="68"/>
        <v>0</v>
      </c>
      <c r="AD1338" s="142" t="str">
        <f>VLOOKUP(U1338,NIVEAUXADMIN!A:B,2,FALSE)</f>
        <v>HT08</v>
      </c>
      <c r="AE1338" s="142" t="str">
        <f>VLOOKUP(V1338,NIVEAUXADMIN!E:F,2,FALSE)</f>
        <v>HT08832</v>
      </c>
      <c r="AF1338" s="142" t="str">
        <f>VLOOKUP(W1338,NIVEAUXADMIN!I:J,2,FALSE)</f>
        <v>HT08832-02</v>
      </c>
      <c r="AG1338" s="142">
        <f>IF(SUMPRODUCT(($A$4:$A1338=A1338)*($V$4:$V1338=V1338))&gt;1,0,1)</f>
        <v>0</v>
      </c>
    </row>
    <row r="1339" spans="1:33" ht="15" customHeight="1">
      <c r="A1339" s="142" t="s">
        <v>97</v>
      </c>
      <c r="B1339" s="142" t="s">
        <v>97</v>
      </c>
      <c r="C1339" s="142" t="s">
        <v>26</v>
      </c>
      <c r="D1339" s="72"/>
      <c r="E1339" s="72" t="s">
        <v>48</v>
      </c>
      <c r="F1339" s="142" t="s">
        <v>16</v>
      </c>
      <c r="G1339" s="142" t="str">
        <f t="shared" si="69"/>
        <v>Octobre</v>
      </c>
      <c r="H1339" s="158">
        <v>42673</v>
      </c>
      <c r="I1339" s="84" t="s">
        <v>1051</v>
      </c>
      <c r="J1339" s="142" t="s">
        <v>1052</v>
      </c>
      <c r="K1339" s="142" t="s">
        <v>1059</v>
      </c>
      <c r="L1339" s="142"/>
      <c r="M1339" s="80" t="str">
        <f>IFERROR(VLOOKUP(K1339,REFERENCES!R:S,2,FALSE),"")</f>
        <v>Nombre</v>
      </c>
      <c r="N1339" s="159">
        <v>511</v>
      </c>
      <c r="O1339" s="75"/>
      <c r="P1339" s="75"/>
      <c r="Q1339" s="75"/>
      <c r="R1339" s="79" t="s">
        <v>1885</v>
      </c>
      <c r="S1339" s="144">
        <v>511</v>
      </c>
      <c r="T1339" s="85" t="s">
        <v>30</v>
      </c>
      <c r="U1339" s="142" t="s">
        <v>20</v>
      </c>
      <c r="V1339" s="142" t="s">
        <v>551</v>
      </c>
      <c r="W1339" s="86" t="s">
        <v>1313</v>
      </c>
      <c r="X1339" s="142"/>
      <c r="Y1339" s="142"/>
      <c r="Z1339" s="142"/>
      <c r="AA1339" s="142" t="s">
        <v>1127</v>
      </c>
      <c r="AB1339" s="142" t="str">
        <f t="shared" si="67"/>
        <v>MED20161030SUTI1È</v>
      </c>
      <c r="AC1339" s="142">
        <f t="shared" si="68"/>
        <v>0</v>
      </c>
      <c r="AD1339" s="142" t="str">
        <f>VLOOKUP(U1339,NIVEAUXADMIN!A:B,2,FALSE)</f>
        <v>HT07</v>
      </c>
      <c r="AE1339" s="142" t="str">
        <f>VLOOKUP(V1339,NIVEAUXADMIN!E:F,2,FALSE)</f>
        <v>HT07753</v>
      </c>
      <c r="AF1339" s="142" t="str">
        <f>VLOOKUP(W1339,NIVEAUXADMIN!I:J,2,FALSE)</f>
        <v>HT07753-01</v>
      </c>
      <c r="AG1339" s="142">
        <f>IF(SUMPRODUCT(($A$4:$A1339=A1339)*($V$4:$V1339=V1339))&gt;1,0,1)</f>
        <v>1</v>
      </c>
    </row>
    <row r="1340" spans="1:33" ht="15" customHeight="1">
      <c r="A1340" s="142" t="s">
        <v>97</v>
      </c>
      <c r="B1340" s="142" t="s">
        <v>97</v>
      </c>
      <c r="C1340" s="142" t="s">
        <v>26</v>
      </c>
      <c r="D1340" s="72"/>
      <c r="E1340" s="72" t="s">
        <v>48</v>
      </c>
      <c r="F1340" s="142" t="s">
        <v>16</v>
      </c>
      <c r="G1340" s="142" t="str">
        <f t="shared" si="69"/>
        <v>Octobre</v>
      </c>
      <c r="H1340" s="158">
        <v>42673</v>
      </c>
      <c r="I1340" s="84" t="s">
        <v>1049</v>
      </c>
      <c r="J1340" s="142" t="s">
        <v>1053</v>
      </c>
      <c r="K1340" s="142" t="s">
        <v>1048</v>
      </c>
      <c r="L1340" s="142"/>
      <c r="M1340" s="80" t="str">
        <f>IFERROR(VLOOKUP(K1340,REFERENCES!R:S,2,FALSE),"")</f>
        <v>Nombre</v>
      </c>
      <c r="N1340" s="159">
        <v>511</v>
      </c>
      <c r="O1340" s="75"/>
      <c r="P1340" s="75"/>
      <c r="Q1340" s="75"/>
      <c r="R1340" s="79" t="s">
        <v>1885</v>
      </c>
      <c r="S1340" s="144">
        <v>511</v>
      </c>
      <c r="T1340" s="85"/>
      <c r="U1340" s="142" t="s">
        <v>20</v>
      </c>
      <c r="V1340" s="142" t="s">
        <v>551</v>
      </c>
      <c r="W1340" s="86" t="s">
        <v>1313</v>
      </c>
      <c r="X1340" s="142"/>
      <c r="Y1340" s="142"/>
      <c r="Z1340" s="142"/>
      <c r="AA1340" s="142" t="s">
        <v>1127</v>
      </c>
      <c r="AB1340" s="142" t="str">
        <f t="shared" si="67"/>
        <v>MED20161030SUTI1È</v>
      </c>
      <c r="AC1340" s="142">
        <f t="shared" si="68"/>
        <v>0</v>
      </c>
      <c r="AD1340" s="142" t="str">
        <f>VLOOKUP(U1340,NIVEAUXADMIN!A:B,2,FALSE)</f>
        <v>HT07</v>
      </c>
      <c r="AE1340" s="142" t="str">
        <f>VLOOKUP(V1340,NIVEAUXADMIN!E:F,2,FALSE)</f>
        <v>HT07753</v>
      </c>
      <c r="AF1340" s="142" t="str">
        <f>VLOOKUP(W1340,NIVEAUXADMIN!I:J,2,FALSE)</f>
        <v>HT07753-01</v>
      </c>
      <c r="AG1340" s="142">
        <f>IF(SUMPRODUCT(($A$4:$A1340=A1340)*($V$4:$V1340=V1340))&gt;1,0,1)</f>
        <v>0</v>
      </c>
    </row>
    <row r="1341" spans="1:33" ht="15" customHeight="1">
      <c r="A1341" s="142" t="s">
        <v>97</v>
      </c>
      <c r="B1341" s="142" t="s">
        <v>97</v>
      </c>
      <c r="C1341" s="142" t="s">
        <v>26</v>
      </c>
      <c r="D1341" s="72"/>
      <c r="E1341" s="72" t="s">
        <v>48</v>
      </c>
      <c r="F1341" s="142" t="s">
        <v>16</v>
      </c>
      <c r="G1341" s="142" t="str">
        <f t="shared" si="69"/>
        <v>Octobre</v>
      </c>
      <c r="H1341" s="158">
        <v>42673</v>
      </c>
      <c r="I1341" s="84" t="s">
        <v>1050</v>
      </c>
      <c r="J1341" s="142" t="s">
        <v>1029</v>
      </c>
      <c r="K1341" s="142" t="s">
        <v>1029</v>
      </c>
      <c r="L1341" s="142"/>
      <c r="M1341" s="80" t="str">
        <f>IFERROR(VLOOKUP(K1341,REFERENCES!R:S,2,FALSE),"")</f>
        <v/>
      </c>
      <c r="N1341" s="159">
        <v>511</v>
      </c>
      <c r="O1341" s="75"/>
      <c r="P1341" s="75"/>
      <c r="Q1341" s="75"/>
      <c r="R1341" s="79" t="s">
        <v>1885</v>
      </c>
      <c r="S1341" s="144">
        <v>511</v>
      </c>
      <c r="T1341" s="85" t="s">
        <v>1040</v>
      </c>
      <c r="U1341" s="142" t="s">
        <v>20</v>
      </c>
      <c r="V1341" s="142" t="s">
        <v>551</v>
      </c>
      <c r="W1341" s="86" t="s">
        <v>1313</v>
      </c>
      <c r="X1341" s="142"/>
      <c r="Y1341" s="142"/>
      <c r="Z1341" s="142"/>
      <c r="AA1341" s="142" t="s">
        <v>1127</v>
      </c>
      <c r="AB1341" s="142" t="str">
        <f t="shared" si="67"/>
        <v>MED20161030SUTI1È</v>
      </c>
      <c r="AC1341" s="142">
        <f t="shared" si="68"/>
        <v>0</v>
      </c>
      <c r="AD1341" s="142" t="str">
        <f>VLOOKUP(U1341,NIVEAUXADMIN!A:B,2,FALSE)</f>
        <v>HT07</v>
      </c>
      <c r="AE1341" s="142" t="str">
        <f>VLOOKUP(V1341,NIVEAUXADMIN!E:F,2,FALSE)</f>
        <v>HT07753</v>
      </c>
      <c r="AF1341" s="142" t="str">
        <f>VLOOKUP(W1341,NIVEAUXADMIN!I:J,2,FALSE)</f>
        <v>HT07753-01</v>
      </c>
      <c r="AG1341" s="142">
        <f>IF(SUMPRODUCT(($A$4:$A1341=A1341)*($V$4:$V1341=V1341))&gt;1,0,1)</f>
        <v>0</v>
      </c>
    </row>
    <row r="1342" spans="1:33" ht="15" customHeight="1">
      <c r="A1342" s="142" t="s">
        <v>97</v>
      </c>
      <c r="B1342" s="142" t="s">
        <v>97</v>
      </c>
      <c r="C1342" s="142" t="s">
        <v>26</v>
      </c>
      <c r="D1342" s="72"/>
      <c r="E1342" s="72" t="s">
        <v>48</v>
      </c>
      <c r="F1342" s="142" t="s">
        <v>16</v>
      </c>
      <c r="G1342" s="142" t="str">
        <f t="shared" si="69"/>
        <v>Octobre</v>
      </c>
      <c r="H1342" s="158">
        <v>42673</v>
      </c>
      <c r="I1342" s="84" t="s">
        <v>1051</v>
      </c>
      <c r="J1342" s="142" t="s">
        <v>1052</v>
      </c>
      <c r="K1342" s="142" t="s">
        <v>1062</v>
      </c>
      <c r="L1342" s="142"/>
      <c r="M1342" s="80" t="str">
        <f>IFERROR(VLOOKUP(K1342,REFERENCES!R:S,2,FALSE),"")</f>
        <v>Nombre</v>
      </c>
      <c r="N1342" s="159">
        <v>511</v>
      </c>
      <c r="O1342" s="75"/>
      <c r="P1342" s="75"/>
      <c r="Q1342" s="75"/>
      <c r="R1342" s="79" t="s">
        <v>1885</v>
      </c>
      <c r="S1342" s="144">
        <v>511</v>
      </c>
      <c r="T1342" s="85" t="s">
        <v>30</v>
      </c>
      <c r="U1342" s="142" t="s">
        <v>20</v>
      </c>
      <c r="V1342" s="142" t="s">
        <v>551</v>
      </c>
      <c r="W1342" s="86" t="s">
        <v>1313</v>
      </c>
      <c r="X1342" s="142"/>
      <c r="Y1342" s="142"/>
      <c r="Z1342" s="142"/>
      <c r="AA1342" s="142" t="s">
        <v>1127</v>
      </c>
      <c r="AB1342" s="142" t="str">
        <f t="shared" si="67"/>
        <v>MED20161030SUTI1È</v>
      </c>
      <c r="AC1342" s="142">
        <f t="shared" si="68"/>
        <v>0</v>
      </c>
      <c r="AD1342" s="142" t="str">
        <f>VLOOKUP(U1342,NIVEAUXADMIN!A:B,2,FALSE)</f>
        <v>HT07</v>
      </c>
      <c r="AE1342" s="142" t="str">
        <f>VLOOKUP(V1342,NIVEAUXADMIN!E:F,2,FALSE)</f>
        <v>HT07753</v>
      </c>
      <c r="AF1342" s="142" t="str">
        <f>VLOOKUP(W1342,NIVEAUXADMIN!I:J,2,FALSE)</f>
        <v>HT07753-01</v>
      </c>
      <c r="AG1342" s="142">
        <f>IF(SUMPRODUCT(($A$4:$A1342=A1342)*($V$4:$V1342=V1342))&gt;1,0,1)</f>
        <v>0</v>
      </c>
    </row>
    <row r="1343" spans="1:33" ht="15" customHeight="1">
      <c r="A1343" s="86" t="s">
        <v>97</v>
      </c>
      <c r="B1343" s="86" t="s">
        <v>97</v>
      </c>
      <c r="C1343" s="86" t="s">
        <v>26</v>
      </c>
      <c r="D1343" s="72"/>
      <c r="E1343" s="72" t="s">
        <v>48</v>
      </c>
      <c r="F1343" s="142" t="s">
        <v>16</v>
      </c>
      <c r="G1343" s="142" t="str">
        <f t="shared" si="69"/>
        <v>Octobre</v>
      </c>
      <c r="H1343" s="158">
        <v>42673</v>
      </c>
      <c r="I1343" s="84" t="s">
        <v>1051</v>
      </c>
      <c r="J1343" s="142" t="s">
        <v>1052</v>
      </c>
      <c r="K1343" s="142" t="s">
        <v>1058</v>
      </c>
      <c r="L1343" s="142"/>
      <c r="M1343" s="80" t="str">
        <f>IFERROR(VLOOKUP(K1343,REFERENCES!R:S,2,FALSE),"")</f>
        <v>Nombre</v>
      </c>
      <c r="N1343" s="159">
        <v>511</v>
      </c>
      <c r="O1343" s="75"/>
      <c r="P1343" s="75"/>
      <c r="Q1343" s="75"/>
      <c r="R1343" s="79" t="s">
        <v>1885</v>
      </c>
      <c r="S1343" s="144">
        <v>511</v>
      </c>
      <c r="T1343" s="85" t="s">
        <v>30</v>
      </c>
      <c r="U1343" s="142" t="s">
        <v>20</v>
      </c>
      <c r="V1343" s="142" t="s">
        <v>551</v>
      </c>
      <c r="W1343" s="86" t="s">
        <v>1313</v>
      </c>
      <c r="X1343" s="142"/>
      <c r="Y1343" s="142"/>
      <c r="Z1343" s="142"/>
      <c r="AA1343" s="142" t="s">
        <v>1127</v>
      </c>
      <c r="AB1343" s="142" t="str">
        <f t="shared" si="67"/>
        <v>MED20161030SUTI1È</v>
      </c>
      <c r="AC1343" s="142">
        <f t="shared" si="68"/>
        <v>0</v>
      </c>
      <c r="AD1343" s="142" t="str">
        <f>VLOOKUP(U1343,NIVEAUXADMIN!A:B,2,FALSE)</f>
        <v>HT07</v>
      </c>
      <c r="AE1343" s="142" t="str">
        <f>VLOOKUP(V1343,NIVEAUXADMIN!E:F,2,FALSE)</f>
        <v>HT07753</v>
      </c>
      <c r="AF1343" s="142" t="str">
        <f>VLOOKUP(W1343,NIVEAUXADMIN!I:J,2,FALSE)</f>
        <v>HT07753-01</v>
      </c>
      <c r="AG1343" s="142">
        <f>IF(SUMPRODUCT(($A$4:$A1343=A1343)*($V$4:$V1343=V1343))&gt;1,0,1)</f>
        <v>0</v>
      </c>
    </row>
    <row r="1344" spans="1:33" ht="15" customHeight="1">
      <c r="A1344" s="142" t="s">
        <v>97</v>
      </c>
      <c r="B1344" s="142" t="s">
        <v>97</v>
      </c>
      <c r="C1344" s="142" t="s">
        <v>26</v>
      </c>
      <c r="D1344" s="72"/>
      <c r="E1344" s="72" t="s">
        <v>48</v>
      </c>
      <c r="F1344" s="142" t="s">
        <v>16</v>
      </c>
      <c r="G1344" s="142" t="str">
        <f t="shared" si="69"/>
        <v>Octobre</v>
      </c>
      <c r="H1344" s="158">
        <v>42674</v>
      </c>
      <c r="I1344" s="84" t="s">
        <v>1051</v>
      </c>
      <c r="J1344" s="142" t="s">
        <v>1052</v>
      </c>
      <c r="K1344" s="142" t="s">
        <v>1059</v>
      </c>
      <c r="L1344" s="142"/>
      <c r="M1344" s="80" t="str">
        <f>IFERROR(VLOOKUP(K1344,REFERENCES!R:S,2,FALSE),"")</f>
        <v>Nombre</v>
      </c>
      <c r="N1344" s="159">
        <v>694</v>
      </c>
      <c r="O1344" s="75"/>
      <c r="P1344" s="75"/>
      <c r="Q1344" s="75"/>
      <c r="R1344" s="79" t="s">
        <v>1885</v>
      </c>
      <c r="S1344" s="144">
        <v>694</v>
      </c>
      <c r="T1344" s="85" t="s">
        <v>30</v>
      </c>
      <c r="U1344" s="142" t="s">
        <v>20</v>
      </c>
      <c r="V1344" s="142" t="s">
        <v>551</v>
      </c>
      <c r="W1344" s="86" t="s">
        <v>1643</v>
      </c>
      <c r="X1344" s="142"/>
      <c r="Y1344" s="142"/>
      <c r="Z1344" s="142"/>
      <c r="AA1344" s="142" t="s">
        <v>1127</v>
      </c>
      <c r="AB1344" s="142" t="str">
        <f t="shared" si="67"/>
        <v>MED20161031SUTI4È</v>
      </c>
      <c r="AC1344" s="142">
        <f t="shared" si="68"/>
        <v>0</v>
      </c>
      <c r="AD1344" s="142" t="str">
        <f>VLOOKUP(U1344,NIVEAUXADMIN!A:B,2,FALSE)</f>
        <v>HT07</v>
      </c>
      <c r="AE1344" s="142" t="str">
        <f>VLOOKUP(V1344,NIVEAUXADMIN!E:F,2,FALSE)</f>
        <v>HT07753</v>
      </c>
      <c r="AF1344" s="142" t="str">
        <f>VLOOKUP(W1344,NIVEAUXADMIN!I:J,2,FALSE)</f>
        <v>HT07753-04</v>
      </c>
      <c r="AG1344" s="142">
        <f>IF(SUMPRODUCT(($A$4:$A1344=A1344)*($V$4:$V1344=V1344))&gt;1,0,1)</f>
        <v>0</v>
      </c>
    </row>
    <row r="1345" spans="1:33" ht="15" customHeight="1">
      <c r="A1345" s="142" t="s">
        <v>97</v>
      </c>
      <c r="B1345" s="142" t="s">
        <v>97</v>
      </c>
      <c r="C1345" s="142" t="s">
        <v>26</v>
      </c>
      <c r="D1345" s="72"/>
      <c r="E1345" s="72" t="s">
        <v>48</v>
      </c>
      <c r="F1345" s="142" t="s">
        <v>16</v>
      </c>
      <c r="G1345" s="142" t="str">
        <f t="shared" si="69"/>
        <v>Octobre</v>
      </c>
      <c r="H1345" s="158">
        <v>42674</v>
      </c>
      <c r="I1345" s="84" t="s">
        <v>1049</v>
      </c>
      <c r="J1345" s="142" t="s">
        <v>1053</v>
      </c>
      <c r="K1345" s="142" t="s">
        <v>1048</v>
      </c>
      <c r="L1345" s="142"/>
      <c r="M1345" s="80" t="str">
        <f>IFERROR(VLOOKUP(K1345,REFERENCES!R:S,2,FALSE),"")</f>
        <v>Nombre</v>
      </c>
      <c r="N1345" s="159">
        <v>694</v>
      </c>
      <c r="O1345" s="75"/>
      <c r="P1345" s="75"/>
      <c r="Q1345" s="75"/>
      <c r="R1345" s="79" t="s">
        <v>1885</v>
      </c>
      <c r="S1345" s="144">
        <v>694</v>
      </c>
      <c r="T1345" s="85"/>
      <c r="U1345" s="142" t="s">
        <v>20</v>
      </c>
      <c r="V1345" s="142" t="s">
        <v>551</v>
      </c>
      <c r="W1345" s="86" t="s">
        <v>1643</v>
      </c>
      <c r="X1345" s="142"/>
      <c r="Y1345" s="142"/>
      <c r="Z1345" s="142"/>
      <c r="AA1345" s="142" t="s">
        <v>1127</v>
      </c>
      <c r="AB1345" s="142" t="str">
        <f t="shared" si="67"/>
        <v>MED20161031SUTI4È</v>
      </c>
      <c r="AC1345" s="142">
        <f t="shared" si="68"/>
        <v>0</v>
      </c>
      <c r="AD1345" s="142" t="str">
        <f>VLOOKUP(U1345,NIVEAUXADMIN!A:B,2,FALSE)</f>
        <v>HT07</v>
      </c>
      <c r="AE1345" s="142" t="str">
        <f>VLOOKUP(V1345,NIVEAUXADMIN!E:F,2,FALSE)</f>
        <v>HT07753</v>
      </c>
      <c r="AF1345" s="142" t="str">
        <f>VLOOKUP(W1345,NIVEAUXADMIN!I:J,2,FALSE)</f>
        <v>HT07753-04</v>
      </c>
      <c r="AG1345" s="142">
        <f>IF(SUMPRODUCT(($A$4:$A1345=A1345)*($V$4:$V1345=V1345))&gt;1,0,1)</f>
        <v>0</v>
      </c>
    </row>
    <row r="1346" spans="1:33" ht="15" customHeight="1">
      <c r="A1346" s="142" t="s">
        <v>97</v>
      </c>
      <c r="B1346" s="142" t="s">
        <v>97</v>
      </c>
      <c r="C1346" s="142" t="s">
        <v>26</v>
      </c>
      <c r="D1346" s="72"/>
      <c r="E1346" s="72" t="s">
        <v>48</v>
      </c>
      <c r="F1346" s="142" t="s">
        <v>16</v>
      </c>
      <c r="G1346" s="142" t="str">
        <f t="shared" si="69"/>
        <v>Octobre</v>
      </c>
      <c r="H1346" s="158">
        <v>42674</v>
      </c>
      <c r="I1346" s="84" t="s">
        <v>1050</v>
      </c>
      <c r="J1346" s="142" t="s">
        <v>1029</v>
      </c>
      <c r="K1346" s="142" t="s">
        <v>1029</v>
      </c>
      <c r="L1346" s="142"/>
      <c r="M1346" s="80" t="str">
        <f>IFERROR(VLOOKUP(K1346,REFERENCES!R:S,2,FALSE),"")</f>
        <v/>
      </c>
      <c r="N1346" s="159">
        <v>694</v>
      </c>
      <c r="O1346" s="75"/>
      <c r="P1346" s="75"/>
      <c r="Q1346" s="75"/>
      <c r="R1346" s="79" t="s">
        <v>1885</v>
      </c>
      <c r="S1346" s="144">
        <v>694</v>
      </c>
      <c r="T1346" s="85" t="s">
        <v>1040</v>
      </c>
      <c r="U1346" s="142" t="s">
        <v>20</v>
      </c>
      <c r="V1346" s="142" t="s">
        <v>551</v>
      </c>
      <c r="W1346" s="86" t="s">
        <v>1643</v>
      </c>
      <c r="X1346" s="142"/>
      <c r="Y1346" s="142"/>
      <c r="Z1346" s="142"/>
      <c r="AA1346" s="142" t="s">
        <v>1127</v>
      </c>
      <c r="AB1346" s="142" t="str">
        <f t="shared" si="67"/>
        <v>MED20161031SUTI4È</v>
      </c>
      <c r="AC1346" s="142">
        <f t="shared" si="68"/>
        <v>0</v>
      </c>
      <c r="AD1346" s="142" t="str">
        <f>VLOOKUP(U1346,NIVEAUXADMIN!A:B,2,FALSE)</f>
        <v>HT07</v>
      </c>
      <c r="AE1346" s="142" t="str">
        <f>VLOOKUP(V1346,NIVEAUXADMIN!E:F,2,FALSE)</f>
        <v>HT07753</v>
      </c>
      <c r="AF1346" s="142" t="str">
        <f>VLOOKUP(W1346,NIVEAUXADMIN!I:J,2,FALSE)</f>
        <v>HT07753-04</v>
      </c>
      <c r="AG1346" s="142">
        <f>IF(SUMPRODUCT(($A$4:$A1346=A1346)*($V$4:$V1346=V1346))&gt;1,0,1)</f>
        <v>0</v>
      </c>
    </row>
    <row r="1347" spans="1:33" ht="15" customHeight="1">
      <c r="A1347" s="142" t="s">
        <v>97</v>
      </c>
      <c r="B1347" s="142" t="s">
        <v>97</v>
      </c>
      <c r="C1347" s="142" t="s">
        <v>26</v>
      </c>
      <c r="D1347" s="72"/>
      <c r="E1347" s="72" t="s">
        <v>48</v>
      </c>
      <c r="F1347" s="142" t="s">
        <v>16</v>
      </c>
      <c r="G1347" s="142" t="str">
        <f t="shared" si="69"/>
        <v>Octobre</v>
      </c>
      <c r="H1347" s="158">
        <v>42674</v>
      </c>
      <c r="I1347" s="84" t="s">
        <v>1051</v>
      </c>
      <c r="J1347" s="142" t="s">
        <v>1052</v>
      </c>
      <c r="K1347" s="142" t="s">
        <v>1062</v>
      </c>
      <c r="L1347" s="142"/>
      <c r="M1347" s="80" t="str">
        <f>IFERROR(VLOOKUP(K1347,REFERENCES!R:S,2,FALSE),"")</f>
        <v>Nombre</v>
      </c>
      <c r="N1347" s="159">
        <v>667</v>
      </c>
      <c r="O1347" s="75"/>
      <c r="P1347" s="75"/>
      <c r="Q1347" s="75"/>
      <c r="R1347" s="79" t="s">
        <v>1885</v>
      </c>
      <c r="S1347" s="144">
        <v>694</v>
      </c>
      <c r="T1347" s="85" t="s">
        <v>30</v>
      </c>
      <c r="U1347" s="142" t="s">
        <v>20</v>
      </c>
      <c r="V1347" s="142" t="s">
        <v>551</v>
      </c>
      <c r="W1347" s="86" t="s">
        <v>1643</v>
      </c>
      <c r="X1347" s="142"/>
      <c r="Y1347" s="142"/>
      <c r="Z1347" s="142"/>
      <c r="AA1347" s="142" t="s">
        <v>1127</v>
      </c>
      <c r="AB1347" s="142" t="str">
        <f t="shared" si="67"/>
        <v>MED20161031SUTI4È</v>
      </c>
      <c r="AC1347" s="142">
        <f t="shared" si="68"/>
        <v>0</v>
      </c>
      <c r="AD1347" s="142" t="str">
        <f>VLOOKUP(U1347,NIVEAUXADMIN!A:B,2,FALSE)</f>
        <v>HT07</v>
      </c>
      <c r="AE1347" s="142" t="str">
        <f>VLOOKUP(V1347,NIVEAUXADMIN!E:F,2,FALSE)</f>
        <v>HT07753</v>
      </c>
      <c r="AF1347" s="142" t="str">
        <f>VLOOKUP(W1347,NIVEAUXADMIN!I:J,2,FALSE)</f>
        <v>HT07753-04</v>
      </c>
      <c r="AG1347" s="142">
        <f>IF(SUMPRODUCT(($A$4:$A1347=A1347)*($V$4:$V1347=V1347))&gt;1,0,1)</f>
        <v>0</v>
      </c>
    </row>
    <row r="1348" spans="1:33" ht="15" customHeight="1">
      <c r="A1348" s="86" t="s">
        <v>97</v>
      </c>
      <c r="B1348" s="86" t="s">
        <v>97</v>
      </c>
      <c r="C1348" s="86" t="s">
        <v>26</v>
      </c>
      <c r="D1348" s="72"/>
      <c r="E1348" s="72" t="s">
        <v>48</v>
      </c>
      <c r="F1348" s="142" t="s">
        <v>16</v>
      </c>
      <c r="G1348" s="142" t="str">
        <f t="shared" si="69"/>
        <v>Octobre</v>
      </c>
      <c r="H1348" s="158">
        <v>42674</v>
      </c>
      <c r="I1348" s="84" t="s">
        <v>1051</v>
      </c>
      <c r="J1348" s="142" t="s">
        <v>1052</v>
      </c>
      <c r="K1348" s="142" t="s">
        <v>1058</v>
      </c>
      <c r="L1348" s="142"/>
      <c r="M1348" s="80" t="str">
        <f>IFERROR(VLOOKUP(K1348,REFERENCES!R:S,2,FALSE),"")</f>
        <v>Nombre</v>
      </c>
      <c r="N1348" s="159">
        <v>667</v>
      </c>
      <c r="O1348" s="75"/>
      <c r="P1348" s="75"/>
      <c r="Q1348" s="75"/>
      <c r="R1348" s="79" t="s">
        <v>1885</v>
      </c>
      <c r="S1348" s="144">
        <v>694</v>
      </c>
      <c r="T1348" s="85" t="s">
        <v>30</v>
      </c>
      <c r="U1348" s="142" t="s">
        <v>20</v>
      </c>
      <c r="V1348" s="142" t="s">
        <v>551</v>
      </c>
      <c r="W1348" s="86" t="s">
        <v>1643</v>
      </c>
      <c r="X1348" s="142"/>
      <c r="Y1348" s="142"/>
      <c r="Z1348" s="142"/>
      <c r="AA1348" s="142" t="s">
        <v>1127</v>
      </c>
      <c r="AB1348" s="142" t="str">
        <f t="shared" ref="AB1348:AB1411" si="70">UPPER(LEFT(A1348,3)&amp;YEAR(H1348)&amp;MONTH(H1348)&amp;DAY((H1348))&amp;LEFT(U1348,2)&amp;LEFT(V1348,2)&amp;LEFT(W1348,2))</f>
        <v>MED20161031SUTI4È</v>
      </c>
      <c r="AC1348" s="142">
        <f t="shared" ref="AC1348:AC1411" si="71">COUNTIF($AB$4:$AB$1178,AB1348)</f>
        <v>0</v>
      </c>
      <c r="AD1348" s="142" t="str">
        <f>VLOOKUP(U1348,NIVEAUXADMIN!A:B,2,FALSE)</f>
        <v>HT07</v>
      </c>
      <c r="AE1348" s="142" t="str">
        <f>VLOOKUP(V1348,NIVEAUXADMIN!E:F,2,FALSE)</f>
        <v>HT07753</v>
      </c>
      <c r="AF1348" s="142" t="str">
        <f>VLOOKUP(W1348,NIVEAUXADMIN!I:J,2,FALSE)</f>
        <v>HT07753-04</v>
      </c>
      <c r="AG1348" s="142">
        <f>IF(SUMPRODUCT(($A$4:$A1348=A1348)*($V$4:$V1348=V1348))&gt;1,0,1)</f>
        <v>0</v>
      </c>
    </row>
    <row r="1349" spans="1:33" ht="15" customHeight="1">
      <c r="A1349" s="142" t="s">
        <v>97</v>
      </c>
      <c r="B1349" s="142" t="s">
        <v>97</v>
      </c>
      <c r="C1349" s="142" t="s">
        <v>26</v>
      </c>
      <c r="D1349" s="72"/>
      <c r="E1349" s="72" t="s">
        <v>48</v>
      </c>
      <c r="F1349" s="142" t="s">
        <v>16</v>
      </c>
      <c r="G1349" s="142" t="str">
        <f t="shared" ref="G1349:G1412" si="72">CHOOSE(MONTH(H1349), "Janvier", "Fevrier", "Mars", "Avril", "Mai", "Juin", "Juillet", "Aout", "Septembre", "Octobre", "Novembre", "Decembre")</f>
        <v>Octobre</v>
      </c>
      <c r="H1349" s="158">
        <v>42674</v>
      </c>
      <c r="I1349" s="84" t="s">
        <v>1051</v>
      </c>
      <c r="J1349" s="142" t="s">
        <v>1052</v>
      </c>
      <c r="K1349" s="142" t="s">
        <v>1057</v>
      </c>
      <c r="L1349" s="142"/>
      <c r="M1349" s="80" t="str">
        <f>IFERROR(VLOOKUP(K1349,REFERENCES!R:S,2,FALSE),"")</f>
        <v>Nombre</v>
      </c>
      <c r="N1349" s="159">
        <v>667</v>
      </c>
      <c r="O1349" s="75"/>
      <c r="P1349" s="75"/>
      <c r="Q1349" s="75"/>
      <c r="R1349" s="79" t="s">
        <v>1885</v>
      </c>
      <c r="S1349" s="144">
        <v>694</v>
      </c>
      <c r="T1349" s="85" t="s">
        <v>30</v>
      </c>
      <c r="U1349" s="142" t="s">
        <v>20</v>
      </c>
      <c r="V1349" s="142" t="s">
        <v>551</v>
      </c>
      <c r="W1349" s="86" t="s">
        <v>1643</v>
      </c>
      <c r="X1349" s="142"/>
      <c r="Y1349" s="142"/>
      <c r="Z1349" s="142"/>
      <c r="AA1349" s="142" t="s">
        <v>1127</v>
      </c>
      <c r="AB1349" s="142" t="str">
        <f t="shared" si="70"/>
        <v>MED20161031SUTI4È</v>
      </c>
      <c r="AC1349" s="142">
        <f t="shared" si="71"/>
        <v>0</v>
      </c>
      <c r="AD1349" s="142" t="str">
        <f>VLOOKUP(U1349,NIVEAUXADMIN!A:B,2,FALSE)</f>
        <v>HT07</v>
      </c>
      <c r="AE1349" s="142" t="str">
        <f>VLOOKUP(V1349,NIVEAUXADMIN!E:F,2,FALSE)</f>
        <v>HT07753</v>
      </c>
      <c r="AF1349" s="142" t="str">
        <f>VLOOKUP(W1349,NIVEAUXADMIN!I:J,2,FALSE)</f>
        <v>HT07753-04</v>
      </c>
      <c r="AG1349" s="142">
        <f>IF(SUMPRODUCT(($A$4:$A1349=A1349)*($V$4:$V1349=V1349))&gt;1,0,1)</f>
        <v>0</v>
      </c>
    </row>
    <row r="1350" spans="1:33" ht="15" customHeight="1">
      <c r="A1350" s="142" t="s">
        <v>97</v>
      </c>
      <c r="B1350" s="142" t="s">
        <v>97</v>
      </c>
      <c r="C1350" s="142" t="s">
        <v>26</v>
      </c>
      <c r="D1350" s="72"/>
      <c r="E1350" s="72" t="s">
        <v>48</v>
      </c>
      <c r="F1350" s="142" t="s">
        <v>16</v>
      </c>
      <c r="G1350" s="142" t="str">
        <f t="shared" si="72"/>
        <v>Novembre</v>
      </c>
      <c r="H1350" s="158">
        <v>42686</v>
      </c>
      <c r="I1350" s="84" t="s">
        <v>1051</v>
      </c>
      <c r="J1350" s="142" t="s">
        <v>1052</v>
      </c>
      <c r="K1350" s="142" t="s">
        <v>1059</v>
      </c>
      <c r="L1350" s="142"/>
      <c r="M1350" s="80" t="str">
        <f>IFERROR(VLOOKUP(K1350,REFERENCES!R:S,2,FALSE),"")</f>
        <v>Nombre</v>
      </c>
      <c r="N1350" s="159">
        <v>52</v>
      </c>
      <c r="O1350" s="75"/>
      <c r="P1350" s="75"/>
      <c r="Q1350" s="75"/>
      <c r="R1350" s="79" t="s">
        <v>1885</v>
      </c>
      <c r="S1350" s="144">
        <v>198</v>
      </c>
      <c r="T1350" s="85" t="s">
        <v>1040</v>
      </c>
      <c r="U1350" s="142" t="s">
        <v>20</v>
      </c>
      <c r="V1350" s="142" t="s">
        <v>551</v>
      </c>
      <c r="W1350" s="86" t="s">
        <v>1591</v>
      </c>
      <c r="X1350" s="142"/>
      <c r="Y1350" s="142"/>
      <c r="Z1350" s="142"/>
      <c r="AA1350" s="142" t="s">
        <v>2680</v>
      </c>
      <c r="AB1350" s="142" t="str">
        <f t="shared" si="70"/>
        <v>MED20161112SUTI3È</v>
      </c>
      <c r="AC1350" s="142">
        <f t="shared" si="71"/>
        <v>0</v>
      </c>
      <c r="AD1350" s="142" t="str">
        <f>VLOOKUP(U1350,NIVEAUXADMIN!A:B,2,FALSE)</f>
        <v>HT07</v>
      </c>
      <c r="AE1350" s="142" t="str">
        <f>VLOOKUP(V1350,NIVEAUXADMIN!E:F,2,FALSE)</f>
        <v>HT07753</v>
      </c>
      <c r="AF1350" s="142" t="str">
        <f>VLOOKUP(W1350,NIVEAUXADMIN!I:J,2,FALSE)</f>
        <v>HT07753-03</v>
      </c>
      <c r="AG1350" s="142">
        <f>IF(SUMPRODUCT(($A$4:$A1350=A1350)*($V$4:$V1350=V1350))&gt;1,0,1)</f>
        <v>0</v>
      </c>
    </row>
    <row r="1351" spans="1:33" ht="15" customHeight="1">
      <c r="A1351" s="142" t="s">
        <v>97</v>
      </c>
      <c r="B1351" s="142" t="s">
        <v>97</v>
      </c>
      <c r="C1351" s="142" t="s">
        <v>26</v>
      </c>
      <c r="D1351" s="72"/>
      <c r="E1351" s="72" t="s">
        <v>48</v>
      </c>
      <c r="F1351" s="142" t="s">
        <v>16</v>
      </c>
      <c r="G1351" s="142" t="str">
        <f t="shared" si="72"/>
        <v>Novembre</v>
      </c>
      <c r="H1351" s="158">
        <v>42686</v>
      </c>
      <c r="I1351" s="84" t="s">
        <v>1049</v>
      </c>
      <c r="J1351" s="142" t="s">
        <v>1053</v>
      </c>
      <c r="K1351" s="142" t="s">
        <v>1048</v>
      </c>
      <c r="L1351" s="142"/>
      <c r="M1351" s="80" t="str">
        <f>IFERROR(VLOOKUP(K1351,REFERENCES!R:S,2,FALSE),"")</f>
        <v>Nombre</v>
      </c>
      <c r="N1351" s="159">
        <v>250</v>
      </c>
      <c r="O1351" s="75"/>
      <c r="P1351" s="75"/>
      <c r="Q1351" s="75"/>
      <c r="R1351" s="79" t="s">
        <v>1885</v>
      </c>
      <c r="S1351" s="144">
        <v>198</v>
      </c>
      <c r="T1351" s="85" t="s">
        <v>30</v>
      </c>
      <c r="U1351" s="142" t="s">
        <v>20</v>
      </c>
      <c r="V1351" s="142" t="s">
        <v>551</v>
      </c>
      <c r="W1351" s="86" t="s">
        <v>1591</v>
      </c>
      <c r="X1351" s="142"/>
      <c r="Y1351" s="142"/>
      <c r="Z1351" s="142"/>
      <c r="AA1351" s="142" t="s">
        <v>2680</v>
      </c>
      <c r="AB1351" s="142" t="str">
        <f t="shared" si="70"/>
        <v>MED20161112SUTI3È</v>
      </c>
      <c r="AC1351" s="142">
        <f t="shared" si="71"/>
        <v>0</v>
      </c>
      <c r="AD1351" s="142" t="str">
        <f>VLOOKUP(U1351,NIVEAUXADMIN!A:B,2,FALSE)</f>
        <v>HT07</v>
      </c>
      <c r="AE1351" s="142" t="str">
        <f>VLOOKUP(V1351,NIVEAUXADMIN!E:F,2,FALSE)</f>
        <v>HT07753</v>
      </c>
      <c r="AF1351" s="142" t="str">
        <f>VLOOKUP(W1351,NIVEAUXADMIN!I:J,2,FALSE)</f>
        <v>HT07753-03</v>
      </c>
      <c r="AG1351" s="142">
        <f>IF(SUMPRODUCT(($A$4:$A1351=A1351)*($V$4:$V1351=V1351))&gt;1,0,1)</f>
        <v>0</v>
      </c>
    </row>
    <row r="1352" spans="1:33" ht="15" customHeight="1">
      <c r="A1352" s="142" t="s">
        <v>97</v>
      </c>
      <c r="B1352" s="142" t="s">
        <v>97</v>
      </c>
      <c r="C1352" s="142" t="s">
        <v>26</v>
      </c>
      <c r="D1352" s="72"/>
      <c r="E1352" s="72" t="s">
        <v>48</v>
      </c>
      <c r="F1352" s="142" t="s">
        <v>16</v>
      </c>
      <c r="G1352" s="142" t="str">
        <f t="shared" si="72"/>
        <v>Novembre</v>
      </c>
      <c r="H1352" s="158">
        <v>42686</v>
      </c>
      <c r="I1352" s="84" t="s">
        <v>1050</v>
      </c>
      <c r="J1352" s="142" t="s">
        <v>1029</v>
      </c>
      <c r="K1352" s="142" t="s">
        <v>1029</v>
      </c>
      <c r="L1352" s="142"/>
      <c r="M1352" s="80" t="str">
        <f>IFERROR(VLOOKUP(K1352,REFERENCES!R:S,2,FALSE),"")</f>
        <v/>
      </c>
      <c r="N1352" s="159">
        <v>198</v>
      </c>
      <c r="O1352" s="75"/>
      <c r="P1352" s="75"/>
      <c r="Q1352" s="75"/>
      <c r="R1352" s="79" t="s">
        <v>1885</v>
      </c>
      <c r="S1352" s="144">
        <v>198</v>
      </c>
      <c r="T1352" s="85" t="s">
        <v>1040</v>
      </c>
      <c r="U1352" s="142" t="s">
        <v>20</v>
      </c>
      <c r="V1352" s="142" t="s">
        <v>551</v>
      </c>
      <c r="W1352" s="86" t="s">
        <v>1591</v>
      </c>
      <c r="X1352" s="142"/>
      <c r="Y1352" s="142"/>
      <c r="Z1352" s="142"/>
      <c r="AA1352" s="142" t="s">
        <v>2680</v>
      </c>
      <c r="AB1352" s="142" t="str">
        <f t="shared" si="70"/>
        <v>MED20161112SUTI3È</v>
      </c>
      <c r="AC1352" s="142">
        <f t="shared" si="71"/>
        <v>0</v>
      </c>
      <c r="AD1352" s="142" t="str">
        <f>VLOOKUP(U1352,NIVEAUXADMIN!A:B,2,FALSE)</f>
        <v>HT07</v>
      </c>
      <c r="AE1352" s="142" t="str">
        <f>VLOOKUP(V1352,NIVEAUXADMIN!E:F,2,FALSE)</f>
        <v>HT07753</v>
      </c>
      <c r="AF1352" s="142" t="str">
        <f>VLOOKUP(W1352,NIVEAUXADMIN!I:J,2,FALSE)</f>
        <v>HT07753-03</v>
      </c>
      <c r="AG1352" s="142">
        <f>IF(SUMPRODUCT(($A$4:$A1352=A1352)*($V$4:$V1352=V1352))&gt;1,0,1)</f>
        <v>0</v>
      </c>
    </row>
    <row r="1353" spans="1:33" ht="15" customHeight="1">
      <c r="A1353" s="142" t="s">
        <v>97</v>
      </c>
      <c r="B1353" s="142" t="s">
        <v>97</v>
      </c>
      <c r="C1353" s="142" t="s">
        <v>26</v>
      </c>
      <c r="D1353" s="72"/>
      <c r="E1353" s="72" t="s">
        <v>48</v>
      </c>
      <c r="F1353" s="142" t="s">
        <v>16</v>
      </c>
      <c r="G1353" s="142" t="str">
        <f t="shared" si="72"/>
        <v>Novembre</v>
      </c>
      <c r="H1353" s="158">
        <v>42686</v>
      </c>
      <c r="I1353" s="84" t="s">
        <v>1049</v>
      </c>
      <c r="J1353" s="142" t="s">
        <v>1053</v>
      </c>
      <c r="K1353" s="142" t="s">
        <v>1064</v>
      </c>
      <c r="L1353" s="142" t="s">
        <v>2787</v>
      </c>
      <c r="M1353" s="80" t="str">
        <f>IFERROR(VLOOKUP(K1353,REFERENCES!R:S,2,FALSE),"")</f>
        <v>Nombre</v>
      </c>
      <c r="N1353" s="159">
        <v>198</v>
      </c>
      <c r="O1353" s="75"/>
      <c r="P1353" s="75"/>
      <c r="Q1353" s="75"/>
      <c r="R1353" s="79" t="s">
        <v>1885</v>
      </c>
      <c r="S1353" s="144">
        <v>198</v>
      </c>
      <c r="T1353" s="85" t="s">
        <v>1040</v>
      </c>
      <c r="U1353" s="142" t="s">
        <v>20</v>
      </c>
      <c r="V1353" s="142" t="s">
        <v>551</v>
      </c>
      <c r="W1353" s="86" t="s">
        <v>1591</v>
      </c>
      <c r="X1353" s="142"/>
      <c r="Y1353" s="142"/>
      <c r="Z1353" s="142"/>
      <c r="AA1353" s="142" t="s">
        <v>2680</v>
      </c>
      <c r="AB1353" s="142" t="str">
        <f t="shared" si="70"/>
        <v>MED20161112SUTI3È</v>
      </c>
      <c r="AC1353" s="142">
        <f t="shared" si="71"/>
        <v>0</v>
      </c>
      <c r="AD1353" s="142" t="str">
        <f>VLOOKUP(U1353,NIVEAUXADMIN!A:B,2,FALSE)</f>
        <v>HT07</v>
      </c>
      <c r="AE1353" s="142" t="str">
        <f>VLOOKUP(V1353,NIVEAUXADMIN!E:F,2,FALSE)</f>
        <v>HT07753</v>
      </c>
      <c r="AF1353" s="142" t="str">
        <f>VLOOKUP(W1353,NIVEAUXADMIN!I:J,2,FALSE)</f>
        <v>HT07753-03</v>
      </c>
      <c r="AG1353" s="142">
        <f>IF(SUMPRODUCT(($A$4:$A1353=A1353)*($V$4:$V1353=V1353))&gt;1,0,1)</f>
        <v>0</v>
      </c>
    </row>
    <row r="1354" spans="1:33" ht="15" customHeight="1">
      <c r="A1354" s="142" t="s">
        <v>97</v>
      </c>
      <c r="B1354" s="142" t="s">
        <v>97</v>
      </c>
      <c r="C1354" s="142" t="s">
        <v>26</v>
      </c>
      <c r="D1354" s="72"/>
      <c r="E1354" s="72" t="s">
        <v>48</v>
      </c>
      <c r="F1354" s="142" t="s">
        <v>16</v>
      </c>
      <c r="G1354" s="142" t="str">
        <f t="shared" si="72"/>
        <v>Novembre</v>
      </c>
      <c r="H1354" s="158">
        <v>42690</v>
      </c>
      <c r="I1354" s="84" t="s">
        <v>1049</v>
      </c>
      <c r="J1354" s="142" t="s">
        <v>1053</v>
      </c>
      <c r="K1354" s="142" t="s">
        <v>1048</v>
      </c>
      <c r="L1354" s="142"/>
      <c r="M1354" s="80" t="str">
        <f>IFERROR(VLOOKUP(K1354,REFERENCES!R:S,2,FALSE),"")</f>
        <v>Nombre</v>
      </c>
      <c r="N1354" s="159">
        <v>334</v>
      </c>
      <c r="O1354" s="75"/>
      <c r="P1354" s="75"/>
      <c r="Q1354" s="75"/>
      <c r="R1354" s="79" t="s">
        <v>1885</v>
      </c>
      <c r="S1354" s="144">
        <v>367</v>
      </c>
      <c r="T1354" s="85" t="s">
        <v>30</v>
      </c>
      <c r="U1354" s="142" t="s">
        <v>20</v>
      </c>
      <c r="V1354" s="142" t="s">
        <v>551</v>
      </c>
      <c r="W1354" s="86" t="s">
        <v>1643</v>
      </c>
      <c r="X1354" s="142"/>
      <c r="Y1354" s="142"/>
      <c r="Z1354" s="142"/>
      <c r="AA1354" s="142" t="s">
        <v>1128</v>
      </c>
      <c r="AB1354" s="142" t="str">
        <f t="shared" si="70"/>
        <v>MED20161116SUTI4È</v>
      </c>
      <c r="AC1354" s="142">
        <f t="shared" si="71"/>
        <v>0</v>
      </c>
      <c r="AD1354" s="142" t="str">
        <f>VLOOKUP(U1354,NIVEAUXADMIN!A:B,2,FALSE)</f>
        <v>HT07</v>
      </c>
      <c r="AE1354" s="142" t="str">
        <f>VLOOKUP(V1354,NIVEAUXADMIN!E:F,2,FALSE)</f>
        <v>HT07753</v>
      </c>
      <c r="AF1354" s="142" t="str">
        <f>VLOOKUP(W1354,NIVEAUXADMIN!I:J,2,FALSE)</f>
        <v>HT07753-04</v>
      </c>
      <c r="AG1354" s="142">
        <f>IF(SUMPRODUCT(($A$4:$A1354=A1354)*($V$4:$V1354=V1354))&gt;1,0,1)</f>
        <v>0</v>
      </c>
    </row>
    <row r="1355" spans="1:33" ht="15" customHeight="1">
      <c r="A1355" s="142" t="s">
        <v>97</v>
      </c>
      <c r="B1355" s="142" t="s">
        <v>97</v>
      </c>
      <c r="C1355" s="142" t="s">
        <v>26</v>
      </c>
      <c r="D1355" s="72"/>
      <c r="E1355" s="72" t="s">
        <v>48</v>
      </c>
      <c r="F1355" s="142" t="s">
        <v>16</v>
      </c>
      <c r="G1355" s="142" t="str">
        <f t="shared" si="72"/>
        <v>Novembre</v>
      </c>
      <c r="H1355" s="158">
        <v>42690</v>
      </c>
      <c r="I1355" s="84" t="s">
        <v>1050</v>
      </c>
      <c r="J1355" s="142" t="s">
        <v>1029</v>
      </c>
      <c r="K1355" s="142" t="s">
        <v>1029</v>
      </c>
      <c r="L1355" s="142"/>
      <c r="M1355" s="80" t="str">
        <f>IFERROR(VLOOKUP(K1355,REFERENCES!R:S,2,FALSE),"")</f>
        <v/>
      </c>
      <c r="N1355" s="159">
        <v>302</v>
      </c>
      <c r="O1355" s="75"/>
      <c r="P1355" s="75"/>
      <c r="Q1355" s="75"/>
      <c r="R1355" s="79" t="s">
        <v>1885</v>
      </c>
      <c r="S1355" s="144">
        <v>302</v>
      </c>
      <c r="T1355" s="85" t="s">
        <v>1040</v>
      </c>
      <c r="U1355" s="142" t="s">
        <v>20</v>
      </c>
      <c r="V1355" s="142" t="s">
        <v>551</v>
      </c>
      <c r="W1355" s="86" t="s">
        <v>1643</v>
      </c>
      <c r="X1355" s="142"/>
      <c r="Y1355" s="142"/>
      <c r="Z1355" s="142"/>
      <c r="AA1355" s="142" t="s">
        <v>1128</v>
      </c>
      <c r="AB1355" s="142" t="str">
        <f t="shared" si="70"/>
        <v>MED20161116SUTI4È</v>
      </c>
      <c r="AC1355" s="142">
        <f t="shared" si="71"/>
        <v>0</v>
      </c>
      <c r="AD1355" s="142" t="str">
        <f>VLOOKUP(U1355,NIVEAUXADMIN!A:B,2,FALSE)</f>
        <v>HT07</v>
      </c>
      <c r="AE1355" s="142" t="str">
        <f>VLOOKUP(V1355,NIVEAUXADMIN!E:F,2,FALSE)</f>
        <v>HT07753</v>
      </c>
      <c r="AF1355" s="142" t="str">
        <f>VLOOKUP(W1355,NIVEAUXADMIN!I:J,2,FALSE)</f>
        <v>HT07753-04</v>
      </c>
      <c r="AG1355" s="142">
        <f>IF(SUMPRODUCT(($A$4:$A1355=A1355)*($V$4:$V1355=V1355))&gt;1,0,1)</f>
        <v>0</v>
      </c>
    </row>
    <row r="1356" spans="1:33" ht="15" customHeight="1">
      <c r="A1356" s="169" t="s">
        <v>97</v>
      </c>
      <c r="B1356" s="169" t="s">
        <v>97</v>
      </c>
      <c r="C1356" s="169" t="s">
        <v>26</v>
      </c>
      <c r="D1356" s="72"/>
      <c r="E1356" s="72" t="s">
        <v>48</v>
      </c>
      <c r="F1356" s="142" t="s">
        <v>16</v>
      </c>
      <c r="G1356" s="142" t="str">
        <f t="shared" si="72"/>
        <v>Novembre</v>
      </c>
      <c r="H1356" s="158">
        <v>42690</v>
      </c>
      <c r="I1356" s="84" t="s">
        <v>1049</v>
      </c>
      <c r="J1356" s="142" t="s">
        <v>1053</v>
      </c>
      <c r="K1356" s="142" t="s">
        <v>1064</v>
      </c>
      <c r="L1356" s="142" t="s">
        <v>2787</v>
      </c>
      <c r="M1356" s="80" t="str">
        <f>IFERROR(VLOOKUP(K1356,REFERENCES!R:S,2,FALSE),"")</f>
        <v>Nombre</v>
      </c>
      <c r="N1356" s="159">
        <v>302</v>
      </c>
      <c r="O1356" s="75"/>
      <c r="P1356" s="75"/>
      <c r="Q1356" s="75"/>
      <c r="R1356" s="79" t="s">
        <v>1885</v>
      </c>
      <c r="S1356" s="144">
        <v>367</v>
      </c>
      <c r="T1356" s="85" t="s">
        <v>30</v>
      </c>
      <c r="U1356" s="142" t="s">
        <v>20</v>
      </c>
      <c r="V1356" s="142" t="s">
        <v>551</v>
      </c>
      <c r="W1356" s="86" t="s">
        <v>1643</v>
      </c>
      <c r="X1356" s="142"/>
      <c r="Y1356" s="142"/>
      <c r="Z1356" s="142"/>
      <c r="AA1356" s="142" t="s">
        <v>1128</v>
      </c>
      <c r="AB1356" s="142" t="str">
        <f t="shared" si="70"/>
        <v>MED20161116SUTI4È</v>
      </c>
      <c r="AC1356" s="142">
        <f t="shared" si="71"/>
        <v>0</v>
      </c>
      <c r="AD1356" s="142" t="str">
        <f>VLOOKUP(U1356,NIVEAUXADMIN!A:B,2,FALSE)</f>
        <v>HT07</v>
      </c>
      <c r="AE1356" s="142" t="str">
        <f>VLOOKUP(V1356,NIVEAUXADMIN!E:F,2,FALSE)</f>
        <v>HT07753</v>
      </c>
      <c r="AF1356" s="142" t="str">
        <f>VLOOKUP(W1356,NIVEAUXADMIN!I:J,2,FALSE)</f>
        <v>HT07753-04</v>
      </c>
      <c r="AG1356" s="142">
        <f>IF(SUMPRODUCT(($A$4:$A1356=A1356)*($V$4:$V1356=V1356))&gt;1,0,1)</f>
        <v>0</v>
      </c>
    </row>
    <row r="1357" spans="1:33" ht="15" customHeight="1">
      <c r="A1357" s="142" t="s">
        <v>97</v>
      </c>
      <c r="B1357" s="142" t="s">
        <v>97</v>
      </c>
      <c r="C1357" s="142" t="s">
        <v>26</v>
      </c>
      <c r="D1357" s="72"/>
      <c r="E1357" s="72" t="s">
        <v>48</v>
      </c>
      <c r="F1357" s="142" t="s">
        <v>16</v>
      </c>
      <c r="G1357" s="142" t="str">
        <f t="shared" si="72"/>
        <v>Novembre</v>
      </c>
      <c r="H1357" s="158">
        <v>42690</v>
      </c>
      <c r="I1357" s="84" t="s">
        <v>1051</v>
      </c>
      <c r="J1357" s="142" t="s">
        <v>1052</v>
      </c>
      <c r="K1357" s="142" t="s">
        <v>1062</v>
      </c>
      <c r="L1357" s="142"/>
      <c r="M1357" s="80" t="str">
        <f>IFERROR(VLOOKUP(K1357,REFERENCES!R:S,2,FALSE),"")</f>
        <v>Nombre</v>
      </c>
      <c r="N1357" s="159">
        <v>367</v>
      </c>
      <c r="O1357" s="75"/>
      <c r="P1357" s="75"/>
      <c r="Q1357" s="75"/>
      <c r="R1357" s="79" t="s">
        <v>1885</v>
      </c>
      <c r="S1357" s="144">
        <v>367</v>
      </c>
      <c r="T1357" s="85" t="s">
        <v>30</v>
      </c>
      <c r="U1357" s="142" t="s">
        <v>20</v>
      </c>
      <c r="V1357" s="142" t="s">
        <v>551</v>
      </c>
      <c r="W1357" s="86" t="s">
        <v>1643</v>
      </c>
      <c r="X1357" s="142"/>
      <c r="Y1357" s="142"/>
      <c r="Z1357" s="142"/>
      <c r="AA1357" s="142" t="s">
        <v>1128</v>
      </c>
      <c r="AB1357" s="142" t="str">
        <f t="shared" si="70"/>
        <v>MED20161116SUTI4È</v>
      </c>
      <c r="AC1357" s="142">
        <f t="shared" si="71"/>
        <v>0</v>
      </c>
      <c r="AD1357" s="142" t="str">
        <f>VLOOKUP(U1357,NIVEAUXADMIN!A:B,2,FALSE)</f>
        <v>HT07</v>
      </c>
      <c r="AE1357" s="142" t="str">
        <f>VLOOKUP(V1357,NIVEAUXADMIN!E:F,2,FALSE)</f>
        <v>HT07753</v>
      </c>
      <c r="AF1357" s="142" t="str">
        <f>VLOOKUP(W1357,NIVEAUXADMIN!I:J,2,FALSE)</f>
        <v>HT07753-04</v>
      </c>
      <c r="AG1357" s="142">
        <f>IF(SUMPRODUCT(($A$4:$A1357=A1357)*($V$4:$V1357=V1357))&gt;1,0,1)</f>
        <v>0</v>
      </c>
    </row>
    <row r="1358" spans="1:33" ht="15" customHeight="1">
      <c r="A1358" s="86" t="s">
        <v>97</v>
      </c>
      <c r="B1358" s="86" t="s">
        <v>97</v>
      </c>
      <c r="C1358" s="86" t="s">
        <v>26</v>
      </c>
      <c r="D1358" s="72"/>
      <c r="E1358" s="72" t="s">
        <v>48</v>
      </c>
      <c r="F1358" s="142" t="s">
        <v>16</v>
      </c>
      <c r="G1358" s="142" t="str">
        <f t="shared" si="72"/>
        <v>Novembre</v>
      </c>
      <c r="H1358" s="158">
        <v>42690</v>
      </c>
      <c r="I1358" s="84" t="s">
        <v>1051</v>
      </c>
      <c r="J1358" s="142" t="s">
        <v>1052</v>
      </c>
      <c r="K1358" s="142" t="s">
        <v>1058</v>
      </c>
      <c r="L1358" s="142"/>
      <c r="M1358" s="80" t="str">
        <f>IFERROR(VLOOKUP(K1358,REFERENCES!R:S,2,FALSE),"")</f>
        <v>Nombre</v>
      </c>
      <c r="N1358" s="159">
        <v>367</v>
      </c>
      <c r="O1358" s="75"/>
      <c r="P1358" s="75"/>
      <c r="Q1358" s="75"/>
      <c r="R1358" s="79" t="s">
        <v>1885</v>
      </c>
      <c r="S1358" s="144">
        <v>367</v>
      </c>
      <c r="T1358" s="85" t="s">
        <v>30</v>
      </c>
      <c r="U1358" s="142" t="s">
        <v>20</v>
      </c>
      <c r="V1358" s="142" t="s">
        <v>551</v>
      </c>
      <c r="W1358" s="86" t="s">
        <v>1643</v>
      </c>
      <c r="X1358" s="142"/>
      <c r="Y1358" s="142"/>
      <c r="Z1358" s="142"/>
      <c r="AA1358" s="142" t="s">
        <v>1128</v>
      </c>
      <c r="AB1358" s="142" t="str">
        <f t="shared" si="70"/>
        <v>MED20161116SUTI4È</v>
      </c>
      <c r="AC1358" s="142">
        <f t="shared" si="71"/>
        <v>0</v>
      </c>
      <c r="AD1358" s="142" t="str">
        <f>VLOOKUP(U1358,NIVEAUXADMIN!A:B,2,FALSE)</f>
        <v>HT07</v>
      </c>
      <c r="AE1358" s="142" t="str">
        <f>VLOOKUP(V1358,NIVEAUXADMIN!E:F,2,FALSE)</f>
        <v>HT07753</v>
      </c>
      <c r="AF1358" s="142" t="str">
        <f>VLOOKUP(W1358,NIVEAUXADMIN!I:J,2,FALSE)</f>
        <v>HT07753-04</v>
      </c>
      <c r="AG1358" s="142">
        <f>IF(SUMPRODUCT(($A$4:$A1358=A1358)*($V$4:$V1358=V1358))&gt;1,0,1)</f>
        <v>0</v>
      </c>
    </row>
    <row r="1359" spans="1:33" ht="15" customHeight="1">
      <c r="A1359" s="142" t="s">
        <v>97</v>
      </c>
      <c r="B1359" s="142" t="s">
        <v>97</v>
      </c>
      <c r="C1359" s="142" t="s">
        <v>26</v>
      </c>
      <c r="D1359" s="72"/>
      <c r="E1359" s="72" t="s">
        <v>48</v>
      </c>
      <c r="F1359" s="142" t="s">
        <v>16</v>
      </c>
      <c r="G1359" s="142" t="str">
        <f t="shared" si="72"/>
        <v>Novembre</v>
      </c>
      <c r="H1359" s="158">
        <v>42690</v>
      </c>
      <c r="I1359" s="84" t="s">
        <v>1051</v>
      </c>
      <c r="J1359" s="142" t="s">
        <v>1052</v>
      </c>
      <c r="K1359" s="142" t="s">
        <v>1057</v>
      </c>
      <c r="L1359" s="142"/>
      <c r="M1359" s="80" t="str">
        <f>IFERROR(VLOOKUP(K1359,REFERENCES!R:S,2,FALSE),"")</f>
        <v>Nombre</v>
      </c>
      <c r="N1359" s="159">
        <v>367</v>
      </c>
      <c r="O1359" s="75"/>
      <c r="P1359" s="75"/>
      <c r="Q1359" s="75"/>
      <c r="R1359" s="79" t="s">
        <v>1885</v>
      </c>
      <c r="S1359" s="144">
        <v>367</v>
      </c>
      <c r="T1359" s="85" t="s">
        <v>30</v>
      </c>
      <c r="U1359" s="142" t="s">
        <v>20</v>
      </c>
      <c r="V1359" s="142" t="s">
        <v>551</v>
      </c>
      <c r="W1359" s="86" t="s">
        <v>1643</v>
      </c>
      <c r="X1359" s="142"/>
      <c r="Y1359" s="142"/>
      <c r="Z1359" s="142"/>
      <c r="AA1359" s="142" t="s">
        <v>1128</v>
      </c>
      <c r="AB1359" s="142" t="str">
        <f t="shared" si="70"/>
        <v>MED20161116SUTI4È</v>
      </c>
      <c r="AC1359" s="142">
        <f t="shared" si="71"/>
        <v>0</v>
      </c>
      <c r="AD1359" s="142" t="str">
        <f>VLOOKUP(U1359,NIVEAUXADMIN!A:B,2,FALSE)</f>
        <v>HT07</v>
      </c>
      <c r="AE1359" s="142" t="str">
        <f>VLOOKUP(V1359,NIVEAUXADMIN!E:F,2,FALSE)</f>
        <v>HT07753</v>
      </c>
      <c r="AF1359" s="142" t="str">
        <f>VLOOKUP(W1359,NIVEAUXADMIN!I:J,2,FALSE)</f>
        <v>HT07753-04</v>
      </c>
      <c r="AG1359" s="142">
        <f>IF(SUMPRODUCT(($A$4:$A1359=A1359)*($V$4:$V1359=V1359))&gt;1,0,1)</f>
        <v>0</v>
      </c>
    </row>
    <row r="1360" spans="1:33" ht="15" customHeight="1">
      <c r="A1360" s="85" t="s">
        <v>97</v>
      </c>
      <c r="B1360" s="85" t="s">
        <v>97</v>
      </c>
      <c r="C1360" s="85" t="s">
        <v>26</v>
      </c>
      <c r="D1360" s="170"/>
      <c r="E1360" s="72" t="s">
        <v>48</v>
      </c>
      <c r="F1360" s="142" t="s">
        <v>16</v>
      </c>
      <c r="G1360" s="142" t="str">
        <f t="shared" si="72"/>
        <v>Decembre</v>
      </c>
      <c r="H1360" s="158">
        <v>42705</v>
      </c>
      <c r="I1360" s="84" t="s">
        <v>1051</v>
      </c>
      <c r="J1360" s="142" t="s">
        <v>1052</v>
      </c>
      <c r="K1360" s="142" t="s">
        <v>1057</v>
      </c>
      <c r="L1360" s="142"/>
      <c r="M1360" s="80" t="str">
        <f>IFERROR(VLOOKUP(K1360,REFERENCES!R:S,2,FALSE),"")</f>
        <v>Nombre</v>
      </c>
      <c r="N1360" s="159">
        <v>520</v>
      </c>
      <c r="O1360" s="75"/>
      <c r="P1360" s="75"/>
      <c r="Q1360" s="75"/>
      <c r="R1360" s="79" t="s">
        <v>1885</v>
      </c>
      <c r="S1360" s="144">
        <v>520</v>
      </c>
      <c r="T1360" s="85" t="s">
        <v>30</v>
      </c>
      <c r="U1360" s="142" t="s">
        <v>20</v>
      </c>
      <c r="V1360" s="142" t="s">
        <v>551</v>
      </c>
      <c r="W1360" s="86" t="s">
        <v>1313</v>
      </c>
      <c r="X1360" s="142"/>
      <c r="Y1360" s="142"/>
      <c r="Z1360" s="142"/>
      <c r="AA1360" s="142" t="s">
        <v>1882</v>
      </c>
      <c r="AB1360" s="142" t="str">
        <f t="shared" si="70"/>
        <v>MED2016121SUTI1È</v>
      </c>
      <c r="AC1360" s="142">
        <f t="shared" si="71"/>
        <v>0</v>
      </c>
      <c r="AD1360" s="142" t="str">
        <f>VLOOKUP(U1360,NIVEAUXADMIN!A:B,2,FALSE)</f>
        <v>HT07</v>
      </c>
      <c r="AE1360" s="142" t="str">
        <f>VLOOKUP(V1360,NIVEAUXADMIN!E:F,2,FALSE)</f>
        <v>HT07753</v>
      </c>
      <c r="AF1360" s="142" t="str">
        <f>VLOOKUP(W1360,NIVEAUXADMIN!I:J,2,FALSE)</f>
        <v>HT07753-01</v>
      </c>
      <c r="AG1360" s="142">
        <f>IF(SUMPRODUCT(($A$4:$A1360=A1360)*($V$4:$V1360=V1360))&gt;1,0,1)</f>
        <v>0</v>
      </c>
    </row>
    <row r="1361" spans="1:33" ht="15" customHeight="1">
      <c r="A1361" s="142" t="s">
        <v>97</v>
      </c>
      <c r="B1361" s="142" t="s">
        <v>97</v>
      </c>
      <c r="C1361" s="142" t="s">
        <v>26</v>
      </c>
      <c r="D1361" s="72"/>
      <c r="E1361" s="72" t="s">
        <v>48</v>
      </c>
      <c r="F1361" s="142" t="s">
        <v>16</v>
      </c>
      <c r="G1361" s="142" t="str">
        <f t="shared" si="72"/>
        <v>Decembre</v>
      </c>
      <c r="H1361" s="158">
        <v>42705</v>
      </c>
      <c r="I1361" s="84" t="s">
        <v>1049</v>
      </c>
      <c r="J1361" s="142" t="s">
        <v>1053</v>
      </c>
      <c r="K1361" s="142" t="s">
        <v>1186</v>
      </c>
      <c r="L1361" s="142"/>
      <c r="M1361" s="80" t="str">
        <f>IFERROR(VLOOKUP(K1361,REFERENCES!R:S,2,FALSE),"")</f>
        <v>Nombre</v>
      </c>
      <c r="N1361" s="159">
        <v>520</v>
      </c>
      <c r="O1361" s="75"/>
      <c r="P1361" s="75"/>
      <c r="Q1361" s="75"/>
      <c r="R1361" s="79" t="s">
        <v>1885</v>
      </c>
      <c r="S1361" s="144">
        <v>520</v>
      </c>
      <c r="T1361" s="85" t="s">
        <v>30</v>
      </c>
      <c r="U1361" s="142" t="s">
        <v>20</v>
      </c>
      <c r="V1361" s="142" t="s">
        <v>551</v>
      </c>
      <c r="W1361" s="86" t="s">
        <v>1313</v>
      </c>
      <c r="X1361" s="142"/>
      <c r="Y1361" s="142"/>
      <c r="Z1361" s="142"/>
      <c r="AA1361" s="142" t="s">
        <v>1220</v>
      </c>
      <c r="AB1361" s="142" t="str">
        <f t="shared" si="70"/>
        <v>MED2016121SUTI1È</v>
      </c>
      <c r="AC1361" s="142">
        <f t="shared" si="71"/>
        <v>0</v>
      </c>
      <c r="AD1361" s="142" t="str">
        <f>VLOOKUP(U1361,NIVEAUXADMIN!A:B,2,FALSE)</f>
        <v>HT07</v>
      </c>
      <c r="AE1361" s="142" t="str">
        <f>VLOOKUP(V1361,NIVEAUXADMIN!E:F,2,FALSE)</f>
        <v>HT07753</v>
      </c>
      <c r="AF1361" s="142" t="str">
        <f>VLOOKUP(W1361,NIVEAUXADMIN!I:J,2,FALSE)</f>
        <v>HT07753-01</v>
      </c>
      <c r="AG1361" s="142">
        <f>IF(SUMPRODUCT(($A$4:$A1361=A1361)*($V$4:$V1361=V1361))&gt;1,0,1)</f>
        <v>0</v>
      </c>
    </row>
    <row r="1362" spans="1:33" ht="15" customHeight="1">
      <c r="A1362" s="171" t="s">
        <v>97</v>
      </c>
      <c r="B1362" s="171" t="s">
        <v>97</v>
      </c>
      <c r="C1362" s="171" t="s">
        <v>26</v>
      </c>
      <c r="D1362" s="170"/>
      <c r="E1362" s="72" t="s">
        <v>48</v>
      </c>
      <c r="F1362" s="142" t="s">
        <v>16</v>
      </c>
      <c r="G1362" s="142" t="str">
        <f t="shared" si="72"/>
        <v>Decembre</v>
      </c>
      <c r="H1362" s="158">
        <v>42712</v>
      </c>
      <c r="I1362" s="84" t="s">
        <v>1049</v>
      </c>
      <c r="J1362" s="142" t="s">
        <v>1053</v>
      </c>
      <c r="K1362" s="142" t="s">
        <v>1065</v>
      </c>
      <c r="L1362" s="142"/>
      <c r="M1362" s="80" t="str">
        <f>IFERROR(VLOOKUP(K1362,REFERENCES!R:S,2,FALSE),"")</f>
        <v>N/A</v>
      </c>
      <c r="N1362" s="159">
        <v>628</v>
      </c>
      <c r="O1362" s="75"/>
      <c r="P1362" s="75"/>
      <c r="Q1362" s="75"/>
      <c r="R1362" s="79" t="s">
        <v>1885</v>
      </c>
      <c r="S1362" s="144">
        <v>628</v>
      </c>
      <c r="T1362" s="85" t="s">
        <v>30</v>
      </c>
      <c r="U1362" s="142" t="s">
        <v>20</v>
      </c>
      <c r="V1362" s="142" t="s">
        <v>551</v>
      </c>
      <c r="W1362" s="86" t="s">
        <v>1643</v>
      </c>
      <c r="X1362" s="142"/>
      <c r="Y1362" s="142"/>
      <c r="Z1362" s="142"/>
      <c r="AA1362" s="142" t="s">
        <v>1883</v>
      </c>
      <c r="AB1362" s="142" t="str">
        <f t="shared" si="70"/>
        <v>MED2016128SUTI4È</v>
      </c>
      <c r="AC1362" s="142">
        <f t="shared" si="71"/>
        <v>0</v>
      </c>
      <c r="AD1362" s="142" t="str">
        <f>VLOOKUP(U1362,NIVEAUXADMIN!A:B,2,FALSE)</f>
        <v>HT07</v>
      </c>
      <c r="AE1362" s="142" t="str">
        <f>VLOOKUP(V1362,NIVEAUXADMIN!E:F,2,FALSE)</f>
        <v>HT07753</v>
      </c>
      <c r="AF1362" s="142" t="str">
        <f>VLOOKUP(W1362,NIVEAUXADMIN!I:J,2,FALSE)</f>
        <v>HT07753-04</v>
      </c>
      <c r="AG1362" s="142">
        <f>IF(SUMPRODUCT(($A$4:$A1362=A1362)*($V$4:$V1362=V1362))&gt;1,0,1)</f>
        <v>0</v>
      </c>
    </row>
    <row r="1363" spans="1:33" ht="15" customHeight="1">
      <c r="A1363" s="171" t="s">
        <v>97</v>
      </c>
      <c r="B1363" s="171" t="s">
        <v>97</v>
      </c>
      <c r="C1363" s="171" t="s">
        <v>26</v>
      </c>
      <c r="D1363" s="170"/>
      <c r="E1363" s="72" t="s">
        <v>48</v>
      </c>
      <c r="F1363" s="142" t="s">
        <v>16</v>
      </c>
      <c r="G1363" s="142" t="str">
        <f t="shared" si="72"/>
        <v>Decembre</v>
      </c>
      <c r="H1363" s="158">
        <v>42719</v>
      </c>
      <c r="I1363" s="84" t="s">
        <v>1049</v>
      </c>
      <c r="J1363" s="142" t="s">
        <v>1053</v>
      </c>
      <c r="K1363" s="142" t="s">
        <v>1064</v>
      </c>
      <c r="L1363" s="142" t="s">
        <v>2787</v>
      </c>
      <c r="M1363" s="80" t="str">
        <f>IFERROR(VLOOKUP(K1363,REFERENCES!R:S,2,FALSE),"")</f>
        <v>Nombre</v>
      </c>
      <c r="N1363" s="159">
        <v>268</v>
      </c>
      <c r="O1363" s="75"/>
      <c r="P1363" s="75"/>
      <c r="Q1363" s="75"/>
      <c r="R1363" s="79" t="s">
        <v>1885</v>
      </c>
      <c r="S1363" s="144">
        <v>268</v>
      </c>
      <c r="T1363" s="85" t="s">
        <v>30</v>
      </c>
      <c r="U1363" s="142" t="s">
        <v>20</v>
      </c>
      <c r="V1363" s="142" t="s">
        <v>551</v>
      </c>
      <c r="W1363" s="86" t="s">
        <v>1591</v>
      </c>
      <c r="X1363" s="142"/>
      <c r="Y1363" s="142"/>
      <c r="Z1363" s="142"/>
      <c r="AA1363" s="142" t="s">
        <v>2681</v>
      </c>
      <c r="AB1363" s="142" t="str">
        <f t="shared" si="70"/>
        <v>MED20161215SUTI3È</v>
      </c>
      <c r="AC1363" s="142">
        <f t="shared" si="71"/>
        <v>0</v>
      </c>
      <c r="AD1363" s="142" t="str">
        <f>VLOOKUP(U1363,NIVEAUXADMIN!A:B,2,FALSE)</f>
        <v>HT07</v>
      </c>
      <c r="AE1363" s="142" t="str">
        <f>VLOOKUP(V1363,NIVEAUXADMIN!E:F,2,FALSE)</f>
        <v>HT07753</v>
      </c>
      <c r="AF1363" s="142" t="str">
        <f>VLOOKUP(W1363,NIVEAUXADMIN!I:J,2,FALSE)</f>
        <v>HT07753-03</v>
      </c>
      <c r="AG1363" s="142">
        <f>IF(SUMPRODUCT(($A$4:$A1363=A1363)*($V$4:$V1363=V1363))&gt;1,0,1)</f>
        <v>0</v>
      </c>
    </row>
    <row r="1364" spans="1:33" ht="15" customHeight="1">
      <c r="A1364" s="142" t="s">
        <v>97</v>
      </c>
      <c r="B1364" s="142" t="s">
        <v>97</v>
      </c>
      <c r="C1364" s="142" t="s">
        <v>26</v>
      </c>
      <c r="D1364" s="72"/>
      <c r="E1364" s="72" t="s">
        <v>48</v>
      </c>
      <c r="F1364" s="142" t="s">
        <v>16</v>
      </c>
      <c r="G1364" s="142" t="str">
        <f t="shared" si="72"/>
        <v>Decembre</v>
      </c>
      <c r="H1364" s="158">
        <v>42719</v>
      </c>
      <c r="I1364" s="84" t="s">
        <v>1051</v>
      </c>
      <c r="J1364" s="142" t="s">
        <v>1052</v>
      </c>
      <c r="K1364" s="142" t="s">
        <v>1062</v>
      </c>
      <c r="L1364" s="142"/>
      <c r="M1364" s="80" t="str">
        <f>IFERROR(VLOOKUP(K1364,REFERENCES!R:S,2,FALSE),"")</f>
        <v>Nombre</v>
      </c>
      <c r="N1364" s="159">
        <v>268</v>
      </c>
      <c r="O1364" s="75"/>
      <c r="P1364" s="75"/>
      <c r="Q1364" s="75"/>
      <c r="R1364" s="79" t="s">
        <v>1885</v>
      </c>
      <c r="S1364" s="144">
        <v>268</v>
      </c>
      <c r="T1364" s="85" t="s">
        <v>30</v>
      </c>
      <c r="U1364" s="142" t="s">
        <v>20</v>
      </c>
      <c r="V1364" s="142" t="s">
        <v>551</v>
      </c>
      <c r="W1364" s="86" t="s">
        <v>1591</v>
      </c>
      <c r="X1364" s="142"/>
      <c r="Y1364" s="142"/>
      <c r="Z1364" s="142"/>
      <c r="AA1364" s="142" t="s">
        <v>2681</v>
      </c>
      <c r="AB1364" s="142" t="str">
        <f t="shared" si="70"/>
        <v>MED20161215SUTI3È</v>
      </c>
      <c r="AC1364" s="142">
        <f t="shared" si="71"/>
        <v>0</v>
      </c>
      <c r="AD1364" s="142" t="str">
        <f>VLOOKUP(U1364,NIVEAUXADMIN!A:B,2,FALSE)</f>
        <v>HT07</v>
      </c>
      <c r="AE1364" s="142" t="str">
        <f>VLOOKUP(V1364,NIVEAUXADMIN!E:F,2,FALSE)</f>
        <v>HT07753</v>
      </c>
      <c r="AF1364" s="142" t="str">
        <f>VLOOKUP(W1364,NIVEAUXADMIN!I:J,2,FALSE)</f>
        <v>HT07753-03</v>
      </c>
      <c r="AG1364" s="142">
        <f>IF(SUMPRODUCT(($A$4:$A1364=A1364)*($V$4:$V1364=V1364))&gt;1,0,1)</f>
        <v>0</v>
      </c>
    </row>
    <row r="1365" spans="1:33" ht="15" customHeight="1">
      <c r="A1365" s="171" t="s">
        <v>97</v>
      </c>
      <c r="B1365" s="171" t="s">
        <v>97</v>
      </c>
      <c r="C1365" s="171" t="s">
        <v>26</v>
      </c>
      <c r="D1365" s="171"/>
      <c r="E1365" s="72" t="s">
        <v>48</v>
      </c>
      <c r="F1365" s="142" t="s">
        <v>16</v>
      </c>
      <c r="G1365" s="142" t="str">
        <f t="shared" si="72"/>
        <v>Decembre</v>
      </c>
      <c r="H1365" s="158">
        <v>42723</v>
      </c>
      <c r="I1365" s="84" t="s">
        <v>1049</v>
      </c>
      <c r="J1365" s="142" t="s">
        <v>1053</v>
      </c>
      <c r="K1365" s="142" t="s">
        <v>1064</v>
      </c>
      <c r="L1365" s="142" t="s">
        <v>2787</v>
      </c>
      <c r="M1365" s="80" t="str">
        <f>IFERROR(VLOOKUP(K1365,REFERENCES!R:S,2,FALSE),"")</f>
        <v>Nombre</v>
      </c>
      <c r="N1365" s="159">
        <v>524</v>
      </c>
      <c r="O1365" s="75"/>
      <c r="P1365" s="75"/>
      <c r="Q1365" s="75"/>
      <c r="R1365" s="79" t="s">
        <v>1885</v>
      </c>
      <c r="S1365" s="144">
        <v>524</v>
      </c>
      <c r="T1365" s="85" t="s">
        <v>30</v>
      </c>
      <c r="U1365" s="142" t="s">
        <v>20</v>
      </c>
      <c r="V1365" s="142" t="s">
        <v>551</v>
      </c>
      <c r="W1365" s="86" t="s">
        <v>1591</v>
      </c>
      <c r="X1365" s="142"/>
      <c r="Y1365" s="142"/>
      <c r="Z1365" s="142"/>
      <c r="AA1365" s="142" t="s">
        <v>2682</v>
      </c>
      <c r="AB1365" s="142" t="str">
        <f t="shared" si="70"/>
        <v>MED20161219SUTI3È</v>
      </c>
      <c r="AC1365" s="142">
        <f t="shared" si="71"/>
        <v>0</v>
      </c>
      <c r="AD1365" s="142" t="str">
        <f>VLOOKUP(U1365,NIVEAUXADMIN!A:B,2,FALSE)</f>
        <v>HT07</v>
      </c>
      <c r="AE1365" s="142" t="str">
        <f>VLOOKUP(V1365,NIVEAUXADMIN!E:F,2,FALSE)</f>
        <v>HT07753</v>
      </c>
      <c r="AF1365" s="142" t="str">
        <f>VLOOKUP(W1365,NIVEAUXADMIN!I:J,2,FALSE)</f>
        <v>HT07753-03</v>
      </c>
      <c r="AG1365" s="142">
        <f>IF(SUMPRODUCT(($A$4:$A1365=A1365)*($V$4:$V1365=V1365))&gt;1,0,1)</f>
        <v>0</v>
      </c>
    </row>
    <row r="1366" spans="1:33" ht="15" customHeight="1">
      <c r="A1366" s="142" t="s">
        <v>97</v>
      </c>
      <c r="B1366" s="142" t="s">
        <v>97</v>
      </c>
      <c r="C1366" s="142" t="s">
        <v>26</v>
      </c>
      <c r="D1366" s="142"/>
      <c r="E1366" s="72" t="s">
        <v>48</v>
      </c>
      <c r="F1366" s="142" t="s">
        <v>16</v>
      </c>
      <c r="G1366" s="142" t="str">
        <f t="shared" si="72"/>
        <v>Decembre</v>
      </c>
      <c r="H1366" s="158">
        <v>42723</v>
      </c>
      <c r="I1366" s="84" t="s">
        <v>1051</v>
      </c>
      <c r="J1366" s="142" t="s">
        <v>1052</v>
      </c>
      <c r="K1366" s="142" t="s">
        <v>1062</v>
      </c>
      <c r="L1366" s="142"/>
      <c r="M1366" s="80" t="str">
        <f>IFERROR(VLOOKUP(K1366,REFERENCES!R:S,2,FALSE),"")</f>
        <v>Nombre</v>
      </c>
      <c r="N1366" s="159">
        <v>524</v>
      </c>
      <c r="O1366" s="75"/>
      <c r="P1366" s="75"/>
      <c r="Q1366" s="75"/>
      <c r="R1366" s="79" t="s">
        <v>1885</v>
      </c>
      <c r="S1366" s="144">
        <v>524</v>
      </c>
      <c r="T1366" s="85" t="s">
        <v>30</v>
      </c>
      <c r="U1366" s="142" t="s">
        <v>20</v>
      </c>
      <c r="V1366" s="142" t="s">
        <v>551</v>
      </c>
      <c r="W1366" s="86" t="s">
        <v>1591</v>
      </c>
      <c r="X1366" s="142"/>
      <c r="Y1366" s="142"/>
      <c r="Z1366" s="142"/>
      <c r="AA1366" s="142" t="s">
        <v>2682</v>
      </c>
      <c r="AB1366" s="142" t="str">
        <f t="shared" si="70"/>
        <v>MED20161219SUTI3È</v>
      </c>
      <c r="AC1366" s="142">
        <f t="shared" si="71"/>
        <v>0</v>
      </c>
      <c r="AD1366" s="142" t="str">
        <f>VLOOKUP(U1366,NIVEAUXADMIN!A:B,2,FALSE)</f>
        <v>HT07</v>
      </c>
      <c r="AE1366" s="142" t="str">
        <f>VLOOKUP(V1366,NIVEAUXADMIN!E:F,2,FALSE)</f>
        <v>HT07753</v>
      </c>
      <c r="AF1366" s="142" t="str">
        <f>VLOOKUP(W1366,NIVEAUXADMIN!I:J,2,FALSE)</f>
        <v>HT07753-03</v>
      </c>
      <c r="AG1366" s="142">
        <f>IF(SUMPRODUCT(($A$4:$A1366=A1366)*($V$4:$V1366=V1366))&gt;1,0,1)</f>
        <v>0</v>
      </c>
    </row>
    <row r="1367" spans="1:33" ht="15" customHeight="1">
      <c r="A1367" s="142" t="s">
        <v>97</v>
      </c>
      <c r="B1367" s="142" t="s">
        <v>97</v>
      </c>
      <c r="C1367" s="142" t="s">
        <v>26</v>
      </c>
      <c r="D1367" s="72"/>
      <c r="E1367" s="72"/>
      <c r="F1367" s="142" t="s">
        <v>19</v>
      </c>
      <c r="G1367" s="142" t="e">
        <f t="shared" si="72"/>
        <v>#VALUE!</v>
      </c>
      <c r="H1367" s="158" t="s">
        <v>1961</v>
      </c>
      <c r="I1367" s="84" t="s">
        <v>1050</v>
      </c>
      <c r="J1367" s="142" t="s">
        <v>1029</v>
      </c>
      <c r="K1367" s="142" t="s">
        <v>1029</v>
      </c>
      <c r="L1367" s="142"/>
      <c r="M1367" s="80" t="str">
        <f>IFERROR(VLOOKUP(K1367,REFERENCES!R:S,2,FALSE),"")</f>
        <v/>
      </c>
      <c r="N1367" s="159">
        <v>275</v>
      </c>
      <c r="O1367" s="75"/>
      <c r="P1367" s="75"/>
      <c r="Q1367" s="75"/>
      <c r="R1367" s="79" t="s">
        <v>1885</v>
      </c>
      <c r="S1367" s="144">
        <v>275</v>
      </c>
      <c r="T1367" s="85"/>
      <c r="U1367" s="142" t="s">
        <v>20</v>
      </c>
      <c r="V1367" s="142" t="s">
        <v>551</v>
      </c>
      <c r="W1367" s="86" t="s">
        <v>1313</v>
      </c>
      <c r="X1367" s="142"/>
      <c r="Y1367" s="142"/>
      <c r="Z1367" s="142"/>
      <c r="AA1367" s="142" t="s">
        <v>2692</v>
      </c>
      <c r="AB1367" s="142" t="e">
        <f t="shared" si="70"/>
        <v>#VALUE!</v>
      </c>
      <c r="AC1367" s="142">
        <f t="shared" si="71"/>
        <v>162</v>
      </c>
      <c r="AD1367" s="142" t="str">
        <f>VLOOKUP(U1367,NIVEAUXADMIN!A:B,2,FALSE)</f>
        <v>HT07</v>
      </c>
      <c r="AE1367" s="142" t="str">
        <f>VLOOKUP(V1367,NIVEAUXADMIN!E:F,2,FALSE)</f>
        <v>HT07753</v>
      </c>
      <c r="AF1367" s="142" t="str">
        <f>VLOOKUP(W1367,NIVEAUXADMIN!I:J,2,FALSE)</f>
        <v>HT07753-01</v>
      </c>
      <c r="AG1367" s="142">
        <f>IF(SUMPRODUCT(($A$4:$A1367=A1367)*($V$4:$V1367=V1367))&gt;1,0,1)</f>
        <v>0</v>
      </c>
    </row>
    <row r="1368" spans="1:33" ht="15" customHeight="1">
      <c r="A1368" s="142" t="s">
        <v>97</v>
      </c>
      <c r="B1368" s="142" t="s">
        <v>97</v>
      </c>
      <c r="C1368" s="142" t="s">
        <v>26</v>
      </c>
      <c r="D1368" s="72"/>
      <c r="E1368" s="72"/>
      <c r="F1368" s="142" t="s">
        <v>19</v>
      </c>
      <c r="G1368" s="142" t="e">
        <f t="shared" si="72"/>
        <v>#VALUE!</v>
      </c>
      <c r="H1368" s="158" t="s">
        <v>1961</v>
      </c>
      <c r="I1368" s="84" t="s">
        <v>1050</v>
      </c>
      <c r="J1368" s="142" t="s">
        <v>1029</v>
      </c>
      <c r="K1368" s="142" t="s">
        <v>1029</v>
      </c>
      <c r="L1368" s="142"/>
      <c r="M1368" s="80" t="str">
        <f>IFERROR(VLOOKUP(K1368,REFERENCES!R:S,2,FALSE),"")</f>
        <v/>
      </c>
      <c r="N1368" s="159">
        <v>660</v>
      </c>
      <c r="O1368" s="75"/>
      <c r="P1368" s="75"/>
      <c r="Q1368" s="75"/>
      <c r="R1368" s="79" t="s">
        <v>1885</v>
      </c>
      <c r="S1368" s="144">
        <v>660</v>
      </c>
      <c r="T1368" s="85"/>
      <c r="U1368" s="142" t="s">
        <v>20</v>
      </c>
      <c r="V1368" s="142" t="s">
        <v>551</v>
      </c>
      <c r="W1368" s="86" t="s">
        <v>1643</v>
      </c>
      <c r="X1368" s="142"/>
      <c r="Y1368" s="142"/>
      <c r="Z1368" s="142"/>
      <c r="AA1368" s="142" t="s">
        <v>2692</v>
      </c>
      <c r="AB1368" s="142" t="e">
        <f t="shared" si="70"/>
        <v>#VALUE!</v>
      </c>
      <c r="AC1368" s="142">
        <f t="shared" si="71"/>
        <v>162</v>
      </c>
      <c r="AD1368" s="142" t="str">
        <f>VLOOKUP(U1368,NIVEAUXADMIN!A:B,2,FALSE)</f>
        <v>HT07</v>
      </c>
      <c r="AE1368" s="142" t="str">
        <f>VLOOKUP(V1368,NIVEAUXADMIN!E:F,2,FALSE)</f>
        <v>HT07753</v>
      </c>
      <c r="AF1368" s="142" t="str">
        <f>VLOOKUP(W1368,NIVEAUXADMIN!I:J,2,FALSE)</f>
        <v>HT07753-04</v>
      </c>
      <c r="AG1368" s="142">
        <f>IF(SUMPRODUCT(($A$4:$A1368=A1368)*($V$4:$V1368=V1368))&gt;1,0,1)</f>
        <v>0</v>
      </c>
    </row>
    <row r="1369" spans="1:33" ht="15" customHeight="1">
      <c r="A1369" s="142" t="s">
        <v>97</v>
      </c>
      <c r="B1369" s="142" t="s">
        <v>97</v>
      </c>
      <c r="C1369" s="142" t="s">
        <v>26</v>
      </c>
      <c r="D1369" s="72"/>
      <c r="E1369" s="72"/>
      <c r="F1369" s="142" t="s">
        <v>19</v>
      </c>
      <c r="G1369" s="142" t="e">
        <f t="shared" si="72"/>
        <v>#VALUE!</v>
      </c>
      <c r="H1369" s="158" t="s">
        <v>1961</v>
      </c>
      <c r="I1369" s="84" t="s">
        <v>1050</v>
      </c>
      <c r="J1369" s="142" t="s">
        <v>1029</v>
      </c>
      <c r="K1369" s="142" t="s">
        <v>1029</v>
      </c>
      <c r="L1369" s="142"/>
      <c r="M1369" s="80" t="str">
        <f>IFERROR(VLOOKUP(K1369,REFERENCES!R:S,2,FALSE),"")</f>
        <v/>
      </c>
      <c r="N1369" s="159">
        <v>305</v>
      </c>
      <c r="O1369" s="75"/>
      <c r="P1369" s="75"/>
      <c r="Q1369" s="75"/>
      <c r="R1369" s="79" t="s">
        <v>1885</v>
      </c>
      <c r="S1369" s="144">
        <v>305</v>
      </c>
      <c r="T1369" s="85"/>
      <c r="U1369" s="142" t="s">
        <v>20</v>
      </c>
      <c r="V1369" s="142" t="s">
        <v>551</v>
      </c>
      <c r="W1369" s="86" t="s">
        <v>1643</v>
      </c>
      <c r="X1369" s="142"/>
      <c r="Y1369" s="142"/>
      <c r="Z1369" s="142"/>
      <c r="AA1369" s="142" t="s">
        <v>2692</v>
      </c>
      <c r="AB1369" s="142" t="e">
        <f t="shared" si="70"/>
        <v>#VALUE!</v>
      </c>
      <c r="AC1369" s="142">
        <f t="shared" si="71"/>
        <v>162</v>
      </c>
      <c r="AD1369" s="142" t="str">
        <f>VLOOKUP(U1369,NIVEAUXADMIN!A:B,2,FALSE)</f>
        <v>HT07</v>
      </c>
      <c r="AE1369" s="142" t="str">
        <f>VLOOKUP(V1369,NIVEAUXADMIN!E:F,2,FALSE)</f>
        <v>HT07753</v>
      </c>
      <c r="AF1369" s="142" t="str">
        <f>VLOOKUP(W1369,NIVEAUXADMIN!I:J,2,FALSE)</f>
        <v>HT07753-04</v>
      </c>
      <c r="AG1369" s="142">
        <f>IF(SUMPRODUCT(($A$4:$A1369=A1369)*($V$4:$V1369=V1369))&gt;1,0,1)</f>
        <v>0</v>
      </c>
    </row>
    <row r="1370" spans="1:33" ht="15" customHeight="1">
      <c r="A1370" s="142" t="s">
        <v>97</v>
      </c>
      <c r="B1370" s="142" t="s">
        <v>97</v>
      </c>
      <c r="C1370" s="142" t="s">
        <v>26</v>
      </c>
      <c r="D1370" s="72"/>
      <c r="E1370" s="72"/>
      <c r="F1370" s="142" t="s">
        <v>19</v>
      </c>
      <c r="G1370" s="142" t="e">
        <f t="shared" si="72"/>
        <v>#VALUE!</v>
      </c>
      <c r="H1370" s="158" t="s">
        <v>1961</v>
      </c>
      <c r="I1370" s="84" t="s">
        <v>1049</v>
      </c>
      <c r="J1370" s="142" t="s">
        <v>1053</v>
      </c>
      <c r="K1370" s="142" t="s">
        <v>1064</v>
      </c>
      <c r="L1370" s="142" t="s">
        <v>2787</v>
      </c>
      <c r="M1370" s="80" t="str">
        <f>IFERROR(VLOOKUP(K1370,REFERENCES!R:S,2,FALSE),"")</f>
        <v>Nombre</v>
      </c>
      <c r="N1370" s="159">
        <v>660</v>
      </c>
      <c r="O1370" s="75"/>
      <c r="P1370" s="75"/>
      <c r="Q1370" s="75"/>
      <c r="R1370" s="79" t="s">
        <v>1885</v>
      </c>
      <c r="S1370" s="144">
        <v>660</v>
      </c>
      <c r="T1370" s="85"/>
      <c r="U1370" s="142" t="s">
        <v>20</v>
      </c>
      <c r="V1370" s="142" t="s">
        <v>551</v>
      </c>
      <c r="W1370" s="86" t="s">
        <v>1643</v>
      </c>
      <c r="X1370" s="142"/>
      <c r="Y1370" s="142"/>
      <c r="Z1370" s="142"/>
      <c r="AA1370" s="142" t="s">
        <v>2693</v>
      </c>
      <c r="AB1370" s="142" t="e">
        <f t="shared" si="70"/>
        <v>#VALUE!</v>
      </c>
      <c r="AC1370" s="142">
        <f t="shared" si="71"/>
        <v>162</v>
      </c>
      <c r="AD1370" s="142" t="str">
        <f>VLOOKUP(U1370,NIVEAUXADMIN!A:B,2,FALSE)</f>
        <v>HT07</v>
      </c>
      <c r="AE1370" s="142" t="str">
        <f>VLOOKUP(V1370,NIVEAUXADMIN!E:F,2,FALSE)</f>
        <v>HT07753</v>
      </c>
      <c r="AF1370" s="142" t="str">
        <f>VLOOKUP(W1370,NIVEAUXADMIN!I:J,2,FALSE)</f>
        <v>HT07753-04</v>
      </c>
      <c r="AG1370" s="142">
        <f>IF(SUMPRODUCT(($A$4:$A1370=A1370)*($V$4:$V1370=V1370))&gt;1,0,1)</f>
        <v>0</v>
      </c>
    </row>
    <row r="1371" spans="1:33" ht="15" customHeight="1">
      <c r="A1371" s="142" t="s">
        <v>97</v>
      </c>
      <c r="B1371" s="142" t="s">
        <v>97</v>
      </c>
      <c r="C1371" s="142" t="s">
        <v>26</v>
      </c>
      <c r="D1371" s="72"/>
      <c r="E1371" s="72"/>
      <c r="F1371" s="142" t="s">
        <v>19</v>
      </c>
      <c r="G1371" s="142" t="e">
        <f t="shared" si="72"/>
        <v>#VALUE!</v>
      </c>
      <c r="H1371" s="158" t="s">
        <v>1961</v>
      </c>
      <c r="I1371" s="84" t="s">
        <v>1049</v>
      </c>
      <c r="J1371" s="142" t="s">
        <v>1053</v>
      </c>
      <c r="K1371" s="142" t="s">
        <v>1064</v>
      </c>
      <c r="L1371" s="142" t="s">
        <v>2787</v>
      </c>
      <c r="M1371" s="80" t="str">
        <f>IFERROR(VLOOKUP(K1371,REFERENCES!R:S,2,FALSE),"")</f>
        <v>Nombre</v>
      </c>
      <c r="N1371" s="159">
        <v>305</v>
      </c>
      <c r="O1371" s="75"/>
      <c r="P1371" s="75"/>
      <c r="Q1371" s="75"/>
      <c r="R1371" s="79" t="s">
        <v>1885</v>
      </c>
      <c r="S1371" s="144">
        <v>305</v>
      </c>
      <c r="T1371" s="85"/>
      <c r="U1371" s="142" t="s">
        <v>20</v>
      </c>
      <c r="V1371" s="142" t="s">
        <v>551</v>
      </c>
      <c r="W1371" s="86" t="s">
        <v>1643</v>
      </c>
      <c r="X1371" s="142"/>
      <c r="Y1371" s="142"/>
      <c r="Z1371" s="142"/>
      <c r="AA1371" s="142" t="s">
        <v>2693</v>
      </c>
      <c r="AB1371" s="142" t="e">
        <f t="shared" si="70"/>
        <v>#VALUE!</v>
      </c>
      <c r="AC1371" s="142">
        <f t="shared" si="71"/>
        <v>162</v>
      </c>
      <c r="AD1371" s="142" t="str">
        <f>VLOOKUP(U1371,NIVEAUXADMIN!A:B,2,FALSE)</f>
        <v>HT07</v>
      </c>
      <c r="AE1371" s="142" t="str">
        <f>VLOOKUP(V1371,NIVEAUXADMIN!E:F,2,FALSE)</f>
        <v>HT07753</v>
      </c>
      <c r="AF1371" s="142" t="str">
        <f>VLOOKUP(W1371,NIVEAUXADMIN!I:J,2,FALSE)</f>
        <v>HT07753-04</v>
      </c>
      <c r="AG1371" s="142">
        <f>IF(SUMPRODUCT(($A$4:$A1371=A1371)*($V$4:$V1371=V1371))&gt;1,0,1)</f>
        <v>0</v>
      </c>
    </row>
    <row r="1372" spans="1:33" ht="15" customHeight="1">
      <c r="A1372" s="86" t="s">
        <v>97</v>
      </c>
      <c r="B1372" s="86" t="s">
        <v>97</v>
      </c>
      <c r="C1372" s="86" t="s">
        <v>26</v>
      </c>
      <c r="D1372" s="142"/>
      <c r="E1372" s="142" t="s">
        <v>48</v>
      </c>
      <c r="F1372" s="142" t="s">
        <v>16</v>
      </c>
      <c r="G1372" s="142" t="str">
        <f t="shared" si="72"/>
        <v>Fevrier</v>
      </c>
      <c r="H1372" s="158">
        <v>42779</v>
      </c>
      <c r="I1372" s="84" t="s">
        <v>1051</v>
      </c>
      <c r="J1372" s="142" t="s">
        <v>1052</v>
      </c>
      <c r="K1372" s="142" t="s">
        <v>1065</v>
      </c>
      <c r="L1372" s="142"/>
      <c r="M1372" s="80" t="s">
        <v>56</v>
      </c>
      <c r="N1372" s="75">
        <v>219</v>
      </c>
      <c r="O1372" s="75"/>
      <c r="P1372" s="75"/>
      <c r="Q1372" s="75"/>
      <c r="R1372" s="79"/>
      <c r="S1372" s="144">
        <v>219</v>
      </c>
      <c r="T1372" s="85"/>
      <c r="U1372" s="142" t="s">
        <v>20</v>
      </c>
      <c r="V1372" s="142" t="s">
        <v>551</v>
      </c>
      <c r="W1372" s="86" t="s">
        <v>1504</v>
      </c>
      <c r="X1372" s="142" t="s">
        <v>2694</v>
      </c>
      <c r="Y1372" s="142"/>
      <c r="Z1372" s="142"/>
      <c r="AA1372" s="142" t="s">
        <v>2695</v>
      </c>
      <c r="AB1372" s="142" t="str">
        <f t="shared" si="70"/>
        <v>MED2017213SUTI2È</v>
      </c>
      <c r="AC1372" s="142">
        <f t="shared" si="71"/>
        <v>0</v>
      </c>
      <c r="AD1372" s="142" t="str">
        <f>VLOOKUP(U1372,NIVEAUXADMIN!A:B,2,FALSE)</f>
        <v>HT07</v>
      </c>
      <c r="AE1372" s="142" t="str">
        <f>VLOOKUP(V1372,NIVEAUXADMIN!E:F,2,FALSE)</f>
        <v>HT07753</v>
      </c>
      <c r="AF1372" s="142" t="str">
        <f>VLOOKUP(W1372,NIVEAUXADMIN!I:J,2,FALSE)</f>
        <v>HT07753-02</v>
      </c>
      <c r="AG1372" s="142">
        <f>IF(SUMPRODUCT(($A$4:$A1372=A1372)*($V$4:$V1372=V1372))&gt;1,0,1)</f>
        <v>0</v>
      </c>
    </row>
    <row r="1373" spans="1:33" ht="15" customHeight="1">
      <c r="A1373" s="86" t="s">
        <v>97</v>
      </c>
      <c r="B1373" s="86" t="s">
        <v>97</v>
      </c>
      <c r="C1373" s="86" t="s">
        <v>26</v>
      </c>
      <c r="D1373" s="142"/>
      <c r="E1373" s="142" t="s">
        <v>48</v>
      </c>
      <c r="F1373" s="142" t="s">
        <v>16</v>
      </c>
      <c r="G1373" s="142" t="str">
        <f t="shared" si="72"/>
        <v>Fevrier</v>
      </c>
      <c r="H1373" s="158">
        <v>42779</v>
      </c>
      <c r="I1373" s="84" t="s">
        <v>1051</v>
      </c>
      <c r="J1373" s="142" t="s">
        <v>1052</v>
      </c>
      <c r="K1373" s="142" t="s">
        <v>1062</v>
      </c>
      <c r="L1373" s="142"/>
      <c r="M1373" s="80"/>
      <c r="N1373" s="75">
        <v>389</v>
      </c>
      <c r="O1373" s="75"/>
      <c r="P1373" s="75"/>
      <c r="Q1373" s="75"/>
      <c r="R1373" s="79"/>
      <c r="S1373" s="144">
        <v>389</v>
      </c>
      <c r="T1373" s="85"/>
      <c r="U1373" s="142" t="s">
        <v>20</v>
      </c>
      <c r="V1373" s="142" t="s">
        <v>551</v>
      </c>
      <c r="W1373" s="86" t="s">
        <v>1504</v>
      </c>
      <c r="X1373" s="142" t="s">
        <v>2694</v>
      </c>
      <c r="Y1373" s="142"/>
      <c r="Z1373" s="142"/>
      <c r="AA1373" s="142" t="s">
        <v>2696</v>
      </c>
      <c r="AB1373" s="142" t="str">
        <f t="shared" si="70"/>
        <v>MED2017213SUTI2È</v>
      </c>
      <c r="AC1373" s="142">
        <f t="shared" si="71"/>
        <v>0</v>
      </c>
      <c r="AD1373" s="142" t="str">
        <f>VLOOKUP(U1373,NIVEAUXADMIN!A:B,2,FALSE)</f>
        <v>HT07</v>
      </c>
      <c r="AE1373" s="142" t="str">
        <f>VLOOKUP(V1373,NIVEAUXADMIN!E:F,2,FALSE)</f>
        <v>HT07753</v>
      </c>
      <c r="AF1373" s="142" t="str">
        <f>VLOOKUP(W1373,NIVEAUXADMIN!I:J,2,FALSE)</f>
        <v>HT07753-02</v>
      </c>
      <c r="AG1373" s="142">
        <f>IF(SUMPRODUCT(($A$4:$A1373=A1373)*($V$4:$V1373=V1373))&gt;1,0,1)</f>
        <v>0</v>
      </c>
    </row>
    <row r="1374" spans="1:33" ht="15" customHeight="1">
      <c r="A1374" s="86" t="s">
        <v>97</v>
      </c>
      <c r="B1374" s="86" t="s">
        <v>97</v>
      </c>
      <c r="C1374" s="86" t="s">
        <v>26</v>
      </c>
      <c r="D1374" s="142"/>
      <c r="E1374" s="142" t="s">
        <v>48</v>
      </c>
      <c r="F1374" s="142" t="s">
        <v>16</v>
      </c>
      <c r="G1374" s="142" t="str">
        <f t="shared" si="72"/>
        <v>Fevrier</v>
      </c>
      <c r="H1374" s="158">
        <v>42779</v>
      </c>
      <c r="I1374" s="84" t="s">
        <v>1051</v>
      </c>
      <c r="J1374" s="142" t="s">
        <v>1052</v>
      </c>
      <c r="K1374" s="142" t="s">
        <v>1065</v>
      </c>
      <c r="L1374" s="142"/>
      <c r="M1374" s="80"/>
      <c r="N1374" s="75">
        <v>40</v>
      </c>
      <c r="O1374" s="75"/>
      <c r="P1374" s="75"/>
      <c r="Q1374" s="75"/>
      <c r="R1374" s="79"/>
      <c r="S1374" s="144">
        <v>40</v>
      </c>
      <c r="T1374" s="85"/>
      <c r="U1374" s="142" t="s">
        <v>20</v>
      </c>
      <c r="V1374" s="142" t="s">
        <v>551</v>
      </c>
      <c r="W1374" s="86" t="s">
        <v>1504</v>
      </c>
      <c r="X1374" s="142" t="s">
        <v>2694</v>
      </c>
      <c r="Y1374" s="142"/>
      <c r="Z1374" s="142"/>
      <c r="AA1374" s="142" t="s">
        <v>2697</v>
      </c>
      <c r="AB1374" s="142" t="str">
        <f t="shared" si="70"/>
        <v>MED2017213SUTI2È</v>
      </c>
      <c r="AC1374" s="142">
        <f t="shared" si="71"/>
        <v>0</v>
      </c>
      <c r="AD1374" s="142" t="str">
        <f>VLOOKUP(U1374,NIVEAUXADMIN!A:B,2,FALSE)</f>
        <v>HT07</v>
      </c>
      <c r="AE1374" s="142" t="str">
        <f>VLOOKUP(V1374,NIVEAUXADMIN!E:F,2,FALSE)</f>
        <v>HT07753</v>
      </c>
      <c r="AF1374" s="142" t="str">
        <f>VLOOKUP(W1374,NIVEAUXADMIN!I:J,2,FALSE)</f>
        <v>HT07753-02</v>
      </c>
      <c r="AG1374" s="142">
        <f>IF(SUMPRODUCT(($A$4:$A1374=A1374)*($V$4:$V1374=V1374))&gt;1,0,1)</f>
        <v>0</v>
      </c>
    </row>
    <row r="1375" spans="1:33" ht="15" customHeight="1">
      <c r="A1375" s="86" t="s">
        <v>97</v>
      </c>
      <c r="B1375" s="86" t="s">
        <v>97</v>
      </c>
      <c r="C1375" s="86" t="s">
        <v>26</v>
      </c>
      <c r="D1375" s="142"/>
      <c r="E1375" s="142" t="s">
        <v>48</v>
      </c>
      <c r="F1375" s="142" t="s">
        <v>16</v>
      </c>
      <c r="G1375" s="142" t="str">
        <f t="shared" si="72"/>
        <v>Fevrier</v>
      </c>
      <c r="H1375" s="158">
        <v>42779</v>
      </c>
      <c r="I1375" s="84" t="s">
        <v>1049</v>
      </c>
      <c r="J1375" s="142" t="s">
        <v>1053</v>
      </c>
      <c r="K1375" s="142" t="s">
        <v>1186</v>
      </c>
      <c r="L1375" s="142"/>
      <c r="M1375" s="80"/>
      <c r="N1375" s="75">
        <v>75</v>
      </c>
      <c r="O1375" s="75"/>
      <c r="P1375" s="75"/>
      <c r="Q1375" s="75"/>
      <c r="R1375" s="79"/>
      <c r="S1375" s="144">
        <v>75</v>
      </c>
      <c r="T1375" s="85"/>
      <c r="U1375" s="142" t="s">
        <v>20</v>
      </c>
      <c r="V1375" s="142" t="s">
        <v>551</v>
      </c>
      <c r="W1375" s="86" t="s">
        <v>1504</v>
      </c>
      <c r="X1375" s="142" t="s">
        <v>2694</v>
      </c>
      <c r="Y1375" s="142"/>
      <c r="Z1375" s="142"/>
      <c r="AA1375" s="142" t="s">
        <v>2698</v>
      </c>
      <c r="AB1375" s="142" t="str">
        <f t="shared" si="70"/>
        <v>MED2017213SUTI2È</v>
      </c>
      <c r="AC1375" s="142">
        <f t="shared" si="71"/>
        <v>0</v>
      </c>
      <c r="AD1375" s="142" t="str">
        <f>VLOOKUP(U1375,NIVEAUXADMIN!A:B,2,FALSE)</f>
        <v>HT07</v>
      </c>
      <c r="AE1375" s="142" t="str">
        <f>VLOOKUP(V1375,NIVEAUXADMIN!E:F,2,FALSE)</f>
        <v>HT07753</v>
      </c>
      <c r="AF1375" s="142" t="str">
        <f>VLOOKUP(W1375,NIVEAUXADMIN!I:J,2,FALSE)</f>
        <v>HT07753-02</v>
      </c>
      <c r="AG1375" s="142">
        <f>IF(SUMPRODUCT(($A$4:$A1375=A1375)*($V$4:$V1375=V1375))&gt;1,0,1)</f>
        <v>0</v>
      </c>
    </row>
    <row r="1376" spans="1:33" ht="15" customHeight="1">
      <c r="A1376" s="86" t="s">
        <v>97</v>
      </c>
      <c r="B1376" s="86" t="s">
        <v>97</v>
      </c>
      <c r="C1376" s="86" t="s">
        <v>26</v>
      </c>
      <c r="D1376" s="142"/>
      <c r="E1376" s="142" t="s">
        <v>48</v>
      </c>
      <c r="F1376" s="142" t="s">
        <v>32</v>
      </c>
      <c r="G1376" s="142" t="str">
        <f t="shared" si="72"/>
        <v>Fevrier</v>
      </c>
      <c r="H1376" s="158">
        <v>42781</v>
      </c>
      <c r="I1376" s="84" t="s">
        <v>1049</v>
      </c>
      <c r="J1376" s="142" t="s">
        <v>1053</v>
      </c>
      <c r="K1376" s="142" t="s">
        <v>1186</v>
      </c>
      <c r="L1376" s="142"/>
      <c r="M1376" s="80"/>
      <c r="N1376" s="75">
        <v>98</v>
      </c>
      <c r="O1376" s="75"/>
      <c r="P1376" s="75"/>
      <c r="Q1376" s="75"/>
      <c r="R1376" s="79"/>
      <c r="S1376" s="144">
        <v>98</v>
      </c>
      <c r="T1376" s="85"/>
      <c r="U1376" s="142" t="s">
        <v>20</v>
      </c>
      <c r="V1376" s="142" t="s">
        <v>551</v>
      </c>
      <c r="W1376" s="86" t="s">
        <v>1643</v>
      </c>
      <c r="X1376" s="142" t="s">
        <v>2699</v>
      </c>
      <c r="Y1376" s="142"/>
      <c r="Z1376" s="142"/>
      <c r="AA1376" s="142" t="s">
        <v>2698</v>
      </c>
      <c r="AB1376" s="142" t="str">
        <f t="shared" si="70"/>
        <v>MED2017215SUTI4È</v>
      </c>
      <c r="AC1376" s="142">
        <f t="shared" si="71"/>
        <v>0</v>
      </c>
      <c r="AD1376" s="142" t="str">
        <f>VLOOKUP(U1376,NIVEAUXADMIN!A:B,2,FALSE)</f>
        <v>HT07</v>
      </c>
      <c r="AE1376" s="142" t="str">
        <f>VLOOKUP(V1376,NIVEAUXADMIN!E:F,2,FALSE)</f>
        <v>HT07753</v>
      </c>
      <c r="AF1376" s="142" t="str">
        <f>VLOOKUP(W1376,NIVEAUXADMIN!I:J,2,FALSE)</f>
        <v>HT07753-04</v>
      </c>
      <c r="AG1376" s="142">
        <f>IF(SUMPRODUCT(($A$4:$A1376=A1376)*($V$4:$V1376=V1376))&gt;1,0,1)</f>
        <v>0</v>
      </c>
    </row>
    <row r="1377" spans="1:33" ht="15" customHeight="1">
      <c r="A1377" s="86" t="s">
        <v>97</v>
      </c>
      <c r="B1377" s="86" t="s">
        <v>97</v>
      </c>
      <c r="C1377" s="86" t="s">
        <v>26</v>
      </c>
      <c r="D1377" s="142"/>
      <c r="E1377" s="142" t="s">
        <v>48</v>
      </c>
      <c r="F1377" s="142" t="s">
        <v>32</v>
      </c>
      <c r="G1377" s="142" t="str">
        <f t="shared" si="72"/>
        <v>Fevrier</v>
      </c>
      <c r="H1377" s="158">
        <v>42783</v>
      </c>
      <c r="I1377" s="84" t="s">
        <v>1049</v>
      </c>
      <c r="J1377" s="142" t="s">
        <v>1053</v>
      </c>
      <c r="K1377" s="142" t="s">
        <v>1186</v>
      </c>
      <c r="L1377" s="142"/>
      <c r="M1377" s="80"/>
      <c r="N1377" s="75">
        <v>87</v>
      </c>
      <c r="O1377" s="75"/>
      <c r="P1377" s="75"/>
      <c r="Q1377" s="75"/>
      <c r="R1377" s="79"/>
      <c r="S1377" s="144">
        <v>87</v>
      </c>
      <c r="T1377" s="85"/>
      <c r="U1377" s="142" t="s">
        <v>20</v>
      </c>
      <c r="V1377" s="142" t="s">
        <v>551</v>
      </c>
      <c r="W1377" s="86" t="s">
        <v>1591</v>
      </c>
      <c r="X1377" s="142" t="s">
        <v>2700</v>
      </c>
      <c r="Y1377" s="142"/>
      <c r="Z1377" s="142"/>
      <c r="AA1377" s="142" t="s">
        <v>2698</v>
      </c>
      <c r="AB1377" s="142" t="str">
        <f t="shared" si="70"/>
        <v>MED2017217SUTI3È</v>
      </c>
      <c r="AC1377" s="142">
        <f t="shared" si="71"/>
        <v>0</v>
      </c>
      <c r="AD1377" s="142" t="str">
        <f>VLOOKUP(U1377,NIVEAUXADMIN!A:B,2,FALSE)</f>
        <v>HT07</v>
      </c>
      <c r="AE1377" s="142" t="str">
        <f>VLOOKUP(V1377,NIVEAUXADMIN!E:F,2,FALSE)</f>
        <v>HT07753</v>
      </c>
      <c r="AF1377" s="142" t="str">
        <f>VLOOKUP(W1377,NIVEAUXADMIN!I:J,2,FALSE)</f>
        <v>HT07753-03</v>
      </c>
      <c r="AG1377" s="142">
        <f>IF(SUMPRODUCT(($A$4:$A1377=A1377)*($V$4:$V1377=V1377))&gt;1,0,1)</f>
        <v>0</v>
      </c>
    </row>
    <row r="1378" spans="1:33" ht="15" customHeight="1">
      <c r="A1378" s="86" t="s">
        <v>97</v>
      </c>
      <c r="B1378" s="86" t="s">
        <v>97</v>
      </c>
      <c r="C1378" s="86" t="s">
        <v>26</v>
      </c>
      <c r="D1378" s="142"/>
      <c r="E1378" s="142" t="s">
        <v>48</v>
      </c>
      <c r="F1378" s="142" t="s">
        <v>32</v>
      </c>
      <c r="G1378" s="142" t="str">
        <f t="shared" si="72"/>
        <v>Fevrier</v>
      </c>
      <c r="H1378" s="158">
        <v>42787</v>
      </c>
      <c r="I1378" s="84" t="s">
        <v>1049</v>
      </c>
      <c r="J1378" s="142" t="s">
        <v>1053</v>
      </c>
      <c r="K1378" s="142" t="s">
        <v>1186</v>
      </c>
      <c r="L1378" s="142"/>
      <c r="M1378" s="80"/>
      <c r="N1378" s="75">
        <v>70</v>
      </c>
      <c r="O1378" s="75"/>
      <c r="P1378" s="75"/>
      <c r="Q1378" s="75"/>
      <c r="R1378" s="79"/>
      <c r="S1378" s="144">
        <v>70</v>
      </c>
      <c r="T1378" s="85"/>
      <c r="U1378" s="142" t="s">
        <v>20</v>
      </c>
      <c r="V1378" s="142" t="s">
        <v>551</v>
      </c>
      <c r="W1378" s="86" t="s">
        <v>1504</v>
      </c>
      <c r="X1378" s="142" t="s">
        <v>2701</v>
      </c>
      <c r="Y1378" s="142"/>
      <c r="Z1378" s="142"/>
      <c r="AA1378" s="142" t="s">
        <v>2698</v>
      </c>
      <c r="AB1378" s="142" t="str">
        <f t="shared" si="70"/>
        <v>MED2017221SUTI2È</v>
      </c>
      <c r="AC1378" s="142">
        <f t="shared" si="71"/>
        <v>0</v>
      </c>
      <c r="AD1378" s="142" t="str">
        <f>VLOOKUP(U1378,NIVEAUXADMIN!A:B,2,FALSE)</f>
        <v>HT07</v>
      </c>
      <c r="AE1378" s="142" t="str">
        <f>VLOOKUP(V1378,NIVEAUXADMIN!E:F,2,FALSE)</f>
        <v>HT07753</v>
      </c>
      <c r="AF1378" s="142" t="str">
        <f>VLOOKUP(W1378,NIVEAUXADMIN!I:J,2,FALSE)</f>
        <v>HT07753-02</v>
      </c>
      <c r="AG1378" s="142">
        <f>IF(SUMPRODUCT(($A$4:$A1378=A1378)*($V$4:$V1378=V1378))&gt;1,0,1)</f>
        <v>0</v>
      </c>
    </row>
    <row r="1379" spans="1:33" ht="15" customHeight="1">
      <c r="A1379" s="86" t="s">
        <v>97</v>
      </c>
      <c r="B1379" s="86" t="s">
        <v>97</v>
      </c>
      <c r="C1379" s="86" t="s">
        <v>26</v>
      </c>
      <c r="D1379" s="142"/>
      <c r="E1379" s="142" t="s">
        <v>48</v>
      </c>
      <c r="F1379" s="142" t="s">
        <v>32</v>
      </c>
      <c r="G1379" s="142" t="str">
        <f t="shared" si="72"/>
        <v>Fevrier</v>
      </c>
      <c r="H1379" s="158">
        <v>42788</v>
      </c>
      <c r="I1379" s="84" t="s">
        <v>1049</v>
      </c>
      <c r="J1379" s="142" t="s">
        <v>1053</v>
      </c>
      <c r="K1379" s="142" t="s">
        <v>1186</v>
      </c>
      <c r="L1379" s="142"/>
      <c r="M1379" s="80"/>
      <c r="N1379" s="75">
        <v>93</v>
      </c>
      <c r="O1379" s="75"/>
      <c r="P1379" s="75"/>
      <c r="Q1379" s="75"/>
      <c r="R1379" s="79"/>
      <c r="S1379" s="144">
        <v>93</v>
      </c>
      <c r="T1379" s="85"/>
      <c r="U1379" s="142" t="s">
        <v>20</v>
      </c>
      <c r="V1379" s="142" t="s">
        <v>551</v>
      </c>
      <c r="W1379" s="86" t="s">
        <v>1643</v>
      </c>
      <c r="X1379" s="142" t="s">
        <v>2702</v>
      </c>
      <c r="Y1379" s="142"/>
      <c r="Z1379" s="142"/>
      <c r="AA1379" s="142" t="s">
        <v>2698</v>
      </c>
      <c r="AB1379" s="142" t="str">
        <f t="shared" si="70"/>
        <v>MED2017222SUTI4È</v>
      </c>
      <c r="AC1379" s="142">
        <f t="shared" si="71"/>
        <v>0</v>
      </c>
      <c r="AD1379" s="142" t="str">
        <f>VLOOKUP(U1379,NIVEAUXADMIN!A:B,2,FALSE)</f>
        <v>HT07</v>
      </c>
      <c r="AE1379" s="142" t="str">
        <f>VLOOKUP(V1379,NIVEAUXADMIN!E:F,2,FALSE)</f>
        <v>HT07753</v>
      </c>
      <c r="AF1379" s="142" t="str">
        <f>VLOOKUP(W1379,NIVEAUXADMIN!I:J,2,FALSE)</f>
        <v>HT07753-04</v>
      </c>
      <c r="AG1379" s="142">
        <f>IF(SUMPRODUCT(($A$4:$A1379=A1379)*($V$4:$V1379=V1379))&gt;1,0,1)</f>
        <v>0</v>
      </c>
    </row>
    <row r="1380" spans="1:33" ht="15" customHeight="1">
      <c r="A1380" s="86" t="s">
        <v>97</v>
      </c>
      <c r="B1380" s="86" t="s">
        <v>97</v>
      </c>
      <c r="C1380" s="86" t="s">
        <v>26</v>
      </c>
      <c r="D1380" s="142"/>
      <c r="E1380" s="142" t="s">
        <v>48</v>
      </c>
      <c r="F1380" s="142" t="s">
        <v>32</v>
      </c>
      <c r="G1380" s="142" t="str">
        <f t="shared" si="72"/>
        <v>Fevrier</v>
      </c>
      <c r="H1380" s="158">
        <v>42789</v>
      </c>
      <c r="I1380" s="84" t="s">
        <v>1049</v>
      </c>
      <c r="J1380" s="142" t="s">
        <v>1053</v>
      </c>
      <c r="K1380" s="142" t="s">
        <v>1186</v>
      </c>
      <c r="L1380" s="142"/>
      <c r="M1380" s="80"/>
      <c r="N1380" s="75">
        <v>77</v>
      </c>
      <c r="O1380" s="75"/>
      <c r="P1380" s="75"/>
      <c r="Q1380" s="75"/>
      <c r="R1380" s="79"/>
      <c r="S1380" s="144">
        <v>77</v>
      </c>
      <c r="T1380" s="85"/>
      <c r="U1380" s="142" t="s">
        <v>20</v>
      </c>
      <c r="V1380" s="142" t="s">
        <v>551</v>
      </c>
      <c r="W1380" s="86" t="s">
        <v>1643</v>
      </c>
      <c r="X1380" s="142" t="s">
        <v>2703</v>
      </c>
      <c r="Y1380" s="142"/>
      <c r="Z1380" s="142"/>
      <c r="AA1380" s="142" t="s">
        <v>2698</v>
      </c>
      <c r="AB1380" s="142" t="str">
        <f t="shared" si="70"/>
        <v>MED2017223SUTI4È</v>
      </c>
      <c r="AC1380" s="142">
        <f t="shared" si="71"/>
        <v>0</v>
      </c>
      <c r="AD1380" s="142" t="str">
        <f>VLOOKUP(U1380,NIVEAUXADMIN!A:B,2,FALSE)</f>
        <v>HT07</v>
      </c>
      <c r="AE1380" s="142" t="str">
        <f>VLOOKUP(V1380,NIVEAUXADMIN!E:F,2,FALSE)</f>
        <v>HT07753</v>
      </c>
      <c r="AF1380" s="142" t="str">
        <f>VLOOKUP(W1380,NIVEAUXADMIN!I:J,2,FALSE)</f>
        <v>HT07753-04</v>
      </c>
      <c r="AG1380" s="142">
        <f>IF(SUMPRODUCT(($A$4:$A1380=A1380)*($V$4:$V1380=V1380))&gt;1,0,1)</f>
        <v>0</v>
      </c>
    </row>
    <row r="1381" spans="1:33" ht="15" customHeight="1">
      <c r="A1381" s="86" t="s">
        <v>97</v>
      </c>
      <c r="B1381" s="86" t="s">
        <v>97</v>
      </c>
      <c r="C1381" s="86" t="s">
        <v>26</v>
      </c>
      <c r="D1381" s="142"/>
      <c r="E1381" s="142" t="s">
        <v>48</v>
      </c>
      <c r="F1381" s="142" t="s">
        <v>19</v>
      </c>
      <c r="G1381" s="142" t="str">
        <f t="shared" si="72"/>
        <v>Mars</v>
      </c>
      <c r="H1381" s="158">
        <v>42809</v>
      </c>
      <c r="I1381" s="84" t="s">
        <v>1050</v>
      </c>
      <c r="J1381" s="142" t="s">
        <v>1032</v>
      </c>
      <c r="K1381" s="142" t="s">
        <v>1032</v>
      </c>
      <c r="L1381" s="142"/>
      <c r="M1381" s="80"/>
      <c r="N1381" s="75">
        <v>600</v>
      </c>
      <c r="O1381" s="75"/>
      <c r="P1381" s="75"/>
      <c r="Q1381" s="75"/>
      <c r="R1381" s="79"/>
      <c r="S1381" s="144">
        <v>600</v>
      </c>
      <c r="T1381" s="85"/>
      <c r="U1381" s="142" t="s">
        <v>20</v>
      </c>
      <c r="V1381" s="142" t="s">
        <v>551</v>
      </c>
      <c r="W1381" s="86"/>
      <c r="X1381" s="142"/>
      <c r="Y1381" s="142"/>
      <c r="Z1381" s="142"/>
      <c r="AA1381" s="142" t="s">
        <v>2704</v>
      </c>
      <c r="AB1381" s="142" t="str">
        <f t="shared" si="70"/>
        <v>MED2017315SUTI</v>
      </c>
      <c r="AC1381" s="142">
        <f t="shared" si="71"/>
        <v>0</v>
      </c>
      <c r="AD1381" s="142" t="str">
        <f>VLOOKUP(U1381,NIVEAUXADMIN!A:B,2,FALSE)</f>
        <v>HT07</v>
      </c>
      <c r="AE1381" s="142" t="str">
        <f>VLOOKUP(V1381,NIVEAUXADMIN!E:F,2,FALSE)</f>
        <v>HT07753</v>
      </c>
      <c r="AF1381" s="142" t="e">
        <f>VLOOKUP(W1381,NIVEAUXADMIN!I:J,2,FALSE)</f>
        <v>#N/A</v>
      </c>
      <c r="AG1381" s="142">
        <f>IF(SUMPRODUCT(($A$4:$A1381=A1381)*($V$4:$V1381=V1381))&gt;1,0,1)</f>
        <v>0</v>
      </c>
    </row>
    <row r="1382" spans="1:33" ht="15" customHeight="1">
      <c r="A1382" s="142" t="s">
        <v>97</v>
      </c>
      <c r="B1382" s="142" t="s">
        <v>97</v>
      </c>
      <c r="C1382" s="142" t="s">
        <v>26</v>
      </c>
      <c r="D1382" s="142"/>
      <c r="E1382" s="142" t="s">
        <v>48</v>
      </c>
      <c r="F1382" s="142" t="s">
        <v>19</v>
      </c>
      <c r="G1382" s="142" t="str">
        <f t="shared" si="72"/>
        <v>Mars</v>
      </c>
      <c r="H1382" s="158">
        <v>42809</v>
      </c>
      <c r="I1382" s="84" t="s">
        <v>1049</v>
      </c>
      <c r="J1382" s="142" t="s">
        <v>1053</v>
      </c>
      <c r="K1382" s="142" t="s">
        <v>1065</v>
      </c>
      <c r="L1382" s="142"/>
      <c r="M1382" s="80"/>
      <c r="N1382" s="75">
        <v>2000</v>
      </c>
      <c r="O1382" s="75"/>
      <c r="P1382" s="75"/>
      <c r="Q1382" s="75"/>
      <c r="R1382" s="79"/>
      <c r="S1382" s="144">
        <v>2000</v>
      </c>
      <c r="T1382" s="85"/>
      <c r="U1382" s="142" t="s">
        <v>20</v>
      </c>
      <c r="V1382" s="142" t="s">
        <v>542</v>
      </c>
      <c r="W1382" s="86"/>
      <c r="X1382" s="142"/>
      <c r="Y1382" s="142"/>
      <c r="Z1382" s="142"/>
      <c r="AA1382" s="142" t="s">
        <v>2705</v>
      </c>
      <c r="AB1382" s="142" t="str">
        <f t="shared" si="70"/>
        <v>MED2017315SURO</v>
      </c>
      <c r="AC1382" s="142">
        <f t="shared" si="71"/>
        <v>0</v>
      </c>
      <c r="AD1382" s="142" t="str">
        <f>VLOOKUP(U1382,NIVEAUXADMIN!A:B,2,FALSE)</f>
        <v>HT07</v>
      </c>
      <c r="AE1382" s="142" t="str">
        <f>VLOOKUP(V1382,NIVEAUXADMIN!E:F,2,FALSE)</f>
        <v>HT07743</v>
      </c>
      <c r="AF1382" s="142" t="e">
        <f>VLOOKUP(W1382,NIVEAUXADMIN!I:J,2,FALSE)</f>
        <v>#N/A</v>
      </c>
      <c r="AG1382" s="142">
        <f>IF(SUMPRODUCT(($A$4:$A1382=A1382)*($V$4:$V1382=V1382))&gt;1,0,1)</f>
        <v>1</v>
      </c>
    </row>
    <row r="1383" spans="1:33" ht="15" customHeight="1">
      <c r="A1383" s="86" t="s">
        <v>97</v>
      </c>
      <c r="B1383" s="86" t="s">
        <v>97</v>
      </c>
      <c r="C1383" s="86" t="s">
        <v>26</v>
      </c>
      <c r="D1383" s="142"/>
      <c r="E1383" s="142" t="s">
        <v>48</v>
      </c>
      <c r="F1383" s="142" t="s">
        <v>19</v>
      </c>
      <c r="G1383" s="142" t="str">
        <f t="shared" si="72"/>
        <v>Mars</v>
      </c>
      <c r="H1383" s="158">
        <v>42809</v>
      </c>
      <c r="I1383" s="84" t="s">
        <v>1050</v>
      </c>
      <c r="J1383" s="142" t="s">
        <v>1029</v>
      </c>
      <c r="K1383" s="142" t="s">
        <v>1257</v>
      </c>
      <c r="L1383" s="142" t="s">
        <v>2706</v>
      </c>
      <c r="M1383" s="80"/>
      <c r="N1383" s="75">
        <v>600</v>
      </c>
      <c r="O1383" s="75"/>
      <c r="P1383" s="75"/>
      <c r="Q1383" s="75"/>
      <c r="R1383" s="79"/>
      <c r="S1383" s="144">
        <v>600</v>
      </c>
      <c r="T1383" s="85"/>
      <c r="U1383" s="142" t="s">
        <v>20</v>
      </c>
      <c r="V1383" s="142" t="s">
        <v>551</v>
      </c>
      <c r="W1383" s="86"/>
      <c r="X1383" s="142"/>
      <c r="Y1383" s="142"/>
      <c r="Z1383" s="142"/>
      <c r="AA1383" s="142" t="s">
        <v>2704</v>
      </c>
      <c r="AB1383" s="142" t="str">
        <f t="shared" si="70"/>
        <v>MED2017315SUTI</v>
      </c>
      <c r="AC1383" s="142">
        <f t="shared" si="71"/>
        <v>0</v>
      </c>
      <c r="AD1383" s="142" t="str">
        <f>VLOOKUP(U1383,NIVEAUXADMIN!A:B,2,FALSE)</f>
        <v>HT07</v>
      </c>
      <c r="AE1383" s="142" t="str">
        <f>VLOOKUP(V1383,NIVEAUXADMIN!E:F,2,FALSE)</f>
        <v>HT07753</v>
      </c>
      <c r="AF1383" s="142" t="e">
        <f>VLOOKUP(W1383,NIVEAUXADMIN!I:J,2,FALSE)</f>
        <v>#N/A</v>
      </c>
      <c r="AG1383" s="142">
        <f>IF(SUMPRODUCT(($A$4:$A1383=A1383)*($V$4:$V1383=V1383))&gt;1,0,1)</f>
        <v>0</v>
      </c>
    </row>
    <row r="1384" spans="1:33" ht="15" customHeight="1">
      <c r="A1384" s="142" t="s">
        <v>97</v>
      </c>
      <c r="B1384" s="142" t="s">
        <v>97</v>
      </c>
      <c r="C1384" s="142" t="s">
        <v>26</v>
      </c>
      <c r="D1384" s="142"/>
      <c r="E1384" s="142" t="s">
        <v>48</v>
      </c>
      <c r="F1384" s="142" t="s">
        <v>19</v>
      </c>
      <c r="G1384" s="142" t="str">
        <f t="shared" si="72"/>
        <v>Mars</v>
      </c>
      <c r="H1384" s="158">
        <v>42809</v>
      </c>
      <c r="I1384" s="84" t="s">
        <v>1050</v>
      </c>
      <c r="J1384" s="142" t="s">
        <v>1029</v>
      </c>
      <c r="K1384" s="142" t="s">
        <v>1257</v>
      </c>
      <c r="L1384" s="142" t="s">
        <v>2706</v>
      </c>
      <c r="M1384" s="80"/>
      <c r="N1384" s="75">
        <v>2000</v>
      </c>
      <c r="O1384" s="75"/>
      <c r="P1384" s="75"/>
      <c r="Q1384" s="75"/>
      <c r="R1384" s="79"/>
      <c r="S1384" s="144">
        <v>2000</v>
      </c>
      <c r="T1384" s="85"/>
      <c r="U1384" s="142" t="s">
        <v>20</v>
      </c>
      <c r="V1384" s="142" t="s">
        <v>542</v>
      </c>
      <c r="W1384" s="86"/>
      <c r="X1384" s="142"/>
      <c r="Y1384" s="142"/>
      <c r="Z1384" s="142"/>
      <c r="AA1384" s="142" t="s">
        <v>2705</v>
      </c>
      <c r="AB1384" s="142" t="str">
        <f t="shared" si="70"/>
        <v>MED2017315SURO</v>
      </c>
      <c r="AC1384" s="142">
        <f t="shared" si="71"/>
        <v>0</v>
      </c>
      <c r="AD1384" s="142" t="str">
        <f>VLOOKUP(U1384,NIVEAUXADMIN!A:B,2,FALSE)</f>
        <v>HT07</v>
      </c>
      <c r="AE1384" s="142" t="str">
        <f>VLOOKUP(V1384,NIVEAUXADMIN!E:F,2,FALSE)</f>
        <v>HT07743</v>
      </c>
      <c r="AF1384" s="142" t="e">
        <f>VLOOKUP(W1384,NIVEAUXADMIN!I:J,2,FALSE)</f>
        <v>#N/A</v>
      </c>
      <c r="AG1384" s="142">
        <f>IF(SUMPRODUCT(($A$4:$A1384=A1384)*($V$4:$V1384=V1384))&gt;1,0,1)</f>
        <v>0</v>
      </c>
    </row>
    <row r="1385" spans="1:33" ht="15" customHeight="1">
      <c r="A1385" s="142" t="s">
        <v>2775</v>
      </c>
      <c r="B1385" s="142" t="s">
        <v>2776</v>
      </c>
      <c r="C1385" s="142" t="s">
        <v>26</v>
      </c>
      <c r="D1385" s="142"/>
      <c r="E1385" s="142"/>
      <c r="F1385" s="142" t="s">
        <v>16</v>
      </c>
      <c r="G1385" s="142" t="str">
        <f t="shared" si="72"/>
        <v>Octobre</v>
      </c>
      <c r="H1385" s="158">
        <v>42665</v>
      </c>
      <c r="I1385" s="84" t="s">
        <v>1051</v>
      </c>
      <c r="J1385" s="142" t="s">
        <v>1052</v>
      </c>
      <c r="K1385" s="142" t="s">
        <v>1065</v>
      </c>
      <c r="L1385" s="142" t="s">
        <v>2679</v>
      </c>
      <c r="M1385" s="80" t="str">
        <f>IFERROR(VLOOKUP(K1385,REFERENCES!R:S,2,FALSE),"")</f>
        <v>N/A</v>
      </c>
      <c r="N1385" s="75"/>
      <c r="O1385" s="75"/>
      <c r="P1385" s="75"/>
      <c r="Q1385" s="75"/>
      <c r="R1385" s="79"/>
      <c r="S1385" s="144">
        <v>660</v>
      </c>
      <c r="T1385" s="85"/>
      <c r="U1385" s="142" t="s">
        <v>20</v>
      </c>
      <c r="V1385" s="142" t="s">
        <v>520</v>
      </c>
      <c r="W1385" s="86" t="s">
        <v>1392</v>
      </c>
      <c r="X1385" s="142" t="s">
        <v>2672</v>
      </c>
      <c r="Y1385" s="142"/>
      <c r="Z1385" s="142"/>
      <c r="AA1385" s="142" t="s">
        <v>2659</v>
      </c>
      <c r="AB1385" s="142" t="str">
        <f t="shared" si="70"/>
        <v>MED20161022SUCH1È</v>
      </c>
      <c r="AC1385" s="142">
        <f t="shared" si="71"/>
        <v>0</v>
      </c>
      <c r="AD1385" s="142" t="str">
        <f>VLOOKUP(U1385,NIVEAUXADMIN!A:B,2,FALSE)</f>
        <v>HT07</v>
      </c>
      <c r="AE1385" s="142" t="str">
        <f>VLOOKUP(V1385,NIVEAUXADMIN!E:F,2,FALSE)</f>
        <v>HT07751</v>
      </c>
      <c r="AF1385" s="142" t="str">
        <f>VLOOKUP(W1385,NIVEAUXADMIN!I:J,2,FALSE)</f>
        <v>HT07751-01</v>
      </c>
      <c r="AG1385" s="142">
        <f>IF(SUMPRODUCT(($A$4:$A1385=A1385)*($V$4:$V1385=V1385))&gt;1,0,1)</f>
        <v>1</v>
      </c>
    </row>
    <row r="1386" spans="1:33" ht="15" customHeight="1">
      <c r="A1386" s="142" t="s">
        <v>2775</v>
      </c>
      <c r="B1386" s="142" t="s">
        <v>2776</v>
      </c>
      <c r="C1386" s="142" t="s">
        <v>26</v>
      </c>
      <c r="D1386" s="142"/>
      <c r="E1386" s="142"/>
      <c r="F1386" s="142" t="s">
        <v>16</v>
      </c>
      <c r="G1386" s="142" t="str">
        <f t="shared" si="72"/>
        <v>Octobre</v>
      </c>
      <c r="H1386" s="158">
        <v>42665</v>
      </c>
      <c r="I1386" s="84" t="s">
        <v>1051</v>
      </c>
      <c r="J1386" s="142" t="s">
        <v>1052</v>
      </c>
      <c r="K1386" s="142" t="s">
        <v>1054</v>
      </c>
      <c r="L1386" s="142" t="s">
        <v>2660</v>
      </c>
      <c r="M1386" s="80" t="str">
        <f>IFERROR(VLOOKUP(K1386,REFERENCES!R:S,2,FALSE),"")</f>
        <v>Nombre</v>
      </c>
      <c r="N1386" s="75">
        <v>1320</v>
      </c>
      <c r="O1386" s="75"/>
      <c r="P1386" s="75"/>
      <c r="Q1386" s="75"/>
      <c r="R1386" s="79"/>
      <c r="S1386" s="144">
        <v>660</v>
      </c>
      <c r="T1386" s="85"/>
      <c r="U1386" s="142" t="s">
        <v>20</v>
      </c>
      <c r="V1386" s="142" t="s">
        <v>520</v>
      </c>
      <c r="W1386" s="86" t="s">
        <v>1392</v>
      </c>
      <c r="X1386" s="142" t="s">
        <v>2672</v>
      </c>
      <c r="Y1386" s="142"/>
      <c r="Z1386" s="142"/>
      <c r="AA1386" s="142"/>
      <c r="AB1386" s="142" t="str">
        <f t="shared" si="70"/>
        <v>MED20161022SUCH1È</v>
      </c>
      <c r="AC1386" s="142">
        <f t="shared" si="71"/>
        <v>0</v>
      </c>
      <c r="AD1386" s="142" t="str">
        <f>VLOOKUP(U1386,NIVEAUXADMIN!A:B,2,FALSE)</f>
        <v>HT07</v>
      </c>
      <c r="AE1386" s="142" t="str">
        <f>VLOOKUP(V1386,NIVEAUXADMIN!E:F,2,FALSE)</f>
        <v>HT07751</v>
      </c>
      <c r="AF1386" s="142" t="str">
        <f>VLOOKUP(W1386,NIVEAUXADMIN!I:J,2,FALSE)</f>
        <v>HT07751-01</v>
      </c>
      <c r="AG1386" s="142">
        <f>IF(SUMPRODUCT(($A$4:$A1386=A1386)*($V$4:$V1386=V1386))&gt;1,0,1)</f>
        <v>0</v>
      </c>
    </row>
    <row r="1387" spans="1:33" ht="15" customHeight="1">
      <c r="A1387" s="142" t="s">
        <v>2775</v>
      </c>
      <c r="B1387" s="142" t="s">
        <v>2776</v>
      </c>
      <c r="C1387" s="142" t="s">
        <v>26</v>
      </c>
      <c r="D1387" s="142"/>
      <c r="E1387" s="142"/>
      <c r="F1387" s="142" t="s">
        <v>16</v>
      </c>
      <c r="G1387" s="142" t="str">
        <f t="shared" si="72"/>
        <v>Octobre</v>
      </c>
      <c r="H1387" s="158">
        <v>42665</v>
      </c>
      <c r="I1387" s="84" t="s">
        <v>1051</v>
      </c>
      <c r="J1387" s="142" t="s">
        <v>1052</v>
      </c>
      <c r="K1387" s="142" t="s">
        <v>1056</v>
      </c>
      <c r="L1387" s="142" t="s">
        <v>2660</v>
      </c>
      <c r="M1387" s="80" t="str">
        <f>IFERROR(VLOOKUP(K1387,REFERENCES!R:S,2,FALSE),"")</f>
        <v>Nombre</v>
      </c>
      <c r="N1387" s="75">
        <v>1320</v>
      </c>
      <c r="O1387" s="75"/>
      <c r="P1387" s="75"/>
      <c r="Q1387" s="75"/>
      <c r="R1387" s="79"/>
      <c r="S1387" s="144">
        <v>660</v>
      </c>
      <c r="T1387" s="85"/>
      <c r="U1387" s="142" t="s">
        <v>20</v>
      </c>
      <c r="V1387" s="142" t="s">
        <v>520</v>
      </c>
      <c r="W1387" s="86" t="s">
        <v>1392</v>
      </c>
      <c r="X1387" s="142" t="s">
        <v>2672</v>
      </c>
      <c r="Y1387" s="142"/>
      <c r="Z1387" s="142"/>
      <c r="AA1387" s="142"/>
      <c r="AB1387" s="142" t="str">
        <f t="shared" si="70"/>
        <v>MED20161022SUCH1È</v>
      </c>
      <c r="AC1387" s="142">
        <f t="shared" si="71"/>
        <v>0</v>
      </c>
      <c r="AD1387" s="142" t="str">
        <f>VLOOKUP(U1387,NIVEAUXADMIN!A:B,2,FALSE)</f>
        <v>HT07</v>
      </c>
      <c r="AE1387" s="142" t="str">
        <f>VLOOKUP(V1387,NIVEAUXADMIN!E:F,2,FALSE)</f>
        <v>HT07751</v>
      </c>
      <c r="AF1387" s="142" t="str">
        <f>VLOOKUP(W1387,NIVEAUXADMIN!I:J,2,FALSE)</f>
        <v>HT07751-01</v>
      </c>
      <c r="AG1387" s="142">
        <f>IF(SUMPRODUCT(($A$4:$A1387=A1387)*($V$4:$V1387=V1387))&gt;1,0,1)</f>
        <v>0</v>
      </c>
    </row>
    <row r="1388" spans="1:33" ht="15" customHeight="1">
      <c r="A1388" s="142" t="s">
        <v>2775</v>
      </c>
      <c r="B1388" s="142" t="s">
        <v>2776</v>
      </c>
      <c r="C1388" s="142" t="s">
        <v>26</v>
      </c>
      <c r="D1388" s="142"/>
      <c r="E1388" s="142"/>
      <c r="F1388" s="142" t="s">
        <v>16</v>
      </c>
      <c r="G1388" s="142" t="str">
        <f t="shared" si="72"/>
        <v>Octobre</v>
      </c>
      <c r="H1388" s="158">
        <v>42665</v>
      </c>
      <c r="I1388" s="84" t="s">
        <v>1051</v>
      </c>
      <c r="J1388" s="142" t="s">
        <v>1052</v>
      </c>
      <c r="K1388" s="142" t="s">
        <v>1059</v>
      </c>
      <c r="L1388" s="142" t="s">
        <v>2661</v>
      </c>
      <c r="M1388" s="80" t="str">
        <f>IFERROR(VLOOKUP(K1388,REFERENCES!R:S,2,FALSE),"")</f>
        <v>Nombre</v>
      </c>
      <c r="N1388" s="75">
        <v>132000</v>
      </c>
      <c r="O1388" s="75"/>
      <c r="P1388" s="75"/>
      <c r="Q1388" s="75"/>
      <c r="R1388" s="79"/>
      <c r="S1388" s="144">
        <v>660</v>
      </c>
      <c r="T1388" s="85"/>
      <c r="U1388" s="142" t="s">
        <v>20</v>
      </c>
      <c r="V1388" s="142" t="s">
        <v>520</v>
      </c>
      <c r="W1388" s="86" t="s">
        <v>1392</v>
      </c>
      <c r="X1388" s="142" t="s">
        <v>2672</v>
      </c>
      <c r="Y1388" s="142"/>
      <c r="Z1388" s="142"/>
      <c r="AA1388" s="142"/>
      <c r="AB1388" s="142" t="str">
        <f t="shared" si="70"/>
        <v>MED20161022SUCH1È</v>
      </c>
      <c r="AC1388" s="142">
        <f t="shared" si="71"/>
        <v>0</v>
      </c>
      <c r="AD1388" s="142" t="str">
        <f>VLOOKUP(U1388,NIVEAUXADMIN!A:B,2,FALSE)</f>
        <v>HT07</v>
      </c>
      <c r="AE1388" s="142" t="str">
        <f>VLOOKUP(V1388,NIVEAUXADMIN!E:F,2,FALSE)</f>
        <v>HT07751</v>
      </c>
      <c r="AF1388" s="142" t="str">
        <f>VLOOKUP(W1388,NIVEAUXADMIN!I:J,2,FALSE)</f>
        <v>HT07751-01</v>
      </c>
      <c r="AG1388" s="142">
        <f>IF(SUMPRODUCT(($A$4:$A1388=A1388)*($V$4:$V1388=V1388))&gt;1,0,1)</f>
        <v>0</v>
      </c>
    </row>
    <row r="1389" spans="1:33" ht="15" customHeight="1">
      <c r="A1389" s="142" t="s">
        <v>2775</v>
      </c>
      <c r="B1389" s="142" t="s">
        <v>2776</v>
      </c>
      <c r="C1389" s="142" t="s">
        <v>26</v>
      </c>
      <c r="D1389" s="142"/>
      <c r="E1389" s="142"/>
      <c r="F1389" s="142" t="s">
        <v>16</v>
      </c>
      <c r="G1389" s="142" t="str">
        <f t="shared" si="72"/>
        <v>Octobre</v>
      </c>
      <c r="H1389" s="158">
        <v>42665</v>
      </c>
      <c r="I1389" s="84" t="s">
        <v>1049</v>
      </c>
      <c r="J1389" s="142" t="s">
        <v>1053</v>
      </c>
      <c r="K1389" s="142" t="s">
        <v>1186</v>
      </c>
      <c r="L1389" s="142" t="s">
        <v>2662</v>
      </c>
      <c r="M1389" s="80" t="str">
        <f>IFERROR(VLOOKUP(K1389,REFERENCES!R:S,2,FALSE),"")</f>
        <v>Nombre</v>
      </c>
      <c r="N1389" s="75">
        <v>66</v>
      </c>
      <c r="O1389" s="75"/>
      <c r="P1389" s="75"/>
      <c r="Q1389" s="75"/>
      <c r="R1389" s="79"/>
      <c r="S1389" s="144">
        <v>660</v>
      </c>
      <c r="T1389" s="85"/>
      <c r="U1389" s="142" t="s">
        <v>20</v>
      </c>
      <c r="V1389" s="142" t="s">
        <v>520</v>
      </c>
      <c r="W1389" s="86" t="s">
        <v>1392</v>
      </c>
      <c r="X1389" s="142" t="s">
        <v>2672</v>
      </c>
      <c r="Y1389" s="142"/>
      <c r="Z1389" s="142"/>
      <c r="AA1389" s="142"/>
      <c r="AB1389" s="142" t="str">
        <f t="shared" si="70"/>
        <v>MED20161022SUCH1È</v>
      </c>
      <c r="AC1389" s="142">
        <f t="shared" si="71"/>
        <v>0</v>
      </c>
      <c r="AD1389" s="142" t="str">
        <f>VLOOKUP(U1389,NIVEAUXADMIN!A:B,2,FALSE)</f>
        <v>HT07</v>
      </c>
      <c r="AE1389" s="142" t="str">
        <f>VLOOKUP(V1389,NIVEAUXADMIN!E:F,2,FALSE)</f>
        <v>HT07751</v>
      </c>
      <c r="AF1389" s="142" t="str">
        <f>VLOOKUP(W1389,NIVEAUXADMIN!I:J,2,FALSE)</f>
        <v>HT07751-01</v>
      </c>
      <c r="AG1389" s="142">
        <f>IF(SUMPRODUCT(($A$4:$A1389=A1389)*($V$4:$V1389=V1389))&gt;1,0,1)</f>
        <v>0</v>
      </c>
    </row>
    <row r="1390" spans="1:33" ht="15" customHeight="1">
      <c r="A1390" s="142" t="s">
        <v>2775</v>
      </c>
      <c r="B1390" s="142" t="s">
        <v>2776</v>
      </c>
      <c r="C1390" s="142" t="s">
        <v>26</v>
      </c>
      <c r="D1390" s="142"/>
      <c r="E1390" s="142"/>
      <c r="F1390" s="142" t="s">
        <v>16</v>
      </c>
      <c r="G1390" s="142" t="str">
        <f t="shared" si="72"/>
        <v>Octobre</v>
      </c>
      <c r="H1390" s="158">
        <v>42674</v>
      </c>
      <c r="I1390" s="84" t="s">
        <v>1051</v>
      </c>
      <c r="J1390" s="142" t="s">
        <v>1052</v>
      </c>
      <c r="K1390" s="142" t="s">
        <v>1065</v>
      </c>
      <c r="L1390" s="142" t="s">
        <v>2679</v>
      </c>
      <c r="M1390" s="80" t="str">
        <f>IFERROR(VLOOKUP(K1390,REFERENCES!R:S,2,FALSE),"")</f>
        <v>N/A</v>
      </c>
      <c r="N1390" s="75"/>
      <c r="O1390" s="75"/>
      <c r="P1390" s="75"/>
      <c r="Q1390" s="75"/>
      <c r="R1390" s="79"/>
      <c r="S1390" s="144">
        <v>670</v>
      </c>
      <c r="T1390" s="85"/>
      <c r="U1390" s="142" t="s">
        <v>20</v>
      </c>
      <c r="V1390" s="142" t="s">
        <v>520</v>
      </c>
      <c r="W1390" s="86" t="s">
        <v>1392</v>
      </c>
      <c r="X1390" s="142" t="s">
        <v>2673</v>
      </c>
      <c r="Y1390" s="142"/>
      <c r="Z1390" s="142"/>
      <c r="AA1390" s="142" t="s">
        <v>2659</v>
      </c>
      <c r="AB1390" s="142" t="str">
        <f t="shared" si="70"/>
        <v>MED20161031SUCH1È</v>
      </c>
      <c r="AC1390" s="142">
        <f t="shared" si="71"/>
        <v>0</v>
      </c>
      <c r="AD1390" s="142" t="str">
        <f>VLOOKUP(U1390,NIVEAUXADMIN!A:B,2,FALSE)</f>
        <v>HT07</v>
      </c>
      <c r="AE1390" s="142" t="str">
        <f>VLOOKUP(V1390,NIVEAUXADMIN!E:F,2,FALSE)</f>
        <v>HT07751</v>
      </c>
      <c r="AF1390" s="142" t="str">
        <f>VLOOKUP(W1390,NIVEAUXADMIN!I:J,2,FALSE)</f>
        <v>HT07751-01</v>
      </c>
      <c r="AG1390" s="142">
        <f>IF(SUMPRODUCT(($A$4:$A1390=A1390)*($V$4:$V1390=V1390))&gt;1,0,1)</f>
        <v>0</v>
      </c>
    </row>
    <row r="1391" spans="1:33" ht="15" customHeight="1">
      <c r="A1391" s="142" t="s">
        <v>2775</v>
      </c>
      <c r="B1391" s="142" t="s">
        <v>2776</v>
      </c>
      <c r="C1391" s="142" t="s">
        <v>26</v>
      </c>
      <c r="D1391" s="142"/>
      <c r="E1391" s="142"/>
      <c r="F1391" s="142" t="s">
        <v>16</v>
      </c>
      <c r="G1391" s="142" t="str">
        <f t="shared" si="72"/>
        <v>Octobre</v>
      </c>
      <c r="H1391" s="158">
        <v>42674</v>
      </c>
      <c r="I1391" s="84" t="s">
        <v>1051</v>
      </c>
      <c r="J1391" s="142" t="s">
        <v>1052</v>
      </c>
      <c r="K1391" s="142" t="s">
        <v>1054</v>
      </c>
      <c r="L1391" s="142" t="s">
        <v>2660</v>
      </c>
      <c r="M1391" s="80" t="str">
        <f>IFERROR(VLOOKUP(K1391,REFERENCES!R:S,2,FALSE),"")</f>
        <v>Nombre</v>
      </c>
      <c r="N1391" s="75">
        <v>1340</v>
      </c>
      <c r="O1391" s="75"/>
      <c r="P1391" s="75"/>
      <c r="Q1391" s="75"/>
      <c r="R1391" s="79"/>
      <c r="S1391" s="144">
        <v>670</v>
      </c>
      <c r="T1391" s="85"/>
      <c r="U1391" s="142" t="s">
        <v>20</v>
      </c>
      <c r="V1391" s="142" t="s">
        <v>520</v>
      </c>
      <c r="W1391" s="86" t="s">
        <v>1392</v>
      </c>
      <c r="X1391" s="142" t="s">
        <v>2673</v>
      </c>
      <c r="Y1391" s="142"/>
      <c r="Z1391" s="142"/>
      <c r="AA1391" s="142"/>
      <c r="AB1391" s="142" t="str">
        <f t="shared" si="70"/>
        <v>MED20161031SUCH1È</v>
      </c>
      <c r="AC1391" s="142">
        <f t="shared" si="71"/>
        <v>0</v>
      </c>
      <c r="AD1391" s="142" t="str">
        <f>VLOOKUP(U1391,NIVEAUXADMIN!A:B,2,FALSE)</f>
        <v>HT07</v>
      </c>
      <c r="AE1391" s="142" t="str">
        <f>VLOOKUP(V1391,NIVEAUXADMIN!E:F,2,FALSE)</f>
        <v>HT07751</v>
      </c>
      <c r="AF1391" s="142" t="str">
        <f>VLOOKUP(W1391,NIVEAUXADMIN!I:J,2,FALSE)</f>
        <v>HT07751-01</v>
      </c>
      <c r="AG1391" s="142">
        <f>IF(SUMPRODUCT(($A$4:$A1391=A1391)*($V$4:$V1391=V1391))&gt;1,0,1)</f>
        <v>0</v>
      </c>
    </row>
    <row r="1392" spans="1:33" ht="15" customHeight="1">
      <c r="A1392" s="142" t="s">
        <v>2775</v>
      </c>
      <c r="B1392" s="142" t="s">
        <v>2776</v>
      </c>
      <c r="C1392" s="142" t="s">
        <v>26</v>
      </c>
      <c r="D1392" s="142"/>
      <c r="E1392" s="142"/>
      <c r="F1392" s="142" t="s">
        <v>16</v>
      </c>
      <c r="G1392" s="142" t="str">
        <f t="shared" si="72"/>
        <v>Octobre</v>
      </c>
      <c r="H1392" s="158">
        <v>42674</v>
      </c>
      <c r="I1392" s="84" t="s">
        <v>1051</v>
      </c>
      <c r="J1392" s="142" t="s">
        <v>1052</v>
      </c>
      <c r="K1392" s="142" t="s">
        <v>1056</v>
      </c>
      <c r="L1392" s="142" t="s">
        <v>2660</v>
      </c>
      <c r="M1392" s="80" t="str">
        <f>IFERROR(VLOOKUP(K1392,REFERENCES!R:S,2,FALSE),"")</f>
        <v>Nombre</v>
      </c>
      <c r="N1392" s="75">
        <v>1340</v>
      </c>
      <c r="O1392" s="75"/>
      <c r="P1392" s="75"/>
      <c r="Q1392" s="75"/>
      <c r="R1392" s="79"/>
      <c r="S1392" s="144">
        <v>670</v>
      </c>
      <c r="T1392" s="85"/>
      <c r="U1392" s="142" t="s">
        <v>20</v>
      </c>
      <c r="V1392" s="142" t="s">
        <v>520</v>
      </c>
      <c r="W1392" s="86" t="s">
        <v>1392</v>
      </c>
      <c r="X1392" s="142" t="s">
        <v>2673</v>
      </c>
      <c r="Y1392" s="142"/>
      <c r="Z1392" s="142"/>
      <c r="AA1392" s="142"/>
      <c r="AB1392" s="142" t="str">
        <f t="shared" si="70"/>
        <v>MED20161031SUCH1È</v>
      </c>
      <c r="AC1392" s="142">
        <f t="shared" si="71"/>
        <v>0</v>
      </c>
      <c r="AD1392" s="142" t="str">
        <f>VLOOKUP(U1392,NIVEAUXADMIN!A:B,2,FALSE)</f>
        <v>HT07</v>
      </c>
      <c r="AE1392" s="142" t="str">
        <f>VLOOKUP(V1392,NIVEAUXADMIN!E:F,2,FALSE)</f>
        <v>HT07751</v>
      </c>
      <c r="AF1392" s="142" t="str">
        <f>VLOOKUP(W1392,NIVEAUXADMIN!I:J,2,FALSE)</f>
        <v>HT07751-01</v>
      </c>
      <c r="AG1392" s="142">
        <f>IF(SUMPRODUCT(($A$4:$A1392=A1392)*($V$4:$V1392=V1392))&gt;1,0,1)</f>
        <v>0</v>
      </c>
    </row>
    <row r="1393" spans="1:33" ht="15" customHeight="1">
      <c r="A1393" s="142" t="s">
        <v>2775</v>
      </c>
      <c r="B1393" s="142" t="s">
        <v>2776</v>
      </c>
      <c r="C1393" s="142" t="s">
        <v>26</v>
      </c>
      <c r="D1393" s="142"/>
      <c r="E1393" s="142"/>
      <c r="F1393" s="142" t="s">
        <v>16</v>
      </c>
      <c r="G1393" s="142" t="str">
        <f t="shared" si="72"/>
        <v>Octobre</v>
      </c>
      <c r="H1393" s="158">
        <v>42674</v>
      </c>
      <c r="I1393" s="84" t="s">
        <v>1051</v>
      </c>
      <c r="J1393" s="142" t="s">
        <v>1052</v>
      </c>
      <c r="K1393" s="142" t="s">
        <v>1059</v>
      </c>
      <c r="L1393" s="142" t="s">
        <v>2661</v>
      </c>
      <c r="M1393" s="80" t="str">
        <f>IFERROR(VLOOKUP(K1393,REFERENCES!R:S,2,FALSE),"")</f>
        <v>Nombre</v>
      </c>
      <c r="N1393" s="75">
        <v>134000</v>
      </c>
      <c r="O1393" s="75"/>
      <c r="P1393" s="75"/>
      <c r="Q1393" s="75"/>
      <c r="R1393" s="79"/>
      <c r="S1393" s="144">
        <v>670</v>
      </c>
      <c r="T1393" s="85"/>
      <c r="U1393" s="142" t="s">
        <v>20</v>
      </c>
      <c r="V1393" s="142" t="s">
        <v>520</v>
      </c>
      <c r="W1393" s="86" t="s">
        <v>1392</v>
      </c>
      <c r="X1393" s="142" t="s">
        <v>2673</v>
      </c>
      <c r="Y1393" s="142"/>
      <c r="Z1393" s="142"/>
      <c r="AA1393" s="142"/>
      <c r="AB1393" s="142" t="str">
        <f t="shared" si="70"/>
        <v>MED20161031SUCH1È</v>
      </c>
      <c r="AC1393" s="142">
        <f t="shared" si="71"/>
        <v>0</v>
      </c>
      <c r="AD1393" s="142" t="str">
        <f>VLOOKUP(U1393,NIVEAUXADMIN!A:B,2,FALSE)</f>
        <v>HT07</v>
      </c>
      <c r="AE1393" s="142" t="str">
        <f>VLOOKUP(V1393,NIVEAUXADMIN!E:F,2,FALSE)</f>
        <v>HT07751</v>
      </c>
      <c r="AF1393" s="142" t="str">
        <f>VLOOKUP(W1393,NIVEAUXADMIN!I:J,2,FALSE)</f>
        <v>HT07751-01</v>
      </c>
      <c r="AG1393" s="142">
        <f>IF(SUMPRODUCT(($A$4:$A1393=A1393)*($V$4:$V1393=V1393))&gt;1,0,1)</f>
        <v>0</v>
      </c>
    </row>
    <row r="1394" spans="1:33" ht="15" customHeight="1">
      <c r="A1394" s="142" t="s">
        <v>2775</v>
      </c>
      <c r="B1394" s="142" t="s">
        <v>2776</v>
      </c>
      <c r="C1394" s="142" t="s">
        <v>26</v>
      </c>
      <c r="D1394" s="142"/>
      <c r="E1394" s="142"/>
      <c r="F1394" s="142" t="s">
        <v>16</v>
      </c>
      <c r="G1394" s="142" t="str">
        <f t="shared" si="72"/>
        <v>Octobre</v>
      </c>
      <c r="H1394" s="158">
        <v>42674</v>
      </c>
      <c r="I1394" s="84" t="s">
        <v>1049</v>
      </c>
      <c r="J1394" s="142" t="s">
        <v>1053</v>
      </c>
      <c r="K1394" s="142" t="s">
        <v>1186</v>
      </c>
      <c r="L1394" s="142" t="s">
        <v>2662</v>
      </c>
      <c r="M1394" s="80" t="str">
        <f>IFERROR(VLOOKUP(K1394,REFERENCES!R:S,2,FALSE),"")</f>
        <v>Nombre</v>
      </c>
      <c r="N1394" s="75">
        <v>67</v>
      </c>
      <c r="O1394" s="75"/>
      <c r="P1394" s="75"/>
      <c r="Q1394" s="75"/>
      <c r="R1394" s="79"/>
      <c r="S1394" s="144">
        <v>670</v>
      </c>
      <c r="T1394" s="85"/>
      <c r="U1394" s="142" t="s">
        <v>20</v>
      </c>
      <c r="V1394" s="142" t="s">
        <v>520</v>
      </c>
      <c r="W1394" s="86" t="s">
        <v>1392</v>
      </c>
      <c r="X1394" s="142" t="s">
        <v>2673</v>
      </c>
      <c r="Y1394" s="142"/>
      <c r="Z1394" s="142"/>
      <c r="AA1394" s="142"/>
      <c r="AB1394" s="142" t="str">
        <f t="shared" si="70"/>
        <v>MED20161031SUCH1È</v>
      </c>
      <c r="AC1394" s="142">
        <f t="shared" si="71"/>
        <v>0</v>
      </c>
      <c r="AD1394" s="142" t="str">
        <f>VLOOKUP(U1394,NIVEAUXADMIN!A:B,2,FALSE)</f>
        <v>HT07</v>
      </c>
      <c r="AE1394" s="142" t="str">
        <f>VLOOKUP(V1394,NIVEAUXADMIN!E:F,2,FALSE)</f>
        <v>HT07751</v>
      </c>
      <c r="AF1394" s="142" t="str">
        <f>VLOOKUP(W1394,NIVEAUXADMIN!I:J,2,FALSE)</f>
        <v>HT07751-01</v>
      </c>
      <c r="AG1394" s="142">
        <f>IF(SUMPRODUCT(($A$4:$A1394=A1394)*($V$4:$V1394=V1394))&gt;1,0,1)</f>
        <v>0</v>
      </c>
    </row>
    <row r="1395" spans="1:33" ht="15" customHeight="1">
      <c r="A1395" s="142" t="s">
        <v>2775</v>
      </c>
      <c r="B1395" s="142" t="s">
        <v>2776</v>
      </c>
      <c r="C1395" s="142" t="s">
        <v>26</v>
      </c>
      <c r="D1395" s="142"/>
      <c r="E1395" s="142"/>
      <c r="F1395" s="142" t="s">
        <v>16</v>
      </c>
      <c r="G1395" s="142" t="str">
        <f t="shared" si="72"/>
        <v>Octobre</v>
      </c>
      <c r="H1395" s="158">
        <v>42674</v>
      </c>
      <c r="I1395" s="84" t="s">
        <v>1051</v>
      </c>
      <c r="J1395" s="142" t="s">
        <v>1052</v>
      </c>
      <c r="K1395" s="142" t="s">
        <v>1065</v>
      </c>
      <c r="L1395" s="142" t="s">
        <v>2679</v>
      </c>
      <c r="M1395" s="80" t="str">
        <f>IFERROR(VLOOKUP(K1395,REFERENCES!R:S,2,FALSE),"")</f>
        <v>N/A</v>
      </c>
      <c r="N1395" s="75"/>
      <c r="O1395" s="75"/>
      <c r="P1395" s="75"/>
      <c r="Q1395" s="75"/>
      <c r="R1395" s="79"/>
      <c r="S1395" s="144">
        <v>740</v>
      </c>
      <c r="T1395" s="85"/>
      <c r="U1395" s="142" t="s">
        <v>20</v>
      </c>
      <c r="V1395" s="142" t="s">
        <v>520</v>
      </c>
      <c r="W1395" s="86" t="s">
        <v>1392</v>
      </c>
      <c r="X1395" s="142" t="s">
        <v>2674</v>
      </c>
      <c r="Y1395" s="142"/>
      <c r="Z1395" s="142"/>
      <c r="AA1395" s="142" t="s">
        <v>2659</v>
      </c>
      <c r="AB1395" s="142" t="str">
        <f t="shared" si="70"/>
        <v>MED20161031SUCH1È</v>
      </c>
      <c r="AC1395" s="142">
        <f t="shared" si="71"/>
        <v>0</v>
      </c>
      <c r="AD1395" s="142" t="str">
        <f>VLOOKUP(U1395,NIVEAUXADMIN!A:B,2,FALSE)</f>
        <v>HT07</v>
      </c>
      <c r="AE1395" s="142" t="str">
        <f>VLOOKUP(V1395,NIVEAUXADMIN!E:F,2,FALSE)</f>
        <v>HT07751</v>
      </c>
      <c r="AF1395" s="142" t="str">
        <f>VLOOKUP(W1395,NIVEAUXADMIN!I:J,2,FALSE)</f>
        <v>HT07751-01</v>
      </c>
      <c r="AG1395" s="142">
        <f>IF(SUMPRODUCT(($A$4:$A1395=A1395)*($V$4:$V1395=V1395))&gt;1,0,1)</f>
        <v>0</v>
      </c>
    </row>
    <row r="1396" spans="1:33" ht="15" customHeight="1">
      <c r="A1396" s="142" t="s">
        <v>2775</v>
      </c>
      <c r="B1396" s="142" t="s">
        <v>2776</v>
      </c>
      <c r="C1396" s="142" t="s">
        <v>26</v>
      </c>
      <c r="D1396" s="142"/>
      <c r="E1396" s="142"/>
      <c r="F1396" s="142" t="s">
        <v>16</v>
      </c>
      <c r="G1396" s="142" t="str">
        <f t="shared" si="72"/>
        <v>Octobre</v>
      </c>
      <c r="H1396" s="158">
        <v>42674</v>
      </c>
      <c r="I1396" s="84" t="s">
        <v>1051</v>
      </c>
      <c r="J1396" s="142" t="s">
        <v>1052</v>
      </c>
      <c r="K1396" s="142" t="s">
        <v>1054</v>
      </c>
      <c r="L1396" s="142" t="s">
        <v>2660</v>
      </c>
      <c r="M1396" s="80" t="str">
        <f>IFERROR(VLOOKUP(K1396,REFERENCES!R:S,2,FALSE),"")</f>
        <v>Nombre</v>
      </c>
      <c r="N1396" s="75">
        <v>1480</v>
      </c>
      <c r="O1396" s="75"/>
      <c r="P1396" s="75"/>
      <c r="Q1396" s="75"/>
      <c r="R1396" s="79"/>
      <c r="S1396" s="144">
        <v>740</v>
      </c>
      <c r="T1396" s="85"/>
      <c r="U1396" s="142" t="s">
        <v>20</v>
      </c>
      <c r="V1396" s="142" t="s">
        <v>520</v>
      </c>
      <c r="W1396" s="86" t="s">
        <v>1392</v>
      </c>
      <c r="X1396" s="142" t="s">
        <v>2674</v>
      </c>
      <c r="Y1396" s="142"/>
      <c r="Z1396" s="142"/>
      <c r="AA1396" s="142"/>
      <c r="AB1396" s="142" t="str">
        <f t="shared" si="70"/>
        <v>MED20161031SUCH1È</v>
      </c>
      <c r="AC1396" s="142">
        <f t="shared" si="71"/>
        <v>0</v>
      </c>
      <c r="AD1396" s="142" t="str">
        <f>VLOOKUP(U1396,NIVEAUXADMIN!A:B,2,FALSE)</f>
        <v>HT07</v>
      </c>
      <c r="AE1396" s="142" t="str">
        <f>VLOOKUP(V1396,NIVEAUXADMIN!E:F,2,FALSE)</f>
        <v>HT07751</v>
      </c>
      <c r="AF1396" s="142" t="str">
        <f>VLOOKUP(W1396,NIVEAUXADMIN!I:J,2,FALSE)</f>
        <v>HT07751-01</v>
      </c>
      <c r="AG1396" s="142">
        <f>IF(SUMPRODUCT(($A$4:$A1396=A1396)*($V$4:$V1396=V1396))&gt;1,0,1)</f>
        <v>0</v>
      </c>
    </row>
    <row r="1397" spans="1:33" ht="15" customHeight="1">
      <c r="A1397" s="142" t="s">
        <v>2775</v>
      </c>
      <c r="B1397" s="142" t="s">
        <v>2776</v>
      </c>
      <c r="C1397" s="142" t="s">
        <v>26</v>
      </c>
      <c r="D1397" s="142"/>
      <c r="E1397" s="142"/>
      <c r="F1397" s="142" t="s">
        <v>16</v>
      </c>
      <c r="G1397" s="142" t="str">
        <f t="shared" si="72"/>
        <v>Octobre</v>
      </c>
      <c r="H1397" s="158">
        <v>42674</v>
      </c>
      <c r="I1397" s="84" t="s">
        <v>1051</v>
      </c>
      <c r="J1397" s="142" t="s">
        <v>1052</v>
      </c>
      <c r="K1397" s="142" t="s">
        <v>1056</v>
      </c>
      <c r="L1397" s="142" t="s">
        <v>2660</v>
      </c>
      <c r="M1397" s="80" t="str">
        <f>IFERROR(VLOOKUP(K1397,REFERENCES!R:S,2,FALSE),"")</f>
        <v>Nombre</v>
      </c>
      <c r="N1397" s="75">
        <v>1480</v>
      </c>
      <c r="O1397" s="75"/>
      <c r="P1397" s="75"/>
      <c r="Q1397" s="75"/>
      <c r="R1397" s="79"/>
      <c r="S1397" s="144">
        <v>740</v>
      </c>
      <c r="T1397" s="85"/>
      <c r="U1397" s="142" t="s">
        <v>20</v>
      </c>
      <c r="V1397" s="142" t="s">
        <v>520</v>
      </c>
      <c r="W1397" s="86" t="s">
        <v>1392</v>
      </c>
      <c r="X1397" s="142" t="s">
        <v>2674</v>
      </c>
      <c r="Y1397" s="142"/>
      <c r="Z1397" s="142"/>
      <c r="AA1397" s="142"/>
      <c r="AB1397" s="142" t="str">
        <f t="shared" si="70"/>
        <v>MED20161031SUCH1È</v>
      </c>
      <c r="AC1397" s="142">
        <f t="shared" si="71"/>
        <v>0</v>
      </c>
      <c r="AD1397" s="142" t="str">
        <f>VLOOKUP(U1397,NIVEAUXADMIN!A:B,2,FALSE)</f>
        <v>HT07</v>
      </c>
      <c r="AE1397" s="142" t="str">
        <f>VLOOKUP(V1397,NIVEAUXADMIN!E:F,2,FALSE)</f>
        <v>HT07751</v>
      </c>
      <c r="AF1397" s="142" t="str">
        <f>VLOOKUP(W1397,NIVEAUXADMIN!I:J,2,FALSE)</f>
        <v>HT07751-01</v>
      </c>
      <c r="AG1397" s="142">
        <f>IF(SUMPRODUCT(($A$4:$A1397=A1397)*($V$4:$V1397=V1397))&gt;1,0,1)</f>
        <v>0</v>
      </c>
    </row>
    <row r="1398" spans="1:33" ht="15" customHeight="1">
      <c r="A1398" s="142" t="s">
        <v>2775</v>
      </c>
      <c r="B1398" s="142" t="s">
        <v>2776</v>
      </c>
      <c r="C1398" s="142" t="s">
        <v>26</v>
      </c>
      <c r="D1398" s="142"/>
      <c r="E1398" s="142"/>
      <c r="F1398" s="142" t="s">
        <v>16</v>
      </c>
      <c r="G1398" s="142" t="str">
        <f t="shared" si="72"/>
        <v>Octobre</v>
      </c>
      <c r="H1398" s="158">
        <v>42674</v>
      </c>
      <c r="I1398" s="84" t="s">
        <v>1051</v>
      </c>
      <c r="J1398" s="142" t="s">
        <v>1052</v>
      </c>
      <c r="K1398" s="142" t="s">
        <v>1059</v>
      </c>
      <c r="L1398" s="142" t="s">
        <v>2661</v>
      </c>
      <c r="M1398" s="80" t="str">
        <f>IFERROR(VLOOKUP(K1398,REFERENCES!R:S,2,FALSE),"")</f>
        <v>Nombre</v>
      </c>
      <c r="N1398" s="75">
        <v>148000</v>
      </c>
      <c r="O1398" s="75"/>
      <c r="P1398" s="75"/>
      <c r="Q1398" s="75"/>
      <c r="R1398" s="79"/>
      <c r="S1398" s="144">
        <v>740</v>
      </c>
      <c r="T1398" s="85"/>
      <c r="U1398" s="142" t="s">
        <v>20</v>
      </c>
      <c r="V1398" s="142" t="s">
        <v>520</v>
      </c>
      <c r="W1398" s="86" t="s">
        <v>1392</v>
      </c>
      <c r="X1398" s="142" t="s">
        <v>2674</v>
      </c>
      <c r="Y1398" s="142"/>
      <c r="Z1398" s="142"/>
      <c r="AA1398" s="142"/>
      <c r="AB1398" s="142" t="str">
        <f t="shared" si="70"/>
        <v>MED20161031SUCH1È</v>
      </c>
      <c r="AC1398" s="142">
        <f t="shared" si="71"/>
        <v>0</v>
      </c>
      <c r="AD1398" s="142" t="str">
        <f>VLOOKUP(U1398,NIVEAUXADMIN!A:B,2,FALSE)</f>
        <v>HT07</v>
      </c>
      <c r="AE1398" s="142" t="str">
        <f>VLOOKUP(V1398,NIVEAUXADMIN!E:F,2,FALSE)</f>
        <v>HT07751</v>
      </c>
      <c r="AF1398" s="142" t="str">
        <f>VLOOKUP(W1398,NIVEAUXADMIN!I:J,2,FALSE)</f>
        <v>HT07751-01</v>
      </c>
      <c r="AG1398" s="142">
        <f>IF(SUMPRODUCT(($A$4:$A1398=A1398)*($V$4:$V1398=V1398))&gt;1,0,1)</f>
        <v>0</v>
      </c>
    </row>
    <row r="1399" spans="1:33" ht="15" customHeight="1">
      <c r="A1399" s="142" t="s">
        <v>2775</v>
      </c>
      <c r="B1399" s="142" t="s">
        <v>2776</v>
      </c>
      <c r="C1399" s="142" t="s">
        <v>26</v>
      </c>
      <c r="D1399" s="142"/>
      <c r="E1399" s="142"/>
      <c r="F1399" s="142" t="s">
        <v>16</v>
      </c>
      <c r="G1399" s="142" t="str">
        <f t="shared" si="72"/>
        <v>Octobre</v>
      </c>
      <c r="H1399" s="158">
        <v>42674</v>
      </c>
      <c r="I1399" s="84" t="s">
        <v>1049</v>
      </c>
      <c r="J1399" s="142" t="s">
        <v>1053</v>
      </c>
      <c r="K1399" s="142" t="s">
        <v>1186</v>
      </c>
      <c r="L1399" s="142" t="s">
        <v>2662</v>
      </c>
      <c r="M1399" s="80" t="str">
        <f>IFERROR(VLOOKUP(K1399,REFERENCES!R:S,2,FALSE),"")</f>
        <v>Nombre</v>
      </c>
      <c r="N1399" s="75">
        <v>74</v>
      </c>
      <c r="O1399" s="75"/>
      <c r="P1399" s="75"/>
      <c r="Q1399" s="75"/>
      <c r="R1399" s="79"/>
      <c r="S1399" s="144">
        <v>740</v>
      </c>
      <c r="T1399" s="85"/>
      <c r="U1399" s="142" t="s">
        <v>20</v>
      </c>
      <c r="V1399" s="142" t="s">
        <v>520</v>
      </c>
      <c r="W1399" s="86" t="s">
        <v>1392</v>
      </c>
      <c r="X1399" s="142" t="s">
        <v>2674</v>
      </c>
      <c r="Y1399" s="142"/>
      <c r="Z1399" s="142"/>
      <c r="AA1399" s="142"/>
      <c r="AB1399" s="142" t="str">
        <f t="shared" si="70"/>
        <v>MED20161031SUCH1È</v>
      </c>
      <c r="AC1399" s="142">
        <f t="shared" si="71"/>
        <v>0</v>
      </c>
      <c r="AD1399" s="142" t="str">
        <f>VLOOKUP(U1399,NIVEAUXADMIN!A:B,2,FALSE)</f>
        <v>HT07</v>
      </c>
      <c r="AE1399" s="142" t="str">
        <f>VLOOKUP(V1399,NIVEAUXADMIN!E:F,2,FALSE)</f>
        <v>HT07751</v>
      </c>
      <c r="AF1399" s="142" t="str">
        <f>VLOOKUP(W1399,NIVEAUXADMIN!I:J,2,FALSE)</f>
        <v>HT07751-01</v>
      </c>
      <c r="AG1399" s="142">
        <f>IF(SUMPRODUCT(($A$4:$A1399=A1399)*($V$4:$V1399=V1399))&gt;1,0,1)</f>
        <v>0</v>
      </c>
    </row>
    <row r="1400" spans="1:33" ht="15" customHeight="1">
      <c r="A1400" s="142" t="s">
        <v>2775</v>
      </c>
      <c r="B1400" s="142" t="s">
        <v>2776</v>
      </c>
      <c r="C1400" s="142" t="s">
        <v>26</v>
      </c>
      <c r="D1400" s="142"/>
      <c r="E1400" s="142"/>
      <c r="F1400" s="142" t="s">
        <v>16</v>
      </c>
      <c r="G1400" s="142" t="str">
        <f t="shared" si="72"/>
        <v>Novembre</v>
      </c>
      <c r="H1400" s="158">
        <v>42678</v>
      </c>
      <c r="I1400" s="84" t="s">
        <v>1051</v>
      </c>
      <c r="J1400" s="142" t="s">
        <v>1052</v>
      </c>
      <c r="K1400" s="142" t="s">
        <v>1065</v>
      </c>
      <c r="L1400" s="142" t="s">
        <v>2679</v>
      </c>
      <c r="M1400" s="80" t="str">
        <f>IFERROR(VLOOKUP(K1400,REFERENCES!R:S,2,FALSE),"")</f>
        <v>N/A</v>
      </c>
      <c r="N1400" s="75"/>
      <c r="O1400" s="75"/>
      <c r="P1400" s="75"/>
      <c r="Q1400" s="75"/>
      <c r="R1400" s="79"/>
      <c r="S1400" s="144">
        <v>540</v>
      </c>
      <c r="T1400" s="85"/>
      <c r="U1400" s="142" t="s">
        <v>17</v>
      </c>
      <c r="V1400" s="142" t="s">
        <v>18</v>
      </c>
      <c r="W1400" s="86" t="s">
        <v>1533</v>
      </c>
      <c r="X1400" s="142" t="s">
        <v>2666</v>
      </c>
      <c r="Y1400" s="142"/>
      <c r="Z1400" s="142"/>
      <c r="AA1400" s="142" t="s">
        <v>2659</v>
      </c>
      <c r="AB1400" s="142" t="str">
        <f t="shared" si="70"/>
        <v>MED2016114GRJE3E</v>
      </c>
      <c r="AC1400" s="142">
        <f t="shared" si="71"/>
        <v>0</v>
      </c>
      <c r="AD1400" s="142" t="str">
        <f>VLOOKUP(U1400,NIVEAUXADMIN!A:B,2,FALSE)</f>
        <v>HT08</v>
      </c>
      <c r="AE1400" s="142" t="str">
        <f>VLOOKUP(V1400,NIVEAUXADMIN!E:F,2,FALSE)</f>
        <v>HT08811</v>
      </c>
      <c r="AF1400" s="142" t="str">
        <f>VLOOKUP(W1400,NIVEAUXADMIN!I:J,2,FALSE)</f>
        <v>HT08811-03</v>
      </c>
      <c r="AG1400" s="142">
        <f>IF(SUMPRODUCT(($A$4:$A1400=A1400)*($V$4:$V1400=V1400))&gt;1,0,1)</f>
        <v>1</v>
      </c>
    </row>
    <row r="1401" spans="1:33" ht="15" customHeight="1">
      <c r="A1401" s="142" t="s">
        <v>2775</v>
      </c>
      <c r="B1401" s="142" t="s">
        <v>2776</v>
      </c>
      <c r="C1401" s="142" t="s">
        <v>26</v>
      </c>
      <c r="D1401" s="142"/>
      <c r="E1401" s="142"/>
      <c r="F1401" s="142" t="s">
        <v>16</v>
      </c>
      <c r="G1401" s="142" t="str">
        <f t="shared" si="72"/>
        <v>Novembre</v>
      </c>
      <c r="H1401" s="158">
        <v>42678</v>
      </c>
      <c r="I1401" s="84" t="s">
        <v>1051</v>
      </c>
      <c r="J1401" s="142" t="s">
        <v>1052</v>
      </c>
      <c r="K1401" s="142" t="s">
        <v>1054</v>
      </c>
      <c r="L1401" s="142" t="s">
        <v>2660</v>
      </c>
      <c r="M1401" s="80" t="str">
        <f>IFERROR(VLOOKUP(K1401,REFERENCES!R:S,2,FALSE),"")</f>
        <v>Nombre</v>
      </c>
      <c r="N1401" s="75">
        <v>1080</v>
      </c>
      <c r="O1401" s="75"/>
      <c r="P1401" s="75"/>
      <c r="Q1401" s="75"/>
      <c r="R1401" s="79"/>
      <c r="S1401" s="144">
        <v>540</v>
      </c>
      <c r="T1401" s="85"/>
      <c r="U1401" s="142" t="s">
        <v>17</v>
      </c>
      <c r="V1401" s="142" t="s">
        <v>18</v>
      </c>
      <c r="W1401" s="86" t="s">
        <v>1533</v>
      </c>
      <c r="X1401" s="142" t="s">
        <v>2666</v>
      </c>
      <c r="Y1401" s="142"/>
      <c r="Z1401" s="142"/>
      <c r="AA1401" s="142"/>
      <c r="AB1401" s="142" t="str">
        <f t="shared" si="70"/>
        <v>MED2016114GRJE3E</v>
      </c>
      <c r="AC1401" s="142">
        <f t="shared" si="71"/>
        <v>0</v>
      </c>
      <c r="AD1401" s="142" t="str">
        <f>VLOOKUP(U1401,NIVEAUXADMIN!A:B,2,FALSE)</f>
        <v>HT08</v>
      </c>
      <c r="AE1401" s="142" t="str">
        <f>VLOOKUP(V1401,NIVEAUXADMIN!E:F,2,FALSE)</f>
        <v>HT08811</v>
      </c>
      <c r="AF1401" s="142" t="str">
        <f>VLOOKUP(W1401,NIVEAUXADMIN!I:J,2,FALSE)</f>
        <v>HT08811-03</v>
      </c>
      <c r="AG1401" s="142">
        <f>IF(SUMPRODUCT(($A$4:$A1401=A1401)*($V$4:$V1401=V1401))&gt;1,0,1)</f>
        <v>0</v>
      </c>
    </row>
    <row r="1402" spans="1:33" ht="15" customHeight="1">
      <c r="A1402" s="142" t="s">
        <v>2775</v>
      </c>
      <c r="B1402" s="142" t="s">
        <v>2776</v>
      </c>
      <c r="C1402" s="142" t="s">
        <v>26</v>
      </c>
      <c r="D1402" s="142"/>
      <c r="E1402" s="142"/>
      <c r="F1402" s="142" t="s">
        <v>16</v>
      </c>
      <c r="G1402" s="142" t="str">
        <f t="shared" si="72"/>
        <v>Novembre</v>
      </c>
      <c r="H1402" s="158">
        <v>42678</v>
      </c>
      <c r="I1402" s="84" t="s">
        <v>1051</v>
      </c>
      <c r="J1402" s="142" t="s">
        <v>1052</v>
      </c>
      <c r="K1402" s="142" t="s">
        <v>1056</v>
      </c>
      <c r="L1402" s="142" t="s">
        <v>2660</v>
      </c>
      <c r="M1402" s="80" t="str">
        <f>IFERROR(VLOOKUP(K1402,REFERENCES!R:S,2,FALSE),"")</f>
        <v>Nombre</v>
      </c>
      <c r="N1402" s="75">
        <v>1080</v>
      </c>
      <c r="O1402" s="75"/>
      <c r="P1402" s="75"/>
      <c r="Q1402" s="75"/>
      <c r="R1402" s="79"/>
      <c r="S1402" s="144">
        <v>540</v>
      </c>
      <c r="T1402" s="85"/>
      <c r="U1402" s="142" t="s">
        <v>17</v>
      </c>
      <c r="V1402" s="142" t="s">
        <v>18</v>
      </c>
      <c r="W1402" s="86" t="s">
        <v>1533</v>
      </c>
      <c r="X1402" s="142" t="s">
        <v>2666</v>
      </c>
      <c r="Y1402" s="142"/>
      <c r="Z1402" s="142"/>
      <c r="AA1402" s="142"/>
      <c r="AB1402" s="142" t="str">
        <f t="shared" si="70"/>
        <v>MED2016114GRJE3E</v>
      </c>
      <c r="AC1402" s="142">
        <f t="shared" si="71"/>
        <v>0</v>
      </c>
      <c r="AD1402" s="142" t="str">
        <f>VLOOKUP(U1402,NIVEAUXADMIN!A:B,2,FALSE)</f>
        <v>HT08</v>
      </c>
      <c r="AE1402" s="142" t="str">
        <f>VLOOKUP(V1402,NIVEAUXADMIN!E:F,2,FALSE)</f>
        <v>HT08811</v>
      </c>
      <c r="AF1402" s="142" t="str">
        <f>VLOOKUP(W1402,NIVEAUXADMIN!I:J,2,FALSE)</f>
        <v>HT08811-03</v>
      </c>
      <c r="AG1402" s="142">
        <f>IF(SUMPRODUCT(($A$4:$A1402=A1402)*($V$4:$V1402=V1402))&gt;1,0,1)</f>
        <v>0</v>
      </c>
    </row>
    <row r="1403" spans="1:33" ht="15" customHeight="1">
      <c r="A1403" s="142" t="s">
        <v>2775</v>
      </c>
      <c r="B1403" s="142" t="s">
        <v>2776</v>
      </c>
      <c r="C1403" s="142" t="s">
        <v>26</v>
      </c>
      <c r="D1403" s="142"/>
      <c r="E1403" s="142"/>
      <c r="F1403" s="142" t="s">
        <v>16</v>
      </c>
      <c r="G1403" s="142" t="str">
        <f t="shared" si="72"/>
        <v>Novembre</v>
      </c>
      <c r="H1403" s="158">
        <v>42678</v>
      </c>
      <c r="I1403" s="84" t="s">
        <v>1051</v>
      </c>
      <c r="J1403" s="142" t="s">
        <v>1052</v>
      </c>
      <c r="K1403" s="142" t="s">
        <v>1059</v>
      </c>
      <c r="L1403" s="142" t="s">
        <v>2661</v>
      </c>
      <c r="M1403" s="80" t="str">
        <f>IFERROR(VLOOKUP(K1403,REFERENCES!R:S,2,FALSE),"")</f>
        <v>Nombre</v>
      </c>
      <c r="N1403" s="75">
        <v>108000</v>
      </c>
      <c r="O1403" s="75"/>
      <c r="P1403" s="75"/>
      <c r="Q1403" s="75"/>
      <c r="R1403" s="79"/>
      <c r="S1403" s="144">
        <v>540</v>
      </c>
      <c r="T1403" s="85"/>
      <c r="U1403" s="142" t="s">
        <v>17</v>
      </c>
      <c r="V1403" s="142" t="s">
        <v>18</v>
      </c>
      <c r="W1403" s="86" t="s">
        <v>1533</v>
      </c>
      <c r="X1403" s="142" t="s">
        <v>2666</v>
      </c>
      <c r="Y1403" s="142"/>
      <c r="Z1403" s="142"/>
      <c r="AA1403" s="142"/>
      <c r="AB1403" s="142" t="str">
        <f t="shared" si="70"/>
        <v>MED2016114GRJE3E</v>
      </c>
      <c r="AC1403" s="142">
        <f t="shared" si="71"/>
        <v>0</v>
      </c>
      <c r="AD1403" s="142" t="str">
        <f>VLOOKUP(U1403,NIVEAUXADMIN!A:B,2,FALSE)</f>
        <v>HT08</v>
      </c>
      <c r="AE1403" s="142" t="str">
        <f>VLOOKUP(V1403,NIVEAUXADMIN!E:F,2,FALSE)</f>
        <v>HT08811</v>
      </c>
      <c r="AF1403" s="142" t="str">
        <f>VLOOKUP(W1403,NIVEAUXADMIN!I:J,2,FALSE)</f>
        <v>HT08811-03</v>
      </c>
      <c r="AG1403" s="142">
        <f>IF(SUMPRODUCT(($A$4:$A1403=A1403)*($V$4:$V1403=V1403))&gt;1,0,1)</f>
        <v>0</v>
      </c>
    </row>
    <row r="1404" spans="1:33" ht="15" customHeight="1">
      <c r="A1404" s="142" t="s">
        <v>2775</v>
      </c>
      <c r="B1404" s="142" t="s">
        <v>2776</v>
      </c>
      <c r="C1404" s="142" t="s">
        <v>26</v>
      </c>
      <c r="D1404" s="142"/>
      <c r="E1404" s="142"/>
      <c r="F1404" s="142" t="s">
        <v>16</v>
      </c>
      <c r="G1404" s="142" t="str">
        <f t="shared" si="72"/>
        <v>Novembre</v>
      </c>
      <c r="H1404" s="158">
        <v>42678</v>
      </c>
      <c r="I1404" s="84" t="s">
        <v>1049</v>
      </c>
      <c r="J1404" s="142" t="s">
        <v>1053</v>
      </c>
      <c r="K1404" s="142" t="s">
        <v>1186</v>
      </c>
      <c r="L1404" s="142" t="s">
        <v>2662</v>
      </c>
      <c r="M1404" s="80" t="str">
        <f>IFERROR(VLOOKUP(K1404,REFERENCES!R:S,2,FALSE),"")</f>
        <v>Nombre</v>
      </c>
      <c r="N1404" s="75">
        <v>54</v>
      </c>
      <c r="O1404" s="75"/>
      <c r="P1404" s="75"/>
      <c r="Q1404" s="75"/>
      <c r="R1404" s="79"/>
      <c r="S1404" s="144">
        <v>540</v>
      </c>
      <c r="T1404" s="85"/>
      <c r="U1404" s="142" t="s">
        <v>17</v>
      </c>
      <c r="V1404" s="142" t="s">
        <v>18</v>
      </c>
      <c r="W1404" s="86" t="s">
        <v>1533</v>
      </c>
      <c r="X1404" s="142" t="s">
        <v>2666</v>
      </c>
      <c r="Y1404" s="142"/>
      <c r="Z1404" s="142"/>
      <c r="AA1404" s="142"/>
      <c r="AB1404" s="142" t="str">
        <f t="shared" si="70"/>
        <v>MED2016114GRJE3E</v>
      </c>
      <c r="AC1404" s="142">
        <f t="shared" si="71"/>
        <v>0</v>
      </c>
      <c r="AD1404" s="142" t="str">
        <f>VLOOKUP(U1404,NIVEAUXADMIN!A:B,2,FALSE)</f>
        <v>HT08</v>
      </c>
      <c r="AE1404" s="142" t="str">
        <f>VLOOKUP(V1404,NIVEAUXADMIN!E:F,2,FALSE)</f>
        <v>HT08811</v>
      </c>
      <c r="AF1404" s="142" t="str">
        <f>VLOOKUP(W1404,NIVEAUXADMIN!I:J,2,FALSE)</f>
        <v>HT08811-03</v>
      </c>
      <c r="AG1404" s="142">
        <f>IF(SUMPRODUCT(($A$4:$A1404=A1404)*($V$4:$V1404=V1404))&gt;1,0,1)</f>
        <v>0</v>
      </c>
    </row>
    <row r="1405" spans="1:33" ht="15" customHeight="1">
      <c r="A1405" s="142" t="s">
        <v>2775</v>
      </c>
      <c r="B1405" s="142" t="s">
        <v>2776</v>
      </c>
      <c r="C1405" s="142" t="s">
        <v>26</v>
      </c>
      <c r="D1405" s="142"/>
      <c r="E1405" s="142"/>
      <c r="F1405" s="142" t="s">
        <v>16</v>
      </c>
      <c r="G1405" s="142" t="str">
        <f t="shared" si="72"/>
        <v>Novembre</v>
      </c>
      <c r="H1405" s="158">
        <v>42684</v>
      </c>
      <c r="I1405" s="84" t="s">
        <v>1051</v>
      </c>
      <c r="J1405" s="142" t="s">
        <v>1052</v>
      </c>
      <c r="K1405" s="142" t="s">
        <v>1065</v>
      </c>
      <c r="L1405" s="142" t="s">
        <v>2679</v>
      </c>
      <c r="M1405" s="80" t="str">
        <f>IFERROR(VLOOKUP(K1405,REFERENCES!R:S,2,FALSE),"")</f>
        <v>N/A</v>
      </c>
      <c r="N1405" s="75"/>
      <c r="O1405" s="75"/>
      <c r="P1405" s="75"/>
      <c r="Q1405" s="75"/>
      <c r="R1405" s="79"/>
      <c r="S1405" s="144">
        <v>340</v>
      </c>
      <c r="T1405" s="85"/>
      <c r="U1405" s="142" t="s">
        <v>17</v>
      </c>
      <c r="V1405" s="142" t="s">
        <v>18</v>
      </c>
      <c r="W1405" s="86" t="s">
        <v>1533</v>
      </c>
      <c r="X1405" s="142" t="s">
        <v>2667</v>
      </c>
      <c r="Y1405" s="142"/>
      <c r="Z1405" s="142"/>
      <c r="AA1405" s="142" t="s">
        <v>2659</v>
      </c>
      <c r="AB1405" s="142" t="str">
        <f t="shared" si="70"/>
        <v>MED20161110GRJE3E</v>
      </c>
      <c r="AC1405" s="142">
        <f t="shared" si="71"/>
        <v>0</v>
      </c>
      <c r="AD1405" s="142" t="str">
        <f>VLOOKUP(U1405,NIVEAUXADMIN!A:B,2,FALSE)</f>
        <v>HT08</v>
      </c>
      <c r="AE1405" s="142" t="str">
        <f>VLOOKUP(V1405,NIVEAUXADMIN!E:F,2,FALSE)</f>
        <v>HT08811</v>
      </c>
      <c r="AF1405" s="142" t="str">
        <f>VLOOKUP(W1405,NIVEAUXADMIN!I:J,2,FALSE)</f>
        <v>HT08811-03</v>
      </c>
      <c r="AG1405" s="142">
        <f>IF(SUMPRODUCT(($A$4:$A1405=A1405)*($V$4:$V1405=V1405))&gt;1,0,1)</f>
        <v>0</v>
      </c>
    </row>
    <row r="1406" spans="1:33" ht="15" customHeight="1">
      <c r="A1406" s="142" t="s">
        <v>2775</v>
      </c>
      <c r="B1406" s="142" t="s">
        <v>2776</v>
      </c>
      <c r="C1406" s="142" t="s">
        <v>26</v>
      </c>
      <c r="D1406" s="142"/>
      <c r="E1406" s="142"/>
      <c r="F1406" s="142" t="s">
        <v>16</v>
      </c>
      <c r="G1406" s="142" t="str">
        <f t="shared" si="72"/>
        <v>Novembre</v>
      </c>
      <c r="H1406" s="158">
        <v>42684</v>
      </c>
      <c r="I1406" s="84" t="s">
        <v>1051</v>
      </c>
      <c r="J1406" s="142" t="s">
        <v>1052</v>
      </c>
      <c r="K1406" s="142" t="s">
        <v>1054</v>
      </c>
      <c r="L1406" s="142" t="s">
        <v>2660</v>
      </c>
      <c r="M1406" s="80" t="str">
        <f>IFERROR(VLOOKUP(K1406,REFERENCES!R:S,2,FALSE),"")</f>
        <v>Nombre</v>
      </c>
      <c r="N1406" s="75">
        <v>680</v>
      </c>
      <c r="O1406" s="75"/>
      <c r="P1406" s="75"/>
      <c r="Q1406" s="75"/>
      <c r="R1406" s="79"/>
      <c r="S1406" s="144">
        <v>340</v>
      </c>
      <c r="T1406" s="85"/>
      <c r="U1406" s="142" t="s">
        <v>17</v>
      </c>
      <c r="V1406" s="142" t="s">
        <v>18</v>
      </c>
      <c r="W1406" s="86" t="s">
        <v>1533</v>
      </c>
      <c r="X1406" s="142" t="s">
        <v>2667</v>
      </c>
      <c r="Y1406" s="142"/>
      <c r="Z1406" s="142"/>
      <c r="AA1406" s="142"/>
      <c r="AB1406" s="142" t="str">
        <f t="shared" si="70"/>
        <v>MED20161110GRJE3E</v>
      </c>
      <c r="AC1406" s="142">
        <f t="shared" si="71"/>
        <v>0</v>
      </c>
      <c r="AD1406" s="142" t="str">
        <f>VLOOKUP(U1406,NIVEAUXADMIN!A:B,2,FALSE)</f>
        <v>HT08</v>
      </c>
      <c r="AE1406" s="142" t="str">
        <f>VLOOKUP(V1406,NIVEAUXADMIN!E:F,2,FALSE)</f>
        <v>HT08811</v>
      </c>
      <c r="AF1406" s="142" t="str">
        <f>VLOOKUP(W1406,NIVEAUXADMIN!I:J,2,FALSE)</f>
        <v>HT08811-03</v>
      </c>
      <c r="AG1406" s="142">
        <f>IF(SUMPRODUCT(($A$4:$A1406=A1406)*($V$4:$V1406=V1406))&gt;1,0,1)</f>
        <v>0</v>
      </c>
    </row>
    <row r="1407" spans="1:33" ht="15" customHeight="1">
      <c r="A1407" s="142" t="s">
        <v>2775</v>
      </c>
      <c r="B1407" s="142" t="s">
        <v>2776</v>
      </c>
      <c r="C1407" s="142" t="s">
        <v>26</v>
      </c>
      <c r="D1407" s="142"/>
      <c r="E1407" s="142"/>
      <c r="F1407" s="142" t="s">
        <v>16</v>
      </c>
      <c r="G1407" s="142" t="str">
        <f t="shared" si="72"/>
        <v>Novembre</v>
      </c>
      <c r="H1407" s="158">
        <v>42684</v>
      </c>
      <c r="I1407" s="84" t="s">
        <v>1051</v>
      </c>
      <c r="J1407" s="142" t="s">
        <v>1052</v>
      </c>
      <c r="K1407" s="142" t="s">
        <v>1056</v>
      </c>
      <c r="L1407" s="142" t="s">
        <v>2660</v>
      </c>
      <c r="M1407" s="80" t="str">
        <f>IFERROR(VLOOKUP(K1407,REFERENCES!R:S,2,FALSE),"")</f>
        <v>Nombre</v>
      </c>
      <c r="N1407" s="75">
        <v>680</v>
      </c>
      <c r="O1407" s="75"/>
      <c r="P1407" s="75"/>
      <c r="Q1407" s="75"/>
      <c r="R1407" s="79"/>
      <c r="S1407" s="144">
        <v>340</v>
      </c>
      <c r="T1407" s="85"/>
      <c r="U1407" s="142" t="s">
        <v>17</v>
      </c>
      <c r="V1407" s="142" t="s">
        <v>18</v>
      </c>
      <c r="W1407" s="86" t="s">
        <v>1533</v>
      </c>
      <c r="X1407" s="142" t="s">
        <v>2667</v>
      </c>
      <c r="Y1407" s="142"/>
      <c r="Z1407" s="142"/>
      <c r="AA1407" s="142"/>
      <c r="AB1407" s="142" t="str">
        <f t="shared" si="70"/>
        <v>MED20161110GRJE3E</v>
      </c>
      <c r="AC1407" s="142">
        <f t="shared" si="71"/>
        <v>0</v>
      </c>
      <c r="AD1407" s="142" t="str">
        <f>VLOOKUP(U1407,NIVEAUXADMIN!A:B,2,FALSE)</f>
        <v>HT08</v>
      </c>
      <c r="AE1407" s="142" t="str">
        <f>VLOOKUP(V1407,NIVEAUXADMIN!E:F,2,FALSE)</f>
        <v>HT08811</v>
      </c>
      <c r="AF1407" s="142" t="str">
        <f>VLOOKUP(W1407,NIVEAUXADMIN!I:J,2,FALSE)</f>
        <v>HT08811-03</v>
      </c>
      <c r="AG1407" s="142">
        <f>IF(SUMPRODUCT(($A$4:$A1407=A1407)*($V$4:$V1407=V1407))&gt;1,0,1)</f>
        <v>0</v>
      </c>
    </row>
    <row r="1408" spans="1:33" ht="15" customHeight="1">
      <c r="A1408" s="142" t="s">
        <v>2775</v>
      </c>
      <c r="B1408" s="142" t="s">
        <v>2776</v>
      </c>
      <c r="C1408" s="142" t="s">
        <v>26</v>
      </c>
      <c r="D1408" s="142"/>
      <c r="E1408" s="142"/>
      <c r="F1408" s="142" t="s">
        <v>16</v>
      </c>
      <c r="G1408" s="142" t="str">
        <f t="shared" si="72"/>
        <v>Novembre</v>
      </c>
      <c r="H1408" s="158">
        <v>42684</v>
      </c>
      <c r="I1408" s="84" t="s">
        <v>1051</v>
      </c>
      <c r="J1408" s="142" t="s">
        <v>1052</v>
      </c>
      <c r="K1408" s="142" t="s">
        <v>1059</v>
      </c>
      <c r="L1408" s="142" t="s">
        <v>2661</v>
      </c>
      <c r="M1408" s="80" t="str">
        <f>IFERROR(VLOOKUP(K1408,REFERENCES!R:S,2,FALSE),"")</f>
        <v>Nombre</v>
      </c>
      <c r="N1408" s="75">
        <v>68000</v>
      </c>
      <c r="O1408" s="75"/>
      <c r="P1408" s="75"/>
      <c r="Q1408" s="75"/>
      <c r="R1408" s="79"/>
      <c r="S1408" s="144">
        <v>340</v>
      </c>
      <c r="T1408" s="85"/>
      <c r="U1408" s="142" t="s">
        <v>17</v>
      </c>
      <c r="V1408" s="142" t="s">
        <v>18</v>
      </c>
      <c r="W1408" s="86" t="s">
        <v>1533</v>
      </c>
      <c r="X1408" s="142" t="s">
        <v>2667</v>
      </c>
      <c r="Y1408" s="142"/>
      <c r="Z1408" s="142"/>
      <c r="AA1408" s="142"/>
      <c r="AB1408" s="142" t="str">
        <f t="shared" si="70"/>
        <v>MED20161110GRJE3E</v>
      </c>
      <c r="AC1408" s="142">
        <f t="shared" si="71"/>
        <v>0</v>
      </c>
      <c r="AD1408" s="142" t="str">
        <f>VLOOKUP(U1408,NIVEAUXADMIN!A:B,2,FALSE)</f>
        <v>HT08</v>
      </c>
      <c r="AE1408" s="142" t="str">
        <f>VLOOKUP(V1408,NIVEAUXADMIN!E:F,2,FALSE)</f>
        <v>HT08811</v>
      </c>
      <c r="AF1408" s="142" t="str">
        <f>VLOOKUP(W1408,NIVEAUXADMIN!I:J,2,FALSE)</f>
        <v>HT08811-03</v>
      </c>
      <c r="AG1408" s="142">
        <f>IF(SUMPRODUCT(($A$4:$A1408=A1408)*($V$4:$V1408=V1408))&gt;1,0,1)</f>
        <v>0</v>
      </c>
    </row>
    <row r="1409" spans="1:33" ht="15" customHeight="1">
      <c r="A1409" s="142" t="s">
        <v>2775</v>
      </c>
      <c r="B1409" s="142" t="s">
        <v>2776</v>
      </c>
      <c r="C1409" s="142" t="s">
        <v>26</v>
      </c>
      <c r="D1409" s="142"/>
      <c r="E1409" s="142"/>
      <c r="F1409" s="142" t="s">
        <v>16</v>
      </c>
      <c r="G1409" s="142" t="str">
        <f t="shared" si="72"/>
        <v>Novembre</v>
      </c>
      <c r="H1409" s="158">
        <v>42684</v>
      </c>
      <c r="I1409" s="84" t="s">
        <v>1049</v>
      </c>
      <c r="J1409" s="142" t="s">
        <v>1053</v>
      </c>
      <c r="K1409" s="142" t="s">
        <v>1186</v>
      </c>
      <c r="L1409" s="142" t="s">
        <v>2662</v>
      </c>
      <c r="M1409" s="80" t="str">
        <f>IFERROR(VLOOKUP(K1409,REFERENCES!R:S,2,FALSE),"")</f>
        <v>Nombre</v>
      </c>
      <c r="N1409" s="75">
        <v>34</v>
      </c>
      <c r="O1409" s="75"/>
      <c r="P1409" s="75"/>
      <c r="Q1409" s="75"/>
      <c r="R1409" s="79"/>
      <c r="S1409" s="144">
        <v>340</v>
      </c>
      <c r="T1409" s="85"/>
      <c r="U1409" s="142" t="s">
        <v>17</v>
      </c>
      <c r="V1409" s="142" t="s">
        <v>18</v>
      </c>
      <c r="W1409" s="86" t="s">
        <v>1533</v>
      </c>
      <c r="X1409" s="142" t="s">
        <v>2667</v>
      </c>
      <c r="Y1409" s="142"/>
      <c r="Z1409" s="142"/>
      <c r="AA1409" s="142"/>
      <c r="AB1409" s="142" t="str">
        <f t="shared" si="70"/>
        <v>MED20161110GRJE3E</v>
      </c>
      <c r="AC1409" s="142">
        <f t="shared" si="71"/>
        <v>0</v>
      </c>
      <c r="AD1409" s="142" t="str">
        <f>VLOOKUP(U1409,NIVEAUXADMIN!A:B,2,FALSE)</f>
        <v>HT08</v>
      </c>
      <c r="AE1409" s="142" t="str">
        <f>VLOOKUP(V1409,NIVEAUXADMIN!E:F,2,FALSE)</f>
        <v>HT08811</v>
      </c>
      <c r="AF1409" s="142" t="str">
        <f>VLOOKUP(W1409,NIVEAUXADMIN!I:J,2,FALSE)</f>
        <v>HT08811-03</v>
      </c>
      <c r="AG1409" s="142">
        <f>IF(SUMPRODUCT(($A$4:$A1409=A1409)*($V$4:$V1409=V1409))&gt;1,0,1)</f>
        <v>0</v>
      </c>
    </row>
    <row r="1410" spans="1:33" ht="15" customHeight="1">
      <c r="A1410" s="142" t="s">
        <v>2775</v>
      </c>
      <c r="B1410" s="142" t="s">
        <v>2776</v>
      </c>
      <c r="C1410" s="142" t="s">
        <v>26</v>
      </c>
      <c r="D1410" s="142"/>
      <c r="E1410" s="142"/>
      <c r="F1410" s="142" t="s">
        <v>16</v>
      </c>
      <c r="G1410" s="142" t="str">
        <f t="shared" si="72"/>
        <v>Octobre</v>
      </c>
      <c r="H1410" s="158">
        <v>42667</v>
      </c>
      <c r="I1410" s="84" t="s">
        <v>1051</v>
      </c>
      <c r="J1410" s="142" t="s">
        <v>1052</v>
      </c>
      <c r="K1410" s="142" t="s">
        <v>1065</v>
      </c>
      <c r="L1410" s="142" t="s">
        <v>2679</v>
      </c>
      <c r="M1410" s="80" t="str">
        <f>IFERROR(VLOOKUP(K1410,REFERENCES!R:S,2,FALSE),"")</f>
        <v>N/A</v>
      </c>
      <c r="N1410" s="75"/>
      <c r="O1410" s="75"/>
      <c r="P1410" s="75"/>
      <c r="Q1410" s="75"/>
      <c r="R1410" s="79"/>
      <c r="S1410" s="144">
        <v>670</v>
      </c>
      <c r="T1410" s="85"/>
      <c r="U1410" s="142" t="s">
        <v>20</v>
      </c>
      <c r="V1410" s="142" t="s">
        <v>529</v>
      </c>
      <c r="W1410" s="86" t="s">
        <v>1474</v>
      </c>
      <c r="X1410" s="142" t="s">
        <v>2675</v>
      </c>
      <c r="Y1410" s="142"/>
      <c r="Z1410" s="142"/>
      <c r="AA1410" s="142" t="s">
        <v>2659</v>
      </c>
      <c r="AB1410" s="142" t="str">
        <f t="shared" si="70"/>
        <v>MED20161024SULE2È</v>
      </c>
      <c r="AC1410" s="142">
        <f t="shared" si="71"/>
        <v>0</v>
      </c>
      <c r="AD1410" s="142" t="str">
        <f>VLOOKUP(U1410,NIVEAUXADMIN!A:B,2,FALSE)</f>
        <v>HT07</v>
      </c>
      <c r="AE1410" s="142" t="str">
        <f>VLOOKUP(V1410,NIVEAUXADMIN!E:F,2,FALSE)</f>
        <v>HT07752</v>
      </c>
      <c r="AF1410" s="142" t="str">
        <f>VLOOKUP(W1410,NIVEAUXADMIN!I:J,2,FALSE)</f>
        <v>HT07752-02</v>
      </c>
      <c r="AG1410" s="142">
        <f>IF(SUMPRODUCT(($A$4:$A1410=A1410)*($V$4:$V1410=V1410))&gt;1,0,1)</f>
        <v>1</v>
      </c>
    </row>
    <row r="1411" spans="1:33" ht="15" customHeight="1">
      <c r="A1411" s="142" t="s">
        <v>2775</v>
      </c>
      <c r="B1411" s="142" t="s">
        <v>2776</v>
      </c>
      <c r="C1411" s="142" t="s">
        <v>26</v>
      </c>
      <c r="D1411" s="142"/>
      <c r="E1411" s="142"/>
      <c r="F1411" s="142" t="s">
        <v>16</v>
      </c>
      <c r="G1411" s="142" t="str">
        <f t="shared" si="72"/>
        <v>Octobre</v>
      </c>
      <c r="H1411" s="158">
        <v>42667</v>
      </c>
      <c r="I1411" s="84" t="s">
        <v>1051</v>
      </c>
      <c r="J1411" s="142" t="s">
        <v>1052</v>
      </c>
      <c r="K1411" s="142" t="s">
        <v>1054</v>
      </c>
      <c r="L1411" s="142" t="s">
        <v>2660</v>
      </c>
      <c r="M1411" s="80" t="str">
        <f>IFERROR(VLOOKUP(K1411,REFERENCES!R:S,2,FALSE),"")</f>
        <v>Nombre</v>
      </c>
      <c r="N1411" s="75">
        <v>1340</v>
      </c>
      <c r="O1411" s="75"/>
      <c r="P1411" s="75"/>
      <c r="Q1411" s="75"/>
      <c r="R1411" s="79"/>
      <c r="S1411" s="144">
        <v>670</v>
      </c>
      <c r="T1411" s="85"/>
      <c r="U1411" s="142" t="s">
        <v>20</v>
      </c>
      <c r="V1411" s="142" t="s">
        <v>529</v>
      </c>
      <c r="W1411" s="86" t="s">
        <v>1474</v>
      </c>
      <c r="X1411" s="142" t="s">
        <v>2675</v>
      </c>
      <c r="Y1411" s="142"/>
      <c r="Z1411" s="142"/>
      <c r="AA1411" s="142"/>
      <c r="AB1411" s="142" t="str">
        <f t="shared" si="70"/>
        <v>MED20161024SULE2È</v>
      </c>
      <c r="AC1411" s="142">
        <f t="shared" si="71"/>
        <v>0</v>
      </c>
      <c r="AD1411" s="142" t="str">
        <f>VLOOKUP(U1411,NIVEAUXADMIN!A:B,2,FALSE)</f>
        <v>HT07</v>
      </c>
      <c r="AE1411" s="142" t="str">
        <f>VLOOKUP(V1411,NIVEAUXADMIN!E:F,2,FALSE)</f>
        <v>HT07752</v>
      </c>
      <c r="AF1411" s="142" t="str">
        <f>VLOOKUP(W1411,NIVEAUXADMIN!I:J,2,FALSE)</f>
        <v>HT07752-02</v>
      </c>
      <c r="AG1411" s="142">
        <f>IF(SUMPRODUCT(($A$4:$A1411=A1411)*($V$4:$V1411=V1411))&gt;1,0,1)</f>
        <v>0</v>
      </c>
    </row>
    <row r="1412" spans="1:33" ht="15" customHeight="1">
      <c r="A1412" s="142" t="s">
        <v>2775</v>
      </c>
      <c r="B1412" s="142" t="s">
        <v>2776</v>
      </c>
      <c r="C1412" s="142" t="s">
        <v>26</v>
      </c>
      <c r="D1412" s="142"/>
      <c r="E1412" s="142"/>
      <c r="F1412" s="142" t="s">
        <v>16</v>
      </c>
      <c r="G1412" s="142" t="str">
        <f t="shared" si="72"/>
        <v>Octobre</v>
      </c>
      <c r="H1412" s="158">
        <v>42667</v>
      </c>
      <c r="I1412" s="84" t="s">
        <v>1051</v>
      </c>
      <c r="J1412" s="142" t="s">
        <v>1052</v>
      </c>
      <c r="K1412" s="142" t="s">
        <v>1056</v>
      </c>
      <c r="L1412" s="142" t="s">
        <v>2660</v>
      </c>
      <c r="M1412" s="80" t="str">
        <f>IFERROR(VLOOKUP(K1412,REFERENCES!R:S,2,FALSE),"")</f>
        <v>Nombre</v>
      </c>
      <c r="N1412" s="75">
        <v>1340</v>
      </c>
      <c r="O1412" s="75"/>
      <c r="P1412" s="75"/>
      <c r="Q1412" s="75"/>
      <c r="R1412" s="79"/>
      <c r="S1412" s="144">
        <v>670</v>
      </c>
      <c r="T1412" s="85"/>
      <c r="U1412" s="142" t="s">
        <v>20</v>
      </c>
      <c r="V1412" s="142" t="s">
        <v>529</v>
      </c>
      <c r="W1412" s="86" t="s">
        <v>1474</v>
      </c>
      <c r="X1412" s="142" t="s">
        <v>2675</v>
      </c>
      <c r="Y1412" s="142"/>
      <c r="Z1412" s="142"/>
      <c r="AA1412" s="142"/>
      <c r="AB1412" s="142" t="str">
        <f t="shared" ref="AB1412:AB1475" si="73">UPPER(LEFT(A1412,3)&amp;YEAR(H1412)&amp;MONTH(H1412)&amp;DAY((H1412))&amp;LEFT(U1412,2)&amp;LEFT(V1412,2)&amp;LEFT(W1412,2))</f>
        <v>MED20161024SULE2È</v>
      </c>
      <c r="AC1412" s="142">
        <f t="shared" ref="AC1412:AC1475" si="74">COUNTIF($AB$4:$AB$1178,AB1412)</f>
        <v>0</v>
      </c>
      <c r="AD1412" s="142" t="str">
        <f>VLOOKUP(U1412,NIVEAUXADMIN!A:B,2,FALSE)</f>
        <v>HT07</v>
      </c>
      <c r="AE1412" s="142" t="str">
        <f>VLOOKUP(V1412,NIVEAUXADMIN!E:F,2,FALSE)</f>
        <v>HT07752</v>
      </c>
      <c r="AF1412" s="142" t="str">
        <f>VLOOKUP(W1412,NIVEAUXADMIN!I:J,2,FALSE)</f>
        <v>HT07752-02</v>
      </c>
      <c r="AG1412" s="142">
        <f>IF(SUMPRODUCT(($A$4:$A1412=A1412)*($V$4:$V1412=V1412))&gt;1,0,1)</f>
        <v>0</v>
      </c>
    </row>
    <row r="1413" spans="1:33" ht="15" customHeight="1">
      <c r="A1413" s="142" t="s">
        <v>2775</v>
      </c>
      <c r="B1413" s="142" t="s">
        <v>2776</v>
      </c>
      <c r="C1413" s="142" t="s">
        <v>26</v>
      </c>
      <c r="D1413" s="142"/>
      <c r="E1413" s="142"/>
      <c r="F1413" s="142" t="s">
        <v>16</v>
      </c>
      <c r="G1413" s="142" t="str">
        <f t="shared" ref="G1413:G1476" si="75">CHOOSE(MONTH(H1413), "Janvier", "Fevrier", "Mars", "Avril", "Mai", "Juin", "Juillet", "Aout", "Septembre", "Octobre", "Novembre", "Decembre")</f>
        <v>Octobre</v>
      </c>
      <c r="H1413" s="158">
        <v>42667</v>
      </c>
      <c r="I1413" s="84" t="s">
        <v>1051</v>
      </c>
      <c r="J1413" s="142" t="s">
        <v>1052</v>
      </c>
      <c r="K1413" s="142" t="s">
        <v>1059</v>
      </c>
      <c r="L1413" s="142" t="s">
        <v>2661</v>
      </c>
      <c r="M1413" s="80" t="str">
        <f>IFERROR(VLOOKUP(K1413,REFERENCES!R:S,2,FALSE),"")</f>
        <v>Nombre</v>
      </c>
      <c r="N1413" s="75">
        <v>134000</v>
      </c>
      <c r="O1413" s="75"/>
      <c r="P1413" s="75"/>
      <c r="Q1413" s="75"/>
      <c r="R1413" s="79"/>
      <c r="S1413" s="144">
        <v>670</v>
      </c>
      <c r="T1413" s="85"/>
      <c r="U1413" s="142" t="s">
        <v>20</v>
      </c>
      <c r="V1413" s="142" t="s">
        <v>529</v>
      </c>
      <c r="W1413" s="86" t="s">
        <v>1474</v>
      </c>
      <c r="X1413" s="142" t="s">
        <v>2675</v>
      </c>
      <c r="Y1413" s="142"/>
      <c r="Z1413" s="142"/>
      <c r="AA1413" s="142"/>
      <c r="AB1413" s="142" t="str">
        <f t="shared" si="73"/>
        <v>MED20161024SULE2È</v>
      </c>
      <c r="AC1413" s="142">
        <f t="shared" si="74"/>
        <v>0</v>
      </c>
      <c r="AD1413" s="142" t="str">
        <f>VLOOKUP(U1413,NIVEAUXADMIN!A:B,2,FALSE)</f>
        <v>HT07</v>
      </c>
      <c r="AE1413" s="142" t="str">
        <f>VLOOKUP(V1413,NIVEAUXADMIN!E:F,2,FALSE)</f>
        <v>HT07752</v>
      </c>
      <c r="AF1413" s="142" t="str">
        <f>VLOOKUP(W1413,NIVEAUXADMIN!I:J,2,FALSE)</f>
        <v>HT07752-02</v>
      </c>
      <c r="AG1413" s="142">
        <f>IF(SUMPRODUCT(($A$4:$A1413=A1413)*($V$4:$V1413=V1413))&gt;1,0,1)</f>
        <v>0</v>
      </c>
    </row>
    <row r="1414" spans="1:33" ht="15" customHeight="1">
      <c r="A1414" s="142" t="s">
        <v>2775</v>
      </c>
      <c r="B1414" s="142" t="s">
        <v>2776</v>
      </c>
      <c r="C1414" s="142" t="s">
        <v>26</v>
      </c>
      <c r="D1414" s="142"/>
      <c r="E1414" s="142"/>
      <c r="F1414" s="142" t="s">
        <v>16</v>
      </c>
      <c r="G1414" s="142" t="str">
        <f t="shared" si="75"/>
        <v>Octobre</v>
      </c>
      <c r="H1414" s="158">
        <v>42667</v>
      </c>
      <c r="I1414" s="84" t="s">
        <v>1049</v>
      </c>
      <c r="J1414" s="142" t="s">
        <v>1053</v>
      </c>
      <c r="K1414" s="142" t="s">
        <v>1186</v>
      </c>
      <c r="L1414" s="142" t="s">
        <v>2662</v>
      </c>
      <c r="M1414" s="80" t="str">
        <f>IFERROR(VLOOKUP(K1414,REFERENCES!R:S,2,FALSE),"")</f>
        <v>Nombre</v>
      </c>
      <c r="N1414" s="75">
        <v>67</v>
      </c>
      <c r="O1414" s="75"/>
      <c r="P1414" s="75"/>
      <c r="Q1414" s="75"/>
      <c r="R1414" s="79"/>
      <c r="S1414" s="144">
        <v>670</v>
      </c>
      <c r="T1414" s="85"/>
      <c r="U1414" s="142" t="s">
        <v>20</v>
      </c>
      <c r="V1414" s="142" t="s">
        <v>529</v>
      </c>
      <c r="W1414" s="86" t="s">
        <v>1474</v>
      </c>
      <c r="X1414" s="142" t="s">
        <v>2675</v>
      </c>
      <c r="Y1414" s="142"/>
      <c r="Z1414" s="142"/>
      <c r="AA1414" s="142"/>
      <c r="AB1414" s="142" t="str">
        <f t="shared" si="73"/>
        <v>MED20161024SULE2È</v>
      </c>
      <c r="AC1414" s="142">
        <f t="shared" si="74"/>
        <v>0</v>
      </c>
      <c r="AD1414" s="142" t="str">
        <f>VLOOKUP(U1414,NIVEAUXADMIN!A:B,2,FALSE)</f>
        <v>HT07</v>
      </c>
      <c r="AE1414" s="142" t="str">
        <f>VLOOKUP(V1414,NIVEAUXADMIN!E:F,2,FALSE)</f>
        <v>HT07752</v>
      </c>
      <c r="AF1414" s="142" t="str">
        <f>VLOOKUP(W1414,NIVEAUXADMIN!I:J,2,FALSE)</f>
        <v>HT07752-02</v>
      </c>
      <c r="AG1414" s="142">
        <f>IF(SUMPRODUCT(($A$4:$A1414=A1414)*($V$4:$V1414=V1414))&gt;1,0,1)</f>
        <v>0</v>
      </c>
    </row>
    <row r="1415" spans="1:33" ht="15" customHeight="1">
      <c r="A1415" s="142" t="s">
        <v>2775</v>
      </c>
      <c r="B1415" s="142" t="s">
        <v>2776</v>
      </c>
      <c r="C1415" s="142" t="s">
        <v>26</v>
      </c>
      <c r="D1415" s="142"/>
      <c r="E1415" s="142"/>
      <c r="F1415" s="142" t="s">
        <v>16</v>
      </c>
      <c r="G1415" s="142" t="str">
        <f t="shared" si="75"/>
        <v>Novembre</v>
      </c>
      <c r="H1415" s="158">
        <v>42691</v>
      </c>
      <c r="I1415" s="84" t="s">
        <v>1051</v>
      </c>
      <c r="J1415" s="142" t="s">
        <v>1052</v>
      </c>
      <c r="K1415" s="142" t="s">
        <v>1065</v>
      </c>
      <c r="L1415" s="142" t="s">
        <v>2679</v>
      </c>
      <c r="M1415" s="80" t="str">
        <f>IFERROR(VLOOKUP(K1415,REFERENCES!R:S,2,FALSE),"")</f>
        <v>N/A</v>
      </c>
      <c r="N1415" s="75"/>
      <c r="O1415" s="75"/>
      <c r="P1415" s="75"/>
      <c r="Q1415" s="75"/>
      <c r="R1415" s="79"/>
      <c r="S1415" s="144">
        <v>600</v>
      </c>
      <c r="T1415" s="85"/>
      <c r="U1415" s="142" t="s">
        <v>17</v>
      </c>
      <c r="V1415" s="142" t="s">
        <v>266</v>
      </c>
      <c r="W1415" s="86" t="s">
        <v>1682</v>
      </c>
      <c r="X1415" s="142" t="s">
        <v>2670</v>
      </c>
      <c r="Y1415" s="142"/>
      <c r="Z1415" s="142"/>
      <c r="AA1415" s="142" t="s">
        <v>2659</v>
      </c>
      <c r="AB1415" s="142" t="str">
        <f t="shared" si="73"/>
        <v>MED20161117GRLE5E</v>
      </c>
      <c r="AC1415" s="142">
        <f t="shared" si="74"/>
        <v>0</v>
      </c>
      <c r="AD1415" s="142" t="str">
        <f>VLOOKUP(U1415,NIVEAUXADMIN!A:B,2,FALSE)</f>
        <v>HT08</v>
      </c>
      <c r="AE1415" s="142" t="str">
        <f>VLOOKUP(V1415,NIVEAUXADMIN!E:F,2,FALSE)</f>
        <v>HT08823</v>
      </c>
      <c r="AF1415" s="142" t="str">
        <f>VLOOKUP(W1415,NIVEAUXADMIN!I:J,2,FALSE)</f>
        <v>HT08823-01</v>
      </c>
      <c r="AG1415" s="142">
        <f>IF(SUMPRODUCT(($A$4:$A1415=A1415)*($V$4:$V1415=V1415))&gt;1,0,1)</f>
        <v>1</v>
      </c>
    </row>
    <row r="1416" spans="1:33" ht="15" customHeight="1">
      <c r="A1416" s="142" t="s">
        <v>2775</v>
      </c>
      <c r="B1416" s="142" t="s">
        <v>2776</v>
      </c>
      <c r="C1416" s="142" t="s">
        <v>26</v>
      </c>
      <c r="D1416" s="142"/>
      <c r="E1416" s="142"/>
      <c r="F1416" s="142" t="s">
        <v>16</v>
      </c>
      <c r="G1416" s="142" t="str">
        <f t="shared" si="75"/>
        <v>Novembre</v>
      </c>
      <c r="H1416" s="158">
        <v>42691</v>
      </c>
      <c r="I1416" s="84" t="s">
        <v>1051</v>
      </c>
      <c r="J1416" s="142" t="s">
        <v>1052</v>
      </c>
      <c r="K1416" s="142" t="s">
        <v>1054</v>
      </c>
      <c r="L1416" s="142" t="s">
        <v>2660</v>
      </c>
      <c r="M1416" s="80" t="str">
        <f>IFERROR(VLOOKUP(K1416,REFERENCES!R:S,2,FALSE),"")</f>
        <v>Nombre</v>
      </c>
      <c r="N1416" s="75">
        <v>1200</v>
      </c>
      <c r="O1416" s="75"/>
      <c r="P1416" s="75"/>
      <c r="Q1416" s="75"/>
      <c r="R1416" s="79"/>
      <c r="S1416" s="144">
        <v>600</v>
      </c>
      <c r="T1416" s="85"/>
      <c r="U1416" s="142" t="s">
        <v>17</v>
      </c>
      <c r="V1416" s="142" t="s">
        <v>266</v>
      </c>
      <c r="W1416" s="86" t="s">
        <v>1682</v>
      </c>
      <c r="X1416" s="142" t="s">
        <v>2670</v>
      </c>
      <c r="Y1416" s="142"/>
      <c r="Z1416" s="142"/>
      <c r="AA1416" s="142"/>
      <c r="AB1416" s="142" t="str">
        <f t="shared" si="73"/>
        <v>MED20161117GRLE5E</v>
      </c>
      <c r="AC1416" s="142">
        <f t="shared" si="74"/>
        <v>0</v>
      </c>
      <c r="AD1416" s="142" t="str">
        <f>VLOOKUP(U1416,NIVEAUXADMIN!A:B,2,FALSE)</f>
        <v>HT08</v>
      </c>
      <c r="AE1416" s="142" t="str">
        <f>VLOOKUP(V1416,NIVEAUXADMIN!E:F,2,FALSE)</f>
        <v>HT08823</v>
      </c>
      <c r="AF1416" s="142" t="str">
        <f>VLOOKUP(W1416,NIVEAUXADMIN!I:J,2,FALSE)</f>
        <v>HT08823-01</v>
      </c>
      <c r="AG1416" s="142">
        <f>IF(SUMPRODUCT(($A$4:$A1416=A1416)*($V$4:$V1416=V1416))&gt;1,0,1)</f>
        <v>0</v>
      </c>
    </row>
    <row r="1417" spans="1:33" ht="15" customHeight="1">
      <c r="A1417" s="142" t="s">
        <v>2775</v>
      </c>
      <c r="B1417" s="142" t="s">
        <v>2776</v>
      </c>
      <c r="C1417" s="142" t="s">
        <v>26</v>
      </c>
      <c r="D1417" s="142"/>
      <c r="E1417" s="142"/>
      <c r="F1417" s="142" t="s">
        <v>16</v>
      </c>
      <c r="G1417" s="142" t="str">
        <f t="shared" si="75"/>
        <v>Novembre</v>
      </c>
      <c r="H1417" s="158">
        <v>42691</v>
      </c>
      <c r="I1417" s="84" t="s">
        <v>1051</v>
      </c>
      <c r="J1417" s="142" t="s">
        <v>1052</v>
      </c>
      <c r="K1417" s="142" t="s">
        <v>1056</v>
      </c>
      <c r="L1417" s="142" t="s">
        <v>2660</v>
      </c>
      <c r="M1417" s="80" t="str">
        <f>IFERROR(VLOOKUP(K1417,REFERENCES!R:S,2,FALSE),"")</f>
        <v>Nombre</v>
      </c>
      <c r="N1417" s="75">
        <v>1200</v>
      </c>
      <c r="O1417" s="75"/>
      <c r="P1417" s="75"/>
      <c r="Q1417" s="75"/>
      <c r="R1417" s="79"/>
      <c r="S1417" s="144">
        <v>600</v>
      </c>
      <c r="T1417" s="85"/>
      <c r="U1417" s="142" t="s">
        <v>17</v>
      </c>
      <c r="V1417" s="142" t="s">
        <v>266</v>
      </c>
      <c r="W1417" s="86" t="s">
        <v>1682</v>
      </c>
      <c r="X1417" s="142" t="s">
        <v>2670</v>
      </c>
      <c r="Y1417" s="142"/>
      <c r="Z1417" s="142"/>
      <c r="AA1417" s="142"/>
      <c r="AB1417" s="142" t="str">
        <f t="shared" si="73"/>
        <v>MED20161117GRLE5E</v>
      </c>
      <c r="AC1417" s="142">
        <f t="shared" si="74"/>
        <v>0</v>
      </c>
      <c r="AD1417" s="142" t="str">
        <f>VLOOKUP(U1417,NIVEAUXADMIN!A:B,2,FALSE)</f>
        <v>HT08</v>
      </c>
      <c r="AE1417" s="142" t="str">
        <f>VLOOKUP(V1417,NIVEAUXADMIN!E:F,2,FALSE)</f>
        <v>HT08823</v>
      </c>
      <c r="AF1417" s="142" t="str">
        <f>VLOOKUP(W1417,NIVEAUXADMIN!I:J,2,FALSE)</f>
        <v>HT08823-01</v>
      </c>
      <c r="AG1417" s="142">
        <f>IF(SUMPRODUCT(($A$4:$A1417=A1417)*($V$4:$V1417=V1417))&gt;1,0,1)</f>
        <v>0</v>
      </c>
    </row>
    <row r="1418" spans="1:33" ht="15" customHeight="1">
      <c r="A1418" s="142" t="s">
        <v>2775</v>
      </c>
      <c r="B1418" s="142" t="s">
        <v>2776</v>
      </c>
      <c r="C1418" s="142" t="s">
        <v>26</v>
      </c>
      <c r="D1418" s="142"/>
      <c r="E1418" s="142"/>
      <c r="F1418" s="142" t="s">
        <v>16</v>
      </c>
      <c r="G1418" s="142" t="str">
        <f t="shared" si="75"/>
        <v>Novembre</v>
      </c>
      <c r="H1418" s="158">
        <v>42691</v>
      </c>
      <c r="I1418" s="84" t="s">
        <v>1051</v>
      </c>
      <c r="J1418" s="142" t="s">
        <v>1052</v>
      </c>
      <c r="K1418" s="142" t="s">
        <v>1059</v>
      </c>
      <c r="L1418" s="142" t="s">
        <v>2661</v>
      </c>
      <c r="M1418" s="80" t="str">
        <f>IFERROR(VLOOKUP(K1418,REFERENCES!R:S,2,FALSE),"")</f>
        <v>Nombre</v>
      </c>
      <c r="N1418" s="75">
        <v>120000</v>
      </c>
      <c r="O1418" s="75"/>
      <c r="P1418" s="75"/>
      <c r="Q1418" s="75"/>
      <c r="R1418" s="79"/>
      <c r="S1418" s="144">
        <v>600</v>
      </c>
      <c r="T1418" s="85"/>
      <c r="U1418" s="142" t="s">
        <v>17</v>
      </c>
      <c r="V1418" s="142" t="s">
        <v>266</v>
      </c>
      <c r="W1418" s="86" t="s">
        <v>1682</v>
      </c>
      <c r="X1418" s="142" t="s">
        <v>2670</v>
      </c>
      <c r="Y1418" s="142"/>
      <c r="Z1418" s="142"/>
      <c r="AA1418" s="142"/>
      <c r="AB1418" s="142" t="str">
        <f t="shared" si="73"/>
        <v>MED20161117GRLE5E</v>
      </c>
      <c r="AC1418" s="142">
        <f t="shared" si="74"/>
        <v>0</v>
      </c>
      <c r="AD1418" s="142" t="str">
        <f>VLOOKUP(U1418,NIVEAUXADMIN!A:B,2,FALSE)</f>
        <v>HT08</v>
      </c>
      <c r="AE1418" s="142" t="str">
        <f>VLOOKUP(V1418,NIVEAUXADMIN!E:F,2,FALSE)</f>
        <v>HT08823</v>
      </c>
      <c r="AF1418" s="142" t="str">
        <f>VLOOKUP(W1418,NIVEAUXADMIN!I:J,2,FALSE)</f>
        <v>HT08823-01</v>
      </c>
      <c r="AG1418" s="142">
        <f>IF(SUMPRODUCT(($A$4:$A1418=A1418)*($V$4:$V1418=V1418))&gt;1,0,1)</f>
        <v>0</v>
      </c>
    </row>
    <row r="1419" spans="1:33" ht="15" customHeight="1">
      <c r="A1419" s="142" t="s">
        <v>2775</v>
      </c>
      <c r="B1419" s="142" t="s">
        <v>2776</v>
      </c>
      <c r="C1419" s="142" t="s">
        <v>26</v>
      </c>
      <c r="D1419" s="142"/>
      <c r="E1419" s="142"/>
      <c r="F1419" s="142" t="s">
        <v>16</v>
      </c>
      <c r="G1419" s="142" t="str">
        <f t="shared" si="75"/>
        <v>Novembre</v>
      </c>
      <c r="H1419" s="158">
        <v>42691</v>
      </c>
      <c r="I1419" s="84" t="s">
        <v>1049</v>
      </c>
      <c r="J1419" s="142" t="s">
        <v>1053</v>
      </c>
      <c r="K1419" s="142" t="s">
        <v>1186</v>
      </c>
      <c r="L1419" s="142" t="s">
        <v>2662</v>
      </c>
      <c r="M1419" s="80" t="str">
        <f>IFERROR(VLOOKUP(K1419,REFERENCES!R:S,2,FALSE),"")</f>
        <v>Nombre</v>
      </c>
      <c r="N1419" s="75">
        <v>60</v>
      </c>
      <c r="O1419" s="75"/>
      <c r="P1419" s="75"/>
      <c r="Q1419" s="75"/>
      <c r="R1419" s="79"/>
      <c r="S1419" s="144">
        <v>600</v>
      </c>
      <c r="T1419" s="85"/>
      <c r="U1419" s="142" t="s">
        <v>17</v>
      </c>
      <c r="V1419" s="142" t="s">
        <v>266</v>
      </c>
      <c r="W1419" s="86" t="s">
        <v>1682</v>
      </c>
      <c r="X1419" s="142" t="s">
        <v>2670</v>
      </c>
      <c r="Y1419" s="142"/>
      <c r="Z1419" s="142"/>
      <c r="AA1419" s="142"/>
      <c r="AB1419" s="142" t="str">
        <f t="shared" si="73"/>
        <v>MED20161117GRLE5E</v>
      </c>
      <c r="AC1419" s="142">
        <f t="shared" si="74"/>
        <v>0</v>
      </c>
      <c r="AD1419" s="142" t="str">
        <f>VLOOKUP(U1419,NIVEAUXADMIN!A:B,2,FALSE)</f>
        <v>HT08</v>
      </c>
      <c r="AE1419" s="142" t="str">
        <f>VLOOKUP(V1419,NIVEAUXADMIN!E:F,2,FALSE)</f>
        <v>HT08823</v>
      </c>
      <c r="AF1419" s="142" t="str">
        <f>VLOOKUP(W1419,NIVEAUXADMIN!I:J,2,FALSE)</f>
        <v>HT08823-01</v>
      </c>
      <c r="AG1419" s="142">
        <f>IF(SUMPRODUCT(($A$4:$A1419=A1419)*($V$4:$V1419=V1419))&gt;1,0,1)</f>
        <v>0</v>
      </c>
    </row>
    <row r="1420" spans="1:33" ht="15" customHeight="1">
      <c r="A1420" s="142" t="s">
        <v>2775</v>
      </c>
      <c r="B1420" s="142" t="s">
        <v>2776</v>
      </c>
      <c r="C1420" s="142" t="s">
        <v>26</v>
      </c>
      <c r="D1420" s="142"/>
      <c r="E1420" s="142"/>
      <c r="F1420" s="142" t="s">
        <v>16</v>
      </c>
      <c r="G1420" s="142" t="str">
        <f t="shared" si="75"/>
        <v>Novembre</v>
      </c>
      <c r="H1420" s="158">
        <v>42690</v>
      </c>
      <c r="I1420" s="84" t="s">
        <v>1051</v>
      </c>
      <c r="J1420" s="142" t="s">
        <v>1052</v>
      </c>
      <c r="K1420" s="142" t="s">
        <v>1065</v>
      </c>
      <c r="L1420" s="142" t="s">
        <v>2679</v>
      </c>
      <c r="M1420" s="80" t="str">
        <f>IFERROR(VLOOKUP(K1420,REFERENCES!R:S,2,FALSE),"")</f>
        <v>N/A</v>
      </c>
      <c r="N1420" s="75"/>
      <c r="O1420" s="75"/>
      <c r="P1420" s="75"/>
      <c r="Q1420" s="75"/>
      <c r="R1420" s="79"/>
      <c r="S1420" s="144">
        <v>820</v>
      </c>
      <c r="T1420" s="85"/>
      <c r="U1420" s="142" t="s">
        <v>17</v>
      </c>
      <c r="V1420" s="142" t="s">
        <v>269</v>
      </c>
      <c r="W1420" s="86" t="s">
        <v>1421</v>
      </c>
      <c r="X1420" s="142" t="s">
        <v>2668</v>
      </c>
      <c r="Y1420" s="142"/>
      <c r="Z1420" s="142"/>
      <c r="AA1420" s="142" t="s">
        <v>2659</v>
      </c>
      <c r="AB1420" s="142" t="str">
        <f t="shared" si="73"/>
        <v>MED20161116GRMO2E</v>
      </c>
      <c r="AC1420" s="142">
        <f t="shared" si="74"/>
        <v>0</v>
      </c>
      <c r="AD1420" s="142" t="str">
        <f>VLOOKUP(U1420,NIVEAUXADMIN!A:B,2,FALSE)</f>
        <v>HT08</v>
      </c>
      <c r="AE1420" s="142" t="str">
        <f>VLOOKUP(V1420,NIVEAUXADMIN!E:F,2,FALSE)</f>
        <v>HT08814</v>
      </c>
      <c r="AF1420" s="142" t="str">
        <f>VLOOKUP(W1420,NIVEAUXADMIN!I:J,2,FALSE)</f>
        <v>HT08814-02</v>
      </c>
      <c r="AG1420" s="142">
        <f>IF(SUMPRODUCT(($A$4:$A1420=A1420)*($V$4:$V1420=V1420))&gt;1,0,1)</f>
        <v>1</v>
      </c>
    </row>
    <row r="1421" spans="1:33" ht="15" customHeight="1">
      <c r="A1421" s="142" t="s">
        <v>2775</v>
      </c>
      <c r="B1421" s="142" t="s">
        <v>2776</v>
      </c>
      <c r="C1421" s="142" t="s">
        <v>26</v>
      </c>
      <c r="D1421" s="142"/>
      <c r="E1421" s="142"/>
      <c r="F1421" s="142" t="s">
        <v>16</v>
      </c>
      <c r="G1421" s="142" t="str">
        <f t="shared" si="75"/>
        <v>Novembre</v>
      </c>
      <c r="H1421" s="158">
        <v>42690</v>
      </c>
      <c r="I1421" s="84" t="s">
        <v>1051</v>
      </c>
      <c r="J1421" s="142" t="s">
        <v>1052</v>
      </c>
      <c r="K1421" s="142" t="s">
        <v>1054</v>
      </c>
      <c r="L1421" s="142" t="s">
        <v>2660</v>
      </c>
      <c r="M1421" s="80" t="str">
        <f>IFERROR(VLOOKUP(K1421,REFERENCES!R:S,2,FALSE),"")</f>
        <v>Nombre</v>
      </c>
      <c r="N1421" s="75">
        <v>1640</v>
      </c>
      <c r="O1421" s="75"/>
      <c r="P1421" s="75"/>
      <c r="Q1421" s="75"/>
      <c r="R1421" s="79"/>
      <c r="S1421" s="144">
        <v>820</v>
      </c>
      <c r="T1421" s="85"/>
      <c r="U1421" s="142" t="s">
        <v>17</v>
      </c>
      <c r="V1421" s="142" t="s">
        <v>269</v>
      </c>
      <c r="W1421" s="86" t="s">
        <v>1421</v>
      </c>
      <c r="X1421" s="142" t="s">
        <v>2668</v>
      </c>
      <c r="Y1421" s="142"/>
      <c r="Z1421" s="142"/>
      <c r="AA1421" s="142"/>
      <c r="AB1421" s="142" t="str">
        <f t="shared" si="73"/>
        <v>MED20161116GRMO2E</v>
      </c>
      <c r="AC1421" s="142">
        <f t="shared" si="74"/>
        <v>0</v>
      </c>
      <c r="AD1421" s="142" t="str">
        <f>VLOOKUP(U1421,NIVEAUXADMIN!A:B,2,FALSE)</f>
        <v>HT08</v>
      </c>
      <c r="AE1421" s="142" t="str">
        <f>VLOOKUP(V1421,NIVEAUXADMIN!E:F,2,FALSE)</f>
        <v>HT08814</v>
      </c>
      <c r="AF1421" s="142" t="str">
        <f>VLOOKUP(W1421,NIVEAUXADMIN!I:J,2,FALSE)</f>
        <v>HT08814-02</v>
      </c>
      <c r="AG1421" s="142">
        <f>IF(SUMPRODUCT(($A$4:$A1421=A1421)*($V$4:$V1421=V1421))&gt;1,0,1)</f>
        <v>0</v>
      </c>
    </row>
    <row r="1422" spans="1:33" ht="15" customHeight="1">
      <c r="A1422" s="142" t="s">
        <v>2775</v>
      </c>
      <c r="B1422" s="142" t="s">
        <v>2776</v>
      </c>
      <c r="C1422" s="142" t="s">
        <v>26</v>
      </c>
      <c r="D1422" s="142"/>
      <c r="E1422" s="142"/>
      <c r="F1422" s="142" t="s">
        <v>16</v>
      </c>
      <c r="G1422" s="142" t="str">
        <f t="shared" si="75"/>
        <v>Novembre</v>
      </c>
      <c r="H1422" s="158">
        <v>42690</v>
      </c>
      <c r="I1422" s="84" t="s">
        <v>1051</v>
      </c>
      <c r="J1422" s="142" t="s">
        <v>1052</v>
      </c>
      <c r="K1422" s="142" t="s">
        <v>1056</v>
      </c>
      <c r="L1422" s="142" t="s">
        <v>2660</v>
      </c>
      <c r="M1422" s="80" t="str">
        <f>IFERROR(VLOOKUP(K1422,REFERENCES!R:S,2,FALSE),"")</f>
        <v>Nombre</v>
      </c>
      <c r="N1422" s="75">
        <v>1640</v>
      </c>
      <c r="O1422" s="75"/>
      <c r="P1422" s="75"/>
      <c r="Q1422" s="75"/>
      <c r="R1422" s="79"/>
      <c r="S1422" s="144">
        <v>820</v>
      </c>
      <c r="T1422" s="85"/>
      <c r="U1422" s="142" t="s">
        <v>17</v>
      </c>
      <c r="V1422" s="142" t="s">
        <v>269</v>
      </c>
      <c r="W1422" s="86" t="s">
        <v>1421</v>
      </c>
      <c r="X1422" s="142" t="s">
        <v>2668</v>
      </c>
      <c r="Y1422" s="142"/>
      <c r="Z1422" s="142"/>
      <c r="AA1422" s="142"/>
      <c r="AB1422" s="142" t="str">
        <f t="shared" si="73"/>
        <v>MED20161116GRMO2E</v>
      </c>
      <c r="AC1422" s="142">
        <f t="shared" si="74"/>
        <v>0</v>
      </c>
      <c r="AD1422" s="142" t="str">
        <f>VLOOKUP(U1422,NIVEAUXADMIN!A:B,2,FALSE)</f>
        <v>HT08</v>
      </c>
      <c r="AE1422" s="142" t="str">
        <f>VLOOKUP(V1422,NIVEAUXADMIN!E:F,2,FALSE)</f>
        <v>HT08814</v>
      </c>
      <c r="AF1422" s="142" t="str">
        <f>VLOOKUP(W1422,NIVEAUXADMIN!I:J,2,FALSE)</f>
        <v>HT08814-02</v>
      </c>
      <c r="AG1422" s="142">
        <f>IF(SUMPRODUCT(($A$4:$A1422=A1422)*($V$4:$V1422=V1422))&gt;1,0,1)</f>
        <v>0</v>
      </c>
    </row>
    <row r="1423" spans="1:33" ht="15" customHeight="1">
      <c r="A1423" s="142" t="s">
        <v>2775</v>
      </c>
      <c r="B1423" s="142" t="s">
        <v>2776</v>
      </c>
      <c r="C1423" s="142" t="s">
        <v>26</v>
      </c>
      <c r="D1423" s="142"/>
      <c r="E1423" s="142"/>
      <c r="F1423" s="142" t="s">
        <v>16</v>
      </c>
      <c r="G1423" s="142" t="str">
        <f t="shared" si="75"/>
        <v>Novembre</v>
      </c>
      <c r="H1423" s="158">
        <v>42690</v>
      </c>
      <c r="I1423" s="84" t="s">
        <v>1051</v>
      </c>
      <c r="J1423" s="142" t="s">
        <v>1052</v>
      </c>
      <c r="K1423" s="142" t="s">
        <v>1059</v>
      </c>
      <c r="L1423" s="142" t="s">
        <v>2661</v>
      </c>
      <c r="M1423" s="80" t="str">
        <f>IFERROR(VLOOKUP(K1423,REFERENCES!R:S,2,FALSE),"")</f>
        <v>Nombre</v>
      </c>
      <c r="N1423" s="75">
        <v>164000</v>
      </c>
      <c r="O1423" s="75"/>
      <c r="P1423" s="75"/>
      <c r="Q1423" s="75"/>
      <c r="R1423" s="79"/>
      <c r="S1423" s="144">
        <v>820</v>
      </c>
      <c r="T1423" s="85"/>
      <c r="U1423" s="142" t="s">
        <v>17</v>
      </c>
      <c r="V1423" s="142" t="s">
        <v>269</v>
      </c>
      <c r="W1423" s="86" t="s">
        <v>1421</v>
      </c>
      <c r="X1423" s="142" t="s">
        <v>2668</v>
      </c>
      <c r="Y1423" s="142"/>
      <c r="Z1423" s="142"/>
      <c r="AA1423" s="142"/>
      <c r="AB1423" s="142" t="str">
        <f t="shared" si="73"/>
        <v>MED20161116GRMO2E</v>
      </c>
      <c r="AC1423" s="142">
        <f t="shared" si="74"/>
        <v>0</v>
      </c>
      <c r="AD1423" s="142" t="str">
        <f>VLOOKUP(U1423,NIVEAUXADMIN!A:B,2,FALSE)</f>
        <v>HT08</v>
      </c>
      <c r="AE1423" s="142" t="str">
        <f>VLOOKUP(V1423,NIVEAUXADMIN!E:F,2,FALSE)</f>
        <v>HT08814</v>
      </c>
      <c r="AF1423" s="142" t="str">
        <f>VLOOKUP(W1423,NIVEAUXADMIN!I:J,2,FALSE)</f>
        <v>HT08814-02</v>
      </c>
      <c r="AG1423" s="142">
        <f>IF(SUMPRODUCT(($A$4:$A1423=A1423)*($V$4:$V1423=V1423))&gt;1,0,1)</f>
        <v>0</v>
      </c>
    </row>
    <row r="1424" spans="1:33" ht="15" customHeight="1">
      <c r="A1424" s="142" t="s">
        <v>2775</v>
      </c>
      <c r="B1424" s="142" t="s">
        <v>2776</v>
      </c>
      <c r="C1424" s="142" t="s">
        <v>26</v>
      </c>
      <c r="D1424" s="142"/>
      <c r="E1424" s="142"/>
      <c r="F1424" s="142" t="s">
        <v>16</v>
      </c>
      <c r="G1424" s="142" t="str">
        <f t="shared" si="75"/>
        <v>Novembre</v>
      </c>
      <c r="H1424" s="158">
        <v>42690</v>
      </c>
      <c r="I1424" s="84" t="s">
        <v>1049</v>
      </c>
      <c r="J1424" s="142" t="s">
        <v>1053</v>
      </c>
      <c r="K1424" s="142" t="s">
        <v>1186</v>
      </c>
      <c r="L1424" s="142" t="s">
        <v>2662</v>
      </c>
      <c r="M1424" s="80" t="str">
        <f>IFERROR(VLOOKUP(K1424,REFERENCES!R:S,2,FALSE),"")</f>
        <v>Nombre</v>
      </c>
      <c r="N1424" s="75">
        <v>82</v>
      </c>
      <c r="O1424" s="75"/>
      <c r="P1424" s="75"/>
      <c r="Q1424" s="75"/>
      <c r="R1424" s="79"/>
      <c r="S1424" s="144">
        <v>820</v>
      </c>
      <c r="T1424" s="85"/>
      <c r="U1424" s="142" t="s">
        <v>17</v>
      </c>
      <c r="V1424" s="142" t="s">
        <v>269</v>
      </c>
      <c r="W1424" s="86" t="s">
        <v>1421</v>
      </c>
      <c r="X1424" s="142" t="s">
        <v>2668</v>
      </c>
      <c r="Y1424" s="142"/>
      <c r="Z1424" s="142"/>
      <c r="AA1424" s="142"/>
      <c r="AB1424" s="142" t="str">
        <f t="shared" si="73"/>
        <v>MED20161116GRMO2E</v>
      </c>
      <c r="AC1424" s="142">
        <f t="shared" si="74"/>
        <v>0</v>
      </c>
      <c r="AD1424" s="142" t="str">
        <f>VLOOKUP(U1424,NIVEAUXADMIN!A:B,2,FALSE)</f>
        <v>HT08</v>
      </c>
      <c r="AE1424" s="142" t="str">
        <f>VLOOKUP(V1424,NIVEAUXADMIN!E:F,2,FALSE)</f>
        <v>HT08814</v>
      </c>
      <c r="AF1424" s="142" t="str">
        <f>VLOOKUP(W1424,NIVEAUXADMIN!I:J,2,FALSE)</f>
        <v>HT08814-02</v>
      </c>
      <c r="AG1424" s="142">
        <f>IF(SUMPRODUCT(($A$4:$A1424=A1424)*($V$4:$V1424=V1424))&gt;1,0,1)</f>
        <v>0</v>
      </c>
    </row>
    <row r="1425" spans="1:33" ht="15" customHeight="1">
      <c r="A1425" s="142" t="s">
        <v>2775</v>
      </c>
      <c r="B1425" s="142" t="s">
        <v>2776</v>
      </c>
      <c r="C1425" s="142" t="s">
        <v>26</v>
      </c>
      <c r="D1425" s="142"/>
      <c r="E1425" s="142"/>
      <c r="F1425" s="142" t="s">
        <v>16</v>
      </c>
      <c r="G1425" s="142" t="str">
        <f t="shared" si="75"/>
        <v>Novembre</v>
      </c>
      <c r="H1425" s="158">
        <v>42690</v>
      </c>
      <c r="I1425" s="84" t="s">
        <v>1051</v>
      </c>
      <c r="J1425" s="142" t="s">
        <v>1052</v>
      </c>
      <c r="K1425" s="142" t="s">
        <v>1065</v>
      </c>
      <c r="L1425" s="142" t="s">
        <v>2679</v>
      </c>
      <c r="M1425" s="80" t="str">
        <f>IFERROR(VLOOKUP(K1425,REFERENCES!R:S,2,FALSE),"")</f>
        <v>N/A</v>
      </c>
      <c r="N1425" s="75"/>
      <c r="O1425" s="75"/>
      <c r="P1425" s="75"/>
      <c r="Q1425" s="75"/>
      <c r="R1425" s="79"/>
      <c r="S1425" s="144">
        <v>530</v>
      </c>
      <c r="T1425" s="85"/>
      <c r="U1425" s="142" t="s">
        <v>17</v>
      </c>
      <c r="V1425" s="142" t="s">
        <v>269</v>
      </c>
      <c r="W1425" s="86" t="s">
        <v>1536</v>
      </c>
      <c r="X1425" s="142" t="s">
        <v>2669</v>
      </c>
      <c r="Y1425" s="142"/>
      <c r="Z1425" s="142"/>
      <c r="AA1425" s="142" t="s">
        <v>2659</v>
      </c>
      <c r="AB1425" s="142" t="str">
        <f t="shared" si="73"/>
        <v>MED20161116GRMO3E</v>
      </c>
      <c r="AC1425" s="142">
        <f t="shared" si="74"/>
        <v>0</v>
      </c>
      <c r="AD1425" s="142" t="str">
        <f>VLOOKUP(U1425,NIVEAUXADMIN!A:B,2,FALSE)</f>
        <v>HT08</v>
      </c>
      <c r="AE1425" s="142" t="str">
        <f>VLOOKUP(V1425,NIVEAUXADMIN!E:F,2,FALSE)</f>
        <v>HT08814</v>
      </c>
      <c r="AF1425" s="142" t="str">
        <f>VLOOKUP(W1425,NIVEAUXADMIN!I:J,2,FALSE)</f>
        <v>HT08814-03</v>
      </c>
      <c r="AG1425" s="142">
        <f>IF(SUMPRODUCT(($A$4:$A1425=A1425)*($V$4:$V1425=V1425))&gt;1,0,1)</f>
        <v>0</v>
      </c>
    </row>
    <row r="1426" spans="1:33" ht="15" customHeight="1">
      <c r="A1426" s="142" t="s">
        <v>2775</v>
      </c>
      <c r="B1426" s="142" t="s">
        <v>2776</v>
      </c>
      <c r="C1426" s="142" t="s">
        <v>26</v>
      </c>
      <c r="D1426" s="142"/>
      <c r="E1426" s="142"/>
      <c r="F1426" s="142" t="s">
        <v>16</v>
      </c>
      <c r="G1426" s="142" t="str">
        <f t="shared" si="75"/>
        <v>Novembre</v>
      </c>
      <c r="H1426" s="158">
        <v>42690</v>
      </c>
      <c r="I1426" s="84" t="s">
        <v>1051</v>
      </c>
      <c r="J1426" s="142" t="s">
        <v>1052</v>
      </c>
      <c r="K1426" s="142" t="s">
        <v>1054</v>
      </c>
      <c r="L1426" s="142" t="s">
        <v>2660</v>
      </c>
      <c r="M1426" s="80" t="str">
        <f>IFERROR(VLOOKUP(K1426,REFERENCES!R:S,2,FALSE),"")</f>
        <v>Nombre</v>
      </c>
      <c r="N1426" s="75">
        <v>1060</v>
      </c>
      <c r="O1426" s="75"/>
      <c r="P1426" s="75"/>
      <c r="Q1426" s="75"/>
      <c r="R1426" s="79"/>
      <c r="S1426" s="144">
        <v>530</v>
      </c>
      <c r="T1426" s="85"/>
      <c r="U1426" s="142" t="s">
        <v>17</v>
      </c>
      <c r="V1426" s="142" t="s">
        <v>269</v>
      </c>
      <c r="W1426" s="86" t="s">
        <v>1536</v>
      </c>
      <c r="X1426" s="142" t="s">
        <v>2669</v>
      </c>
      <c r="Y1426" s="142"/>
      <c r="Z1426" s="142"/>
      <c r="AA1426" s="142"/>
      <c r="AB1426" s="142" t="str">
        <f t="shared" si="73"/>
        <v>MED20161116GRMO3E</v>
      </c>
      <c r="AC1426" s="142">
        <f t="shared" si="74"/>
        <v>0</v>
      </c>
      <c r="AD1426" s="142" t="str">
        <f>VLOOKUP(U1426,NIVEAUXADMIN!A:B,2,FALSE)</f>
        <v>HT08</v>
      </c>
      <c r="AE1426" s="142" t="str">
        <f>VLOOKUP(V1426,NIVEAUXADMIN!E:F,2,FALSE)</f>
        <v>HT08814</v>
      </c>
      <c r="AF1426" s="142" t="str">
        <f>VLOOKUP(W1426,NIVEAUXADMIN!I:J,2,FALSE)</f>
        <v>HT08814-03</v>
      </c>
      <c r="AG1426" s="142">
        <f>IF(SUMPRODUCT(($A$4:$A1426=A1426)*($V$4:$V1426=V1426))&gt;1,0,1)</f>
        <v>0</v>
      </c>
    </row>
    <row r="1427" spans="1:33" ht="15" customHeight="1">
      <c r="A1427" s="142" t="s">
        <v>2775</v>
      </c>
      <c r="B1427" s="142" t="s">
        <v>2776</v>
      </c>
      <c r="C1427" s="142" t="s">
        <v>26</v>
      </c>
      <c r="D1427" s="142"/>
      <c r="E1427" s="142"/>
      <c r="F1427" s="142" t="s">
        <v>16</v>
      </c>
      <c r="G1427" s="142" t="str">
        <f t="shared" si="75"/>
        <v>Novembre</v>
      </c>
      <c r="H1427" s="158">
        <v>42690</v>
      </c>
      <c r="I1427" s="84" t="s">
        <v>1051</v>
      </c>
      <c r="J1427" s="142" t="s">
        <v>1052</v>
      </c>
      <c r="K1427" s="142" t="s">
        <v>1056</v>
      </c>
      <c r="L1427" s="142" t="s">
        <v>2660</v>
      </c>
      <c r="M1427" s="80" t="str">
        <f>IFERROR(VLOOKUP(K1427,REFERENCES!R:S,2,FALSE),"")</f>
        <v>Nombre</v>
      </c>
      <c r="N1427" s="75">
        <v>1060</v>
      </c>
      <c r="O1427" s="75"/>
      <c r="P1427" s="75"/>
      <c r="Q1427" s="75"/>
      <c r="R1427" s="79"/>
      <c r="S1427" s="144">
        <v>530</v>
      </c>
      <c r="T1427" s="85"/>
      <c r="U1427" s="142" t="s">
        <v>17</v>
      </c>
      <c r="V1427" s="142" t="s">
        <v>269</v>
      </c>
      <c r="W1427" s="86" t="s">
        <v>1536</v>
      </c>
      <c r="X1427" s="142" t="s">
        <v>2669</v>
      </c>
      <c r="Y1427" s="142"/>
      <c r="Z1427" s="142"/>
      <c r="AA1427" s="142"/>
      <c r="AB1427" s="142" t="str">
        <f t="shared" si="73"/>
        <v>MED20161116GRMO3E</v>
      </c>
      <c r="AC1427" s="142">
        <f t="shared" si="74"/>
        <v>0</v>
      </c>
      <c r="AD1427" s="142" t="str">
        <f>VLOOKUP(U1427,NIVEAUXADMIN!A:B,2,FALSE)</f>
        <v>HT08</v>
      </c>
      <c r="AE1427" s="142" t="str">
        <f>VLOOKUP(V1427,NIVEAUXADMIN!E:F,2,FALSE)</f>
        <v>HT08814</v>
      </c>
      <c r="AF1427" s="142" t="str">
        <f>VLOOKUP(W1427,NIVEAUXADMIN!I:J,2,FALSE)</f>
        <v>HT08814-03</v>
      </c>
      <c r="AG1427" s="142">
        <f>IF(SUMPRODUCT(($A$4:$A1427=A1427)*($V$4:$V1427=V1427))&gt;1,0,1)</f>
        <v>0</v>
      </c>
    </row>
    <row r="1428" spans="1:33" ht="15" customHeight="1">
      <c r="A1428" s="142" t="s">
        <v>2775</v>
      </c>
      <c r="B1428" s="142" t="s">
        <v>2776</v>
      </c>
      <c r="C1428" s="142" t="s">
        <v>26</v>
      </c>
      <c r="D1428" s="142"/>
      <c r="E1428" s="142"/>
      <c r="F1428" s="142" t="s">
        <v>16</v>
      </c>
      <c r="G1428" s="142" t="str">
        <f t="shared" si="75"/>
        <v>Novembre</v>
      </c>
      <c r="H1428" s="158">
        <v>42690</v>
      </c>
      <c r="I1428" s="84" t="s">
        <v>1051</v>
      </c>
      <c r="J1428" s="142" t="s">
        <v>1052</v>
      </c>
      <c r="K1428" s="142" t="s">
        <v>1059</v>
      </c>
      <c r="L1428" s="142" t="s">
        <v>2661</v>
      </c>
      <c r="M1428" s="80" t="str">
        <f>IFERROR(VLOOKUP(K1428,REFERENCES!R:S,2,FALSE),"")</f>
        <v>Nombre</v>
      </c>
      <c r="N1428" s="75">
        <v>106000</v>
      </c>
      <c r="O1428" s="75"/>
      <c r="P1428" s="75"/>
      <c r="Q1428" s="75"/>
      <c r="R1428" s="79"/>
      <c r="S1428" s="144">
        <v>530</v>
      </c>
      <c r="T1428" s="85"/>
      <c r="U1428" s="142" t="s">
        <v>17</v>
      </c>
      <c r="V1428" s="142" t="s">
        <v>269</v>
      </c>
      <c r="W1428" s="86" t="s">
        <v>1536</v>
      </c>
      <c r="X1428" s="142" t="s">
        <v>2669</v>
      </c>
      <c r="Y1428" s="142"/>
      <c r="Z1428" s="142"/>
      <c r="AA1428" s="142"/>
      <c r="AB1428" s="142" t="str">
        <f t="shared" si="73"/>
        <v>MED20161116GRMO3E</v>
      </c>
      <c r="AC1428" s="142">
        <f t="shared" si="74"/>
        <v>0</v>
      </c>
      <c r="AD1428" s="142" t="str">
        <f>VLOOKUP(U1428,NIVEAUXADMIN!A:B,2,FALSE)</f>
        <v>HT08</v>
      </c>
      <c r="AE1428" s="142" t="str">
        <f>VLOOKUP(V1428,NIVEAUXADMIN!E:F,2,FALSE)</f>
        <v>HT08814</v>
      </c>
      <c r="AF1428" s="142" t="str">
        <f>VLOOKUP(W1428,NIVEAUXADMIN!I:J,2,FALSE)</f>
        <v>HT08814-03</v>
      </c>
      <c r="AG1428" s="142">
        <f>IF(SUMPRODUCT(($A$4:$A1428=A1428)*($V$4:$V1428=V1428))&gt;1,0,1)</f>
        <v>0</v>
      </c>
    </row>
    <row r="1429" spans="1:33" ht="15" customHeight="1">
      <c r="A1429" s="142" t="s">
        <v>2775</v>
      </c>
      <c r="B1429" s="142" t="s">
        <v>2776</v>
      </c>
      <c r="C1429" s="142" t="s">
        <v>26</v>
      </c>
      <c r="D1429" s="142"/>
      <c r="E1429" s="142"/>
      <c r="F1429" s="142" t="s">
        <v>16</v>
      </c>
      <c r="G1429" s="142" t="str">
        <f t="shared" si="75"/>
        <v>Novembre</v>
      </c>
      <c r="H1429" s="158">
        <v>42690</v>
      </c>
      <c r="I1429" s="84" t="s">
        <v>1049</v>
      </c>
      <c r="J1429" s="142" t="s">
        <v>1053</v>
      </c>
      <c r="K1429" s="142" t="s">
        <v>1186</v>
      </c>
      <c r="L1429" s="142" t="s">
        <v>2662</v>
      </c>
      <c r="M1429" s="80" t="str">
        <f>IFERROR(VLOOKUP(K1429,REFERENCES!R:S,2,FALSE),"")</f>
        <v>Nombre</v>
      </c>
      <c r="N1429" s="75">
        <v>53</v>
      </c>
      <c r="O1429" s="75"/>
      <c r="P1429" s="75"/>
      <c r="Q1429" s="75"/>
      <c r="R1429" s="79"/>
      <c r="S1429" s="144">
        <v>530</v>
      </c>
      <c r="T1429" s="85"/>
      <c r="U1429" s="142" t="s">
        <v>17</v>
      </c>
      <c r="V1429" s="142" t="s">
        <v>269</v>
      </c>
      <c r="W1429" s="86" t="s">
        <v>1536</v>
      </c>
      <c r="X1429" s="142" t="s">
        <v>2669</v>
      </c>
      <c r="Y1429" s="142"/>
      <c r="Z1429" s="142"/>
      <c r="AA1429" s="142"/>
      <c r="AB1429" s="142" t="str">
        <f t="shared" si="73"/>
        <v>MED20161116GRMO3E</v>
      </c>
      <c r="AC1429" s="142">
        <f t="shared" si="74"/>
        <v>0</v>
      </c>
      <c r="AD1429" s="142" t="str">
        <f>VLOOKUP(U1429,NIVEAUXADMIN!A:B,2,FALSE)</f>
        <v>HT08</v>
      </c>
      <c r="AE1429" s="142" t="str">
        <f>VLOOKUP(V1429,NIVEAUXADMIN!E:F,2,FALSE)</f>
        <v>HT08814</v>
      </c>
      <c r="AF1429" s="142" t="str">
        <f>VLOOKUP(W1429,NIVEAUXADMIN!I:J,2,FALSE)</f>
        <v>HT08814-03</v>
      </c>
      <c r="AG1429" s="142">
        <f>IF(SUMPRODUCT(($A$4:$A1429=A1429)*($V$4:$V1429=V1429))&gt;1,0,1)</f>
        <v>0</v>
      </c>
    </row>
    <row r="1430" spans="1:33" ht="15" customHeight="1">
      <c r="A1430" s="142" t="s">
        <v>2775</v>
      </c>
      <c r="B1430" s="142" t="s">
        <v>2776</v>
      </c>
      <c r="C1430" s="142" t="s">
        <v>26</v>
      </c>
      <c r="D1430" s="142"/>
      <c r="E1430" s="142"/>
      <c r="F1430" s="142" t="s">
        <v>16</v>
      </c>
      <c r="G1430" s="142" t="s">
        <v>1956</v>
      </c>
      <c r="H1430" s="158" t="s">
        <v>2678</v>
      </c>
      <c r="I1430" s="84" t="s">
        <v>1051</v>
      </c>
      <c r="J1430" s="142" t="s">
        <v>1052</v>
      </c>
      <c r="K1430" s="142" t="s">
        <v>1065</v>
      </c>
      <c r="L1430" s="142" t="s">
        <v>2679</v>
      </c>
      <c r="M1430" s="80" t="str">
        <f>IFERROR(VLOOKUP(K1430,REFERENCES!R:S,2,FALSE),"")</f>
        <v>N/A</v>
      </c>
      <c r="N1430" s="75"/>
      <c r="O1430" s="75"/>
      <c r="P1430" s="75"/>
      <c r="Q1430" s="75"/>
      <c r="R1430" s="79"/>
      <c r="S1430" s="144">
        <v>400</v>
      </c>
      <c r="T1430" s="85"/>
      <c r="U1430" s="142" t="s">
        <v>20</v>
      </c>
      <c r="V1430" s="142" t="s">
        <v>536</v>
      </c>
      <c r="W1430" s="86" t="s">
        <v>1427</v>
      </c>
      <c r="X1430" s="142" t="s">
        <v>2671</v>
      </c>
      <c r="Y1430" s="142"/>
      <c r="Z1430" s="142"/>
      <c r="AA1430" s="142" t="s">
        <v>2659</v>
      </c>
      <c r="AB1430" s="142" t="e">
        <f t="shared" si="73"/>
        <v>#VALUE!</v>
      </c>
      <c r="AC1430" s="142">
        <f t="shared" si="74"/>
        <v>162</v>
      </c>
      <c r="AD1430" s="142" t="str">
        <f>VLOOKUP(U1430,NIVEAUXADMIN!A:B,2,FALSE)</f>
        <v>HT07</v>
      </c>
      <c r="AE1430" s="142" t="str">
        <f>VLOOKUP(V1430,NIVEAUXADMIN!E:F,2,FALSE)</f>
        <v>HT07742</v>
      </c>
      <c r="AF1430" s="142" t="str">
        <f>VLOOKUP(W1430,NIVEAUXADMIN!I:J,2,FALSE)</f>
        <v>HT07742-02</v>
      </c>
      <c r="AG1430" s="142">
        <f>IF(SUMPRODUCT(($A$4:$A1430=A1430)*($V$4:$V1430=V1430))&gt;1,0,1)</f>
        <v>1</v>
      </c>
    </row>
    <row r="1431" spans="1:33" ht="15" customHeight="1">
      <c r="A1431" s="142" t="s">
        <v>2775</v>
      </c>
      <c r="B1431" s="142" t="s">
        <v>2776</v>
      </c>
      <c r="C1431" s="142" t="s">
        <v>26</v>
      </c>
      <c r="D1431" s="142"/>
      <c r="E1431" s="142"/>
      <c r="F1431" s="142" t="s">
        <v>16</v>
      </c>
      <c r="G1431" s="142" t="s">
        <v>1956</v>
      </c>
      <c r="H1431" s="158" t="s">
        <v>2678</v>
      </c>
      <c r="I1431" s="84" t="s">
        <v>1051</v>
      </c>
      <c r="J1431" s="142" t="s">
        <v>1052</v>
      </c>
      <c r="K1431" s="142" t="s">
        <v>1054</v>
      </c>
      <c r="L1431" s="142" t="s">
        <v>2660</v>
      </c>
      <c r="M1431" s="80" t="str">
        <f>IFERROR(VLOOKUP(K1431,REFERENCES!R:S,2,FALSE),"")</f>
        <v>Nombre</v>
      </c>
      <c r="N1431" s="75">
        <v>800</v>
      </c>
      <c r="O1431" s="75"/>
      <c r="P1431" s="75"/>
      <c r="Q1431" s="75"/>
      <c r="R1431" s="79"/>
      <c r="S1431" s="144">
        <v>400</v>
      </c>
      <c r="T1431" s="85"/>
      <c r="U1431" s="142" t="s">
        <v>20</v>
      </c>
      <c r="V1431" s="142" t="s">
        <v>536</v>
      </c>
      <c r="W1431" s="86" t="s">
        <v>1427</v>
      </c>
      <c r="X1431" s="142" t="s">
        <v>2671</v>
      </c>
      <c r="Y1431" s="142"/>
      <c r="Z1431" s="142"/>
      <c r="AA1431" s="142"/>
      <c r="AB1431" s="142" t="e">
        <f t="shared" si="73"/>
        <v>#VALUE!</v>
      </c>
      <c r="AC1431" s="142">
        <f t="shared" si="74"/>
        <v>162</v>
      </c>
      <c r="AD1431" s="142" t="str">
        <f>VLOOKUP(U1431,NIVEAUXADMIN!A:B,2,FALSE)</f>
        <v>HT07</v>
      </c>
      <c r="AE1431" s="142" t="str">
        <f>VLOOKUP(V1431,NIVEAUXADMIN!E:F,2,FALSE)</f>
        <v>HT07742</v>
      </c>
      <c r="AF1431" s="142" t="str">
        <f>VLOOKUP(W1431,NIVEAUXADMIN!I:J,2,FALSE)</f>
        <v>HT07742-02</v>
      </c>
      <c r="AG1431" s="142">
        <f>IF(SUMPRODUCT(($A$4:$A1431=A1431)*($V$4:$V1431=V1431))&gt;1,0,1)</f>
        <v>0</v>
      </c>
    </row>
    <row r="1432" spans="1:33" ht="15" customHeight="1">
      <c r="A1432" s="142" t="s">
        <v>2775</v>
      </c>
      <c r="B1432" s="142" t="s">
        <v>2776</v>
      </c>
      <c r="C1432" s="142" t="s">
        <v>26</v>
      </c>
      <c r="D1432" s="142"/>
      <c r="E1432" s="142"/>
      <c r="F1432" s="142" t="s">
        <v>16</v>
      </c>
      <c r="G1432" s="142" t="s">
        <v>1956</v>
      </c>
      <c r="H1432" s="158" t="s">
        <v>2678</v>
      </c>
      <c r="I1432" s="84" t="s">
        <v>1051</v>
      </c>
      <c r="J1432" s="142" t="s">
        <v>1052</v>
      </c>
      <c r="K1432" s="142" t="s">
        <v>1056</v>
      </c>
      <c r="L1432" s="142" t="s">
        <v>2660</v>
      </c>
      <c r="M1432" s="80" t="str">
        <f>IFERROR(VLOOKUP(K1432,REFERENCES!R:S,2,FALSE),"")</f>
        <v>Nombre</v>
      </c>
      <c r="N1432" s="75">
        <v>800</v>
      </c>
      <c r="O1432" s="75"/>
      <c r="P1432" s="75"/>
      <c r="Q1432" s="75"/>
      <c r="R1432" s="79"/>
      <c r="S1432" s="144">
        <v>400</v>
      </c>
      <c r="T1432" s="85"/>
      <c r="U1432" s="142" t="s">
        <v>20</v>
      </c>
      <c r="V1432" s="142" t="s">
        <v>536</v>
      </c>
      <c r="W1432" s="86" t="s">
        <v>1427</v>
      </c>
      <c r="X1432" s="142" t="s">
        <v>2671</v>
      </c>
      <c r="Y1432" s="142"/>
      <c r="Z1432" s="142"/>
      <c r="AA1432" s="142"/>
      <c r="AB1432" s="142" t="e">
        <f t="shared" si="73"/>
        <v>#VALUE!</v>
      </c>
      <c r="AC1432" s="142">
        <f t="shared" si="74"/>
        <v>162</v>
      </c>
      <c r="AD1432" s="142" t="str">
        <f>VLOOKUP(U1432,NIVEAUXADMIN!A:B,2,FALSE)</f>
        <v>HT07</v>
      </c>
      <c r="AE1432" s="142" t="str">
        <f>VLOOKUP(V1432,NIVEAUXADMIN!E:F,2,FALSE)</f>
        <v>HT07742</v>
      </c>
      <c r="AF1432" s="142" t="str">
        <f>VLOOKUP(W1432,NIVEAUXADMIN!I:J,2,FALSE)</f>
        <v>HT07742-02</v>
      </c>
      <c r="AG1432" s="142">
        <f>IF(SUMPRODUCT(($A$4:$A1432=A1432)*($V$4:$V1432=V1432))&gt;1,0,1)</f>
        <v>0</v>
      </c>
    </row>
    <row r="1433" spans="1:33" ht="15" customHeight="1">
      <c r="A1433" s="142" t="s">
        <v>2775</v>
      </c>
      <c r="B1433" s="142" t="s">
        <v>2776</v>
      </c>
      <c r="C1433" s="142" t="s">
        <v>26</v>
      </c>
      <c r="D1433" s="142"/>
      <c r="E1433" s="142"/>
      <c r="F1433" s="142" t="s">
        <v>16</v>
      </c>
      <c r="G1433" s="142" t="s">
        <v>1956</v>
      </c>
      <c r="H1433" s="158" t="s">
        <v>2678</v>
      </c>
      <c r="I1433" s="84" t="s">
        <v>1051</v>
      </c>
      <c r="J1433" s="142" t="s">
        <v>1052</v>
      </c>
      <c r="K1433" s="142" t="s">
        <v>1059</v>
      </c>
      <c r="L1433" s="142" t="s">
        <v>2661</v>
      </c>
      <c r="M1433" s="80" t="str">
        <f>IFERROR(VLOOKUP(K1433,REFERENCES!R:S,2,FALSE),"")</f>
        <v>Nombre</v>
      </c>
      <c r="N1433" s="75">
        <v>80000</v>
      </c>
      <c r="O1433" s="75"/>
      <c r="P1433" s="75"/>
      <c r="Q1433" s="75"/>
      <c r="R1433" s="79"/>
      <c r="S1433" s="144">
        <v>400</v>
      </c>
      <c r="T1433" s="85"/>
      <c r="U1433" s="142" t="s">
        <v>20</v>
      </c>
      <c r="V1433" s="142" t="s">
        <v>536</v>
      </c>
      <c r="W1433" s="86" t="s">
        <v>1427</v>
      </c>
      <c r="X1433" s="142" t="s">
        <v>2671</v>
      </c>
      <c r="Y1433" s="142"/>
      <c r="Z1433" s="142"/>
      <c r="AA1433" s="142"/>
      <c r="AB1433" s="142" t="e">
        <f t="shared" si="73"/>
        <v>#VALUE!</v>
      </c>
      <c r="AC1433" s="142">
        <f t="shared" si="74"/>
        <v>162</v>
      </c>
      <c r="AD1433" s="142" t="str">
        <f>VLOOKUP(U1433,NIVEAUXADMIN!A:B,2,FALSE)</f>
        <v>HT07</v>
      </c>
      <c r="AE1433" s="142" t="str">
        <f>VLOOKUP(V1433,NIVEAUXADMIN!E:F,2,FALSE)</f>
        <v>HT07742</v>
      </c>
      <c r="AF1433" s="142" t="str">
        <f>VLOOKUP(W1433,NIVEAUXADMIN!I:J,2,FALSE)</f>
        <v>HT07742-02</v>
      </c>
      <c r="AG1433" s="142">
        <f>IF(SUMPRODUCT(($A$4:$A1433=A1433)*($V$4:$V1433=V1433))&gt;1,0,1)</f>
        <v>0</v>
      </c>
    </row>
    <row r="1434" spans="1:33" ht="15" customHeight="1">
      <c r="A1434" s="142" t="s">
        <v>2775</v>
      </c>
      <c r="B1434" s="142" t="s">
        <v>2776</v>
      </c>
      <c r="C1434" s="142" t="s">
        <v>26</v>
      </c>
      <c r="D1434" s="142"/>
      <c r="E1434" s="142"/>
      <c r="F1434" s="142" t="s">
        <v>16</v>
      </c>
      <c r="G1434" s="142" t="s">
        <v>1956</v>
      </c>
      <c r="H1434" s="158" t="s">
        <v>2678</v>
      </c>
      <c r="I1434" s="84" t="s">
        <v>1049</v>
      </c>
      <c r="J1434" s="142" t="s">
        <v>1053</v>
      </c>
      <c r="K1434" s="142" t="s">
        <v>1186</v>
      </c>
      <c r="L1434" s="142" t="s">
        <v>2662</v>
      </c>
      <c r="M1434" s="80" t="str">
        <f>IFERROR(VLOOKUP(K1434,REFERENCES!R:S,2,FALSE),"")</f>
        <v>Nombre</v>
      </c>
      <c r="N1434" s="75">
        <v>40</v>
      </c>
      <c r="O1434" s="75"/>
      <c r="P1434" s="75"/>
      <c r="Q1434" s="75"/>
      <c r="R1434" s="79"/>
      <c r="S1434" s="144">
        <v>400</v>
      </c>
      <c r="T1434" s="85"/>
      <c r="U1434" s="142" t="s">
        <v>20</v>
      </c>
      <c r="V1434" s="142" t="s">
        <v>536</v>
      </c>
      <c r="W1434" s="86" t="s">
        <v>1427</v>
      </c>
      <c r="X1434" s="142" t="s">
        <v>2671</v>
      </c>
      <c r="Y1434" s="142"/>
      <c r="Z1434" s="142"/>
      <c r="AA1434" s="142"/>
      <c r="AB1434" s="142" t="e">
        <f t="shared" si="73"/>
        <v>#VALUE!</v>
      </c>
      <c r="AC1434" s="142">
        <f t="shared" si="74"/>
        <v>162</v>
      </c>
      <c r="AD1434" s="142" t="str">
        <f>VLOOKUP(U1434,NIVEAUXADMIN!A:B,2,FALSE)</f>
        <v>HT07</v>
      </c>
      <c r="AE1434" s="142" t="str">
        <f>VLOOKUP(V1434,NIVEAUXADMIN!E:F,2,FALSE)</f>
        <v>HT07742</v>
      </c>
      <c r="AF1434" s="142" t="str">
        <f>VLOOKUP(W1434,NIVEAUXADMIN!I:J,2,FALSE)</f>
        <v>HT07742-02</v>
      </c>
      <c r="AG1434" s="142">
        <f>IF(SUMPRODUCT(($A$4:$A1434=A1434)*($V$4:$V1434=V1434))&gt;1,0,1)</f>
        <v>0</v>
      </c>
    </row>
    <row r="1435" spans="1:33" ht="15" customHeight="1">
      <c r="A1435" s="142" t="s">
        <v>2775</v>
      </c>
      <c r="B1435" s="142" t="s">
        <v>2776</v>
      </c>
      <c r="C1435" s="142" t="s">
        <v>26</v>
      </c>
      <c r="D1435" s="142"/>
      <c r="E1435" s="142"/>
      <c r="F1435" s="142" t="s">
        <v>16</v>
      </c>
      <c r="G1435" s="142" t="str">
        <f t="shared" ref="G1435:G1449" si="76">CHOOSE(MONTH(H1435), "Janvier", "Fevrier", "Mars", "Avril", "Mai", "Juin", "Juillet", "Aout", "Septembre", "Octobre", "Novembre", "Decembre")</f>
        <v>Novembre</v>
      </c>
      <c r="H1435" s="158">
        <v>42677</v>
      </c>
      <c r="I1435" s="84" t="s">
        <v>1051</v>
      </c>
      <c r="J1435" s="142" t="s">
        <v>1052</v>
      </c>
      <c r="K1435" s="142" t="s">
        <v>1065</v>
      </c>
      <c r="L1435" s="142" t="s">
        <v>2679</v>
      </c>
      <c r="M1435" s="80" t="str">
        <f>IFERROR(VLOOKUP(K1435,REFERENCES!R:S,2,FALSE),"")</f>
        <v>N/A</v>
      </c>
      <c r="N1435" s="75"/>
      <c r="O1435" s="75"/>
      <c r="P1435" s="75"/>
      <c r="Q1435" s="75"/>
      <c r="R1435" s="79"/>
      <c r="S1435" s="144">
        <v>690</v>
      </c>
      <c r="T1435" s="85"/>
      <c r="U1435" s="142" t="s">
        <v>17</v>
      </c>
      <c r="V1435" s="142" t="s">
        <v>275</v>
      </c>
      <c r="W1435" s="86" t="s">
        <v>1419</v>
      </c>
      <c r="X1435" s="142" t="s">
        <v>2663</v>
      </c>
      <c r="Y1435" s="142"/>
      <c r="Z1435" s="142"/>
      <c r="AA1435" s="142" t="s">
        <v>2659</v>
      </c>
      <c r="AB1435" s="142" t="str">
        <f t="shared" si="73"/>
        <v>MED2016113GRRO2E</v>
      </c>
      <c r="AC1435" s="142">
        <f t="shared" si="74"/>
        <v>0</v>
      </c>
      <c r="AD1435" s="142" t="str">
        <f>VLOOKUP(U1435,NIVEAUXADMIN!A:B,2,FALSE)</f>
        <v>HT08</v>
      </c>
      <c r="AE1435" s="142" t="str">
        <f>VLOOKUP(V1435,NIVEAUXADMIN!E:F,2,FALSE)</f>
        <v>HT08832</v>
      </c>
      <c r="AF1435" s="142" t="str">
        <f>VLOOKUP(W1435,NIVEAUXADMIN!I:J,2,FALSE)</f>
        <v>HT08832-02</v>
      </c>
      <c r="AG1435" s="142">
        <f>IF(SUMPRODUCT(($A$4:$A1435=A1435)*($V$4:$V1435=V1435))&gt;1,0,1)</f>
        <v>1</v>
      </c>
    </row>
    <row r="1436" spans="1:33" ht="15" customHeight="1">
      <c r="A1436" s="142" t="s">
        <v>2775</v>
      </c>
      <c r="B1436" s="142" t="s">
        <v>2776</v>
      </c>
      <c r="C1436" s="142" t="s">
        <v>26</v>
      </c>
      <c r="D1436" s="142"/>
      <c r="E1436" s="142"/>
      <c r="F1436" s="142" t="s">
        <v>16</v>
      </c>
      <c r="G1436" s="142" t="str">
        <f t="shared" si="76"/>
        <v>Novembre</v>
      </c>
      <c r="H1436" s="158">
        <v>42677</v>
      </c>
      <c r="I1436" s="84" t="s">
        <v>1051</v>
      </c>
      <c r="J1436" s="142" t="s">
        <v>1052</v>
      </c>
      <c r="K1436" s="142" t="s">
        <v>1054</v>
      </c>
      <c r="L1436" s="142" t="s">
        <v>2660</v>
      </c>
      <c r="M1436" s="80" t="str">
        <f>IFERROR(VLOOKUP(K1436,REFERENCES!R:S,2,FALSE),"")</f>
        <v>Nombre</v>
      </c>
      <c r="N1436" s="75">
        <v>1380</v>
      </c>
      <c r="O1436" s="75"/>
      <c r="P1436" s="75"/>
      <c r="Q1436" s="75"/>
      <c r="R1436" s="79"/>
      <c r="S1436" s="144">
        <v>690</v>
      </c>
      <c r="T1436" s="85"/>
      <c r="U1436" s="142" t="s">
        <v>17</v>
      </c>
      <c r="V1436" s="142" t="s">
        <v>275</v>
      </c>
      <c r="W1436" s="86" t="s">
        <v>1419</v>
      </c>
      <c r="X1436" s="142" t="s">
        <v>2663</v>
      </c>
      <c r="Y1436" s="142"/>
      <c r="Z1436" s="142"/>
      <c r="AA1436" s="142"/>
      <c r="AB1436" s="142" t="str">
        <f t="shared" si="73"/>
        <v>MED2016113GRRO2E</v>
      </c>
      <c r="AC1436" s="142">
        <f t="shared" si="74"/>
        <v>0</v>
      </c>
      <c r="AD1436" s="142" t="str">
        <f>VLOOKUP(U1436,NIVEAUXADMIN!A:B,2,FALSE)</f>
        <v>HT08</v>
      </c>
      <c r="AE1436" s="142" t="str">
        <f>VLOOKUP(V1436,NIVEAUXADMIN!E:F,2,FALSE)</f>
        <v>HT08832</v>
      </c>
      <c r="AF1436" s="142" t="str">
        <f>VLOOKUP(W1436,NIVEAUXADMIN!I:J,2,FALSE)</f>
        <v>HT08832-02</v>
      </c>
      <c r="AG1436" s="142">
        <f>IF(SUMPRODUCT(($A$4:$A1436=A1436)*($V$4:$V1436=V1436))&gt;1,0,1)</f>
        <v>0</v>
      </c>
    </row>
    <row r="1437" spans="1:33" ht="15" customHeight="1">
      <c r="A1437" s="142" t="s">
        <v>2775</v>
      </c>
      <c r="B1437" s="142" t="s">
        <v>2776</v>
      </c>
      <c r="C1437" s="142" t="s">
        <v>26</v>
      </c>
      <c r="D1437" s="142"/>
      <c r="E1437" s="142"/>
      <c r="F1437" s="142" t="s">
        <v>16</v>
      </c>
      <c r="G1437" s="142" t="str">
        <f t="shared" si="76"/>
        <v>Novembre</v>
      </c>
      <c r="H1437" s="158">
        <v>42677</v>
      </c>
      <c r="I1437" s="84" t="s">
        <v>1051</v>
      </c>
      <c r="J1437" s="142" t="s">
        <v>1052</v>
      </c>
      <c r="K1437" s="142" t="s">
        <v>1056</v>
      </c>
      <c r="L1437" s="142" t="s">
        <v>2660</v>
      </c>
      <c r="M1437" s="80" t="str">
        <f>IFERROR(VLOOKUP(K1437,REFERENCES!R:S,2,FALSE),"")</f>
        <v>Nombre</v>
      </c>
      <c r="N1437" s="75">
        <v>1380</v>
      </c>
      <c r="O1437" s="75"/>
      <c r="P1437" s="75"/>
      <c r="Q1437" s="75"/>
      <c r="R1437" s="79"/>
      <c r="S1437" s="144">
        <v>690</v>
      </c>
      <c r="T1437" s="85"/>
      <c r="U1437" s="142" t="s">
        <v>17</v>
      </c>
      <c r="V1437" s="142" t="s">
        <v>275</v>
      </c>
      <c r="W1437" s="86" t="s">
        <v>1419</v>
      </c>
      <c r="X1437" s="142" t="s">
        <v>2663</v>
      </c>
      <c r="Y1437" s="142"/>
      <c r="Z1437" s="142"/>
      <c r="AA1437" s="142"/>
      <c r="AB1437" s="142" t="str">
        <f t="shared" si="73"/>
        <v>MED2016113GRRO2E</v>
      </c>
      <c r="AC1437" s="142">
        <f t="shared" si="74"/>
        <v>0</v>
      </c>
      <c r="AD1437" s="142" t="str">
        <f>VLOOKUP(U1437,NIVEAUXADMIN!A:B,2,FALSE)</f>
        <v>HT08</v>
      </c>
      <c r="AE1437" s="142" t="str">
        <f>VLOOKUP(V1437,NIVEAUXADMIN!E:F,2,FALSE)</f>
        <v>HT08832</v>
      </c>
      <c r="AF1437" s="142" t="str">
        <f>VLOOKUP(W1437,NIVEAUXADMIN!I:J,2,FALSE)</f>
        <v>HT08832-02</v>
      </c>
      <c r="AG1437" s="142">
        <f>IF(SUMPRODUCT(($A$4:$A1437=A1437)*($V$4:$V1437=V1437))&gt;1,0,1)</f>
        <v>0</v>
      </c>
    </row>
    <row r="1438" spans="1:33" ht="15" customHeight="1">
      <c r="A1438" s="142" t="s">
        <v>2775</v>
      </c>
      <c r="B1438" s="142" t="s">
        <v>2776</v>
      </c>
      <c r="C1438" s="142" t="s">
        <v>26</v>
      </c>
      <c r="D1438" s="142"/>
      <c r="E1438" s="142"/>
      <c r="F1438" s="142" t="s">
        <v>16</v>
      </c>
      <c r="G1438" s="142" t="str">
        <f t="shared" si="76"/>
        <v>Novembre</v>
      </c>
      <c r="H1438" s="158">
        <v>42677</v>
      </c>
      <c r="I1438" s="84" t="s">
        <v>1051</v>
      </c>
      <c r="J1438" s="142" t="s">
        <v>1052</v>
      </c>
      <c r="K1438" s="142" t="s">
        <v>1059</v>
      </c>
      <c r="L1438" s="142" t="s">
        <v>2661</v>
      </c>
      <c r="M1438" s="80" t="str">
        <f>IFERROR(VLOOKUP(K1438,REFERENCES!R:S,2,FALSE),"")</f>
        <v>Nombre</v>
      </c>
      <c r="N1438" s="75">
        <v>138000</v>
      </c>
      <c r="O1438" s="75"/>
      <c r="P1438" s="75"/>
      <c r="Q1438" s="75"/>
      <c r="R1438" s="79"/>
      <c r="S1438" s="144">
        <v>690</v>
      </c>
      <c r="T1438" s="85"/>
      <c r="U1438" s="142" t="s">
        <v>17</v>
      </c>
      <c r="V1438" s="142" t="s">
        <v>275</v>
      </c>
      <c r="W1438" s="86" t="s">
        <v>1419</v>
      </c>
      <c r="X1438" s="142" t="s">
        <v>2663</v>
      </c>
      <c r="Y1438" s="142"/>
      <c r="Z1438" s="142"/>
      <c r="AA1438" s="142"/>
      <c r="AB1438" s="142" t="str">
        <f t="shared" si="73"/>
        <v>MED2016113GRRO2E</v>
      </c>
      <c r="AC1438" s="142">
        <f t="shared" si="74"/>
        <v>0</v>
      </c>
      <c r="AD1438" s="142" t="str">
        <f>VLOOKUP(U1438,NIVEAUXADMIN!A:B,2,FALSE)</f>
        <v>HT08</v>
      </c>
      <c r="AE1438" s="142" t="str">
        <f>VLOOKUP(V1438,NIVEAUXADMIN!E:F,2,FALSE)</f>
        <v>HT08832</v>
      </c>
      <c r="AF1438" s="142" t="str">
        <f>VLOOKUP(W1438,NIVEAUXADMIN!I:J,2,FALSE)</f>
        <v>HT08832-02</v>
      </c>
      <c r="AG1438" s="142">
        <f>IF(SUMPRODUCT(($A$4:$A1438=A1438)*($V$4:$V1438=V1438))&gt;1,0,1)</f>
        <v>0</v>
      </c>
    </row>
    <row r="1439" spans="1:33" ht="15" customHeight="1">
      <c r="A1439" s="142" t="s">
        <v>2775</v>
      </c>
      <c r="B1439" s="142" t="s">
        <v>2776</v>
      </c>
      <c r="C1439" s="142" t="s">
        <v>26</v>
      </c>
      <c r="D1439" s="142"/>
      <c r="E1439" s="142"/>
      <c r="F1439" s="142" t="s">
        <v>16</v>
      </c>
      <c r="G1439" s="142" t="str">
        <f t="shared" si="76"/>
        <v>Novembre</v>
      </c>
      <c r="H1439" s="158">
        <v>42677</v>
      </c>
      <c r="I1439" s="84" t="s">
        <v>1049</v>
      </c>
      <c r="J1439" s="142" t="s">
        <v>1053</v>
      </c>
      <c r="K1439" s="142" t="s">
        <v>1186</v>
      </c>
      <c r="L1439" s="142" t="s">
        <v>2662</v>
      </c>
      <c r="M1439" s="80" t="str">
        <f>IFERROR(VLOOKUP(K1439,REFERENCES!R:S,2,FALSE),"")</f>
        <v>Nombre</v>
      </c>
      <c r="N1439" s="75">
        <v>69</v>
      </c>
      <c r="O1439" s="75"/>
      <c r="P1439" s="75"/>
      <c r="Q1439" s="75"/>
      <c r="R1439" s="79"/>
      <c r="S1439" s="144">
        <v>690</v>
      </c>
      <c r="T1439" s="85"/>
      <c r="U1439" s="142" t="s">
        <v>17</v>
      </c>
      <c r="V1439" s="142" t="s">
        <v>275</v>
      </c>
      <c r="W1439" s="86" t="s">
        <v>1419</v>
      </c>
      <c r="X1439" s="142" t="s">
        <v>2663</v>
      </c>
      <c r="Y1439" s="142"/>
      <c r="Z1439" s="142"/>
      <c r="AA1439" s="142"/>
      <c r="AB1439" s="142" t="str">
        <f t="shared" si="73"/>
        <v>MED2016113GRRO2E</v>
      </c>
      <c r="AC1439" s="142">
        <f t="shared" si="74"/>
        <v>0</v>
      </c>
      <c r="AD1439" s="142" t="str">
        <f>VLOOKUP(U1439,NIVEAUXADMIN!A:B,2,FALSE)</f>
        <v>HT08</v>
      </c>
      <c r="AE1439" s="142" t="str">
        <f>VLOOKUP(V1439,NIVEAUXADMIN!E:F,2,FALSE)</f>
        <v>HT08832</v>
      </c>
      <c r="AF1439" s="142" t="str">
        <f>VLOOKUP(W1439,NIVEAUXADMIN!I:J,2,FALSE)</f>
        <v>HT08832-02</v>
      </c>
      <c r="AG1439" s="142">
        <f>IF(SUMPRODUCT(($A$4:$A1439=A1439)*($V$4:$V1439=V1439))&gt;1,0,1)</f>
        <v>0</v>
      </c>
    </row>
    <row r="1440" spans="1:33" ht="15" customHeight="1">
      <c r="A1440" s="142" t="s">
        <v>2775</v>
      </c>
      <c r="B1440" s="142" t="s">
        <v>2776</v>
      </c>
      <c r="C1440" s="142" t="s">
        <v>26</v>
      </c>
      <c r="D1440" s="142"/>
      <c r="E1440" s="142"/>
      <c r="F1440" s="142" t="s">
        <v>16</v>
      </c>
      <c r="G1440" s="142" t="str">
        <f t="shared" si="76"/>
        <v>Novembre</v>
      </c>
      <c r="H1440" s="158">
        <v>42677</v>
      </c>
      <c r="I1440" s="84" t="s">
        <v>1051</v>
      </c>
      <c r="J1440" s="142" t="s">
        <v>1052</v>
      </c>
      <c r="K1440" s="142" t="s">
        <v>1065</v>
      </c>
      <c r="L1440" s="142" t="s">
        <v>2679</v>
      </c>
      <c r="M1440" s="80" t="str">
        <f>IFERROR(VLOOKUP(K1440,REFERENCES!R:S,2,FALSE),"")</f>
        <v>N/A</v>
      </c>
      <c r="N1440" s="75"/>
      <c r="O1440" s="75"/>
      <c r="P1440" s="75"/>
      <c r="Q1440" s="75"/>
      <c r="R1440" s="79"/>
      <c r="S1440" s="144">
        <v>550</v>
      </c>
      <c r="T1440" s="85"/>
      <c r="U1440" s="142" t="s">
        <v>17</v>
      </c>
      <c r="V1440" s="142" t="s">
        <v>275</v>
      </c>
      <c r="W1440" s="86" t="s">
        <v>1419</v>
      </c>
      <c r="X1440" s="142" t="s">
        <v>2664</v>
      </c>
      <c r="Y1440" s="142"/>
      <c r="Z1440" s="142"/>
      <c r="AA1440" s="142" t="s">
        <v>2659</v>
      </c>
      <c r="AB1440" s="142" t="str">
        <f t="shared" si="73"/>
        <v>MED2016113GRRO2E</v>
      </c>
      <c r="AC1440" s="142">
        <f t="shared" si="74"/>
        <v>0</v>
      </c>
      <c r="AD1440" s="142" t="str">
        <f>VLOOKUP(U1440,NIVEAUXADMIN!A:B,2,FALSE)</f>
        <v>HT08</v>
      </c>
      <c r="AE1440" s="142" t="str">
        <f>VLOOKUP(V1440,NIVEAUXADMIN!E:F,2,FALSE)</f>
        <v>HT08832</v>
      </c>
      <c r="AF1440" s="142" t="str">
        <f>VLOOKUP(W1440,NIVEAUXADMIN!I:J,2,FALSE)</f>
        <v>HT08832-02</v>
      </c>
      <c r="AG1440" s="142">
        <f>IF(SUMPRODUCT(($A$4:$A1440=A1440)*($V$4:$V1440=V1440))&gt;1,0,1)</f>
        <v>0</v>
      </c>
    </row>
    <row r="1441" spans="1:33" ht="15" customHeight="1">
      <c r="A1441" s="142" t="s">
        <v>2775</v>
      </c>
      <c r="B1441" s="142" t="s">
        <v>2776</v>
      </c>
      <c r="C1441" s="142" t="s">
        <v>26</v>
      </c>
      <c r="D1441" s="142"/>
      <c r="E1441" s="142"/>
      <c r="F1441" s="142" t="s">
        <v>16</v>
      </c>
      <c r="G1441" s="142" t="str">
        <f t="shared" si="76"/>
        <v>Novembre</v>
      </c>
      <c r="H1441" s="158">
        <v>42677</v>
      </c>
      <c r="I1441" s="84" t="s">
        <v>1051</v>
      </c>
      <c r="J1441" s="142" t="s">
        <v>1052</v>
      </c>
      <c r="K1441" s="142" t="s">
        <v>1054</v>
      </c>
      <c r="L1441" s="142" t="s">
        <v>2660</v>
      </c>
      <c r="M1441" s="80" t="str">
        <f>IFERROR(VLOOKUP(K1441,REFERENCES!R:S,2,FALSE),"")</f>
        <v>Nombre</v>
      </c>
      <c r="N1441" s="75">
        <v>1100</v>
      </c>
      <c r="O1441" s="75"/>
      <c r="P1441" s="75"/>
      <c r="Q1441" s="75"/>
      <c r="R1441" s="79"/>
      <c r="S1441" s="144">
        <v>550</v>
      </c>
      <c r="T1441" s="85"/>
      <c r="U1441" s="142" t="s">
        <v>17</v>
      </c>
      <c r="V1441" s="142" t="s">
        <v>275</v>
      </c>
      <c r="W1441" s="86" t="s">
        <v>1419</v>
      </c>
      <c r="X1441" s="142" t="s">
        <v>2664</v>
      </c>
      <c r="Y1441" s="142"/>
      <c r="Z1441" s="142"/>
      <c r="AA1441" s="142"/>
      <c r="AB1441" s="142" t="str">
        <f t="shared" si="73"/>
        <v>MED2016113GRRO2E</v>
      </c>
      <c r="AC1441" s="142">
        <f t="shared" si="74"/>
        <v>0</v>
      </c>
      <c r="AD1441" s="142" t="str">
        <f>VLOOKUP(U1441,NIVEAUXADMIN!A:B,2,FALSE)</f>
        <v>HT08</v>
      </c>
      <c r="AE1441" s="142" t="str">
        <f>VLOOKUP(V1441,NIVEAUXADMIN!E:F,2,FALSE)</f>
        <v>HT08832</v>
      </c>
      <c r="AF1441" s="142" t="str">
        <f>VLOOKUP(W1441,NIVEAUXADMIN!I:J,2,FALSE)</f>
        <v>HT08832-02</v>
      </c>
      <c r="AG1441" s="142">
        <f>IF(SUMPRODUCT(($A$4:$A1441=A1441)*($V$4:$V1441=V1441))&gt;1,0,1)</f>
        <v>0</v>
      </c>
    </row>
    <row r="1442" spans="1:33" ht="15" customHeight="1">
      <c r="A1442" s="142" t="s">
        <v>2775</v>
      </c>
      <c r="B1442" s="142" t="s">
        <v>2776</v>
      </c>
      <c r="C1442" s="142" t="s">
        <v>26</v>
      </c>
      <c r="D1442" s="142"/>
      <c r="E1442" s="142"/>
      <c r="F1442" s="142" t="s">
        <v>16</v>
      </c>
      <c r="G1442" s="142" t="str">
        <f t="shared" si="76"/>
        <v>Novembre</v>
      </c>
      <c r="H1442" s="158">
        <v>42677</v>
      </c>
      <c r="I1442" s="84" t="s">
        <v>1051</v>
      </c>
      <c r="J1442" s="142" t="s">
        <v>1052</v>
      </c>
      <c r="K1442" s="142" t="s">
        <v>1056</v>
      </c>
      <c r="L1442" s="142" t="s">
        <v>2660</v>
      </c>
      <c r="M1442" s="80" t="str">
        <f>IFERROR(VLOOKUP(K1442,REFERENCES!R:S,2,FALSE),"")</f>
        <v>Nombre</v>
      </c>
      <c r="N1442" s="75">
        <v>1100</v>
      </c>
      <c r="O1442" s="75"/>
      <c r="P1442" s="75"/>
      <c r="Q1442" s="75"/>
      <c r="R1442" s="79"/>
      <c r="S1442" s="144">
        <v>550</v>
      </c>
      <c r="T1442" s="85"/>
      <c r="U1442" s="142" t="s">
        <v>17</v>
      </c>
      <c r="V1442" s="142" t="s">
        <v>275</v>
      </c>
      <c r="W1442" s="86" t="s">
        <v>1419</v>
      </c>
      <c r="X1442" s="142" t="s">
        <v>2664</v>
      </c>
      <c r="Y1442" s="142"/>
      <c r="Z1442" s="142"/>
      <c r="AA1442" s="142"/>
      <c r="AB1442" s="142" t="str">
        <f t="shared" si="73"/>
        <v>MED2016113GRRO2E</v>
      </c>
      <c r="AC1442" s="142">
        <f t="shared" si="74"/>
        <v>0</v>
      </c>
      <c r="AD1442" s="142" t="str">
        <f>VLOOKUP(U1442,NIVEAUXADMIN!A:B,2,FALSE)</f>
        <v>HT08</v>
      </c>
      <c r="AE1442" s="142" t="str">
        <f>VLOOKUP(V1442,NIVEAUXADMIN!E:F,2,FALSE)</f>
        <v>HT08832</v>
      </c>
      <c r="AF1442" s="142" t="str">
        <f>VLOOKUP(W1442,NIVEAUXADMIN!I:J,2,FALSE)</f>
        <v>HT08832-02</v>
      </c>
      <c r="AG1442" s="142">
        <f>IF(SUMPRODUCT(($A$4:$A1442=A1442)*($V$4:$V1442=V1442))&gt;1,0,1)</f>
        <v>0</v>
      </c>
    </row>
    <row r="1443" spans="1:33" ht="15" customHeight="1">
      <c r="A1443" s="142" t="s">
        <v>2775</v>
      </c>
      <c r="B1443" s="142" t="s">
        <v>2776</v>
      </c>
      <c r="C1443" s="142" t="s">
        <v>26</v>
      </c>
      <c r="D1443" s="142"/>
      <c r="E1443" s="142"/>
      <c r="F1443" s="142" t="s">
        <v>16</v>
      </c>
      <c r="G1443" s="142" t="str">
        <f t="shared" si="76"/>
        <v>Novembre</v>
      </c>
      <c r="H1443" s="158">
        <v>42677</v>
      </c>
      <c r="I1443" s="84" t="s">
        <v>1051</v>
      </c>
      <c r="J1443" s="142" t="s">
        <v>1052</v>
      </c>
      <c r="K1443" s="142" t="s">
        <v>1059</v>
      </c>
      <c r="L1443" s="142" t="s">
        <v>2661</v>
      </c>
      <c r="M1443" s="80" t="str">
        <f>IFERROR(VLOOKUP(K1443,REFERENCES!R:S,2,FALSE),"")</f>
        <v>Nombre</v>
      </c>
      <c r="N1443" s="75">
        <v>110000</v>
      </c>
      <c r="O1443" s="75"/>
      <c r="P1443" s="75"/>
      <c r="Q1443" s="75"/>
      <c r="R1443" s="79"/>
      <c r="S1443" s="144">
        <v>550</v>
      </c>
      <c r="T1443" s="85"/>
      <c r="U1443" s="142" t="s">
        <v>17</v>
      </c>
      <c r="V1443" s="142" t="s">
        <v>275</v>
      </c>
      <c r="W1443" s="86" t="s">
        <v>1419</v>
      </c>
      <c r="X1443" s="142" t="s">
        <v>2664</v>
      </c>
      <c r="Y1443" s="142"/>
      <c r="Z1443" s="142"/>
      <c r="AA1443" s="142"/>
      <c r="AB1443" s="142" t="str">
        <f t="shared" si="73"/>
        <v>MED2016113GRRO2E</v>
      </c>
      <c r="AC1443" s="142">
        <f t="shared" si="74"/>
        <v>0</v>
      </c>
      <c r="AD1443" s="142" t="str">
        <f>VLOOKUP(U1443,NIVEAUXADMIN!A:B,2,FALSE)</f>
        <v>HT08</v>
      </c>
      <c r="AE1443" s="142" t="str">
        <f>VLOOKUP(V1443,NIVEAUXADMIN!E:F,2,FALSE)</f>
        <v>HT08832</v>
      </c>
      <c r="AF1443" s="142" t="str">
        <f>VLOOKUP(W1443,NIVEAUXADMIN!I:J,2,FALSE)</f>
        <v>HT08832-02</v>
      </c>
      <c r="AG1443" s="142">
        <f>IF(SUMPRODUCT(($A$4:$A1443=A1443)*($V$4:$V1443=V1443))&gt;1,0,1)</f>
        <v>0</v>
      </c>
    </row>
    <row r="1444" spans="1:33" ht="15" customHeight="1">
      <c r="A1444" s="142" t="s">
        <v>2775</v>
      </c>
      <c r="B1444" s="142" t="s">
        <v>2776</v>
      </c>
      <c r="C1444" s="142" t="s">
        <v>26</v>
      </c>
      <c r="D1444" s="142"/>
      <c r="E1444" s="142"/>
      <c r="F1444" s="142" t="s">
        <v>16</v>
      </c>
      <c r="G1444" s="142" t="str">
        <f t="shared" si="76"/>
        <v>Novembre</v>
      </c>
      <c r="H1444" s="158">
        <v>42677</v>
      </c>
      <c r="I1444" s="84" t="s">
        <v>1049</v>
      </c>
      <c r="J1444" s="142" t="s">
        <v>1053</v>
      </c>
      <c r="K1444" s="142" t="s">
        <v>1186</v>
      </c>
      <c r="L1444" s="142" t="s">
        <v>2662</v>
      </c>
      <c r="M1444" s="80" t="str">
        <f>IFERROR(VLOOKUP(K1444,REFERENCES!R:S,2,FALSE),"")</f>
        <v>Nombre</v>
      </c>
      <c r="N1444" s="75">
        <v>55</v>
      </c>
      <c r="O1444" s="75"/>
      <c r="P1444" s="75"/>
      <c r="Q1444" s="75"/>
      <c r="R1444" s="79"/>
      <c r="S1444" s="144">
        <v>550</v>
      </c>
      <c r="T1444" s="85"/>
      <c r="U1444" s="142" t="s">
        <v>17</v>
      </c>
      <c r="V1444" s="142" t="s">
        <v>275</v>
      </c>
      <c r="W1444" s="86" t="s">
        <v>1419</v>
      </c>
      <c r="X1444" s="142" t="s">
        <v>2664</v>
      </c>
      <c r="Y1444" s="142"/>
      <c r="Z1444" s="142"/>
      <c r="AA1444" s="142"/>
      <c r="AB1444" s="142" t="str">
        <f t="shared" si="73"/>
        <v>MED2016113GRRO2E</v>
      </c>
      <c r="AC1444" s="142">
        <f t="shared" si="74"/>
        <v>0</v>
      </c>
      <c r="AD1444" s="142" t="str">
        <f>VLOOKUP(U1444,NIVEAUXADMIN!A:B,2,FALSE)</f>
        <v>HT08</v>
      </c>
      <c r="AE1444" s="142" t="str">
        <f>VLOOKUP(V1444,NIVEAUXADMIN!E:F,2,FALSE)</f>
        <v>HT08832</v>
      </c>
      <c r="AF1444" s="142" t="str">
        <f>VLOOKUP(W1444,NIVEAUXADMIN!I:J,2,FALSE)</f>
        <v>HT08832-02</v>
      </c>
      <c r="AG1444" s="142">
        <f>IF(SUMPRODUCT(($A$4:$A1444=A1444)*($V$4:$V1444=V1444))&gt;1,0,1)</f>
        <v>0</v>
      </c>
    </row>
    <row r="1445" spans="1:33" ht="15" customHeight="1">
      <c r="A1445" s="142" t="s">
        <v>2775</v>
      </c>
      <c r="B1445" s="142" t="s">
        <v>2776</v>
      </c>
      <c r="C1445" s="142" t="s">
        <v>26</v>
      </c>
      <c r="D1445" s="142"/>
      <c r="E1445" s="142"/>
      <c r="F1445" s="142" t="s">
        <v>16</v>
      </c>
      <c r="G1445" s="142" t="str">
        <f t="shared" si="76"/>
        <v>Novembre</v>
      </c>
      <c r="H1445" s="158">
        <v>42677</v>
      </c>
      <c r="I1445" s="84" t="s">
        <v>1051</v>
      </c>
      <c r="J1445" s="142" t="s">
        <v>1052</v>
      </c>
      <c r="K1445" s="142" t="s">
        <v>1065</v>
      </c>
      <c r="L1445" s="142" t="s">
        <v>2679</v>
      </c>
      <c r="M1445" s="80" t="str">
        <f>IFERROR(VLOOKUP(K1445,REFERENCES!R:S,2,FALSE),"")</f>
        <v>N/A</v>
      </c>
      <c r="N1445" s="75"/>
      <c r="O1445" s="75"/>
      <c r="P1445" s="75"/>
      <c r="Q1445" s="75"/>
      <c r="R1445" s="79"/>
      <c r="S1445" s="144">
        <v>730</v>
      </c>
      <c r="T1445" s="85"/>
      <c r="U1445" s="142" t="s">
        <v>17</v>
      </c>
      <c r="V1445" s="142" t="s">
        <v>275</v>
      </c>
      <c r="W1445" s="86" t="s">
        <v>1419</v>
      </c>
      <c r="X1445" s="142" t="s">
        <v>2665</v>
      </c>
      <c r="Y1445" s="142"/>
      <c r="Z1445" s="142"/>
      <c r="AA1445" s="142" t="s">
        <v>2659</v>
      </c>
      <c r="AB1445" s="142" t="str">
        <f t="shared" si="73"/>
        <v>MED2016113GRRO2E</v>
      </c>
      <c r="AC1445" s="142">
        <f t="shared" si="74"/>
        <v>0</v>
      </c>
      <c r="AD1445" s="142" t="str">
        <f>VLOOKUP(U1445,NIVEAUXADMIN!A:B,2,FALSE)</f>
        <v>HT08</v>
      </c>
      <c r="AE1445" s="142" t="str">
        <f>VLOOKUP(V1445,NIVEAUXADMIN!E:F,2,FALSE)</f>
        <v>HT08832</v>
      </c>
      <c r="AF1445" s="142" t="str">
        <f>VLOOKUP(W1445,NIVEAUXADMIN!I:J,2,FALSE)</f>
        <v>HT08832-02</v>
      </c>
      <c r="AG1445" s="142">
        <f>IF(SUMPRODUCT(($A$4:$A1445=A1445)*($V$4:$V1445=V1445))&gt;1,0,1)</f>
        <v>0</v>
      </c>
    </row>
    <row r="1446" spans="1:33" ht="15" customHeight="1">
      <c r="A1446" s="142" t="s">
        <v>2775</v>
      </c>
      <c r="B1446" s="142" t="s">
        <v>2776</v>
      </c>
      <c r="C1446" s="142" t="s">
        <v>26</v>
      </c>
      <c r="D1446" s="142"/>
      <c r="E1446" s="142"/>
      <c r="F1446" s="142" t="s">
        <v>16</v>
      </c>
      <c r="G1446" s="142" t="str">
        <f t="shared" si="76"/>
        <v>Novembre</v>
      </c>
      <c r="H1446" s="158">
        <v>42677</v>
      </c>
      <c r="I1446" s="84" t="s">
        <v>1051</v>
      </c>
      <c r="J1446" s="142" t="s">
        <v>1052</v>
      </c>
      <c r="K1446" s="142" t="s">
        <v>1054</v>
      </c>
      <c r="L1446" s="142" t="s">
        <v>2660</v>
      </c>
      <c r="M1446" s="80" t="str">
        <f>IFERROR(VLOOKUP(K1446,REFERENCES!R:S,2,FALSE),"")</f>
        <v>Nombre</v>
      </c>
      <c r="N1446" s="75">
        <v>1460</v>
      </c>
      <c r="O1446" s="75"/>
      <c r="P1446" s="75"/>
      <c r="Q1446" s="75"/>
      <c r="R1446" s="79"/>
      <c r="S1446" s="144">
        <v>730</v>
      </c>
      <c r="T1446" s="85"/>
      <c r="U1446" s="142" t="s">
        <v>17</v>
      </c>
      <c r="V1446" s="142" t="s">
        <v>275</v>
      </c>
      <c r="W1446" s="86" t="s">
        <v>1419</v>
      </c>
      <c r="X1446" s="142" t="s">
        <v>2665</v>
      </c>
      <c r="Y1446" s="142"/>
      <c r="Z1446" s="142"/>
      <c r="AA1446" s="142"/>
      <c r="AB1446" s="142" t="str">
        <f t="shared" si="73"/>
        <v>MED2016113GRRO2E</v>
      </c>
      <c r="AC1446" s="142">
        <f t="shared" si="74"/>
        <v>0</v>
      </c>
      <c r="AD1446" s="142" t="str">
        <f>VLOOKUP(U1446,NIVEAUXADMIN!A:B,2,FALSE)</f>
        <v>HT08</v>
      </c>
      <c r="AE1446" s="142" t="str">
        <f>VLOOKUP(V1446,NIVEAUXADMIN!E:F,2,FALSE)</f>
        <v>HT08832</v>
      </c>
      <c r="AF1446" s="142" t="str">
        <f>VLOOKUP(W1446,NIVEAUXADMIN!I:J,2,FALSE)</f>
        <v>HT08832-02</v>
      </c>
      <c r="AG1446" s="142">
        <f>IF(SUMPRODUCT(($A$4:$A1446=A1446)*($V$4:$V1446=V1446))&gt;1,0,1)</f>
        <v>0</v>
      </c>
    </row>
    <row r="1447" spans="1:33" ht="15" customHeight="1">
      <c r="A1447" s="142" t="s">
        <v>2775</v>
      </c>
      <c r="B1447" s="142" t="s">
        <v>2776</v>
      </c>
      <c r="C1447" s="142" t="s">
        <v>26</v>
      </c>
      <c r="D1447" s="142"/>
      <c r="E1447" s="142"/>
      <c r="F1447" s="142" t="s">
        <v>16</v>
      </c>
      <c r="G1447" s="142" t="str">
        <f t="shared" si="76"/>
        <v>Novembre</v>
      </c>
      <c r="H1447" s="158">
        <v>42677</v>
      </c>
      <c r="I1447" s="84" t="s">
        <v>1051</v>
      </c>
      <c r="J1447" s="142" t="s">
        <v>1052</v>
      </c>
      <c r="K1447" s="142" t="s">
        <v>1056</v>
      </c>
      <c r="L1447" s="142" t="s">
        <v>2660</v>
      </c>
      <c r="M1447" s="80" t="str">
        <f>IFERROR(VLOOKUP(K1447,REFERENCES!R:S,2,FALSE),"")</f>
        <v>Nombre</v>
      </c>
      <c r="N1447" s="75">
        <v>1460</v>
      </c>
      <c r="O1447" s="75"/>
      <c r="P1447" s="75"/>
      <c r="Q1447" s="75"/>
      <c r="R1447" s="79"/>
      <c r="S1447" s="144">
        <v>730</v>
      </c>
      <c r="T1447" s="85"/>
      <c r="U1447" s="142" t="s">
        <v>17</v>
      </c>
      <c r="V1447" s="142" t="s">
        <v>275</v>
      </c>
      <c r="W1447" s="86" t="s">
        <v>1419</v>
      </c>
      <c r="X1447" s="142" t="s">
        <v>2665</v>
      </c>
      <c r="Y1447" s="142"/>
      <c r="Z1447" s="142"/>
      <c r="AA1447" s="142"/>
      <c r="AB1447" s="142" t="str">
        <f t="shared" si="73"/>
        <v>MED2016113GRRO2E</v>
      </c>
      <c r="AC1447" s="142">
        <f t="shared" si="74"/>
        <v>0</v>
      </c>
      <c r="AD1447" s="142" t="str">
        <f>VLOOKUP(U1447,NIVEAUXADMIN!A:B,2,FALSE)</f>
        <v>HT08</v>
      </c>
      <c r="AE1447" s="142" t="str">
        <f>VLOOKUP(V1447,NIVEAUXADMIN!E:F,2,FALSE)</f>
        <v>HT08832</v>
      </c>
      <c r="AF1447" s="142" t="str">
        <f>VLOOKUP(W1447,NIVEAUXADMIN!I:J,2,FALSE)</f>
        <v>HT08832-02</v>
      </c>
      <c r="AG1447" s="142">
        <f>IF(SUMPRODUCT(($A$4:$A1447=A1447)*($V$4:$V1447=V1447))&gt;1,0,1)</f>
        <v>0</v>
      </c>
    </row>
    <row r="1448" spans="1:33" ht="15" customHeight="1">
      <c r="A1448" s="142" t="s">
        <v>2775</v>
      </c>
      <c r="B1448" s="142" t="s">
        <v>2776</v>
      </c>
      <c r="C1448" s="142" t="s">
        <v>26</v>
      </c>
      <c r="D1448" s="142"/>
      <c r="E1448" s="142"/>
      <c r="F1448" s="142" t="s">
        <v>16</v>
      </c>
      <c r="G1448" s="142" t="str">
        <f t="shared" si="76"/>
        <v>Novembre</v>
      </c>
      <c r="H1448" s="158">
        <v>42677</v>
      </c>
      <c r="I1448" s="84" t="s">
        <v>1051</v>
      </c>
      <c r="J1448" s="142" t="s">
        <v>1052</v>
      </c>
      <c r="K1448" s="142" t="s">
        <v>1059</v>
      </c>
      <c r="L1448" s="142" t="s">
        <v>2661</v>
      </c>
      <c r="M1448" s="80" t="str">
        <f>IFERROR(VLOOKUP(K1448,REFERENCES!R:S,2,FALSE),"")</f>
        <v>Nombre</v>
      </c>
      <c r="N1448" s="75">
        <v>146000</v>
      </c>
      <c r="O1448" s="75"/>
      <c r="P1448" s="75"/>
      <c r="Q1448" s="75"/>
      <c r="R1448" s="79"/>
      <c r="S1448" s="144">
        <v>730</v>
      </c>
      <c r="T1448" s="85"/>
      <c r="U1448" s="142" t="s">
        <v>17</v>
      </c>
      <c r="V1448" s="142" t="s">
        <v>275</v>
      </c>
      <c r="W1448" s="86" t="s">
        <v>1419</v>
      </c>
      <c r="X1448" s="142" t="s">
        <v>2665</v>
      </c>
      <c r="Y1448" s="142"/>
      <c r="Z1448" s="142"/>
      <c r="AA1448" s="142"/>
      <c r="AB1448" s="142" t="str">
        <f t="shared" si="73"/>
        <v>MED2016113GRRO2E</v>
      </c>
      <c r="AC1448" s="142">
        <f t="shared" si="74"/>
        <v>0</v>
      </c>
      <c r="AD1448" s="142" t="str">
        <f>VLOOKUP(U1448,NIVEAUXADMIN!A:B,2,FALSE)</f>
        <v>HT08</v>
      </c>
      <c r="AE1448" s="142" t="str">
        <f>VLOOKUP(V1448,NIVEAUXADMIN!E:F,2,FALSE)</f>
        <v>HT08832</v>
      </c>
      <c r="AF1448" s="142" t="str">
        <f>VLOOKUP(W1448,NIVEAUXADMIN!I:J,2,FALSE)</f>
        <v>HT08832-02</v>
      </c>
      <c r="AG1448" s="142">
        <f>IF(SUMPRODUCT(($A$4:$A1448=A1448)*($V$4:$V1448=V1448))&gt;1,0,1)</f>
        <v>0</v>
      </c>
    </row>
    <row r="1449" spans="1:33" ht="15" customHeight="1">
      <c r="A1449" s="142" t="s">
        <v>2775</v>
      </c>
      <c r="B1449" s="142" t="s">
        <v>2776</v>
      </c>
      <c r="C1449" s="142" t="s">
        <v>26</v>
      </c>
      <c r="D1449" s="142"/>
      <c r="E1449" s="142"/>
      <c r="F1449" s="142" t="s">
        <v>16</v>
      </c>
      <c r="G1449" s="142" t="str">
        <f t="shared" si="76"/>
        <v>Novembre</v>
      </c>
      <c r="H1449" s="158">
        <v>42677</v>
      </c>
      <c r="I1449" s="84" t="s">
        <v>1049</v>
      </c>
      <c r="J1449" s="142" t="s">
        <v>1053</v>
      </c>
      <c r="K1449" s="142" t="s">
        <v>1186</v>
      </c>
      <c r="L1449" s="142" t="s">
        <v>2662</v>
      </c>
      <c r="M1449" s="80" t="str">
        <f>IFERROR(VLOOKUP(K1449,REFERENCES!R:S,2,FALSE),"")</f>
        <v>Nombre</v>
      </c>
      <c r="N1449" s="75">
        <v>73</v>
      </c>
      <c r="O1449" s="75"/>
      <c r="P1449" s="75"/>
      <c r="Q1449" s="75"/>
      <c r="R1449" s="79"/>
      <c r="S1449" s="144">
        <v>730</v>
      </c>
      <c r="T1449" s="85"/>
      <c r="U1449" s="142" t="s">
        <v>17</v>
      </c>
      <c r="V1449" s="142" t="s">
        <v>275</v>
      </c>
      <c r="W1449" s="86" t="s">
        <v>1419</v>
      </c>
      <c r="X1449" s="142" t="s">
        <v>2665</v>
      </c>
      <c r="Y1449" s="142"/>
      <c r="Z1449" s="142"/>
      <c r="AA1449" s="142"/>
      <c r="AB1449" s="142" t="str">
        <f t="shared" si="73"/>
        <v>MED2016113GRRO2E</v>
      </c>
      <c r="AC1449" s="142">
        <f t="shared" si="74"/>
        <v>0</v>
      </c>
      <c r="AD1449" s="142" t="str">
        <f>VLOOKUP(U1449,NIVEAUXADMIN!A:B,2,FALSE)</f>
        <v>HT08</v>
      </c>
      <c r="AE1449" s="142" t="str">
        <f>VLOOKUP(V1449,NIVEAUXADMIN!E:F,2,FALSE)</f>
        <v>HT08832</v>
      </c>
      <c r="AF1449" s="142" t="str">
        <f>VLOOKUP(W1449,NIVEAUXADMIN!I:J,2,FALSE)</f>
        <v>HT08832-02</v>
      </c>
      <c r="AG1449" s="142">
        <f>IF(SUMPRODUCT(($A$4:$A1449=A1449)*($V$4:$V1449=V1449))&gt;1,0,1)</f>
        <v>0</v>
      </c>
    </row>
    <row r="1450" spans="1:33" ht="15" customHeight="1">
      <c r="A1450" s="142" t="s">
        <v>2775</v>
      </c>
      <c r="B1450" s="142" t="s">
        <v>2776</v>
      </c>
      <c r="C1450" s="142" t="s">
        <v>26</v>
      </c>
      <c r="D1450" s="142"/>
      <c r="E1450" s="142"/>
      <c r="F1450" s="142" t="s">
        <v>16</v>
      </c>
      <c r="G1450" s="142" t="s">
        <v>1956</v>
      </c>
      <c r="H1450" s="158" t="s">
        <v>2678</v>
      </c>
      <c r="I1450" s="84" t="s">
        <v>1051</v>
      </c>
      <c r="J1450" s="142" t="s">
        <v>1052</v>
      </c>
      <c r="K1450" s="142" t="s">
        <v>1065</v>
      </c>
      <c r="L1450" s="142" t="s">
        <v>2679</v>
      </c>
      <c r="M1450" s="80" t="str">
        <f>IFERROR(VLOOKUP(K1450,REFERENCES!R:S,2,FALSE),"")</f>
        <v>N/A</v>
      </c>
      <c r="N1450" s="75"/>
      <c r="O1450" s="75"/>
      <c r="P1450" s="75"/>
      <c r="Q1450" s="75"/>
      <c r="R1450" s="79"/>
      <c r="S1450" s="144">
        <v>610</v>
      </c>
      <c r="T1450" s="85"/>
      <c r="U1450" s="142" t="s">
        <v>20</v>
      </c>
      <c r="V1450" s="142" t="s">
        <v>551</v>
      </c>
      <c r="W1450" s="86" t="s">
        <v>1504</v>
      </c>
      <c r="X1450" s="142" t="s">
        <v>2676</v>
      </c>
      <c r="Y1450" s="142"/>
      <c r="Z1450" s="142"/>
      <c r="AA1450" s="142" t="s">
        <v>2659</v>
      </c>
      <c r="AB1450" s="142" t="e">
        <f t="shared" si="73"/>
        <v>#VALUE!</v>
      </c>
      <c r="AC1450" s="142">
        <f t="shared" si="74"/>
        <v>162</v>
      </c>
      <c r="AD1450" s="142" t="str">
        <f>VLOOKUP(U1450,NIVEAUXADMIN!A:B,2,FALSE)</f>
        <v>HT07</v>
      </c>
      <c r="AE1450" s="142" t="str">
        <f>VLOOKUP(V1450,NIVEAUXADMIN!E:F,2,FALSE)</f>
        <v>HT07753</v>
      </c>
      <c r="AF1450" s="142" t="str">
        <f>VLOOKUP(W1450,NIVEAUXADMIN!I:J,2,FALSE)</f>
        <v>HT07753-02</v>
      </c>
      <c r="AG1450" s="142">
        <f>IF(SUMPRODUCT(($A$4:$A1450=A1450)*($V$4:$V1450=V1450))&gt;1,0,1)</f>
        <v>1</v>
      </c>
    </row>
    <row r="1451" spans="1:33" ht="15" customHeight="1">
      <c r="A1451" s="142" t="s">
        <v>2775</v>
      </c>
      <c r="B1451" s="142" t="s">
        <v>2776</v>
      </c>
      <c r="C1451" s="142" t="s">
        <v>26</v>
      </c>
      <c r="D1451" s="142"/>
      <c r="E1451" s="142"/>
      <c r="F1451" s="142" t="s">
        <v>16</v>
      </c>
      <c r="G1451" s="142" t="s">
        <v>1956</v>
      </c>
      <c r="H1451" s="158" t="s">
        <v>2678</v>
      </c>
      <c r="I1451" s="84" t="s">
        <v>1051</v>
      </c>
      <c r="J1451" s="142" t="s">
        <v>1052</v>
      </c>
      <c r="K1451" s="142" t="s">
        <v>1054</v>
      </c>
      <c r="L1451" s="142" t="s">
        <v>2660</v>
      </c>
      <c r="M1451" s="80" t="str">
        <f>IFERROR(VLOOKUP(K1451,REFERENCES!R:S,2,FALSE),"")</f>
        <v>Nombre</v>
      </c>
      <c r="N1451" s="75">
        <v>1220</v>
      </c>
      <c r="O1451" s="75"/>
      <c r="P1451" s="75"/>
      <c r="Q1451" s="75"/>
      <c r="R1451" s="79"/>
      <c r="S1451" s="144">
        <v>610</v>
      </c>
      <c r="T1451" s="85"/>
      <c r="U1451" s="142" t="s">
        <v>20</v>
      </c>
      <c r="V1451" s="142" t="s">
        <v>551</v>
      </c>
      <c r="W1451" s="86" t="s">
        <v>1504</v>
      </c>
      <c r="X1451" s="142" t="s">
        <v>2676</v>
      </c>
      <c r="Y1451" s="142"/>
      <c r="Z1451" s="142"/>
      <c r="AA1451" s="142"/>
      <c r="AB1451" s="142" t="e">
        <f t="shared" si="73"/>
        <v>#VALUE!</v>
      </c>
      <c r="AC1451" s="142">
        <f t="shared" si="74"/>
        <v>162</v>
      </c>
      <c r="AD1451" s="142" t="str">
        <f>VLOOKUP(U1451,NIVEAUXADMIN!A:B,2,FALSE)</f>
        <v>HT07</v>
      </c>
      <c r="AE1451" s="142" t="str">
        <f>VLOOKUP(V1451,NIVEAUXADMIN!E:F,2,FALSE)</f>
        <v>HT07753</v>
      </c>
      <c r="AF1451" s="142" t="str">
        <f>VLOOKUP(W1451,NIVEAUXADMIN!I:J,2,FALSE)</f>
        <v>HT07753-02</v>
      </c>
      <c r="AG1451" s="142">
        <f>IF(SUMPRODUCT(($A$4:$A1451=A1451)*($V$4:$V1451=V1451))&gt;1,0,1)</f>
        <v>0</v>
      </c>
    </row>
    <row r="1452" spans="1:33" ht="15" customHeight="1">
      <c r="A1452" s="142" t="s">
        <v>2775</v>
      </c>
      <c r="B1452" s="142" t="s">
        <v>2776</v>
      </c>
      <c r="C1452" s="142" t="s">
        <v>26</v>
      </c>
      <c r="D1452" s="142"/>
      <c r="E1452" s="142"/>
      <c r="F1452" s="142" t="s">
        <v>16</v>
      </c>
      <c r="G1452" s="142" t="s">
        <v>1956</v>
      </c>
      <c r="H1452" s="158" t="s">
        <v>2678</v>
      </c>
      <c r="I1452" s="84" t="s">
        <v>1051</v>
      </c>
      <c r="J1452" s="142" t="s">
        <v>1052</v>
      </c>
      <c r="K1452" s="142" t="s">
        <v>1056</v>
      </c>
      <c r="L1452" s="142" t="s">
        <v>2660</v>
      </c>
      <c r="M1452" s="80" t="str">
        <f>IFERROR(VLOOKUP(K1452,REFERENCES!R:S,2,FALSE),"")</f>
        <v>Nombre</v>
      </c>
      <c r="N1452" s="75">
        <v>1220</v>
      </c>
      <c r="O1452" s="75"/>
      <c r="P1452" s="75"/>
      <c r="Q1452" s="75"/>
      <c r="R1452" s="79"/>
      <c r="S1452" s="144">
        <v>610</v>
      </c>
      <c r="T1452" s="85"/>
      <c r="U1452" s="142" t="s">
        <v>20</v>
      </c>
      <c r="V1452" s="142" t="s">
        <v>551</v>
      </c>
      <c r="W1452" s="86" t="s">
        <v>1504</v>
      </c>
      <c r="X1452" s="142" t="s">
        <v>2676</v>
      </c>
      <c r="Y1452" s="142"/>
      <c r="Z1452" s="142"/>
      <c r="AA1452" s="142"/>
      <c r="AB1452" s="142" t="e">
        <f t="shared" si="73"/>
        <v>#VALUE!</v>
      </c>
      <c r="AC1452" s="142">
        <f t="shared" si="74"/>
        <v>162</v>
      </c>
      <c r="AD1452" s="142" t="str">
        <f>VLOOKUP(U1452,NIVEAUXADMIN!A:B,2,FALSE)</f>
        <v>HT07</v>
      </c>
      <c r="AE1452" s="142" t="str">
        <f>VLOOKUP(V1452,NIVEAUXADMIN!E:F,2,FALSE)</f>
        <v>HT07753</v>
      </c>
      <c r="AF1452" s="142" t="str">
        <f>VLOOKUP(W1452,NIVEAUXADMIN!I:J,2,FALSE)</f>
        <v>HT07753-02</v>
      </c>
      <c r="AG1452" s="142">
        <f>IF(SUMPRODUCT(($A$4:$A1452=A1452)*($V$4:$V1452=V1452))&gt;1,0,1)</f>
        <v>0</v>
      </c>
    </row>
    <row r="1453" spans="1:33" ht="15" customHeight="1">
      <c r="A1453" s="142" t="s">
        <v>2775</v>
      </c>
      <c r="B1453" s="142" t="s">
        <v>2776</v>
      </c>
      <c r="C1453" s="142" t="s">
        <v>26</v>
      </c>
      <c r="D1453" s="142"/>
      <c r="E1453" s="142"/>
      <c r="F1453" s="142" t="s">
        <v>16</v>
      </c>
      <c r="G1453" s="142" t="s">
        <v>1956</v>
      </c>
      <c r="H1453" s="158" t="s">
        <v>2678</v>
      </c>
      <c r="I1453" s="84" t="s">
        <v>1051</v>
      </c>
      <c r="J1453" s="142" t="s">
        <v>1052</v>
      </c>
      <c r="K1453" s="142" t="s">
        <v>1059</v>
      </c>
      <c r="L1453" s="142" t="s">
        <v>2661</v>
      </c>
      <c r="M1453" s="80" t="str">
        <f>IFERROR(VLOOKUP(K1453,REFERENCES!R:S,2,FALSE),"")</f>
        <v>Nombre</v>
      </c>
      <c r="N1453" s="75">
        <v>122000</v>
      </c>
      <c r="O1453" s="75"/>
      <c r="P1453" s="75"/>
      <c r="Q1453" s="75"/>
      <c r="R1453" s="79"/>
      <c r="S1453" s="144">
        <v>610</v>
      </c>
      <c r="T1453" s="85"/>
      <c r="U1453" s="142" t="s">
        <v>20</v>
      </c>
      <c r="V1453" s="142" t="s">
        <v>551</v>
      </c>
      <c r="W1453" s="86" t="s">
        <v>1504</v>
      </c>
      <c r="X1453" s="142" t="s">
        <v>2676</v>
      </c>
      <c r="Y1453" s="142"/>
      <c r="Z1453" s="142"/>
      <c r="AA1453" s="142"/>
      <c r="AB1453" s="142" t="e">
        <f t="shared" si="73"/>
        <v>#VALUE!</v>
      </c>
      <c r="AC1453" s="142">
        <f t="shared" si="74"/>
        <v>162</v>
      </c>
      <c r="AD1453" s="142" t="str">
        <f>VLOOKUP(U1453,NIVEAUXADMIN!A:B,2,FALSE)</f>
        <v>HT07</v>
      </c>
      <c r="AE1453" s="142" t="str">
        <f>VLOOKUP(V1453,NIVEAUXADMIN!E:F,2,FALSE)</f>
        <v>HT07753</v>
      </c>
      <c r="AF1453" s="142" t="str">
        <f>VLOOKUP(W1453,NIVEAUXADMIN!I:J,2,FALSE)</f>
        <v>HT07753-02</v>
      </c>
      <c r="AG1453" s="142">
        <f>IF(SUMPRODUCT(($A$4:$A1453=A1453)*($V$4:$V1453=V1453))&gt;1,0,1)</f>
        <v>0</v>
      </c>
    </row>
    <row r="1454" spans="1:33" ht="15" customHeight="1">
      <c r="A1454" s="142" t="s">
        <v>2775</v>
      </c>
      <c r="B1454" s="142" t="s">
        <v>2776</v>
      </c>
      <c r="C1454" s="142" t="s">
        <v>26</v>
      </c>
      <c r="D1454" s="142"/>
      <c r="E1454" s="142"/>
      <c r="F1454" s="142" t="s">
        <v>16</v>
      </c>
      <c r="G1454" s="142" t="s">
        <v>1956</v>
      </c>
      <c r="H1454" s="158" t="s">
        <v>2678</v>
      </c>
      <c r="I1454" s="84" t="s">
        <v>1049</v>
      </c>
      <c r="J1454" s="142" t="s">
        <v>1053</v>
      </c>
      <c r="K1454" s="142" t="s">
        <v>1186</v>
      </c>
      <c r="L1454" s="142" t="s">
        <v>2662</v>
      </c>
      <c r="M1454" s="80" t="str">
        <f>IFERROR(VLOOKUP(K1454,REFERENCES!R:S,2,FALSE),"")</f>
        <v>Nombre</v>
      </c>
      <c r="N1454" s="75">
        <v>61</v>
      </c>
      <c r="O1454" s="75"/>
      <c r="P1454" s="75"/>
      <c r="Q1454" s="75"/>
      <c r="R1454" s="79"/>
      <c r="S1454" s="144">
        <v>610</v>
      </c>
      <c r="T1454" s="85"/>
      <c r="U1454" s="142" t="s">
        <v>20</v>
      </c>
      <c r="V1454" s="142" t="s">
        <v>551</v>
      </c>
      <c r="W1454" s="86" t="s">
        <v>1504</v>
      </c>
      <c r="X1454" s="142" t="s">
        <v>2676</v>
      </c>
      <c r="Y1454" s="142"/>
      <c r="Z1454" s="142"/>
      <c r="AA1454" s="142"/>
      <c r="AB1454" s="142" t="e">
        <f t="shared" si="73"/>
        <v>#VALUE!</v>
      </c>
      <c r="AC1454" s="142">
        <f t="shared" si="74"/>
        <v>162</v>
      </c>
      <c r="AD1454" s="142" t="str">
        <f>VLOOKUP(U1454,NIVEAUXADMIN!A:B,2,FALSE)</f>
        <v>HT07</v>
      </c>
      <c r="AE1454" s="142" t="str">
        <f>VLOOKUP(V1454,NIVEAUXADMIN!E:F,2,FALSE)</f>
        <v>HT07753</v>
      </c>
      <c r="AF1454" s="142" t="str">
        <f>VLOOKUP(W1454,NIVEAUXADMIN!I:J,2,FALSE)</f>
        <v>HT07753-02</v>
      </c>
      <c r="AG1454" s="142">
        <f>IF(SUMPRODUCT(($A$4:$A1454=A1454)*($V$4:$V1454=V1454))&gt;1,0,1)</f>
        <v>0</v>
      </c>
    </row>
    <row r="1455" spans="1:33" ht="15" customHeight="1">
      <c r="A1455" s="142" t="s">
        <v>2775</v>
      </c>
      <c r="B1455" s="142" t="s">
        <v>2776</v>
      </c>
      <c r="C1455" s="142" t="s">
        <v>26</v>
      </c>
      <c r="D1455" s="142"/>
      <c r="E1455" s="142"/>
      <c r="F1455" s="142" t="s">
        <v>16</v>
      </c>
      <c r="G1455" s="142" t="s">
        <v>1956</v>
      </c>
      <c r="H1455" s="158" t="s">
        <v>2678</v>
      </c>
      <c r="I1455" s="84" t="s">
        <v>1051</v>
      </c>
      <c r="J1455" s="142" t="s">
        <v>1052</v>
      </c>
      <c r="K1455" s="142" t="s">
        <v>1065</v>
      </c>
      <c r="L1455" s="142" t="s">
        <v>2679</v>
      </c>
      <c r="M1455" s="80" t="str">
        <f>IFERROR(VLOOKUP(K1455,REFERENCES!R:S,2,FALSE),"")</f>
        <v>N/A</v>
      </c>
      <c r="N1455" s="75"/>
      <c r="O1455" s="75"/>
      <c r="P1455" s="75"/>
      <c r="Q1455" s="75"/>
      <c r="R1455" s="79"/>
      <c r="S1455" s="144">
        <v>980</v>
      </c>
      <c r="T1455" s="85"/>
      <c r="U1455" s="142" t="s">
        <v>20</v>
      </c>
      <c r="V1455" s="142" t="s">
        <v>551</v>
      </c>
      <c r="W1455" s="86" t="s">
        <v>1504</v>
      </c>
      <c r="X1455" s="142" t="s">
        <v>2677</v>
      </c>
      <c r="Y1455" s="142"/>
      <c r="Z1455" s="142"/>
      <c r="AA1455" s="142" t="s">
        <v>2659</v>
      </c>
      <c r="AB1455" s="142" t="e">
        <f t="shared" si="73"/>
        <v>#VALUE!</v>
      </c>
      <c r="AC1455" s="142">
        <f t="shared" si="74"/>
        <v>162</v>
      </c>
      <c r="AD1455" s="142" t="str">
        <f>VLOOKUP(U1455,NIVEAUXADMIN!A:B,2,FALSE)</f>
        <v>HT07</v>
      </c>
      <c r="AE1455" s="142" t="str">
        <f>VLOOKUP(V1455,NIVEAUXADMIN!E:F,2,FALSE)</f>
        <v>HT07753</v>
      </c>
      <c r="AF1455" s="142" t="str">
        <f>VLOOKUP(W1455,NIVEAUXADMIN!I:J,2,FALSE)</f>
        <v>HT07753-02</v>
      </c>
      <c r="AG1455" s="142">
        <f>IF(SUMPRODUCT(($A$4:$A1455=A1455)*($V$4:$V1455=V1455))&gt;1,0,1)</f>
        <v>0</v>
      </c>
    </row>
    <row r="1456" spans="1:33" ht="15" customHeight="1">
      <c r="A1456" s="142" t="s">
        <v>2775</v>
      </c>
      <c r="B1456" s="142" t="s">
        <v>2776</v>
      </c>
      <c r="C1456" s="142" t="s">
        <v>26</v>
      </c>
      <c r="D1456" s="142"/>
      <c r="E1456" s="142"/>
      <c r="F1456" s="142" t="s">
        <v>16</v>
      </c>
      <c r="G1456" s="142" t="s">
        <v>1956</v>
      </c>
      <c r="H1456" s="158" t="s">
        <v>2678</v>
      </c>
      <c r="I1456" s="84" t="s">
        <v>1051</v>
      </c>
      <c r="J1456" s="142" t="s">
        <v>1052</v>
      </c>
      <c r="K1456" s="142" t="s">
        <v>1054</v>
      </c>
      <c r="L1456" s="142" t="s">
        <v>2660</v>
      </c>
      <c r="M1456" s="80" t="str">
        <f>IFERROR(VLOOKUP(K1456,REFERENCES!R:S,2,FALSE),"")</f>
        <v>Nombre</v>
      </c>
      <c r="N1456" s="75">
        <v>1960</v>
      </c>
      <c r="O1456" s="75"/>
      <c r="P1456" s="75"/>
      <c r="Q1456" s="75"/>
      <c r="R1456" s="79"/>
      <c r="S1456" s="144">
        <v>980</v>
      </c>
      <c r="T1456" s="85"/>
      <c r="U1456" s="142" t="s">
        <v>20</v>
      </c>
      <c r="V1456" s="142" t="s">
        <v>551</v>
      </c>
      <c r="W1456" s="86" t="s">
        <v>1504</v>
      </c>
      <c r="X1456" s="142" t="s">
        <v>2677</v>
      </c>
      <c r="Y1456" s="142"/>
      <c r="Z1456" s="142"/>
      <c r="AA1456" s="142"/>
      <c r="AB1456" s="142" t="e">
        <f t="shared" si="73"/>
        <v>#VALUE!</v>
      </c>
      <c r="AC1456" s="142">
        <f t="shared" si="74"/>
        <v>162</v>
      </c>
      <c r="AD1456" s="142" t="str">
        <f>VLOOKUP(U1456,NIVEAUXADMIN!A:B,2,FALSE)</f>
        <v>HT07</v>
      </c>
      <c r="AE1456" s="142" t="str">
        <f>VLOOKUP(V1456,NIVEAUXADMIN!E:F,2,FALSE)</f>
        <v>HT07753</v>
      </c>
      <c r="AF1456" s="142" t="str">
        <f>VLOOKUP(W1456,NIVEAUXADMIN!I:J,2,FALSE)</f>
        <v>HT07753-02</v>
      </c>
      <c r="AG1456" s="142">
        <f>IF(SUMPRODUCT(($A$4:$A1456=A1456)*($V$4:$V1456=V1456))&gt;1,0,1)</f>
        <v>0</v>
      </c>
    </row>
    <row r="1457" spans="1:33" ht="15" customHeight="1">
      <c r="A1457" s="142" t="s">
        <v>2775</v>
      </c>
      <c r="B1457" s="142" t="s">
        <v>2776</v>
      </c>
      <c r="C1457" s="142" t="s">
        <v>26</v>
      </c>
      <c r="D1457" s="142"/>
      <c r="E1457" s="142"/>
      <c r="F1457" s="142" t="s">
        <v>16</v>
      </c>
      <c r="G1457" s="142" t="s">
        <v>1956</v>
      </c>
      <c r="H1457" s="158" t="s">
        <v>2678</v>
      </c>
      <c r="I1457" s="84" t="s">
        <v>1051</v>
      </c>
      <c r="J1457" s="142" t="s">
        <v>1052</v>
      </c>
      <c r="K1457" s="142" t="s">
        <v>1056</v>
      </c>
      <c r="L1457" s="142" t="s">
        <v>2660</v>
      </c>
      <c r="M1457" s="80" t="str">
        <f>IFERROR(VLOOKUP(K1457,REFERENCES!R:S,2,FALSE),"")</f>
        <v>Nombre</v>
      </c>
      <c r="N1457" s="75">
        <v>1960</v>
      </c>
      <c r="O1457" s="75"/>
      <c r="P1457" s="75"/>
      <c r="Q1457" s="75"/>
      <c r="R1457" s="79"/>
      <c r="S1457" s="144">
        <v>980</v>
      </c>
      <c r="T1457" s="85"/>
      <c r="U1457" s="142" t="s">
        <v>20</v>
      </c>
      <c r="V1457" s="142" t="s">
        <v>551</v>
      </c>
      <c r="W1457" s="86" t="s">
        <v>1504</v>
      </c>
      <c r="X1457" s="142" t="s">
        <v>2677</v>
      </c>
      <c r="Y1457" s="142"/>
      <c r="Z1457" s="142"/>
      <c r="AA1457" s="142"/>
      <c r="AB1457" s="142" t="e">
        <f t="shared" si="73"/>
        <v>#VALUE!</v>
      </c>
      <c r="AC1457" s="142">
        <f t="shared" si="74"/>
        <v>162</v>
      </c>
      <c r="AD1457" s="142" t="str">
        <f>VLOOKUP(U1457,NIVEAUXADMIN!A:B,2,FALSE)</f>
        <v>HT07</v>
      </c>
      <c r="AE1457" s="142" t="str">
        <f>VLOOKUP(V1457,NIVEAUXADMIN!E:F,2,FALSE)</f>
        <v>HT07753</v>
      </c>
      <c r="AF1457" s="142" t="str">
        <f>VLOOKUP(W1457,NIVEAUXADMIN!I:J,2,FALSE)</f>
        <v>HT07753-02</v>
      </c>
      <c r="AG1457" s="142">
        <f>IF(SUMPRODUCT(($A$4:$A1457=A1457)*($V$4:$V1457=V1457))&gt;1,0,1)</f>
        <v>0</v>
      </c>
    </row>
    <row r="1458" spans="1:33" ht="15" customHeight="1">
      <c r="A1458" s="142" t="s">
        <v>2775</v>
      </c>
      <c r="B1458" s="142" t="s">
        <v>2776</v>
      </c>
      <c r="C1458" s="142" t="s">
        <v>26</v>
      </c>
      <c r="D1458" s="142"/>
      <c r="E1458" s="142"/>
      <c r="F1458" s="142" t="s">
        <v>16</v>
      </c>
      <c r="G1458" s="142" t="s">
        <v>1956</v>
      </c>
      <c r="H1458" s="158" t="s">
        <v>2678</v>
      </c>
      <c r="I1458" s="84" t="s">
        <v>1051</v>
      </c>
      <c r="J1458" s="142" t="s">
        <v>1052</v>
      </c>
      <c r="K1458" s="142" t="s">
        <v>1059</v>
      </c>
      <c r="L1458" s="142" t="s">
        <v>2661</v>
      </c>
      <c r="M1458" s="80" t="str">
        <f>IFERROR(VLOOKUP(K1458,REFERENCES!R:S,2,FALSE),"")</f>
        <v>Nombre</v>
      </c>
      <c r="N1458" s="75">
        <v>196000</v>
      </c>
      <c r="O1458" s="75"/>
      <c r="P1458" s="75"/>
      <c r="Q1458" s="75"/>
      <c r="R1458" s="79"/>
      <c r="S1458" s="144">
        <v>980</v>
      </c>
      <c r="T1458" s="85"/>
      <c r="U1458" s="142" t="s">
        <v>20</v>
      </c>
      <c r="V1458" s="142" t="s">
        <v>551</v>
      </c>
      <c r="W1458" s="86" t="s">
        <v>1504</v>
      </c>
      <c r="X1458" s="142" t="s">
        <v>2677</v>
      </c>
      <c r="Y1458" s="142"/>
      <c r="Z1458" s="142"/>
      <c r="AA1458" s="142"/>
      <c r="AB1458" s="142" t="e">
        <f t="shared" si="73"/>
        <v>#VALUE!</v>
      </c>
      <c r="AC1458" s="142">
        <f t="shared" si="74"/>
        <v>162</v>
      </c>
      <c r="AD1458" s="142" t="str">
        <f>VLOOKUP(U1458,NIVEAUXADMIN!A:B,2,FALSE)</f>
        <v>HT07</v>
      </c>
      <c r="AE1458" s="142" t="str">
        <f>VLOOKUP(V1458,NIVEAUXADMIN!E:F,2,FALSE)</f>
        <v>HT07753</v>
      </c>
      <c r="AF1458" s="142" t="str">
        <f>VLOOKUP(W1458,NIVEAUXADMIN!I:J,2,FALSE)</f>
        <v>HT07753-02</v>
      </c>
      <c r="AG1458" s="142">
        <f>IF(SUMPRODUCT(($A$4:$A1458=A1458)*($V$4:$V1458=V1458))&gt;1,0,1)</f>
        <v>0</v>
      </c>
    </row>
    <row r="1459" spans="1:33" ht="15" customHeight="1">
      <c r="A1459" s="142" t="s">
        <v>2775</v>
      </c>
      <c r="B1459" s="142" t="s">
        <v>2776</v>
      </c>
      <c r="C1459" s="142" t="s">
        <v>26</v>
      </c>
      <c r="D1459" s="142"/>
      <c r="E1459" s="142"/>
      <c r="F1459" s="142" t="s">
        <v>16</v>
      </c>
      <c r="G1459" s="142" t="s">
        <v>1956</v>
      </c>
      <c r="H1459" s="158" t="s">
        <v>2678</v>
      </c>
      <c r="I1459" s="84" t="s">
        <v>1049</v>
      </c>
      <c r="J1459" s="142" t="s">
        <v>1053</v>
      </c>
      <c r="K1459" s="142" t="s">
        <v>1186</v>
      </c>
      <c r="L1459" s="142" t="s">
        <v>2662</v>
      </c>
      <c r="M1459" s="80" t="str">
        <f>IFERROR(VLOOKUP(K1459,REFERENCES!R:S,2,FALSE),"")</f>
        <v>Nombre</v>
      </c>
      <c r="N1459" s="75">
        <v>98</v>
      </c>
      <c r="O1459" s="75"/>
      <c r="P1459" s="75"/>
      <c r="Q1459" s="75"/>
      <c r="R1459" s="79"/>
      <c r="S1459" s="144">
        <v>980</v>
      </c>
      <c r="T1459" s="85"/>
      <c r="U1459" s="142" t="s">
        <v>20</v>
      </c>
      <c r="V1459" s="142" t="s">
        <v>551</v>
      </c>
      <c r="W1459" s="86" t="s">
        <v>1504</v>
      </c>
      <c r="X1459" s="142" t="s">
        <v>2677</v>
      </c>
      <c r="Y1459" s="142"/>
      <c r="Z1459" s="142"/>
      <c r="AA1459" s="142"/>
      <c r="AB1459" s="142" t="e">
        <f t="shared" si="73"/>
        <v>#VALUE!</v>
      </c>
      <c r="AC1459" s="142">
        <f t="shared" si="74"/>
        <v>162</v>
      </c>
      <c r="AD1459" s="142" t="str">
        <f>VLOOKUP(U1459,NIVEAUXADMIN!A:B,2,FALSE)</f>
        <v>HT07</v>
      </c>
      <c r="AE1459" s="142" t="str">
        <f>VLOOKUP(V1459,NIVEAUXADMIN!E:F,2,FALSE)</f>
        <v>HT07753</v>
      </c>
      <c r="AF1459" s="142" t="str">
        <f>VLOOKUP(W1459,NIVEAUXADMIN!I:J,2,FALSE)</f>
        <v>HT07753-02</v>
      </c>
      <c r="AG1459" s="142">
        <f>IF(SUMPRODUCT(($A$4:$A1459=A1459)*($V$4:$V1459=V1459))&gt;1,0,1)</f>
        <v>0</v>
      </c>
    </row>
    <row r="1460" spans="1:33" ht="15" customHeight="1">
      <c r="A1460" s="142" t="s">
        <v>1087</v>
      </c>
      <c r="B1460" s="142" t="s">
        <v>1087</v>
      </c>
      <c r="C1460" s="142" t="s">
        <v>26</v>
      </c>
      <c r="D1460" s="72"/>
      <c r="E1460" s="72" t="s">
        <v>48</v>
      </c>
      <c r="F1460" s="142" t="s">
        <v>29</v>
      </c>
      <c r="G1460" s="142" t="e">
        <f t="shared" ref="G1460:G1472" si="77">CHOOSE(MONTH(H1460), "Janvier", "Fevrier", "Mars", "Avril", "Mai", "Juin", "Juillet", "Aout", "Septembre", "Octobre", "Novembre", "Decembre")</f>
        <v>#VALUE!</v>
      </c>
      <c r="H1460" s="158" t="s">
        <v>1961</v>
      </c>
      <c r="I1460" s="84" t="s">
        <v>1049</v>
      </c>
      <c r="J1460" s="142" t="s">
        <v>1053</v>
      </c>
      <c r="K1460" s="142" t="s">
        <v>1048</v>
      </c>
      <c r="L1460" s="142"/>
      <c r="M1460" s="80" t="str">
        <f>IFERROR(VLOOKUP(K1460,REFERENCES!R:S,2,FALSE),"")</f>
        <v>Nombre</v>
      </c>
      <c r="N1460" s="159">
        <v>1</v>
      </c>
      <c r="O1460" s="75"/>
      <c r="P1460" s="75"/>
      <c r="Q1460" s="75"/>
      <c r="R1460" s="79" t="s">
        <v>1885</v>
      </c>
      <c r="S1460" s="144">
        <v>750</v>
      </c>
      <c r="T1460" s="85"/>
      <c r="U1460" s="142" t="s">
        <v>153</v>
      </c>
      <c r="V1460" s="142" t="s">
        <v>226</v>
      </c>
      <c r="W1460" s="86"/>
      <c r="X1460" s="142"/>
      <c r="Y1460" s="142"/>
      <c r="Z1460" s="142"/>
      <c r="AA1460" s="142" t="s">
        <v>1129</v>
      </c>
      <c r="AB1460" s="142" t="e">
        <f t="shared" si="73"/>
        <v>#VALUE!</v>
      </c>
      <c r="AC1460" s="142">
        <f t="shared" si="74"/>
        <v>162</v>
      </c>
      <c r="AD1460" s="142" t="str">
        <f>VLOOKUP(U1460,NIVEAUXADMIN!A:B,2,FALSE)</f>
        <v>HT10</v>
      </c>
      <c r="AE1460" s="142" t="str">
        <f>VLOOKUP(V1460,NIVEAUXADMIN!E:F,2,FALSE)</f>
        <v>HT101021</v>
      </c>
      <c r="AF1460" s="142" t="e">
        <f>VLOOKUP(W1460,NIVEAUXADMIN!I:J,2,FALSE)</f>
        <v>#N/A</v>
      </c>
      <c r="AG1460" s="142">
        <f>IF(SUMPRODUCT(($A$4:$A1460=A1460)*($V$4:$V1460=V1460))&gt;1,0,1)</f>
        <v>1</v>
      </c>
    </row>
    <row r="1461" spans="1:33" ht="15" customHeight="1">
      <c r="A1461" s="142" t="s">
        <v>1087</v>
      </c>
      <c r="B1461" s="142" t="s">
        <v>1087</v>
      </c>
      <c r="C1461" s="142" t="s">
        <v>26</v>
      </c>
      <c r="D1461" s="72"/>
      <c r="E1461" s="72" t="s">
        <v>1217</v>
      </c>
      <c r="F1461" s="142" t="s">
        <v>29</v>
      </c>
      <c r="G1461" s="142" t="e">
        <f t="shared" si="77"/>
        <v>#VALUE!</v>
      </c>
      <c r="H1461" s="158" t="s">
        <v>1961</v>
      </c>
      <c r="I1461" s="84" t="s">
        <v>1049</v>
      </c>
      <c r="J1461" s="142" t="s">
        <v>1053</v>
      </c>
      <c r="K1461" s="142" t="s">
        <v>1048</v>
      </c>
      <c r="L1461" s="142"/>
      <c r="M1461" s="80" t="str">
        <f>IFERROR(VLOOKUP(K1461,REFERENCES!R:S,2,FALSE),"")</f>
        <v>Nombre</v>
      </c>
      <c r="N1461" s="159">
        <v>1</v>
      </c>
      <c r="O1461" s="75"/>
      <c r="P1461" s="75"/>
      <c r="Q1461" s="75"/>
      <c r="R1461" s="79" t="s">
        <v>1885</v>
      </c>
      <c r="S1461" s="144">
        <v>550</v>
      </c>
      <c r="T1461" s="85"/>
      <c r="U1461" s="142" t="s">
        <v>153</v>
      </c>
      <c r="V1461" s="142" t="s">
        <v>226</v>
      </c>
      <c r="W1461" s="86"/>
      <c r="X1461" s="142"/>
      <c r="Y1461" s="142"/>
      <c r="Z1461" s="142"/>
      <c r="AA1461" s="142" t="s">
        <v>1130</v>
      </c>
      <c r="AB1461" s="142" t="e">
        <f t="shared" si="73"/>
        <v>#VALUE!</v>
      </c>
      <c r="AC1461" s="142">
        <f t="shared" si="74"/>
        <v>162</v>
      </c>
      <c r="AD1461" s="142" t="str">
        <f>VLOOKUP(U1461,NIVEAUXADMIN!A:B,2,FALSE)</f>
        <v>HT10</v>
      </c>
      <c r="AE1461" s="142" t="str">
        <f>VLOOKUP(V1461,NIVEAUXADMIN!E:F,2,FALSE)</f>
        <v>HT101021</v>
      </c>
      <c r="AF1461" s="142" t="e">
        <f>VLOOKUP(W1461,NIVEAUXADMIN!I:J,2,FALSE)</f>
        <v>#N/A</v>
      </c>
      <c r="AG1461" s="142">
        <f>IF(SUMPRODUCT(($A$4:$A1461=A1461)*($V$4:$V1461=V1461))&gt;1,0,1)</f>
        <v>0</v>
      </c>
    </row>
    <row r="1462" spans="1:33" ht="15" customHeight="1">
      <c r="A1462" s="142" t="s">
        <v>1087</v>
      </c>
      <c r="B1462" s="142" t="s">
        <v>1087</v>
      </c>
      <c r="C1462" s="142" t="s">
        <v>26</v>
      </c>
      <c r="D1462" s="72"/>
      <c r="E1462" s="72" t="s">
        <v>48</v>
      </c>
      <c r="F1462" s="142" t="s">
        <v>29</v>
      </c>
      <c r="G1462" s="142" t="e">
        <f t="shared" si="77"/>
        <v>#VALUE!</v>
      </c>
      <c r="H1462" s="158" t="s">
        <v>1961</v>
      </c>
      <c r="I1462" s="84" t="s">
        <v>1051</v>
      </c>
      <c r="J1462" s="142" t="s">
        <v>1052</v>
      </c>
      <c r="K1462" s="142" t="s">
        <v>1056</v>
      </c>
      <c r="L1462" s="142"/>
      <c r="M1462" s="80" t="str">
        <f>IFERROR(VLOOKUP(K1462,REFERENCES!R:S,2,FALSE),"")</f>
        <v>Nombre</v>
      </c>
      <c r="N1462" s="159">
        <v>2</v>
      </c>
      <c r="O1462" s="75"/>
      <c r="P1462" s="75"/>
      <c r="Q1462" s="75"/>
      <c r="R1462" s="79" t="s">
        <v>1885</v>
      </c>
      <c r="S1462" s="144">
        <v>750</v>
      </c>
      <c r="T1462" s="85"/>
      <c r="U1462" s="142" t="s">
        <v>153</v>
      </c>
      <c r="V1462" s="142" t="s">
        <v>226</v>
      </c>
      <c r="W1462" s="86"/>
      <c r="X1462" s="142"/>
      <c r="Y1462" s="142"/>
      <c r="Z1462" s="142"/>
      <c r="AA1462" s="142" t="s">
        <v>1129</v>
      </c>
      <c r="AB1462" s="142" t="e">
        <f t="shared" si="73"/>
        <v>#VALUE!</v>
      </c>
      <c r="AC1462" s="142">
        <f t="shared" si="74"/>
        <v>162</v>
      </c>
      <c r="AD1462" s="142" t="str">
        <f>VLOOKUP(U1462,NIVEAUXADMIN!A:B,2,FALSE)</f>
        <v>HT10</v>
      </c>
      <c r="AE1462" s="142" t="str">
        <f>VLOOKUP(V1462,NIVEAUXADMIN!E:F,2,FALSE)</f>
        <v>HT101021</v>
      </c>
      <c r="AF1462" s="142" t="e">
        <f>VLOOKUP(W1462,NIVEAUXADMIN!I:J,2,FALSE)</f>
        <v>#N/A</v>
      </c>
      <c r="AG1462" s="142">
        <f>IF(SUMPRODUCT(($A$4:$A1462=A1462)*($V$4:$V1462=V1462))&gt;1,0,1)</f>
        <v>0</v>
      </c>
    </row>
    <row r="1463" spans="1:33" ht="15" customHeight="1">
      <c r="A1463" s="142" t="s">
        <v>1087</v>
      </c>
      <c r="B1463" s="142" t="s">
        <v>1087</v>
      </c>
      <c r="C1463" s="142" t="s">
        <v>26</v>
      </c>
      <c r="D1463" s="72"/>
      <c r="E1463" s="72" t="s">
        <v>1217</v>
      </c>
      <c r="F1463" s="142" t="s">
        <v>29</v>
      </c>
      <c r="G1463" s="142" t="e">
        <f t="shared" si="77"/>
        <v>#VALUE!</v>
      </c>
      <c r="H1463" s="158" t="s">
        <v>1961</v>
      </c>
      <c r="I1463" s="84" t="s">
        <v>1051</v>
      </c>
      <c r="J1463" s="142" t="s">
        <v>1052</v>
      </c>
      <c r="K1463" s="142" t="s">
        <v>1056</v>
      </c>
      <c r="L1463" s="142"/>
      <c r="M1463" s="80" t="str">
        <f>IFERROR(VLOOKUP(K1463,REFERENCES!R:S,2,FALSE),"")</f>
        <v>Nombre</v>
      </c>
      <c r="N1463" s="159">
        <v>2</v>
      </c>
      <c r="O1463" s="75"/>
      <c r="P1463" s="75"/>
      <c r="Q1463" s="75"/>
      <c r="R1463" s="79" t="s">
        <v>1885</v>
      </c>
      <c r="S1463" s="144">
        <v>550</v>
      </c>
      <c r="T1463" s="85"/>
      <c r="U1463" s="142" t="s">
        <v>153</v>
      </c>
      <c r="V1463" s="142" t="s">
        <v>226</v>
      </c>
      <c r="W1463" s="86"/>
      <c r="X1463" s="142"/>
      <c r="Y1463" s="142"/>
      <c r="Z1463" s="142"/>
      <c r="AA1463" s="142" t="s">
        <v>1130</v>
      </c>
      <c r="AB1463" s="142" t="e">
        <f t="shared" si="73"/>
        <v>#VALUE!</v>
      </c>
      <c r="AC1463" s="142">
        <f t="shared" si="74"/>
        <v>162</v>
      </c>
      <c r="AD1463" s="142" t="str">
        <f>VLOOKUP(U1463,NIVEAUXADMIN!A:B,2,FALSE)</f>
        <v>HT10</v>
      </c>
      <c r="AE1463" s="142" t="str">
        <f>VLOOKUP(V1463,NIVEAUXADMIN!E:F,2,FALSE)</f>
        <v>HT101021</v>
      </c>
      <c r="AF1463" s="142" t="e">
        <f>VLOOKUP(W1463,NIVEAUXADMIN!I:J,2,FALSE)</f>
        <v>#N/A</v>
      </c>
      <c r="AG1463" s="142">
        <f>IF(SUMPRODUCT(($A$4:$A1463=A1463)*($V$4:$V1463=V1463))&gt;1,0,1)</f>
        <v>0</v>
      </c>
    </row>
    <row r="1464" spans="1:33" ht="15" customHeight="1">
      <c r="A1464" s="142" t="s">
        <v>1087</v>
      </c>
      <c r="B1464" s="142" t="s">
        <v>1087</v>
      </c>
      <c r="C1464" s="142" t="s">
        <v>26</v>
      </c>
      <c r="D1464" s="72"/>
      <c r="E1464" s="72" t="s">
        <v>48</v>
      </c>
      <c r="F1464" s="142" t="s">
        <v>29</v>
      </c>
      <c r="G1464" s="142" t="e">
        <f t="shared" si="77"/>
        <v>#VALUE!</v>
      </c>
      <c r="H1464" s="158" t="s">
        <v>1961</v>
      </c>
      <c r="I1464" s="84" t="s">
        <v>1051</v>
      </c>
      <c r="J1464" s="142" t="s">
        <v>1052</v>
      </c>
      <c r="K1464" s="142" t="s">
        <v>1054</v>
      </c>
      <c r="L1464" s="142"/>
      <c r="M1464" s="80" t="str">
        <f>IFERROR(VLOOKUP(K1464,REFERENCES!R:S,2,FALSE),"")</f>
        <v>Nombre</v>
      </c>
      <c r="N1464" s="159">
        <v>1</v>
      </c>
      <c r="O1464" s="75"/>
      <c r="P1464" s="75"/>
      <c r="Q1464" s="75"/>
      <c r="R1464" s="79" t="s">
        <v>1885</v>
      </c>
      <c r="S1464" s="144">
        <v>750</v>
      </c>
      <c r="T1464" s="85"/>
      <c r="U1464" s="142" t="s">
        <v>153</v>
      </c>
      <c r="V1464" s="142" t="s">
        <v>226</v>
      </c>
      <c r="W1464" s="86"/>
      <c r="X1464" s="142"/>
      <c r="Y1464" s="142"/>
      <c r="Z1464" s="142"/>
      <c r="AA1464" s="142" t="s">
        <v>1129</v>
      </c>
      <c r="AB1464" s="142" t="e">
        <f t="shared" si="73"/>
        <v>#VALUE!</v>
      </c>
      <c r="AC1464" s="142">
        <f t="shared" si="74"/>
        <v>162</v>
      </c>
      <c r="AD1464" s="142" t="str">
        <f>VLOOKUP(U1464,NIVEAUXADMIN!A:B,2,FALSE)</f>
        <v>HT10</v>
      </c>
      <c r="AE1464" s="142" t="str">
        <f>VLOOKUP(V1464,NIVEAUXADMIN!E:F,2,FALSE)</f>
        <v>HT101021</v>
      </c>
      <c r="AF1464" s="142" t="e">
        <f>VLOOKUP(W1464,NIVEAUXADMIN!I:J,2,FALSE)</f>
        <v>#N/A</v>
      </c>
      <c r="AG1464" s="142">
        <f>IF(SUMPRODUCT(($A$4:$A1464=A1464)*($V$4:$V1464=V1464))&gt;1,0,1)</f>
        <v>0</v>
      </c>
    </row>
    <row r="1465" spans="1:33" ht="15" customHeight="1">
      <c r="A1465" s="142" t="s">
        <v>1087</v>
      </c>
      <c r="B1465" s="142" t="s">
        <v>1087</v>
      </c>
      <c r="C1465" s="142" t="s">
        <v>26</v>
      </c>
      <c r="D1465" s="72"/>
      <c r="E1465" s="72" t="s">
        <v>1217</v>
      </c>
      <c r="F1465" s="142" t="s">
        <v>29</v>
      </c>
      <c r="G1465" s="142" t="e">
        <f t="shared" si="77"/>
        <v>#VALUE!</v>
      </c>
      <c r="H1465" s="158" t="s">
        <v>1961</v>
      </c>
      <c r="I1465" s="84" t="s">
        <v>1051</v>
      </c>
      <c r="J1465" s="142" t="s">
        <v>1052</v>
      </c>
      <c r="K1465" s="142" t="s">
        <v>1054</v>
      </c>
      <c r="L1465" s="142"/>
      <c r="M1465" s="80" t="str">
        <f>IFERROR(VLOOKUP(K1465,REFERENCES!R:S,2,FALSE),"")</f>
        <v>Nombre</v>
      </c>
      <c r="N1465" s="159">
        <v>1</v>
      </c>
      <c r="O1465" s="75"/>
      <c r="P1465" s="75"/>
      <c r="Q1465" s="75"/>
      <c r="R1465" s="79" t="s">
        <v>1885</v>
      </c>
      <c r="S1465" s="144">
        <v>550</v>
      </c>
      <c r="T1465" s="85"/>
      <c r="U1465" s="142" t="s">
        <v>153</v>
      </c>
      <c r="V1465" s="142" t="s">
        <v>226</v>
      </c>
      <c r="W1465" s="86"/>
      <c r="X1465" s="142"/>
      <c r="Y1465" s="142"/>
      <c r="Z1465" s="142"/>
      <c r="AA1465" s="142" t="s">
        <v>1130</v>
      </c>
      <c r="AB1465" s="142" t="e">
        <f t="shared" si="73"/>
        <v>#VALUE!</v>
      </c>
      <c r="AC1465" s="142">
        <f t="shared" si="74"/>
        <v>162</v>
      </c>
      <c r="AD1465" s="142" t="str">
        <f>VLOOKUP(U1465,NIVEAUXADMIN!A:B,2,FALSE)</f>
        <v>HT10</v>
      </c>
      <c r="AE1465" s="142" t="str">
        <f>VLOOKUP(V1465,NIVEAUXADMIN!E:F,2,FALSE)</f>
        <v>HT101021</v>
      </c>
      <c r="AF1465" s="142" t="e">
        <f>VLOOKUP(W1465,NIVEAUXADMIN!I:J,2,FALSE)</f>
        <v>#N/A</v>
      </c>
      <c r="AG1465" s="142">
        <f>IF(SUMPRODUCT(($A$4:$A1465=A1465)*($V$4:$V1465=V1465))&gt;1,0,1)</f>
        <v>0</v>
      </c>
    </row>
    <row r="1466" spans="1:33" ht="15" customHeight="1">
      <c r="A1466" s="86" t="s">
        <v>1087</v>
      </c>
      <c r="B1466" s="86" t="s">
        <v>1087</v>
      </c>
      <c r="C1466" s="86" t="s">
        <v>26</v>
      </c>
      <c r="D1466" s="72"/>
      <c r="E1466" s="72" t="s">
        <v>48</v>
      </c>
      <c r="F1466" s="142" t="s">
        <v>29</v>
      </c>
      <c r="G1466" s="142" t="e">
        <f t="shared" si="77"/>
        <v>#VALUE!</v>
      </c>
      <c r="H1466" s="158" t="s">
        <v>1961</v>
      </c>
      <c r="I1466" s="84" t="s">
        <v>1051</v>
      </c>
      <c r="J1466" s="142" t="s">
        <v>1052</v>
      </c>
      <c r="K1466" s="142" t="s">
        <v>1061</v>
      </c>
      <c r="L1466" s="142"/>
      <c r="M1466" s="80" t="str">
        <f>IFERROR(VLOOKUP(K1466,REFERENCES!R:S,2,FALSE),"")</f>
        <v>Nombre</v>
      </c>
      <c r="N1466" s="159">
        <v>1</v>
      </c>
      <c r="O1466" s="75"/>
      <c r="P1466" s="75"/>
      <c r="Q1466" s="75"/>
      <c r="R1466" s="79" t="s">
        <v>1885</v>
      </c>
      <c r="S1466" s="144">
        <v>750</v>
      </c>
      <c r="T1466" s="85"/>
      <c r="U1466" s="142" t="s">
        <v>153</v>
      </c>
      <c r="V1466" s="142" t="s">
        <v>226</v>
      </c>
      <c r="W1466" s="86"/>
      <c r="X1466" s="142"/>
      <c r="Y1466" s="142"/>
      <c r="Z1466" s="142"/>
      <c r="AA1466" s="142" t="s">
        <v>1129</v>
      </c>
      <c r="AB1466" s="142" t="e">
        <f t="shared" si="73"/>
        <v>#VALUE!</v>
      </c>
      <c r="AC1466" s="142">
        <f t="shared" si="74"/>
        <v>162</v>
      </c>
      <c r="AD1466" s="142" t="str">
        <f>VLOOKUP(U1466,NIVEAUXADMIN!A:B,2,FALSE)</f>
        <v>HT10</v>
      </c>
      <c r="AE1466" s="142" t="str">
        <f>VLOOKUP(V1466,NIVEAUXADMIN!E:F,2,FALSE)</f>
        <v>HT101021</v>
      </c>
      <c r="AF1466" s="142" t="e">
        <f>VLOOKUP(W1466,NIVEAUXADMIN!I:J,2,FALSE)</f>
        <v>#N/A</v>
      </c>
      <c r="AG1466" s="142">
        <f>IF(SUMPRODUCT(($A$4:$A1466=A1466)*($V$4:$V1466=V1466))&gt;1,0,1)</f>
        <v>0</v>
      </c>
    </row>
    <row r="1467" spans="1:33" ht="15" customHeight="1">
      <c r="A1467" s="86" t="s">
        <v>1087</v>
      </c>
      <c r="B1467" s="86" t="s">
        <v>1087</v>
      </c>
      <c r="C1467" s="86" t="s">
        <v>26</v>
      </c>
      <c r="D1467" s="72"/>
      <c r="E1467" s="72" t="s">
        <v>1217</v>
      </c>
      <c r="F1467" s="142" t="s">
        <v>29</v>
      </c>
      <c r="G1467" s="142" t="e">
        <f t="shared" si="77"/>
        <v>#VALUE!</v>
      </c>
      <c r="H1467" s="158" t="s">
        <v>1961</v>
      </c>
      <c r="I1467" s="84" t="s">
        <v>1051</v>
      </c>
      <c r="J1467" s="142" t="s">
        <v>1052</v>
      </c>
      <c r="K1467" s="142" t="s">
        <v>1061</v>
      </c>
      <c r="L1467" s="142"/>
      <c r="M1467" s="80" t="str">
        <f>IFERROR(VLOOKUP(K1467,REFERENCES!R:S,2,FALSE),"")</f>
        <v>Nombre</v>
      </c>
      <c r="N1467" s="159">
        <v>1</v>
      </c>
      <c r="O1467" s="75"/>
      <c r="P1467" s="75"/>
      <c r="Q1467" s="75"/>
      <c r="R1467" s="79" t="s">
        <v>1885</v>
      </c>
      <c r="S1467" s="144">
        <v>550</v>
      </c>
      <c r="T1467" s="85"/>
      <c r="U1467" s="142" t="s">
        <v>153</v>
      </c>
      <c r="V1467" s="142" t="s">
        <v>226</v>
      </c>
      <c r="W1467" s="86"/>
      <c r="X1467" s="142"/>
      <c r="Y1467" s="142"/>
      <c r="Z1467" s="142"/>
      <c r="AA1467" s="142" t="s">
        <v>1130</v>
      </c>
      <c r="AB1467" s="142" t="e">
        <f t="shared" si="73"/>
        <v>#VALUE!</v>
      </c>
      <c r="AC1467" s="142">
        <f t="shared" si="74"/>
        <v>162</v>
      </c>
      <c r="AD1467" s="142" t="str">
        <f>VLOOKUP(U1467,NIVEAUXADMIN!A:B,2,FALSE)</f>
        <v>HT10</v>
      </c>
      <c r="AE1467" s="142" t="str">
        <f>VLOOKUP(V1467,NIVEAUXADMIN!E:F,2,FALSE)</f>
        <v>HT101021</v>
      </c>
      <c r="AF1467" s="142" t="e">
        <f>VLOOKUP(W1467,NIVEAUXADMIN!I:J,2,FALSE)</f>
        <v>#N/A</v>
      </c>
      <c r="AG1467" s="142">
        <f>IF(SUMPRODUCT(($A$4:$A1467=A1467)*($V$4:$V1467=V1467))&gt;1,0,1)</f>
        <v>0</v>
      </c>
    </row>
    <row r="1468" spans="1:33" ht="15" customHeight="1">
      <c r="A1468" s="142" t="s">
        <v>1087</v>
      </c>
      <c r="B1468" s="142" t="s">
        <v>1087</v>
      </c>
      <c r="C1468" s="142" t="s">
        <v>26</v>
      </c>
      <c r="D1468" s="72"/>
      <c r="E1468" s="72" t="s">
        <v>1087</v>
      </c>
      <c r="F1468" s="142" t="s">
        <v>19</v>
      </c>
      <c r="G1468" s="142" t="e">
        <f t="shared" si="77"/>
        <v>#VALUE!</v>
      </c>
      <c r="H1468" s="158" t="s">
        <v>1961</v>
      </c>
      <c r="I1468" s="84" t="s">
        <v>1049</v>
      </c>
      <c r="J1468" s="142" t="s">
        <v>1083</v>
      </c>
      <c r="K1468" s="142" t="s">
        <v>1025</v>
      </c>
      <c r="L1468" s="142"/>
      <c r="M1468" s="80" t="str">
        <f>IFERROR(VLOOKUP(K1468,REFERENCES!R:S,2,FALSE),"")</f>
        <v>Valeur en HTG</v>
      </c>
      <c r="N1468" s="159">
        <v>50</v>
      </c>
      <c r="O1468" s="75"/>
      <c r="P1468" s="75"/>
      <c r="Q1468" s="75"/>
      <c r="R1468" s="79" t="s">
        <v>1885</v>
      </c>
      <c r="S1468" s="144">
        <v>750</v>
      </c>
      <c r="T1468" s="85"/>
      <c r="U1468" s="142" t="s">
        <v>153</v>
      </c>
      <c r="V1468" s="142" t="s">
        <v>226</v>
      </c>
      <c r="W1468" s="86"/>
      <c r="X1468" s="142"/>
      <c r="Y1468" s="142"/>
      <c r="Z1468" s="142"/>
      <c r="AA1468" s="142" t="s">
        <v>1089</v>
      </c>
      <c r="AB1468" s="142" t="e">
        <f t="shared" si="73"/>
        <v>#VALUE!</v>
      </c>
      <c r="AC1468" s="142">
        <f t="shared" si="74"/>
        <v>162</v>
      </c>
      <c r="AD1468" s="142" t="str">
        <f>VLOOKUP(U1468,NIVEAUXADMIN!A:B,2,FALSE)</f>
        <v>HT10</v>
      </c>
      <c r="AE1468" s="142" t="str">
        <f>VLOOKUP(V1468,NIVEAUXADMIN!E:F,2,FALSE)</f>
        <v>HT101021</v>
      </c>
      <c r="AF1468" s="142" t="e">
        <f>VLOOKUP(W1468,NIVEAUXADMIN!I:J,2,FALSE)</f>
        <v>#N/A</v>
      </c>
      <c r="AG1468" s="142">
        <f>IF(SUMPRODUCT(($A$4:$A1468=A1468)*($V$4:$V1468=V1468))&gt;1,0,1)</f>
        <v>0</v>
      </c>
    </row>
    <row r="1469" spans="1:33" ht="15" customHeight="1">
      <c r="A1469" s="142" t="s">
        <v>1087</v>
      </c>
      <c r="B1469" s="142" t="s">
        <v>1087</v>
      </c>
      <c r="C1469" s="142" t="s">
        <v>26</v>
      </c>
      <c r="D1469" s="72"/>
      <c r="E1469" s="72" t="s">
        <v>1217</v>
      </c>
      <c r="F1469" s="142" t="s">
        <v>19</v>
      </c>
      <c r="G1469" s="142" t="e">
        <f t="shared" si="77"/>
        <v>#VALUE!</v>
      </c>
      <c r="H1469" s="158" t="s">
        <v>1961</v>
      </c>
      <c r="I1469" s="84" t="s">
        <v>1049</v>
      </c>
      <c r="J1469" s="142" t="s">
        <v>1053</v>
      </c>
      <c r="K1469" s="142" t="s">
        <v>1048</v>
      </c>
      <c r="L1469" s="142"/>
      <c r="M1469" s="80" t="str">
        <f>IFERROR(VLOOKUP(K1469,REFERENCES!R:S,2,FALSE),"")</f>
        <v>Nombre</v>
      </c>
      <c r="N1469" s="159">
        <v>1</v>
      </c>
      <c r="O1469" s="75"/>
      <c r="P1469" s="75"/>
      <c r="Q1469" s="75"/>
      <c r="R1469" s="79" t="s">
        <v>1885</v>
      </c>
      <c r="S1469" s="144">
        <v>500</v>
      </c>
      <c r="T1469" s="85"/>
      <c r="U1469" s="142" t="s">
        <v>153</v>
      </c>
      <c r="V1469" s="142" t="s">
        <v>280</v>
      </c>
      <c r="W1469" s="86"/>
      <c r="X1469" s="142"/>
      <c r="Y1469" s="142"/>
      <c r="Z1469" s="142"/>
      <c r="AA1469" s="142" t="s">
        <v>1131</v>
      </c>
      <c r="AB1469" s="142" t="e">
        <f t="shared" si="73"/>
        <v>#VALUE!</v>
      </c>
      <c r="AC1469" s="142">
        <f t="shared" si="74"/>
        <v>162</v>
      </c>
      <c r="AD1469" s="142" t="str">
        <f>VLOOKUP(U1469,NIVEAUXADMIN!A:B,2,FALSE)</f>
        <v>HT10</v>
      </c>
      <c r="AE1469" s="142" t="str">
        <f>VLOOKUP(V1469,NIVEAUXADMIN!E:F,2,FALSE)</f>
        <v>HT101024</v>
      </c>
      <c r="AF1469" s="142" t="e">
        <f>VLOOKUP(W1469,NIVEAUXADMIN!I:J,2,FALSE)</f>
        <v>#N/A</v>
      </c>
      <c r="AG1469" s="142">
        <f>IF(SUMPRODUCT(($A$4:$A1469=A1469)*($V$4:$V1469=V1469))&gt;1,0,1)</f>
        <v>1</v>
      </c>
    </row>
    <row r="1470" spans="1:33" ht="15" customHeight="1">
      <c r="A1470" s="142" t="s">
        <v>1087</v>
      </c>
      <c r="B1470" s="142" t="s">
        <v>1087</v>
      </c>
      <c r="C1470" s="142" t="s">
        <v>26</v>
      </c>
      <c r="D1470" s="72"/>
      <c r="E1470" s="72" t="s">
        <v>1217</v>
      </c>
      <c r="F1470" s="142" t="s">
        <v>19</v>
      </c>
      <c r="G1470" s="142" t="e">
        <f t="shared" si="77"/>
        <v>#VALUE!</v>
      </c>
      <c r="H1470" s="158" t="s">
        <v>1961</v>
      </c>
      <c r="I1470" s="84" t="s">
        <v>1051</v>
      </c>
      <c r="J1470" s="142" t="s">
        <v>1052</v>
      </c>
      <c r="K1470" s="142" t="s">
        <v>1056</v>
      </c>
      <c r="L1470" s="142"/>
      <c r="M1470" s="80" t="str">
        <f>IFERROR(VLOOKUP(K1470,REFERENCES!R:S,2,FALSE),"")</f>
        <v>Nombre</v>
      </c>
      <c r="N1470" s="159">
        <v>2</v>
      </c>
      <c r="O1470" s="75"/>
      <c r="P1470" s="75"/>
      <c r="Q1470" s="75"/>
      <c r="R1470" s="79" t="s">
        <v>1885</v>
      </c>
      <c r="S1470" s="144">
        <v>500</v>
      </c>
      <c r="T1470" s="85"/>
      <c r="U1470" s="142" t="s">
        <v>153</v>
      </c>
      <c r="V1470" s="142" t="s">
        <v>280</v>
      </c>
      <c r="W1470" s="86"/>
      <c r="X1470" s="142"/>
      <c r="Y1470" s="142"/>
      <c r="Z1470" s="142"/>
      <c r="AA1470" s="142" t="s">
        <v>1131</v>
      </c>
      <c r="AB1470" s="142" t="e">
        <f t="shared" si="73"/>
        <v>#VALUE!</v>
      </c>
      <c r="AC1470" s="142">
        <f t="shared" si="74"/>
        <v>162</v>
      </c>
      <c r="AD1470" s="142" t="str">
        <f>VLOOKUP(U1470,NIVEAUXADMIN!A:B,2,FALSE)</f>
        <v>HT10</v>
      </c>
      <c r="AE1470" s="142" t="str">
        <f>VLOOKUP(V1470,NIVEAUXADMIN!E:F,2,FALSE)</f>
        <v>HT101024</v>
      </c>
      <c r="AF1470" s="142" t="e">
        <f>VLOOKUP(W1470,NIVEAUXADMIN!I:J,2,FALSE)</f>
        <v>#N/A</v>
      </c>
      <c r="AG1470" s="142">
        <f>IF(SUMPRODUCT(($A$4:$A1470=A1470)*($V$4:$V1470=V1470))&gt;1,0,1)</f>
        <v>0</v>
      </c>
    </row>
    <row r="1471" spans="1:33" ht="15" customHeight="1">
      <c r="A1471" s="142" t="s">
        <v>1087</v>
      </c>
      <c r="B1471" s="142" t="s">
        <v>1087</v>
      </c>
      <c r="C1471" s="142" t="s">
        <v>26</v>
      </c>
      <c r="D1471" s="72"/>
      <c r="E1471" s="72" t="s">
        <v>1217</v>
      </c>
      <c r="F1471" s="142" t="s">
        <v>19</v>
      </c>
      <c r="G1471" s="142" t="e">
        <f t="shared" si="77"/>
        <v>#VALUE!</v>
      </c>
      <c r="H1471" s="158" t="s">
        <v>1961</v>
      </c>
      <c r="I1471" s="84" t="s">
        <v>1051</v>
      </c>
      <c r="J1471" s="142" t="s">
        <v>1052</v>
      </c>
      <c r="K1471" s="142" t="s">
        <v>1054</v>
      </c>
      <c r="L1471" s="142"/>
      <c r="M1471" s="80" t="str">
        <f>IFERROR(VLOOKUP(K1471,REFERENCES!R:S,2,FALSE),"")</f>
        <v>Nombre</v>
      </c>
      <c r="N1471" s="159">
        <v>1</v>
      </c>
      <c r="O1471" s="75"/>
      <c r="P1471" s="75"/>
      <c r="Q1471" s="75"/>
      <c r="R1471" s="79" t="s">
        <v>1885</v>
      </c>
      <c r="S1471" s="144">
        <v>500</v>
      </c>
      <c r="T1471" s="85"/>
      <c r="U1471" s="142" t="s">
        <v>153</v>
      </c>
      <c r="V1471" s="142" t="s">
        <v>280</v>
      </c>
      <c r="W1471" s="86"/>
      <c r="X1471" s="142"/>
      <c r="Y1471" s="142"/>
      <c r="Z1471" s="142"/>
      <c r="AA1471" s="142" t="s">
        <v>1131</v>
      </c>
      <c r="AB1471" s="142" t="e">
        <f t="shared" si="73"/>
        <v>#VALUE!</v>
      </c>
      <c r="AC1471" s="142">
        <f t="shared" si="74"/>
        <v>162</v>
      </c>
      <c r="AD1471" s="142" t="str">
        <f>VLOOKUP(U1471,NIVEAUXADMIN!A:B,2,FALSE)</f>
        <v>HT10</v>
      </c>
      <c r="AE1471" s="142" t="str">
        <f>VLOOKUP(V1471,NIVEAUXADMIN!E:F,2,FALSE)</f>
        <v>HT101024</v>
      </c>
      <c r="AF1471" s="142" t="e">
        <f>VLOOKUP(W1471,NIVEAUXADMIN!I:J,2,FALSE)</f>
        <v>#N/A</v>
      </c>
      <c r="AG1471" s="142">
        <f>IF(SUMPRODUCT(($A$4:$A1471=A1471)*($V$4:$V1471=V1471))&gt;1,0,1)</f>
        <v>0</v>
      </c>
    </row>
    <row r="1472" spans="1:33" ht="15" customHeight="1">
      <c r="A1472" s="86" t="s">
        <v>1087</v>
      </c>
      <c r="B1472" s="86" t="s">
        <v>1087</v>
      </c>
      <c r="C1472" s="86" t="s">
        <v>26</v>
      </c>
      <c r="D1472" s="72"/>
      <c r="E1472" s="72" t="s">
        <v>1217</v>
      </c>
      <c r="F1472" s="142" t="s">
        <v>19</v>
      </c>
      <c r="G1472" s="142" t="e">
        <f t="shared" si="77"/>
        <v>#VALUE!</v>
      </c>
      <c r="H1472" s="158" t="s">
        <v>1961</v>
      </c>
      <c r="I1472" s="84" t="s">
        <v>1051</v>
      </c>
      <c r="J1472" s="142" t="s">
        <v>1052</v>
      </c>
      <c r="K1472" s="142" t="s">
        <v>1061</v>
      </c>
      <c r="L1472" s="142"/>
      <c r="M1472" s="80" t="str">
        <f>IFERROR(VLOOKUP(K1472,REFERENCES!R:S,2,FALSE),"")</f>
        <v>Nombre</v>
      </c>
      <c r="N1472" s="159">
        <v>1</v>
      </c>
      <c r="O1472" s="75"/>
      <c r="P1472" s="75"/>
      <c r="Q1472" s="75"/>
      <c r="R1472" s="79" t="s">
        <v>1885</v>
      </c>
      <c r="S1472" s="144">
        <v>500</v>
      </c>
      <c r="T1472" s="85"/>
      <c r="U1472" s="142" t="s">
        <v>153</v>
      </c>
      <c r="V1472" s="142" t="s">
        <v>280</v>
      </c>
      <c r="W1472" s="86"/>
      <c r="X1472" s="142"/>
      <c r="Y1472" s="142"/>
      <c r="Z1472" s="142"/>
      <c r="AA1472" s="142" t="s">
        <v>1131</v>
      </c>
      <c r="AB1472" s="142" t="e">
        <f t="shared" si="73"/>
        <v>#VALUE!</v>
      </c>
      <c r="AC1472" s="142">
        <f t="shared" si="74"/>
        <v>162</v>
      </c>
      <c r="AD1472" s="142" t="str">
        <f>VLOOKUP(U1472,NIVEAUXADMIN!A:B,2,FALSE)</f>
        <v>HT10</v>
      </c>
      <c r="AE1472" s="142" t="str">
        <f>VLOOKUP(V1472,NIVEAUXADMIN!E:F,2,FALSE)</f>
        <v>HT101024</v>
      </c>
      <c r="AF1472" s="142" t="e">
        <f>VLOOKUP(W1472,NIVEAUXADMIN!I:J,2,FALSE)</f>
        <v>#N/A</v>
      </c>
      <c r="AG1472" s="142">
        <f>IF(SUMPRODUCT(($A$4:$A1472=A1472)*($V$4:$V1472=V1472))&gt;1,0,1)</f>
        <v>0</v>
      </c>
    </row>
    <row r="1473" spans="1:33" ht="15" customHeight="1">
      <c r="A1473" s="142" t="s">
        <v>1087</v>
      </c>
      <c r="B1473" s="142" t="s">
        <v>1087</v>
      </c>
      <c r="C1473" s="142" t="s">
        <v>26</v>
      </c>
      <c r="D1473" s="72"/>
      <c r="E1473" s="72" t="s">
        <v>1217</v>
      </c>
      <c r="F1473" s="142" t="s">
        <v>16</v>
      </c>
      <c r="G1473" s="142" t="s">
        <v>1956</v>
      </c>
      <c r="H1473" s="158" t="s">
        <v>1964</v>
      </c>
      <c r="I1473" s="84" t="s">
        <v>1049</v>
      </c>
      <c r="J1473" s="142" t="s">
        <v>1053</v>
      </c>
      <c r="K1473" s="142" t="s">
        <v>1048</v>
      </c>
      <c r="L1473" s="142"/>
      <c r="M1473" s="80" t="str">
        <f>IFERROR(VLOOKUP(K1473,REFERENCES!R:S,2,FALSE),"")</f>
        <v>Nombre</v>
      </c>
      <c r="N1473" s="159">
        <v>1</v>
      </c>
      <c r="O1473" s="75"/>
      <c r="P1473" s="75"/>
      <c r="Q1473" s="75"/>
      <c r="R1473" s="79" t="s">
        <v>1885</v>
      </c>
      <c r="S1473" s="144">
        <v>200</v>
      </c>
      <c r="T1473" s="85"/>
      <c r="U1473" s="142" t="s">
        <v>153</v>
      </c>
      <c r="V1473" s="142" t="s">
        <v>287</v>
      </c>
      <c r="W1473" s="86"/>
      <c r="X1473" s="142"/>
      <c r="Y1473" s="142"/>
      <c r="Z1473" s="142"/>
      <c r="AA1473" s="142"/>
      <c r="AB1473" s="142" t="e">
        <f t="shared" si="73"/>
        <v>#VALUE!</v>
      </c>
      <c r="AC1473" s="142">
        <f t="shared" si="74"/>
        <v>162</v>
      </c>
      <c r="AD1473" s="142" t="str">
        <f>VLOOKUP(U1473,NIVEAUXADMIN!A:B,2,FALSE)</f>
        <v>HT10</v>
      </c>
      <c r="AE1473" s="142" t="str">
        <f>VLOOKUP(V1473,NIVEAUXADMIN!E:F,2,FALSE)</f>
        <v>HT101013</v>
      </c>
      <c r="AF1473" s="142" t="e">
        <f>VLOOKUP(W1473,NIVEAUXADMIN!I:J,2,FALSE)</f>
        <v>#N/A</v>
      </c>
      <c r="AG1473" s="142">
        <f>IF(SUMPRODUCT(($A$4:$A1473=A1473)*($V$4:$V1473=V1473))&gt;1,0,1)</f>
        <v>1</v>
      </c>
    </row>
    <row r="1474" spans="1:33" ht="15" customHeight="1">
      <c r="A1474" s="142" t="s">
        <v>1087</v>
      </c>
      <c r="B1474" s="142" t="s">
        <v>1087</v>
      </c>
      <c r="C1474" s="142" t="s">
        <v>26</v>
      </c>
      <c r="D1474" s="72"/>
      <c r="E1474" s="72" t="s">
        <v>1217</v>
      </c>
      <c r="F1474" s="142" t="s">
        <v>16</v>
      </c>
      <c r="G1474" s="142" t="s">
        <v>1956</v>
      </c>
      <c r="H1474" s="158" t="s">
        <v>1964</v>
      </c>
      <c r="I1474" s="84" t="s">
        <v>1051</v>
      </c>
      <c r="J1474" s="142" t="s">
        <v>1052</v>
      </c>
      <c r="K1474" s="142" t="s">
        <v>1056</v>
      </c>
      <c r="L1474" s="142"/>
      <c r="M1474" s="80" t="str">
        <f>IFERROR(VLOOKUP(K1474,REFERENCES!R:S,2,FALSE),"")</f>
        <v>Nombre</v>
      </c>
      <c r="N1474" s="159">
        <v>2</v>
      </c>
      <c r="O1474" s="75"/>
      <c r="P1474" s="75"/>
      <c r="Q1474" s="75"/>
      <c r="R1474" s="79" t="s">
        <v>1885</v>
      </c>
      <c r="S1474" s="144">
        <v>200</v>
      </c>
      <c r="T1474" s="85"/>
      <c r="U1474" s="142" t="s">
        <v>153</v>
      </c>
      <c r="V1474" s="142" t="s">
        <v>287</v>
      </c>
      <c r="W1474" s="86"/>
      <c r="X1474" s="142"/>
      <c r="Y1474" s="142"/>
      <c r="Z1474" s="142"/>
      <c r="AA1474" s="142"/>
      <c r="AB1474" s="142" t="e">
        <f t="shared" si="73"/>
        <v>#VALUE!</v>
      </c>
      <c r="AC1474" s="142">
        <f t="shared" si="74"/>
        <v>162</v>
      </c>
      <c r="AD1474" s="142" t="str">
        <f>VLOOKUP(U1474,NIVEAUXADMIN!A:B,2,FALSE)</f>
        <v>HT10</v>
      </c>
      <c r="AE1474" s="142" t="str">
        <f>VLOOKUP(V1474,NIVEAUXADMIN!E:F,2,FALSE)</f>
        <v>HT101013</v>
      </c>
      <c r="AF1474" s="142" t="e">
        <f>VLOOKUP(W1474,NIVEAUXADMIN!I:J,2,FALSE)</f>
        <v>#N/A</v>
      </c>
      <c r="AG1474" s="142">
        <f>IF(SUMPRODUCT(($A$4:$A1474=A1474)*($V$4:$V1474=V1474))&gt;1,0,1)</f>
        <v>0</v>
      </c>
    </row>
    <row r="1475" spans="1:33" ht="15" customHeight="1">
      <c r="A1475" s="142" t="s">
        <v>1087</v>
      </c>
      <c r="B1475" s="142" t="s">
        <v>1087</v>
      </c>
      <c r="C1475" s="142" t="s">
        <v>26</v>
      </c>
      <c r="D1475" s="72"/>
      <c r="E1475" s="72" t="s">
        <v>1217</v>
      </c>
      <c r="F1475" s="142" t="s">
        <v>16</v>
      </c>
      <c r="G1475" s="142" t="s">
        <v>1956</v>
      </c>
      <c r="H1475" s="158" t="s">
        <v>1964</v>
      </c>
      <c r="I1475" s="84" t="s">
        <v>1051</v>
      </c>
      <c r="J1475" s="142" t="s">
        <v>1052</v>
      </c>
      <c r="K1475" s="142" t="s">
        <v>1054</v>
      </c>
      <c r="L1475" s="142"/>
      <c r="M1475" s="80" t="str">
        <f>IFERROR(VLOOKUP(K1475,REFERENCES!R:S,2,FALSE),"")</f>
        <v>Nombre</v>
      </c>
      <c r="N1475" s="159">
        <v>1</v>
      </c>
      <c r="O1475" s="75"/>
      <c r="P1475" s="75"/>
      <c r="Q1475" s="75"/>
      <c r="R1475" s="79" t="s">
        <v>1885</v>
      </c>
      <c r="S1475" s="144">
        <v>200</v>
      </c>
      <c r="T1475" s="85"/>
      <c r="U1475" s="142" t="s">
        <v>153</v>
      </c>
      <c r="V1475" s="142" t="s">
        <v>287</v>
      </c>
      <c r="W1475" s="86"/>
      <c r="X1475" s="142"/>
      <c r="Y1475" s="142"/>
      <c r="Z1475" s="142"/>
      <c r="AA1475" s="142"/>
      <c r="AB1475" s="142" t="e">
        <f t="shared" si="73"/>
        <v>#VALUE!</v>
      </c>
      <c r="AC1475" s="142">
        <f t="shared" si="74"/>
        <v>162</v>
      </c>
      <c r="AD1475" s="142" t="str">
        <f>VLOOKUP(U1475,NIVEAUXADMIN!A:B,2,FALSE)</f>
        <v>HT10</v>
      </c>
      <c r="AE1475" s="142" t="str">
        <f>VLOOKUP(V1475,NIVEAUXADMIN!E:F,2,FALSE)</f>
        <v>HT101013</v>
      </c>
      <c r="AF1475" s="142" t="e">
        <f>VLOOKUP(W1475,NIVEAUXADMIN!I:J,2,FALSE)</f>
        <v>#N/A</v>
      </c>
      <c r="AG1475" s="142">
        <f>IF(SUMPRODUCT(($A$4:$A1475=A1475)*($V$4:$V1475=V1475))&gt;1,0,1)</f>
        <v>0</v>
      </c>
    </row>
    <row r="1476" spans="1:33" ht="15" customHeight="1">
      <c r="A1476" s="86" t="s">
        <v>1087</v>
      </c>
      <c r="B1476" s="86" t="s">
        <v>1087</v>
      </c>
      <c r="C1476" s="86" t="s">
        <v>26</v>
      </c>
      <c r="D1476" s="72"/>
      <c r="E1476" s="72" t="s">
        <v>1217</v>
      </c>
      <c r="F1476" s="142" t="s">
        <v>16</v>
      </c>
      <c r="G1476" s="142" t="s">
        <v>1956</v>
      </c>
      <c r="H1476" s="158" t="s">
        <v>1964</v>
      </c>
      <c r="I1476" s="84" t="s">
        <v>1051</v>
      </c>
      <c r="J1476" s="142" t="s">
        <v>1052</v>
      </c>
      <c r="K1476" s="142" t="s">
        <v>1061</v>
      </c>
      <c r="L1476" s="142"/>
      <c r="M1476" s="80" t="str">
        <f>IFERROR(VLOOKUP(K1476,REFERENCES!R:S,2,FALSE),"")</f>
        <v>Nombre</v>
      </c>
      <c r="N1476" s="159">
        <v>1</v>
      </c>
      <c r="O1476" s="75"/>
      <c r="P1476" s="75"/>
      <c r="Q1476" s="75"/>
      <c r="R1476" s="79" t="s">
        <v>1885</v>
      </c>
      <c r="S1476" s="144">
        <v>200</v>
      </c>
      <c r="T1476" s="85"/>
      <c r="U1476" s="142" t="s">
        <v>153</v>
      </c>
      <c r="V1476" s="142" t="s">
        <v>287</v>
      </c>
      <c r="W1476" s="86"/>
      <c r="X1476" s="142"/>
      <c r="Y1476" s="142"/>
      <c r="Z1476" s="142"/>
      <c r="AA1476" s="142"/>
      <c r="AB1476" s="142" t="e">
        <f t="shared" ref="AB1476:AB1539" si="78">UPPER(LEFT(A1476,3)&amp;YEAR(H1476)&amp;MONTH(H1476)&amp;DAY((H1476))&amp;LEFT(U1476,2)&amp;LEFT(V1476,2)&amp;LEFT(W1476,2))</f>
        <v>#VALUE!</v>
      </c>
      <c r="AC1476" s="142">
        <f t="shared" ref="AC1476:AC1539" si="79">COUNTIF($AB$4:$AB$1178,AB1476)</f>
        <v>162</v>
      </c>
      <c r="AD1476" s="142" t="str">
        <f>VLOOKUP(U1476,NIVEAUXADMIN!A:B,2,FALSE)</f>
        <v>HT10</v>
      </c>
      <c r="AE1476" s="142" t="str">
        <f>VLOOKUP(V1476,NIVEAUXADMIN!E:F,2,FALSE)</f>
        <v>HT101013</v>
      </c>
      <c r="AF1476" s="142" t="e">
        <f>VLOOKUP(W1476,NIVEAUXADMIN!I:J,2,FALSE)</f>
        <v>#N/A</v>
      </c>
      <c r="AG1476" s="142">
        <f>IF(SUMPRODUCT(($A$4:$A1476=A1476)*($V$4:$V1476=V1476))&gt;1,0,1)</f>
        <v>0</v>
      </c>
    </row>
    <row r="1477" spans="1:33" ht="15" customHeight="1">
      <c r="A1477" s="142" t="s">
        <v>1087</v>
      </c>
      <c r="B1477" s="142" t="s">
        <v>1087</v>
      </c>
      <c r="C1477" s="142" t="s">
        <v>26</v>
      </c>
      <c r="D1477" s="72"/>
      <c r="E1477" s="72" t="s">
        <v>1217</v>
      </c>
      <c r="F1477" s="142" t="s">
        <v>16</v>
      </c>
      <c r="G1477" s="142" t="str">
        <f t="shared" ref="G1477:G1540" si="80">CHOOSE(MONTH(H1477), "Janvier", "Fevrier", "Mars", "Avril", "Mai", "Juin", "Juillet", "Aout", "Septembre", "Octobre", "Novembre", "Decembre")</f>
        <v>Octobre</v>
      </c>
      <c r="H1477" s="158">
        <v>42653</v>
      </c>
      <c r="I1477" s="84" t="s">
        <v>1049</v>
      </c>
      <c r="J1477" s="142" t="s">
        <v>1053</v>
      </c>
      <c r="K1477" s="142" t="s">
        <v>1048</v>
      </c>
      <c r="L1477" s="142"/>
      <c r="M1477" s="80" t="str">
        <f>IFERROR(VLOOKUP(K1477,REFERENCES!R:S,2,FALSE),"")</f>
        <v>Nombre</v>
      </c>
      <c r="N1477" s="159">
        <v>1</v>
      </c>
      <c r="O1477" s="75"/>
      <c r="P1477" s="75"/>
      <c r="Q1477" s="75"/>
      <c r="R1477" s="79" t="s">
        <v>1885</v>
      </c>
      <c r="S1477" s="144">
        <v>200</v>
      </c>
      <c r="T1477" s="85"/>
      <c r="U1477" s="142" t="s">
        <v>153</v>
      </c>
      <c r="V1477" s="142" t="s">
        <v>293</v>
      </c>
      <c r="W1477" s="86"/>
      <c r="X1477" s="142"/>
      <c r="Y1477" s="142"/>
      <c r="Z1477" s="142"/>
      <c r="AA1477" s="142"/>
      <c r="AB1477" s="142" t="str">
        <f t="shared" si="78"/>
        <v>MER20161010NIL'</v>
      </c>
      <c r="AC1477" s="142">
        <f t="shared" si="79"/>
        <v>0</v>
      </c>
      <c r="AD1477" s="142" t="str">
        <f>VLOOKUP(U1477,NIVEAUXADMIN!A:B,2,FALSE)</f>
        <v>HT10</v>
      </c>
      <c r="AE1477" s="142" t="str">
        <f>VLOOKUP(V1477,NIVEAUXADMIN!E:F,2,FALSE)</f>
        <v>HT101023</v>
      </c>
      <c r="AF1477" s="142" t="e">
        <f>VLOOKUP(W1477,NIVEAUXADMIN!I:J,2,FALSE)</f>
        <v>#N/A</v>
      </c>
      <c r="AG1477" s="142">
        <f>IF(SUMPRODUCT(($A$4:$A1477=A1477)*($V$4:$V1477=V1477))&gt;1,0,1)</f>
        <v>1</v>
      </c>
    </row>
    <row r="1478" spans="1:33" ht="15" customHeight="1">
      <c r="A1478" s="142" t="s">
        <v>1087</v>
      </c>
      <c r="B1478" s="142" t="s">
        <v>1087</v>
      </c>
      <c r="C1478" s="142" t="s">
        <v>26</v>
      </c>
      <c r="D1478" s="72"/>
      <c r="E1478" s="72" t="s">
        <v>1217</v>
      </c>
      <c r="F1478" s="142" t="s">
        <v>16</v>
      </c>
      <c r="G1478" s="142" t="str">
        <f t="shared" si="80"/>
        <v>Octobre</v>
      </c>
      <c r="H1478" s="158">
        <v>42653</v>
      </c>
      <c r="I1478" s="84" t="s">
        <v>1051</v>
      </c>
      <c r="J1478" s="142" t="s">
        <v>1052</v>
      </c>
      <c r="K1478" s="142" t="s">
        <v>1056</v>
      </c>
      <c r="L1478" s="142"/>
      <c r="M1478" s="80" t="str">
        <f>IFERROR(VLOOKUP(K1478,REFERENCES!R:S,2,FALSE),"")</f>
        <v>Nombre</v>
      </c>
      <c r="N1478" s="159">
        <v>2</v>
      </c>
      <c r="O1478" s="75"/>
      <c r="P1478" s="75"/>
      <c r="Q1478" s="75"/>
      <c r="R1478" s="79" t="s">
        <v>1885</v>
      </c>
      <c r="S1478" s="144">
        <v>200</v>
      </c>
      <c r="T1478" s="85"/>
      <c r="U1478" s="142" t="s">
        <v>153</v>
      </c>
      <c r="V1478" s="142" t="s">
        <v>293</v>
      </c>
      <c r="W1478" s="86"/>
      <c r="X1478" s="142"/>
      <c r="Y1478" s="142"/>
      <c r="Z1478" s="142"/>
      <c r="AA1478" s="142"/>
      <c r="AB1478" s="142" t="str">
        <f t="shared" si="78"/>
        <v>MER20161010NIL'</v>
      </c>
      <c r="AC1478" s="142">
        <f t="shared" si="79"/>
        <v>0</v>
      </c>
      <c r="AD1478" s="142" t="str">
        <f>VLOOKUP(U1478,NIVEAUXADMIN!A:B,2,FALSE)</f>
        <v>HT10</v>
      </c>
      <c r="AE1478" s="142" t="str">
        <f>VLOOKUP(V1478,NIVEAUXADMIN!E:F,2,FALSE)</f>
        <v>HT101023</v>
      </c>
      <c r="AF1478" s="142" t="e">
        <f>VLOOKUP(W1478,NIVEAUXADMIN!I:J,2,FALSE)</f>
        <v>#N/A</v>
      </c>
      <c r="AG1478" s="142">
        <f>IF(SUMPRODUCT(($A$4:$A1478=A1478)*($V$4:$V1478=V1478))&gt;1,0,1)</f>
        <v>0</v>
      </c>
    </row>
    <row r="1479" spans="1:33" ht="15" customHeight="1">
      <c r="A1479" s="142" t="s">
        <v>1087</v>
      </c>
      <c r="B1479" s="142" t="s">
        <v>1087</v>
      </c>
      <c r="C1479" s="142" t="s">
        <v>26</v>
      </c>
      <c r="D1479" s="72"/>
      <c r="E1479" s="72" t="s">
        <v>1217</v>
      </c>
      <c r="F1479" s="142" t="s">
        <v>16</v>
      </c>
      <c r="G1479" s="142" t="str">
        <f t="shared" si="80"/>
        <v>Octobre</v>
      </c>
      <c r="H1479" s="158">
        <v>42653</v>
      </c>
      <c r="I1479" s="84" t="s">
        <v>1051</v>
      </c>
      <c r="J1479" s="142" t="s">
        <v>1052</v>
      </c>
      <c r="K1479" s="142" t="s">
        <v>1054</v>
      </c>
      <c r="L1479" s="142"/>
      <c r="M1479" s="80" t="str">
        <f>IFERROR(VLOOKUP(K1479,REFERENCES!R:S,2,FALSE),"")</f>
        <v>Nombre</v>
      </c>
      <c r="N1479" s="159">
        <v>1</v>
      </c>
      <c r="O1479" s="75"/>
      <c r="P1479" s="75"/>
      <c r="Q1479" s="75"/>
      <c r="R1479" s="79" t="s">
        <v>1885</v>
      </c>
      <c r="S1479" s="144">
        <v>200</v>
      </c>
      <c r="T1479" s="85"/>
      <c r="U1479" s="142" t="s">
        <v>153</v>
      </c>
      <c r="V1479" s="142" t="s">
        <v>293</v>
      </c>
      <c r="W1479" s="86"/>
      <c r="X1479" s="142"/>
      <c r="Y1479" s="142"/>
      <c r="Z1479" s="142"/>
      <c r="AA1479" s="142"/>
      <c r="AB1479" s="142" t="str">
        <f t="shared" si="78"/>
        <v>MER20161010NIL'</v>
      </c>
      <c r="AC1479" s="142">
        <f t="shared" si="79"/>
        <v>0</v>
      </c>
      <c r="AD1479" s="142" t="str">
        <f>VLOOKUP(U1479,NIVEAUXADMIN!A:B,2,FALSE)</f>
        <v>HT10</v>
      </c>
      <c r="AE1479" s="142" t="str">
        <f>VLOOKUP(V1479,NIVEAUXADMIN!E:F,2,FALSE)</f>
        <v>HT101023</v>
      </c>
      <c r="AF1479" s="142" t="e">
        <f>VLOOKUP(W1479,NIVEAUXADMIN!I:J,2,FALSE)</f>
        <v>#N/A</v>
      </c>
      <c r="AG1479" s="142">
        <f>IF(SUMPRODUCT(($A$4:$A1479=A1479)*($V$4:$V1479=V1479))&gt;1,0,1)</f>
        <v>0</v>
      </c>
    </row>
    <row r="1480" spans="1:33" ht="15" customHeight="1">
      <c r="A1480" s="86" t="s">
        <v>1087</v>
      </c>
      <c r="B1480" s="86" t="s">
        <v>1087</v>
      </c>
      <c r="C1480" s="86" t="s">
        <v>26</v>
      </c>
      <c r="D1480" s="72"/>
      <c r="E1480" s="72" t="s">
        <v>1217</v>
      </c>
      <c r="F1480" s="142" t="s">
        <v>16</v>
      </c>
      <c r="G1480" s="142" t="str">
        <f t="shared" si="80"/>
        <v>Octobre</v>
      </c>
      <c r="H1480" s="158">
        <v>42653</v>
      </c>
      <c r="I1480" s="84" t="s">
        <v>1051</v>
      </c>
      <c r="J1480" s="142" t="s">
        <v>1052</v>
      </c>
      <c r="K1480" s="142" t="s">
        <v>1061</v>
      </c>
      <c r="L1480" s="142"/>
      <c r="M1480" s="80" t="str">
        <f>IFERROR(VLOOKUP(K1480,REFERENCES!R:S,2,FALSE),"")</f>
        <v>Nombre</v>
      </c>
      <c r="N1480" s="159">
        <v>1</v>
      </c>
      <c r="O1480" s="75"/>
      <c r="P1480" s="75"/>
      <c r="Q1480" s="75"/>
      <c r="R1480" s="79" t="s">
        <v>1885</v>
      </c>
      <c r="S1480" s="144">
        <v>200</v>
      </c>
      <c r="T1480" s="85"/>
      <c r="U1480" s="142" t="s">
        <v>153</v>
      </c>
      <c r="V1480" s="142" t="s">
        <v>293</v>
      </c>
      <c r="W1480" s="86"/>
      <c r="X1480" s="142"/>
      <c r="Y1480" s="142"/>
      <c r="Z1480" s="142"/>
      <c r="AA1480" s="142"/>
      <c r="AB1480" s="142" t="str">
        <f t="shared" si="78"/>
        <v>MER20161010NIL'</v>
      </c>
      <c r="AC1480" s="142">
        <f t="shared" si="79"/>
        <v>0</v>
      </c>
      <c r="AD1480" s="142" t="str">
        <f>VLOOKUP(U1480,NIVEAUXADMIN!A:B,2,FALSE)</f>
        <v>HT10</v>
      </c>
      <c r="AE1480" s="142" t="str">
        <f>VLOOKUP(V1480,NIVEAUXADMIN!E:F,2,FALSE)</f>
        <v>HT101023</v>
      </c>
      <c r="AF1480" s="142" t="e">
        <f>VLOOKUP(W1480,NIVEAUXADMIN!I:J,2,FALSE)</f>
        <v>#N/A</v>
      </c>
      <c r="AG1480" s="142">
        <f>IF(SUMPRODUCT(($A$4:$A1480=A1480)*($V$4:$V1480=V1480))&gt;1,0,1)</f>
        <v>0</v>
      </c>
    </row>
    <row r="1481" spans="1:33" ht="15" customHeight="1">
      <c r="A1481" s="142" t="s">
        <v>1087</v>
      </c>
      <c r="B1481" s="142" t="s">
        <v>1087</v>
      </c>
      <c r="C1481" s="142" t="s">
        <v>26</v>
      </c>
      <c r="D1481" s="72"/>
      <c r="E1481" s="72" t="s">
        <v>48</v>
      </c>
      <c r="F1481" s="142" t="s">
        <v>29</v>
      </c>
      <c r="G1481" s="142" t="e">
        <f t="shared" si="80"/>
        <v>#VALUE!</v>
      </c>
      <c r="H1481" s="158" t="s">
        <v>1961</v>
      </c>
      <c r="I1481" s="84" t="s">
        <v>1049</v>
      </c>
      <c r="J1481" s="142" t="s">
        <v>1053</v>
      </c>
      <c r="K1481" s="142" t="s">
        <v>1048</v>
      </c>
      <c r="L1481" s="142"/>
      <c r="M1481" s="80" t="str">
        <f>IFERROR(VLOOKUP(K1481,REFERENCES!R:S,2,FALSE),"")</f>
        <v>Nombre</v>
      </c>
      <c r="N1481" s="159">
        <v>1</v>
      </c>
      <c r="O1481" s="75"/>
      <c r="P1481" s="75"/>
      <c r="Q1481" s="75"/>
      <c r="R1481" s="79" t="s">
        <v>1885</v>
      </c>
      <c r="S1481" s="144">
        <v>750</v>
      </c>
      <c r="T1481" s="85"/>
      <c r="U1481" s="142" t="s">
        <v>153</v>
      </c>
      <c r="V1481" s="142" t="s">
        <v>302</v>
      </c>
      <c r="W1481" s="86"/>
      <c r="X1481" s="142"/>
      <c r="Y1481" s="142"/>
      <c r="Z1481" s="142"/>
      <c r="AA1481" s="142" t="s">
        <v>1129</v>
      </c>
      <c r="AB1481" s="142" t="e">
        <f t="shared" si="78"/>
        <v>#VALUE!</v>
      </c>
      <c r="AC1481" s="142">
        <f t="shared" si="79"/>
        <v>162</v>
      </c>
      <c r="AD1481" s="142" t="str">
        <f>VLOOKUP(U1481,NIVEAUXADMIN!A:B,2,FALSE)</f>
        <v>HT10</v>
      </c>
      <c r="AE1481" s="142" t="str">
        <f>VLOOKUP(V1481,NIVEAUXADMIN!E:F,2,FALSE)</f>
        <v>HT101022</v>
      </c>
      <c r="AF1481" s="142" t="e">
        <f>VLOOKUP(W1481,NIVEAUXADMIN!I:J,2,FALSE)</f>
        <v>#N/A</v>
      </c>
      <c r="AG1481" s="142">
        <f>IF(SUMPRODUCT(($A$4:$A1481=A1481)*($V$4:$V1481=V1481))&gt;1,0,1)</f>
        <v>1</v>
      </c>
    </row>
    <row r="1482" spans="1:33" ht="15" customHeight="1">
      <c r="A1482" s="142" t="s">
        <v>1087</v>
      </c>
      <c r="B1482" s="142" t="s">
        <v>1087</v>
      </c>
      <c r="C1482" s="142" t="s">
        <v>26</v>
      </c>
      <c r="D1482" s="72"/>
      <c r="E1482" s="72" t="s">
        <v>1217</v>
      </c>
      <c r="F1482" s="142" t="s">
        <v>29</v>
      </c>
      <c r="G1482" s="142" t="e">
        <f t="shared" si="80"/>
        <v>#VALUE!</v>
      </c>
      <c r="H1482" s="158" t="s">
        <v>1961</v>
      </c>
      <c r="I1482" s="84" t="s">
        <v>1049</v>
      </c>
      <c r="J1482" s="142" t="s">
        <v>1053</v>
      </c>
      <c r="K1482" s="142" t="s">
        <v>1048</v>
      </c>
      <c r="L1482" s="142"/>
      <c r="M1482" s="80" t="str">
        <f>IFERROR(VLOOKUP(K1482,REFERENCES!R:S,2,FALSE),"")</f>
        <v>Nombre</v>
      </c>
      <c r="N1482" s="159">
        <v>1</v>
      </c>
      <c r="O1482" s="75"/>
      <c r="P1482" s="75"/>
      <c r="Q1482" s="75"/>
      <c r="R1482" s="79" t="s">
        <v>1885</v>
      </c>
      <c r="S1482" s="144">
        <v>550</v>
      </c>
      <c r="T1482" s="85"/>
      <c r="U1482" s="142" t="s">
        <v>153</v>
      </c>
      <c r="V1482" s="142" t="s">
        <v>302</v>
      </c>
      <c r="W1482" s="86"/>
      <c r="X1482" s="142"/>
      <c r="Y1482" s="142"/>
      <c r="Z1482" s="142"/>
      <c r="AA1482" s="142" t="s">
        <v>1130</v>
      </c>
      <c r="AB1482" s="142" t="e">
        <f t="shared" si="78"/>
        <v>#VALUE!</v>
      </c>
      <c r="AC1482" s="142">
        <f t="shared" si="79"/>
        <v>162</v>
      </c>
      <c r="AD1482" s="142" t="str">
        <f>VLOOKUP(U1482,NIVEAUXADMIN!A:B,2,FALSE)</f>
        <v>HT10</v>
      </c>
      <c r="AE1482" s="142" t="str">
        <f>VLOOKUP(V1482,NIVEAUXADMIN!E:F,2,FALSE)</f>
        <v>HT101022</v>
      </c>
      <c r="AF1482" s="142" t="e">
        <f>VLOOKUP(W1482,NIVEAUXADMIN!I:J,2,FALSE)</f>
        <v>#N/A</v>
      </c>
      <c r="AG1482" s="142">
        <f>IF(SUMPRODUCT(($A$4:$A1482=A1482)*($V$4:$V1482=V1482))&gt;1,0,1)</f>
        <v>0</v>
      </c>
    </row>
    <row r="1483" spans="1:33" ht="15" customHeight="1">
      <c r="A1483" s="142" t="s">
        <v>1087</v>
      </c>
      <c r="B1483" s="142" t="s">
        <v>1087</v>
      </c>
      <c r="C1483" s="142" t="s">
        <v>26</v>
      </c>
      <c r="D1483" s="72"/>
      <c r="E1483" s="72" t="s">
        <v>48</v>
      </c>
      <c r="F1483" s="142" t="s">
        <v>29</v>
      </c>
      <c r="G1483" s="142" t="e">
        <f t="shared" si="80"/>
        <v>#VALUE!</v>
      </c>
      <c r="H1483" s="158" t="s">
        <v>1961</v>
      </c>
      <c r="I1483" s="84" t="s">
        <v>1051</v>
      </c>
      <c r="J1483" s="142" t="s">
        <v>1052</v>
      </c>
      <c r="K1483" s="142" t="s">
        <v>1056</v>
      </c>
      <c r="L1483" s="142"/>
      <c r="M1483" s="80" t="str">
        <f>IFERROR(VLOOKUP(K1483,REFERENCES!R:S,2,FALSE),"")</f>
        <v>Nombre</v>
      </c>
      <c r="N1483" s="159">
        <v>2</v>
      </c>
      <c r="O1483" s="75"/>
      <c r="P1483" s="75"/>
      <c r="Q1483" s="75"/>
      <c r="R1483" s="79" t="s">
        <v>1885</v>
      </c>
      <c r="S1483" s="144">
        <v>750</v>
      </c>
      <c r="T1483" s="85"/>
      <c r="U1483" s="142" t="s">
        <v>153</v>
      </c>
      <c r="V1483" s="142" t="s">
        <v>302</v>
      </c>
      <c r="W1483" s="86"/>
      <c r="X1483" s="142"/>
      <c r="Y1483" s="142"/>
      <c r="Z1483" s="142"/>
      <c r="AA1483" s="142" t="s">
        <v>1129</v>
      </c>
      <c r="AB1483" s="142" t="e">
        <f t="shared" si="78"/>
        <v>#VALUE!</v>
      </c>
      <c r="AC1483" s="142">
        <f t="shared" si="79"/>
        <v>162</v>
      </c>
      <c r="AD1483" s="142" t="str">
        <f>VLOOKUP(U1483,NIVEAUXADMIN!A:B,2,FALSE)</f>
        <v>HT10</v>
      </c>
      <c r="AE1483" s="142" t="str">
        <f>VLOOKUP(V1483,NIVEAUXADMIN!E:F,2,FALSE)</f>
        <v>HT101022</v>
      </c>
      <c r="AF1483" s="142" t="e">
        <f>VLOOKUP(W1483,NIVEAUXADMIN!I:J,2,FALSE)</f>
        <v>#N/A</v>
      </c>
      <c r="AG1483" s="142">
        <f>IF(SUMPRODUCT(($A$4:$A1483=A1483)*($V$4:$V1483=V1483))&gt;1,0,1)</f>
        <v>0</v>
      </c>
    </row>
    <row r="1484" spans="1:33" ht="15" customHeight="1">
      <c r="A1484" s="142" t="s">
        <v>1087</v>
      </c>
      <c r="B1484" s="142" t="s">
        <v>1087</v>
      </c>
      <c r="C1484" s="142" t="s">
        <v>26</v>
      </c>
      <c r="D1484" s="72"/>
      <c r="E1484" s="72" t="s">
        <v>1217</v>
      </c>
      <c r="F1484" s="142" t="s">
        <v>29</v>
      </c>
      <c r="G1484" s="142" t="e">
        <f t="shared" si="80"/>
        <v>#VALUE!</v>
      </c>
      <c r="H1484" s="158" t="s">
        <v>1961</v>
      </c>
      <c r="I1484" s="84" t="s">
        <v>1051</v>
      </c>
      <c r="J1484" s="142" t="s">
        <v>1052</v>
      </c>
      <c r="K1484" s="142" t="s">
        <v>1056</v>
      </c>
      <c r="L1484" s="142"/>
      <c r="M1484" s="80" t="str">
        <f>IFERROR(VLOOKUP(K1484,REFERENCES!R:S,2,FALSE),"")</f>
        <v>Nombre</v>
      </c>
      <c r="N1484" s="159">
        <v>2</v>
      </c>
      <c r="O1484" s="75"/>
      <c r="P1484" s="75"/>
      <c r="Q1484" s="75"/>
      <c r="R1484" s="79" t="s">
        <v>1885</v>
      </c>
      <c r="S1484" s="144">
        <v>550</v>
      </c>
      <c r="T1484" s="85"/>
      <c r="U1484" s="142" t="s">
        <v>153</v>
      </c>
      <c r="V1484" s="142" t="s">
        <v>302</v>
      </c>
      <c r="W1484" s="86"/>
      <c r="X1484" s="142"/>
      <c r="Y1484" s="142"/>
      <c r="Z1484" s="142"/>
      <c r="AA1484" s="142" t="s">
        <v>1130</v>
      </c>
      <c r="AB1484" s="142" t="e">
        <f t="shared" si="78"/>
        <v>#VALUE!</v>
      </c>
      <c r="AC1484" s="142">
        <f t="shared" si="79"/>
        <v>162</v>
      </c>
      <c r="AD1484" s="142" t="str">
        <f>VLOOKUP(U1484,NIVEAUXADMIN!A:B,2,FALSE)</f>
        <v>HT10</v>
      </c>
      <c r="AE1484" s="142" t="str">
        <f>VLOOKUP(V1484,NIVEAUXADMIN!E:F,2,FALSE)</f>
        <v>HT101022</v>
      </c>
      <c r="AF1484" s="142" t="e">
        <f>VLOOKUP(W1484,NIVEAUXADMIN!I:J,2,FALSE)</f>
        <v>#N/A</v>
      </c>
      <c r="AG1484" s="142">
        <f>IF(SUMPRODUCT(($A$4:$A1484=A1484)*($V$4:$V1484=V1484))&gt;1,0,1)</f>
        <v>0</v>
      </c>
    </row>
    <row r="1485" spans="1:33" ht="15" customHeight="1">
      <c r="A1485" s="142" t="s">
        <v>1087</v>
      </c>
      <c r="B1485" s="142" t="s">
        <v>1087</v>
      </c>
      <c r="C1485" s="142" t="s">
        <v>26</v>
      </c>
      <c r="D1485" s="72"/>
      <c r="E1485" s="72" t="s">
        <v>48</v>
      </c>
      <c r="F1485" s="142" t="s">
        <v>29</v>
      </c>
      <c r="G1485" s="142" t="e">
        <f t="shared" si="80"/>
        <v>#VALUE!</v>
      </c>
      <c r="H1485" s="158" t="s">
        <v>1961</v>
      </c>
      <c r="I1485" s="84" t="s">
        <v>1051</v>
      </c>
      <c r="J1485" s="142" t="s">
        <v>1052</v>
      </c>
      <c r="K1485" s="142" t="s">
        <v>1054</v>
      </c>
      <c r="L1485" s="142"/>
      <c r="M1485" s="80" t="str">
        <f>IFERROR(VLOOKUP(K1485,REFERENCES!R:S,2,FALSE),"")</f>
        <v>Nombre</v>
      </c>
      <c r="N1485" s="159">
        <v>1</v>
      </c>
      <c r="O1485" s="75"/>
      <c r="P1485" s="75"/>
      <c r="Q1485" s="75"/>
      <c r="R1485" s="79" t="s">
        <v>1885</v>
      </c>
      <c r="S1485" s="144">
        <v>750</v>
      </c>
      <c r="T1485" s="85"/>
      <c r="U1485" s="142" t="s">
        <v>153</v>
      </c>
      <c r="V1485" s="142" t="s">
        <v>302</v>
      </c>
      <c r="W1485" s="86"/>
      <c r="X1485" s="142"/>
      <c r="Y1485" s="142"/>
      <c r="Z1485" s="142"/>
      <c r="AA1485" s="142" t="s">
        <v>1129</v>
      </c>
      <c r="AB1485" s="142" t="e">
        <f t="shared" si="78"/>
        <v>#VALUE!</v>
      </c>
      <c r="AC1485" s="142">
        <f t="shared" si="79"/>
        <v>162</v>
      </c>
      <c r="AD1485" s="142" t="str">
        <f>VLOOKUP(U1485,NIVEAUXADMIN!A:B,2,FALSE)</f>
        <v>HT10</v>
      </c>
      <c r="AE1485" s="142" t="str">
        <f>VLOOKUP(V1485,NIVEAUXADMIN!E:F,2,FALSE)</f>
        <v>HT101022</v>
      </c>
      <c r="AF1485" s="142" t="e">
        <f>VLOOKUP(W1485,NIVEAUXADMIN!I:J,2,FALSE)</f>
        <v>#N/A</v>
      </c>
      <c r="AG1485" s="142">
        <f>IF(SUMPRODUCT(($A$4:$A1485=A1485)*($V$4:$V1485=V1485))&gt;1,0,1)</f>
        <v>0</v>
      </c>
    </row>
    <row r="1486" spans="1:33" ht="15" customHeight="1">
      <c r="A1486" s="142" t="s">
        <v>1087</v>
      </c>
      <c r="B1486" s="142" t="s">
        <v>1087</v>
      </c>
      <c r="C1486" s="142" t="s">
        <v>26</v>
      </c>
      <c r="D1486" s="72"/>
      <c r="E1486" s="72" t="s">
        <v>1217</v>
      </c>
      <c r="F1486" s="142" t="s">
        <v>29</v>
      </c>
      <c r="G1486" s="142" t="e">
        <f t="shared" si="80"/>
        <v>#VALUE!</v>
      </c>
      <c r="H1486" s="158" t="s">
        <v>1961</v>
      </c>
      <c r="I1486" s="84" t="s">
        <v>1051</v>
      </c>
      <c r="J1486" s="142" t="s">
        <v>1052</v>
      </c>
      <c r="K1486" s="142" t="s">
        <v>1054</v>
      </c>
      <c r="L1486" s="142"/>
      <c r="M1486" s="80" t="str">
        <f>IFERROR(VLOOKUP(K1486,REFERENCES!R:S,2,FALSE),"")</f>
        <v>Nombre</v>
      </c>
      <c r="N1486" s="159">
        <v>1</v>
      </c>
      <c r="O1486" s="75"/>
      <c r="P1486" s="75"/>
      <c r="Q1486" s="75"/>
      <c r="R1486" s="79" t="s">
        <v>1885</v>
      </c>
      <c r="S1486" s="144">
        <v>550</v>
      </c>
      <c r="T1486" s="85"/>
      <c r="U1486" s="142" t="s">
        <v>153</v>
      </c>
      <c r="V1486" s="142" t="s">
        <v>302</v>
      </c>
      <c r="W1486" s="86"/>
      <c r="X1486" s="142"/>
      <c r="Y1486" s="142"/>
      <c r="Z1486" s="142"/>
      <c r="AA1486" s="142" t="s">
        <v>1130</v>
      </c>
      <c r="AB1486" s="142" t="e">
        <f t="shared" si="78"/>
        <v>#VALUE!</v>
      </c>
      <c r="AC1486" s="142">
        <f t="shared" si="79"/>
        <v>162</v>
      </c>
      <c r="AD1486" s="142" t="str">
        <f>VLOOKUP(U1486,NIVEAUXADMIN!A:B,2,FALSE)</f>
        <v>HT10</v>
      </c>
      <c r="AE1486" s="142" t="str">
        <f>VLOOKUP(V1486,NIVEAUXADMIN!E:F,2,FALSE)</f>
        <v>HT101022</v>
      </c>
      <c r="AF1486" s="142" t="e">
        <f>VLOOKUP(W1486,NIVEAUXADMIN!I:J,2,FALSE)</f>
        <v>#N/A</v>
      </c>
      <c r="AG1486" s="142">
        <f>IF(SUMPRODUCT(($A$4:$A1486=A1486)*($V$4:$V1486=V1486))&gt;1,0,1)</f>
        <v>0</v>
      </c>
    </row>
    <row r="1487" spans="1:33" ht="15" customHeight="1">
      <c r="A1487" s="86" t="s">
        <v>1087</v>
      </c>
      <c r="B1487" s="86" t="s">
        <v>1087</v>
      </c>
      <c r="C1487" s="86" t="s">
        <v>26</v>
      </c>
      <c r="D1487" s="72"/>
      <c r="E1487" s="72" t="s">
        <v>48</v>
      </c>
      <c r="F1487" s="142" t="s">
        <v>29</v>
      </c>
      <c r="G1487" s="142" t="e">
        <f t="shared" si="80"/>
        <v>#VALUE!</v>
      </c>
      <c r="H1487" s="158" t="s">
        <v>1961</v>
      </c>
      <c r="I1487" s="84" t="s">
        <v>1051</v>
      </c>
      <c r="J1487" s="142" t="s">
        <v>1052</v>
      </c>
      <c r="K1487" s="142" t="s">
        <v>1061</v>
      </c>
      <c r="L1487" s="142"/>
      <c r="M1487" s="80" t="str">
        <f>IFERROR(VLOOKUP(K1487,REFERENCES!R:S,2,FALSE),"")</f>
        <v>Nombre</v>
      </c>
      <c r="N1487" s="159">
        <v>1</v>
      </c>
      <c r="O1487" s="75"/>
      <c r="P1487" s="75"/>
      <c r="Q1487" s="75"/>
      <c r="R1487" s="79" t="s">
        <v>1885</v>
      </c>
      <c r="S1487" s="144">
        <v>750</v>
      </c>
      <c r="T1487" s="85"/>
      <c r="U1487" s="142" t="s">
        <v>153</v>
      </c>
      <c r="V1487" s="142" t="s">
        <v>302</v>
      </c>
      <c r="W1487" s="86"/>
      <c r="X1487" s="142"/>
      <c r="Y1487" s="142"/>
      <c r="Z1487" s="142"/>
      <c r="AA1487" s="142" t="s">
        <v>1129</v>
      </c>
      <c r="AB1487" s="142" t="e">
        <f t="shared" si="78"/>
        <v>#VALUE!</v>
      </c>
      <c r="AC1487" s="142">
        <f t="shared" si="79"/>
        <v>162</v>
      </c>
      <c r="AD1487" s="142" t="str">
        <f>VLOOKUP(U1487,NIVEAUXADMIN!A:B,2,FALSE)</f>
        <v>HT10</v>
      </c>
      <c r="AE1487" s="142" t="str">
        <f>VLOOKUP(V1487,NIVEAUXADMIN!E:F,2,FALSE)</f>
        <v>HT101022</v>
      </c>
      <c r="AF1487" s="142" t="e">
        <f>VLOOKUP(W1487,NIVEAUXADMIN!I:J,2,FALSE)</f>
        <v>#N/A</v>
      </c>
      <c r="AG1487" s="142">
        <f>IF(SUMPRODUCT(($A$4:$A1487=A1487)*($V$4:$V1487=V1487))&gt;1,0,1)</f>
        <v>0</v>
      </c>
    </row>
    <row r="1488" spans="1:33" ht="15" customHeight="1">
      <c r="A1488" s="86" t="s">
        <v>1087</v>
      </c>
      <c r="B1488" s="86" t="s">
        <v>1087</v>
      </c>
      <c r="C1488" s="86" t="s">
        <v>26</v>
      </c>
      <c r="D1488" s="72"/>
      <c r="E1488" s="72" t="s">
        <v>1217</v>
      </c>
      <c r="F1488" s="142" t="s">
        <v>29</v>
      </c>
      <c r="G1488" s="142" t="e">
        <f t="shared" si="80"/>
        <v>#VALUE!</v>
      </c>
      <c r="H1488" s="158" t="s">
        <v>1961</v>
      </c>
      <c r="I1488" s="84" t="s">
        <v>1051</v>
      </c>
      <c r="J1488" s="142" t="s">
        <v>1052</v>
      </c>
      <c r="K1488" s="142" t="s">
        <v>1061</v>
      </c>
      <c r="L1488" s="142"/>
      <c r="M1488" s="80" t="str">
        <f>IFERROR(VLOOKUP(K1488,REFERENCES!R:S,2,FALSE),"")</f>
        <v>Nombre</v>
      </c>
      <c r="N1488" s="159">
        <v>1</v>
      </c>
      <c r="O1488" s="75"/>
      <c r="P1488" s="75"/>
      <c r="Q1488" s="75"/>
      <c r="R1488" s="79" t="s">
        <v>1885</v>
      </c>
      <c r="S1488" s="144">
        <v>550</v>
      </c>
      <c r="T1488" s="85"/>
      <c r="U1488" s="142" t="s">
        <v>153</v>
      </c>
      <c r="V1488" s="142" t="s">
        <v>302</v>
      </c>
      <c r="W1488" s="86"/>
      <c r="X1488" s="142"/>
      <c r="Y1488" s="142"/>
      <c r="Z1488" s="142"/>
      <c r="AA1488" s="142" t="s">
        <v>1130</v>
      </c>
      <c r="AB1488" s="142" t="e">
        <f t="shared" si="78"/>
        <v>#VALUE!</v>
      </c>
      <c r="AC1488" s="142">
        <f t="shared" si="79"/>
        <v>162</v>
      </c>
      <c r="AD1488" s="142" t="str">
        <f>VLOOKUP(U1488,NIVEAUXADMIN!A:B,2,FALSE)</f>
        <v>HT10</v>
      </c>
      <c r="AE1488" s="142" t="str">
        <f>VLOOKUP(V1488,NIVEAUXADMIN!E:F,2,FALSE)</f>
        <v>HT101022</v>
      </c>
      <c r="AF1488" s="142" t="e">
        <f>VLOOKUP(W1488,NIVEAUXADMIN!I:J,2,FALSE)</f>
        <v>#N/A</v>
      </c>
      <c r="AG1488" s="142">
        <f>IF(SUMPRODUCT(($A$4:$A1488=A1488)*($V$4:$V1488=V1488))&gt;1,0,1)</f>
        <v>0</v>
      </c>
    </row>
    <row r="1489" spans="1:33" ht="15" customHeight="1">
      <c r="A1489" s="142" t="s">
        <v>1087</v>
      </c>
      <c r="B1489" s="142" t="s">
        <v>1087</v>
      </c>
      <c r="C1489" s="142" t="s">
        <v>26</v>
      </c>
      <c r="D1489" s="72"/>
      <c r="E1489" s="72" t="s">
        <v>1087</v>
      </c>
      <c r="F1489" s="142" t="s">
        <v>19</v>
      </c>
      <c r="G1489" s="142" t="e">
        <f t="shared" si="80"/>
        <v>#VALUE!</v>
      </c>
      <c r="H1489" s="158" t="s">
        <v>1961</v>
      </c>
      <c r="I1489" s="84" t="s">
        <v>1049</v>
      </c>
      <c r="J1489" s="142" t="s">
        <v>1083</v>
      </c>
      <c r="K1489" s="142" t="s">
        <v>1025</v>
      </c>
      <c r="L1489" s="142"/>
      <c r="M1489" s="80" t="str">
        <f>IFERROR(VLOOKUP(K1489,REFERENCES!R:S,2,FALSE),"")</f>
        <v>Valeur en HTG</v>
      </c>
      <c r="N1489" s="159">
        <v>50</v>
      </c>
      <c r="O1489" s="75"/>
      <c r="P1489" s="75"/>
      <c r="Q1489" s="75"/>
      <c r="R1489" s="79" t="s">
        <v>1885</v>
      </c>
      <c r="S1489" s="144">
        <v>750</v>
      </c>
      <c r="T1489" s="85"/>
      <c r="U1489" s="142" t="s">
        <v>153</v>
      </c>
      <c r="V1489" s="142" t="s">
        <v>302</v>
      </c>
      <c r="W1489" s="86"/>
      <c r="X1489" s="142"/>
      <c r="Y1489" s="142"/>
      <c r="Z1489" s="142"/>
      <c r="AA1489" s="142" t="s">
        <v>1089</v>
      </c>
      <c r="AB1489" s="142" t="e">
        <f t="shared" si="78"/>
        <v>#VALUE!</v>
      </c>
      <c r="AC1489" s="142">
        <f t="shared" si="79"/>
        <v>162</v>
      </c>
      <c r="AD1489" s="142" t="str">
        <f>VLOOKUP(U1489,NIVEAUXADMIN!A:B,2,FALSE)</f>
        <v>HT10</v>
      </c>
      <c r="AE1489" s="142" t="str">
        <f>VLOOKUP(V1489,NIVEAUXADMIN!E:F,2,FALSE)</f>
        <v>HT101022</v>
      </c>
      <c r="AF1489" s="142" t="e">
        <f>VLOOKUP(W1489,NIVEAUXADMIN!I:J,2,FALSE)</f>
        <v>#N/A</v>
      </c>
      <c r="AG1489" s="142">
        <f>IF(SUMPRODUCT(($A$4:$A1489=A1489)*($V$4:$V1489=V1489))&gt;1,0,1)</f>
        <v>0</v>
      </c>
    </row>
    <row r="1490" spans="1:33" ht="15" customHeight="1">
      <c r="A1490" s="142" t="s">
        <v>1087</v>
      </c>
      <c r="B1490" s="142" t="s">
        <v>1087</v>
      </c>
      <c r="C1490" s="142" t="s">
        <v>26</v>
      </c>
      <c r="D1490" s="72"/>
      <c r="E1490" s="72" t="s">
        <v>1217</v>
      </c>
      <c r="F1490" s="142" t="s">
        <v>19</v>
      </c>
      <c r="G1490" s="142" t="e">
        <f t="shared" si="80"/>
        <v>#VALUE!</v>
      </c>
      <c r="H1490" s="158" t="s">
        <v>1961</v>
      </c>
      <c r="I1490" s="84" t="s">
        <v>1049</v>
      </c>
      <c r="J1490" s="142" t="s">
        <v>1053</v>
      </c>
      <c r="K1490" s="142" t="s">
        <v>1048</v>
      </c>
      <c r="L1490" s="142"/>
      <c r="M1490" s="80" t="str">
        <f>IFERROR(VLOOKUP(K1490,REFERENCES!R:S,2,FALSE),"")</f>
        <v>Nombre</v>
      </c>
      <c r="N1490" s="159">
        <v>1</v>
      </c>
      <c r="O1490" s="75"/>
      <c r="P1490" s="75"/>
      <c r="Q1490" s="75"/>
      <c r="R1490" s="79" t="s">
        <v>1885</v>
      </c>
      <c r="S1490" s="144">
        <v>500</v>
      </c>
      <c r="T1490" s="85"/>
      <c r="U1490" s="142" t="s">
        <v>153</v>
      </c>
      <c r="V1490" s="142" t="s">
        <v>308</v>
      </c>
      <c r="W1490" s="86"/>
      <c r="X1490" s="142"/>
      <c r="Y1490" s="142"/>
      <c r="Z1490" s="142"/>
      <c r="AA1490" s="142" t="s">
        <v>1131</v>
      </c>
      <c r="AB1490" s="142" t="e">
        <f t="shared" si="78"/>
        <v>#VALUE!</v>
      </c>
      <c r="AC1490" s="142">
        <f t="shared" si="79"/>
        <v>162</v>
      </c>
      <c r="AD1490" s="142" t="str">
        <f>VLOOKUP(U1490,NIVEAUXADMIN!A:B,2,FALSE)</f>
        <v>HT10</v>
      </c>
      <c r="AE1490" s="142" t="str">
        <f>VLOOKUP(V1490,NIVEAUXADMIN!E:F,2,FALSE)</f>
        <v>HT101025</v>
      </c>
      <c r="AF1490" s="142" t="e">
        <f>VLOOKUP(W1490,NIVEAUXADMIN!I:J,2,FALSE)</f>
        <v>#N/A</v>
      </c>
      <c r="AG1490" s="142">
        <f>IF(SUMPRODUCT(($A$4:$A1490=A1490)*($V$4:$V1490=V1490))&gt;1,0,1)</f>
        <v>1</v>
      </c>
    </row>
    <row r="1491" spans="1:33" ht="15" customHeight="1">
      <c r="A1491" s="142" t="s">
        <v>1087</v>
      </c>
      <c r="B1491" s="142" t="s">
        <v>1087</v>
      </c>
      <c r="C1491" s="142" t="s">
        <v>26</v>
      </c>
      <c r="D1491" s="72"/>
      <c r="E1491" s="72" t="s">
        <v>1217</v>
      </c>
      <c r="F1491" s="142" t="s">
        <v>19</v>
      </c>
      <c r="G1491" s="142" t="e">
        <f t="shared" si="80"/>
        <v>#VALUE!</v>
      </c>
      <c r="H1491" s="158" t="s">
        <v>1961</v>
      </c>
      <c r="I1491" s="84" t="s">
        <v>1051</v>
      </c>
      <c r="J1491" s="142" t="s">
        <v>1052</v>
      </c>
      <c r="K1491" s="142" t="s">
        <v>1056</v>
      </c>
      <c r="L1491" s="142"/>
      <c r="M1491" s="80" t="str">
        <f>IFERROR(VLOOKUP(K1491,REFERENCES!R:S,2,FALSE),"")</f>
        <v>Nombre</v>
      </c>
      <c r="N1491" s="159">
        <v>2</v>
      </c>
      <c r="O1491" s="75"/>
      <c r="P1491" s="75"/>
      <c r="Q1491" s="75"/>
      <c r="R1491" s="79" t="s">
        <v>1885</v>
      </c>
      <c r="S1491" s="144">
        <v>500</v>
      </c>
      <c r="T1491" s="85"/>
      <c r="U1491" s="142" t="s">
        <v>153</v>
      </c>
      <c r="V1491" s="142" t="s">
        <v>308</v>
      </c>
      <c r="W1491" s="86"/>
      <c r="X1491" s="142"/>
      <c r="Y1491" s="142"/>
      <c r="Z1491" s="142"/>
      <c r="AA1491" s="142" t="s">
        <v>1131</v>
      </c>
      <c r="AB1491" s="142" t="e">
        <f t="shared" si="78"/>
        <v>#VALUE!</v>
      </c>
      <c r="AC1491" s="142">
        <f t="shared" si="79"/>
        <v>162</v>
      </c>
      <c r="AD1491" s="142" t="str">
        <f>VLOOKUP(U1491,NIVEAUXADMIN!A:B,2,FALSE)</f>
        <v>HT10</v>
      </c>
      <c r="AE1491" s="142" t="str">
        <f>VLOOKUP(V1491,NIVEAUXADMIN!E:F,2,FALSE)</f>
        <v>HT101025</v>
      </c>
      <c r="AF1491" s="142" t="e">
        <f>VLOOKUP(W1491,NIVEAUXADMIN!I:J,2,FALSE)</f>
        <v>#N/A</v>
      </c>
      <c r="AG1491" s="142">
        <f>IF(SUMPRODUCT(($A$4:$A1491=A1491)*($V$4:$V1491=V1491))&gt;1,0,1)</f>
        <v>0</v>
      </c>
    </row>
    <row r="1492" spans="1:33" ht="15" customHeight="1">
      <c r="A1492" s="142" t="s">
        <v>1087</v>
      </c>
      <c r="B1492" s="142" t="s">
        <v>1087</v>
      </c>
      <c r="C1492" s="142" t="s">
        <v>26</v>
      </c>
      <c r="D1492" s="72"/>
      <c r="E1492" s="72" t="s">
        <v>1217</v>
      </c>
      <c r="F1492" s="142" t="s">
        <v>19</v>
      </c>
      <c r="G1492" s="142" t="e">
        <f t="shared" si="80"/>
        <v>#VALUE!</v>
      </c>
      <c r="H1492" s="158" t="s">
        <v>1961</v>
      </c>
      <c r="I1492" s="84" t="s">
        <v>1051</v>
      </c>
      <c r="J1492" s="142" t="s">
        <v>1052</v>
      </c>
      <c r="K1492" s="142" t="s">
        <v>1054</v>
      </c>
      <c r="L1492" s="142"/>
      <c r="M1492" s="80" t="str">
        <f>IFERROR(VLOOKUP(K1492,REFERENCES!R:S,2,FALSE),"")</f>
        <v>Nombre</v>
      </c>
      <c r="N1492" s="159">
        <v>1</v>
      </c>
      <c r="O1492" s="75"/>
      <c r="P1492" s="75"/>
      <c r="Q1492" s="75"/>
      <c r="R1492" s="79" t="s">
        <v>1885</v>
      </c>
      <c r="S1492" s="144">
        <v>500</v>
      </c>
      <c r="T1492" s="85"/>
      <c r="U1492" s="142" t="s">
        <v>153</v>
      </c>
      <c r="V1492" s="142" t="s">
        <v>308</v>
      </c>
      <c r="W1492" s="86"/>
      <c r="X1492" s="142"/>
      <c r="Y1492" s="142"/>
      <c r="Z1492" s="142"/>
      <c r="AA1492" s="142" t="s">
        <v>1131</v>
      </c>
      <c r="AB1492" s="142" t="e">
        <f t="shared" si="78"/>
        <v>#VALUE!</v>
      </c>
      <c r="AC1492" s="142">
        <f t="shared" si="79"/>
        <v>162</v>
      </c>
      <c r="AD1492" s="142" t="str">
        <f>VLOOKUP(U1492,NIVEAUXADMIN!A:B,2,FALSE)</f>
        <v>HT10</v>
      </c>
      <c r="AE1492" s="142" t="str">
        <f>VLOOKUP(V1492,NIVEAUXADMIN!E:F,2,FALSE)</f>
        <v>HT101025</v>
      </c>
      <c r="AF1492" s="142" t="e">
        <f>VLOOKUP(W1492,NIVEAUXADMIN!I:J,2,FALSE)</f>
        <v>#N/A</v>
      </c>
      <c r="AG1492" s="142">
        <f>IF(SUMPRODUCT(($A$4:$A1492=A1492)*($V$4:$V1492=V1492))&gt;1,0,1)</f>
        <v>0</v>
      </c>
    </row>
    <row r="1493" spans="1:33" ht="15" customHeight="1">
      <c r="A1493" s="86" t="s">
        <v>1087</v>
      </c>
      <c r="B1493" s="86" t="s">
        <v>1087</v>
      </c>
      <c r="C1493" s="86" t="s">
        <v>26</v>
      </c>
      <c r="D1493" s="72"/>
      <c r="E1493" s="72" t="s">
        <v>1217</v>
      </c>
      <c r="F1493" s="142" t="s">
        <v>19</v>
      </c>
      <c r="G1493" s="142" t="e">
        <f t="shared" si="80"/>
        <v>#VALUE!</v>
      </c>
      <c r="H1493" s="158" t="s">
        <v>1961</v>
      </c>
      <c r="I1493" s="84" t="s">
        <v>1051</v>
      </c>
      <c r="J1493" s="142" t="s">
        <v>1052</v>
      </c>
      <c r="K1493" s="142" t="s">
        <v>1061</v>
      </c>
      <c r="L1493" s="142"/>
      <c r="M1493" s="80" t="str">
        <f>IFERROR(VLOOKUP(K1493,REFERENCES!R:S,2,FALSE),"")</f>
        <v>Nombre</v>
      </c>
      <c r="N1493" s="159">
        <v>1</v>
      </c>
      <c r="O1493" s="75"/>
      <c r="P1493" s="75"/>
      <c r="Q1493" s="75"/>
      <c r="R1493" s="79" t="s">
        <v>1885</v>
      </c>
      <c r="S1493" s="144">
        <v>500</v>
      </c>
      <c r="T1493" s="85"/>
      <c r="U1493" s="142" t="s">
        <v>153</v>
      </c>
      <c r="V1493" s="142" t="s">
        <v>308</v>
      </c>
      <c r="W1493" s="86"/>
      <c r="X1493" s="142"/>
      <c r="Y1493" s="142"/>
      <c r="Z1493" s="142"/>
      <c r="AA1493" s="142" t="s">
        <v>1131</v>
      </c>
      <c r="AB1493" s="142" t="e">
        <f t="shared" si="78"/>
        <v>#VALUE!</v>
      </c>
      <c r="AC1493" s="142">
        <f t="shared" si="79"/>
        <v>162</v>
      </c>
      <c r="AD1493" s="142" t="str">
        <f>VLOOKUP(U1493,NIVEAUXADMIN!A:B,2,FALSE)</f>
        <v>HT10</v>
      </c>
      <c r="AE1493" s="142" t="str">
        <f>VLOOKUP(V1493,NIVEAUXADMIN!E:F,2,FALSE)</f>
        <v>HT101025</v>
      </c>
      <c r="AF1493" s="142" t="e">
        <f>VLOOKUP(W1493,NIVEAUXADMIN!I:J,2,FALSE)</f>
        <v>#N/A</v>
      </c>
      <c r="AG1493" s="142">
        <f>IF(SUMPRODUCT(($A$4:$A1493=A1493)*($V$4:$V1493=V1493))&gt;1,0,1)</f>
        <v>0</v>
      </c>
    </row>
    <row r="1494" spans="1:33" ht="15" customHeight="1">
      <c r="A1494" s="142" t="s">
        <v>2624</v>
      </c>
      <c r="B1494" s="142" t="s">
        <v>2624</v>
      </c>
      <c r="C1494" s="142" t="s">
        <v>2786</v>
      </c>
      <c r="D1494" s="142"/>
      <c r="E1494" s="142"/>
      <c r="F1494" s="142" t="s">
        <v>16</v>
      </c>
      <c r="G1494" s="142" t="str">
        <f t="shared" si="80"/>
        <v>Octobre</v>
      </c>
      <c r="H1494" s="158">
        <v>42659</v>
      </c>
      <c r="I1494" s="84" t="s">
        <v>1049</v>
      </c>
      <c r="J1494" s="142" t="s">
        <v>1053</v>
      </c>
      <c r="K1494" s="142" t="s">
        <v>1048</v>
      </c>
      <c r="L1494" s="142"/>
      <c r="M1494" s="80" t="str">
        <f>IFERROR(VLOOKUP(K1494,REFERENCES!R:S,2,FALSE),"")</f>
        <v>Nombre</v>
      </c>
      <c r="N1494" s="159">
        <v>5000</v>
      </c>
      <c r="O1494" s="75"/>
      <c r="P1494" s="75"/>
      <c r="Q1494" s="75"/>
      <c r="R1494" s="79" t="s">
        <v>1885</v>
      </c>
      <c r="S1494" s="144">
        <v>5000</v>
      </c>
      <c r="T1494" s="85"/>
      <c r="U1494" s="142" t="s">
        <v>17</v>
      </c>
      <c r="V1494" s="142" t="s">
        <v>236</v>
      </c>
      <c r="W1494" s="86"/>
      <c r="X1494" s="142"/>
      <c r="Y1494" s="142"/>
      <c r="Z1494" s="142"/>
      <c r="AA1494" s="142" t="s">
        <v>1089</v>
      </c>
      <c r="AB1494" s="142" t="str">
        <f t="shared" si="78"/>
        <v>MIN20161016GRAN</v>
      </c>
      <c r="AC1494" s="142">
        <f t="shared" si="79"/>
        <v>0</v>
      </c>
      <c r="AD1494" s="142" t="str">
        <f>VLOOKUP(U1494,NIVEAUXADMIN!A:B,2,FALSE)</f>
        <v>HT08</v>
      </c>
      <c r="AE1494" s="142" t="str">
        <f>VLOOKUP(V1494,NIVEAUXADMIN!E:F,2,FALSE)</f>
        <v>HT08821</v>
      </c>
      <c r="AF1494" s="142" t="e">
        <f>VLOOKUP(W1494,NIVEAUXADMIN!I:J,2,FALSE)</f>
        <v>#N/A</v>
      </c>
      <c r="AG1494" s="142">
        <f>IF(SUMPRODUCT(($A$4:$A1494=A1494)*($V$4:$V1494=V1494))&gt;1,0,1)</f>
        <v>1</v>
      </c>
    </row>
    <row r="1495" spans="1:33" ht="15" customHeight="1">
      <c r="A1495" s="142" t="s">
        <v>100</v>
      </c>
      <c r="B1495" s="142" t="s">
        <v>100</v>
      </c>
      <c r="C1495" s="142" t="s">
        <v>26</v>
      </c>
      <c r="D1495" s="72"/>
      <c r="E1495" s="72" t="s">
        <v>48</v>
      </c>
      <c r="F1495" s="142" t="s">
        <v>16</v>
      </c>
      <c r="G1495" s="142" t="str">
        <f t="shared" si="80"/>
        <v>Octobre</v>
      </c>
      <c r="H1495" s="158">
        <v>42654</v>
      </c>
      <c r="I1495" s="84" t="s">
        <v>1051</v>
      </c>
      <c r="J1495" s="142" t="s">
        <v>1052</v>
      </c>
      <c r="K1495" s="142" t="s">
        <v>1062</v>
      </c>
      <c r="L1495" s="142"/>
      <c r="M1495" s="80" t="str">
        <f>IFERROR(VLOOKUP(K1495,REFERENCES!R:S,2,FALSE),"")</f>
        <v>Nombre</v>
      </c>
      <c r="N1495" s="159">
        <v>3500</v>
      </c>
      <c r="O1495" s="75"/>
      <c r="P1495" s="75"/>
      <c r="Q1495" s="75"/>
      <c r="R1495" s="79" t="s">
        <v>1885</v>
      </c>
      <c r="S1495" s="144">
        <v>3500</v>
      </c>
      <c r="T1495" s="85"/>
      <c r="U1495" s="142" t="s">
        <v>17</v>
      </c>
      <c r="V1495" s="142" t="s">
        <v>142</v>
      </c>
      <c r="W1495" s="86"/>
      <c r="X1495" s="142"/>
      <c r="Y1495" s="142"/>
      <c r="Z1495" s="142"/>
      <c r="AA1495" s="142"/>
      <c r="AB1495" s="142" t="str">
        <f t="shared" si="78"/>
        <v>MIS20161011GRAB</v>
      </c>
      <c r="AC1495" s="142">
        <f t="shared" si="79"/>
        <v>0</v>
      </c>
      <c r="AD1495" s="142" t="str">
        <f>VLOOKUP(U1495,NIVEAUXADMIN!A:B,2,FALSE)</f>
        <v>HT08</v>
      </c>
      <c r="AE1495" s="142" t="str">
        <f>VLOOKUP(V1495,NIVEAUXADMIN!E:F,2,FALSE)</f>
        <v>HT08812</v>
      </c>
      <c r="AF1495" s="142" t="e">
        <f>VLOOKUP(W1495,NIVEAUXADMIN!I:J,2,FALSE)</f>
        <v>#N/A</v>
      </c>
      <c r="AG1495" s="142">
        <f>IF(SUMPRODUCT(($A$4:$A1495=A1495)*($V$4:$V1495=V1495))&gt;1,0,1)</f>
        <v>1</v>
      </c>
    </row>
    <row r="1496" spans="1:33" ht="15" customHeight="1">
      <c r="A1496" s="142" t="s">
        <v>100</v>
      </c>
      <c r="B1496" s="142" t="s">
        <v>100</v>
      </c>
      <c r="C1496" s="142" t="s">
        <v>26</v>
      </c>
      <c r="D1496" s="72"/>
      <c r="E1496" s="72" t="s">
        <v>48</v>
      </c>
      <c r="F1496" s="142" t="s">
        <v>16</v>
      </c>
      <c r="G1496" s="142" t="str">
        <f t="shared" si="80"/>
        <v>Octobre</v>
      </c>
      <c r="H1496" s="158">
        <v>42654</v>
      </c>
      <c r="I1496" s="84" t="s">
        <v>1051</v>
      </c>
      <c r="J1496" s="142" t="s">
        <v>1052</v>
      </c>
      <c r="K1496" s="142" t="s">
        <v>1062</v>
      </c>
      <c r="L1496" s="142"/>
      <c r="M1496" s="80" t="str">
        <f>IFERROR(VLOOKUP(K1496,REFERENCES!R:S,2,FALSE),"")</f>
        <v>Nombre</v>
      </c>
      <c r="N1496" s="159">
        <v>2000</v>
      </c>
      <c r="O1496" s="75"/>
      <c r="P1496" s="75"/>
      <c r="Q1496" s="75"/>
      <c r="R1496" s="79" t="s">
        <v>1885</v>
      </c>
      <c r="S1496" s="144">
        <v>2000</v>
      </c>
      <c r="T1496" s="85"/>
      <c r="U1496" s="142" t="s">
        <v>17</v>
      </c>
      <c r="V1496" s="142" t="s">
        <v>251</v>
      </c>
      <c r="W1496" s="86"/>
      <c r="X1496" s="142"/>
      <c r="Y1496" s="142"/>
      <c r="Z1496" s="142"/>
      <c r="AA1496" s="142"/>
      <c r="AB1496" s="142" t="str">
        <f t="shared" si="78"/>
        <v>MIS20161011GRBO</v>
      </c>
      <c r="AC1496" s="142">
        <f t="shared" si="79"/>
        <v>0</v>
      </c>
      <c r="AD1496" s="142" t="str">
        <f>VLOOKUP(U1496,NIVEAUXADMIN!A:B,2,FALSE)</f>
        <v>HT08</v>
      </c>
      <c r="AE1496" s="142" t="str">
        <f>VLOOKUP(V1496,NIVEAUXADMIN!E:F,2,FALSE)</f>
        <v>HT08813</v>
      </c>
      <c r="AF1496" s="142" t="e">
        <f>VLOOKUP(W1496,NIVEAUXADMIN!I:J,2,FALSE)</f>
        <v>#N/A</v>
      </c>
      <c r="AG1496" s="142">
        <f>IF(SUMPRODUCT(($A$4:$A1496=A1496)*($V$4:$V1496=V1496))&gt;1,0,1)</f>
        <v>1</v>
      </c>
    </row>
    <row r="1497" spans="1:33" ht="15" customHeight="1">
      <c r="A1497" s="142" t="s">
        <v>100</v>
      </c>
      <c r="B1497" s="142" t="s">
        <v>100</v>
      </c>
      <c r="C1497" s="142" t="s">
        <v>26</v>
      </c>
      <c r="D1497" s="72"/>
      <c r="E1497" s="72" t="s">
        <v>48</v>
      </c>
      <c r="F1497" s="142" t="s">
        <v>16</v>
      </c>
      <c r="G1497" s="142" t="str">
        <f t="shared" si="80"/>
        <v>Octobre</v>
      </c>
      <c r="H1497" s="158">
        <v>42656</v>
      </c>
      <c r="I1497" s="84" t="s">
        <v>1049</v>
      </c>
      <c r="J1497" s="142" t="s">
        <v>1053</v>
      </c>
      <c r="K1497" s="142" t="s">
        <v>1048</v>
      </c>
      <c r="L1497" s="142"/>
      <c r="M1497" s="80" t="str">
        <f>IFERROR(VLOOKUP(K1497,REFERENCES!R:S,2,FALSE),"")</f>
        <v>Nombre</v>
      </c>
      <c r="N1497" s="159">
        <v>2639</v>
      </c>
      <c r="O1497" s="75"/>
      <c r="P1497" s="75"/>
      <c r="Q1497" s="75"/>
      <c r="R1497" s="79" t="s">
        <v>1885</v>
      </c>
      <c r="S1497" s="144">
        <v>2639</v>
      </c>
      <c r="T1497" s="85"/>
      <c r="U1497" s="142" t="s">
        <v>20</v>
      </c>
      <c r="V1497" s="142" t="s">
        <v>22</v>
      </c>
      <c r="W1497" s="86" t="s">
        <v>1373</v>
      </c>
      <c r="X1497" s="142"/>
      <c r="Y1497" s="142"/>
      <c r="Z1497" s="142"/>
      <c r="AA1497" s="142"/>
      <c r="AB1497" s="142" t="str">
        <f t="shared" si="78"/>
        <v>MIS20161013SUMA1È</v>
      </c>
      <c r="AC1497" s="142">
        <f t="shared" si="79"/>
        <v>0</v>
      </c>
      <c r="AD1497" s="142" t="str">
        <f>VLOOKUP(U1497,NIVEAUXADMIN!A:B,2,FALSE)</f>
        <v>HT07</v>
      </c>
      <c r="AE1497" s="142" t="str">
        <f>VLOOKUP(V1497,NIVEAUXADMIN!E:F,2,FALSE)</f>
        <v>HT07715</v>
      </c>
      <c r="AF1497" s="142" t="str">
        <f>VLOOKUP(W1497,NIVEAUXADMIN!I:J,2,FALSE)</f>
        <v>HT07715-01</v>
      </c>
      <c r="AG1497" s="142">
        <f>IF(SUMPRODUCT(($A$4:$A1497=A1497)*($V$4:$V1497=V1497))&gt;1,0,1)</f>
        <v>1</v>
      </c>
    </row>
    <row r="1498" spans="1:33" ht="15" customHeight="1">
      <c r="A1498" s="142" t="s">
        <v>100</v>
      </c>
      <c r="B1498" s="142" t="s">
        <v>100</v>
      </c>
      <c r="C1498" s="142" t="s">
        <v>26</v>
      </c>
      <c r="D1498" s="72"/>
      <c r="E1498" s="72" t="s">
        <v>48</v>
      </c>
      <c r="F1498" s="88" t="s">
        <v>16</v>
      </c>
      <c r="G1498" s="88" t="e">
        <f t="shared" si="80"/>
        <v>#VALUE!</v>
      </c>
      <c r="H1498" s="101" t="s">
        <v>1961</v>
      </c>
      <c r="I1498" s="84" t="s">
        <v>1051</v>
      </c>
      <c r="J1498" s="142" t="s">
        <v>1052</v>
      </c>
      <c r="K1498" s="142" t="s">
        <v>1054</v>
      </c>
      <c r="L1498" s="142"/>
      <c r="M1498" s="80" t="str">
        <f>IFERROR(VLOOKUP(K1498,REFERENCES!R:S,2,FALSE),"")</f>
        <v>Nombre</v>
      </c>
      <c r="N1498" s="159">
        <v>2000</v>
      </c>
      <c r="O1498" s="75"/>
      <c r="P1498" s="75"/>
      <c r="Q1498" s="75"/>
      <c r="R1498" s="79" t="s">
        <v>1885</v>
      </c>
      <c r="S1498" s="144">
        <v>2000</v>
      </c>
      <c r="T1498" s="85"/>
      <c r="U1498" s="142" t="s">
        <v>17</v>
      </c>
      <c r="V1498" s="142"/>
      <c r="W1498" s="86"/>
      <c r="X1498" s="142" t="s">
        <v>2625</v>
      </c>
      <c r="Y1498" s="142"/>
      <c r="Z1498" s="142"/>
      <c r="AA1498" s="142"/>
      <c r="AB1498" s="142" t="e">
        <f t="shared" si="78"/>
        <v>#VALUE!</v>
      </c>
      <c r="AC1498" s="142">
        <f t="shared" si="79"/>
        <v>162</v>
      </c>
      <c r="AD1498" s="142" t="str">
        <f>VLOOKUP(U1498,NIVEAUXADMIN!A:B,2,FALSE)</f>
        <v>HT08</v>
      </c>
      <c r="AE1498" s="142" t="e">
        <f>VLOOKUP(V1498,NIVEAUXADMIN!E:F,2,FALSE)</f>
        <v>#N/A</v>
      </c>
      <c r="AF1498" s="142" t="e">
        <f>VLOOKUP(W1498,NIVEAUXADMIN!I:J,2,FALSE)</f>
        <v>#N/A</v>
      </c>
      <c r="AG1498" s="142">
        <f>IF(SUMPRODUCT(($A$4:$A1498=A1498)*($V$4:$V1498=V1498))&gt;1,0,1)</f>
        <v>1</v>
      </c>
    </row>
    <row r="1499" spans="1:33" ht="15" customHeight="1">
      <c r="A1499" s="86" t="s">
        <v>2528</v>
      </c>
      <c r="B1499" s="86" t="s">
        <v>2528</v>
      </c>
      <c r="C1499" s="86" t="s">
        <v>34</v>
      </c>
      <c r="D1499" s="142" t="s">
        <v>68</v>
      </c>
      <c r="E1499" s="142" t="s">
        <v>48</v>
      </c>
      <c r="F1499" s="142" t="s">
        <v>16</v>
      </c>
      <c r="G1499" s="142" t="str">
        <f t="shared" si="80"/>
        <v>Decembre</v>
      </c>
      <c r="H1499" s="158">
        <v>42716</v>
      </c>
      <c r="I1499" s="84" t="s">
        <v>1049</v>
      </c>
      <c r="J1499" s="142" t="s">
        <v>1053</v>
      </c>
      <c r="K1499" s="142" t="s">
        <v>1048</v>
      </c>
      <c r="L1499" s="142" t="s">
        <v>2505</v>
      </c>
      <c r="M1499" s="80" t="str">
        <f>IFERROR(VLOOKUP(K1499,REFERENCES!R:S,2,FALSE),"")</f>
        <v>Nombre</v>
      </c>
      <c r="N1499" s="75">
        <v>250</v>
      </c>
      <c r="O1499" s="75"/>
      <c r="P1499" s="75"/>
      <c r="Q1499" s="75"/>
      <c r="R1499" s="79"/>
      <c r="S1499" s="144"/>
      <c r="T1499" s="85"/>
      <c r="U1499" s="142" t="s">
        <v>17</v>
      </c>
      <c r="V1499" s="142" t="s">
        <v>18</v>
      </c>
      <c r="W1499" s="86" t="s">
        <v>1488</v>
      </c>
      <c r="X1499" s="142" t="s">
        <v>2529</v>
      </c>
      <c r="Y1499" s="142"/>
      <c r="Z1499" s="142"/>
      <c r="AA1499" s="142"/>
      <c r="AB1499" s="142" t="str">
        <f t="shared" si="78"/>
        <v>MOR20161212GRJE2È</v>
      </c>
      <c r="AC1499" s="142">
        <f t="shared" si="79"/>
        <v>0</v>
      </c>
      <c r="AD1499" s="142" t="str">
        <f>VLOOKUP(U1499,NIVEAUXADMIN!A:B,2,FALSE)</f>
        <v>HT08</v>
      </c>
      <c r="AE1499" s="142" t="str">
        <f>VLOOKUP(V1499,NIVEAUXADMIN!E:F,2,FALSE)</f>
        <v>HT08811</v>
      </c>
      <c r="AF1499" s="142" t="str">
        <f>VLOOKUP(W1499,NIVEAUXADMIN!I:J,2,FALSE)</f>
        <v>HT08811-02</v>
      </c>
      <c r="AG1499" s="142">
        <f>IF(SUMPRODUCT(($A$4:$A1499=A1499)*($V$4:$V1499=V1499))&gt;1,0,1)</f>
        <v>1</v>
      </c>
    </row>
    <row r="1500" spans="1:33" ht="15" customHeight="1">
      <c r="A1500" s="86" t="s">
        <v>2528</v>
      </c>
      <c r="B1500" s="86" t="s">
        <v>2528</v>
      </c>
      <c r="C1500" s="86" t="s">
        <v>34</v>
      </c>
      <c r="D1500" s="142" t="s">
        <v>68</v>
      </c>
      <c r="E1500" s="142" t="s">
        <v>48</v>
      </c>
      <c r="F1500" s="142" t="s">
        <v>16</v>
      </c>
      <c r="G1500" s="142" t="str">
        <f t="shared" si="80"/>
        <v>Decembre</v>
      </c>
      <c r="H1500" s="158">
        <v>42716</v>
      </c>
      <c r="I1500" s="84" t="s">
        <v>1051</v>
      </c>
      <c r="J1500" s="142" t="s">
        <v>1052</v>
      </c>
      <c r="K1500" s="142" t="s">
        <v>1056</v>
      </c>
      <c r="L1500" s="142" t="s">
        <v>2505</v>
      </c>
      <c r="M1500" s="80" t="str">
        <f>IFERROR(VLOOKUP(K1500,REFERENCES!R:S,2,FALSE),"")</f>
        <v>Nombre</v>
      </c>
      <c r="N1500" s="75">
        <v>250</v>
      </c>
      <c r="O1500" s="75"/>
      <c r="P1500" s="75"/>
      <c r="Q1500" s="75"/>
      <c r="R1500" s="79"/>
      <c r="S1500" s="144"/>
      <c r="T1500" s="85"/>
      <c r="U1500" s="142" t="s">
        <v>17</v>
      </c>
      <c r="V1500" s="142" t="s">
        <v>18</v>
      </c>
      <c r="W1500" s="86" t="s">
        <v>1488</v>
      </c>
      <c r="X1500" s="142" t="s">
        <v>2529</v>
      </c>
      <c r="Y1500" s="142"/>
      <c r="Z1500" s="142"/>
      <c r="AA1500" s="142"/>
      <c r="AB1500" s="142" t="str">
        <f t="shared" si="78"/>
        <v>MOR20161212GRJE2È</v>
      </c>
      <c r="AC1500" s="142">
        <f t="shared" si="79"/>
        <v>0</v>
      </c>
      <c r="AD1500" s="142" t="str">
        <f>VLOOKUP(U1500,NIVEAUXADMIN!A:B,2,FALSE)</f>
        <v>HT08</v>
      </c>
      <c r="AE1500" s="142" t="str">
        <f>VLOOKUP(V1500,NIVEAUXADMIN!E:F,2,FALSE)</f>
        <v>HT08811</v>
      </c>
      <c r="AF1500" s="142" t="str">
        <f>VLOOKUP(W1500,NIVEAUXADMIN!I:J,2,FALSE)</f>
        <v>HT08811-02</v>
      </c>
      <c r="AG1500" s="142">
        <f>IF(SUMPRODUCT(($A$4:$A1500=A1500)*($V$4:$V1500=V1500))&gt;1,0,1)</f>
        <v>0</v>
      </c>
    </row>
    <row r="1501" spans="1:33" ht="15" customHeight="1">
      <c r="A1501" s="86" t="s">
        <v>2528</v>
      </c>
      <c r="B1501" s="86" t="s">
        <v>2528</v>
      </c>
      <c r="C1501" s="86" t="s">
        <v>34</v>
      </c>
      <c r="D1501" s="142" t="s">
        <v>68</v>
      </c>
      <c r="E1501" s="142" t="s">
        <v>48</v>
      </c>
      <c r="F1501" s="142" t="s">
        <v>16</v>
      </c>
      <c r="G1501" s="142" t="str">
        <f t="shared" si="80"/>
        <v>Decembre</v>
      </c>
      <c r="H1501" s="158">
        <v>42716</v>
      </c>
      <c r="I1501" s="84" t="s">
        <v>1051</v>
      </c>
      <c r="J1501" s="142" t="s">
        <v>1052</v>
      </c>
      <c r="K1501" s="142" t="s">
        <v>1054</v>
      </c>
      <c r="L1501" s="142" t="s">
        <v>2505</v>
      </c>
      <c r="M1501" s="80" t="str">
        <f>IFERROR(VLOOKUP(K1501,REFERENCES!R:S,2,FALSE),"")</f>
        <v>Nombre</v>
      </c>
      <c r="N1501" s="75">
        <v>250</v>
      </c>
      <c r="O1501" s="75"/>
      <c r="P1501" s="75"/>
      <c r="Q1501" s="75"/>
      <c r="R1501" s="79"/>
      <c r="S1501" s="144"/>
      <c r="T1501" s="85"/>
      <c r="U1501" s="142" t="s">
        <v>17</v>
      </c>
      <c r="V1501" s="142" t="s">
        <v>18</v>
      </c>
      <c r="W1501" s="86" t="s">
        <v>1488</v>
      </c>
      <c r="X1501" s="142" t="s">
        <v>2529</v>
      </c>
      <c r="Y1501" s="142"/>
      <c r="Z1501" s="142"/>
      <c r="AA1501" s="142"/>
      <c r="AB1501" s="142" t="str">
        <f t="shared" si="78"/>
        <v>MOR20161212GRJE2È</v>
      </c>
      <c r="AC1501" s="142">
        <f t="shared" si="79"/>
        <v>0</v>
      </c>
      <c r="AD1501" s="142" t="str">
        <f>VLOOKUP(U1501,NIVEAUXADMIN!A:B,2,FALSE)</f>
        <v>HT08</v>
      </c>
      <c r="AE1501" s="142" t="str">
        <f>VLOOKUP(V1501,NIVEAUXADMIN!E:F,2,FALSE)</f>
        <v>HT08811</v>
      </c>
      <c r="AF1501" s="142" t="str">
        <f>VLOOKUP(W1501,NIVEAUXADMIN!I:J,2,FALSE)</f>
        <v>HT08811-02</v>
      </c>
      <c r="AG1501" s="142">
        <f>IF(SUMPRODUCT(($A$4:$A1501=A1501)*($V$4:$V1501=V1501))&gt;1,0,1)</f>
        <v>0</v>
      </c>
    </row>
    <row r="1502" spans="1:33" ht="15" customHeight="1">
      <c r="A1502" s="86" t="s">
        <v>2528</v>
      </c>
      <c r="B1502" s="86" t="s">
        <v>2528</v>
      </c>
      <c r="C1502" s="86" t="s">
        <v>34</v>
      </c>
      <c r="D1502" s="142" t="s">
        <v>68</v>
      </c>
      <c r="E1502" s="142" t="s">
        <v>48</v>
      </c>
      <c r="F1502" s="142" t="s">
        <v>16</v>
      </c>
      <c r="G1502" s="142" t="str">
        <f t="shared" si="80"/>
        <v>Decembre</v>
      </c>
      <c r="H1502" s="158">
        <v>42716</v>
      </c>
      <c r="I1502" s="84" t="s">
        <v>1051</v>
      </c>
      <c r="J1502" s="142" t="s">
        <v>1052</v>
      </c>
      <c r="K1502" s="142" t="s">
        <v>1062</v>
      </c>
      <c r="L1502" s="142" t="s">
        <v>2506</v>
      </c>
      <c r="M1502" s="80" t="str">
        <f>IFERROR(VLOOKUP(K1502,REFERENCES!R:S,2,FALSE),"")</f>
        <v>Nombre</v>
      </c>
      <c r="N1502" s="75">
        <v>250</v>
      </c>
      <c r="O1502" s="75"/>
      <c r="P1502" s="75"/>
      <c r="Q1502" s="75"/>
      <c r="R1502" s="79"/>
      <c r="S1502" s="144"/>
      <c r="T1502" s="85"/>
      <c r="U1502" s="142" t="s">
        <v>17</v>
      </c>
      <c r="V1502" s="142" t="s">
        <v>18</v>
      </c>
      <c r="W1502" s="86" t="s">
        <v>1488</v>
      </c>
      <c r="X1502" s="142" t="s">
        <v>2529</v>
      </c>
      <c r="Y1502" s="142"/>
      <c r="Z1502" s="142"/>
      <c r="AA1502" s="142"/>
      <c r="AB1502" s="142" t="str">
        <f t="shared" si="78"/>
        <v>MOR20161212GRJE2È</v>
      </c>
      <c r="AC1502" s="142">
        <f t="shared" si="79"/>
        <v>0</v>
      </c>
      <c r="AD1502" s="142" t="str">
        <f>VLOOKUP(U1502,NIVEAUXADMIN!A:B,2,FALSE)</f>
        <v>HT08</v>
      </c>
      <c r="AE1502" s="142" t="str">
        <f>VLOOKUP(V1502,NIVEAUXADMIN!E:F,2,FALSE)</f>
        <v>HT08811</v>
      </c>
      <c r="AF1502" s="142" t="str">
        <f>VLOOKUP(W1502,NIVEAUXADMIN!I:J,2,FALSE)</f>
        <v>HT08811-02</v>
      </c>
      <c r="AG1502" s="142">
        <f>IF(SUMPRODUCT(($A$4:$A1502=A1502)*($V$4:$V1502=V1502))&gt;1,0,1)</f>
        <v>0</v>
      </c>
    </row>
    <row r="1503" spans="1:33" ht="15" customHeight="1">
      <c r="A1503" s="172" t="s">
        <v>2777</v>
      </c>
      <c r="B1503" s="172" t="s">
        <v>1189</v>
      </c>
      <c r="C1503" s="172" t="s">
        <v>34</v>
      </c>
      <c r="D1503" s="142" t="s">
        <v>68</v>
      </c>
      <c r="E1503" s="142" t="s">
        <v>48</v>
      </c>
      <c r="F1503" s="142" t="s">
        <v>16</v>
      </c>
      <c r="G1503" s="142" t="str">
        <f t="shared" si="80"/>
        <v>Novembre</v>
      </c>
      <c r="H1503" s="158">
        <v>42704</v>
      </c>
      <c r="I1503" s="84" t="s">
        <v>1051</v>
      </c>
      <c r="J1503" s="142" t="s">
        <v>1052</v>
      </c>
      <c r="K1503" s="142" t="s">
        <v>1054</v>
      </c>
      <c r="L1503" s="142" t="s">
        <v>2505</v>
      </c>
      <c r="M1503" s="80" t="str">
        <f>IFERROR(VLOOKUP(K1503,REFERENCES!R:S,2,FALSE),"")</f>
        <v>Nombre</v>
      </c>
      <c r="N1503" s="75">
        <v>2500</v>
      </c>
      <c r="O1503" s="75"/>
      <c r="P1503" s="75"/>
      <c r="Q1503" s="75"/>
      <c r="R1503" s="79"/>
      <c r="S1503" s="144"/>
      <c r="T1503" s="85"/>
      <c r="U1503" s="142" t="s">
        <v>153</v>
      </c>
      <c r="V1503" s="142" t="s">
        <v>308</v>
      </c>
      <c r="W1503" s="86" t="s">
        <v>1679</v>
      </c>
      <c r="X1503" s="142"/>
      <c r="Y1503" s="142"/>
      <c r="Z1503" s="142"/>
      <c r="AA1503" s="142"/>
      <c r="AB1503" s="142" t="str">
        <f t="shared" si="78"/>
        <v>MOU20161130NIPL4È</v>
      </c>
      <c r="AC1503" s="142">
        <f t="shared" si="79"/>
        <v>0</v>
      </c>
      <c r="AD1503" s="142" t="str">
        <f>VLOOKUP(U1503,NIVEAUXADMIN!A:B,2,FALSE)</f>
        <v>HT10</v>
      </c>
      <c r="AE1503" s="142" t="str">
        <f>VLOOKUP(V1503,NIVEAUXADMIN!E:F,2,FALSE)</f>
        <v>HT101025</v>
      </c>
      <c r="AF1503" s="142" t="str">
        <f>VLOOKUP(W1503,NIVEAUXADMIN!I:J,2,FALSE)</f>
        <v>HT101025-03</v>
      </c>
      <c r="AG1503" s="142">
        <f>IF(SUMPRODUCT(($A$4:$A1503=A1503)*($V$4:$V1503=V1503))&gt;1,0,1)</f>
        <v>1</v>
      </c>
    </row>
    <row r="1504" spans="1:33" ht="15" customHeight="1">
      <c r="A1504" s="172" t="s">
        <v>2777</v>
      </c>
      <c r="B1504" s="172" t="s">
        <v>1189</v>
      </c>
      <c r="C1504" s="172" t="s">
        <v>34</v>
      </c>
      <c r="D1504" s="142" t="s">
        <v>68</v>
      </c>
      <c r="E1504" s="142" t="s">
        <v>48</v>
      </c>
      <c r="F1504" s="142" t="s">
        <v>16</v>
      </c>
      <c r="G1504" s="142" t="str">
        <f t="shared" si="80"/>
        <v>Novembre</v>
      </c>
      <c r="H1504" s="158">
        <v>42704</v>
      </c>
      <c r="I1504" s="84" t="s">
        <v>1051</v>
      </c>
      <c r="J1504" s="142" t="s">
        <v>1052</v>
      </c>
      <c r="K1504" s="142" t="s">
        <v>1062</v>
      </c>
      <c r="L1504" s="142" t="s">
        <v>2506</v>
      </c>
      <c r="M1504" s="80" t="str">
        <f>IFERROR(VLOOKUP(K1504,REFERENCES!R:S,2,FALSE),"")</f>
        <v>Nombre</v>
      </c>
      <c r="N1504" s="75">
        <v>2500</v>
      </c>
      <c r="O1504" s="75"/>
      <c r="P1504" s="75"/>
      <c r="Q1504" s="75"/>
      <c r="R1504" s="79"/>
      <c r="S1504" s="144"/>
      <c r="T1504" s="85"/>
      <c r="U1504" s="142" t="s">
        <v>153</v>
      </c>
      <c r="V1504" s="142" t="s">
        <v>308</v>
      </c>
      <c r="W1504" s="86" t="s">
        <v>1679</v>
      </c>
      <c r="X1504" s="142"/>
      <c r="Y1504" s="142"/>
      <c r="Z1504" s="142"/>
      <c r="AA1504" s="142"/>
      <c r="AB1504" s="142" t="str">
        <f t="shared" si="78"/>
        <v>MOU20161130NIPL4È</v>
      </c>
      <c r="AC1504" s="142">
        <f t="shared" si="79"/>
        <v>0</v>
      </c>
      <c r="AD1504" s="142" t="str">
        <f>VLOOKUP(U1504,NIVEAUXADMIN!A:B,2,FALSE)</f>
        <v>HT10</v>
      </c>
      <c r="AE1504" s="142" t="str">
        <f>VLOOKUP(V1504,NIVEAUXADMIN!E:F,2,FALSE)</f>
        <v>HT101025</v>
      </c>
      <c r="AF1504" s="142" t="str">
        <f>VLOOKUP(W1504,NIVEAUXADMIN!I:J,2,FALSE)</f>
        <v>HT101025-03</v>
      </c>
      <c r="AG1504" s="142">
        <f>IF(SUMPRODUCT(($A$4:$A1504=A1504)*($V$4:$V1504=V1504))&gt;1,0,1)</f>
        <v>0</v>
      </c>
    </row>
    <row r="1505" spans="1:33" ht="15" customHeight="1">
      <c r="A1505" s="172" t="s">
        <v>2777</v>
      </c>
      <c r="B1505" s="172" t="s">
        <v>1189</v>
      </c>
      <c r="C1505" s="172" t="s">
        <v>34</v>
      </c>
      <c r="D1505" s="142" t="s">
        <v>68</v>
      </c>
      <c r="E1505" s="142" t="s">
        <v>48</v>
      </c>
      <c r="F1505" s="142" t="s">
        <v>16</v>
      </c>
      <c r="G1505" s="142" t="str">
        <f t="shared" si="80"/>
        <v>Novembre</v>
      </c>
      <c r="H1505" s="158">
        <v>42704</v>
      </c>
      <c r="I1505" s="84" t="s">
        <v>1051</v>
      </c>
      <c r="J1505" s="142" t="s">
        <v>1052</v>
      </c>
      <c r="K1505" s="142" t="s">
        <v>1063</v>
      </c>
      <c r="L1505" s="142" t="s">
        <v>2508</v>
      </c>
      <c r="M1505" s="80" t="str">
        <f>IFERROR(VLOOKUP(K1505,REFERENCES!R:S,2,FALSE),"")</f>
        <v>Nombre</v>
      </c>
      <c r="N1505" s="75">
        <v>2500</v>
      </c>
      <c r="O1505" s="75"/>
      <c r="P1505" s="75"/>
      <c r="Q1505" s="75"/>
      <c r="R1505" s="79"/>
      <c r="S1505" s="144"/>
      <c r="T1505" s="85"/>
      <c r="U1505" s="142" t="s">
        <v>153</v>
      </c>
      <c r="V1505" s="142" t="s">
        <v>308</v>
      </c>
      <c r="W1505" s="86" t="s">
        <v>1684</v>
      </c>
      <c r="X1505" s="142"/>
      <c r="Y1505" s="142"/>
      <c r="Z1505" s="142"/>
      <c r="AA1505" s="142"/>
      <c r="AB1505" s="142" t="str">
        <f t="shared" si="78"/>
        <v>MOU20161130NIPL5È</v>
      </c>
      <c r="AC1505" s="142">
        <f t="shared" si="79"/>
        <v>0</v>
      </c>
      <c r="AD1505" s="142" t="str">
        <f>VLOOKUP(U1505,NIVEAUXADMIN!A:B,2,FALSE)</f>
        <v>HT10</v>
      </c>
      <c r="AE1505" s="142" t="str">
        <f>VLOOKUP(V1505,NIVEAUXADMIN!E:F,2,FALSE)</f>
        <v>HT101025</v>
      </c>
      <c r="AF1505" s="142" t="str">
        <f>VLOOKUP(W1505,NIVEAUXADMIN!I:J,2,FALSE)</f>
        <v>HT101025-02</v>
      </c>
      <c r="AG1505" s="142">
        <f>IF(SUMPRODUCT(($A$4:$A1505=A1505)*($V$4:$V1505=V1505))&gt;1,0,1)</f>
        <v>0</v>
      </c>
    </row>
    <row r="1506" spans="1:33" ht="15" customHeight="1">
      <c r="A1506" s="172" t="s">
        <v>2777</v>
      </c>
      <c r="B1506" s="172" t="s">
        <v>1189</v>
      </c>
      <c r="C1506" s="172" t="s">
        <v>34</v>
      </c>
      <c r="D1506" s="142" t="s">
        <v>68</v>
      </c>
      <c r="E1506" s="142" t="s">
        <v>48</v>
      </c>
      <c r="F1506" s="142" t="s">
        <v>16</v>
      </c>
      <c r="G1506" s="142" t="str">
        <f t="shared" si="80"/>
        <v>Novembre</v>
      </c>
      <c r="H1506" s="158">
        <v>42704</v>
      </c>
      <c r="I1506" s="84" t="s">
        <v>1051</v>
      </c>
      <c r="J1506" s="142" t="s">
        <v>1052</v>
      </c>
      <c r="K1506" s="142" t="s">
        <v>1057</v>
      </c>
      <c r="L1506" s="142" t="s">
        <v>2505</v>
      </c>
      <c r="M1506" s="80" t="str">
        <f>IFERROR(VLOOKUP(K1506,REFERENCES!R:S,2,FALSE),"")</f>
        <v>Nombre</v>
      </c>
      <c r="N1506" s="75">
        <v>2500</v>
      </c>
      <c r="O1506" s="75"/>
      <c r="P1506" s="75"/>
      <c r="Q1506" s="75"/>
      <c r="R1506" s="79"/>
      <c r="S1506" s="144"/>
      <c r="T1506" s="85"/>
      <c r="U1506" s="142" t="s">
        <v>153</v>
      </c>
      <c r="V1506" s="142" t="s">
        <v>308</v>
      </c>
      <c r="W1506" s="86" t="s">
        <v>1684</v>
      </c>
      <c r="X1506" s="142"/>
      <c r="Y1506" s="142"/>
      <c r="Z1506" s="142"/>
      <c r="AA1506" s="142"/>
      <c r="AB1506" s="142" t="str">
        <f t="shared" si="78"/>
        <v>MOU20161130NIPL5È</v>
      </c>
      <c r="AC1506" s="142">
        <f t="shared" si="79"/>
        <v>0</v>
      </c>
      <c r="AD1506" s="142" t="str">
        <f>VLOOKUP(U1506,NIVEAUXADMIN!A:B,2,FALSE)</f>
        <v>HT10</v>
      </c>
      <c r="AE1506" s="142" t="str">
        <f>VLOOKUP(V1506,NIVEAUXADMIN!E:F,2,FALSE)</f>
        <v>HT101025</v>
      </c>
      <c r="AF1506" s="142" t="str">
        <f>VLOOKUP(W1506,NIVEAUXADMIN!I:J,2,FALSE)</f>
        <v>HT101025-02</v>
      </c>
      <c r="AG1506" s="142">
        <f>IF(SUMPRODUCT(($A$4:$A1506=A1506)*($V$4:$V1506=V1506))&gt;1,0,1)</f>
        <v>0</v>
      </c>
    </row>
    <row r="1507" spans="1:33" ht="15" customHeight="1">
      <c r="A1507" s="172" t="s">
        <v>2777</v>
      </c>
      <c r="B1507" s="172" t="s">
        <v>1189</v>
      </c>
      <c r="C1507" s="172" t="s">
        <v>34</v>
      </c>
      <c r="D1507" s="72"/>
      <c r="E1507" s="72" t="s">
        <v>42</v>
      </c>
      <c r="F1507" s="142" t="s">
        <v>16</v>
      </c>
      <c r="G1507" s="142" t="str">
        <f t="shared" si="80"/>
        <v>Novembre</v>
      </c>
      <c r="H1507" s="158">
        <v>42702</v>
      </c>
      <c r="I1507" s="84" t="s">
        <v>1051</v>
      </c>
      <c r="J1507" s="142" t="s">
        <v>1052</v>
      </c>
      <c r="K1507" s="142" t="s">
        <v>1054</v>
      </c>
      <c r="L1507" s="142"/>
      <c r="M1507" s="80" t="str">
        <f>IFERROR(VLOOKUP(K1507,REFERENCES!R:S,2,FALSE),"")</f>
        <v>Nombre</v>
      </c>
      <c r="N1507" s="159">
        <v>2500</v>
      </c>
      <c r="O1507" s="75"/>
      <c r="P1507" s="75"/>
      <c r="Q1507" s="75"/>
      <c r="R1507" s="79" t="s">
        <v>1885</v>
      </c>
      <c r="S1507" s="144">
        <v>2500</v>
      </c>
      <c r="T1507" s="85"/>
      <c r="U1507" s="142" t="s">
        <v>153</v>
      </c>
      <c r="V1507" s="142" t="s">
        <v>308</v>
      </c>
      <c r="W1507" s="86" t="s">
        <v>1753</v>
      </c>
      <c r="X1507" s="142"/>
      <c r="Y1507" s="142"/>
      <c r="Z1507" s="142"/>
      <c r="AA1507" s="142" t="s">
        <v>1190</v>
      </c>
      <c r="AB1507" s="142" t="str">
        <f t="shared" si="78"/>
        <v>MOU20161128NIPL6È</v>
      </c>
      <c r="AC1507" s="142">
        <f t="shared" si="79"/>
        <v>0</v>
      </c>
      <c r="AD1507" s="142" t="str">
        <f>VLOOKUP(U1507,NIVEAUXADMIN!A:B,2,FALSE)</f>
        <v>HT10</v>
      </c>
      <c r="AE1507" s="142" t="str">
        <f>VLOOKUP(V1507,NIVEAUXADMIN!E:F,2,FALSE)</f>
        <v>HT101025</v>
      </c>
      <c r="AF1507" s="142" t="str">
        <f>VLOOKUP(W1507,NIVEAUXADMIN!I:J,2,FALSE)</f>
        <v>HT101025-01</v>
      </c>
      <c r="AG1507" s="142">
        <f>IF(SUMPRODUCT(($A$4:$A1507=A1507)*($V$4:$V1507=V1507))&gt;1,0,1)</f>
        <v>0</v>
      </c>
    </row>
    <row r="1508" spans="1:33" ht="15" customHeight="1">
      <c r="A1508" s="172" t="s">
        <v>2777</v>
      </c>
      <c r="B1508" s="172" t="s">
        <v>1189</v>
      </c>
      <c r="C1508" s="172" t="s">
        <v>34</v>
      </c>
      <c r="D1508" s="72"/>
      <c r="E1508" s="72" t="s">
        <v>42</v>
      </c>
      <c r="F1508" s="142" t="s">
        <v>16</v>
      </c>
      <c r="G1508" s="142" t="str">
        <f t="shared" si="80"/>
        <v>Novembre</v>
      </c>
      <c r="H1508" s="158">
        <v>42702</v>
      </c>
      <c r="I1508" s="84" t="s">
        <v>1051</v>
      </c>
      <c r="J1508" s="142" t="s">
        <v>1052</v>
      </c>
      <c r="K1508" s="142" t="s">
        <v>1063</v>
      </c>
      <c r="L1508" s="142"/>
      <c r="M1508" s="80" t="str">
        <f>IFERROR(VLOOKUP(K1508,REFERENCES!R:S,2,FALSE),"")</f>
        <v>Nombre</v>
      </c>
      <c r="N1508" s="159">
        <v>2500</v>
      </c>
      <c r="O1508" s="75"/>
      <c r="P1508" s="75"/>
      <c r="Q1508" s="75"/>
      <c r="R1508" s="79" t="s">
        <v>1885</v>
      </c>
      <c r="S1508" s="144">
        <v>2500</v>
      </c>
      <c r="T1508" s="85"/>
      <c r="U1508" s="142" t="s">
        <v>153</v>
      </c>
      <c r="V1508" s="142" t="s">
        <v>308</v>
      </c>
      <c r="W1508" s="86" t="s">
        <v>1753</v>
      </c>
      <c r="X1508" s="142"/>
      <c r="Y1508" s="142"/>
      <c r="Z1508" s="142"/>
      <c r="AA1508" s="142" t="s">
        <v>1190</v>
      </c>
      <c r="AB1508" s="142" t="str">
        <f t="shared" si="78"/>
        <v>MOU20161128NIPL6È</v>
      </c>
      <c r="AC1508" s="142">
        <f t="shared" si="79"/>
        <v>0</v>
      </c>
      <c r="AD1508" s="142" t="str">
        <f>VLOOKUP(U1508,NIVEAUXADMIN!A:B,2,FALSE)</f>
        <v>HT10</v>
      </c>
      <c r="AE1508" s="142" t="str">
        <f>VLOOKUP(V1508,NIVEAUXADMIN!E:F,2,FALSE)</f>
        <v>HT101025</v>
      </c>
      <c r="AF1508" s="142" t="str">
        <f>VLOOKUP(W1508,NIVEAUXADMIN!I:J,2,FALSE)</f>
        <v>HT101025-01</v>
      </c>
      <c r="AG1508" s="142">
        <f>IF(SUMPRODUCT(($A$4:$A1508=A1508)*($V$4:$V1508=V1508))&gt;1,0,1)</f>
        <v>0</v>
      </c>
    </row>
    <row r="1509" spans="1:33" ht="15" customHeight="1">
      <c r="A1509" s="172" t="s">
        <v>2777</v>
      </c>
      <c r="B1509" s="172" t="s">
        <v>1189</v>
      </c>
      <c r="C1509" s="172" t="s">
        <v>34</v>
      </c>
      <c r="D1509" s="72"/>
      <c r="E1509" s="72" t="s">
        <v>42</v>
      </c>
      <c r="F1509" s="142" t="s">
        <v>16</v>
      </c>
      <c r="G1509" s="142" t="str">
        <f t="shared" si="80"/>
        <v>Novembre</v>
      </c>
      <c r="H1509" s="158">
        <v>42702</v>
      </c>
      <c r="I1509" s="84" t="s">
        <v>1051</v>
      </c>
      <c r="J1509" s="142" t="s">
        <v>1052</v>
      </c>
      <c r="K1509" s="142" t="s">
        <v>1062</v>
      </c>
      <c r="L1509" s="142"/>
      <c r="M1509" s="80" t="str">
        <f>IFERROR(VLOOKUP(K1509,REFERENCES!R:S,2,FALSE),"")</f>
        <v>Nombre</v>
      </c>
      <c r="N1509" s="159">
        <v>2500</v>
      </c>
      <c r="O1509" s="75"/>
      <c r="P1509" s="75"/>
      <c r="Q1509" s="75"/>
      <c r="R1509" s="79" t="s">
        <v>1885</v>
      </c>
      <c r="S1509" s="144">
        <v>2500</v>
      </c>
      <c r="T1509" s="85"/>
      <c r="U1509" s="142" t="s">
        <v>153</v>
      </c>
      <c r="V1509" s="142" t="s">
        <v>308</v>
      </c>
      <c r="W1509" s="86" t="s">
        <v>1753</v>
      </c>
      <c r="X1509" s="142"/>
      <c r="Y1509" s="142"/>
      <c r="Z1509" s="142"/>
      <c r="AA1509" s="142" t="s">
        <v>1190</v>
      </c>
      <c r="AB1509" s="142" t="str">
        <f t="shared" si="78"/>
        <v>MOU20161128NIPL6È</v>
      </c>
      <c r="AC1509" s="142">
        <f t="shared" si="79"/>
        <v>0</v>
      </c>
      <c r="AD1509" s="142" t="str">
        <f>VLOOKUP(U1509,NIVEAUXADMIN!A:B,2,FALSE)</f>
        <v>HT10</v>
      </c>
      <c r="AE1509" s="142" t="str">
        <f>VLOOKUP(V1509,NIVEAUXADMIN!E:F,2,FALSE)</f>
        <v>HT101025</v>
      </c>
      <c r="AF1509" s="142" t="str">
        <f>VLOOKUP(W1509,NIVEAUXADMIN!I:J,2,FALSE)</f>
        <v>HT101025-01</v>
      </c>
      <c r="AG1509" s="142">
        <f>IF(SUMPRODUCT(($A$4:$A1509=A1509)*($V$4:$V1509=V1509))&gt;1,0,1)</f>
        <v>0</v>
      </c>
    </row>
    <row r="1510" spans="1:33" ht="15" customHeight="1">
      <c r="A1510" s="172" t="s">
        <v>2777</v>
      </c>
      <c r="B1510" s="172" t="s">
        <v>1189</v>
      </c>
      <c r="C1510" s="172" t="s">
        <v>34</v>
      </c>
      <c r="D1510" s="72"/>
      <c r="E1510" s="72" t="s">
        <v>42</v>
      </c>
      <c r="F1510" s="142" t="s">
        <v>16</v>
      </c>
      <c r="G1510" s="142" t="str">
        <f t="shared" si="80"/>
        <v>Novembre</v>
      </c>
      <c r="H1510" s="158">
        <v>42702</v>
      </c>
      <c r="I1510" s="84" t="s">
        <v>1051</v>
      </c>
      <c r="J1510" s="142" t="s">
        <v>1052</v>
      </c>
      <c r="K1510" s="142" t="s">
        <v>1057</v>
      </c>
      <c r="L1510" s="142"/>
      <c r="M1510" s="80" t="str">
        <f>IFERROR(VLOOKUP(K1510,REFERENCES!R:S,2,FALSE),"")</f>
        <v>Nombre</v>
      </c>
      <c r="N1510" s="159">
        <v>2500</v>
      </c>
      <c r="O1510" s="75"/>
      <c r="P1510" s="75"/>
      <c r="Q1510" s="75"/>
      <c r="R1510" s="79" t="s">
        <v>1885</v>
      </c>
      <c r="S1510" s="144">
        <v>2500</v>
      </c>
      <c r="T1510" s="85"/>
      <c r="U1510" s="142" t="s">
        <v>153</v>
      </c>
      <c r="V1510" s="142" t="s">
        <v>308</v>
      </c>
      <c r="W1510" s="86" t="s">
        <v>1753</v>
      </c>
      <c r="X1510" s="142"/>
      <c r="Y1510" s="142"/>
      <c r="Z1510" s="142"/>
      <c r="AA1510" s="142" t="s">
        <v>1190</v>
      </c>
      <c r="AB1510" s="142" t="str">
        <f t="shared" si="78"/>
        <v>MOU20161128NIPL6È</v>
      </c>
      <c r="AC1510" s="142">
        <f t="shared" si="79"/>
        <v>0</v>
      </c>
      <c r="AD1510" s="142" t="str">
        <f>VLOOKUP(U1510,NIVEAUXADMIN!A:B,2,FALSE)</f>
        <v>HT10</v>
      </c>
      <c r="AE1510" s="142" t="str">
        <f>VLOOKUP(V1510,NIVEAUXADMIN!E:F,2,FALSE)</f>
        <v>HT101025</v>
      </c>
      <c r="AF1510" s="142" t="str">
        <f>VLOOKUP(W1510,NIVEAUXADMIN!I:J,2,FALSE)</f>
        <v>HT101025-01</v>
      </c>
      <c r="AG1510" s="142">
        <f>IF(SUMPRODUCT(($A$4:$A1510=A1510)*($V$4:$V1510=V1510))&gt;1,0,1)</f>
        <v>0</v>
      </c>
    </row>
    <row r="1511" spans="1:33" ht="15" customHeight="1">
      <c r="A1511" s="172" t="s">
        <v>2777</v>
      </c>
      <c r="B1511" s="172" t="s">
        <v>1189</v>
      </c>
      <c r="C1511" s="172" t="s">
        <v>34</v>
      </c>
      <c r="D1511" s="142"/>
      <c r="E1511" s="142"/>
      <c r="F1511" s="88" t="s">
        <v>16</v>
      </c>
      <c r="G1511" s="88" t="e">
        <f t="shared" si="80"/>
        <v>#VALUE!</v>
      </c>
      <c r="H1511" s="101" t="s">
        <v>1961</v>
      </c>
      <c r="I1511" s="84" t="s">
        <v>1049</v>
      </c>
      <c r="J1511" s="142" t="s">
        <v>1053</v>
      </c>
      <c r="K1511" s="142" t="s">
        <v>1048</v>
      </c>
      <c r="L1511" s="142"/>
      <c r="M1511" s="80" t="str">
        <f>IFERROR(VLOOKUP(K1511,REFERENCES!R:S,2,FALSE),"")</f>
        <v>Nombre</v>
      </c>
      <c r="N1511" s="75">
        <v>1000</v>
      </c>
      <c r="O1511" s="75"/>
      <c r="P1511" s="75"/>
      <c r="Q1511" s="75"/>
      <c r="R1511" s="79"/>
      <c r="S1511" s="144">
        <v>1000</v>
      </c>
      <c r="T1511" s="85"/>
      <c r="U1511" s="142" t="s">
        <v>153</v>
      </c>
      <c r="V1511" s="142" t="s">
        <v>308</v>
      </c>
      <c r="W1511" s="86"/>
      <c r="X1511" s="142"/>
      <c r="Y1511" s="142"/>
      <c r="Z1511" s="142"/>
      <c r="AA1511" s="142"/>
      <c r="AB1511" s="142" t="e">
        <f t="shared" si="78"/>
        <v>#VALUE!</v>
      </c>
      <c r="AC1511" s="142">
        <f t="shared" si="79"/>
        <v>162</v>
      </c>
      <c r="AD1511" s="142" t="str">
        <f>VLOOKUP(U1511,NIVEAUXADMIN!A:B,2,FALSE)</f>
        <v>HT10</v>
      </c>
      <c r="AE1511" s="142" t="str">
        <f>VLOOKUP(V1511,NIVEAUXADMIN!E:F,2,FALSE)</f>
        <v>HT101025</v>
      </c>
      <c r="AF1511" s="142" t="e">
        <f>VLOOKUP(W1511,NIVEAUXADMIN!I:J,2,FALSE)</f>
        <v>#N/A</v>
      </c>
      <c r="AG1511" s="142">
        <f>IF(SUMPRODUCT(($A$4:$A1511=A1511)*($V$4:$V1511=V1511))&gt;1,0,1)</f>
        <v>0</v>
      </c>
    </row>
    <row r="1512" spans="1:33" ht="15" customHeight="1">
      <c r="A1512" s="86" t="s">
        <v>2770</v>
      </c>
      <c r="B1512" s="86" t="s">
        <v>2770</v>
      </c>
      <c r="C1512" s="86" t="s">
        <v>70</v>
      </c>
      <c r="D1512" s="142"/>
      <c r="E1512" s="142" t="s">
        <v>2496</v>
      </c>
      <c r="F1512" s="88" t="s">
        <v>19</v>
      </c>
      <c r="G1512" s="88" t="str">
        <f t="shared" si="80"/>
        <v>Janvier</v>
      </c>
      <c r="H1512" s="101">
        <v>42737</v>
      </c>
      <c r="I1512" s="84" t="s">
        <v>1049</v>
      </c>
      <c r="J1512" s="142" t="s">
        <v>1053</v>
      </c>
      <c r="K1512" s="142" t="s">
        <v>1176</v>
      </c>
      <c r="L1512" s="142" t="s">
        <v>2497</v>
      </c>
      <c r="M1512" s="80" t="str">
        <f>IFERROR(VLOOKUP(K1512,REFERENCES!R:S,2,FALSE),"")</f>
        <v>Nombre</v>
      </c>
      <c r="N1512" s="75">
        <v>987</v>
      </c>
      <c r="O1512" s="75"/>
      <c r="P1512" s="75"/>
      <c r="Q1512" s="75"/>
      <c r="R1512" s="79"/>
      <c r="S1512" s="144"/>
      <c r="T1512" s="85"/>
      <c r="U1512" s="142" t="s">
        <v>17</v>
      </c>
      <c r="V1512" s="142" t="s">
        <v>261</v>
      </c>
      <c r="W1512" s="86" t="s">
        <v>1531</v>
      </c>
      <c r="X1512" s="142"/>
      <c r="Y1512" s="142"/>
      <c r="Z1512" s="142"/>
      <c r="AA1512" s="142" t="s">
        <v>2747</v>
      </c>
      <c r="AB1512" s="142" t="str">
        <f t="shared" si="78"/>
        <v>OIM201712GRDA3E</v>
      </c>
      <c r="AC1512" s="142">
        <f t="shared" si="79"/>
        <v>0</v>
      </c>
      <c r="AD1512" s="142" t="str">
        <f>VLOOKUP(U1512,NIVEAUXADMIN!A:B,2,FALSE)</f>
        <v>HT08</v>
      </c>
      <c r="AE1512" s="142" t="str">
        <f>VLOOKUP(V1512,NIVEAUXADMIN!E:F,2,FALSE)</f>
        <v>HT08822</v>
      </c>
      <c r="AF1512" s="142" t="str">
        <f>VLOOKUP(W1512,NIVEAUXADMIN!I:J,2,FALSE)</f>
        <v>HT08822-03</v>
      </c>
      <c r="AG1512" s="142">
        <f>IF(SUMPRODUCT(($A$4:$A1512=A1512)*($V$4:$V1512=V1512))&gt;1,0,1)</f>
        <v>1</v>
      </c>
    </row>
    <row r="1513" spans="1:33" ht="15" customHeight="1">
      <c r="A1513" s="86" t="s">
        <v>2770</v>
      </c>
      <c r="B1513" s="86" t="s">
        <v>2770</v>
      </c>
      <c r="C1513" s="86" t="s">
        <v>70</v>
      </c>
      <c r="D1513" s="142"/>
      <c r="E1513" s="142" t="s">
        <v>2496</v>
      </c>
      <c r="F1513" s="142" t="s">
        <v>16</v>
      </c>
      <c r="G1513" s="142" t="str">
        <f t="shared" si="80"/>
        <v>Fevrier</v>
      </c>
      <c r="H1513" s="158">
        <v>42773</v>
      </c>
      <c r="I1513" s="84" t="s">
        <v>1049</v>
      </c>
      <c r="J1513" s="142" t="s">
        <v>1053</v>
      </c>
      <c r="K1513" s="142" t="s">
        <v>1176</v>
      </c>
      <c r="L1513" s="142" t="s">
        <v>2497</v>
      </c>
      <c r="M1513" s="80" t="str">
        <f>IFERROR(VLOOKUP(K1513,REFERENCES!R:S,2,FALSE),"")</f>
        <v>Nombre</v>
      </c>
      <c r="N1513" s="75">
        <v>13</v>
      </c>
      <c r="O1513" s="75"/>
      <c r="P1513" s="75"/>
      <c r="Q1513" s="75"/>
      <c r="R1513" s="79"/>
      <c r="S1513" s="144"/>
      <c r="T1513" s="85"/>
      <c r="U1513" s="142" t="s">
        <v>17</v>
      </c>
      <c r="V1513" s="142" t="s">
        <v>261</v>
      </c>
      <c r="W1513" s="86" t="s">
        <v>1531</v>
      </c>
      <c r="X1513" s="142" t="s">
        <v>2658</v>
      </c>
      <c r="Y1513" s="142"/>
      <c r="Z1513" s="142"/>
      <c r="AA1513" s="142" t="s">
        <v>2747</v>
      </c>
      <c r="AB1513" s="142" t="str">
        <f t="shared" si="78"/>
        <v>OIM201727GRDA3E</v>
      </c>
      <c r="AC1513" s="142">
        <f t="shared" si="79"/>
        <v>0</v>
      </c>
      <c r="AD1513" s="142" t="str">
        <f>VLOOKUP(U1513,NIVEAUXADMIN!A:B,2,FALSE)</f>
        <v>HT08</v>
      </c>
      <c r="AE1513" s="142" t="str">
        <f>VLOOKUP(V1513,NIVEAUXADMIN!E:F,2,FALSE)</f>
        <v>HT08822</v>
      </c>
      <c r="AF1513" s="142" t="str">
        <f>VLOOKUP(W1513,NIVEAUXADMIN!I:J,2,FALSE)</f>
        <v>HT08822-03</v>
      </c>
      <c r="AG1513" s="142">
        <f>IF(SUMPRODUCT(($A$4:$A1513=A1513)*($V$4:$V1513=V1513))&gt;1,0,1)</f>
        <v>0</v>
      </c>
    </row>
    <row r="1514" spans="1:33" ht="15" customHeight="1">
      <c r="A1514" s="86" t="s">
        <v>2770</v>
      </c>
      <c r="B1514" s="86" t="s">
        <v>2770</v>
      </c>
      <c r="C1514" s="86" t="s">
        <v>70</v>
      </c>
      <c r="D1514" s="142"/>
      <c r="E1514" s="142" t="s">
        <v>2496</v>
      </c>
      <c r="F1514" s="88" t="s">
        <v>19</v>
      </c>
      <c r="G1514" s="88" t="str">
        <f t="shared" si="80"/>
        <v>Janvier</v>
      </c>
      <c r="H1514" s="101">
        <v>42737</v>
      </c>
      <c r="I1514" s="84" t="s">
        <v>1050</v>
      </c>
      <c r="J1514" s="142" t="s">
        <v>1029</v>
      </c>
      <c r="K1514" s="142" t="s">
        <v>1257</v>
      </c>
      <c r="L1514" s="142"/>
      <c r="M1514" s="80" t="str">
        <f>IFERROR(VLOOKUP(K1514,REFERENCES!R:S,2,FALSE),"")</f>
        <v>Nombre de personnes</v>
      </c>
      <c r="N1514" s="75">
        <v>920</v>
      </c>
      <c r="O1514" s="75"/>
      <c r="P1514" s="75"/>
      <c r="Q1514" s="75"/>
      <c r="R1514" s="79"/>
      <c r="S1514" s="144"/>
      <c r="T1514" s="85"/>
      <c r="U1514" s="142" t="s">
        <v>17</v>
      </c>
      <c r="V1514" s="142" t="s">
        <v>261</v>
      </c>
      <c r="W1514" s="86" t="s">
        <v>1531</v>
      </c>
      <c r="X1514" s="142"/>
      <c r="Y1514" s="142"/>
      <c r="Z1514" s="142"/>
      <c r="AA1514" s="142"/>
      <c r="AB1514" s="142" t="str">
        <f t="shared" si="78"/>
        <v>OIM201712GRDA3E</v>
      </c>
      <c r="AC1514" s="142">
        <f t="shared" si="79"/>
        <v>0</v>
      </c>
      <c r="AD1514" s="142" t="str">
        <f>VLOOKUP(U1514,NIVEAUXADMIN!A:B,2,FALSE)</f>
        <v>HT08</v>
      </c>
      <c r="AE1514" s="142" t="str">
        <f>VLOOKUP(V1514,NIVEAUXADMIN!E:F,2,FALSE)</f>
        <v>HT08822</v>
      </c>
      <c r="AF1514" s="142" t="str">
        <f>VLOOKUP(W1514,NIVEAUXADMIN!I:J,2,FALSE)</f>
        <v>HT08822-03</v>
      </c>
      <c r="AG1514" s="142">
        <f>IF(SUMPRODUCT(($A$4:$A1514=A1514)*($V$4:$V1514=V1514))&gt;1,0,1)</f>
        <v>0</v>
      </c>
    </row>
    <row r="1515" spans="1:33" ht="15" customHeight="1">
      <c r="A1515" s="86" t="s">
        <v>2770</v>
      </c>
      <c r="B1515" s="86" t="s">
        <v>2770</v>
      </c>
      <c r="C1515" s="86" t="s">
        <v>70</v>
      </c>
      <c r="D1515" s="142"/>
      <c r="E1515" s="142" t="s">
        <v>2496</v>
      </c>
      <c r="F1515" s="142" t="s">
        <v>16</v>
      </c>
      <c r="G1515" s="142" t="str">
        <f t="shared" si="80"/>
        <v>Fevrier</v>
      </c>
      <c r="H1515" s="158">
        <v>42772</v>
      </c>
      <c r="I1515" s="84" t="s">
        <v>1050</v>
      </c>
      <c r="J1515" s="142" t="s">
        <v>1029</v>
      </c>
      <c r="K1515" s="142" t="s">
        <v>1257</v>
      </c>
      <c r="L1515" s="142"/>
      <c r="M1515" s="80" t="str">
        <f>IFERROR(VLOOKUP(K1515,REFERENCES!R:S,2,FALSE),"")</f>
        <v>Nombre de personnes</v>
      </c>
      <c r="N1515" s="75">
        <v>40</v>
      </c>
      <c r="O1515" s="75"/>
      <c r="P1515" s="75"/>
      <c r="Q1515" s="75"/>
      <c r="R1515" s="79"/>
      <c r="S1515" s="144"/>
      <c r="T1515" s="85"/>
      <c r="U1515" s="142" t="s">
        <v>17</v>
      </c>
      <c r="V1515" s="142" t="s">
        <v>261</v>
      </c>
      <c r="W1515" s="86" t="s">
        <v>1531</v>
      </c>
      <c r="X1515" s="142"/>
      <c r="Y1515" s="142"/>
      <c r="Z1515" s="142"/>
      <c r="AA1515" s="142"/>
      <c r="AB1515" s="142" t="str">
        <f t="shared" si="78"/>
        <v>OIM201726GRDA3E</v>
      </c>
      <c r="AC1515" s="142">
        <f t="shared" si="79"/>
        <v>0</v>
      </c>
      <c r="AD1515" s="142" t="str">
        <f>VLOOKUP(U1515,NIVEAUXADMIN!A:B,2,FALSE)</f>
        <v>HT08</v>
      </c>
      <c r="AE1515" s="142" t="str">
        <f>VLOOKUP(V1515,NIVEAUXADMIN!E:F,2,FALSE)</f>
        <v>HT08822</v>
      </c>
      <c r="AF1515" s="142" t="str">
        <f>VLOOKUP(W1515,NIVEAUXADMIN!I:J,2,FALSE)</f>
        <v>HT08822-03</v>
      </c>
      <c r="AG1515" s="142">
        <f>IF(SUMPRODUCT(($A$4:$A1515=A1515)*($V$4:$V1515=V1515))&gt;1,0,1)</f>
        <v>0</v>
      </c>
    </row>
    <row r="1516" spans="1:33" ht="15" customHeight="1">
      <c r="A1516" s="86" t="s">
        <v>2770</v>
      </c>
      <c r="B1516" s="86" t="s">
        <v>2770</v>
      </c>
      <c r="C1516" s="86" t="s">
        <v>70</v>
      </c>
      <c r="D1516" s="142"/>
      <c r="E1516" s="142" t="s">
        <v>2496</v>
      </c>
      <c r="F1516" s="142" t="s">
        <v>16</v>
      </c>
      <c r="G1516" s="142" t="str">
        <f t="shared" si="80"/>
        <v>Fevrier</v>
      </c>
      <c r="H1516" s="158">
        <v>42774</v>
      </c>
      <c r="I1516" s="84" t="s">
        <v>1050</v>
      </c>
      <c r="J1516" s="142" t="s">
        <v>1029</v>
      </c>
      <c r="K1516" s="142" t="s">
        <v>1257</v>
      </c>
      <c r="L1516" s="142"/>
      <c r="M1516" s="80" t="str">
        <f>IFERROR(VLOOKUP(K1516,REFERENCES!R:S,2,FALSE),"")</f>
        <v>Nombre de personnes</v>
      </c>
      <c r="N1516" s="75">
        <v>40</v>
      </c>
      <c r="O1516" s="75"/>
      <c r="P1516" s="75"/>
      <c r="Q1516" s="75"/>
      <c r="R1516" s="79"/>
      <c r="S1516" s="144"/>
      <c r="T1516" s="85"/>
      <c r="U1516" s="142" t="s">
        <v>17</v>
      </c>
      <c r="V1516" s="142" t="s">
        <v>261</v>
      </c>
      <c r="W1516" s="86" t="s">
        <v>1531</v>
      </c>
      <c r="X1516" s="142"/>
      <c r="Y1516" s="142"/>
      <c r="Z1516" s="142"/>
      <c r="AA1516" s="142"/>
      <c r="AB1516" s="142" t="str">
        <f t="shared" si="78"/>
        <v>OIM201728GRDA3E</v>
      </c>
      <c r="AC1516" s="142">
        <f t="shared" si="79"/>
        <v>0</v>
      </c>
      <c r="AD1516" s="142" t="str">
        <f>VLOOKUP(U1516,NIVEAUXADMIN!A:B,2,FALSE)</f>
        <v>HT08</v>
      </c>
      <c r="AE1516" s="142" t="str">
        <f>VLOOKUP(V1516,NIVEAUXADMIN!E:F,2,FALSE)</f>
        <v>HT08822</v>
      </c>
      <c r="AF1516" s="142" t="str">
        <f>VLOOKUP(W1516,NIVEAUXADMIN!I:J,2,FALSE)</f>
        <v>HT08822-03</v>
      </c>
      <c r="AG1516" s="142">
        <f>IF(SUMPRODUCT(($A$4:$A1516=A1516)*($V$4:$V1516=V1516))&gt;1,0,1)</f>
        <v>0</v>
      </c>
    </row>
    <row r="1517" spans="1:33" ht="15" customHeight="1">
      <c r="A1517" s="142" t="s">
        <v>2770</v>
      </c>
      <c r="B1517" s="142" t="s">
        <v>2770</v>
      </c>
      <c r="C1517" s="142" t="s">
        <v>70</v>
      </c>
      <c r="D1517" s="72"/>
      <c r="E1517" s="72" t="s">
        <v>48</v>
      </c>
      <c r="F1517" s="142" t="s">
        <v>16</v>
      </c>
      <c r="G1517" s="142" t="str">
        <f t="shared" si="80"/>
        <v>Octobre</v>
      </c>
      <c r="H1517" s="158">
        <v>42660</v>
      </c>
      <c r="I1517" s="84" t="s">
        <v>1049</v>
      </c>
      <c r="J1517" s="142" t="s">
        <v>1053</v>
      </c>
      <c r="K1517" s="142" t="s">
        <v>1048</v>
      </c>
      <c r="L1517" s="142"/>
      <c r="M1517" s="80" t="str">
        <f>IFERROR(VLOOKUP(K1517,REFERENCES!R:S,2,FALSE),"")</f>
        <v>Nombre</v>
      </c>
      <c r="N1517" s="159">
        <v>300</v>
      </c>
      <c r="O1517" s="75"/>
      <c r="P1517" s="75"/>
      <c r="Q1517" s="75"/>
      <c r="R1517" s="79" t="s">
        <v>1885</v>
      </c>
      <c r="S1517" s="144">
        <v>300</v>
      </c>
      <c r="T1517" s="85"/>
      <c r="U1517" s="142" t="s">
        <v>17</v>
      </c>
      <c r="V1517" s="142" t="s">
        <v>18</v>
      </c>
      <c r="W1517" s="86"/>
      <c r="X1517" s="142"/>
      <c r="Y1517" s="142"/>
      <c r="Z1517" s="142"/>
      <c r="AA1517" s="142"/>
      <c r="AB1517" s="142" t="str">
        <f t="shared" si="78"/>
        <v>OIM20161017GRJE</v>
      </c>
      <c r="AC1517" s="142">
        <f t="shared" si="79"/>
        <v>0</v>
      </c>
      <c r="AD1517" s="142" t="str">
        <f>VLOOKUP(U1517,NIVEAUXADMIN!A:B,2,FALSE)</f>
        <v>HT08</v>
      </c>
      <c r="AE1517" s="142" t="str">
        <f>VLOOKUP(V1517,NIVEAUXADMIN!E:F,2,FALSE)</f>
        <v>HT08811</v>
      </c>
      <c r="AF1517" s="142" t="e">
        <f>VLOOKUP(W1517,NIVEAUXADMIN!I:J,2,FALSE)</f>
        <v>#N/A</v>
      </c>
      <c r="AG1517" s="142">
        <f>IF(SUMPRODUCT(($A$4:$A1517=A1517)*($V$4:$V1517=V1517))&gt;1,0,1)</f>
        <v>1</v>
      </c>
    </row>
    <row r="1518" spans="1:33" ht="15" customHeight="1">
      <c r="A1518" s="142" t="s">
        <v>2770</v>
      </c>
      <c r="B1518" s="142" t="s">
        <v>2770</v>
      </c>
      <c r="C1518" s="142" t="s">
        <v>70</v>
      </c>
      <c r="D1518" s="72"/>
      <c r="E1518" s="72" t="s">
        <v>48</v>
      </c>
      <c r="F1518" s="142" t="s">
        <v>16</v>
      </c>
      <c r="G1518" s="142" t="str">
        <f t="shared" si="80"/>
        <v>Octobre</v>
      </c>
      <c r="H1518" s="158">
        <v>42662</v>
      </c>
      <c r="I1518" s="84" t="s">
        <v>1049</v>
      </c>
      <c r="J1518" s="142" t="s">
        <v>1053</v>
      </c>
      <c r="K1518" s="142" t="s">
        <v>1048</v>
      </c>
      <c r="L1518" s="142"/>
      <c r="M1518" s="80" t="str">
        <f>IFERROR(VLOOKUP(K1518,REFERENCES!R:S,2,FALSE),"")</f>
        <v>Nombre</v>
      </c>
      <c r="N1518" s="159">
        <v>597</v>
      </c>
      <c r="O1518" s="75"/>
      <c r="P1518" s="75"/>
      <c r="Q1518" s="75"/>
      <c r="R1518" s="79" t="s">
        <v>1885</v>
      </c>
      <c r="S1518" s="144">
        <v>597</v>
      </c>
      <c r="T1518" s="85"/>
      <c r="U1518" s="142" t="s">
        <v>17</v>
      </c>
      <c r="V1518" s="142" t="s">
        <v>18</v>
      </c>
      <c r="W1518" s="86"/>
      <c r="X1518" s="142"/>
      <c r="Y1518" s="142"/>
      <c r="Z1518" s="142"/>
      <c r="AA1518" s="142"/>
      <c r="AB1518" s="142" t="str">
        <f t="shared" si="78"/>
        <v>OIM20161019GRJE</v>
      </c>
      <c r="AC1518" s="142">
        <f t="shared" si="79"/>
        <v>0</v>
      </c>
      <c r="AD1518" s="142" t="str">
        <f>VLOOKUP(U1518,NIVEAUXADMIN!A:B,2,FALSE)</f>
        <v>HT08</v>
      </c>
      <c r="AE1518" s="142" t="str">
        <f>VLOOKUP(V1518,NIVEAUXADMIN!E:F,2,FALSE)</f>
        <v>HT08811</v>
      </c>
      <c r="AF1518" s="142" t="e">
        <f>VLOOKUP(W1518,NIVEAUXADMIN!I:J,2,FALSE)</f>
        <v>#N/A</v>
      </c>
      <c r="AG1518" s="142">
        <f>IF(SUMPRODUCT(($A$4:$A1518=A1518)*($V$4:$V1518=V1518))&gt;1,0,1)</f>
        <v>0</v>
      </c>
    </row>
    <row r="1519" spans="1:33" ht="15" customHeight="1">
      <c r="A1519" s="142" t="s">
        <v>2770</v>
      </c>
      <c r="B1519" s="142" t="s">
        <v>2770</v>
      </c>
      <c r="C1519" s="142" t="s">
        <v>70</v>
      </c>
      <c r="D1519" s="72"/>
      <c r="E1519" s="72" t="s">
        <v>48</v>
      </c>
      <c r="F1519" s="142" t="s">
        <v>16</v>
      </c>
      <c r="G1519" s="142" t="str">
        <f t="shared" si="80"/>
        <v>Octobre</v>
      </c>
      <c r="H1519" s="158">
        <v>42660</v>
      </c>
      <c r="I1519" s="84" t="s">
        <v>1051</v>
      </c>
      <c r="J1519" s="142" t="s">
        <v>1052</v>
      </c>
      <c r="K1519" s="142" t="s">
        <v>1062</v>
      </c>
      <c r="L1519" s="142"/>
      <c r="M1519" s="80" t="str">
        <f>IFERROR(VLOOKUP(K1519,REFERENCES!R:S,2,FALSE),"")</f>
        <v>Nombre</v>
      </c>
      <c r="N1519" s="159">
        <v>200</v>
      </c>
      <c r="O1519" s="75"/>
      <c r="P1519" s="75"/>
      <c r="Q1519" s="75"/>
      <c r="R1519" s="79" t="s">
        <v>1885</v>
      </c>
      <c r="S1519" s="144">
        <v>300</v>
      </c>
      <c r="T1519" s="85"/>
      <c r="U1519" s="142" t="s">
        <v>17</v>
      </c>
      <c r="V1519" s="142" t="s">
        <v>18</v>
      </c>
      <c r="W1519" s="86"/>
      <c r="X1519" s="142"/>
      <c r="Y1519" s="142"/>
      <c r="Z1519" s="142"/>
      <c r="AA1519" s="142"/>
      <c r="AB1519" s="142" t="str">
        <f t="shared" si="78"/>
        <v>OIM20161017GRJE</v>
      </c>
      <c r="AC1519" s="142">
        <f t="shared" si="79"/>
        <v>0</v>
      </c>
      <c r="AD1519" s="142" t="str">
        <f>VLOOKUP(U1519,NIVEAUXADMIN!A:B,2,FALSE)</f>
        <v>HT08</v>
      </c>
      <c r="AE1519" s="142" t="str">
        <f>VLOOKUP(V1519,NIVEAUXADMIN!E:F,2,FALSE)</f>
        <v>HT08811</v>
      </c>
      <c r="AF1519" s="142" t="e">
        <f>VLOOKUP(W1519,NIVEAUXADMIN!I:J,2,FALSE)</f>
        <v>#N/A</v>
      </c>
      <c r="AG1519" s="142">
        <f>IF(SUMPRODUCT(($A$4:$A1519=A1519)*($V$4:$V1519=V1519))&gt;1,0,1)</f>
        <v>0</v>
      </c>
    </row>
    <row r="1520" spans="1:33" ht="15" customHeight="1">
      <c r="A1520" s="142" t="s">
        <v>2770</v>
      </c>
      <c r="B1520" s="142" t="s">
        <v>2770</v>
      </c>
      <c r="C1520" s="142" t="s">
        <v>70</v>
      </c>
      <c r="D1520" s="72"/>
      <c r="E1520" s="72" t="s">
        <v>48</v>
      </c>
      <c r="F1520" s="142" t="s">
        <v>16</v>
      </c>
      <c r="G1520" s="142" t="str">
        <f t="shared" si="80"/>
        <v>Octobre</v>
      </c>
      <c r="H1520" s="158">
        <v>42662</v>
      </c>
      <c r="I1520" s="84" t="s">
        <v>1051</v>
      </c>
      <c r="J1520" s="142" t="s">
        <v>1052</v>
      </c>
      <c r="K1520" s="142" t="s">
        <v>1062</v>
      </c>
      <c r="L1520" s="142"/>
      <c r="M1520" s="80" t="str">
        <f>IFERROR(VLOOKUP(K1520,REFERENCES!R:S,2,FALSE),"")</f>
        <v>Nombre</v>
      </c>
      <c r="N1520" s="159">
        <v>597</v>
      </c>
      <c r="O1520" s="75"/>
      <c r="P1520" s="75"/>
      <c r="Q1520" s="75"/>
      <c r="R1520" s="79" t="s">
        <v>1885</v>
      </c>
      <c r="S1520" s="144">
        <v>597</v>
      </c>
      <c r="T1520" s="85"/>
      <c r="U1520" s="142" t="s">
        <v>17</v>
      </c>
      <c r="V1520" s="142" t="s">
        <v>18</v>
      </c>
      <c r="W1520" s="86"/>
      <c r="X1520" s="142"/>
      <c r="Y1520" s="142"/>
      <c r="Z1520" s="142"/>
      <c r="AA1520" s="142"/>
      <c r="AB1520" s="142" t="str">
        <f t="shared" si="78"/>
        <v>OIM20161019GRJE</v>
      </c>
      <c r="AC1520" s="142">
        <f t="shared" si="79"/>
        <v>0</v>
      </c>
      <c r="AD1520" s="142" t="str">
        <f>VLOOKUP(U1520,NIVEAUXADMIN!A:B,2,FALSE)</f>
        <v>HT08</v>
      </c>
      <c r="AE1520" s="142" t="str">
        <f>VLOOKUP(V1520,NIVEAUXADMIN!E:F,2,FALSE)</f>
        <v>HT08811</v>
      </c>
      <c r="AF1520" s="142" t="e">
        <f>VLOOKUP(W1520,NIVEAUXADMIN!I:J,2,FALSE)</f>
        <v>#N/A</v>
      </c>
      <c r="AG1520" s="142">
        <f>IF(SUMPRODUCT(($A$4:$A1520=A1520)*($V$4:$V1520=V1520))&gt;1,0,1)</f>
        <v>0</v>
      </c>
    </row>
    <row r="1521" spans="1:33" ht="15" customHeight="1">
      <c r="A1521" s="142" t="s">
        <v>2770</v>
      </c>
      <c r="B1521" s="142" t="s">
        <v>2770</v>
      </c>
      <c r="C1521" s="142" t="s">
        <v>70</v>
      </c>
      <c r="D1521" s="72"/>
      <c r="E1521" s="72" t="s">
        <v>48</v>
      </c>
      <c r="F1521" s="142" t="s">
        <v>16</v>
      </c>
      <c r="G1521" s="142" t="str">
        <f t="shared" si="80"/>
        <v>Octobre</v>
      </c>
      <c r="H1521" s="158">
        <v>42663</v>
      </c>
      <c r="I1521" s="84" t="s">
        <v>1049</v>
      </c>
      <c r="J1521" s="142" t="s">
        <v>1053</v>
      </c>
      <c r="K1521" s="142" t="s">
        <v>1048</v>
      </c>
      <c r="L1521" s="142"/>
      <c r="M1521" s="80" t="str">
        <f>IFERROR(VLOOKUP(K1521,REFERENCES!R:S,2,FALSE),"")</f>
        <v>Nombre</v>
      </c>
      <c r="N1521" s="159">
        <v>1000</v>
      </c>
      <c r="O1521" s="75"/>
      <c r="P1521" s="75"/>
      <c r="Q1521" s="75"/>
      <c r="R1521" s="79" t="s">
        <v>1885</v>
      </c>
      <c r="S1521" s="144">
        <v>1000</v>
      </c>
      <c r="T1521" s="85"/>
      <c r="U1521" s="142" t="s">
        <v>17</v>
      </c>
      <c r="V1521" s="142" t="s">
        <v>18</v>
      </c>
      <c r="W1521" s="86"/>
      <c r="X1521" s="142"/>
      <c r="Y1521" s="142"/>
      <c r="Z1521" s="142"/>
      <c r="AA1521" s="142"/>
      <c r="AB1521" s="142" t="str">
        <f t="shared" si="78"/>
        <v>OIM20161020GRJE</v>
      </c>
      <c r="AC1521" s="142">
        <f t="shared" si="79"/>
        <v>0</v>
      </c>
      <c r="AD1521" s="142" t="str">
        <f>VLOOKUP(U1521,NIVEAUXADMIN!A:B,2,FALSE)</f>
        <v>HT08</v>
      </c>
      <c r="AE1521" s="142" t="str">
        <f>VLOOKUP(V1521,NIVEAUXADMIN!E:F,2,FALSE)</f>
        <v>HT08811</v>
      </c>
      <c r="AF1521" s="142" t="e">
        <f>VLOOKUP(W1521,NIVEAUXADMIN!I:J,2,FALSE)</f>
        <v>#N/A</v>
      </c>
      <c r="AG1521" s="142">
        <f>IF(SUMPRODUCT(($A$4:$A1521=A1521)*($V$4:$V1521=V1521))&gt;1,0,1)</f>
        <v>0</v>
      </c>
    </row>
    <row r="1522" spans="1:33" ht="15" customHeight="1">
      <c r="A1522" s="86" t="s">
        <v>2770</v>
      </c>
      <c r="B1522" s="86" t="s">
        <v>2770</v>
      </c>
      <c r="C1522" s="86" t="s">
        <v>70</v>
      </c>
      <c r="D1522" s="142"/>
      <c r="E1522" s="142" t="s">
        <v>2496</v>
      </c>
      <c r="F1522" s="142" t="s">
        <v>16</v>
      </c>
      <c r="G1522" s="142" t="str">
        <f t="shared" si="80"/>
        <v>Janvier</v>
      </c>
      <c r="H1522" s="158">
        <v>42759</v>
      </c>
      <c r="I1522" s="84" t="s">
        <v>1050</v>
      </c>
      <c r="J1522" s="142" t="s">
        <v>1029</v>
      </c>
      <c r="K1522" s="142" t="s">
        <v>1257</v>
      </c>
      <c r="L1522" s="142"/>
      <c r="M1522" s="80" t="str">
        <f>IFERROR(VLOOKUP(K1522,REFERENCES!R:S,2,FALSE),"")</f>
        <v>Nombre de personnes</v>
      </c>
      <c r="N1522" s="75">
        <v>16</v>
      </c>
      <c r="O1522" s="75"/>
      <c r="P1522" s="75"/>
      <c r="Q1522" s="75"/>
      <c r="R1522" s="79"/>
      <c r="S1522" s="144"/>
      <c r="T1522" s="85"/>
      <c r="U1522" s="142" t="s">
        <v>17</v>
      </c>
      <c r="V1522" s="142" t="s">
        <v>18</v>
      </c>
      <c r="W1522" s="86"/>
      <c r="X1522" s="142"/>
      <c r="Y1522" s="142"/>
      <c r="Z1522" s="142"/>
      <c r="AA1522" s="142"/>
      <c r="AB1522" s="142" t="str">
        <f t="shared" si="78"/>
        <v>OIM2017124GRJE</v>
      </c>
      <c r="AC1522" s="142">
        <f t="shared" si="79"/>
        <v>0</v>
      </c>
      <c r="AD1522" s="142" t="str">
        <f>VLOOKUP(U1522,NIVEAUXADMIN!A:B,2,FALSE)</f>
        <v>HT08</v>
      </c>
      <c r="AE1522" s="142" t="str">
        <f>VLOOKUP(V1522,NIVEAUXADMIN!E:F,2,FALSE)</f>
        <v>HT08811</v>
      </c>
      <c r="AF1522" s="142" t="e">
        <f>VLOOKUP(W1522,NIVEAUXADMIN!I:J,2,FALSE)</f>
        <v>#N/A</v>
      </c>
      <c r="AG1522" s="142">
        <f>IF(SUMPRODUCT(($A$4:$A1522=A1522)*($V$4:$V1522=V1522))&gt;1,0,1)</f>
        <v>0</v>
      </c>
    </row>
    <row r="1523" spans="1:33" ht="15" customHeight="1">
      <c r="A1523" s="86" t="s">
        <v>2770</v>
      </c>
      <c r="B1523" s="86" t="s">
        <v>2770</v>
      </c>
      <c r="C1523" s="86" t="s">
        <v>70</v>
      </c>
      <c r="D1523" s="142"/>
      <c r="E1523" s="142" t="s">
        <v>2496</v>
      </c>
      <c r="F1523" s="142" t="s">
        <v>16</v>
      </c>
      <c r="G1523" s="142" t="str">
        <f t="shared" si="80"/>
        <v>Decembre</v>
      </c>
      <c r="H1523" s="158">
        <v>42708</v>
      </c>
      <c r="I1523" s="84" t="s">
        <v>1050</v>
      </c>
      <c r="J1523" s="142" t="s">
        <v>1029</v>
      </c>
      <c r="K1523" s="142" t="s">
        <v>1257</v>
      </c>
      <c r="L1523" s="142"/>
      <c r="M1523" s="80" t="str">
        <f>IFERROR(VLOOKUP(K1523,REFERENCES!R:S,2,FALSE),"")</f>
        <v>Nombre de personnes</v>
      </c>
      <c r="N1523" s="75">
        <v>14</v>
      </c>
      <c r="O1523" s="75"/>
      <c r="P1523" s="75"/>
      <c r="Q1523" s="75"/>
      <c r="R1523" s="79"/>
      <c r="S1523" s="144"/>
      <c r="T1523" s="85"/>
      <c r="U1523" s="142" t="s">
        <v>20</v>
      </c>
      <c r="V1523" s="142" t="s">
        <v>529</v>
      </c>
      <c r="W1523" s="86"/>
      <c r="X1523" s="142"/>
      <c r="Y1523" s="142"/>
      <c r="Z1523" s="142"/>
      <c r="AA1523" s="142"/>
      <c r="AB1523" s="142" t="str">
        <f t="shared" si="78"/>
        <v>OIM2016124SULE</v>
      </c>
      <c r="AC1523" s="142">
        <f t="shared" si="79"/>
        <v>0</v>
      </c>
      <c r="AD1523" s="142" t="str">
        <f>VLOOKUP(U1523,NIVEAUXADMIN!A:B,2,FALSE)</f>
        <v>HT07</v>
      </c>
      <c r="AE1523" s="142" t="str">
        <f>VLOOKUP(V1523,NIVEAUXADMIN!E:F,2,FALSE)</f>
        <v>HT07752</v>
      </c>
      <c r="AF1523" s="142" t="e">
        <f>VLOOKUP(W1523,NIVEAUXADMIN!I:J,2,FALSE)</f>
        <v>#N/A</v>
      </c>
      <c r="AG1523" s="142">
        <f>IF(SUMPRODUCT(($A$4:$A1523=A1523)*($V$4:$V1523=V1523))&gt;1,0,1)</f>
        <v>1</v>
      </c>
    </row>
    <row r="1524" spans="1:33" ht="15" customHeight="1">
      <c r="A1524" s="86" t="s">
        <v>2770</v>
      </c>
      <c r="B1524" s="86" t="s">
        <v>2770</v>
      </c>
      <c r="C1524" s="86" t="s">
        <v>70</v>
      </c>
      <c r="D1524" s="142"/>
      <c r="E1524" s="142"/>
      <c r="F1524" s="142" t="s">
        <v>16</v>
      </c>
      <c r="G1524" s="142" t="str">
        <f t="shared" si="80"/>
        <v>Fevrier</v>
      </c>
      <c r="H1524" s="158">
        <v>42769</v>
      </c>
      <c r="I1524" s="84" t="s">
        <v>1050</v>
      </c>
      <c r="J1524" s="142" t="s">
        <v>1029</v>
      </c>
      <c r="K1524" s="142" t="s">
        <v>1255</v>
      </c>
      <c r="L1524" s="142"/>
      <c r="M1524" s="80" t="str">
        <f>IFERROR(VLOOKUP(K1524,REFERENCES!R:S,2,FALSE),"")</f>
        <v>Nombre de personnes</v>
      </c>
      <c r="N1524" s="75">
        <v>24</v>
      </c>
      <c r="O1524" s="75"/>
      <c r="P1524" s="75"/>
      <c r="Q1524" s="75"/>
      <c r="R1524" s="79"/>
      <c r="S1524" s="144"/>
      <c r="T1524" s="85"/>
      <c r="U1524" s="142" t="s">
        <v>20</v>
      </c>
      <c r="V1524" s="142" t="s">
        <v>21</v>
      </c>
      <c r="W1524" s="86"/>
      <c r="X1524" s="142"/>
      <c r="Y1524" s="142"/>
      <c r="Z1524" s="142"/>
      <c r="AA1524" s="142"/>
      <c r="AB1524" s="142" t="str">
        <f t="shared" si="78"/>
        <v>OIM201723SULE</v>
      </c>
      <c r="AC1524" s="142">
        <f t="shared" si="79"/>
        <v>0</v>
      </c>
      <c r="AD1524" s="142" t="str">
        <f>VLOOKUP(U1524,NIVEAUXADMIN!A:B,2,FALSE)</f>
        <v>HT07</v>
      </c>
      <c r="AE1524" s="142" t="str">
        <f>VLOOKUP(V1524,NIVEAUXADMIN!E:F,2,FALSE)</f>
        <v>HT07711</v>
      </c>
      <c r="AF1524" s="142" t="e">
        <f>VLOOKUP(W1524,NIVEAUXADMIN!I:J,2,FALSE)</f>
        <v>#N/A</v>
      </c>
      <c r="AG1524" s="142">
        <f>IF(SUMPRODUCT(($A$4:$A1524=A1524)*($V$4:$V1524=V1524))&gt;1,0,1)</f>
        <v>1</v>
      </c>
    </row>
    <row r="1525" spans="1:33" ht="15" customHeight="1">
      <c r="A1525" s="86" t="s">
        <v>2778</v>
      </c>
      <c r="B1525" s="86" t="s">
        <v>1094</v>
      </c>
      <c r="C1525" s="86" t="s">
        <v>34</v>
      </c>
      <c r="D1525" s="142" t="s">
        <v>68</v>
      </c>
      <c r="E1525" s="142" t="s">
        <v>48</v>
      </c>
      <c r="F1525" s="142" t="s">
        <v>16</v>
      </c>
      <c r="G1525" s="142" t="str">
        <f t="shared" si="80"/>
        <v>Octobre</v>
      </c>
      <c r="H1525" s="158">
        <v>42661</v>
      </c>
      <c r="I1525" s="84" t="s">
        <v>1049</v>
      </c>
      <c r="J1525" s="142" t="s">
        <v>1053</v>
      </c>
      <c r="K1525" s="142" t="s">
        <v>1048</v>
      </c>
      <c r="L1525" s="142"/>
      <c r="M1525" s="80" t="str">
        <f>IFERROR(VLOOKUP(K1525,REFERENCES!R:S,2,FALSE),"")</f>
        <v>Nombre</v>
      </c>
      <c r="N1525" s="75">
        <v>1500</v>
      </c>
      <c r="O1525" s="75"/>
      <c r="P1525" s="75"/>
      <c r="Q1525" s="75"/>
      <c r="R1525" s="79"/>
      <c r="S1525" s="144"/>
      <c r="T1525" s="85"/>
      <c r="U1525" s="142" t="s">
        <v>169</v>
      </c>
      <c r="V1525" s="142" t="s">
        <v>328</v>
      </c>
      <c r="W1525" s="86"/>
      <c r="X1525" s="142"/>
      <c r="Y1525" s="142"/>
      <c r="Z1525" s="142"/>
      <c r="AA1525" s="142" t="s">
        <v>2511</v>
      </c>
      <c r="AB1525" s="142" t="str">
        <f t="shared" si="78"/>
        <v>ORP20161018NOBA</v>
      </c>
      <c r="AC1525" s="142">
        <f t="shared" si="79"/>
        <v>0</v>
      </c>
      <c r="AD1525" s="142" t="str">
        <f>VLOOKUP(U1525,NIVEAUXADMIN!A:B,2,FALSE)</f>
        <v>HT09</v>
      </c>
      <c r="AE1525" s="142" t="str">
        <f>VLOOKUP(V1525,NIVEAUXADMIN!E:F,2,FALSE)</f>
        <v>HT09932</v>
      </c>
      <c r="AF1525" s="142" t="e">
        <f>VLOOKUP(W1525,NIVEAUXADMIN!I:J,2,FALSE)</f>
        <v>#N/A</v>
      </c>
      <c r="AG1525" s="142">
        <f>IF(SUMPRODUCT(($A$4:$A1525=A1525)*($V$4:$V1525=V1525))&gt;1,0,1)</f>
        <v>1</v>
      </c>
    </row>
    <row r="1526" spans="1:33" ht="15" customHeight="1">
      <c r="A1526" s="86" t="s">
        <v>2778</v>
      </c>
      <c r="B1526" s="86" t="s">
        <v>1094</v>
      </c>
      <c r="C1526" s="86" t="s">
        <v>34</v>
      </c>
      <c r="D1526" s="142" t="s">
        <v>68</v>
      </c>
      <c r="E1526" s="142" t="s">
        <v>48</v>
      </c>
      <c r="F1526" s="142" t="s">
        <v>16</v>
      </c>
      <c r="G1526" s="142" t="str">
        <f t="shared" si="80"/>
        <v>Octobre</v>
      </c>
      <c r="H1526" s="158">
        <v>42661</v>
      </c>
      <c r="I1526" s="84" t="s">
        <v>1051</v>
      </c>
      <c r="J1526" s="142" t="s">
        <v>1052</v>
      </c>
      <c r="K1526" s="142" t="s">
        <v>1054</v>
      </c>
      <c r="L1526" s="142" t="s">
        <v>2505</v>
      </c>
      <c r="M1526" s="80" t="str">
        <f>IFERROR(VLOOKUP(K1526,REFERENCES!R:S,2,FALSE),"")</f>
        <v>Nombre</v>
      </c>
      <c r="N1526" s="75">
        <v>1500</v>
      </c>
      <c r="O1526" s="75"/>
      <c r="P1526" s="75"/>
      <c r="Q1526" s="75"/>
      <c r="R1526" s="79"/>
      <c r="S1526" s="144"/>
      <c r="T1526" s="85"/>
      <c r="U1526" s="142" t="s">
        <v>169</v>
      </c>
      <c r="V1526" s="142" t="s">
        <v>328</v>
      </c>
      <c r="W1526" s="86"/>
      <c r="X1526" s="142"/>
      <c r="Y1526" s="142"/>
      <c r="Z1526" s="142"/>
      <c r="AA1526" s="142"/>
      <c r="AB1526" s="142" t="str">
        <f t="shared" si="78"/>
        <v>ORP20161018NOBA</v>
      </c>
      <c r="AC1526" s="142">
        <f t="shared" si="79"/>
        <v>0</v>
      </c>
      <c r="AD1526" s="142" t="str">
        <f>VLOOKUP(U1526,NIVEAUXADMIN!A:B,2,FALSE)</f>
        <v>HT09</v>
      </c>
      <c r="AE1526" s="142" t="str">
        <f>VLOOKUP(V1526,NIVEAUXADMIN!E:F,2,FALSE)</f>
        <v>HT09932</v>
      </c>
      <c r="AF1526" s="142" t="e">
        <f>VLOOKUP(W1526,NIVEAUXADMIN!I:J,2,FALSE)</f>
        <v>#N/A</v>
      </c>
      <c r="AG1526" s="142">
        <f>IF(SUMPRODUCT(($A$4:$A1526=A1526)*($V$4:$V1526=V1526))&gt;1,0,1)</f>
        <v>0</v>
      </c>
    </row>
    <row r="1527" spans="1:33" ht="15" customHeight="1">
      <c r="A1527" s="86" t="s">
        <v>2778</v>
      </c>
      <c r="B1527" s="86" t="s">
        <v>1094</v>
      </c>
      <c r="C1527" s="86" t="s">
        <v>34</v>
      </c>
      <c r="D1527" s="142" t="s">
        <v>68</v>
      </c>
      <c r="E1527" s="142" t="s">
        <v>48</v>
      </c>
      <c r="F1527" s="142" t="s">
        <v>16</v>
      </c>
      <c r="G1527" s="142" t="str">
        <f t="shared" si="80"/>
        <v>Octobre</v>
      </c>
      <c r="H1527" s="158">
        <v>42661</v>
      </c>
      <c r="I1527" s="84" t="s">
        <v>1051</v>
      </c>
      <c r="J1527" s="142" t="s">
        <v>1052</v>
      </c>
      <c r="K1527" s="142" t="s">
        <v>1056</v>
      </c>
      <c r="L1527" s="142"/>
      <c r="M1527" s="80" t="str">
        <f>IFERROR(VLOOKUP(K1527,REFERENCES!R:S,2,FALSE),"")</f>
        <v>Nombre</v>
      </c>
      <c r="N1527" s="75">
        <v>1500</v>
      </c>
      <c r="O1527" s="75"/>
      <c r="P1527" s="75"/>
      <c r="Q1527" s="75"/>
      <c r="R1527" s="79"/>
      <c r="S1527" s="144"/>
      <c r="T1527" s="85"/>
      <c r="U1527" s="142" t="s">
        <v>169</v>
      </c>
      <c r="V1527" s="142" t="s">
        <v>427</v>
      </c>
      <c r="W1527" s="86"/>
      <c r="X1527" s="142"/>
      <c r="Y1527" s="142"/>
      <c r="Z1527" s="142"/>
      <c r="AA1527" s="142"/>
      <c r="AB1527" s="142" t="str">
        <f t="shared" si="78"/>
        <v>ORP20161018NOBO</v>
      </c>
      <c r="AC1527" s="142">
        <f t="shared" si="79"/>
        <v>0</v>
      </c>
      <c r="AD1527" s="142" t="str">
        <f>VLOOKUP(U1527,NIVEAUXADMIN!A:B,2,FALSE)</f>
        <v>HT09</v>
      </c>
      <c r="AE1527" s="142" t="str">
        <f>VLOOKUP(V1527,NIVEAUXADMIN!E:F,2,FALSE)</f>
        <v>HT09933</v>
      </c>
      <c r="AF1527" s="142" t="e">
        <f>VLOOKUP(W1527,NIVEAUXADMIN!I:J,2,FALSE)</f>
        <v>#N/A</v>
      </c>
      <c r="AG1527" s="142">
        <f>IF(SUMPRODUCT(($A$4:$A1527=A1527)*($V$4:$V1527=V1527))&gt;1,0,1)</f>
        <v>1</v>
      </c>
    </row>
    <row r="1528" spans="1:33" ht="15" customHeight="1">
      <c r="A1528" s="86" t="s">
        <v>2778</v>
      </c>
      <c r="B1528" s="86" t="s">
        <v>1094</v>
      </c>
      <c r="C1528" s="86" t="s">
        <v>34</v>
      </c>
      <c r="D1528" s="142" t="s">
        <v>68</v>
      </c>
      <c r="E1528" s="142" t="s">
        <v>48</v>
      </c>
      <c r="F1528" s="142" t="s">
        <v>16</v>
      </c>
      <c r="G1528" s="142" t="str">
        <f t="shared" si="80"/>
        <v>Octobre</v>
      </c>
      <c r="H1528" s="158">
        <v>42661</v>
      </c>
      <c r="I1528" s="84" t="s">
        <v>1051</v>
      </c>
      <c r="J1528" s="142" t="s">
        <v>1052</v>
      </c>
      <c r="K1528" s="142" t="s">
        <v>1063</v>
      </c>
      <c r="L1528" s="142" t="s">
        <v>2508</v>
      </c>
      <c r="M1528" s="80" t="str">
        <f>IFERROR(VLOOKUP(K1528,REFERENCES!R:S,2,FALSE),"")</f>
        <v>Nombre</v>
      </c>
      <c r="N1528" s="75">
        <v>500</v>
      </c>
      <c r="O1528" s="75"/>
      <c r="P1528" s="75"/>
      <c r="Q1528" s="75"/>
      <c r="R1528" s="79"/>
      <c r="S1528" s="144"/>
      <c r="T1528" s="85"/>
      <c r="U1528" s="142" t="s">
        <v>169</v>
      </c>
      <c r="V1528" s="142" t="s">
        <v>433</v>
      </c>
      <c r="W1528" s="86"/>
      <c r="X1528" s="142"/>
      <c r="Y1528" s="142"/>
      <c r="Z1528" s="142"/>
      <c r="AA1528" s="142"/>
      <c r="AB1528" s="142" t="str">
        <f t="shared" si="78"/>
        <v>ORP20161018NOJE</v>
      </c>
      <c r="AC1528" s="142">
        <f t="shared" si="79"/>
        <v>0</v>
      </c>
      <c r="AD1528" s="142" t="str">
        <f>VLOOKUP(U1528,NIVEAUXADMIN!A:B,2,FALSE)</f>
        <v>HT09</v>
      </c>
      <c r="AE1528" s="142" t="str">
        <f>VLOOKUP(V1528,NIVEAUXADMIN!E:F,2,FALSE)</f>
        <v>HT09934</v>
      </c>
      <c r="AF1528" s="142" t="e">
        <f>VLOOKUP(W1528,NIVEAUXADMIN!I:J,2,FALSE)</f>
        <v>#N/A</v>
      </c>
      <c r="AG1528" s="142">
        <f>IF(SUMPRODUCT(($A$4:$A1528=A1528)*($V$4:$V1528=V1528))&gt;1,0,1)</f>
        <v>1</v>
      </c>
    </row>
    <row r="1529" spans="1:33" ht="15" customHeight="1">
      <c r="A1529" s="86" t="s">
        <v>2778</v>
      </c>
      <c r="B1529" s="86" t="s">
        <v>1094</v>
      </c>
      <c r="C1529" s="86" t="s">
        <v>34</v>
      </c>
      <c r="D1529" s="142" t="s">
        <v>68</v>
      </c>
      <c r="E1529" s="142" t="s">
        <v>48</v>
      </c>
      <c r="F1529" s="142" t="s">
        <v>16</v>
      </c>
      <c r="G1529" s="142" t="str">
        <f t="shared" si="80"/>
        <v>Octobre</v>
      </c>
      <c r="H1529" s="158">
        <v>42661</v>
      </c>
      <c r="I1529" s="84" t="s">
        <v>1051</v>
      </c>
      <c r="J1529" s="142" t="s">
        <v>1052</v>
      </c>
      <c r="K1529" s="142" t="s">
        <v>1062</v>
      </c>
      <c r="L1529" s="142" t="s">
        <v>2506</v>
      </c>
      <c r="M1529" s="80" t="str">
        <f>IFERROR(VLOOKUP(K1529,REFERENCES!R:S,2,FALSE),"")</f>
        <v>Nombre</v>
      </c>
      <c r="N1529" s="75">
        <v>293</v>
      </c>
      <c r="O1529" s="75"/>
      <c r="P1529" s="75"/>
      <c r="Q1529" s="75"/>
      <c r="R1529" s="79"/>
      <c r="S1529" s="144"/>
      <c r="T1529" s="85"/>
      <c r="U1529" s="142" t="s">
        <v>169</v>
      </c>
      <c r="V1529" s="142" t="s">
        <v>439</v>
      </c>
      <c r="W1529" s="86"/>
      <c r="X1529" s="142"/>
      <c r="Y1529" s="142"/>
      <c r="Z1529" s="142"/>
      <c r="AA1529" s="142"/>
      <c r="AB1529" s="142" t="str">
        <f t="shared" si="78"/>
        <v>ORP20161018NOMO</v>
      </c>
      <c r="AC1529" s="142">
        <f t="shared" si="79"/>
        <v>0</v>
      </c>
      <c r="AD1529" s="142" t="str">
        <f>VLOOKUP(U1529,NIVEAUXADMIN!A:B,2,FALSE)</f>
        <v>HT09</v>
      </c>
      <c r="AE1529" s="142" t="str">
        <f>VLOOKUP(V1529,NIVEAUXADMIN!E:F,2,FALSE)</f>
        <v>HT09931</v>
      </c>
      <c r="AF1529" s="142" t="e">
        <f>VLOOKUP(W1529,NIVEAUXADMIN!I:J,2,FALSE)</f>
        <v>#N/A</v>
      </c>
      <c r="AG1529" s="142">
        <f>IF(SUMPRODUCT(($A$4:$A1529=A1529)*($V$4:$V1529=V1529))&gt;1,0,1)</f>
        <v>1</v>
      </c>
    </row>
    <row r="1530" spans="1:33" ht="15" customHeight="1">
      <c r="A1530" s="142" t="s">
        <v>2778</v>
      </c>
      <c r="B1530" s="142" t="s">
        <v>1094</v>
      </c>
      <c r="C1530" s="142" t="s">
        <v>34</v>
      </c>
      <c r="D1530" s="72"/>
      <c r="E1530" s="72" t="s">
        <v>48</v>
      </c>
      <c r="F1530" s="88" t="s">
        <v>16</v>
      </c>
      <c r="G1530" s="88" t="e">
        <f t="shared" si="80"/>
        <v>#VALUE!</v>
      </c>
      <c r="H1530" s="101" t="s">
        <v>1961</v>
      </c>
      <c r="I1530" s="84" t="s">
        <v>1049</v>
      </c>
      <c r="J1530" s="142" t="s">
        <v>1053</v>
      </c>
      <c r="K1530" s="142" t="s">
        <v>1048</v>
      </c>
      <c r="L1530" s="142"/>
      <c r="M1530" s="80" t="str">
        <f>IFERROR(VLOOKUP(K1530,REFERENCES!R:S,2,FALSE),"")</f>
        <v>Nombre</v>
      </c>
      <c r="N1530" s="159">
        <v>1500</v>
      </c>
      <c r="O1530" s="75"/>
      <c r="P1530" s="75"/>
      <c r="Q1530" s="75"/>
      <c r="R1530" s="79" t="s">
        <v>1885</v>
      </c>
      <c r="S1530" s="144">
        <v>1500</v>
      </c>
      <c r="T1530" s="85"/>
      <c r="U1530" s="142" t="s">
        <v>169</v>
      </c>
      <c r="V1530" s="142"/>
      <c r="W1530" s="86"/>
      <c r="X1530" s="142"/>
      <c r="Y1530" s="142"/>
      <c r="Z1530" s="142"/>
      <c r="AA1530" s="142"/>
      <c r="AB1530" s="142" t="e">
        <f t="shared" si="78"/>
        <v>#VALUE!</v>
      </c>
      <c r="AC1530" s="142">
        <f t="shared" si="79"/>
        <v>162</v>
      </c>
      <c r="AD1530" s="142" t="str">
        <f>VLOOKUP(U1530,NIVEAUXADMIN!A:B,2,FALSE)</f>
        <v>HT09</v>
      </c>
      <c r="AE1530" s="142" t="e">
        <f>VLOOKUP(V1530,NIVEAUXADMIN!E:F,2,FALSE)</f>
        <v>#N/A</v>
      </c>
      <c r="AF1530" s="142" t="e">
        <f>VLOOKUP(W1530,NIVEAUXADMIN!I:J,2,FALSE)</f>
        <v>#N/A</v>
      </c>
      <c r="AG1530" s="142">
        <f>IF(SUMPRODUCT(($A$4:$A1530=A1530)*($V$4:$V1530=V1530))&gt;1,0,1)</f>
        <v>1</v>
      </c>
    </row>
    <row r="1531" spans="1:33" ht="15" customHeight="1">
      <c r="A1531" s="142" t="s">
        <v>2778</v>
      </c>
      <c r="B1531" s="142" t="s">
        <v>1094</v>
      </c>
      <c r="C1531" s="142" t="s">
        <v>34</v>
      </c>
      <c r="D1531" s="72"/>
      <c r="E1531" s="72" t="s">
        <v>48</v>
      </c>
      <c r="F1531" s="88" t="s">
        <v>16</v>
      </c>
      <c r="G1531" s="88" t="e">
        <f t="shared" si="80"/>
        <v>#VALUE!</v>
      </c>
      <c r="H1531" s="101" t="s">
        <v>1961</v>
      </c>
      <c r="I1531" s="84" t="s">
        <v>1051</v>
      </c>
      <c r="J1531" s="142" t="s">
        <v>1052</v>
      </c>
      <c r="K1531" s="142" t="s">
        <v>1056</v>
      </c>
      <c r="L1531" s="142"/>
      <c r="M1531" s="80" t="str">
        <f>IFERROR(VLOOKUP(K1531,REFERENCES!R:S,2,FALSE),"")</f>
        <v>Nombre</v>
      </c>
      <c r="N1531" s="159">
        <v>500</v>
      </c>
      <c r="O1531" s="75"/>
      <c r="P1531" s="75"/>
      <c r="Q1531" s="75"/>
      <c r="R1531" s="79" t="s">
        <v>1885</v>
      </c>
      <c r="S1531" s="144">
        <v>1500</v>
      </c>
      <c r="T1531" s="85"/>
      <c r="U1531" s="142" t="s">
        <v>169</v>
      </c>
      <c r="V1531" s="142"/>
      <c r="W1531" s="86"/>
      <c r="X1531" s="142"/>
      <c r="Y1531" s="142"/>
      <c r="Z1531" s="142"/>
      <c r="AA1531" s="142"/>
      <c r="AB1531" s="142" t="e">
        <f t="shared" si="78"/>
        <v>#VALUE!</v>
      </c>
      <c r="AC1531" s="142">
        <f t="shared" si="79"/>
        <v>162</v>
      </c>
      <c r="AD1531" s="142" t="str">
        <f>VLOOKUP(U1531,NIVEAUXADMIN!A:B,2,FALSE)</f>
        <v>HT09</v>
      </c>
      <c r="AE1531" s="142" t="e">
        <f>VLOOKUP(V1531,NIVEAUXADMIN!E:F,2,FALSE)</f>
        <v>#N/A</v>
      </c>
      <c r="AF1531" s="142" t="e">
        <f>VLOOKUP(W1531,NIVEAUXADMIN!I:J,2,FALSE)</f>
        <v>#N/A</v>
      </c>
      <c r="AG1531" s="142">
        <f>IF(SUMPRODUCT(($A$4:$A1531=A1531)*($V$4:$V1531=V1531))&gt;1,0,1)</f>
        <v>0</v>
      </c>
    </row>
    <row r="1532" spans="1:33" ht="15" customHeight="1">
      <c r="A1532" s="142" t="s">
        <v>2778</v>
      </c>
      <c r="B1532" s="142" t="s">
        <v>1094</v>
      </c>
      <c r="C1532" s="142" t="s">
        <v>34</v>
      </c>
      <c r="D1532" s="72"/>
      <c r="E1532" s="72" t="s">
        <v>48</v>
      </c>
      <c r="F1532" s="88" t="s">
        <v>16</v>
      </c>
      <c r="G1532" s="88" t="e">
        <f t="shared" si="80"/>
        <v>#VALUE!</v>
      </c>
      <c r="H1532" s="101" t="s">
        <v>1961</v>
      </c>
      <c r="I1532" s="84" t="s">
        <v>1051</v>
      </c>
      <c r="J1532" s="142" t="s">
        <v>1052</v>
      </c>
      <c r="K1532" s="142" t="s">
        <v>1054</v>
      </c>
      <c r="L1532" s="142"/>
      <c r="M1532" s="80" t="str">
        <f>IFERROR(VLOOKUP(K1532,REFERENCES!R:S,2,FALSE),"")</f>
        <v>Nombre</v>
      </c>
      <c r="N1532" s="159">
        <v>1500</v>
      </c>
      <c r="O1532" s="75"/>
      <c r="P1532" s="75"/>
      <c r="Q1532" s="75"/>
      <c r="R1532" s="79" t="s">
        <v>1885</v>
      </c>
      <c r="S1532" s="144">
        <v>1500</v>
      </c>
      <c r="T1532" s="85"/>
      <c r="U1532" s="142" t="s">
        <v>169</v>
      </c>
      <c r="V1532" s="142"/>
      <c r="W1532" s="86"/>
      <c r="X1532" s="142"/>
      <c r="Y1532" s="142"/>
      <c r="Z1532" s="142"/>
      <c r="AA1532" s="142"/>
      <c r="AB1532" s="142" t="e">
        <f t="shared" si="78"/>
        <v>#VALUE!</v>
      </c>
      <c r="AC1532" s="142">
        <f t="shared" si="79"/>
        <v>162</v>
      </c>
      <c r="AD1532" s="142" t="str">
        <f>VLOOKUP(U1532,NIVEAUXADMIN!A:B,2,FALSE)</f>
        <v>HT09</v>
      </c>
      <c r="AE1532" s="142" t="e">
        <f>VLOOKUP(V1532,NIVEAUXADMIN!E:F,2,FALSE)</f>
        <v>#N/A</v>
      </c>
      <c r="AF1532" s="142" t="e">
        <f>VLOOKUP(W1532,NIVEAUXADMIN!I:J,2,FALSE)</f>
        <v>#N/A</v>
      </c>
      <c r="AG1532" s="142">
        <f>IF(SUMPRODUCT(($A$4:$A1532=A1532)*($V$4:$V1532=V1532))&gt;1,0,1)</f>
        <v>0</v>
      </c>
    </row>
    <row r="1533" spans="1:33" ht="15" customHeight="1">
      <c r="A1533" s="142" t="s">
        <v>2778</v>
      </c>
      <c r="B1533" s="142" t="s">
        <v>1094</v>
      </c>
      <c r="C1533" s="142" t="s">
        <v>34</v>
      </c>
      <c r="D1533" s="72"/>
      <c r="E1533" s="72" t="s">
        <v>48</v>
      </c>
      <c r="F1533" s="88" t="s">
        <v>16</v>
      </c>
      <c r="G1533" s="88" t="e">
        <f t="shared" si="80"/>
        <v>#VALUE!</v>
      </c>
      <c r="H1533" s="101" t="s">
        <v>1961</v>
      </c>
      <c r="I1533" s="84" t="s">
        <v>1051</v>
      </c>
      <c r="J1533" s="142" t="s">
        <v>1052</v>
      </c>
      <c r="K1533" s="142" t="s">
        <v>1063</v>
      </c>
      <c r="L1533" s="142"/>
      <c r="M1533" s="80" t="str">
        <f>IFERROR(VLOOKUP(K1533,REFERENCES!R:S,2,FALSE),"")</f>
        <v>Nombre</v>
      </c>
      <c r="N1533" s="159">
        <v>293</v>
      </c>
      <c r="O1533" s="75"/>
      <c r="P1533" s="75"/>
      <c r="Q1533" s="75"/>
      <c r="R1533" s="79" t="s">
        <v>1885</v>
      </c>
      <c r="S1533" s="144">
        <v>1500</v>
      </c>
      <c r="T1533" s="85"/>
      <c r="U1533" s="142" t="s">
        <v>169</v>
      </c>
      <c r="V1533" s="142"/>
      <c r="W1533" s="86"/>
      <c r="X1533" s="142"/>
      <c r="Y1533" s="142"/>
      <c r="Z1533" s="142"/>
      <c r="AA1533" s="142"/>
      <c r="AB1533" s="142" t="e">
        <f t="shared" si="78"/>
        <v>#VALUE!</v>
      </c>
      <c r="AC1533" s="142">
        <f t="shared" si="79"/>
        <v>162</v>
      </c>
      <c r="AD1533" s="142" t="str">
        <f>VLOOKUP(U1533,NIVEAUXADMIN!A:B,2,FALSE)</f>
        <v>HT09</v>
      </c>
      <c r="AE1533" s="142" t="e">
        <f>VLOOKUP(V1533,NIVEAUXADMIN!E:F,2,FALSE)</f>
        <v>#N/A</v>
      </c>
      <c r="AF1533" s="142" t="e">
        <f>VLOOKUP(W1533,NIVEAUXADMIN!I:J,2,FALSE)</f>
        <v>#N/A</v>
      </c>
      <c r="AG1533" s="142">
        <f>IF(SUMPRODUCT(($A$4:$A1533=A1533)*($V$4:$V1533=V1533))&gt;1,0,1)</f>
        <v>0</v>
      </c>
    </row>
    <row r="1534" spans="1:33" ht="15" customHeight="1">
      <c r="A1534" s="142" t="s">
        <v>2778</v>
      </c>
      <c r="B1534" s="142" t="s">
        <v>1094</v>
      </c>
      <c r="C1534" s="142" t="s">
        <v>34</v>
      </c>
      <c r="D1534" s="72"/>
      <c r="E1534" s="72" t="s">
        <v>48</v>
      </c>
      <c r="F1534" s="88" t="s">
        <v>16</v>
      </c>
      <c r="G1534" s="88" t="e">
        <f t="shared" si="80"/>
        <v>#VALUE!</v>
      </c>
      <c r="H1534" s="101" t="s">
        <v>1961</v>
      </c>
      <c r="I1534" s="84" t="s">
        <v>1051</v>
      </c>
      <c r="J1534" s="142" t="s">
        <v>1052</v>
      </c>
      <c r="K1534" s="142" t="s">
        <v>1062</v>
      </c>
      <c r="L1534" s="142"/>
      <c r="M1534" s="80" t="str">
        <f>IFERROR(VLOOKUP(K1534,REFERENCES!R:S,2,FALSE),"")</f>
        <v>Nombre</v>
      </c>
      <c r="N1534" s="159">
        <v>1500</v>
      </c>
      <c r="O1534" s="75"/>
      <c r="P1534" s="75"/>
      <c r="Q1534" s="75"/>
      <c r="R1534" s="79" t="s">
        <v>1885</v>
      </c>
      <c r="S1534" s="144">
        <v>1500</v>
      </c>
      <c r="T1534" s="85"/>
      <c r="U1534" s="142" t="s">
        <v>169</v>
      </c>
      <c r="V1534" s="142"/>
      <c r="W1534" s="86"/>
      <c r="X1534" s="142"/>
      <c r="Y1534" s="142"/>
      <c r="Z1534" s="142"/>
      <c r="AA1534" s="142"/>
      <c r="AB1534" s="142" t="e">
        <f t="shared" si="78"/>
        <v>#VALUE!</v>
      </c>
      <c r="AC1534" s="142">
        <f t="shared" si="79"/>
        <v>162</v>
      </c>
      <c r="AD1534" s="142" t="str">
        <f>VLOOKUP(U1534,NIVEAUXADMIN!A:B,2,FALSE)</f>
        <v>HT09</v>
      </c>
      <c r="AE1534" s="142" t="e">
        <f>VLOOKUP(V1534,NIVEAUXADMIN!E:F,2,FALSE)</f>
        <v>#N/A</v>
      </c>
      <c r="AF1534" s="142" t="e">
        <f>VLOOKUP(W1534,NIVEAUXADMIN!I:J,2,FALSE)</f>
        <v>#N/A</v>
      </c>
      <c r="AG1534" s="142">
        <f>IF(SUMPRODUCT(($A$4:$A1534=A1534)*($V$4:$V1534=V1534))&gt;1,0,1)</f>
        <v>0</v>
      </c>
    </row>
    <row r="1535" spans="1:33" ht="15" customHeight="1">
      <c r="A1535" s="142" t="s">
        <v>106</v>
      </c>
      <c r="B1535" s="142" t="s">
        <v>106</v>
      </c>
      <c r="C1535" s="142" t="s">
        <v>26</v>
      </c>
      <c r="D1535" s="142"/>
      <c r="E1535" s="142"/>
      <c r="F1535" s="142" t="s">
        <v>16</v>
      </c>
      <c r="G1535" s="142" t="str">
        <f t="shared" si="80"/>
        <v>Octobre</v>
      </c>
      <c r="H1535" s="158">
        <v>42672</v>
      </c>
      <c r="I1535" s="84" t="s">
        <v>1049</v>
      </c>
      <c r="J1535" s="142" t="s">
        <v>1053</v>
      </c>
      <c r="K1535" s="142" t="s">
        <v>1048</v>
      </c>
      <c r="L1535" s="142"/>
      <c r="M1535" s="80" t="str">
        <f>IFERROR(VLOOKUP(K1535,REFERENCES!R:S,2,FALSE),"")</f>
        <v>Nombre</v>
      </c>
      <c r="N1535" s="159">
        <v>217</v>
      </c>
      <c r="O1535" s="75"/>
      <c r="P1535" s="75"/>
      <c r="Q1535" s="75"/>
      <c r="R1535" s="79" t="s">
        <v>1885</v>
      </c>
      <c r="S1535" s="144">
        <v>217</v>
      </c>
      <c r="T1535" s="85"/>
      <c r="U1535" s="142" t="s">
        <v>20</v>
      </c>
      <c r="V1535" s="142" t="s">
        <v>499</v>
      </c>
      <c r="W1535" s="86"/>
      <c r="X1535" s="142"/>
      <c r="Y1535" s="142"/>
      <c r="Z1535" s="142"/>
      <c r="AA1535" s="142"/>
      <c r="AB1535" s="142" t="str">
        <f t="shared" si="78"/>
        <v>OXF20161029SUCA</v>
      </c>
      <c r="AC1535" s="142">
        <f t="shared" si="79"/>
        <v>0</v>
      </c>
      <c r="AD1535" s="142" t="str">
        <f>VLOOKUP(U1535,NIVEAUXADMIN!A:B,2,FALSE)</f>
        <v>HT07</v>
      </c>
      <c r="AE1535" s="142" t="str">
        <f>VLOOKUP(V1535,NIVEAUXADMIN!E:F,2,FALSE)</f>
        <v>HT07714</v>
      </c>
      <c r="AF1535" s="142" t="e">
        <f>VLOOKUP(W1535,NIVEAUXADMIN!I:J,2,FALSE)</f>
        <v>#N/A</v>
      </c>
      <c r="AG1535" s="142">
        <f>IF(SUMPRODUCT(($A$4:$A1535=A1535)*($V$4:$V1535=V1535))&gt;1,0,1)</f>
        <v>1</v>
      </c>
    </row>
    <row r="1536" spans="1:33" ht="15" customHeight="1">
      <c r="A1536" s="142" t="s">
        <v>106</v>
      </c>
      <c r="B1536" s="142" t="s">
        <v>106</v>
      </c>
      <c r="C1536" s="142" t="s">
        <v>26</v>
      </c>
      <c r="D1536" s="142"/>
      <c r="E1536" s="142"/>
      <c r="F1536" s="142" t="s">
        <v>16</v>
      </c>
      <c r="G1536" s="142" t="str">
        <f t="shared" si="80"/>
        <v>Octobre</v>
      </c>
      <c r="H1536" s="158">
        <v>42672</v>
      </c>
      <c r="I1536" s="84" t="s">
        <v>1051</v>
      </c>
      <c r="J1536" s="142" t="s">
        <v>1052</v>
      </c>
      <c r="K1536" s="142" t="s">
        <v>1054</v>
      </c>
      <c r="L1536" s="142"/>
      <c r="M1536" s="80" t="str">
        <f>IFERROR(VLOOKUP(K1536,REFERENCES!R:S,2,FALSE),"")</f>
        <v>Nombre</v>
      </c>
      <c r="N1536" s="159">
        <v>217</v>
      </c>
      <c r="O1536" s="75"/>
      <c r="P1536" s="75"/>
      <c r="Q1536" s="75"/>
      <c r="R1536" s="79" t="s">
        <v>1885</v>
      </c>
      <c r="S1536" s="144">
        <v>217</v>
      </c>
      <c r="T1536" s="85"/>
      <c r="U1536" s="142" t="s">
        <v>20</v>
      </c>
      <c r="V1536" s="142" t="s">
        <v>499</v>
      </c>
      <c r="W1536" s="86"/>
      <c r="X1536" s="142"/>
      <c r="Y1536" s="142"/>
      <c r="Z1536" s="142"/>
      <c r="AA1536" s="142"/>
      <c r="AB1536" s="142" t="str">
        <f t="shared" si="78"/>
        <v>OXF20161029SUCA</v>
      </c>
      <c r="AC1536" s="142">
        <f t="shared" si="79"/>
        <v>0</v>
      </c>
      <c r="AD1536" s="142" t="str">
        <f>VLOOKUP(U1536,NIVEAUXADMIN!A:B,2,FALSE)</f>
        <v>HT07</v>
      </c>
      <c r="AE1536" s="142" t="str">
        <f>VLOOKUP(V1536,NIVEAUXADMIN!E:F,2,FALSE)</f>
        <v>HT07714</v>
      </c>
      <c r="AF1536" s="142" t="e">
        <f>VLOOKUP(W1536,NIVEAUXADMIN!I:J,2,FALSE)</f>
        <v>#N/A</v>
      </c>
      <c r="AG1536" s="142">
        <f>IF(SUMPRODUCT(($A$4:$A1536=A1536)*($V$4:$V1536=V1536))&gt;1,0,1)</f>
        <v>0</v>
      </c>
    </row>
    <row r="1537" spans="1:33" ht="15" customHeight="1">
      <c r="A1537" s="142" t="s">
        <v>106</v>
      </c>
      <c r="B1537" s="142" t="s">
        <v>106</v>
      </c>
      <c r="C1537" s="142" t="s">
        <v>26</v>
      </c>
      <c r="D1537" s="142"/>
      <c r="E1537" s="142"/>
      <c r="F1537" s="142" t="s">
        <v>16</v>
      </c>
      <c r="G1537" s="142" t="str">
        <f t="shared" si="80"/>
        <v>Octobre</v>
      </c>
      <c r="H1537" s="158">
        <v>42672</v>
      </c>
      <c r="I1537" s="84" t="s">
        <v>1051</v>
      </c>
      <c r="J1537" s="142" t="s">
        <v>1052</v>
      </c>
      <c r="K1537" s="142" t="s">
        <v>1056</v>
      </c>
      <c r="L1537" s="142"/>
      <c r="M1537" s="80" t="str">
        <f>IFERROR(VLOOKUP(K1537,REFERENCES!R:S,2,FALSE),"")</f>
        <v>Nombre</v>
      </c>
      <c r="N1537" s="159">
        <v>217</v>
      </c>
      <c r="O1537" s="75"/>
      <c r="P1537" s="75"/>
      <c r="Q1537" s="75"/>
      <c r="R1537" s="79" t="s">
        <v>1885</v>
      </c>
      <c r="S1537" s="144">
        <v>217</v>
      </c>
      <c r="T1537" s="85"/>
      <c r="U1537" s="142" t="s">
        <v>20</v>
      </c>
      <c r="V1537" s="142" t="s">
        <v>499</v>
      </c>
      <c r="W1537" s="86"/>
      <c r="X1537" s="142"/>
      <c r="Y1537" s="142"/>
      <c r="Z1537" s="142"/>
      <c r="AA1537" s="142"/>
      <c r="AB1537" s="142" t="str">
        <f t="shared" si="78"/>
        <v>OXF20161029SUCA</v>
      </c>
      <c r="AC1537" s="142">
        <f t="shared" si="79"/>
        <v>0</v>
      </c>
      <c r="AD1537" s="142" t="str">
        <f>VLOOKUP(U1537,NIVEAUXADMIN!A:B,2,FALSE)</f>
        <v>HT07</v>
      </c>
      <c r="AE1537" s="142" t="str">
        <f>VLOOKUP(V1537,NIVEAUXADMIN!E:F,2,FALSE)</f>
        <v>HT07714</v>
      </c>
      <c r="AF1537" s="142" t="e">
        <f>VLOOKUP(W1537,NIVEAUXADMIN!I:J,2,FALSE)</f>
        <v>#N/A</v>
      </c>
      <c r="AG1537" s="142">
        <f>IF(SUMPRODUCT(($A$4:$A1537=A1537)*($V$4:$V1537=V1537))&gt;1,0,1)</f>
        <v>0</v>
      </c>
    </row>
    <row r="1538" spans="1:33" ht="15" customHeight="1">
      <c r="A1538" s="142" t="s">
        <v>106</v>
      </c>
      <c r="B1538" s="142" t="s">
        <v>106</v>
      </c>
      <c r="C1538" s="142" t="s">
        <v>26</v>
      </c>
      <c r="D1538" s="142"/>
      <c r="E1538" s="142"/>
      <c r="F1538" s="142" t="s">
        <v>16</v>
      </c>
      <c r="G1538" s="142" t="str">
        <f t="shared" si="80"/>
        <v>Octobre</v>
      </c>
      <c r="H1538" s="158">
        <v>42672</v>
      </c>
      <c r="I1538" s="84" t="s">
        <v>1051</v>
      </c>
      <c r="J1538" s="142" t="s">
        <v>1052</v>
      </c>
      <c r="K1538" s="142" t="s">
        <v>1062</v>
      </c>
      <c r="L1538" s="142"/>
      <c r="M1538" s="80" t="str">
        <f>IFERROR(VLOOKUP(K1538,REFERENCES!R:S,2,FALSE),"")</f>
        <v>Nombre</v>
      </c>
      <c r="N1538" s="159">
        <v>217</v>
      </c>
      <c r="O1538" s="75"/>
      <c r="P1538" s="75"/>
      <c r="Q1538" s="75"/>
      <c r="R1538" s="79" t="s">
        <v>1885</v>
      </c>
      <c r="S1538" s="144">
        <v>217</v>
      </c>
      <c r="T1538" s="85"/>
      <c r="U1538" s="142" t="s">
        <v>20</v>
      </c>
      <c r="V1538" s="142" t="s">
        <v>499</v>
      </c>
      <c r="W1538" s="86"/>
      <c r="X1538" s="142"/>
      <c r="Y1538" s="142"/>
      <c r="Z1538" s="142"/>
      <c r="AA1538" s="142"/>
      <c r="AB1538" s="142" t="str">
        <f t="shared" si="78"/>
        <v>OXF20161029SUCA</v>
      </c>
      <c r="AC1538" s="142">
        <f t="shared" si="79"/>
        <v>0</v>
      </c>
      <c r="AD1538" s="142" t="str">
        <f>VLOOKUP(U1538,NIVEAUXADMIN!A:B,2,FALSE)</f>
        <v>HT07</v>
      </c>
      <c r="AE1538" s="142" t="str">
        <f>VLOOKUP(V1538,NIVEAUXADMIN!E:F,2,FALSE)</f>
        <v>HT07714</v>
      </c>
      <c r="AF1538" s="142" t="e">
        <f>VLOOKUP(W1538,NIVEAUXADMIN!I:J,2,FALSE)</f>
        <v>#N/A</v>
      </c>
      <c r="AG1538" s="142">
        <f>IF(SUMPRODUCT(($A$4:$A1538=A1538)*($V$4:$V1538=V1538))&gt;1,0,1)</f>
        <v>0</v>
      </c>
    </row>
    <row r="1539" spans="1:33" ht="15" customHeight="1">
      <c r="A1539" s="142" t="s">
        <v>106</v>
      </c>
      <c r="B1539" s="142" t="s">
        <v>106</v>
      </c>
      <c r="C1539" s="142" t="s">
        <v>26</v>
      </c>
      <c r="D1539" s="142"/>
      <c r="E1539" s="142"/>
      <c r="F1539" s="142" t="s">
        <v>16</v>
      </c>
      <c r="G1539" s="142" t="str">
        <f t="shared" si="80"/>
        <v>Octobre</v>
      </c>
      <c r="H1539" s="158">
        <v>42672</v>
      </c>
      <c r="I1539" s="84" t="s">
        <v>1051</v>
      </c>
      <c r="J1539" s="142" t="s">
        <v>1052</v>
      </c>
      <c r="K1539" s="142" t="s">
        <v>1063</v>
      </c>
      <c r="L1539" s="142"/>
      <c r="M1539" s="80" t="str">
        <f>IFERROR(VLOOKUP(K1539,REFERENCES!R:S,2,FALSE),"")</f>
        <v>Nombre</v>
      </c>
      <c r="N1539" s="159">
        <v>217</v>
      </c>
      <c r="O1539" s="75"/>
      <c r="P1539" s="75"/>
      <c r="Q1539" s="75"/>
      <c r="R1539" s="79" t="s">
        <v>1885</v>
      </c>
      <c r="S1539" s="144">
        <v>217</v>
      </c>
      <c r="T1539" s="85"/>
      <c r="U1539" s="142" t="s">
        <v>20</v>
      </c>
      <c r="V1539" s="142" t="s">
        <v>499</v>
      </c>
      <c r="W1539" s="86"/>
      <c r="X1539" s="142"/>
      <c r="Y1539" s="142"/>
      <c r="Z1539" s="142"/>
      <c r="AA1539" s="142"/>
      <c r="AB1539" s="142" t="str">
        <f t="shared" si="78"/>
        <v>OXF20161029SUCA</v>
      </c>
      <c r="AC1539" s="142">
        <f t="shared" si="79"/>
        <v>0</v>
      </c>
      <c r="AD1539" s="142" t="str">
        <f>VLOOKUP(U1539,NIVEAUXADMIN!A:B,2,FALSE)</f>
        <v>HT07</v>
      </c>
      <c r="AE1539" s="142" t="str">
        <f>VLOOKUP(V1539,NIVEAUXADMIN!E:F,2,FALSE)</f>
        <v>HT07714</v>
      </c>
      <c r="AF1539" s="142" t="e">
        <f>VLOOKUP(W1539,NIVEAUXADMIN!I:J,2,FALSE)</f>
        <v>#N/A</v>
      </c>
      <c r="AG1539" s="142">
        <f>IF(SUMPRODUCT(($A$4:$A1539=A1539)*($V$4:$V1539=V1539))&gt;1,0,1)</f>
        <v>0</v>
      </c>
    </row>
    <row r="1540" spans="1:33" ht="15" customHeight="1">
      <c r="A1540" s="141" t="s">
        <v>2779</v>
      </c>
      <c r="B1540" s="141" t="s">
        <v>1886</v>
      </c>
      <c r="C1540" s="141" t="s">
        <v>34</v>
      </c>
      <c r="D1540" s="142"/>
      <c r="E1540" s="72" t="s">
        <v>1207</v>
      </c>
      <c r="F1540" s="142" t="s">
        <v>16</v>
      </c>
      <c r="G1540" s="142" t="str">
        <f t="shared" si="80"/>
        <v>Octobre</v>
      </c>
      <c r="H1540" s="158">
        <v>42653</v>
      </c>
      <c r="I1540" s="84" t="s">
        <v>1051</v>
      </c>
      <c r="J1540" s="142" t="s">
        <v>1052</v>
      </c>
      <c r="K1540" s="142" t="s">
        <v>1059</v>
      </c>
      <c r="L1540" s="142"/>
      <c r="M1540" s="80" t="str">
        <f>IFERROR(VLOOKUP(K1540,REFERENCES!R:S,2,FALSE),"")</f>
        <v>Nombre</v>
      </c>
      <c r="N1540" s="159">
        <v>3500</v>
      </c>
      <c r="O1540" s="75"/>
      <c r="P1540" s="75"/>
      <c r="Q1540" s="75"/>
      <c r="R1540" s="79" t="s">
        <v>1885</v>
      </c>
      <c r="S1540" s="144">
        <v>1750</v>
      </c>
      <c r="T1540" s="85" t="s">
        <v>30</v>
      </c>
      <c r="U1540" s="142" t="s">
        <v>20</v>
      </c>
      <c r="V1540" s="142" t="s">
        <v>517</v>
      </c>
      <c r="W1540" s="86"/>
      <c r="X1540" s="142"/>
      <c r="Y1540" s="142"/>
      <c r="Z1540" s="142"/>
      <c r="AA1540" s="142" t="s">
        <v>1971</v>
      </c>
      <c r="AB1540" s="142" t="str">
        <f t="shared" ref="AB1540:AB1603" si="81">UPPER(LEFT(A1540,3)&amp;YEAR(H1540)&amp;MONTH(H1540)&amp;DAY((H1540))&amp;LEFT(U1540,2)&amp;LEFT(V1540,2)&amp;LEFT(W1540,2))</f>
        <v>PAN20161010SUCH</v>
      </c>
      <c r="AC1540" s="142">
        <f t="shared" ref="AC1540:AC1603" si="82">COUNTIF($AB$4:$AB$1178,AB1540)</f>
        <v>0</v>
      </c>
      <c r="AD1540" s="142" t="str">
        <f>VLOOKUP(U1540,NIVEAUXADMIN!A:B,2,FALSE)</f>
        <v>HT07</v>
      </c>
      <c r="AE1540" s="142" t="str">
        <f>VLOOKUP(V1540,NIVEAUXADMIN!E:F,2,FALSE)</f>
        <v>HT07713</v>
      </c>
      <c r="AF1540" s="142" t="e">
        <f>VLOOKUP(W1540,NIVEAUXADMIN!I:J,2,FALSE)</f>
        <v>#N/A</v>
      </c>
      <c r="AG1540" s="142">
        <f>IF(SUMPRODUCT(($A$4:$A1540=A1540)*($V$4:$V1540=V1540))&gt;1,0,1)</f>
        <v>1</v>
      </c>
    </row>
    <row r="1541" spans="1:33" ht="15" customHeight="1">
      <c r="A1541" s="141" t="s">
        <v>2779</v>
      </c>
      <c r="B1541" s="141" t="s">
        <v>1886</v>
      </c>
      <c r="C1541" s="141" t="s">
        <v>34</v>
      </c>
      <c r="D1541" s="142"/>
      <c r="E1541" s="72" t="s">
        <v>1207</v>
      </c>
      <c r="F1541" s="142" t="s">
        <v>16</v>
      </c>
      <c r="G1541" s="142" t="str">
        <f t="shared" ref="G1541:G1604" si="83">CHOOSE(MONTH(H1541), "Janvier", "Fevrier", "Mars", "Avril", "Mai", "Juin", "Juillet", "Aout", "Septembre", "Octobre", "Novembre", "Decembre")</f>
        <v>Novembre</v>
      </c>
      <c r="H1541" s="158">
        <v>42684</v>
      </c>
      <c r="I1541" s="84" t="s">
        <v>1051</v>
      </c>
      <c r="J1541" s="142" t="s">
        <v>1052</v>
      </c>
      <c r="K1541" s="142" t="s">
        <v>1059</v>
      </c>
      <c r="L1541" s="142"/>
      <c r="M1541" s="80" t="str">
        <f>IFERROR(VLOOKUP(K1541,REFERENCES!R:S,2,FALSE),"")</f>
        <v>Nombre</v>
      </c>
      <c r="N1541" s="159">
        <v>410</v>
      </c>
      <c r="O1541" s="75"/>
      <c r="P1541" s="75"/>
      <c r="Q1541" s="75"/>
      <c r="R1541" s="79" t="s">
        <v>1885</v>
      </c>
      <c r="S1541" s="144">
        <v>820</v>
      </c>
      <c r="T1541" s="85" t="s">
        <v>30</v>
      </c>
      <c r="U1541" s="142" t="s">
        <v>20</v>
      </c>
      <c r="V1541" s="142" t="s">
        <v>517</v>
      </c>
      <c r="W1541" s="86"/>
      <c r="X1541" s="142"/>
      <c r="Y1541" s="142"/>
      <c r="Z1541" s="142"/>
      <c r="AA1541" s="142" t="s">
        <v>1887</v>
      </c>
      <c r="AB1541" s="142" t="str">
        <f t="shared" si="81"/>
        <v>PAN20161110SUCH</v>
      </c>
      <c r="AC1541" s="142">
        <f t="shared" si="82"/>
        <v>0</v>
      </c>
      <c r="AD1541" s="142" t="str">
        <f>VLOOKUP(U1541,NIVEAUXADMIN!A:B,2,FALSE)</f>
        <v>HT07</v>
      </c>
      <c r="AE1541" s="142" t="str">
        <f>VLOOKUP(V1541,NIVEAUXADMIN!E:F,2,FALSE)</f>
        <v>HT07713</v>
      </c>
      <c r="AF1541" s="142" t="e">
        <f>VLOOKUP(W1541,NIVEAUXADMIN!I:J,2,FALSE)</f>
        <v>#N/A</v>
      </c>
      <c r="AG1541" s="142">
        <f>IF(SUMPRODUCT(($A$4:$A1541=A1541)*($V$4:$V1541=V1541))&gt;1,0,1)</f>
        <v>0</v>
      </c>
    </row>
    <row r="1542" spans="1:33" ht="15" customHeight="1">
      <c r="A1542" s="142" t="s">
        <v>2779</v>
      </c>
      <c r="B1542" s="142" t="s">
        <v>1886</v>
      </c>
      <c r="C1542" s="142" t="s">
        <v>34</v>
      </c>
      <c r="D1542" s="142"/>
      <c r="E1542" s="72" t="s">
        <v>1207</v>
      </c>
      <c r="F1542" s="142" t="s">
        <v>16</v>
      </c>
      <c r="G1542" s="142" t="str">
        <f t="shared" si="83"/>
        <v>Octobre</v>
      </c>
      <c r="H1542" s="158">
        <v>42645</v>
      </c>
      <c r="I1542" s="84" t="s">
        <v>1049</v>
      </c>
      <c r="J1542" s="142" t="s">
        <v>1053</v>
      </c>
      <c r="K1542" s="142" t="s">
        <v>1176</v>
      </c>
      <c r="L1542" s="142"/>
      <c r="M1542" s="80" t="str">
        <f>IFERROR(VLOOKUP(K1542,REFERENCES!R:S,2,FALSE),"")</f>
        <v>Nombre</v>
      </c>
      <c r="N1542" s="159">
        <v>43</v>
      </c>
      <c r="O1542" s="75"/>
      <c r="P1542" s="75"/>
      <c r="Q1542" s="75"/>
      <c r="R1542" s="79" t="s">
        <v>1885</v>
      </c>
      <c r="S1542" s="144">
        <v>43</v>
      </c>
      <c r="T1542" s="85" t="s">
        <v>1040</v>
      </c>
      <c r="U1542" s="142" t="s">
        <v>20</v>
      </c>
      <c r="V1542" s="142" t="s">
        <v>21</v>
      </c>
      <c r="W1542" s="86" t="s">
        <v>1777</v>
      </c>
      <c r="X1542" s="142" t="s">
        <v>1890</v>
      </c>
      <c r="Y1542" s="142"/>
      <c r="Z1542" s="142"/>
      <c r="AA1542" s="142" t="s">
        <v>1889</v>
      </c>
      <c r="AB1542" s="142" t="str">
        <f t="shared" si="81"/>
        <v>PAN2016102SULE7È</v>
      </c>
      <c r="AC1542" s="142">
        <f t="shared" si="82"/>
        <v>0</v>
      </c>
      <c r="AD1542" s="142" t="str">
        <f>VLOOKUP(U1542,NIVEAUXADMIN!A:B,2,FALSE)</f>
        <v>HT07</v>
      </c>
      <c r="AE1542" s="142" t="str">
        <f>VLOOKUP(V1542,NIVEAUXADMIN!E:F,2,FALSE)</f>
        <v>HT07711</v>
      </c>
      <c r="AF1542" s="142" t="str">
        <f>VLOOKUP(W1542,NIVEAUXADMIN!I:J,2,FALSE)</f>
        <v>HT07711-04</v>
      </c>
      <c r="AG1542" s="142">
        <f>IF(SUMPRODUCT(($A$4:$A1542=A1542)*($V$4:$V1542=V1542))&gt;1,0,1)</f>
        <v>1</v>
      </c>
    </row>
    <row r="1543" spans="1:33" ht="15" customHeight="1">
      <c r="A1543" s="142" t="s">
        <v>2779</v>
      </c>
      <c r="B1543" s="142" t="s">
        <v>1886</v>
      </c>
      <c r="C1543" s="142" t="s">
        <v>34</v>
      </c>
      <c r="D1543" s="142"/>
      <c r="E1543" s="72" t="s">
        <v>1207</v>
      </c>
      <c r="F1543" s="142" t="s">
        <v>16</v>
      </c>
      <c r="G1543" s="142" t="str">
        <f t="shared" si="83"/>
        <v>Decembre</v>
      </c>
      <c r="H1543" s="158">
        <v>42706</v>
      </c>
      <c r="I1543" s="84" t="s">
        <v>1049</v>
      </c>
      <c r="J1543" s="142" t="s">
        <v>1053</v>
      </c>
      <c r="K1543" s="142" t="s">
        <v>1176</v>
      </c>
      <c r="L1543" s="142"/>
      <c r="M1543" s="80" t="str">
        <f>IFERROR(VLOOKUP(K1543,REFERENCES!R:S,2,FALSE),"")</f>
        <v>Nombre</v>
      </c>
      <c r="N1543" s="159">
        <v>74</v>
      </c>
      <c r="O1543" s="75"/>
      <c r="P1543" s="75"/>
      <c r="Q1543" s="75"/>
      <c r="R1543" s="79" t="s">
        <v>1885</v>
      </c>
      <c r="S1543" s="144">
        <v>74</v>
      </c>
      <c r="T1543" s="85" t="s">
        <v>1040</v>
      </c>
      <c r="U1543" s="142" t="s">
        <v>20</v>
      </c>
      <c r="V1543" s="142" t="s">
        <v>21</v>
      </c>
      <c r="W1543" s="86" t="s">
        <v>1777</v>
      </c>
      <c r="X1543" s="142" t="s">
        <v>1888</v>
      </c>
      <c r="Y1543" s="142"/>
      <c r="Z1543" s="142"/>
      <c r="AA1543" s="142" t="s">
        <v>1889</v>
      </c>
      <c r="AB1543" s="142" t="str">
        <f t="shared" si="81"/>
        <v>PAN2016122SULE7È</v>
      </c>
      <c r="AC1543" s="142">
        <f t="shared" si="82"/>
        <v>0</v>
      </c>
      <c r="AD1543" s="142" t="str">
        <f>VLOOKUP(U1543,NIVEAUXADMIN!A:B,2,FALSE)</f>
        <v>HT07</v>
      </c>
      <c r="AE1543" s="142" t="str">
        <f>VLOOKUP(V1543,NIVEAUXADMIN!E:F,2,FALSE)</f>
        <v>HT07711</v>
      </c>
      <c r="AF1543" s="142" t="str">
        <f>VLOOKUP(W1543,NIVEAUXADMIN!I:J,2,FALSE)</f>
        <v>HT07711-04</v>
      </c>
      <c r="AG1543" s="142">
        <f>IF(SUMPRODUCT(($A$4:$A1543=A1543)*($V$4:$V1543=V1543))&gt;1,0,1)</f>
        <v>0</v>
      </c>
    </row>
    <row r="1544" spans="1:33" ht="15" customHeight="1">
      <c r="A1544" s="141" t="s">
        <v>2779</v>
      </c>
      <c r="B1544" s="141" t="s">
        <v>1886</v>
      </c>
      <c r="C1544" s="141" t="s">
        <v>34</v>
      </c>
      <c r="D1544" s="142"/>
      <c r="E1544" s="72" t="s">
        <v>1207</v>
      </c>
      <c r="F1544" s="142" t="s">
        <v>16</v>
      </c>
      <c r="G1544" s="142" t="str">
        <f t="shared" si="83"/>
        <v>Octobre</v>
      </c>
      <c r="H1544" s="158">
        <v>42653</v>
      </c>
      <c r="I1544" s="84" t="s">
        <v>1051</v>
      </c>
      <c r="J1544" s="142" t="s">
        <v>1052</v>
      </c>
      <c r="K1544" s="142" t="s">
        <v>1059</v>
      </c>
      <c r="L1544" s="142"/>
      <c r="M1544" s="80" t="str">
        <f>IFERROR(VLOOKUP(K1544,REFERENCES!R:S,2,FALSE),"")</f>
        <v>Nombre</v>
      </c>
      <c r="N1544" s="159">
        <v>1500</v>
      </c>
      <c r="O1544" s="75"/>
      <c r="P1544" s="75"/>
      <c r="Q1544" s="75"/>
      <c r="R1544" s="79" t="s">
        <v>1885</v>
      </c>
      <c r="S1544" s="144">
        <v>750</v>
      </c>
      <c r="T1544" s="85" t="s">
        <v>30</v>
      </c>
      <c r="U1544" s="142" t="s">
        <v>20</v>
      </c>
      <c r="V1544" s="142" t="s">
        <v>22</v>
      </c>
      <c r="W1544" s="86"/>
      <c r="X1544" s="142"/>
      <c r="Y1544" s="142"/>
      <c r="Z1544" s="142"/>
      <c r="AA1544" s="142" t="s">
        <v>1887</v>
      </c>
      <c r="AB1544" s="142" t="str">
        <f t="shared" si="81"/>
        <v>PAN20161010SUMA</v>
      </c>
      <c r="AC1544" s="142">
        <f t="shared" si="82"/>
        <v>0</v>
      </c>
      <c r="AD1544" s="142" t="str">
        <f>VLOOKUP(U1544,NIVEAUXADMIN!A:B,2,FALSE)</f>
        <v>HT07</v>
      </c>
      <c r="AE1544" s="142" t="str">
        <f>VLOOKUP(V1544,NIVEAUXADMIN!E:F,2,FALSE)</f>
        <v>HT07715</v>
      </c>
      <c r="AF1544" s="142" t="e">
        <f>VLOOKUP(W1544,NIVEAUXADMIN!I:J,2,FALSE)</f>
        <v>#N/A</v>
      </c>
      <c r="AG1544" s="142">
        <f>IF(SUMPRODUCT(($A$4:$A1544=A1544)*($V$4:$V1544=V1544))&gt;1,0,1)</f>
        <v>1</v>
      </c>
    </row>
    <row r="1545" spans="1:33" ht="15" customHeight="1">
      <c r="A1545" s="141" t="s">
        <v>2779</v>
      </c>
      <c r="B1545" s="141" t="s">
        <v>1886</v>
      </c>
      <c r="C1545" s="141" t="s">
        <v>34</v>
      </c>
      <c r="D1545" s="142"/>
      <c r="E1545" s="72" t="s">
        <v>1207</v>
      </c>
      <c r="F1545" s="142" t="s">
        <v>16</v>
      </c>
      <c r="G1545" s="142" t="str">
        <f t="shared" si="83"/>
        <v>Octobre</v>
      </c>
      <c r="H1545" s="158">
        <v>42659</v>
      </c>
      <c r="I1545" s="84" t="s">
        <v>1051</v>
      </c>
      <c r="J1545" s="142" t="s">
        <v>1052</v>
      </c>
      <c r="K1545" s="142" t="s">
        <v>1059</v>
      </c>
      <c r="L1545" s="142"/>
      <c r="M1545" s="80" t="str">
        <f>IFERROR(VLOOKUP(K1545,REFERENCES!R:S,2,FALSE),"")</f>
        <v>Nombre</v>
      </c>
      <c r="N1545" s="159">
        <v>130</v>
      </c>
      <c r="O1545" s="75"/>
      <c r="P1545" s="75"/>
      <c r="Q1545" s="75"/>
      <c r="R1545" s="79" t="s">
        <v>1885</v>
      </c>
      <c r="S1545" s="144">
        <v>260</v>
      </c>
      <c r="T1545" s="85" t="s">
        <v>30</v>
      </c>
      <c r="U1545" s="142" t="s">
        <v>20</v>
      </c>
      <c r="V1545" s="142" t="s">
        <v>22</v>
      </c>
      <c r="W1545" s="86"/>
      <c r="X1545" s="142"/>
      <c r="Y1545" s="142"/>
      <c r="Z1545" s="142"/>
      <c r="AA1545" s="142" t="s">
        <v>1887</v>
      </c>
      <c r="AB1545" s="142" t="str">
        <f t="shared" si="81"/>
        <v>PAN20161016SUMA</v>
      </c>
      <c r="AC1545" s="142">
        <f t="shared" si="82"/>
        <v>0</v>
      </c>
      <c r="AD1545" s="142" t="str">
        <f>VLOOKUP(U1545,NIVEAUXADMIN!A:B,2,FALSE)</f>
        <v>HT07</v>
      </c>
      <c r="AE1545" s="142" t="str">
        <f>VLOOKUP(V1545,NIVEAUXADMIN!E:F,2,FALSE)</f>
        <v>HT07715</v>
      </c>
      <c r="AF1545" s="142" t="e">
        <f>VLOOKUP(W1545,NIVEAUXADMIN!I:J,2,FALSE)</f>
        <v>#N/A</v>
      </c>
      <c r="AG1545" s="142">
        <f>IF(SUMPRODUCT(($A$4:$A1545=A1545)*($V$4:$V1545=V1545))&gt;1,0,1)</f>
        <v>0</v>
      </c>
    </row>
    <row r="1546" spans="1:33" ht="15" customHeight="1">
      <c r="A1546" s="142" t="s">
        <v>2779</v>
      </c>
      <c r="B1546" s="142" t="s">
        <v>1886</v>
      </c>
      <c r="C1546" s="142" t="s">
        <v>34</v>
      </c>
      <c r="D1546" s="142"/>
      <c r="E1546" s="72" t="s">
        <v>1207</v>
      </c>
      <c r="F1546" s="142" t="s">
        <v>16</v>
      </c>
      <c r="G1546" s="142" t="str">
        <f t="shared" si="83"/>
        <v>Novembre</v>
      </c>
      <c r="H1546" s="158">
        <v>42685</v>
      </c>
      <c r="I1546" s="84" t="s">
        <v>1051</v>
      </c>
      <c r="J1546" s="142" t="s">
        <v>1052</v>
      </c>
      <c r="K1546" s="142" t="s">
        <v>1062</v>
      </c>
      <c r="L1546" s="142"/>
      <c r="M1546" s="80" t="str">
        <f>IFERROR(VLOOKUP(K1546,REFERENCES!R:S,2,FALSE),"")</f>
        <v>Nombre</v>
      </c>
      <c r="N1546" s="159">
        <v>700</v>
      </c>
      <c r="O1546" s="75"/>
      <c r="P1546" s="75"/>
      <c r="Q1546" s="75"/>
      <c r="R1546" s="79" t="s">
        <v>1885</v>
      </c>
      <c r="S1546" s="144">
        <v>1500</v>
      </c>
      <c r="T1546" s="85" t="s">
        <v>30</v>
      </c>
      <c r="U1546" s="142" t="s">
        <v>17</v>
      </c>
      <c r="V1546" s="142" t="s">
        <v>275</v>
      </c>
      <c r="W1546" s="86"/>
      <c r="X1546" s="142"/>
      <c r="Y1546" s="142"/>
      <c r="Z1546" s="142"/>
      <c r="AA1546" s="142"/>
      <c r="AB1546" s="142" t="str">
        <f t="shared" si="81"/>
        <v>PAN20161111GRRO</v>
      </c>
      <c r="AC1546" s="142">
        <f t="shared" si="82"/>
        <v>0</v>
      </c>
      <c r="AD1546" s="142" t="str">
        <f>VLOOKUP(U1546,NIVEAUXADMIN!A:B,2,FALSE)</f>
        <v>HT08</v>
      </c>
      <c r="AE1546" s="142" t="str">
        <f>VLOOKUP(V1546,NIVEAUXADMIN!E:F,2,FALSE)</f>
        <v>HT08832</v>
      </c>
      <c r="AF1546" s="142" t="e">
        <f>VLOOKUP(W1546,NIVEAUXADMIN!I:J,2,FALSE)</f>
        <v>#N/A</v>
      </c>
      <c r="AG1546" s="142">
        <f>IF(SUMPRODUCT(($A$4:$A1546=A1546)*($V$4:$V1546=V1546))&gt;1,0,1)</f>
        <v>1</v>
      </c>
    </row>
    <row r="1547" spans="1:33" ht="15" customHeight="1">
      <c r="A1547" s="142" t="s">
        <v>2779</v>
      </c>
      <c r="B1547" s="142" t="s">
        <v>1886</v>
      </c>
      <c r="C1547" s="142" t="s">
        <v>34</v>
      </c>
      <c r="D1547" s="142"/>
      <c r="E1547" s="72" t="s">
        <v>1207</v>
      </c>
      <c r="F1547" s="142" t="s">
        <v>16</v>
      </c>
      <c r="G1547" s="142" t="str">
        <f t="shared" si="83"/>
        <v>Octobre</v>
      </c>
      <c r="H1547" s="158">
        <v>42655</v>
      </c>
      <c r="I1547" s="84" t="s">
        <v>1049</v>
      </c>
      <c r="J1547" s="142" t="s">
        <v>1053</v>
      </c>
      <c r="K1547" s="142" t="s">
        <v>1176</v>
      </c>
      <c r="L1547" s="142"/>
      <c r="M1547" s="80" t="str">
        <f>IFERROR(VLOOKUP(K1547,REFERENCES!R:S,2,FALSE),"")</f>
        <v>Nombre</v>
      </c>
      <c r="N1547" s="159">
        <v>110</v>
      </c>
      <c r="O1547" s="75"/>
      <c r="P1547" s="75"/>
      <c r="Q1547" s="75"/>
      <c r="R1547" s="79" t="s">
        <v>1885</v>
      </c>
      <c r="S1547" s="144"/>
      <c r="T1547" s="85" t="s">
        <v>1040</v>
      </c>
      <c r="U1547" s="142" t="s">
        <v>17</v>
      </c>
      <c r="V1547" s="142"/>
      <c r="W1547" s="86"/>
      <c r="X1547" s="142" t="s">
        <v>1891</v>
      </c>
      <c r="Y1547" s="142"/>
      <c r="Z1547" s="142"/>
      <c r="AA1547" s="142" t="s">
        <v>1889</v>
      </c>
      <c r="AB1547" s="142" t="str">
        <f t="shared" si="81"/>
        <v>PAN20161012GR</v>
      </c>
      <c r="AC1547" s="142">
        <f t="shared" si="82"/>
        <v>0</v>
      </c>
      <c r="AD1547" s="142" t="str">
        <f>VLOOKUP(U1547,NIVEAUXADMIN!A:B,2,FALSE)</f>
        <v>HT08</v>
      </c>
      <c r="AE1547" s="142" t="e">
        <f>VLOOKUP(V1547,NIVEAUXADMIN!E:F,2,FALSE)</f>
        <v>#N/A</v>
      </c>
      <c r="AF1547" s="142" t="e">
        <f>VLOOKUP(W1547,NIVEAUXADMIN!I:J,2,FALSE)</f>
        <v>#N/A</v>
      </c>
      <c r="AG1547" s="142">
        <f>IF(SUMPRODUCT(($A$4:$A1547=A1547)*($V$4:$V1547=V1547))&gt;1,0,1)</f>
        <v>1</v>
      </c>
    </row>
    <row r="1548" spans="1:33" ht="15" customHeight="1">
      <c r="A1548" s="161" t="s">
        <v>109</v>
      </c>
      <c r="B1548" s="161" t="s">
        <v>109</v>
      </c>
      <c r="C1548" s="161" t="s">
        <v>26</v>
      </c>
      <c r="D1548" s="163"/>
      <c r="E1548" s="162" t="s">
        <v>1215</v>
      </c>
      <c r="F1548" s="142" t="s">
        <v>16</v>
      </c>
      <c r="G1548" s="142" t="str">
        <f t="shared" si="83"/>
        <v>Janvier</v>
      </c>
      <c r="H1548" s="158">
        <v>42758</v>
      </c>
      <c r="I1548" s="84" t="s">
        <v>1049</v>
      </c>
      <c r="J1548" s="142" t="s">
        <v>1053</v>
      </c>
      <c r="K1548" s="142" t="s">
        <v>1176</v>
      </c>
      <c r="L1548" s="142" t="s">
        <v>2687</v>
      </c>
      <c r="M1548" s="80" t="str">
        <f>IFERROR(VLOOKUP(K1548,REFERENCES!R:S,2,FALSE),"")</f>
        <v>Nombre</v>
      </c>
      <c r="N1548" s="164">
        <v>170</v>
      </c>
      <c r="O1548" s="75"/>
      <c r="P1548" s="75"/>
      <c r="Q1548" s="75"/>
      <c r="R1548" s="79"/>
      <c r="S1548" s="144">
        <v>170</v>
      </c>
      <c r="T1548" s="85"/>
      <c r="U1548" s="142" t="s">
        <v>20</v>
      </c>
      <c r="V1548" s="142" t="s">
        <v>310</v>
      </c>
      <c r="W1548" s="86" t="s">
        <v>1368</v>
      </c>
      <c r="X1548" s="142" t="s">
        <v>1844</v>
      </c>
      <c r="Y1548" s="142"/>
      <c r="Z1548" s="142" t="s">
        <v>2592</v>
      </c>
      <c r="AA1548" s="142"/>
      <c r="AB1548" s="142" t="str">
        <f t="shared" si="81"/>
        <v>PEA2017123SUAR1È</v>
      </c>
      <c r="AC1548" s="142">
        <f t="shared" si="82"/>
        <v>0</v>
      </c>
      <c r="AD1548" s="142" t="str">
        <f>VLOOKUP(U1548,NIVEAUXADMIN!A:B,2,FALSE)</f>
        <v>HT07</v>
      </c>
      <c r="AE1548" s="142" t="str">
        <f>VLOOKUP(V1548,NIVEAUXADMIN!E:F,2,FALSE)</f>
        <v>HT07723</v>
      </c>
      <c r="AF1548" s="142" t="str">
        <f>VLOOKUP(W1548,NIVEAUXADMIN!I:J,2,FALSE)</f>
        <v>HT07723-01</v>
      </c>
      <c r="AG1548" s="142">
        <f>IF(SUMPRODUCT(($A$4:$A1548=A1548)*($V$4:$V1548=V1548))&gt;1,0,1)</f>
        <v>1</v>
      </c>
    </row>
    <row r="1549" spans="1:33" ht="15" customHeight="1">
      <c r="A1549" s="161" t="s">
        <v>109</v>
      </c>
      <c r="B1549" s="161" t="s">
        <v>109</v>
      </c>
      <c r="C1549" s="161" t="s">
        <v>26</v>
      </c>
      <c r="D1549" s="162"/>
      <c r="E1549" s="162" t="s">
        <v>1215</v>
      </c>
      <c r="F1549" s="142" t="s">
        <v>16</v>
      </c>
      <c r="G1549" s="142" t="str">
        <f t="shared" si="83"/>
        <v>Fevrier</v>
      </c>
      <c r="H1549" s="158">
        <v>42782</v>
      </c>
      <c r="I1549" s="84" t="s">
        <v>1049</v>
      </c>
      <c r="J1549" s="142" t="s">
        <v>1053</v>
      </c>
      <c r="K1549" s="142" t="s">
        <v>1176</v>
      </c>
      <c r="L1549" s="142" t="s">
        <v>2687</v>
      </c>
      <c r="M1549" s="80" t="str">
        <f>IFERROR(VLOOKUP(K1549,REFERENCES!R:S,2,FALSE),"")</f>
        <v>Nombre</v>
      </c>
      <c r="N1549" s="164">
        <v>1068</v>
      </c>
      <c r="O1549" s="75"/>
      <c r="P1549" s="75"/>
      <c r="Q1549" s="75"/>
      <c r="R1549" s="79"/>
      <c r="S1549" s="144">
        <v>1068</v>
      </c>
      <c r="T1549" s="85"/>
      <c r="U1549" s="142" t="s">
        <v>20</v>
      </c>
      <c r="V1549" s="142" t="s">
        <v>545</v>
      </c>
      <c r="W1549" s="86" t="s">
        <v>1465</v>
      </c>
      <c r="X1549" s="142"/>
      <c r="Y1549" s="142"/>
      <c r="Z1549" s="142" t="s">
        <v>2592</v>
      </c>
      <c r="AA1549" s="142"/>
      <c r="AB1549" s="142" t="str">
        <f t="shared" si="81"/>
        <v>PEA2017216SUST2È</v>
      </c>
      <c r="AC1549" s="142">
        <f t="shared" si="82"/>
        <v>0</v>
      </c>
      <c r="AD1549" s="142" t="str">
        <f>VLOOKUP(U1549,NIVEAUXADMIN!A:B,2,FALSE)</f>
        <v>HT07</v>
      </c>
      <c r="AE1549" s="142" t="str">
        <f>VLOOKUP(V1549,NIVEAUXADMIN!E:F,2,FALSE)</f>
        <v>HT07722</v>
      </c>
      <c r="AF1549" s="142" t="str">
        <f>VLOOKUP(W1549,NIVEAUXADMIN!I:J,2,FALSE)</f>
        <v>HT07722-02</v>
      </c>
      <c r="AG1549" s="142">
        <f>IF(SUMPRODUCT(($A$4:$A1549=A1549)*($V$4:$V1549=V1549))&gt;1,0,1)</f>
        <v>1</v>
      </c>
    </row>
    <row r="1550" spans="1:33" ht="15" customHeight="1">
      <c r="A1550" s="161" t="s">
        <v>109</v>
      </c>
      <c r="B1550" s="161" t="s">
        <v>109</v>
      </c>
      <c r="C1550" s="161" t="s">
        <v>26</v>
      </c>
      <c r="D1550" s="163"/>
      <c r="E1550" s="162" t="s">
        <v>1215</v>
      </c>
      <c r="F1550" s="142" t="s">
        <v>16</v>
      </c>
      <c r="G1550" s="142" t="str">
        <f t="shared" si="83"/>
        <v>Fevrier</v>
      </c>
      <c r="H1550" s="158">
        <v>42783</v>
      </c>
      <c r="I1550" s="84" t="s">
        <v>1049</v>
      </c>
      <c r="J1550" s="142" t="s">
        <v>1053</v>
      </c>
      <c r="K1550" s="142" t="s">
        <v>1176</v>
      </c>
      <c r="L1550" s="142" t="s">
        <v>2687</v>
      </c>
      <c r="M1550" s="80" t="str">
        <f>IFERROR(VLOOKUP(K1550,REFERENCES!R:S,2,FALSE),"")</f>
        <v>Nombre</v>
      </c>
      <c r="N1550" s="164">
        <v>362</v>
      </c>
      <c r="O1550" s="75"/>
      <c r="P1550" s="75"/>
      <c r="Q1550" s="75"/>
      <c r="R1550" s="79"/>
      <c r="S1550" s="144">
        <v>362</v>
      </c>
      <c r="T1550" s="85"/>
      <c r="U1550" s="142" t="s">
        <v>20</v>
      </c>
      <c r="V1550" s="142" t="s">
        <v>545</v>
      </c>
      <c r="W1550" s="86" t="s">
        <v>1618</v>
      </c>
      <c r="X1550" s="142"/>
      <c r="Y1550" s="142"/>
      <c r="Z1550" s="142" t="s">
        <v>2592</v>
      </c>
      <c r="AA1550" s="142"/>
      <c r="AB1550" s="142" t="str">
        <f t="shared" si="81"/>
        <v>PEA2017217SUST3È</v>
      </c>
      <c r="AC1550" s="142">
        <f t="shared" si="82"/>
        <v>0</v>
      </c>
      <c r="AD1550" s="142" t="str">
        <f>VLOOKUP(U1550,NIVEAUXADMIN!A:B,2,FALSE)</f>
        <v>HT07</v>
      </c>
      <c r="AE1550" s="142" t="str">
        <f>VLOOKUP(V1550,NIVEAUXADMIN!E:F,2,FALSE)</f>
        <v>HT07722</v>
      </c>
      <c r="AF1550" s="142" t="str">
        <f>VLOOKUP(W1550,NIVEAUXADMIN!I:J,2,FALSE)</f>
        <v>HT07722-03</v>
      </c>
      <c r="AG1550" s="142">
        <f>IF(SUMPRODUCT(($A$4:$A1550=A1550)*($V$4:$V1550=V1550))&gt;1,0,1)</f>
        <v>0</v>
      </c>
    </row>
    <row r="1551" spans="1:33" ht="15" customHeight="1">
      <c r="A1551" s="161" t="s">
        <v>109</v>
      </c>
      <c r="B1551" s="161" t="s">
        <v>109</v>
      </c>
      <c r="C1551" s="161" t="s">
        <v>26</v>
      </c>
      <c r="D1551" s="163"/>
      <c r="E1551" s="162" t="s">
        <v>1215</v>
      </c>
      <c r="F1551" s="142" t="s">
        <v>16</v>
      </c>
      <c r="G1551" s="142" t="str">
        <f t="shared" si="83"/>
        <v>Octobre</v>
      </c>
      <c r="H1551" s="158">
        <v>42674</v>
      </c>
      <c r="I1551" s="84" t="s">
        <v>1049</v>
      </c>
      <c r="J1551" s="142" t="s">
        <v>1053</v>
      </c>
      <c r="K1551" s="142" t="s">
        <v>1048</v>
      </c>
      <c r="L1551" s="142" t="s">
        <v>2689</v>
      </c>
      <c r="M1551" s="80" t="str">
        <f>IFERROR(VLOOKUP(K1551,REFERENCES!R:S,2,FALSE),"")</f>
        <v>Nombre</v>
      </c>
      <c r="N1551" s="164">
        <v>500</v>
      </c>
      <c r="O1551" s="75"/>
      <c r="P1551" s="75"/>
      <c r="Q1551" s="75"/>
      <c r="R1551" s="79"/>
      <c r="S1551" s="144">
        <v>500</v>
      </c>
      <c r="T1551" s="85"/>
      <c r="U1551" s="142" t="s">
        <v>20</v>
      </c>
      <c r="V1551" s="142" t="s">
        <v>554</v>
      </c>
      <c r="W1551" s="86" t="s">
        <v>1667</v>
      </c>
      <c r="X1551" s="142"/>
      <c r="Y1551" s="142"/>
      <c r="Z1551" s="142"/>
      <c r="AA1551" s="142"/>
      <c r="AB1551" s="142" t="str">
        <f t="shared" si="81"/>
        <v>PEA20161031SUTO4È</v>
      </c>
      <c r="AC1551" s="142">
        <f t="shared" si="82"/>
        <v>0</v>
      </c>
      <c r="AD1551" s="142" t="str">
        <f>VLOOKUP(U1551,NIVEAUXADMIN!A:B,2,FALSE)</f>
        <v>HT07</v>
      </c>
      <c r="AE1551" s="142" t="str">
        <f>VLOOKUP(V1551,NIVEAUXADMIN!E:F,2,FALSE)</f>
        <v>HT07712</v>
      </c>
      <c r="AF1551" s="142" t="str">
        <f>VLOOKUP(W1551,NIVEAUXADMIN!I:J,2,FALSE)</f>
        <v>HT07712-04</v>
      </c>
      <c r="AG1551" s="142">
        <f>IF(SUMPRODUCT(($A$4:$A1551=A1551)*($V$4:$V1551=V1551))&gt;1,0,1)</f>
        <v>1</v>
      </c>
    </row>
    <row r="1552" spans="1:33" ht="15" customHeight="1">
      <c r="A1552" s="161" t="s">
        <v>109</v>
      </c>
      <c r="B1552" s="161" t="s">
        <v>109</v>
      </c>
      <c r="C1552" s="161" t="s">
        <v>26</v>
      </c>
      <c r="D1552" s="163"/>
      <c r="E1552" s="162" t="s">
        <v>1215</v>
      </c>
      <c r="F1552" s="142" t="s">
        <v>16</v>
      </c>
      <c r="G1552" s="142" t="str">
        <f t="shared" si="83"/>
        <v>Janvier</v>
      </c>
      <c r="H1552" s="158">
        <v>42758</v>
      </c>
      <c r="I1552" s="84" t="s">
        <v>1049</v>
      </c>
      <c r="J1552" s="142" t="s">
        <v>1053</v>
      </c>
      <c r="K1552" s="142" t="s">
        <v>1186</v>
      </c>
      <c r="L1552" s="142" t="s">
        <v>2688</v>
      </c>
      <c r="M1552" s="80" t="str">
        <f>IFERROR(VLOOKUP(K1552,REFERENCES!R:S,2,FALSE),"")</f>
        <v>Nombre</v>
      </c>
      <c r="N1552" s="164">
        <v>170</v>
      </c>
      <c r="O1552" s="75"/>
      <c r="P1552" s="75"/>
      <c r="Q1552" s="75"/>
      <c r="R1552" s="79"/>
      <c r="S1552" s="144">
        <v>170</v>
      </c>
      <c r="T1552" s="85"/>
      <c r="U1552" s="142" t="s">
        <v>20</v>
      </c>
      <c r="V1552" s="142" t="s">
        <v>310</v>
      </c>
      <c r="W1552" s="86" t="s">
        <v>1368</v>
      </c>
      <c r="X1552" s="142" t="s">
        <v>1844</v>
      </c>
      <c r="Y1552" s="142"/>
      <c r="Z1552" s="142" t="s">
        <v>2592</v>
      </c>
      <c r="AA1552" s="142"/>
      <c r="AB1552" s="142" t="str">
        <f t="shared" si="81"/>
        <v>PEA2017123SUAR1È</v>
      </c>
      <c r="AC1552" s="142">
        <f t="shared" si="82"/>
        <v>0</v>
      </c>
      <c r="AD1552" s="142" t="str">
        <f>VLOOKUP(U1552,NIVEAUXADMIN!A:B,2,FALSE)</f>
        <v>HT07</v>
      </c>
      <c r="AE1552" s="142" t="str">
        <f>VLOOKUP(V1552,NIVEAUXADMIN!E:F,2,FALSE)</f>
        <v>HT07723</v>
      </c>
      <c r="AF1552" s="142" t="str">
        <f>VLOOKUP(W1552,NIVEAUXADMIN!I:J,2,FALSE)</f>
        <v>HT07723-01</v>
      </c>
      <c r="AG1552" s="142">
        <f>IF(SUMPRODUCT(($A$4:$A1552=A1552)*($V$4:$V1552=V1552))&gt;1,0,1)</f>
        <v>0</v>
      </c>
    </row>
    <row r="1553" spans="1:33" ht="15" customHeight="1">
      <c r="A1553" s="161" t="s">
        <v>109</v>
      </c>
      <c r="B1553" s="161" t="s">
        <v>109</v>
      </c>
      <c r="C1553" s="161" t="s">
        <v>26</v>
      </c>
      <c r="D1553" s="162"/>
      <c r="E1553" s="162" t="s">
        <v>1215</v>
      </c>
      <c r="F1553" s="142" t="s">
        <v>16</v>
      </c>
      <c r="G1553" s="142" t="str">
        <f t="shared" si="83"/>
        <v>Fevrier</v>
      </c>
      <c r="H1553" s="158">
        <v>42782</v>
      </c>
      <c r="I1553" s="84" t="s">
        <v>1049</v>
      </c>
      <c r="J1553" s="142" t="s">
        <v>1053</v>
      </c>
      <c r="K1553" s="142" t="s">
        <v>1186</v>
      </c>
      <c r="L1553" s="142" t="s">
        <v>2688</v>
      </c>
      <c r="M1553" s="80" t="str">
        <f>IFERROR(VLOOKUP(K1553,REFERENCES!R:S,2,FALSE),"")</f>
        <v>Nombre</v>
      </c>
      <c r="N1553" s="164">
        <v>1068</v>
      </c>
      <c r="O1553" s="75"/>
      <c r="P1553" s="75"/>
      <c r="Q1553" s="75"/>
      <c r="R1553" s="79"/>
      <c r="S1553" s="144">
        <v>1068</v>
      </c>
      <c r="T1553" s="85"/>
      <c r="U1553" s="142" t="s">
        <v>20</v>
      </c>
      <c r="V1553" s="142" t="s">
        <v>545</v>
      </c>
      <c r="W1553" s="86" t="s">
        <v>1465</v>
      </c>
      <c r="X1553" s="142"/>
      <c r="Y1553" s="142"/>
      <c r="Z1553" s="142" t="s">
        <v>2592</v>
      </c>
      <c r="AA1553" s="142"/>
      <c r="AB1553" s="142" t="str">
        <f t="shared" si="81"/>
        <v>PEA2017216SUST2È</v>
      </c>
      <c r="AC1553" s="142">
        <f t="shared" si="82"/>
        <v>0</v>
      </c>
      <c r="AD1553" s="142" t="str">
        <f>VLOOKUP(U1553,NIVEAUXADMIN!A:B,2,FALSE)</f>
        <v>HT07</v>
      </c>
      <c r="AE1553" s="142" t="str">
        <f>VLOOKUP(V1553,NIVEAUXADMIN!E:F,2,FALSE)</f>
        <v>HT07722</v>
      </c>
      <c r="AF1553" s="142" t="str">
        <f>VLOOKUP(W1553,NIVEAUXADMIN!I:J,2,FALSE)</f>
        <v>HT07722-02</v>
      </c>
      <c r="AG1553" s="142">
        <f>IF(SUMPRODUCT(($A$4:$A1553=A1553)*($V$4:$V1553=V1553))&gt;1,0,1)</f>
        <v>0</v>
      </c>
    </row>
    <row r="1554" spans="1:33" ht="15" customHeight="1">
      <c r="A1554" s="161" t="s">
        <v>109</v>
      </c>
      <c r="B1554" s="161" t="s">
        <v>109</v>
      </c>
      <c r="C1554" s="161" t="s">
        <v>26</v>
      </c>
      <c r="D1554" s="163"/>
      <c r="E1554" s="162" t="s">
        <v>1215</v>
      </c>
      <c r="F1554" s="142" t="s">
        <v>16</v>
      </c>
      <c r="G1554" s="142" t="str">
        <f t="shared" si="83"/>
        <v>Fevrier</v>
      </c>
      <c r="H1554" s="158">
        <v>42783</v>
      </c>
      <c r="I1554" s="84" t="s">
        <v>1049</v>
      </c>
      <c r="J1554" s="142" t="s">
        <v>1053</v>
      </c>
      <c r="K1554" s="142" t="s">
        <v>1186</v>
      </c>
      <c r="L1554" s="142" t="s">
        <v>2688</v>
      </c>
      <c r="M1554" s="80" t="str">
        <f>IFERROR(VLOOKUP(K1554,REFERENCES!R:S,2,FALSE),"")</f>
        <v>Nombre</v>
      </c>
      <c r="N1554" s="164">
        <v>362</v>
      </c>
      <c r="O1554" s="75"/>
      <c r="P1554" s="75"/>
      <c r="Q1554" s="75"/>
      <c r="R1554" s="79"/>
      <c r="S1554" s="144">
        <v>362</v>
      </c>
      <c r="T1554" s="85"/>
      <c r="U1554" s="142" t="s">
        <v>20</v>
      </c>
      <c r="V1554" s="142" t="s">
        <v>545</v>
      </c>
      <c r="W1554" s="86" t="s">
        <v>1618</v>
      </c>
      <c r="X1554" s="142"/>
      <c r="Y1554" s="142"/>
      <c r="Z1554" s="142" t="s">
        <v>2592</v>
      </c>
      <c r="AA1554" s="142"/>
      <c r="AB1554" s="142" t="str">
        <f t="shared" si="81"/>
        <v>PEA2017217SUST3È</v>
      </c>
      <c r="AC1554" s="142">
        <f t="shared" si="82"/>
        <v>0</v>
      </c>
      <c r="AD1554" s="142" t="str">
        <f>VLOOKUP(U1554,NIVEAUXADMIN!A:B,2,FALSE)</f>
        <v>HT07</v>
      </c>
      <c r="AE1554" s="142" t="str">
        <f>VLOOKUP(V1554,NIVEAUXADMIN!E:F,2,FALSE)</f>
        <v>HT07722</v>
      </c>
      <c r="AF1554" s="142" t="str">
        <f>VLOOKUP(W1554,NIVEAUXADMIN!I:J,2,FALSE)</f>
        <v>HT07722-03</v>
      </c>
      <c r="AG1554" s="142">
        <f>IF(SUMPRODUCT(($A$4:$A1554=A1554)*($V$4:$V1554=V1554))&gt;1,0,1)</f>
        <v>0</v>
      </c>
    </row>
    <row r="1555" spans="1:33" ht="15" customHeight="1">
      <c r="A1555" s="161" t="s">
        <v>109</v>
      </c>
      <c r="B1555" s="161" t="s">
        <v>109</v>
      </c>
      <c r="C1555" s="161" t="s">
        <v>26</v>
      </c>
      <c r="D1555" s="163"/>
      <c r="E1555" s="162" t="s">
        <v>1215</v>
      </c>
      <c r="F1555" s="142" t="s">
        <v>16</v>
      </c>
      <c r="G1555" s="142" t="str">
        <f t="shared" si="83"/>
        <v>Janvier</v>
      </c>
      <c r="H1555" s="158">
        <v>42758</v>
      </c>
      <c r="I1555" s="84" t="s">
        <v>1050</v>
      </c>
      <c r="J1555" s="142" t="s">
        <v>1029</v>
      </c>
      <c r="K1555" s="142" t="s">
        <v>1256</v>
      </c>
      <c r="L1555" s="142" t="s">
        <v>2688</v>
      </c>
      <c r="M1555" s="80" t="str">
        <f>IFERROR(VLOOKUP(K1555,REFERENCES!R:S,2,FALSE),"")</f>
        <v>Nombre de personnes</v>
      </c>
      <c r="N1555" s="164">
        <v>170</v>
      </c>
      <c r="O1555" s="75"/>
      <c r="P1555" s="75"/>
      <c r="Q1555" s="75"/>
      <c r="R1555" s="79"/>
      <c r="S1555" s="144">
        <v>170</v>
      </c>
      <c r="T1555" s="85"/>
      <c r="U1555" s="142" t="s">
        <v>20</v>
      </c>
      <c r="V1555" s="142" t="s">
        <v>310</v>
      </c>
      <c r="W1555" s="86" t="s">
        <v>1368</v>
      </c>
      <c r="X1555" s="142" t="s">
        <v>1844</v>
      </c>
      <c r="Y1555" s="142"/>
      <c r="Z1555" s="142" t="s">
        <v>2592</v>
      </c>
      <c r="AA1555" s="142"/>
      <c r="AB1555" s="142" t="str">
        <f t="shared" si="81"/>
        <v>PEA2017123SUAR1È</v>
      </c>
      <c r="AC1555" s="142">
        <f t="shared" si="82"/>
        <v>0</v>
      </c>
      <c r="AD1555" s="142" t="str">
        <f>VLOOKUP(U1555,NIVEAUXADMIN!A:B,2,FALSE)</f>
        <v>HT07</v>
      </c>
      <c r="AE1555" s="142" t="str">
        <f>VLOOKUP(V1555,NIVEAUXADMIN!E:F,2,FALSE)</f>
        <v>HT07723</v>
      </c>
      <c r="AF1555" s="142" t="str">
        <f>VLOOKUP(W1555,NIVEAUXADMIN!I:J,2,FALSE)</f>
        <v>HT07723-01</v>
      </c>
      <c r="AG1555" s="142">
        <f>IF(SUMPRODUCT(($A$4:$A1555=A1555)*($V$4:$V1555=V1555))&gt;1,0,1)</f>
        <v>0</v>
      </c>
    </row>
    <row r="1556" spans="1:33" ht="15" customHeight="1">
      <c r="A1556" s="161" t="s">
        <v>109</v>
      </c>
      <c r="B1556" s="161" t="s">
        <v>109</v>
      </c>
      <c r="C1556" s="161" t="s">
        <v>26</v>
      </c>
      <c r="D1556" s="162"/>
      <c r="E1556" s="162" t="s">
        <v>1215</v>
      </c>
      <c r="F1556" s="142" t="s">
        <v>16</v>
      </c>
      <c r="G1556" s="142" t="str">
        <f t="shared" si="83"/>
        <v>Fevrier</v>
      </c>
      <c r="H1556" s="158">
        <v>42782</v>
      </c>
      <c r="I1556" s="84" t="s">
        <v>1050</v>
      </c>
      <c r="J1556" s="142" t="s">
        <v>1029</v>
      </c>
      <c r="K1556" s="142" t="s">
        <v>1256</v>
      </c>
      <c r="L1556" s="142" t="s">
        <v>2688</v>
      </c>
      <c r="M1556" s="80" t="str">
        <f>IFERROR(VLOOKUP(K1556,REFERENCES!R:S,2,FALSE),"")</f>
        <v>Nombre de personnes</v>
      </c>
      <c r="N1556" s="164">
        <v>1068</v>
      </c>
      <c r="O1556" s="75"/>
      <c r="P1556" s="75"/>
      <c r="Q1556" s="75"/>
      <c r="R1556" s="79"/>
      <c r="S1556" s="144">
        <v>1068</v>
      </c>
      <c r="T1556" s="85"/>
      <c r="U1556" s="142" t="s">
        <v>20</v>
      </c>
      <c r="V1556" s="142" t="s">
        <v>545</v>
      </c>
      <c r="W1556" s="86" t="s">
        <v>1465</v>
      </c>
      <c r="X1556" s="142"/>
      <c r="Y1556" s="142"/>
      <c r="Z1556" s="142" t="s">
        <v>2592</v>
      </c>
      <c r="AA1556" s="142"/>
      <c r="AB1556" s="142" t="str">
        <f t="shared" si="81"/>
        <v>PEA2017216SUST2È</v>
      </c>
      <c r="AC1556" s="142">
        <f t="shared" si="82"/>
        <v>0</v>
      </c>
      <c r="AD1556" s="142" t="str">
        <f>VLOOKUP(U1556,NIVEAUXADMIN!A:B,2,FALSE)</f>
        <v>HT07</v>
      </c>
      <c r="AE1556" s="142" t="str">
        <f>VLOOKUP(V1556,NIVEAUXADMIN!E:F,2,FALSE)</f>
        <v>HT07722</v>
      </c>
      <c r="AF1556" s="142" t="str">
        <f>VLOOKUP(W1556,NIVEAUXADMIN!I:J,2,FALSE)</f>
        <v>HT07722-02</v>
      </c>
      <c r="AG1556" s="142">
        <f>IF(SUMPRODUCT(($A$4:$A1556=A1556)*($V$4:$V1556=V1556))&gt;1,0,1)</f>
        <v>0</v>
      </c>
    </row>
    <row r="1557" spans="1:33" ht="15" customHeight="1">
      <c r="A1557" s="161" t="s">
        <v>109</v>
      </c>
      <c r="B1557" s="161" t="s">
        <v>109</v>
      </c>
      <c r="C1557" s="161" t="s">
        <v>26</v>
      </c>
      <c r="D1557" s="163"/>
      <c r="E1557" s="162" t="s">
        <v>1215</v>
      </c>
      <c r="F1557" s="142" t="s">
        <v>16</v>
      </c>
      <c r="G1557" s="142" t="str">
        <f t="shared" si="83"/>
        <v>Fevrier</v>
      </c>
      <c r="H1557" s="158">
        <v>42783</v>
      </c>
      <c r="I1557" s="84" t="s">
        <v>1050</v>
      </c>
      <c r="J1557" s="142" t="s">
        <v>1029</v>
      </c>
      <c r="K1557" s="142" t="s">
        <v>1256</v>
      </c>
      <c r="L1557" s="142" t="s">
        <v>2688</v>
      </c>
      <c r="M1557" s="80" t="str">
        <f>IFERROR(VLOOKUP(K1557,REFERENCES!R:S,2,FALSE),"")</f>
        <v>Nombre de personnes</v>
      </c>
      <c r="N1557" s="164">
        <v>362</v>
      </c>
      <c r="O1557" s="75"/>
      <c r="P1557" s="75"/>
      <c r="Q1557" s="75"/>
      <c r="R1557" s="79"/>
      <c r="S1557" s="144">
        <v>362</v>
      </c>
      <c r="T1557" s="85"/>
      <c r="U1557" s="142" t="s">
        <v>20</v>
      </c>
      <c r="V1557" s="142" t="s">
        <v>545</v>
      </c>
      <c r="W1557" s="86" t="s">
        <v>1618</v>
      </c>
      <c r="X1557" s="142"/>
      <c r="Y1557" s="142"/>
      <c r="Z1557" s="142" t="s">
        <v>2592</v>
      </c>
      <c r="AA1557" s="142"/>
      <c r="AB1557" s="142" t="str">
        <f t="shared" si="81"/>
        <v>PEA2017217SUST3È</v>
      </c>
      <c r="AC1557" s="142">
        <f t="shared" si="82"/>
        <v>0</v>
      </c>
      <c r="AD1557" s="142" t="str">
        <f>VLOOKUP(U1557,NIVEAUXADMIN!A:B,2,FALSE)</f>
        <v>HT07</v>
      </c>
      <c r="AE1557" s="142" t="str">
        <f>VLOOKUP(V1557,NIVEAUXADMIN!E:F,2,FALSE)</f>
        <v>HT07722</v>
      </c>
      <c r="AF1557" s="142" t="str">
        <f>VLOOKUP(W1557,NIVEAUXADMIN!I:J,2,FALSE)</f>
        <v>HT07722-03</v>
      </c>
      <c r="AG1557" s="142">
        <f>IF(SUMPRODUCT(($A$4:$A1557=A1557)*($V$4:$V1557=V1557))&gt;1,0,1)</f>
        <v>0</v>
      </c>
    </row>
    <row r="1558" spans="1:33" ht="15" customHeight="1">
      <c r="A1558" s="161" t="s">
        <v>109</v>
      </c>
      <c r="B1558" s="161" t="s">
        <v>109</v>
      </c>
      <c r="C1558" s="161" t="s">
        <v>26</v>
      </c>
      <c r="D1558" s="163"/>
      <c r="E1558" s="162" t="s">
        <v>1215</v>
      </c>
      <c r="F1558" s="142" t="s">
        <v>16</v>
      </c>
      <c r="G1558" s="142" t="str">
        <f t="shared" si="83"/>
        <v>Octobre</v>
      </c>
      <c r="H1558" s="158">
        <v>42674</v>
      </c>
      <c r="I1558" s="84" t="s">
        <v>1051</v>
      </c>
      <c r="J1558" s="142" t="s">
        <v>1052</v>
      </c>
      <c r="K1558" s="142" t="s">
        <v>1054</v>
      </c>
      <c r="L1558" s="142" t="s">
        <v>2690</v>
      </c>
      <c r="M1558" s="80" t="str">
        <f>IFERROR(VLOOKUP(K1558,REFERENCES!R:S,2,FALSE),"")</f>
        <v>Nombre</v>
      </c>
      <c r="N1558" s="164">
        <v>500</v>
      </c>
      <c r="O1558" s="75"/>
      <c r="P1558" s="75"/>
      <c r="Q1558" s="75"/>
      <c r="R1558" s="79"/>
      <c r="S1558" s="144">
        <v>500</v>
      </c>
      <c r="T1558" s="85"/>
      <c r="U1558" s="142" t="s">
        <v>20</v>
      </c>
      <c r="V1558" s="142" t="s">
        <v>554</v>
      </c>
      <c r="W1558" s="86" t="s">
        <v>1667</v>
      </c>
      <c r="X1558" s="142"/>
      <c r="Y1558" s="142"/>
      <c r="Z1558" s="142"/>
      <c r="AA1558" s="142"/>
      <c r="AB1558" s="142" t="str">
        <f t="shared" si="81"/>
        <v>PEA20161031SUTO4È</v>
      </c>
      <c r="AC1558" s="142">
        <f t="shared" si="82"/>
        <v>0</v>
      </c>
      <c r="AD1558" s="142" t="str">
        <f>VLOOKUP(U1558,NIVEAUXADMIN!A:B,2,FALSE)</f>
        <v>HT07</v>
      </c>
      <c r="AE1558" s="142" t="str">
        <f>VLOOKUP(V1558,NIVEAUXADMIN!E:F,2,FALSE)</f>
        <v>HT07712</v>
      </c>
      <c r="AF1558" s="142" t="str">
        <f>VLOOKUP(W1558,NIVEAUXADMIN!I:J,2,FALSE)</f>
        <v>HT07712-04</v>
      </c>
      <c r="AG1558" s="142">
        <f>IF(SUMPRODUCT(($A$4:$A1558=A1558)*($V$4:$V1558=V1558))&gt;1,0,1)</f>
        <v>0</v>
      </c>
    </row>
    <row r="1559" spans="1:33" ht="15" customHeight="1">
      <c r="A1559" s="86" t="s">
        <v>2512</v>
      </c>
      <c r="B1559" s="86" t="s">
        <v>2512</v>
      </c>
      <c r="C1559" s="86" t="s">
        <v>2757</v>
      </c>
      <c r="D1559" s="142" t="s">
        <v>68</v>
      </c>
      <c r="E1559" s="142" t="s">
        <v>48</v>
      </c>
      <c r="F1559" s="142" t="s">
        <v>16</v>
      </c>
      <c r="G1559" s="142" t="str">
        <f t="shared" si="83"/>
        <v>Novembre</v>
      </c>
      <c r="H1559" s="158">
        <v>42687</v>
      </c>
      <c r="I1559" s="84" t="s">
        <v>1051</v>
      </c>
      <c r="J1559" s="142" t="s">
        <v>1052</v>
      </c>
      <c r="K1559" s="142" t="s">
        <v>1063</v>
      </c>
      <c r="L1559" s="142" t="s">
        <v>2508</v>
      </c>
      <c r="M1559" s="80" t="str">
        <f>IFERROR(VLOOKUP(K1559,REFERENCES!R:S,2,FALSE),"")</f>
        <v>Nombre</v>
      </c>
      <c r="N1559" s="75">
        <v>1000</v>
      </c>
      <c r="O1559" s="75"/>
      <c r="P1559" s="75"/>
      <c r="Q1559" s="75"/>
      <c r="R1559" s="79"/>
      <c r="S1559" s="144"/>
      <c r="T1559" s="85"/>
      <c r="U1559" s="142" t="s">
        <v>17</v>
      </c>
      <c r="V1559" s="142" t="s">
        <v>142</v>
      </c>
      <c r="W1559" s="86" t="s">
        <v>1293</v>
      </c>
      <c r="X1559" s="142"/>
      <c r="Y1559" s="142"/>
      <c r="Z1559" s="142"/>
      <c r="AA1559" s="142"/>
      <c r="AB1559" s="142" t="str">
        <f t="shared" si="81"/>
        <v>PRO20161113GRAB1E</v>
      </c>
      <c r="AC1559" s="142">
        <f t="shared" si="82"/>
        <v>0</v>
      </c>
      <c r="AD1559" s="142" t="str">
        <f>VLOOKUP(U1559,NIVEAUXADMIN!A:B,2,FALSE)</f>
        <v>HT08</v>
      </c>
      <c r="AE1559" s="142" t="str">
        <f>VLOOKUP(V1559,NIVEAUXADMIN!E:F,2,FALSE)</f>
        <v>HT08812</v>
      </c>
      <c r="AF1559" s="142" t="str">
        <f>VLOOKUP(W1559,NIVEAUXADMIN!I:J,2,FALSE)</f>
        <v>HT08812-01</v>
      </c>
      <c r="AG1559" s="142">
        <f>IF(SUMPRODUCT(($A$4:$A1559=A1559)*($V$4:$V1559=V1559))&gt;1,0,1)</f>
        <v>1</v>
      </c>
    </row>
    <row r="1560" spans="1:33" ht="15" customHeight="1">
      <c r="A1560" s="86" t="s">
        <v>2512</v>
      </c>
      <c r="B1560" s="86" t="s">
        <v>2512</v>
      </c>
      <c r="C1560" s="86" t="s">
        <v>2757</v>
      </c>
      <c r="D1560" s="142" t="s">
        <v>68</v>
      </c>
      <c r="E1560" s="142" t="s">
        <v>48</v>
      </c>
      <c r="F1560" s="142" t="s">
        <v>16</v>
      </c>
      <c r="G1560" s="142" t="str">
        <f t="shared" si="83"/>
        <v>Novembre</v>
      </c>
      <c r="H1560" s="158">
        <v>42686</v>
      </c>
      <c r="I1560" s="84" t="s">
        <v>1051</v>
      </c>
      <c r="J1560" s="142" t="s">
        <v>1052</v>
      </c>
      <c r="K1560" s="142" t="s">
        <v>1062</v>
      </c>
      <c r="L1560" s="142" t="s">
        <v>2506</v>
      </c>
      <c r="M1560" s="80" t="str">
        <f>IFERROR(VLOOKUP(K1560,REFERENCES!R:S,2,FALSE),"")</f>
        <v>Nombre</v>
      </c>
      <c r="N1560" s="75">
        <v>1000</v>
      </c>
      <c r="O1560" s="75"/>
      <c r="P1560" s="75"/>
      <c r="Q1560" s="75"/>
      <c r="R1560" s="79"/>
      <c r="S1560" s="144"/>
      <c r="T1560" s="85"/>
      <c r="U1560" s="142" t="s">
        <v>17</v>
      </c>
      <c r="V1560" s="142" t="s">
        <v>251</v>
      </c>
      <c r="W1560" s="86" t="s">
        <v>1259</v>
      </c>
      <c r="X1560" s="142"/>
      <c r="Y1560" s="142"/>
      <c r="Z1560" s="142"/>
      <c r="AA1560" s="142"/>
      <c r="AB1560" s="142" t="str">
        <f t="shared" si="81"/>
        <v>PRO20161112GRBO10</v>
      </c>
      <c r="AC1560" s="142">
        <f t="shared" si="82"/>
        <v>0</v>
      </c>
      <c r="AD1560" s="142" t="str">
        <f>VLOOKUP(U1560,NIVEAUXADMIN!A:B,2,FALSE)</f>
        <v>HT08</v>
      </c>
      <c r="AE1560" s="142" t="str">
        <f>VLOOKUP(V1560,NIVEAUXADMIN!E:F,2,FALSE)</f>
        <v>HT08813</v>
      </c>
      <c r="AF1560" s="142" t="str">
        <f>VLOOKUP(W1560,NIVEAUXADMIN!I:J,2,FALSE)</f>
        <v>HT08813-01</v>
      </c>
      <c r="AG1560" s="142">
        <f>IF(SUMPRODUCT(($A$4:$A1560=A1560)*($V$4:$V1560=V1560))&gt;1,0,1)</f>
        <v>1</v>
      </c>
    </row>
    <row r="1561" spans="1:33" ht="15" customHeight="1">
      <c r="A1561" s="86" t="s">
        <v>2512</v>
      </c>
      <c r="B1561" s="86" t="s">
        <v>2512</v>
      </c>
      <c r="C1561" s="86" t="s">
        <v>2757</v>
      </c>
      <c r="D1561" s="142" t="s">
        <v>68</v>
      </c>
      <c r="E1561" s="142" t="s">
        <v>48</v>
      </c>
      <c r="F1561" s="142" t="s">
        <v>16</v>
      </c>
      <c r="G1561" s="142" t="str">
        <f t="shared" si="83"/>
        <v>Novembre</v>
      </c>
      <c r="H1561" s="158">
        <v>42685</v>
      </c>
      <c r="I1561" s="84" t="s">
        <v>1051</v>
      </c>
      <c r="J1561" s="142" t="s">
        <v>1052</v>
      </c>
      <c r="K1561" s="142" t="s">
        <v>1054</v>
      </c>
      <c r="L1561" s="142" t="s">
        <v>2505</v>
      </c>
      <c r="M1561" s="80" t="str">
        <f>IFERROR(VLOOKUP(K1561,REFERENCES!R:S,2,FALSE),"")</f>
        <v>Nombre</v>
      </c>
      <c r="N1561" s="75">
        <v>1000</v>
      </c>
      <c r="O1561" s="75"/>
      <c r="P1561" s="75"/>
      <c r="Q1561" s="75"/>
      <c r="R1561" s="79"/>
      <c r="S1561" s="144"/>
      <c r="T1561" s="85"/>
      <c r="U1561" s="142" t="s">
        <v>20</v>
      </c>
      <c r="V1561" s="142" t="s">
        <v>514</v>
      </c>
      <c r="W1561" s="86" t="s">
        <v>1314</v>
      </c>
      <c r="X1561" s="142" t="s">
        <v>2513</v>
      </c>
      <c r="Y1561" s="142"/>
      <c r="Z1561" s="142"/>
      <c r="AA1561" s="142"/>
      <c r="AB1561" s="142" t="str">
        <f t="shared" si="81"/>
        <v>PRO20161111SUCA1È</v>
      </c>
      <c r="AC1561" s="142">
        <f t="shared" si="82"/>
        <v>0</v>
      </c>
      <c r="AD1561" s="142" t="str">
        <f>VLOOKUP(U1561,NIVEAUXADMIN!A:B,2,FALSE)</f>
        <v>HT07</v>
      </c>
      <c r="AE1561" s="142" t="str">
        <f>VLOOKUP(V1561,NIVEAUXADMIN!E:F,2,FALSE)</f>
        <v>HT07733</v>
      </c>
      <c r="AF1561" s="142" t="str">
        <f>VLOOKUP(W1561,NIVEAUXADMIN!I:J,2,FALSE)</f>
        <v>HT07733-01</v>
      </c>
      <c r="AG1561" s="142">
        <f>IF(SUMPRODUCT(($A$4:$A1561=A1561)*($V$4:$V1561=V1561))&gt;1,0,1)</f>
        <v>1</v>
      </c>
    </row>
    <row r="1562" spans="1:33" ht="15" customHeight="1">
      <c r="A1562" s="86" t="s">
        <v>2512</v>
      </c>
      <c r="B1562" s="86" t="s">
        <v>2512</v>
      </c>
      <c r="C1562" s="86" t="s">
        <v>2757</v>
      </c>
      <c r="D1562" s="142" t="s">
        <v>68</v>
      </c>
      <c r="E1562" s="142" t="s">
        <v>48</v>
      </c>
      <c r="F1562" s="142" t="s">
        <v>16</v>
      </c>
      <c r="G1562" s="142" t="str">
        <f t="shared" si="83"/>
        <v>Novembre</v>
      </c>
      <c r="H1562" s="158">
        <v>42685</v>
      </c>
      <c r="I1562" s="84" t="s">
        <v>1051</v>
      </c>
      <c r="J1562" s="142" t="s">
        <v>1052</v>
      </c>
      <c r="K1562" s="142" t="s">
        <v>1056</v>
      </c>
      <c r="L1562" s="142"/>
      <c r="M1562" s="80" t="str">
        <f>IFERROR(VLOOKUP(K1562,REFERENCES!R:S,2,FALSE),"")</f>
        <v>Nombre</v>
      </c>
      <c r="N1562" s="75">
        <v>1000</v>
      </c>
      <c r="O1562" s="75"/>
      <c r="P1562" s="75"/>
      <c r="Q1562" s="75"/>
      <c r="R1562" s="79"/>
      <c r="S1562" s="144"/>
      <c r="T1562" s="85"/>
      <c r="U1562" s="142" t="s">
        <v>20</v>
      </c>
      <c r="V1562" s="142" t="s">
        <v>514</v>
      </c>
      <c r="W1562" s="86" t="s">
        <v>1499</v>
      </c>
      <c r="X1562" s="142" t="s">
        <v>2514</v>
      </c>
      <c r="Y1562" s="142"/>
      <c r="Z1562" s="142"/>
      <c r="AA1562" s="142"/>
      <c r="AB1562" s="142" t="str">
        <f t="shared" si="81"/>
        <v>PRO20161111SUCA2È</v>
      </c>
      <c r="AC1562" s="142">
        <f t="shared" si="82"/>
        <v>0</v>
      </c>
      <c r="AD1562" s="142" t="str">
        <f>VLOOKUP(U1562,NIVEAUXADMIN!A:B,2,FALSE)</f>
        <v>HT07</v>
      </c>
      <c r="AE1562" s="142" t="str">
        <f>VLOOKUP(V1562,NIVEAUXADMIN!E:F,2,FALSE)</f>
        <v>HT07733</v>
      </c>
      <c r="AF1562" s="142" t="str">
        <f>VLOOKUP(W1562,NIVEAUXADMIN!I:J,2,FALSE)</f>
        <v>HT07733-02</v>
      </c>
      <c r="AG1562" s="142">
        <f>IF(SUMPRODUCT(($A$4:$A1562=A1562)*($V$4:$V1562=V1562))&gt;1,0,1)</f>
        <v>0</v>
      </c>
    </row>
    <row r="1563" spans="1:33" ht="15" customHeight="1">
      <c r="A1563" s="86" t="s">
        <v>2512</v>
      </c>
      <c r="B1563" s="86" t="s">
        <v>2512</v>
      </c>
      <c r="C1563" s="86" t="s">
        <v>2757</v>
      </c>
      <c r="D1563" s="142" t="s">
        <v>68</v>
      </c>
      <c r="E1563" s="142" t="s">
        <v>48</v>
      </c>
      <c r="F1563" s="142" t="s">
        <v>16</v>
      </c>
      <c r="G1563" s="142" t="str">
        <f t="shared" si="83"/>
        <v>Novembre</v>
      </c>
      <c r="H1563" s="158">
        <v>42685</v>
      </c>
      <c r="I1563" s="84" t="s">
        <v>1051</v>
      </c>
      <c r="J1563" s="142" t="s">
        <v>1052</v>
      </c>
      <c r="K1563" s="142" t="s">
        <v>1063</v>
      </c>
      <c r="L1563" s="142" t="s">
        <v>2508</v>
      </c>
      <c r="M1563" s="80" t="str">
        <f>IFERROR(VLOOKUP(K1563,REFERENCES!R:S,2,FALSE),"")</f>
        <v>Nombre</v>
      </c>
      <c r="N1563" s="75">
        <v>1000</v>
      </c>
      <c r="O1563" s="75"/>
      <c r="P1563" s="75"/>
      <c r="Q1563" s="75"/>
      <c r="R1563" s="79"/>
      <c r="S1563" s="144"/>
      <c r="T1563" s="85"/>
      <c r="U1563" s="142" t="s">
        <v>20</v>
      </c>
      <c r="V1563" s="142" t="s">
        <v>514</v>
      </c>
      <c r="W1563" s="86" t="s">
        <v>1578</v>
      </c>
      <c r="X1563" s="142" t="s">
        <v>2515</v>
      </c>
      <c r="Y1563" s="142"/>
      <c r="Z1563" s="142"/>
      <c r="AA1563" s="142"/>
      <c r="AB1563" s="142" t="str">
        <f t="shared" si="81"/>
        <v>PRO20161111SUCA3È</v>
      </c>
      <c r="AC1563" s="142">
        <f t="shared" si="82"/>
        <v>0</v>
      </c>
      <c r="AD1563" s="142" t="str">
        <f>VLOOKUP(U1563,NIVEAUXADMIN!A:B,2,FALSE)</f>
        <v>HT07</v>
      </c>
      <c r="AE1563" s="142" t="str">
        <f>VLOOKUP(V1563,NIVEAUXADMIN!E:F,2,FALSE)</f>
        <v>HT07733</v>
      </c>
      <c r="AF1563" s="142" t="str">
        <f>VLOOKUP(W1563,NIVEAUXADMIN!I:J,2,FALSE)</f>
        <v>HT07733-03</v>
      </c>
      <c r="AG1563" s="142">
        <f>IF(SUMPRODUCT(($A$4:$A1563=A1563)*($V$4:$V1563=V1563))&gt;1,0,1)</f>
        <v>0</v>
      </c>
    </row>
    <row r="1564" spans="1:33" ht="15" customHeight="1">
      <c r="A1564" s="86" t="s">
        <v>2512</v>
      </c>
      <c r="B1564" s="86" t="s">
        <v>2512</v>
      </c>
      <c r="C1564" s="86" t="s">
        <v>2757</v>
      </c>
      <c r="D1564" s="142" t="s">
        <v>68</v>
      </c>
      <c r="E1564" s="142" t="s">
        <v>48</v>
      </c>
      <c r="F1564" s="142" t="s">
        <v>16</v>
      </c>
      <c r="G1564" s="142" t="str">
        <f t="shared" si="83"/>
        <v>Novembre</v>
      </c>
      <c r="H1564" s="158">
        <v>42684</v>
      </c>
      <c r="I1564" s="84" t="s">
        <v>1051</v>
      </c>
      <c r="J1564" s="142" t="s">
        <v>1052</v>
      </c>
      <c r="K1564" s="142" t="s">
        <v>1054</v>
      </c>
      <c r="L1564" s="142" t="s">
        <v>2505</v>
      </c>
      <c r="M1564" s="80" t="str">
        <f>IFERROR(VLOOKUP(K1564,REFERENCES!R:S,2,FALSE),"")</f>
        <v>Nombre</v>
      </c>
      <c r="N1564" s="75">
        <v>1000</v>
      </c>
      <c r="O1564" s="75"/>
      <c r="P1564" s="75"/>
      <c r="Q1564" s="75"/>
      <c r="R1564" s="79"/>
      <c r="S1564" s="144"/>
      <c r="T1564" s="85"/>
      <c r="U1564" s="142" t="s">
        <v>17</v>
      </c>
      <c r="V1564" s="142" t="s">
        <v>269</v>
      </c>
      <c r="W1564" s="86" t="s">
        <v>1292</v>
      </c>
      <c r="X1564" s="142"/>
      <c r="Y1564" s="142"/>
      <c r="Z1564" s="142"/>
      <c r="AA1564" s="142"/>
      <c r="AB1564" s="142" t="str">
        <f t="shared" si="81"/>
        <v>PRO20161110GRMO1E</v>
      </c>
      <c r="AC1564" s="142">
        <f t="shared" si="82"/>
        <v>0</v>
      </c>
      <c r="AD1564" s="142" t="str">
        <f>VLOOKUP(U1564,NIVEAUXADMIN!A:B,2,FALSE)</f>
        <v>HT08</v>
      </c>
      <c r="AE1564" s="142" t="str">
        <f>VLOOKUP(V1564,NIVEAUXADMIN!E:F,2,FALSE)</f>
        <v>HT08814</v>
      </c>
      <c r="AF1564" s="142" t="str">
        <f>VLOOKUP(W1564,NIVEAUXADMIN!I:J,2,FALSE)</f>
        <v>HT08814-01</v>
      </c>
      <c r="AG1564" s="142">
        <f>IF(SUMPRODUCT(($A$4:$A1564=A1564)*($V$4:$V1564=V1564))&gt;1,0,1)</f>
        <v>1</v>
      </c>
    </row>
    <row r="1565" spans="1:33" ht="15" customHeight="1">
      <c r="A1565" s="86" t="s">
        <v>2512</v>
      </c>
      <c r="B1565" s="86" t="s">
        <v>2512</v>
      </c>
      <c r="C1565" s="86" t="s">
        <v>2757</v>
      </c>
      <c r="D1565" s="142" t="s">
        <v>68</v>
      </c>
      <c r="E1565" s="142" t="s">
        <v>48</v>
      </c>
      <c r="F1565" s="142" t="s">
        <v>16</v>
      </c>
      <c r="G1565" s="142" t="str">
        <f t="shared" si="83"/>
        <v>Novembre</v>
      </c>
      <c r="H1565" s="158">
        <v>42685</v>
      </c>
      <c r="I1565" s="84" t="s">
        <v>1051</v>
      </c>
      <c r="J1565" s="142" t="s">
        <v>1052</v>
      </c>
      <c r="K1565" s="142" t="s">
        <v>1056</v>
      </c>
      <c r="L1565" s="142"/>
      <c r="M1565" s="80" t="str">
        <f>IFERROR(VLOOKUP(K1565,REFERENCES!R:S,2,FALSE),"")</f>
        <v>Nombre</v>
      </c>
      <c r="N1565" s="75">
        <v>1000</v>
      </c>
      <c r="O1565" s="75"/>
      <c r="P1565" s="75"/>
      <c r="Q1565" s="75"/>
      <c r="R1565" s="79"/>
      <c r="S1565" s="144"/>
      <c r="T1565" s="85"/>
      <c r="U1565" s="142" t="s">
        <v>17</v>
      </c>
      <c r="V1565" s="142" t="s">
        <v>275</v>
      </c>
      <c r="W1565" s="86" t="s">
        <v>1532</v>
      </c>
      <c r="X1565" s="142"/>
      <c r="Y1565" s="142"/>
      <c r="Z1565" s="142"/>
      <c r="AA1565" s="142"/>
      <c r="AB1565" s="142" t="str">
        <f t="shared" si="81"/>
        <v>PRO20161111GRRO3E</v>
      </c>
      <c r="AC1565" s="142">
        <f t="shared" si="82"/>
        <v>0</v>
      </c>
      <c r="AD1565" s="142" t="str">
        <f>VLOOKUP(U1565,NIVEAUXADMIN!A:B,2,FALSE)</f>
        <v>HT08</v>
      </c>
      <c r="AE1565" s="142" t="str">
        <f>VLOOKUP(V1565,NIVEAUXADMIN!E:F,2,FALSE)</f>
        <v>HT08832</v>
      </c>
      <c r="AF1565" s="142" t="str">
        <f>VLOOKUP(W1565,NIVEAUXADMIN!I:J,2,FALSE)</f>
        <v>HT08832-03</v>
      </c>
      <c r="AG1565" s="142">
        <f>IF(SUMPRODUCT(($A$4:$A1565=A1565)*($V$4:$V1565=V1565))&gt;1,0,1)</f>
        <v>1</v>
      </c>
    </row>
    <row r="1566" spans="1:33" ht="15" customHeight="1">
      <c r="A1566" s="86" t="s">
        <v>2525</v>
      </c>
      <c r="B1566" s="86" t="s">
        <v>2525</v>
      </c>
      <c r="C1566" s="142" t="s">
        <v>34</v>
      </c>
      <c r="D1566" s="142" t="s">
        <v>68</v>
      </c>
      <c r="E1566" s="142" t="s">
        <v>48</v>
      </c>
      <c r="F1566" s="142" t="s">
        <v>16</v>
      </c>
      <c r="G1566" s="142" t="str">
        <f t="shared" si="83"/>
        <v>Decembre</v>
      </c>
      <c r="H1566" s="158">
        <v>42713</v>
      </c>
      <c r="I1566" s="84" t="s">
        <v>1049</v>
      </c>
      <c r="J1566" s="142" t="s">
        <v>1053</v>
      </c>
      <c r="K1566" s="142" t="s">
        <v>1048</v>
      </c>
      <c r="L1566" s="142" t="s">
        <v>2505</v>
      </c>
      <c r="M1566" s="80" t="str">
        <f>IFERROR(VLOOKUP(K1566,REFERENCES!R:S,2,FALSE),"")</f>
        <v>Nombre</v>
      </c>
      <c r="N1566" s="75">
        <v>1012</v>
      </c>
      <c r="O1566" s="75"/>
      <c r="P1566" s="75"/>
      <c r="Q1566" s="75"/>
      <c r="R1566" s="79"/>
      <c r="S1566" s="144">
        <v>1012</v>
      </c>
      <c r="T1566" s="85"/>
      <c r="U1566" s="142" t="s">
        <v>20</v>
      </c>
      <c r="V1566" s="142" t="s">
        <v>539</v>
      </c>
      <c r="W1566" s="86" t="s">
        <v>1700</v>
      </c>
      <c r="X1566" s="142" t="s">
        <v>2627</v>
      </c>
      <c r="Y1566" s="142"/>
      <c r="Z1566" s="142"/>
      <c r="AA1566" s="142"/>
      <c r="AB1566" s="142" t="str">
        <f t="shared" si="81"/>
        <v>REU2016129SUPO5È</v>
      </c>
      <c r="AC1566" s="142">
        <f t="shared" si="82"/>
        <v>0</v>
      </c>
      <c r="AD1566" s="142" t="str">
        <f>VLOOKUP(U1566,NIVEAUXADMIN!A:B,2,FALSE)</f>
        <v>HT07</v>
      </c>
      <c r="AE1566" s="142" t="str">
        <f>VLOOKUP(V1566,NIVEAUXADMIN!E:F,2,FALSE)</f>
        <v>HT07721</v>
      </c>
      <c r="AF1566" s="142" t="str">
        <f>VLOOKUP(W1566,NIVEAUXADMIN!I:J,2,FALSE)</f>
        <v>HT07721-02</v>
      </c>
      <c r="AG1566" s="142">
        <f>IF(SUMPRODUCT(($A$4:$A1566=A1566)*($V$4:$V1566=V1566))&gt;1,0,1)</f>
        <v>1</v>
      </c>
    </row>
    <row r="1567" spans="1:33" ht="15" customHeight="1">
      <c r="A1567" s="86" t="s">
        <v>2525</v>
      </c>
      <c r="B1567" s="86" t="s">
        <v>2525</v>
      </c>
      <c r="C1567" s="142" t="s">
        <v>34</v>
      </c>
      <c r="D1567" s="142" t="s">
        <v>68</v>
      </c>
      <c r="E1567" s="142" t="s">
        <v>48</v>
      </c>
      <c r="F1567" s="142" t="s">
        <v>16</v>
      </c>
      <c r="G1567" s="142" t="str">
        <f t="shared" si="83"/>
        <v>Decembre</v>
      </c>
      <c r="H1567" s="158">
        <v>42713</v>
      </c>
      <c r="I1567" s="84" t="s">
        <v>1051</v>
      </c>
      <c r="J1567" s="142" t="s">
        <v>1052</v>
      </c>
      <c r="K1567" s="142" t="s">
        <v>1054</v>
      </c>
      <c r="L1567" s="142" t="s">
        <v>2505</v>
      </c>
      <c r="M1567" s="80" t="str">
        <f>IFERROR(VLOOKUP(K1567,REFERENCES!R:S,2,FALSE),"")</f>
        <v>Nombre</v>
      </c>
      <c r="N1567" s="75">
        <v>1012</v>
      </c>
      <c r="O1567" s="75"/>
      <c r="P1567" s="75"/>
      <c r="Q1567" s="75"/>
      <c r="R1567" s="79"/>
      <c r="S1567" s="144">
        <v>1012</v>
      </c>
      <c r="T1567" s="85"/>
      <c r="U1567" s="142" t="s">
        <v>20</v>
      </c>
      <c r="V1567" s="142" t="s">
        <v>539</v>
      </c>
      <c r="W1567" s="86" t="s">
        <v>1700</v>
      </c>
      <c r="X1567" s="142" t="s">
        <v>2627</v>
      </c>
      <c r="Y1567" s="142"/>
      <c r="Z1567" s="142"/>
      <c r="AA1567" s="142"/>
      <c r="AB1567" s="142" t="str">
        <f t="shared" si="81"/>
        <v>REU2016129SUPO5È</v>
      </c>
      <c r="AC1567" s="142">
        <f t="shared" si="82"/>
        <v>0</v>
      </c>
      <c r="AD1567" s="142" t="str">
        <f>VLOOKUP(U1567,NIVEAUXADMIN!A:B,2,FALSE)</f>
        <v>HT07</v>
      </c>
      <c r="AE1567" s="142" t="str">
        <f>VLOOKUP(V1567,NIVEAUXADMIN!E:F,2,FALSE)</f>
        <v>HT07721</v>
      </c>
      <c r="AF1567" s="142" t="str">
        <f>VLOOKUP(W1567,NIVEAUXADMIN!I:J,2,FALSE)</f>
        <v>HT07721-02</v>
      </c>
      <c r="AG1567" s="142">
        <f>IF(SUMPRODUCT(($A$4:$A1567=A1567)*($V$4:$V1567=V1567))&gt;1,0,1)</f>
        <v>0</v>
      </c>
    </row>
    <row r="1568" spans="1:33" ht="15" customHeight="1">
      <c r="A1568" s="86" t="s">
        <v>2525</v>
      </c>
      <c r="B1568" s="86" t="s">
        <v>2525</v>
      </c>
      <c r="C1568" s="142" t="s">
        <v>34</v>
      </c>
      <c r="D1568" s="142" t="s">
        <v>68</v>
      </c>
      <c r="E1568" s="142" t="s">
        <v>48</v>
      </c>
      <c r="F1568" s="142" t="s">
        <v>16</v>
      </c>
      <c r="G1568" s="142" t="str">
        <f t="shared" si="83"/>
        <v>Decembre</v>
      </c>
      <c r="H1568" s="158">
        <v>42713</v>
      </c>
      <c r="I1568" s="84" t="s">
        <v>1051</v>
      </c>
      <c r="J1568" s="142" t="s">
        <v>1052</v>
      </c>
      <c r="K1568" s="142" t="s">
        <v>1063</v>
      </c>
      <c r="L1568" s="142" t="s">
        <v>2508</v>
      </c>
      <c r="M1568" s="80" t="str">
        <f>IFERROR(VLOOKUP(K1568,REFERENCES!R:S,2,FALSE),"")</f>
        <v>Nombre</v>
      </c>
      <c r="N1568" s="75">
        <v>1012</v>
      </c>
      <c r="O1568" s="75"/>
      <c r="P1568" s="75"/>
      <c r="Q1568" s="75"/>
      <c r="R1568" s="79"/>
      <c r="S1568" s="144">
        <v>1012</v>
      </c>
      <c r="T1568" s="85"/>
      <c r="U1568" s="142" t="s">
        <v>20</v>
      </c>
      <c r="V1568" s="142" t="s">
        <v>539</v>
      </c>
      <c r="W1568" s="86" t="s">
        <v>1700</v>
      </c>
      <c r="X1568" s="142" t="s">
        <v>2627</v>
      </c>
      <c r="Y1568" s="142"/>
      <c r="Z1568" s="142"/>
      <c r="AA1568" s="142"/>
      <c r="AB1568" s="142" t="str">
        <f t="shared" si="81"/>
        <v>REU2016129SUPO5È</v>
      </c>
      <c r="AC1568" s="142">
        <f t="shared" si="82"/>
        <v>0</v>
      </c>
      <c r="AD1568" s="142" t="str">
        <f>VLOOKUP(U1568,NIVEAUXADMIN!A:B,2,FALSE)</f>
        <v>HT07</v>
      </c>
      <c r="AE1568" s="142" t="str">
        <f>VLOOKUP(V1568,NIVEAUXADMIN!E:F,2,FALSE)</f>
        <v>HT07721</v>
      </c>
      <c r="AF1568" s="142" t="str">
        <f>VLOOKUP(W1568,NIVEAUXADMIN!I:J,2,FALSE)</f>
        <v>HT07721-02</v>
      </c>
      <c r="AG1568" s="142">
        <f>IF(SUMPRODUCT(($A$4:$A1568=A1568)*($V$4:$V1568=V1568))&gt;1,0,1)</f>
        <v>0</v>
      </c>
    </row>
    <row r="1569" spans="1:33" ht="15" customHeight="1">
      <c r="A1569" s="86" t="s">
        <v>2525</v>
      </c>
      <c r="B1569" s="86" t="s">
        <v>2525</v>
      </c>
      <c r="C1569" s="142" t="s">
        <v>34</v>
      </c>
      <c r="D1569" s="142" t="s">
        <v>68</v>
      </c>
      <c r="E1569" s="142" t="s">
        <v>48</v>
      </c>
      <c r="F1569" s="142" t="s">
        <v>16</v>
      </c>
      <c r="G1569" s="142" t="str">
        <f t="shared" si="83"/>
        <v>Decembre</v>
      </c>
      <c r="H1569" s="158">
        <v>42713</v>
      </c>
      <c r="I1569" s="84" t="s">
        <v>1051</v>
      </c>
      <c r="J1569" s="142" t="s">
        <v>1052</v>
      </c>
      <c r="K1569" s="142" t="s">
        <v>1062</v>
      </c>
      <c r="L1569" s="142" t="s">
        <v>2506</v>
      </c>
      <c r="M1569" s="80" t="str">
        <f>IFERROR(VLOOKUP(K1569,REFERENCES!R:S,2,FALSE),"")</f>
        <v>Nombre</v>
      </c>
      <c r="N1569" s="75">
        <v>1012</v>
      </c>
      <c r="O1569" s="75"/>
      <c r="P1569" s="75"/>
      <c r="Q1569" s="75"/>
      <c r="R1569" s="79"/>
      <c r="S1569" s="144">
        <v>1012</v>
      </c>
      <c r="T1569" s="85"/>
      <c r="U1569" s="142" t="s">
        <v>20</v>
      </c>
      <c r="V1569" s="142" t="s">
        <v>539</v>
      </c>
      <c r="W1569" s="86" t="s">
        <v>1700</v>
      </c>
      <c r="X1569" s="142" t="s">
        <v>2627</v>
      </c>
      <c r="Y1569" s="142"/>
      <c r="Z1569" s="142"/>
      <c r="AA1569" s="142"/>
      <c r="AB1569" s="142" t="str">
        <f t="shared" si="81"/>
        <v>REU2016129SUPO5È</v>
      </c>
      <c r="AC1569" s="142">
        <f t="shared" si="82"/>
        <v>0</v>
      </c>
      <c r="AD1569" s="142" t="str">
        <f>VLOOKUP(U1569,NIVEAUXADMIN!A:B,2,FALSE)</f>
        <v>HT07</v>
      </c>
      <c r="AE1569" s="142" t="str">
        <f>VLOOKUP(V1569,NIVEAUXADMIN!E:F,2,FALSE)</f>
        <v>HT07721</v>
      </c>
      <c r="AF1569" s="142" t="str">
        <f>VLOOKUP(W1569,NIVEAUXADMIN!I:J,2,FALSE)</f>
        <v>HT07721-02</v>
      </c>
      <c r="AG1569" s="142">
        <f>IF(SUMPRODUCT(($A$4:$A1569=A1569)*($V$4:$V1569=V1569))&gt;1,0,1)</f>
        <v>0</v>
      </c>
    </row>
    <row r="1570" spans="1:33" ht="15" customHeight="1">
      <c r="A1570" s="86" t="s">
        <v>2525</v>
      </c>
      <c r="B1570" s="86" t="s">
        <v>2525</v>
      </c>
      <c r="C1570" s="142" t="s">
        <v>34</v>
      </c>
      <c r="D1570" s="142" t="s">
        <v>68</v>
      </c>
      <c r="E1570" s="142" t="s">
        <v>48</v>
      </c>
      <c r="F1570" s="142" t="s">
        <v>16</v>
      </c>
      <c r="G1570" s="142" t="str">
        <f t="shared" si="83"/>
        <v>Decembre</v>
      </c>
      <c r="H1570" s="158">
        <v>42713</v>
      </c>
      <c r="I1570" s="84" t="s">
        <v>1049</v>
      </c>
      <c r="J1570" s="142" t="s">
        <v>1053</v>
      </c>
      <c r="K1570" s="142" t="s">
        <v>1048</v>
      </c>
      <c r="L1570" s="142" t="s">
        <v>2505</v>
      </c>
      <c r="M1570" s="80" t="str">
        <f>IFERROR(VLOOKUP(K1570,REFERENCES!R:S,2,FALSE),"")</f>
        <v>Nombre</v>
      </c>
      <c r="N1570" s="75">
        <v>1500</v>
      </c>
      <c r="O1570" s="75"/>
      <c r="P1570" s="75"/>
      <c r="Q1570" s="75"/>
      <c r="R1570" s="79"/>
      <c r="S1570" s="144">
        <v>1500</v>
      </c>
      <c r="T1570" s="85"/>
      <c r="U1570" s="142" t="s">
        <v>20</v>
      </c>
      <c r="V1570" s="142" t="s">
        <v>545</v>
      </c>
      <c r="W1570" s="86" t="s">
        <v>1618</v>
      </c>
      <c r="X1570" s="142" t="s">
        <v>2626</v>
      </c>
      <c r="Y1570" s="142"/>
      <c r="Z1570" s="142"/>
      <c r="AA1570" s="142"/>
      <c r="AB1570" s="142" t="str">
        <f t="shared" si="81"/>
        <v>REU2016129SUST3È</v>
      </c>
      <c r="AC1570" s="142">
        <f t="shared" si="82"/>
        <v>0</v>
      </c>
      <c r="AD1570" s="142" t="str">
        <f>VLOOKUP(U1570,NIVEAUXADMIN!A:B,2,FALSE)</f>
        <v>HT07</v>
      </c>
      <c r="AE1570" s="142" t="str">
        <f>VLOOKUP(V1570,NIVEAUXADMIN!E:F,2,FALSE)</f>
        <v>HT07722</v>
      </c>
      <c r="AF1570" s="142" t="str">
        <f>VLOOKUP(W1570,NIVEAUXADMIN!I:J,2,FALSE)</f>
        <v>HT07722-03</v>
      </c>
      <c r="AG1570" s="142">
        <f>IF(SUMPRODUCT(($A$4:$A1570=A1570)*($V$4:$V1570=V1570))&gt;1,0,1)</f>
        <v>1</v>
      </c>
    </row>
    <row r="1571" spans="1:33" ht="15" customHeight="1">
      <c r="A1571" s="86" t="s">
        <v>2525</v>
      </c>
      <c r="B1571" s="86" t="s">
        <v>2525</v>
      </c>
      <c r="C1571" s="142" t="s">
        <v>34</v>
      </c>
      <c r="D1571" s="142" t="s">
        <v>68</v>
      </c>
      <c r="E1571" s="142" t="s">
        <v>48</v>
      </c>
      <c r="F1571" s="142" t="s">
        <v>16</v>
      </c>
      <c r="G1571" s="142" t="str">
        <f t="shared" si="83"/>
        <v>Decembre</v>
      </c>
      <c r="H1571" s="158">
        <v>42713</v>
      </c>
      <c r="I1571" s="84" t="s">
        <v>1051</v>
      </c>
      <c r="J1571" s="142" t="s">
        <v>1052</v>
      </c>
      <c r="K1571" s="142" t="s">
        <v>1054</v>
      </c>
      <c r="L1571" s="142" t="s">
        <v>2505</v>
      </c>
      <c r="M1571" s="80" t="str">
        <f>IFERROR(VLOOKUP(K1571,REFERENCES!R:S,2,FALSE),"")</f>
        <v>Nombre</v>
      </c>
      <c r="N1571" s="75">
        <v>1500</v>
      </c>
      <c r="O1571" s="75"/>
      <c r="P1571" s="75"/>
      <c r="Q1571" s="75"/>
      <c r="R1571" s="79"/>
      <c r="S1571" s="144">
        <v>1500</v>
      </c>
      <c r="T1571" s="85"/>
      <c r="U1571" s="142" t="s">
        <v>20</v>
      </c>
      <c r="V1571" s="142" t="s">
        <v>545</v>
      </c>
      <c r="W1571" s="86" t="s">
        <v>1618</v>
      </c>
      <c r="X1571" s="142" t="s">
        <v>2626</v>
      </c>
      <c r="Y1571" s="142"/>
      <c r="Z1571" s="142"/>
      <c r="AA1571" s="142"/>
      <c r="AB1571" s="142" t="str">
        <f t="shared" si="81"/>
        <v>REU2016129SUST3È</v>
      </c>
      <c r="AC1571" s="142">
        <f t="shared" si="82"/>
        <v>0</v>
      </c>
      <c r="AD1571" s="142" t="str">
        <f>VLOOKUP(U1571,NIVEAUXADMIN!A:B,2,FALSE)</f>
        <v>HT07</v>
      </c>
      <c r="AE1571" s="142" t="str">
        <f>VLOOKUP(V1571,NIVEAUXADMIN!E:F,2,FALSE)</f>
        <v>HT07722</v>
      </c>
      <c r="AF1571" s="142" t="str">
        <f>VLOOKUP(W1571,NIVEAUXADMIN!I:J,2,FALSE)</f>
        <v>HT07722-03</v>
      </c>
      <c r="AG1571" s="142">
        <f>IF(SUMPRODUCT(($A$4:$A1571=A1571)*($V$4:$V1571=V1571))&gt;1,0,1)</f>
        <v>0</v>
      </c>
    </row>
    <row r="1572" spans="1:33" ht="15" customHeight="1">
      <c r="A1572" s="86" t="s">
        <v>2525</v>
      </c>
      <c r="B1572" s="86" t="s">
        <v>2525</v>
      </c>
      <c r="C1572" s="142" t="s">
        <v>34</v>
      </c>
      <c r="D1572" s="142" t="s">
        <v>68</v>
      </c>
      <c r="E1572" s="142" t="s">
        <v>48</v>
      </c>
      <c r="F1572" s="142" t="s">
        <v>16</v>
      </c>
      <c r="G1572" s="142" t="str">
        <f t="shared" si="83"/>
        <v>Decembre</v>
      </c>
      <c r="H1572" s="158">
        <v>42713</v>
      </c>
      <c r="I1572" s="84" t="s">
        <v>1051</v>
      </c>
      <c r="J1572" s="142" t="s">
        <v>1052</v>
      </c>
      <c r="K1572" s="142" t="s">
        <v>1063</v>
      </c>
      <c r="L1572" s="142" t="s">
        <v>2508</v>
      </c>
      <c r="M1572" s="80" t="str">
        <f>IFERROR(VLOOKUP(K1572,REFERENCES!R:S,2,FALSE),"")</f>
        <v>Nombre</v>
      </c>
      <c r="N1572" s="75">
        <v>1500</v>
      </c>
      <c r="O1572" s="75"/>
      <c r="P1572" s="75"/>
      <c r="Q1572" s="75"/>
      <c r="R1572" s="79"/>
      <c r="S1572" s="144">
        <v>1500</v>
      </c>
      <c r="T1572" s="85"/>
      <c r="U1572" s="142" t="s">
        <v>20</v>
      </c>
      <c r="V1572" s="142" t="s">
        <v>545</v>
      </c>
      <c r="W1572" s="86" t="s">
        <v>1618</v>
      </c>
      <c r="X1572" s="142" t="s">
        <v>2626</v>
      </c>
      <c r="Y1572" s="142"/>
      <c r="Z1572" s="142"/>
      <c r="AA1572" s="142"/>
      <c r="AB1572" s="142" t="str">
        <f t="shared" si="81"/>
        <v>REU2016129SUST3È</v>
      </c>
      <c r="AC1572" s="142">
        <f t="shared" si="82"/>
        <v>0</v>
      </c>
      <c r="AD1572" s="142" t="str">
        <f>VLOOKUP(U1572,NIVEAUXADMIN!A:B,2,FALSE)</f>
        <v>HT07</v>
      </c>
      <c r="AE1572" s="142" t="str">
        <f>VLOOKUP(V1572,NIVEAUXADMIN!E:F,2,FALSE)</f>
        <v>HT07722</v>
      </c>
      <c r="AF1572" s="142" t="str">
        <f>VLOOKUP(W1572,NIVEAUXADMIN!I:J,2,FALSE)</f>
        <v>HT07722-03</v>
      </c>
      <c r="AG1572" s="142">
        <f>IF(SUMPRODUCT(($A$4:$A1572=A1572)*($V$4:$V1572=V1572))&gt;1,0,1)</f>
        <v>0</v>
      </c>
    </row>
    <row r="1573" spans="1:33" ht="15" customHeight="1">
      <c r="A1573" s="86" t="s">
        <v>2525</v>
      </c>
      <c r="B1573" s="86" t="s">
        <v>2525</v>
      </c>
      <c r="C1573" s="142" t="s">
        <v>34</v>
      </c>
      <c r="D1573" s="142" t="s">
        <v>68</v>
      </c>
      <c r="E1573" s="142" t="s">
        <v>48</v>
      </c>
      <c r="F1573" s="142" t="s">
        <v>16</v>
      </c>
      <c r="G1573" s="142" t="str">
        <f t="shared" si="83"/>
        <v>Decembre</v>
      </c>
      <c r="H1573" s="158">
        <v>42713</v>
      </c>
      <c r="I1573" s="84" t="s">
        <v>1051</v>
      </c>
      <c r="J1573" s="142" t="s">
        <v>1052</v>
      </c>
      <c r="K1573" s="142" t="s">
        <v>1062</v>
      </c>
      <c r="L1573" s="142" t="s">
        <v>2506</v>
      </c>
      <c r="M1573" s="80" t="str">
        <f>IFERROR(VLOOKUP(K1573,REFERENCES!R:S,2,FALSE),"")</f>
        <v>Nombre</v>
      </c>
      <c r="N1573" s="75">
        <v>1500</v>
      </c>
      <c r="O1573" s="75"/>
      <c r="P1573" s="75"/>
      <c r="Q1573" s="75"/>
      <c r="R1573" s="79"/>
      <c r="S1573" s="144">
        <v>1500</v>
      </c>
      <c r="T1573" s="85"/>
      <c r="U1573" s="142" t="s">
        <v>20</v>
      </c>
      <c r="V1573" s="142" t="s">
        <v>545</v>
      </c>
      <c r="W1573" s="86" t="s">
        <v>1618</v>
      </c>
      <c r="X1573" s="142" t="s">
        <v>2626</v>
      </c>
      <c r="Y1573" s="142"/>
      <c r="Z1573" s="142"/>
      <c r="AA1573" s="142"/>
      <c r="AB1573" s="142" t="str">
        <f t="shared" si="81"/>
        <v>REU2016129SUST3È</v>
      </c>
      <c r="AC1573" s="142">
        <f t="shared" si="82"/>
        <v>0</v>
      </c>
      <c r="AD1573" s="142" t="str">
        <f>VLOOKUP(U1573,NIVEAUXADMIN!A:B,2,FALSE)</f>
        <v>HT07</v>
      </c>
      <c r="AE1573" s="142" t="str">
        <f>VLOOKUP(V1573,NIVEAUXADMIN!E:F,2,FALSE)</f>
        <v>HT07722</v>
      </c>
      <c r="AF1573" s="142" t="str">
        <f>VLOOKUP(W1573,NIVEAUXADMIN!I:J,2,FALSE)</f>
        <v>HT07722-03</v>
      </c>
      <c r="AG1573" s="142">
        <f>IF(SUMPRODUCT(($A$4:$A1573=A1573)*($V$4:$V1573=V1573))&gt;1,0,1)</f>
        <v>0</v>
      </c>
    </row>
    <row r="1574" spans="1:33" ht="15" customHeight="1">
      <c r="A1574" s="142" t="s">
        <v>2780</v>
      </c>
      <c r="B1574" s="142" t="s">
        <v>2780</v>
      </c>
      <c r="C1574" s="142" t="s">
        <v>26</v>
      </c>
      <c r="D1574" s="72"/>
      <c r="E1574" s="72"/>
      <c r="F1574" s="142" t="s">
        <v>16</v>
      </c>
      <c r="G1574" s="142" t="str">
        <f t="shared" si="83"/>
        <v>Octobre</v>
      </c>
      <c r="H1574" s="158">
        <v>42650</v>
      </c>
      <c r="I1574" s="84" t="s">
        <v>1049</v>
      </c>
      <c r="J1574" s="142" t="s">
        <v>1053</v>
      </c>
      <c r="K1574" s="142" t="s">
        <v>1048</v>
      </c>
      <c r="L1574" s="142"/>
      <c r="M1574" s="80" t="s">
        <v>27</v>
      </c>
      <c r="N1574" s="159">
        <v>17</v>
      </c>
      <c r="O1574" s="75"/>
      <c r="P1574" s="75"/>
      <c r="Q1574" s="75"/>
      <c r="R1574" s="79" t="s">
        <v>1885</v>
      </c>
      <c r="S1574" s="144">
        <v>400</v>
      </c>
      <c r="T1574" s="85"/>
      <c r="U1574" s="142"/>
      <c r="V1574" s="142"/>
      <c r="W1574" s="86"/>
      <c r="X1574" s="142" t="s">
        <v>1865</v>
      </c>
      <c r="Y1574" s="142"/>
      <c r="Z1574" s="142"/>
      <c r="AA1574" s="142"/>
      <c r="AB1574" s="142" t="str">
        <f t="shared" si="81"/>
        <v>SAM2016107</v>
      </c>
      <c r="AC1574" s="142">
        <f t="shared" si="82"/>
        <v>0</v>
      </c>
      <c r="AD1574" s="142" t="e">
        <f>VLOOKUP(U1574,NIVEAUXADMIN!A:B,2,FALSE)</f>
        <v>#N/A</v>
      </c>
      <c r="AE1574" s="142" t="e">
        <f>VLOOKUP(V1574,NIVEAUXADMIN!E:F,2,FALSE)</f>
        <v>#N/A</v>
      </c>
      <c r="AF1574" s="142" t="e">
        <f>VLOOKUP(W1574,NIVEAUXADMIN!I:J,2,FALSE)</f>
        <v>#N/A</v>
      </c>
      <c r="AG1574" s="142">
        <f>IF(SUMPRODUCT(($A$4:$A1574=A1574)*($V$4:$V1574=V1574))&gt;1,0,1)</f>
        <v>1</v>
      </c>
    </row>
    <row r="1575" spans="1:33" ht="15" customHeight="1">
      <c r="A1575" s="142" t="s">
        <v>2780</v>
      </c>
      <c r="B1575" s="142" t="s">
        <v>2780</v>
      </c>
      <c r="C1575" s="142" t="s">
        <v>26</v>
      </c>
      <c r="D1575" s="72"/>
      <c r="E1575" s="72"/>
      <c r="F1575" s="142" t="s">
        <v>16</v>
      </c>
      <c r="G1575" s="142" t="str">
        <f t="shared" si="83"/>
        <v>Octobre</v>
      </c>
      <c r="H1575" s="158">
        <v>42652</v>
      </c>
      <c r="I1575" s="84" t="s">
        <v>1049</v>
      </c>
      <c r="J1575" s="142" t="s">
        <v>1053</v>
      </c>
      <c r="K1575" s="142" t="s">
        <v>1048</v>
      </c>
      <c r="L1575" s="142"/>
      <c r="M1575" s="80" t="s">
        <v>27</v>
      </c>
      <c r="N1575" s="159">
        <v>400</v>
      </c>
      <c r="O1575" s="75"/>
      <c r="P1575" s="75"/>
      <c r="Q1575" s="75"/>
      <c r="R1575" s="79" t="s">
        <v>1885</v>
      </c>
      <c r="S1575" s="144">
        <v>400</v>
      </c>
      <c r="T1575" s="85"/>
      <c r="U1575" s="142" t="s">
        <v>20</v>
      </c>
      <c r="V1575" s="142" t="s">
        <v>539</v>
      </c>
      <c r="W1575" s="86" t="s">
        <v>1700</v>
      </c>
      <c r="X1575" s="142" t="s">
        <v>1866</v>
      </c>
      <c r="Y1575" s="142"/>
      <c r="Z1575" s="142"/>
      <c r="AA1575" s="142"/>
      <c r="AB1575" s="142" t="str">
        <f t="shared" si="81"/>
        <v>SAM2016109SUPO5È</v>
      </c>
      <c r="AC1575" s="142">
        <f t="shared" si="82"/>
        <v>0</v>
      </c>
      <c r="AD1575" s="142" t="str">
        <f>VLOOKUP(U1575,NIVEAUXADMIN!A:B,2,FALSE)</f>
        <v>HT07</v>
      </c>
      <c r="AE1575" s="142" t="str">
        <f>VLOOKUP(V1575,NIVEAUXADMIN!E:F,2,FALSE)</f>
        <v>HT07721</v>
      </c>
      <c r="AF1575" s="142" t="str">
        <f>VLOOKUP(W1575,NIVEAUXADMIN!I:J,2,FALSE)</f>
        <v>HT07721-02</v>
      </c>
      <c r="AG1575" s="142">
        <f>IF(SUMPRODUCT(($A$4:$A1575=A1575)*($V$4:$V1575=V1575))&gt;1,0,1)</f>
        <v>1</v>
      </c>
    </row>
    <row r="1576" spans="1:33" ht="15" customHeight="1">
      <c r="A1576" s="142" t="s">
        <v>2780</v>
      </c>
      <c r="B1576" s="142" t="s">
        <v>2780</v>
      </c>
      <c r="C1576" s="142" t="s">
        <v>26</v>
      </c>
      <c r="D1576" s="72"/>
      <c r="E1576" s="72"/>
      <c r="F1576" s="142" t="s">
        <v>16</v>
      </c>
      <c r="G1576" s="142" t="str">
        <f t="shared" si="83"/>
        <v>Octobre</v>
      </c>
      <c r="H1576" s="158">
        <v>42652</v>
      </c>
      <c r="I1576" s="84" t="s">
        <v>1051</v>
      </c>
      <c r="J1576" s="142" t="s">
        <v>1052</v>
      </c>
      <c r="K1576" s="142" t="s">
        <v>1054</v>
      </c>
      <c r="L1576" s="142"/>
      <c r="M1576" s="80" t="s">
        <v>27</v>
      </c>
      <c r="N1576" s="159">
        <v>800</v>
      </c>
      <c r="O1576" s="75"/>
      <c r="P1576" s="75"/>
      <c r="Q1576" s="75"/>
      <c r="R1576" s="79" t="s">
        <v>1885</v>
      </c>
      <c r="S1576" s="144">
        <v>400</v>
      </c>
      <c r="T1576" s="85" t="s">
        <v>30</v>
      </c>
      <c r="U1576" s="142" t="s">
        <v>20</v>
      </c>
      <c r="V1576" s="142" t="s">
        <v>539</v>
      </c>
      <c r="W1576" s="86" t="s">
        <v>1700</v>
      </c>
      <c r="X1576" s="142" t="s">
        <v>1866</v>
      </c>
      <c r="Y1576" s="142"/>
      <c r="Z1576" s="142"/>
      <c r="AA1576" s="142"/>
      <c r="AB1576" s="142" t="str">
        <f t="shared" si="81"/>
        <v>SAM2016109SUPO5È</v>
      </c>
      <c r="AC1576" s="142">
        <f t="shared" si="82"/>
        <v>0</v>
      </c>
      <c r="AD1576" s="142" t="str">
        <f>VLOOKUP(U1576,NIVEAUXADMIN!A:B,2,FALSE)</f>
        <v>HT07</v>
      </c>
      <c r="AE1576" s="142" t="str">
        <f>VLOOKUP(V1576,NIVEAUXADMIN!E:F,2,FALSE)</f>
        <v>HT07721</v>
      </c>
      <c r="AF1576" s="142" t="str">
        <f>VLOOKUP(W1576,NIVEAUXADMIN!I:J,2,FALSE)</f>
        <v>HT07721-02</v>
      </c>
      <c r="AG1576" s="142">
        <f>IF(SUMPRODUCT(($A$4:$A1576=A1576)*($V$4:$V1576=V1576))&gt;1,0,1)</f>
        <v>0</v>
      </c>
    </row>
    <row r="1577" spans="1:33" ht="15" customHeight="1">
      <c r="A1577" s="142" t="s">
        <v>2780</v>
      </c>
      <c r="B1577" s="142" t="s">
        <v>2780</v>
      </c>
      <c r="C1577" s="142" t="s">
        <v>26</v>
      </c>
      <c r="D1577" s="72"/>
      <c r="E1577" s="72"/>
      <c r="F1577" s="142" t="s">
        <v>16</v>
      </c>
      <c r="G1577" s="142" t="str">
        <f t="shared" si="83"/>
        <v>Octobre</v>
      </c>
      <c r="H1577" s="158">
        <v>42652</v>
      </c>
      <c r="I1577" s="84" t="s">
        <v>1051</v>
      </c>
      <c r="J1577" s="142" t="s">
        <v>1052</v>
      </c>
      <c r="K1577" s="142" t="s">
        <v>1062</v>
      </c>
      <c r="L1577" s="142"/>
      <c r="M1577" s="80" t="s">
        <v>27</v>
      </c>
      <c r="N1577" s="159">
        <v>400</v>
      </c>
      <c r="O1577" s="75"/>
      <c r="P1577" s="75"/>
      <c r="Q1577" s="75"/>
      <c r="R1577" s="79" t="s">
        <v>1885</v>
      </c>
      <c r="S1577" s="144">
        <v>400</v>
      </c>
      <c r="T1577" s="85" t="s">
        <v>30</v>
      </c>
      <c r="U1577" s="142" t="s">
        <v>20</v>
      </c>
      <c r="V1577" s="142" t="s">
        <v>539</v>
      </c>
      <c r="W1577" s="86" t="s">
        <v>1700</v>
      </c>
      <c r="X1577" s="142" t="s">
        <v>1866</v>
      </c>
      <c r="Y1577" s="142"/>
      <c r="Z1577" s="142"/>
      <c r="AA1577" s="142"/>
      <c r="AB1577" s="142" t="str">
        <f t="shared" si="81"/>
        <v>SAM2016109SUPO5È</v>
      </c>
      <c r="AC1577" s="142">
        <f t="shared" si="82"/>
        <v>0</v>
      </c>
      <c r="AD1577" s="142" t="str">
        <f>VLOOKUP(U1577,NIVEAUXADMIN!A:B,2,FALSE)</f>
        <v>HT07</v>
      </c>
      <c r="AE1577" s="142" t="str">
        <f>VLOOKUP(V1577,NIVEAUXADMIN!E:F,2,FALSE)</f>
        <v>HT07721</v>
      </c>
      <c r="AF1577" s="142" t="str">
        <f>VLOOKUP(W1577,NIVEAUXADMIN!I:J,2,FALSE)</f>
        <v>HT07721-02</v>
      </c>
      <c r="AG1577" s="142">
        <f>IF(SUMPRODUCT(($A$4:$A1577=A1577)*($V$4:$V1577=V1577))&gt;1,0,1)</f>
        <v>0</v>
      </c>
    </row>
    <row r="1578" spans="1:33" ht="15" customHeight="1">
      <c r="A1578" s="142" t="s">
        <v>2780</v>
      </c>
      <c r="B1578" s="142" t="s">
        <v>2780</v>
      </c>
      <c r="C1578" s="142" t="s">
        <v>26</v>
      </c>
      <c r="D1578" s="72"/>
      <c r="E1578" s="72"/>
      <c r="F1578" s="142" t="s">
        <v>16</v>
      </c>
      <c r="G1578" s="142" t="str">
        <f t="shared" si="83"/>
        <v>Octobre</v>
      </c>
      <c r="H1578" s="158">
        <v>42653</v>
      </c>
      <c r="I1578" s="84" t="s">
        <v>1049</v>
      </c>
      <c r="J1578" s="142" t="s">
        <v>1053</v>
      </c>
      <c r="K1578" s="142" t="s">
        <v>1048</v>
      </c>
      <c r="L1578" s="142"/>
      <c r="M1578" s="80" t="s">
        <v>27</v>
      </c>
      <c r="N1578" s="159">
        <v>520</v>
      </c>
      <c r="O1578" s="75"/>
      <c r="P1578" s="75"/>
      <c r="Q1578" s="75"/>
      <c r="R1578" s="79" t="s">
        <v>1885</v>
      </c>
      <c r="S1578" s="144"/>
      <c r="T1578" s="85"/>
      <c r="U1578" s="142" t="s">
        <v>17</v>
      </c>
      <c r="V1578" s="142" t="s">
        <v>18</v>
      </c>
      <c r="W1578" s="86" t="s">
        <v>1622</v>
      </c>
      <c r="X1578" s="142" t="s">
        <v>1867</v>
      </c>
      <c r="Y1578" s="142"/>
      <c r="Z1578" s="142"/>
      <c r="AA1578" s="142"/>
      <c r="AB1578" s="142" t="str">
        <f t="shared" si="81"/>
        <v>SAM20161010GRJE4E</v>
      </c>
      <c r="AC1578" s="142">
        <f t="shared" si="82"/>
        <v>0</v>
      </c>
      <c r="AD1578" s="142" t="str">
        <f>VLOOKUP(U1578,NIVEAUXADMIN!A:B,2,FALSE)</f>
        <v>HT08</v>
      </c>
      <c r="AE1578" s="142" t="str">
        <f>VLOOKUP(V1578,NIVEAUXADMIN!E:F,2,FALSE)</f>
        <v>HT08811</v>
      </c>
      <c r="AF1578" s="142" t="str">
        <f>VLOOKUP(W1578,NIVEAUXADMIN!I:J,2,FALSE)</f>
        <v>HT08811-04</v>
      </c>
      <c r="AG1578" s="142">
        <f>IF(SUMPRODUCT(($A$4:$A1578=A1578)*($V$4:$V1578=V1578))&gt;1,0,1)</f>
        <v>1</v>
      </c>
    </row>
    <row r="1579" spans="1:33" ht="15" customHeight="1">
      <c r="A1579" s="142" t="s">
        <v>2780</v>
      </c>
      <c r="B1579" s="142" t="s">
        <v>2780</v>
      </c>
      <c r="C1579" s="142" t="s">
        <v>26</v>
      </c>
      <c r="D1579" s="72"/>
      <c r="E1579" s="72"/>
      <c r="F1579" s="142" t="s">
        <v>16</v>
      </c>
      <c r="G1579" s="142" t="str">
        <f t="shared" si="83"/>
        <v>Octobre</v>
      </c>
      <c r="H1579" s="158">
        <v>42653</v>
      </c>
      <c r="I1579" s="84" t="s">
        <v>1051</v>
      </c>
      <c r="J1579" s="142" t="s">
        <v>1052</v>
      </c>
      <c r="K1579" s="142" t="s">
        <v>1054</v>
      </c>
      <c r="L1579" s="142"/>
      <c r="M1579" s="80" t="s">
        <v>27</v>
      </c>
      <c r="N1579" s="159">
        <v>528</v>
      </c>
      <c r="O1579" s="75"/>
      <c r="P1579" s="75"/>
      <c r="Q1579" s="75"/>
      <c r="R1579" s="79" t="s">
        <v>1885</v>
      </c>
      <c r="S1579" s="144"/>
      <c r="T1579" s="85"/>
      <c r="U1579" s="142" t="s">
        <v>17</v>
      </c>
      <c r="V1579" s="142" t="s">
        <v>18</v>
      </c>
      <c r="W1579" s="86" t="s">
        <v>1622</v>
      </c>
      <c r="X1579" s="142" t="s">
        <v>1867</v>
      </c>
      <c r="Y1579" s="142"/>
      <c r="Z1579" s="142"/>
      <c r="AA1579" s="142"/>
      <c r="AB1579" s="142" t="str">
        <f t="shared" si="81"/>
        <v>SAM20161010GRJE4E</v>
      </c>
      <c r="AC1579" s="142">
        <f t="shared" si="82"/>
        <v>0</v>
      </c>
      <c r="AD1579" s="142" t="str">
        <f>VLOOKUP(U1579,NIVEAUXADMIN!A:B,2,FALSE)</f>
        <v>HT08</v>
      </c>
      <c r="AE1579" s="142" t="str">
        <f>VLOOKUP(V1579,NIVEAUXADMIN!E:F,2,FALSE)</f>
        <v>HT08811</v>
      </c>
      <c r="AF1579" s="142" t="str">
        <f>VLOOKUP(W1579,NIVEAUXADMIN!I:J,2,FALSE)</f>
        <v>HT08811-04</v>
      </c>
      <c r="AG1579" s="142">
        <f>IF(SUMPRODUCT(($A$4:$A1579=A1579)*($V$4:$V1579=V1579))&gt;1,0,1)</f>
        <v>0</v>
      </c>
    </row>
    <row r="1580" spans="1:33" ht="15" customHeight="1">
      <c r="A1580" s="142" t="s">
        <v>2780</v>
      </c>
      <c r="B1580" s="142" t="s">
        <v>2780</v>
      </c>
      <c r="C1580" s="142" t="s">
        <v>26</v>
      </c>
      <c r="D1580" s="72"/>
      <c r="E1580" s="72"/>
      <c r="F1580" s="142" t="s">
        <v>16</v>
      </c>
      <c r="G1580" s="142" t="str">
        <f t="shared" si="83"/>
        <v>Octobre</v>
      </c>
      <c r="H1580" s="158">
        <v>42653</v>
      </c>
      <c r="I1580" s="84" t="s">
        <v>1051</v>
      </c>
      <c r="J1580" s="142" t="s">
        <v>1052</v>
      </c>
      <c r="K1580" s="142" t="s">
        <v>1062</v>
      </c>
      <c r="L1580" s="142"/>
      <c r="M1580" s="80" t="s">
        <v>27</v>
      </c>
      <c r="N1580" s="159">
        <v>522</v>
      </c>
      <c r="O1580" s="75"/>
      <c r="P1580" s="75"/>
      <c r="Q1580" s="75"/>
      <c r="R1580" s="79" t="s">
        <v>1885</v>
      </c>
      <c r="S1580" s="144"/>
      <c r="T1580" s="85"/>
      <c r="U1580" s="142" t="s">
        <v>17</v>
      </c>
      <c r="V1580" s="142" t="s">
        <v>18</v>
      </c>
      <c r="W1580" s="86" t="s">
        <v>1622</v>
      </c>
      <c r="X1580" s="142" t="s">
        <v>1867</v>
      </c>
      <c r="Y1580" s="142"/>
      <c r="Z1580" s="142"/>
      <c r="AA1580" s="142"/>
      <c r="AB1580" s="142" t="str">
        <f t="shared" si="81"/>
        <v>SAM20161010GRJE4E</v>
      </c>
      <c r="AC1580" s="142">
        <f t="shared" si="82"/>
        <v>0</v>
      </c>
      <c r="AD1580" s="142" t="str">
        <f>VLOOKUP(U1580,NIVEAUXADMIN!A:B,2,FALSE)</f>
        <v>HT08</v>
      </c>
      <c r="AE1580" s="142" t="str">
        <f>VLOOKUP(V1580,NIVEAUXADMIN!E:F,2,FALSE)</f>
        <v>HT08811</v>
      </c>
      <c r="AF1580" s="142" t="str">
        <f>VLOOKUP(W1580,NIVEAUXADMIN!I:J,2,FALSE)</f>
        <v>HT08811-04</v>
      </c>
      <c r="AG1580" s="142">
        <f>IF(SUMPRODUCT(($A$4:$A1580=A1580)*($V$4:$V1580=V1580))&gt;1,0,1)</f>
        <v>0</v>
      </c>
    </row>
    <row r="1581" spans="1:33" ht="15" customHeight="1">
      <c r="A1581" s="142" t="s">
        <v>2780</v>
      </c>
      <c r="B1581" s="142" t="s">
        <v>2780</v>
      </c>
      <c r="C1581" s="142" t="s">
        <v>26</v>
      </c>
      <c r="D1581" s="72"/>
      <c r="E1581" s="72"/>
      <c r="F1581" s="142" t="s">
        <v>16</v>
      </c>
      <c r="G1581" s="142" t="str">
        <f t="shared" si="83"/>
        <v>Octobre</v>
      </c>
      <c r="H1581" s="158">
        <v>42654</v>
      </c>
      <c r="I1581" s="84" t="s">
        <v>1049</v>
      </c>
      <c r="J1581" s="142" t="s">
        <v>1053</v>
      </c>
      <c r="K1581" s="142" t="s">
        <v>1048</v>
      </c>
      <c r="L1581" s="142"/>
      <c r="M1581" s="80" t="s">
        <v>27</v>
      </c>
      <c r="N1581" s="159">
        <v>1105</v>
      </c>
      <c r="O1581" s="75"/>
      <c r="P1581" s="75"/>
      <c r="Q1581" s="75"/>
      <c r="R1581" s="79" t="s">
        <v>1885</v>
      </c>
      <c r="S1581" s="144">
        <v>1255</v>
      </c>
      <c r="T1581" s="85"/>
      <c r="U1581" s="142" t="s">
        <v>20</v>
      </c>
      <c r="V1581" s="142" t="s">
        <v>539</v>
      </c>
      <c r="W1581" s="86" t="s">
        <v>1700</v>
      </c>
      <c r="X1581" s="142"/>
      <c r="Y1581" s="142"/>
      <c r="Z1581" s="142"/>
      <c r="AA1581" s="142"/>
      <c r="AB1581" s="142" t="str">
        <f t="shared" si="81"/>
        <v>SAM20161011SUPO5È</v>
      </c>
      <c r="AC1581" s="142">
        <f t="shared" si="82"/>
        <v>0</v>
      </c>
      <c r="AD1581" s="142" t="str">
        <f>VLOOKUP(U1581,NIVEAUXADMIN!A:B,2,FALSE)</f>
        <v>HT07</v>
      </c>
      <c r="AE1581" s="142" t="str">
        <f>VLOOKUP(V1581,NIVEAUXADMIN!E:F,2,FALSE)</f>
        <v>HT07721</v>
      </c>
      <c r="AF1581" s="142" t="str">
        <f>VLOOKUP(W1581,NIVEAUXADMIN!I:J,2,FALSE)</f>
        <v>HT07721-02</v>
      </c>
      <c r="AG1581" s="142">
        <f>IF(SUMPRODUCT(($A$4:$A1581=A1581)*($V$4:$V1581=V1581))&gt;1,0,1)</f>
        <v>0</v>
      </c>
    </row>
    <row r="1582" spans="1:33" ht="15" customHeight="1">
      <c r="A1582" s="142" t="s">
        <v>2780</v>
      </c>
      <c r="B1582" s="142" t="s">
        <v>2780</v>
      </c>
      <c r="C1582" s="142" t="s">
        <v>26</v>
      </c>
      <c r="D1582" s="72"/>
      <c r="E1582" s="72"/>
      <c r="F1582" s="142" t="s">
        <v>16</v>
      </c>
      <c r="G1582" s="142" t="str">
        <f t="shared" si="83"/>
        <v>Octobre</v>
      </c>
      <c r="H1582" s="158">
        <v>42654</v>
      </c>
      <c r="I1582" s="84" t="s">
        <v>1051</v>
      </c>
      <c r="J1582" s="142" t="s">
        <v>1052</v>
      </c>
      <c r="K1582" s="142" t="s">
        <v>1054</v>
      </c>
      <c r="L1582" s="142"/>
      <c r="M1582" s="80" t="s">
        <v>27</v>
      </c>
      <c r="N1582" s="159">
        <v>1705</v>
      </c>
      <c r="O1582" s="75"/>
      <c r="P1582" s="75"/>
      <c r="Q1582" s="75"/>
      <c r="R1582" s="79" t="s">
        <v>1885</v>
      </c>
      <c r="S1582" s="144">
        <v>1255</v>
      </c>
      <c r="T1582" s="85" t="s">
        <v>30</v>
      </c>
      <c r="U1582" s="142" t="s">
        <v>20</v>
      </c>
      <c r="V1582" s="142" t="s">
        <v>539</v>
      </c>
      <c r="W1582" s="86" t="s">
        <v>1700</v>
      </c>
      <c r="X1582" s="142"/>
      <c r="Y1582" s="142"/>
      <c r="Z1582" s="142"/>
      <c r="AA1582" s="142"/>
      <c r="AB1582" s="142" t="str">
        <f t="shared" si="81"/>
        <v>SAM20161011SUPO5È</v>
      </c>
      <c r="AC1582" s="142">
        <f t="shared" si="82"/>
        <v>0</v>
      </c>
      <c r="AD1582" s="142" t="str">
        <f>VLOOKUP(U1582,NIVEAUXADMIN!A:B,2,FALSE)</f>
        <v>HT07</v>
      </c>
      <c r="AE1582" s="142" t="str">
        <f>VLOOKUP(V1582,NIVEAUXADMIN!E:F,2,FALSE)</f>
        <v>HT07721</v>
      </c>
      <c r="AF1582" s="142" t="str">
        <f>VLOOKUP(W1582,NIVEAUXADMIN!I:J,2,FALSE)</f>
        <v>HT07721-02</v>
      </c>
      <c r="AG1582" s="142">
        <f>IF(SUMPRODUCT(($A$4:$A1582=A1582)*($V$4:$V1582=V1582))&gt;1,0,1)</f>
        <v>0</v>
      </c>
    </row>
    <row r="1583" spans="1:33" ht="15" customHeight="1">
      <c r="A1583" s="142" t="s">
        <v>2780</v>
      </c>
      <c r="B1583" s="142" t="s">
        <v>2780</v>
      </c>
      <c r="C1583" s="142" t="s">
        <v>26</v>
      </c>
      <c r="D1583" s="72"/>
      <c r="E1583" s="72"/>
      <c r="F1583" s="142" t="s">
        <v>16</v>
      </c>
      <c r="G1583" s="142" t="str">
        <f t="shared" si="83"/>
        <v>Octobre</v>
      </c>
      <c r="H1583" s="158">
        <v>42654</v>
      </c>
      <c r="I1583" s="84" t="s">
        <v>1051</v>
      </c>
      <c r="J1583" s="142" t="s">
        <v>1052</v>
      </c>
      <c r="K1583" s="142" t="s">
        <v>1062</v>
      </c>
      <c r="L1583" s="142"/>
      <c r="M1583" s="80" t="s">
        <v>27</v>
      </c>
      <c r="N1583" s="159">
        <v>1105</v>
      </c>
      <c r="O1583" s="75"/>
      <c r="P1583" s="75"/>
      <c r="Q1583" s="75"/>
      <c r="R1583" s="79" t="s">
        <v>1885</v>
      </c>
      <c r="S1583" s="144">
        <v>1255</v>
      </c>
      <c r="T1583" s="85" t="s">
        <v>30</v>
      </c>
      <c r="U1583" s="142" t="s">
        <v>20</v>
      </c>
      <c r="V1583" s="142" t="s">
        <v>539</v>
      </c>
      <c r="W1583" s="86" t="s">
        <v>1700</v>
      </c>
      <c r="X1583" s="142"/>
      <c r="Y1583" s="142"/>
      <c r="Z1583" s="142"/>
      <c r="AA1583" s="142"/>
      <c r="AB1583" s="142" t="str">
        <f t="shared" si="81"/>
        <v>SAM20161011SUPO5È</v>
      </c>
      <c r="AC1583" s="142">
        <f t="shared" si="82"/>
        <v>0</v>
      </c>
      <c r="AD1583" s="142" t="str">
        <f>VLOOKUP(U1583,NIVEAUXADMIN!A:B,2,FALSE)</f>
        <v>HT07</v>
      </c>
      <c r="AE1583" s="142" t="str">
        <f>VLOOKUP(V1583,NIVEAUXADMIN!E:F,2,FALSE)</f>
        <v>HT07721</v>
      </c>
      <c r="AF1583" s="142" t="str">
        <f>VLOOKUP(W1583,NIVEAUXADMIN!I:J,2,FALSE)</f>
        <v>HT07721-02</v>
      </c>
      <c r="AG1583" s="142">
        <f>IF(SUMPRODUCT(($A$4:$A1583=A1583)*($V$4:$V1583=V1583))&gt;1,0,1)</f>
        <v>0</v>
      </c>
    </row>
    <row r="1584" spans="1:33" ht="15" customHeight="1">
      <c r="A1584" s="142" t="s">
        <v>2780</v>
      </c>
      <c r="B1584" s="142" t="s">
        <v>2780</v>
      </c>
      <c r="C1584" s="142" t="s">
        <v>26</v>
      </c>
      <c r="D1584" s="72"/>
      <c r="E1584" s="72"/>
      <c r="F1584" s="142" t="s">
        <v>16</v>
      </c>
      <c r="G1584" s="142" t="str">
        <f t="shared" si="83"/>
        <v>Octobre</v>
      </c>
      <c r="H1584" s="158">
        <v>42654</v>
      </c>
      <c r="I1584" s="84" t="s">
        <v>1049</v>
      </c>
      <c r="J1584" s="142" t="s">
        <v>1053</v>
      </c>
      <c r="K1584" s="142" t="s">
        <v>1048</v>
      </c>
      <c r="L1584" s="142"/>
      <c r="M1584" s="80" t="s">
        <v>27</v>
      </c>
      <c r="N1584" s="159">
        <v>325</v>
      </c>
      <c r="O1584" s="75"/>
      <c r="P1584" s="75"/>
      <c r="Q1584" s="75"/>
      <c r="R1584" s="79" t="s">
        <v>1885</v>
      </c>
      <c r="S1584" s="144">
        <v>325</v>
      </c>
      <c r="T1584" s="85" t="s">
        <v>30</v>
      </c>
      <c r="U1584" s="142" t="s">
        <v>17</v>
      </c>
      <c r="V1584" s="142" t="s">
        <v>275</v>
      </c>
      <c r="W1584" s="86" t="s">
        <v>1625</v>
      </c>
      <c r="X1584" s="142"/>
      <c r="Y1584" s="142"/>
      <c r="Z1584" s="142"/>
      <c r="AA1584" s="142"/>
      <c r="AB1584" s="142" t="str">
        <f t="shared" si="81"/>
        <v>SAM20161011GRRO4E</v>
      </c>
      <c r="AC1584" s="142">
        <f t="shared" si="82"/>
        <v>0</v>
      </c>
      <c r="AD1584" s="142" t="str">
        <f>VLOOKUP(U1584,NIVEAUXADMIN!A:B,2,FALSE)</f>
        <v>HT08</v>
      </c>
      <c r="AE1584" s="142" t="str">
        <f>VLOOKUP(V1584,NIVEAUXADMIN!E:F,2,FALSE)</f>
        <v>HT08832</v>
      </c>
      <c r="AF1584" s="142" t="str">
        <f>VLOOKUP(W1584,NIVEAUXADMIN!I:J,2,FALSE)</f>
        <v>HT08832-04</v>
      </c>
      <c r="AG1584" s="142">
        <f>IF(SUMPRODUCT(($A$4:$A1584=A1584)*($V$4:$V1584=V1584))&gt;1,0,1)</f>
        <v>1</v>
      </c>
    </row>
    <row r="1585" spans="1:33" ht="15" customHeight="1">
      <c r="A1585" s="142" t="s">
        <v>2780</v>
      </c>
      <c r="B1585" s="142" t="s">
        <v>2780</v>
      </c>
      <c r="C1585" s="142" t="s">
        <v>26</v>
      </c>
      <c r="D1585" s="72"/>
      <c r="E1585" s="72"/>
      <c r="F1585" s="142" t="s">
        <v>16</v>
      </c>
      <c r="G1585" s="142" t="str">
        <f t="shared" si="83"/>
        <v>Octobre</v>
      </c>
      <c r="H1585" s="158">
        <v>42654</v>
      </c>
      <c r="I1585" s="84" t="s">
        <v>1051</v>
      </c>
      <c r="J1585" s="142" t="s">
        <v>1052</v>
      </c>
      <c r="K1585" s="142" t="s">
        <v>1054</v>
      </c>
      <c r="L1585" s="142"/>
      <c r="M1585" s="80" t="s">
        <v>27</v>
      </c>
      <c r="N1585" s="159">
        <v>300</v>
      </c>
      <c r="O1585" s="75"/>
      <c r="P1585" s="75"/>
      <c r="Q1585" s="75"/>
      <c r="R1585" s="79" t="s">
        <v>1885</v>
      </c>
      <c r="S1585" s="144">
        <v>325</v>
      </c>
      <c r="T1585" s="85" t="s">
        <v>30</v>
      </c>
      <c r="U1585" s="142" t="s">
        <v>17</v>
      </c>
      <c r="V1585" s="142" t="s">
        <v>275</v>
      </c>
      <c r="W1585" s="86" t="s">
        <v>1625</v>
      </c>
      <c r="X1585" s="142"/>
      <c r="Y1585" s="142"/>
      <c r="Z1585" s="142"/>
      <c r="AA1585" s="142"/>
      <c r="AB1585" s="142" t="str">
        <f t="shared" si="81"/>
        <v>SAM20161011GRRO4E</v>
      </c>
      <c r="AC1585" s="142">
        <f t="shared" si="82"/>
        <v>0</v>
      </c>
      <c r="AD1585" s="142" t="str">
        <f>VLOOKUP(U1585,NIVEAUXADMIN!A:B,2,FALSE)</f>
        <v>HT08</v>
      </c>
      <c r="AE1585" s="142" t="str">
        <f>VLOOKUP(V1585,NIVEAUXADMIN!E:F,2,FALSE)</f>
        <v>HT08832</v>
      </c>
      <c r="AF1585" s="142" t="str">
        <f>VLOOKUP(W1585,NIVEAUXADMIN!I:J,2,FALSE)</f>
        <v>HT08832-04</v>
      </c>
      <c r="AG1585" s="142">
        <f>IF(SUMPRODUCT(($A$4:$A1585=A1585)*($V$4:$V1585=V1585))&gt;1,0,1)</f>
        <v>0</v>
      </c>
    </row>
    <row r="1586" spans="1:33" ht="15" customHeight="1">
      <c r="A1586" s="142" t="s">
        <v>2780</v>
      </c>
      <c r="B1586" s="142" t="s">
        <v>2780</v>
      </c>
      <c r="C1586" s="142" t="s">
        <v>26</v>
      </c>
      <c r="D1586" s="72"/>
      <c r="E1586" s="72"/>
      <c r="F1586" s="142" t="s">
        <v>16</v>
      </c>
      <c r="G1586" s="142" t="str">
        <f t="shared" si="83"/>
        <v>Octobre</v>
      </c>
      <c r="H1586" s="158">
        <v>42654</v>
      </c>
      <c r="I1586" s="84" t="s">
        <v>1051</v>
      </c>
      <c r="J1586" s="142" t="s">
        <v>1052</v>
      </c>
      <c r="K1586" s="142" t="s">
        <v>1062</v>
      </c>
      <c r="L1586" s="142"/>
      <c r="M1586" s="80" t="s">
        <v>27</v>
      </c>
      <c r="N1586" s="159">
        <v>318</v>
      </c>
      <c r="O1586" s="75"/>
      <c r="P1586" s="75"/>
      <c r="Q1586" s="75"/>
      <c r="R1586" s="79" t="s">
        <v>1885</v>
      </c>
      <c r="S1586" s="144">
        <v>325</v>
      </c>
      <c r="T1586" s="85" t="s">
        <v>30</v>
      </c>
      <c r="U1586" s="142" t="s">
        <v>17</v>
      </c>
      <c r="V1586" s="142" t="s">
        <v>275</v>
      </c>
      <c r="W1586" s="86" t="s">
        <v>1625</v>
      </c>
      <c r="X1586" s="142"/>
      <c r="Y1586" s="142"/>
      <c r="Z1586" s="142"/>
      <c r="AA1586" s="142"/>
      <c r="AB1586" s="142" t="str">
        <f t="shared" si="81"/>
        <v>SAM20161011GRRO4E</v>
      </c>
      <c r="AC1586" s="142">
        <f t="shared" si="82"/>
        <v>0</v>
      </c>
      <c r="AD1586" s="142" t="str">
        <f>VLOOKUP(U1586,NIVEAUXADMIN!A:B,2,FALSE)</f>
        <v>HT08</v>
      </c>
      <c r="AE1586" s="142" t="str">
        <f>VLOOKUP(V1586,NIVEAUXADMIN!E:F,2,FALSE)</f>
        <v>HT08832</v>
      </c>
      <c r="AF1586" s="142" t="str">
        <f>VLOOKUP(W1586,NIVEAUXADMIN!I:J,2,FALSE)</f>
        <v>HT08832-04</v>
      </c>
      <c r="AG1586" s="142">
        <f>IF(SUMPRODUCT(($A$4:$A1586=A1586)*($V$4:$V1586=V1586))&gt;1,0,1)</f>
        <v>0</v>
      </c>
    </row>
    <row r="1587" spans="1:33" ht="15" customHeight="1">
      <c r="A1587" s="142" t="s">
        <v>2780</v>
      </c>
      <c r="B1587" s="142" t="s">
        <v>2780</v>
      </c>
      <c r="C1587" s="142" t="s">
        <v>26</v>
      </c>
      <c r="D1587" s="72"/>
      <c r="E1587" s="72"/>
      <c r="F1587" s="142" t="s">
        <v>16</v>
      </c>
      <c r="G1587" s="142" t="str">
        <f t="shared" si="83"/>
        <v>Octobre</v>
      </c>
      <c r="H1587" s="158">
        <v>42656</v>
      </c>
      <c r="I1587" s="84" t="s">
        <v>1049</v>
      </c>
      <c r="J1587" s="142" t="s">
        <v>1053</v>
      </c>
      <c r="K1587" s="142" t="s">
        <v>1048</v>
      </c>
      <c r="L1587" s="142"/>
      <c r="M1587" s="80" t="s">
        <v>27</v>
      </c>
      <c r="N1587" s="159">
        <v>735</v>
      </c>
      <c r="O1587" s="75"/>
      <c r="P1587" s="75"/>
      <c r="Q1587" s="75"/>
      <c r="R1587" s="79" t="s">
        <v>1885</v>
      </c>
      <c r="S1587" s="144">
        <v>850</v>
      </c>
      <c r="T1587" s="85"/>
      <c r="U1587" s="142" t="s">
        <v>20</v>
      </c>
      <c r="V1587" s="142" t="s">
        <v>542</v>
      </c>
      <c r="W1587" s="86" t="s">
        <v>1309</v>
      </c>
      <c r="X1587" s="142"/>
      <c r="Y1587" s="142"/>
      <c r="Z1587" s="142"/>
      <c r="AA1587" s="142"/>
      <c r="AB1587" s="142" t="str">
        <f t="shared" si="81"/>
        <v>SAM20161013SURO1È</v>
      </c>
      <c r="AC1587" s="142">
        <f t="shared" si="82"/>
        <v>0</v>
      </c>
      <c r="AD1587" s="142" t="str">
        <f>VLOOKUP(U1587,NIVEAUXADMIN!A:B,2,FALSE)</f>
        <v>HT07</v>
      </c>
      <c r="AE1587" s="142" t="str">
        <f>VLOOKUP(V1587,NIVEAUXADMIN!E:F,2,FALSE)</f>
        <v>HT07743</v>
      </c>
      <c r="AF1587" s="142" t="str">
        <f>VLOOKUP(W1587,NIVEAUXADMIN!I:J,2,FALSE)</f>
        <v>HT07743-01</v>
      </c>
      <c r="AG1587" s="142">
        <f>IF(SUMPRODUCT(($A$4:$A1587=A1587)*($V$4:$V1587=V1587))&gt;1,0,1)</f>
        <v>1</v>
      </c>
    </row>
    <row r="1588" spans="1:33" ht="15" customHeight="1">
      <c r="A1588" s="142" t="s">
        <v>2780</v>
      </c>
      <c r="B1588" s="142" t="s">
        <v>2780</v>
      </c>
      <c r="C1588" s="142" t="s">
        <v>26</v>
      </c>
      <c r="D1588" s="72"/>
      <c r="E1588" s="72"/>
      <c r="F1588" s="142" t="s">
        <v>16</v>
      </c>
      <c r="G1588" s="142" t="str">
        <f t="shared" si="83"/>
        <v>Octobre</v>
      </c>
      <c r="H1588" s="158">
        <v>42656</v>
      </c>
      <c r="I1588" s="84" t="s">
        <v>1051</v>
      </c>
      <c r="J1588" s="142" t="s">
        <v>1052</v>
      </c>
      <c r="K1588" s="142" t="s">
        <v>1054</v>
      </c>
      <c r="L1588" s="142"/>
      <c r="M1588" s="80" t="s">
        <v>27</v>
      </c>
      <c r="N1588" s="159">
        <v>300</v>
      </c>
      <c r="O1588" s="75"/>
      <c r="P1588" s="75"/>
      <c r="Q1588" s="75"/>
      <c r="R1588" s="79" t="s">
        <v>1885</v>
      </c>
      <c r="S1588" s="144">
        <v>850</v>
      </c>
      <c r="T1588" s="85" t="s">
        <v>30</v>
      </c>
      <c r="U1588" s="142" t="s">
        <v>20</v>
      </c>
      <c r="V1588" s="142" t="s">
        <v>542</v>
      </c>
      <c r="W1588" s="86" t="s">
        <v>1309</v>
      </c>
      <c r="X1588" s="142"/>
      <c r="Y1588" s="142"/>
      <c r="Z1588" s="142"/>
      <c r="AA1588" s="142"/>
      <c r="AB1588" s="142" t="str">
        <f t="shared" si="81"/>
        <v>SAM20161013SURO1È</v>
      </c>
      <c r="AC1588" s="142">
        <f t="shared" si="82"/>
        <v>0</v>
      </c>
      <c r="AD1588" s="142" t="str">
        <f>VLOOKUP(U1588,NIVEAUXADMIN!A:B,2,FALSE)</f>
        <v>HT07</v>
      </c>
      <c r="AE1588" s="142" t="str">
        <f>VLOOKUP(V1588,NIVEAUXADMIN!E:F,2,FALSE)</f>
        <v>HT07743</v>
      </c>
      <c r="AF1588" s="142" t="str">
        <f>VLOOKUP(W1588,NIVEAUXADMIN!I:J,2,FALSE)</f>
        <v>HT07743-01</v>
      </c>
      <c r="AG1588" s="142">
        <f>IF(SUMPRODUCT(($A$4:$A1588=A1588)*($V$4:$V1588=V1588))&gt;1,0,1)</f>
        <v>0</v>
      </c>
    </row>
    <row r="1589" spans="1:33" ht="15" customHeight="1">
      <c r="A1589" s="142" t="s">
        <v>2780</v>
      </c>
      <c r="B1589" s="142" t="s">
        <v>2780</v>
      </c>
      <c r="C1589" s="142" t="s">
        <v>26</v>
      </c>
      <c r="D1589" s="72"/>
      <c r="E1589" s="72"/>
      <c r="F1589" s="142" t="s">
        <v>16</v>
      </c>
      <c r="G1589" s="142" t="str">
        <f t="shared" si="83"/>
        <v>Octobre</v>
      </c>
      <c r="H1589" s="158">
        <v>42656</v>
      </c>
      <c r="I1589" s="84" t="s">
        <v>1051</v>
      </c>
      <c r="J1589" s="142" t="s">
        <v>1052</v>
      </c>
      <c r="K1589" s="142" t="s">
        <v>1062</v>
      </c>
      <c r="L1589" s="142"/>
      <c r="M1589" s="80" t="s">
        <v>27</v>
      </c>
      <c r="N1589" s="159">
        <v>300</v>
      </c>
      <c r="O1589" s="75"/>
      <c r="P1589" s="75"/>
      <c r="Q1589" s="75"/>
      <c r="R1589" s="79" t="s">
        <v>1885</v>
      </c>
      <c r="S1589" s="144">
        <v>850</v>
      </c>
      <c r="T1589" s="85" t="s">
        <v>30</v>
      </c>
      <c r="U1589" s="142" t="s">
        <v>20</v>
      </c>
      <c r="V1589" s="142" t="s">
        <v>542</v>
      </c>
      <c r="W1589" s="86" t="s">
        <v>1309</v>
      </c>
      <c r="X1589" s="142"/>
      <c r="Y1589" s="142"/>
      <c r="Z1589" s="142"/>
      <c r="AA1589" s="142"/>
      <c r="AB1589" s="142" t="str">
        <f t="shared" si="81"/>
        <v>SAM20161013SURO1È</v>
      </c>
      <c r="AC1589" s="142">
        <f t="shared" si="82"/>
        <v>0</v>
      </c>
      <c r="AD1589" s="142" t="str">
        <f>VLOOKUP(U1589,NIVEAUXADMIN!A:B,2,FALSE)</f>
        <v>HT07</v>
      </c>
      <c r="AE1589" s="142" t="str">
        <f>VLOOKUP(V1589,NIVEAUXADMIN!E:F,2,FALSE)</f>
        <v>HT07743</v>
      </c>
      <c r="AF1589" s="142" t="str">
        <f>VLOOKUP(W1589,NIVEAUXADMIN!I:J,2,FALSE)</f>
        <v>HT07743-01</v>
      </c>
      <c r="AG1589" s="142">
        <f>IF(SUMPRODUCT(($A$4:$A1589=A1589)*($V$4:$V1589=V1589))&gt;1,0,1)</f>
        <v>0</v>
      </c>
    </row>
    <row r="1590" spans="1:33" ht="15" customHeight="1">
      <c r="A1590" s="142" t="s">
        <v>2780</v>
      </c>
      <c r="B1590" s="142" t="s">
        <v>2780</v>
      </c>
      <c r="C1590" s="142" t="s">
        <v>26</v>
      </c>
      <c r="D1590" s="72"/>
      <c r="E1590" s="72"/>
      <c r="F1590" s="142" t="s">
        <v>16</v>
      </c>
      <c r="G1590" s="142" t="str">
        <f t="shared" si="83"/>
        <v>Octobre</v>
      </c>
      <c r="H1590" s="158">
        <v>42657</v>
      </c>
      <c r="I1590" s="84" t="s">
        <v>1051</v>
      </c>
      <c r="J1590" s="142" t="s">
        <v>1052</v>
      </c>
      <c r="K1590" s="142" t="s">
        <v>1054</v>
      </c>
      <c r="L1590" s="142"/>
      <c r="M1590" s="80" t="s">
        <v>27</v>
      </c>
      <c r="N1590" s="159">
        <v>340</v>
      </c>
      <c r="O1590" s="75"/>
      <c r="P1590" s="75"/>
      <c r="Q1590" s="75"/>
      <c r="R1590" s="79" t="s">
        <v>1885</v>
      </c>
      <c r="S1590" s="144">
        <v>636</v>
      </c>
      <c r="T1590" s="85" t="s">
        <v>30</v>
      </c>
      <c r="U1590" s="142" t="s">
        <v>17</v>
      </c>
      <c r="V1590" s="142" t="s">
        <v>18</v>
      </c>
      <c r="W1590" s="86" t="s">
        <v>1805</v>
      </c>
      <c r="X1590" s="142"/>
      <c r="Y1590" s="142"/>
      <c r="Z1590" s="142"/>
      <c r="AA1590" s="142"/>
      <c r="AB1590" s="142" t="str">
        <f t="shared" si="81"/>
        <v>SAM20161014GRJE9E</v>
      </c>
      <c r="AC1590" s="142">
        <f t="shared" si="82"/>
        <v>0</v>
      </c>
      <c r="AD1590" s="142" t="str">
        <f>VLOOKUP(U1590,NIVEAUXADMIN!A:B,2,FALSE)</f>
        <v>HT08</v>
      </c>
      <c r="AE1590" s="142" t="str">
        <f>VLOOKUP(V1590,NIVEAUXADMIN!E:F,2,FALSE)</f>
        <v>HT08811</v>
      </c>
      <c r="AF1590" s="142" t="str">
        <f>VLOOKUP(W1590,NIVEAUXADMIN!I:J,2,FALSE)</f>
        <v>HT08811-09</v>
      </c>
      <c r="AG1590" s="142">
        <f>IF(SUMPRODUCT(($A$4:$A1590=A1590)*($V$4:$V1590=V1590))&gt;1,0,1)</f>
        <v>0</v>
      </c>
    </row>
    <row r="1591" spans="1:33" ht="15" customHeight="1">
      <c r="A1591" s="142" t="s">
        <v>2780</v>
      </c>
      <c r="B1591" s="142" t="s">
        <v>2780</v>
      </c>
      <c r="C1591" s="142" t="s">
        <v>26</v>
      </c>
      <c r="D1591" s="72"/>
      <c r="E1591" s="72"/>
      <c r="F1591" s="142" t="s">
        <v>16</v>
      </c>
      <c r="G1591" s="142" t="str">
        <f t="shared" si="83"/>
        <v>Octobre</v>
      </c>
      <c r="H1591" s="158">
        <v>42657</v>
      </c>
      <c r="I1591" s="84" t="s">
        <v>1051</v>
      </c>
      <c r="J1591" s="142" t="s">
        <v>1052</v>
      </c>
      <c r="K1591" s="142" t="s">
        <v>1062</v>
      </c>
      <c r="L1591" s="142"/>
      <c r="M1591" s="80" t="s">
        <v>27</v>
      </c>
      <c r="N1591" s="159">
        <v>340</v>
      </c>
      <c r="O1591" s="75"/>
      <c r="P1591" s="75"/>
      <c r="Q1591" s="75"/>
      <c r="R1591" s="79" t="s">
        <v>1885</v>
      </c>
      <c r="S1591" s="144">
        <v>636</v>
      </c>
      <c r="T1591" s="85" t="s">
        <v>30</v>
      </c>
      <c r="U1591" s="142" t="s">
        <v>17</v>
      </c>
      <c r="V1591" s="142" t="s">
        <v>18</v>
      </c>
      <c r="W1591" s="86" t="s">
        <v>1805</v>
      </c>
      <c r="X1591" s="142"/>
      <c r="Y1591" s="142"/>
      <c r="Z1591" s="142"/>
      <c r="AA1591" s="142"/>
      <c r="AB1591" s="142" t="str">
        <f t="shared" si="81"/>
        <v>SAM20161014GRJE9E</v>
      </c>
      <c r="AC1591" s="142">
        <f t="shared" si="82"/>
        <v>0</v>
      </c>
      <c r="AD1591" s="142" t="str">
        <f>VLOOKUP(U1591,NIVEAUXADMIN!A:B,2,FALSE)</f>
        <v>HT08</v>
      </c>
      <c r="AE1591" s="142" t="str">
        <f>VLOOKUP(V1591,NIVEAUXADMIN!E:F,2,FALSE)</f>
        <v>HT08811</v>
      </c>
      <c r="AF1591" s="142" t="str">
        <f>VLOOKUP(W1591,NIVEAUXADMIN!I:J,2,FALSE)</f>
        <v>HT08811-09</v>
      </c>
      <c r="AG1591" s="142">
        <f>IF(SUMPRODUCT(($A$4:$A1591=A1591)*($V$4:$V1591=V1591))&gt;1,0,1)</f>
        <v>0</v>
      </c>
    </row>
    <row r="1592" spans="1:33" ht="15" customHeight="1">
      <c r="A1592" s="142" t="s">
        <v>2780</v>
      </c>
      <c r="B1592" s="142" t="s">
        <v>2780</v>
      </c>
      <c r="C1592" s="142" t="s">
        <v>26</v>
      </c>
      <c r="D1592" s="72"/>
      <c r="E1592" s="72"/>
      <c r="F1592" s="142" t="s">
        <v>16</v>
      </c>
      <c r="G1592" s="142" t="str">
        <f t="shared" si="83"/>
        <v>Octobre</v>
      </c>
      <c r="H1592" s="158">
        <v>42658</v>
      </c>
      <c r="I1592" s="84" t="s">
        <v>1049</v>
      </c>
      <c r="J1592" s="142" t="s">
        <v>1053</v>
      </c>
      <c r="K1592" s="142" t="s">
        <v>1048</v>
      </c>
      <c r="L1592" s="142"/>
      <c r="M1592" s="80" t="s">
        <v>27</v>
      </c>
      <c r="N1592" s="159">
        <v>200</v>
      </c>
      <c r="O1592" s="75"/>
      <c r="P1592" s="75"/>
      <c r="Q1592" s="75"/>
      <c r="R1592" s="79" t="s">
        <v>1885</v>
      </c>
      <c r="S1592" s="144">
        <v>200</v>
      </c>
      <c r="T1592" s="85"/>
      <c r="U1592" s="142" t="s">
        <v>20</v>
      </c>
      <c r="V1592" s="142" t="s">
        <v>21</v>
      </c>
      <c r="W1592" s="86" t="s">
        <v>1321</v>
      </c>
      <c r="X1592" s="142"/>
      <c r="Y1592" s="142"/>
      <c r="Z1592" s="142"/>
      <c r="AA1592" s="142"/>
      <c r="AB1592" s="142" t="str">
        <f t="shared" si="81"/>
        <v>SAM20161015SULE1È</v>
      </c>
      <c r="AC1592" s="142">
        <f t="shared" si="82"/>
        <v>0</v>
      </c>
      <c r="AD1592" s="142" t="str">
        <f>VLOOKUP(U1592,NIVEAUXADMIN!A:B,2,FALSE)</f>
        <v>HT07</v>
      </c>
      <c r="AE1592" s="142" t="str">
        <f>VLOOKUP(V1592,NIVEAUXADMIN!E:F,2,FALSE)</f>
        <v>HT07711</v>
      </c>
      <c r="AF1592" s="142" t="str">
        <f>VLOOKUP(W1592,NIVEAUXADMIN!I:J,2,FALSE)</f>
        <v>HT07711-01</v>
      </c>
      <c r="AG1592" s="142">
        <f>IF(SUMPRODUCT(($A$4:$A1592=A1592)*($V$4:$V1592=V1592))&gt;1,0,1)</f>
        <v>1</v>
      </c>
    </row>
    <row r="1593" spans="1:33" ht="15" customHeight="1">
      <c r="A1593" s="142" t="s">
        <v>2780</v>
      </c>
      <c r="B1593" s="142" t="s">
        <v>2780</v>
      </c>
      <c r="C1593" s="142" t="s">
        <v>26</v>
      </c>
      <c r="D1593" s="72"/>
      <c r="E1593" s="72"/>
      <c r="F1593" s="142" t="s">
        <v>16</v>
      </c>
      <c r="G1593" s="142" t="str">
        <f t="shared" si="83"/>
        <v>Octobre</v>
      </c>
      <c r="H1593" s="158">
        <v>42659</v>
      </c>
      <c r="I1593" s="84" t="s">
        <v>1049</v>
      </c>
      <c r="J1593" s="142" t="s">
        <v>1053</v>
      </c>
      <c r="K1593" s="142" t="s">
        <v>1048</v>
      </c>
      <c r="L1593" s="142"/>
      <c r="M1593" s="80" t="s">
        <v>27</v>
      </c>
      <c r="N1593" s="159">
        <v>50</v>
      </c>
      <c r="O1593" s="75"/>
      <c r="P1593" s="75"/>
      <c r="Q1593" s="75"/>
      <c r="R1593" s="79" t="s">
        <v>1885</v>
      </c>
      <c r="S1593" s="144"/>
      <c r="T1593" s="85"/>
      <c r="U1593" s="142" t="s">
        <v>17</v>
      </c>
      <c r="V1593" s="142" t="s">
        <v>18</v>
      </c>
      <c r="W1593" s="86" t="s">
        <v>1764</v>
      </c>
      <c r="X1593" s="142" t="s">
        <v>1869</v>
      </c>
      <c r="Y1593" s="142"/>
      <c r="Z1593" s="142"/>
      <c r="AA1593" s="142"/>
      <c r="AB1593" s="142" t="str">
        <f t="shared" si="81"/>
        <v>SAM20161016GRJE7E</v>
      </c>
      <c r="AC1593" s="142">
        <f t="shared" si="82"/>
        <v>0</v>
      </c>
      <c r="AD1593" s="142" t="str">
        <f>VLOOKUP(U1593,NIVEAUXADMIN!A:B,2,FALSE)</f>
        <v>HT08</v>
      </c>
      <c r="AE1593" s="142" t="str">
        <f>VLOOKUP(V1593,NIVEAUXADMIN!E:F,2,FALSE)</f>
        <v>HT08811</v>
      </c>
      <c r="AF1593" s="142" t="str">
        <f>VLOOKUP(W1593,NIVEAUXADMIN!I:J,2,FALSE)</f>
        <v>HT08811-07</v>
      </c>
      <c r="AG1593" s="142">
        <f>IF(SUMPRODUCT(($A$4:$A1593=A1593)*($V$4:$V1593=V1593))&gt;1,0,1)</f>
        <v>0</v>
      </c>
    </row>
    <row r="1594" spans="1:33" ht="15" customHeight="1">
      <c r="A1594" s="142" t="s">
        <v>2780</v>
      </c>
      <c r="B1594" s="142" t="s">
        <v>2780</v>
      </c>
      <c r="C1594" s="142" t="s">
        <v>26</v>
      </c>
      <c r="D1594" s="72"/>
      <c r="E1594" s="72"/>
      <c r="F1594" s="142" t="s">
        <v>16</v>
      </c>
      <c r="G1594" s="142" t="str">
        <f t="shared" si="83"/>
        <v>Octobre</v>
      </c>
      <c r="H1594" s="158">
        <v>42659</v>
      </c>
      <c r="I1594" s="84" t="s">
        <v>1051</v>
      </c>
      <c r="J1594" s="142" t="s">
        <v>1052</v>
      </c>
      <c r="K1594" s="142" t="s">
        <v>1054</v>
      </c>
      <c r="L1594" s="142"/>
      <c r="M1594" s="80" t="s">
        <v>27</v>
      </c>
      <c r="N1594" s="159">
        <v>50</v>
      </c>
      <c r="O1594" s="75"/>
      <c r="P1594" s="75"/>
      <c r="Q1594" s="75"/>
      <c r="R1594" s="79" t="s">
        <v>1885</v>
      </c>
      <c r="S1594" s="144"/>
      <c r="T1594" s="85"/>
      <c r="U1594" s="142" t="s">
        <v>17</v>
      </c>
      <c r="V1594" s="142" t="s">
        <v>18</v>
      </c>
      <c r="W1594" s="86" t="s">
        <v>1764</v>
      </c>
      <c r="X1594" s="142" t="s">
        <v>1869</v>
      </c>
      <c r="Y1594" s="142"/>
      <c r="Z1594" s="142"/>
      <c r="AA1594" s="142"/>
      <c r="AB1594" s="142" t="str">
        <f t="shared" si="81"/>
        <v>SAM20161016GRJE7E</v>
      </c>
      <c r="AC1594" s="142">
        <f t="shared" si="82"/>
        <v>0</v>
      </c>
      <c r="AD1594" s="142" t="str">
        <f>VLOOKUP(U1594,NIVEAUXADMIN!A:B,2,FALSE)</f>
        <v>HT08</v>
      </c>
      <c r="AE1594" s="142" t="str">
        <f>VLOOKUP(V1594,NIVEAUXADMIN!E:F,2,FALSE)</f>
        <v>HT08811</v>
      </c>
      <c r="AF1594" s="142" t="str">
        <f>VLOOKUP(W1594,NIVEAUXADMIN!I:J,2,FALSE)</f>
        <v>HT08811-07</v>
      </c>
      <c r="AG1594" s="142">
        <f>IF(SUMPRODUCT(($A$4:$A1594=A1594)*($V$4:$V1594=V1594))&gt;1,0,1)</f>
        <v>0</v>
      </c>
    </row>
    <row r="1595" spans="1:33" ht="15" customHeight="1">
      <c r="A1595" s="142" t="s">
        <v>2780</v>
      </c>
      <c r="B1595" s="142" t="s">
        <v>2780</v>
      </c>
      <c r="C1595" s="142" t="s">
        <v>26</v>
      </c>
      <c r="D1595" s="72"/>
      <c r="E1595" s="72"/>
      <c r="F1595" s="142" t="s">
        <v>16</v>
      </c>
      <c r="G1595" s="142" t="str">
        <f t="shared" si="83"/>
        <v>Octobre</v>
      </c>
      <c r="H1595" s="158">
        <v>42659</v>
      </c>
      <c r="I1595" s="84" t="s">
        <v>1051</v>
      </c>
      <c r="J1595" s="142" t="s">
        <v>1052</v>
      </c>
      <c r="K1595" s="142" t="s">
        <v>1062</v>
      </c>
      <c r="L1595" s="142"/>
      <c r="M1595" s="80" t="s">
        <v>27</v>
      </c>
      <c r="N1595" s="159">
        <v>50</v>
      </c>
      <c r="O1595" s="75"/>
      <c r="P1595" s="75"/>
      <c r="Q1595" s="75"/>
      <c r="R1595" s="79" t="s">
        <v>1885</v>
      </c>
      <c r="S1595" s="144"/>
      <c r="T1595" s="85"/>
      <c r="U1595" s="142" t="s">
        <v>17</v>
      </c>
      <c r="V1595" s="142" t="s">
        <v>18</v>
      </c>
      <c r="W1595" s="86" t="s">
        <v>1764</v>
      </c>
      <c r="X1595" s="142" t="s">
        <v>1869</v>
      </c>
      <c r="Y1595" s="142"/>
      <c r="Z1595" s="142"/>
      <c r="AA1595" s="142"/>
      <c r="AB1595" s="142" t="str">
        <f t="shared" si="81"/>
        <v>SAM20161016GRJE7E</v>
      </c>
      <c r="AC1595" s="142">
        <f t="shared" si="82"/>
        <v>0</v>
      </c>
      <c r="AD1595" s="142" t="str">
        <f>VLOOKUP(U1595,NIVEAUXADMIN!A:B,2,FALSE)</f>
        <v>HT08</v>
      </c>
      <c r="AE1595" s="142" t="str">
        <f>VLOOKUP(V1595,NIVEAUXADMIN!E:F,2,FALSE)</f>
        <v>HT08811</v>
      </c>
      <c r="AF1595" s="142" t="str">
        <f>VLOOKUP(W1595,NIVEAUXADMIN!I:J,2,FALSE)</f>
        <v>HT08811-07</v>
      </c>
      <c r="AG1595" s="142">
        <f>IF(SUMPRODUCT(($A$4:$A1595=A1595)*($V$4:$V1595=V1595))&gt;1,0,1)</f>
        <v>0</v>
      </c>
    </row>
    <row r="1596" spans="1:33" ht="15" customHeight="1">
      <c r="A1596" s="142" t="s">
        <v>2780</v>
      </c>
      <c r="B1596" s="142" t="s">
        <v>2780</v>
      </c>
      <c r="C1596" s="142" t="s">
        <v>26</v>
      </c>
      <c r="D1596" s="72"/>
      <c r="E1596" s="72"/>
      <c r="F1596" s="142" t="s">
        <v>16</v>
      </c>
      <c r="G1596" s="142" t="str">
        <f t="shared" si="83"/>
        <v>Octobre</v>
      </c>
      <c r="H1596" s="158">
        <v>42659</v>
      </c>
      <c r="I1596" s="84" t="s">
        <v>1049</v>
      </c>
      <c r="J1596" s="142" t="s">
        <v>1053</v>
      </c>
      <c r="K1596" s="142" t="s">
        <v>1048</v>
      </c>
      <c r="L1596" s="142"/>
      <c r="M1596" s="80" t="s">
        <v>27</v>
      </c>
      <c r="N1596" s="159">
        <v>106</v>
      </c>
      <c r="O1596" s="75"/>
      <c r="P1596" s="75"/>
      <c r="Q1596" s="75"/>
      <c r="R1596" s="79" t="s">
        <v>1885</v>
      </c>
      <c r="S1596" s="144"/>
      <c r="T1596" s="85"/>
      <c r="U1596" s="142" t="s">
        <v>17</v>
      </c>
      <c r="V1596" s="142" t="s">
        <v>18</v>
      </c>
      <c r="W1596" s="86" t="s">
        <v>1805</v>
      </c>
      <c r="X1596" s="142" t="s">
        <v>1868</v>
      </c>
      <c r="Y1596" s="142"/>
      <c r="Z1596" s="142"/>
      <c r="AA1596" s="142"/>
      <c r="AB1596" s="142" t="str">
        <f t="shared" si="81"/>
        <v>SAM20161016GRJE9E</v>
      </c>
      <c r="AC1596" s="142">
        <f t="shared" si="82"/>
        <v>0</v>
      </c>
      <c r="AD1596" s="142" t="str">
        <f>VLOOKUP(U1596,NIVEAUXADMIN!A:B,2,FALSE)</f>
        <v>HT08</v>
      </c>
      <c r="AE1596" s="142" t="str">
        <f>VLOOKUP(V1596,NIVEAUXADMIN!E:F,2,FALSE)</f>
        <v>HT08811</v>
      </c>
      <c r="AF1596" s="142" t="str">
        <f>VLOOKUP(W1596,NIVEAUXADMIN!I:J,2,FALSE)</f>
        <v>HT08811-09</v>
      </c>
      <c r="AG1596" s="142">
        <f>IF(SUMPRODUCT(($A$4:$A1596=A1596)*($V$4:$V1596=V1596))&gt;1,0,1)</f>
        <v>0</v>
      </c>
    </row>
    <row r="1597" spans="1:33" ht="15" customHeight="1">
      <c r="A1597" s="142" t="s">
        <v>2780</v>
      </c>
      <c r="B1597" s="142" t="s">
        <v>2780</v>
      </c>
      <c r="C1597" s="142" t="s">
        <v>26</v>
      </c>
      <c r="D1597" s="72"/>
      <c r="E1597" s="72"/>
      <c r="F1597" s="142" t="s">
        <v>16</v>
      </c>
      <c r="G1597" s="142" t="str">
        <f t="shared" si="83"/>
        <v>Octobre</v>
      </c>
      <c r="H1597" s="158">
        <v>42659</v>
      </c>
      <c r="I1597" s="84" t="s">
        <v>1051</v>
      </c>
      <c r="J1597" s="142" t="s">
        <v>1052</v>
      </c>
      <c r="K1597" s="142" t="s">
        <v>1054</v>
      </c>
      <c r="L1597" s="142"/>
      <c r="M1597" s="80" t="s">
        <v>27</v>
      </c>
      <c r="N1597" s="159">
        <v>106</v>
      </c>
      <c r="O1597" s="75"/>
      <c r="P1597" s="75"/>
      <c r="Q1597" s="75"/>
      <c r="R1597" s="79" t="s">
        <v>1885</v>
      </c>
      <c r="S1597" s="144"/>
      <c r="T1597" s="85"/>
      <c r="U1597" s="142" t="s">
        <v>17</v>
      </c>
      <c r="V1597" s="142" t="s">
        <v>18</v>
      </c>
      <c r="W1597" s="86" t="s">
        <v>1805</v>
      </c>
      <c r="X1597" s="142" t="s">
        <v>1868</v>
      </c>
      <c r="Y1597" s="142"/>
      <c r="Z1597" s="142"/>
      <c r="AA1597" s="142"/>
      <c r="AB1597" s="142" t="str">
        <f t="shared" si="81"/>
        <v>SAM20161016GRJE9E</v>
      </c>
      <c r="AC1597" s="142">
        <f t="shared" si="82"/>
        <v>0</v>
      </c>
      <c r="AD1597" s="142" t="str">
        <f>VLOOKUP(U1597,NIVEAUXADMIN!A:B,2,FALSE)</f>
        <v>HT08</v>
      </c>
      <c r="AE1597" s="142" t="str">
        <f>VLOOKUP(V1597,NIVEAUXADMIN!E:F,2,FALSE)</f>
        <v>HT08811</v>
      </c>
      <c r="AF1597" s="142" t="str">
        <f>VLOOKUP(W1597,NIVEAUXADMIN!I:J,2,FALSE)</f>
        <v>HT08811-09</v>
      </c>
      <c r="AG1597" s="142">
        <f>IF(SUMPRODUCT(($A$4:$A1597=A1597)*($V$4:$V1597=V1597))&gt;1,0,1)</f>
        <v>0</v>
      </c>
    </row>
    <row r="1598" spans="1:33" ht="15" customHeight="1">
      <c r="A1598" s="142" t="s">
        <v>2780</v>
      </c>
      <c r="B1598" s="142" t="s">
        <v>2780</v>
      </c>
      <c r="C1598" s="142" t="s">
        <v>26</v>
      </c>
      <c r="D1598" s="72"/>
      <c r="E1598" s="72"/>
      <c r="F1598" s="142" t="s">
        <v>16</v>
      </c>
      <c r="G1598" s="142" t="str">
        <f t="shared" si="83"/>
        <v>Octobre</v>
      </c>
      <c r="H1598" s="158">
        <v>42659</v>
      </c>
      <c r="I1598" s="84" t="s">
        <v>1051</v>
      </c>
      <c r="J1598" s="142" t="s">
        <v>1052</v>
      </c>
      <c r="K1598" s="142" t="s">
        <v>1062</v>
      </c>
      <c r="L1598" s="142"/>
      <c r="M1598" s="80" t="s">
        <v>27</v>
      </c>
      <c r="N1598" s="159">
        <v>106</v>
      </c>
      <c r="O1598" s="75"/>
      <c r="P1598" s="75"/>
      <c r="Q1598" s="75"/>
      <c r="R1598" s="79" t="s">
        <v>1885</v>
      </c>
      <c r="S1598" s="144"/>
      <c r="T1598" s="85"/>
      <c r="U1598" s="142" t="s">
        <v>17</v>
      </c>
      <c r="V1598" s="142" t="s">
        <v>18</v>
      </c>
      <c r="W1598" s="86" t="s">
        <v>1805</v>
      </c>
      <c r="X1598" s="142" t="s">
        <v>1868</v>
      </c>
      <c r="Y1598" s="142"/>
      <c r="Z1598" s="142"/>
      <c r="AA1598" s="142"/>
      <c r="AB1598" s="142" t="str">
        <f t="shared" si="81"/>
        <v>SAM20161016GRJE9E</v>
      </c>
      <c r="AC1598" s="142">
        <f t="shared" si="82"/>
        <v>0</v>
      </c>
      <c r="AD1598" s="142" t="str">
        <f>VLOOKUP(U1598,NIVEAUXADMIN!A:B,2,FALSE)</f>
        <v>HT08</v>
      </c>
      <c r="AE1598" s="142" t="str">
        <f>VLOOKUP(V1598,NIVEAUXADMIN!E:F,2,FALSE)</f>
        <v>HT08811</v>
      </c>
      <c r="AF1598" s="142" t="str">
        <f>VLOOKUP(W1598,NIVEAUXADMIN!I:J,2,FALSE)</f>
        <v>HT08811-09</v>
      </c>
      <c r="AG1598" s="142">
        <f>IF(SUMPRODUCT(($A$4:$A1598=A1598)*($V$4:$V1598=V1598))&gt;1,0,1)</f>
        <v>0</v>
      </c>
    </row>
    <row r="1599" spans="1:33" ht="15" customHeight="1">
      <c r="A1599" s="142" t="s">
        <v>2780</v>
      </c>
      <c r="B1599" s="142" t="s">
        <v>2780</v>
      </c>
      <c r="C1599" s="142" t="s">
        <v>26</v>
      </c>
      <c r="D1599" s="72"/>
      <c r="E1599" s="72"/>
      <c r="F1599" s="142" t="s">
        <v>16</v>
      </c>
      <c r="G1599" s="142" t="str">
        <f t="shared" si="83"/>
        <v>Octobre</v>
      </c>
      <c r="H1599" s="158">
        <v>42659</v>
      </c>
      <c r="I1599" s="84" t="s">
        <v>1049</v>
      </c>
      <c r="J1599" s="142" t="s">
        <v>1053</v>
      </c>
      <c r="K1599" s="142" t="s">
        <v>1048</v>
      </c>
      <c r="L1599" s="142"/>
      <c r="M1599" s="80" t="s">
        <v>27</v>
      </c>
      <c r="N1599" s="159">
        <v>200</v>
      </c>
      <c r="O1599" s="75"/>
      <c r="P1599" s="75"/>
      <c r="Q1599" s="75"/>
      <c r="R1599" s="79" t="s">
        <v>1885</v>
      </c>
      <c r="S1599" s="144"/>
      <c r="T1599" s="85"/>
      <c r="U1599" s="142" t="s">
        <v>20</v>
      </c>
      <c r="V1599" s="142" t="s">
        <v>542</v>
      </c>
      <c r="W1599" s="86" t="s">
        <v>1309</v>
      </c>
      <c r="X1599" s="142"/>
      <c r="Y1599" s="142"/>
      <c r="Z1599" s="142"/>
      <c r="AA1599" s="142"/>
      <c r="AB1599" s="142" t="str">
        <f t="shared" si="81"/>
        <v>SAM20161016SURO1È</v>
      </c>
      <c r="AC1599" s="142">
        <f t="shared" si="82"/>
        <v>0</v>
      </c>
      <c r="AD1599" s="142" t="str">
        <f>VLOOKUP(U1599,NIVEAUXADMIN!A:B,2,FALSE)</f>
        <v>HT07</v>
      </c>
      <c r="AE1599" s="142" t="str">
        <f>VLOOKUP(V1599,NIVEAUXADMIN!E:F,2,FALSE)</f>
        <v>HT07743</v>
      </c>
      <c r="AF1599" s="142" t="str">
        <f>VLOOKUP(W1599,NIVEAUXADMIN!I:J,2,FALSE)</f>
        <v>HT07743-01</v>
      </c>
      <c r="AG1599" s="142">
        <f>IF(SUMPRODUCT(($A$4:$A1599=A1599)*($V$4:$V1599=V1599))&gt;1,0,1)</f>
        <v>0</v>
      </c>
    </row>
    <row r="1600" spans="1:33" ht="15" customHeight="1">
      <c r="A1600" s="142" t="s">
        <v>2780</v>
      </c>
      <c r="B1600" s="142" t="s">
        <v>2780</v>
      </c>
      <c r="C1600" s="142" t="s">
        <v>26</v>
      </c>
      <c r="D1600" s="72"/>
      <c r="E1600" s="72"/>
      <c r="F1600" s="142" t="s">
        <v>16</v>
      </c>
      <c r="G1600" s="142" t="str">
        <f t="shared" si="83"/>
        <v>Octobre</v>
      </c>
      <c r="H1600" s="158">
        <v>42659</v>
      </c>
      <c r="I1600" s="84" t="s">
        <v>1049</v>
      </c>
      <c r="J1600" s="142" t="s">
        <v>1053</v>
      </c>
      <c r="K1600" s="142" t="s">
        <v>1048</v>
      </c>
      <c r="L1600" s="142"/>
      <c r="M1600" s="80" t="s">
        <v>27</v>
      </c>
      <c r="N1600" s="159">
        <v>250</v>
      </c>
      <c r="O1600" s="75"/>
      <c r="P1600" s="75"/>
      <c r="Q1600" s="75"/>
      <c r="R1600" s="79" t="s">
        <v>1885</v>
      </c>
      <c r="S1600" s="144">
        <v>250</v>
      </c>
      <c r="T1600" s="85"/>
      <c r="U1600" s="142" t="s">
        <v>20</v>
      </c>
      <c r="V1600" s="142" t="s">
        <v>542</v>
      </c>
      <c r="W1600" s="86" t="s">
        <v>1515</v>
      </c>
      <c r="X1600" s="142"/>
      <c r="Y1600" s="142"/>
      <c r="Z1600" s="142"/>
      <c r="AA1600" s="142"/>
      <c r="AB1600" s="142" t="str">
        <f t="shared" si="81"/>
        <v>SAM20161016SURO2È</v>
      </c>
      <c r="AC1600" s="142">
        <f t="shared" si="82"/>
        <v>0</v>
      </c>
      <c r="AD1600" s="142" t="str">
        <f>VLOOKUP(U1600,NIVEAUXADMIN!A:B,2,FALSE)</f>
        <v>HT07</v>
      </c>
      <c r="AE1600" s="142" t="str">
        <f>VLOOKUP(V1600,NIVEAUXADMIN!E:F,2,FALSE)</f>
        <v>HT07743</v>
      </c>
      <c r="AF1600" s="142" t="str">
        <f>VLOOKUP(W1600,NIVEAUXADMIN!I:J,2,FALSE)</f>
        <v>HT07743-02</v>
      </c>
      <c r="AG1600" s="142">
        <f>IF(SUMPRODUCT(($A$4:$A1600=A1600)*($V$4:$V1600=V1600))&gt;1,0,1)</f>
        <v>0</v>
      </c>
    </row>
    <row r="1601" spans="1:33" ht="15" customHeight="1">
      <c r="A1601" s="142" t="s">
        <v>2780</v>
      </c>
      <c r="B1601" s="142" t="s">
        <v>2780</v>
      </c>
      <c r="C1601" s="142" t="s">
        <v>26</v>
      </c>
      <c r="D1601" s="72"/>
      <c r="E1601" s="72"/>
      <c r="F1601" s="142" t="s">
        <v>16</v>
      </c>
      <c r="G1601" s="142" t="str">
        <f t="shared" si="83"/>
        <v>Octobre</v>
      </c>
      <c r="H1601" s="158">
        <v>42659</v>
      </c>
      <c r="I1601" s="84" t="s">
        <v>1049</v>
      </c>
      <c r="J1601" s="142" t="s">
        <v>1053</v>
      </c>
      <c r="K1601" s="142" t="s">
        <v>1048</v>
      </c>
      <c r="L1601" s="142"/>
      <c r="M1601" s="80" t="s">
        <v>27</v>
      </c>
      <c r="N1601" s="159">
        <v>350</v>
      </c>
      <c r="O1601" s="75"/>
      <c r="P1601" s="75"/>
      <c r="Q1601" s="75"/>
      <c r="R1601" s="79" t="s">
        <v>1885</v>
      </c>
      <c r="S1601" s="144"/>
      <c r="T1601" s="85"/>
      <c r="U1601" s="142" t="s">
        <v>20</v>
      </c>
      <c r="V1601" s="142" t="s">
        <v>542</v>
      </c>
      <c r="W1601" s="86"/>
      <c r="X1601" s="142"/>
      <c r="Y1601" s="142"/>
      <c r="Z1601" s="142"/>
      <c r="AA1601" s="142"/>
      <c r="AB1601" s="142" t="str">
        <f t="shared" si="81"/>
        <v>SAM20161016SURO</v>
      </c>
      <c r="AC1601" s="142">
        <f t="shared" si="82"/>
        <v>0</v>
      </c>
      <c r="AD1601" s="142" t="str">
        <f>VLOOKUP(U1601,NIVEAUXADMIN!A:B,2,FALSE)</f>
        <v>HT07</v>
      </c>
      <c r="AE1601" s="142" t="str">
        <f>VLOOKUP(V1601,NIVEAUXADMIN!E:F,2,FALSE)</f>
        <v>HT07743</v>
      </c>
      <c r="AF1601" s="142" t="e">
        <f>VLOOKUP(W1601,NIVEAUXADMIN!I:J,2,FALSE)</f>
        <v>#N/A</v>
      </c>
      <c r="AG1601" s="142">
        <f>IF(SUMPRODUCT(($A$4:$A1601=A1601)*($V$4:$V1601=V1601))&gt;1,0,1)</f>
        <v>0</v>
      </c>
    </row>
    <row r="1602" spans="1:33" ht="15" customHeight="1">
      <c r="A1602" s="142" t="s">
        <v>2780</v>
      </c>
      <c r="B1602" s="142" t="s">
        <v>2780</v>
      </c>
      <c r="C1602" s="142" t="s">
        <v>26</v>
      </c>
      <c r="D1602" s="72"/>
      <c r="E1602" s="72"/>
      <c r="F1602" s="142" t="s">
        <v>16</v>
      </c>
      <c r="G1602" s="142" t="str">
        <f t="shared" si="83"/>
        <v>Octobre</v>
      </c>
      <c r="H1602" s="158">
        <v>42660</v>
      </c>
      <c r="I1602" s="84" t="s">
        <v>1049</v>
      </c>
      <c r="J1602" s="142" t="s">
        <v>1053</v>
      </c>
      <c r="K1602" s="142" t="s">
        <v>1048</v>
      </c>
      <c r="L1602" s="142"/>
      <c r="M1602" s="80" t="s">
        <v>27</v>
      </c>
      <c r="N1602" s="159">
        <v>700</v>
      </c>
      <c r="O1602" s="75"/>
      <c r="P1602" s="75"/>
      <c r="Q1602" s="75"/>
      <c r="R1602" s="79" t="s">
        <v>1885</v>
      </c>
      <c r="S1602" s="144">
        <v>700</v>
      </c>
      <c r="T1602" s="85"/>
      <c r="U1602" s="142" t="s">
        <v>20</v>
      </c>
      <c r="V1602" s="142" t="s">
        <v>523</v>
      </c>
      <c r="W1602" s="86" t="s">
        <v>1697</v>
      </c>
      <c r="X1602" s="142"/>
      <c r="Y1602" s="142"/>
      <c r="Z1602" s="142"/>
      <c r="AA1602" s="142"/>
      <c r="AB1602" s="142" t="str">
        <f t="shared" si="81"/>
        <v>SAM20161017SUCO5È</v>
      </c>
      <c r="AC1602" s="142">
        <f t="shared" si="82"/>
        <v>0</v>
      </c>
      <c r="AD1602" s="142" t="str">
        <f>VLOOKUP(U1602,NIVEAUXADMIN!A:B,2,FALSE)</f>
        <v>HT07</v>
      </c>
      <c r="AE1602" s="142" t="str">
        <f>VLOOKUP(V1602,NIVEAUXADMIN!E:F,2,FALSE)</f>
        <v>HT07741</v>
      </c>
      <c r="AF1602" s="142" t="str">
        <f>VLOOKUP(W1602,NIVEAUXADMIN!I:J,2,FALSE)</f>
        <v>HT07741-02</v>
      </c>
      <c r="AG1602" s="142">
        <f>IF(SUMPRODUCT(($A$4:$A1602=A1602)*($V$4:$V1602=V1602))&gt;1,0,1)</f>
        <v>1</v>
      </c>
    </row>
    <row r="1603" spans="1:33" ht="15" customHeight="1">
      <c r="A1603" s="142" t="s">
        <v>2780</v>
      </c>
      <c r="B1603" s="142" t="s">
        <v>2780</v>
      </c>
      <c r="C1603" s="142" t="s">
        <v>26</v>
      </c>
      <c r="D1603" s="72"/>
      <c r="E1603" s="72"/>
      <c r="F1603" s="142" t="s">
        <v>16</v>
      </c>
      <c r="G1603" s="142" t="str">
        <f t="shared" si="83"/>
        <v>Octobre</v>
      </c>
      <c r="H1603" s="158">
        <v>42660</v>
      </c>
      <c r="I1603" s="84" t="s">
        <v>1049</v>
      </c>
      <c r="J1603" s="142" t="s">
        <v>1053</v>
      </c>
      <c r="K1603" s="142" t="s">
        <v>1048</v>
      </c>
      <c r="L1603" s="142"/>
      <c r="M1603" s="80" t="s">
        <v>27</v>
      </c>
      <c r="N1603" s="159">
        <v>40</v>
      </c>
      <c r="O1603" s="75"/>
      <c r="P1603" s="75"/>
      <c r="Q1603" s="75"/>
      <c r="R1603" s="79" t="s">
        <v>1885</v>
      </c>
      <c r="S1603" s="144"/>
      <c r="T1603" s="85"/>
      <c r="U1603" s="142" t="s">
        <v>17</v>
      </c>
      <c r="V1603" s="142" t="s">
        <v>18</v>
      </c>
      <c r="W1603" s="86" t="s">
        <v>1764</v>
      </c>
      <c r="X1603" s="142" t="s">
        <v>1871</v>
      </c>
      <c r="Y1603" s="142"/>
      <c r="Z1603" s="142"/>
      <c r="AA1603" s="142"/>
      <c r="AB1603" s="142" t="str">
        <f t="shared" si="81"/>
        <v>SAM20161017GRJE7E</v>
      </c>
      <c r="AC1603" s="142">
        <f t="shared" si="82"/>
        <v>0</v>
      </c>
      <c r="AD1603" s="142" t="str">
        <f>VLOOKUP(U1603,NIVEAUXADMIN!A:B,2,FALSE)</f>
        <v>HT08</v>
      </c>
      <c r="AE1603" s="142" t="str">
        <f>VLOOKUP(V1603,NIVEAUXADMIN!E:F,2,FALSE)</f>
        <v>HT08811</v>
      </c>
      <c r="AF1603" s="142" t="str">
        <f>VLOOKUP(W1603,NIVEAUXADMIN!I:J,2,FALSE)</f>
        <v>HT08811-07</v>
      </c>
      <c r="AG1603" s="142">
        <f>IF(SUMPRODUCT(($A$4:$A1603=A1603)*($V$4:$V1603=V1603))&gt;1,0,1)</f>
        <v>0</v>
      </c>
    </row>
    <row r="1604" spans="1:33" ht="15" customHeight="1">
      <c r="A1604" s="142" t="s">
        <v>2780</v>
      </c>
      <c r="B1604" s="142" t="s">
        <v>2780</v>
      </c>
      <c r="C1604" s="142" t="s">
        <v>26</v>
      </c>
      <c r="D1604" s="72"/>
      <c r="E1604" s="72"/>
      <c r="F1604" s="142" t="s">
        <v>16</v>
      </c>
      <c r="G1604" s="142" t="str">
        <f t="shared" si="83"/>
        <v>Octobre</v>
      </c>
      <c r="H1604" s="158">
        <v>42660</v>
      </c>
      <c r="I1604" s="84" t="s">
        <v>1051</v>
      </c>
      <c r="J1604" s="142" t="s">
        <v>1052</v>
      </c>
      <c r="K1604" s="142" t="s">
        <v>1054</v>
      </c>
      <c r="L1604" s="142"/>
      <c r="M1604" s="80" t="s">
        <v>27</v>
      </c>
      <c r="N1604" s="159">
        <v>40</v>
      </c>
      <c r="O1604" s="75"/>
      <c r="P1604" s="75"/>
      <c r="Q1604" s="75"/>
      <c r="R1604" s="79" t="s">
        <v>1885</v>
      </c>
      <c r="S1604" s="144"/>
      <c r="T1604" s="85"/>
      <c r="U1604" s="142" t="s">
        <v>17</v>
      </c>
      <c r="V1604" s="142" t="s">
        <v>18</v>
      </c>
      <c r="W1604" s="86" t="s">
        <v>1764</v>
      </c>
      <c r="X1604" s="142" t="s">
        <v>1871</v>
      </c>
      <c r="Y1604" s="142"/>
      <c r="Z1604" s="142"/>
      <c r="AA1604" s="142"/>
      <c r="AB1604" s="142" t="str">
        <f t="shared" ref="AB1604:AB1667" si="84">UPPER(LEFT(A1604,3)&amp;YEAR(H1604)&amp;MONTH(H1604)&amp;DAY((H1604))&amp;LEFT(U1604,2)&amp;LEFT(V1604,2)&amp;LEFT(W1604,2))</f>
        <v>SAM20161017GRJE7E</v>
      </c>
      <c r="AC1604" s="142">
        <f t="shared" ref="AC1604:AC1667" si="85">COUNTIF($AB$4:$AB$1178,AB1604)</f>
        <v>0</v>
      </c>
      <c r="AD1604" s="142" t="str">
        <f>VLOOKUP(U1604,NIVEAUXADMIN!A:B,2,FALSE)</f>
        <v>HT08</v>
      </c>
      <c r="AE1604" s="142" t="str">
        <f>VLOOKUP(V1604,NIVEAUXADMIN!E:F,2,FALSE)</f>
        <v>HT08811</v>
      </c>
      <c r="AF1604" s="142" t="str">
        <f>VLOOKUP(W1604,NIVEAUXADMIN!I:J,2,FALSE)</f>
        <v>HT08811-07</v>
      </c>
      <c r="AG1604" s="142">
        <f>IF(SUMPRODUCT(($A$4:$A1604=A1604)*($V$4:$V1604=V1604))&gt;1,0,1)</f>
        <v>0</v>
      </c>
    </row>
    <row r="1605" spans="1:33" ht="15" customHeight="1">
      <c r="A1605" s="142" t="s">
        <v>2780</v>
      </c>
      <c r="B1605" s="142" t="s">
        <v>2780</v>
      </c>
      <c r="C1605" s="142" t="s">
        <v>26</v>
      </c>
      <c r="D1605" s="72"/>
      <c r="E1605" s="72"/>
      <c r="F1605" s="142" t="s">
        <v>16</v>
      </c>
      <c r="G1605" s="142" t="str">
        <f t="shared" ref="G1605:G1668" si="86">CHOOSE(MONTH(H1605), "Janvier", "Fevrier", "Mars", "Avril", "Mai", "Juin", "Juillet", "Aout", "Septembre", "Octobre", "Novembre", "Decembre")</f>
        <v>Octobre</v>
      </c>
      <c r="H1605" s="158">
        <v>42660</v>
      </c>
      <c r="I1605" s="84" t="s">
        <v>1051</v>
      </c>
      <c r="J1605" s="142" t="s">
        <v>1052</v>
      </c>
      <c r="K1605" s="142" t="s">
        <v>1062</v>
      </c>
      <c r="L1605" s="142"/>
      <c r="M1605" s="80" t="s">
        <v>27</v>
      </c>
      <c r="N1605" s="159">
        <v>40</v>
      </c>
      <c r="O1605" s="75"/>
      <c r="P1605" s="75"/>
      <c r="Q1605" s="75"/>
      <c r="R1605" s="79" t="s">
        <v>1885</v>
      </c>
      <c r="S1605" s="144"/>
      <c r="T1605" s="85"/>
      <c r="U1605" s="142" t="s">
        <v>17</v>
      </c>
      <c r="V1605" s="142" t="s">
        <v>18</v>
      </c>
      <c r="W1605" s="86" t="s">
        <v>1764</v>
      </c>
      <c r="X1605" s="142" t="s">
        <v>1871</v>
      </c>
      <c r="Y1605" s="142"/>
      <c r="Z1605" s="142"/>
      <c r="AA1605" s="142"/>
      <c r="AB1605" s="142" t="str">
        <f t="shared" si="84"/>
        <v>SAM20161017GRJE7E</v>
      </c>
      <c r="AC1605" s="142">
        <f t="shared" si="85"/>
        <v>0</v>
      </c>
      <c r="AD1605" s="142" t="str">
        <f>VLOOKUP(U1605,NIVEAUXADMIN!A:B,2,FALSE)</f>
        <v>HT08</v>
      </c>
      <c r="AE1605" s="142" t="str">
        <f>VLOOKUP(V1605,NIVEAUXADMIN!E:F,2,FALSE)</f>
        <v>HT08811</v>
      </c>
      <c r="AF1605" s="142" t="str">
        <f>VLOOKUP(W1605,NIVEAUXADMIN!I:J,2,FALSE)</f>
        <v>HT08811-07</v>
      </c>
      <c r="AG1605" s="142">
        <f>IF(SUMPRODUCT(($A$4:$A1605=A1605)*($V$4:$V1605=V1605))&gt;1,0,1)</f>
        <v>0</v>
      </c>
    </row>
    <row r="1606" spans="1:33" ht="15" customHeight="1">
      <c r="A1606" s="142" t="s">
        <v>2780</v>
      </c>
      <c r="B1606" s="142" t="s">
        <v>2780</v>
      </c>
      <c r="C1606" s="142" t="s">
        <v>26</v>
      </c>
      <c r="D1606" s="72"/>
      <c r="E1606" s="72"/>
      <c r="F1606" s="142" t="s">
        <v>16</v>
      </c>
      <c r="G1606" s="142" t="str">
        <f t="shared" si="86"/>
        <v>Octobre</v>
      </c>
      <c r="H1606" s="158">
        <v>42660</v>
      </c>
      <c r="I1606" s="84" t="s">
        <v>1049</v>
      </c>
      <c r="J1606" s="142" t="s">
        <v>1053</v>
      </c>
      <c r="K1606" s="142" t="s">
        <v>1048</v>
      </c>
      <c r="L1606" s="142"/>
      <c r="M1606" s="80" t="s">
        <v>27</v>
      </c>
      <c r="N1606" s="159">
        <v>110</v>
      </c>
      <c r="O1606" s="75"/>
      <c r="P1606" s="75"/>
      <c r="Q1606" s="75"/>
      <c r="R1606" s="79" t="s">
        <v>1885</v>
      </c>
      <c r="S1606" s="144"/>
      <c r="T1606" s="85"/>
      <c r="U1606" s="142" t="s">
        <v>17</v>
      </c>
      <c r="V1606" s="142" t="s">
        <v>18</v>
      </c>
      <c r="W1606" s="86" t="s">
        <v>1805</v>
      </c>
      <c r="X1606" s="142" t="s">
        <v>1892</v>
      </c>
      <c r="Y1606" s="142"/>
      <c r="Z1606" s="142"/>
      <c r="AA1606" s="142"/>
      <c r="AB1606" s="142" t="str">
        <f t="shared" si="84"/>
        <v>SAM20161017GRJE9E</v>
      </c>
      <c r="AC1606" s="142">
        <f t="shared" si="85"/>
        <v>0</v>
      </c>
      <c r="AD1606" s="142" t="str">
        <f>VLOOKUP(U1606,NIVEAUXADMIN!A:B,2,FALSE)</f>
        <v>HT08</v>
      </c>
      <c r="AE1606" s="142" t="str">
        <f>VLOOKUP(V1606,NIVEAUXADMIN!E:F,2,FALSE)</f>
        <v>HT08811</v>
      </c>
      <c r="AF1606" s="142" t="str">
        <f>VLOOKUP(W1606,NIVEAUXADMIN!I:J,2,FALSE)</f>
        <v>HT08811-09</v>
      </c>
      <c r="AG1606" s="142">
        <f>IF(SUMPRODUCT(($A$4:$A1606=A1606)*($V$4:$V1606=V1606))&gt;1,0,1)</f>
        <v>0</v>
      </c>
    </row>
    <row r="1607" spans="1:33" ht="15" customHeight="1">
      <c r="A1607" s="142" t="s">
        <v>2780</v>
      </c>
      <c r="B1607" s="142" t="s">
        <v>2780</v>
      </c>
      <c r="C1607" s="142" t="s">
        <v>26</v>
      </c>
      <c r="D1607" s="72"/>
      <c r="E1607" s="72"/>
      <c r="F1607" s="142" t="s">
        <v>16</v>
      </c>
      <c r="G1607" s="142" t="str">
        <f t="shared" si="86"/>
        <v>Octobre</v>
      </c>
      <c r="H1607" s="158">
        <v>42660</v>
      </c>
      <c r="I1607" s="84" t="s">
        <v>1051</v>
      </c>
      <c r="J1607" s="142" t="s">
        <v>1052</v>
      </c>
      <c r="K1607" s="142" t="s">
        <v>1054</v>
      </c>
      <c r="L1607" s="142"/>
      <c r="M1607" s="80" t="s">
        <v>27</v>
      </c>
      <c r="N1607" s="159">
        <v>110</v>
      </c>
      <c r="O1607" s="75"/>
      <c r="P1607" s="75"/>
      <c r="Q1607" s="75"/>
      <c r="R1607" s="79" t="s">
        <v>1885</v>
      </c>
      <c r="S1607" s="144"/>
      <c r="T1607" s="85"/>
      <c r="U1607" s="142" t="s">
        <v>17</v>
      </c>
      <c r="V1607" s="142" t="s">
        <v>18</v>
      </c>
      <c r="W1607" s="86" t="s">
        <v>1805</v>
      </c>
      <c r="X1607" s="142" t="s">
        <v>1892</v>
      </c>
      <c r="Y1607" s="142"/>
      <c r="Z1607" s="142"/>
      <c r="AA1607" s="142"/>
      <c r="AB1607" s="142" t="str">
        <f t="shared" si="84"/>
        <v>SAM20161017GRJE9E</v>
      </c>
      <c r="AC1607" s="142">
        <f t="shared" si="85"/>
        <v>0</v>
      </c>
      <c r="AD1607" s="142" t="str">
        <f>VLOOKUP(U1607,NIVEAUXADMIN!A:B,2,FALSE)</f>
        <v>HT08</v>
      </c>
      <c r="AE1607" s="142" t="str">
        <f>VLOOKUP(V1607,NIVEAUXADMIN!E:F,2,FALSE)</f>
        <v>HT08811</v>
      </c>
      <c r="AF1607" s="142" t="str">
        <f>VLOOKUP(W1607,NIVEAUXADMIN!I:J,2,FALSE)</f>
        <v>HT08811-09</v>
      </c>
      <c r="AG1607" s="142">
        <f>IF(SUMPRODUCT(($A$4:$A1607=A1607)*($V$4:$V1607=V1607))&gt;1,0,1)</f>
        <v>0</v>
      </c>
    </row>
    <row r="1608" spans="1:33" ht="15" customHeight="1">
      <c r="A1608" s="142" t="s">
        <v>2780</v>
      </c>
      <c r="B1608" s="142" t="s">
        <v>2780</v>
      </c>
      <c r="C1608" s="142" t="s">
        <v>26</v>
      </c>
      <c r="D1608" s="72"/>
      <c r="E1608" s="72"/>
      <c r="F1608" s="142" t="s">
        <v>16</v>
      </c>
      <c r="G1608" s="142" t="str">
        <f t="shared" si="86"/>
        <v>Octobre</v>
      </c>
      <c r="H1608" s="158">
        <v>42660</v>
      </c>
      <c r="I1608" s="84" t="s">
        <v>1051</v>
      </c>
      <c r="J1608" s="142" t="s">
        <v>1052</v>
      </c>
      <c r="K1608" s="142" t="s">
        <v>1062</v>
      </c>
      <c r="L1608" s="142"/>
      <c r="M1608" s="80" t="s">
        <v>27</v>
      </c>
      <c r="N1608" s="159">
        <v>110</v>
      </c>
      <c r="O1608" s="75"/>
      <c r="P1608" s="75"/>
      <c r="Q1608" s="75"/>
      <c r="R1608" s="79" t="s">
        <v>1885</v>
      </c>
      <c r="S1608" s="144"/>
      <c r="T1608" s="85"/>
      <c r="U1608" s="142" t="s">
        <v>17</v>
      </c>
      <c r="V1608" s="142" t="s">
        <v>18</v>
      </c>
      <c r="W1608" s="86" t="s">
        <v>1805</v>
      </c>
      <c r="X1608" s="142" t="s">
        <v>1892</v>
      </c>
      <c r="Y1608" s="142"/>
      <c r="Z1608" s="142"/>
      <c r="AA1608" s="142"/>
      <c r="AB1608" s="142" t="str">
        <f t="shared" si="84"/>
        <v>SAM20161017GRJE9E</v>
      </c>
      <c r="AC1608" s="142">
        <f t="shared" si="85"/>
        <v>0</v>
      </c>
      <c r="AD1608" s="142" t="str">
        <f>VLOOKUP(U1608,NIVEAUXADMIN!A:B,2,FALSE)</f>
        <v>HT08</v>
      </c>
      <c r="AE1608" s="142" t="str">
        <f>VLOOKUP(V1608,NIVEAUXADMIN!E:F,2,FALSE)</f>
        <v>HT08811</v>
      </c>
      <c r="AF1608" s="142" t="str">
        <f>VLOOKUP(W1608,NIVEAUXADMIN!I:J,2,FALSE)</f>
        <v>HT08811-09</v>
      </c>
      <c r="AG1608" s="142">
        <f>IF(SUMPRODUCT(($A$4:$A1608=A1608)*($V$4:$V1608=V1608))&gt;1,0,1)</f>
        <v>0</v>
      </c>
    </row>
    <row r="1609" spans="1:33" ht="15" customHeight="1">
      <c r="A1609" s="142" t="s">
        <v>2780</v>
      </c>
      <c r="B1609" s="142" t="s">
        <v>2780</v>
      </c>
      <c r="C1609" s="142" t="s">
        <v>26</v>
      </c>
      <c r="D1609" s="72"/>
      <c r="E1609" s="72"/>
      <c r="F1609" s="142" t="s">
        <v>16</v>
      </c>
      <c r="G1609" s="142" t="str">
        <f t="shared" si="86"/>
        <v>Octobre</v>
      </c>
      <c r="H1609" s="158">
        <v>42660</v>
      </c>
      <c r="I1609" s="84" t="s">
        <v>1049</v>
      </c>
      <c r="J1609" s="142" t="s">
        <v>1053</v>
      </c>
      <c r="K1609" s="142" t="s">
        <v>1048</v>
      </c>
      <c r="L1609" s="142"/>
      <c r="M1609" s="80" t="s">
        <v>27</v>
      </c>
      <c r="N1609" s="159">
        <v>500</v>
      </c>
      <c r="O1609" s="75"/>
      <c r="P1609" s="75"/>
      <c r="Q1609" s="75"/>
      <c r="R1609" s="79" t="s">
        <v>1885</v>
      </c>
      <c r="S1609" s="144"/>
      <c r="T1609" s="85"/>
      <c r="U1609" s="142" t="s">
        <v>20</v>
      </c>
      <c r="V1609" s="142" t="s">
        <v>21</v>
      </c>
      <c r="W1609" s="86" t="s">
        <v>1587</v>
      </c>
      <c r="X1609" s="142" t="s">
        <v>1870</v>
      </c>
      <c r="Y1609" s="142"/>
      <c r="Z1609" s="142"/>
      <c r="AA1609" s="142"/>
      <c r="AB1609" s="142" t="str">
        <f t="shared" si="84"/>
        <v>SAM20161017SULE3È</v>
      </c>
      <c r="AC1609" s="142">
        <f t="shared" si="85"/>
        <v>0</v>
      </c>
      <c r="AD1609" s="142" t="str">
        <f>VLOOKUP(U1609,NIVEAUXADMIN!A:B,2,FALSE)</f>
        <v>HT07</v>
      </c>
      <c r="AE1609" s="142" t="str">
        <f>VLOOKUP(V1609,NIVEAUXADMIN!E:F,2,FALSE)</f>
        <v>HT07711</v>
      </c>
      <c r="AF1609" s="142" t="str">
        <f>VLOOKUP(W1609,NIVEAUXADMIN!I:J,2,FALSE)</f>
        <v>HT07711-03</v>
      </c>
      <c r="AG1609" s="142">
        <f>IF(SUMPRODUCT(($A$4:$A1609=A1609)*($V$4:$V1609=V1609))&gt;1,0,1)</f>
        <v>0</v>
      </c>
    </row>
    <row r="1610" spans="1:33" ht="15" customHeight="1">
      <c r="A1610" s="142" t="s">
        <v>2780</v>
      </c>
      <c r="B1610" s="142" t="s">
        <v>2780</v>
      </c>
      <c r="C1610" s="142" t="s">
        <v>26</v>
      </c>
      <c r="D1610" s="72"/>
      <c r="E1610" s="72"/>
      <c r="F1610" s="142" t="s">
        <v>16</v>
      </c>
      <c r="G1610" s="142" t="str">
        <f t="shared" si="86"/>
        <v>Octobre</v>
      </c>
      <c r="H1610" s="158">
        <v>42661</v>
      </c>
      <c r="I1610" s="84" t="s">
        <v>1049</v>
      </c>
      <c r="J1610" s="142" t="s">
        <v>1053</v>
      </c>
      <c r="K1610" s="142" t="s">
        <v>1048</v>
      </c>
      <c r="L1610" s="142"/>
      <c r="M1610" s="80" t="s">
        <v>27</v>
      </c>
      <c r="N1610" s="159">
        <v>2310</v>
      </c>
      <c r="O1610" s="75"/>
      <c r="P1610" s="75"/>
      <c r="Q1610" s="75"/>
      <c r="R1610" s="79" t="s">
        <v>1885</v>
      </c>
      <c r="S1610" s="144">
        <v>2300</v>
      </c>
      <c r="T1610" s="85"/>
      <c r="U1610" s="142" t="s">
        <v>17</v>
      </c>
      <c r="V1610" s="142" t="s">
        <v>251</v>
      </c>
      <c r="W1610" s="86" t="s">
        <v>1259</v>
      </c>
      <c r="X1610" s="142"/>
      <c r="Y1610" s="142"/>
      <c r="Z1610" s="142"/>
      <c r="AA1610" s="142"/>
      <c r="AB1610" s="142" t="str">
        <f t="shared" si="84"/>
        <v>SAM20161018GRBO10</v>
      </c>
      <c r="AC1610" s="142">
        <f t="shared" si="85"/>
        <v>0</v>
      </c>
      <c r="AD1610" s="142" t="str">
        <f>VLOOKUP(U1610,NIVEAUXADMIN!A:B,2,FALSE)</f>
        <v>HT08</v>
      </c>
      <c r="AE1610" s="142" t="str">
        <f>VLOOKUP(V1610,NIVEAUXADMIN!E:F,2,FALSE)</f>
        <v>HT08813</v>
      </c>
      <c r="AF1610" s="142" t="str">
        <f>VLOOKUP(W1610,NIVEAUXADMIN!I:J,2,FALSE)</f>
        <v>HT08813-01</v>
      </c>
      <c r="AG1610" s="142">
        <f>IF(SUMPRODUCT(($A$4:$A1610=A1610)*($V$4:$V1610=V1610))&gt;1,0,1)</f>
        <v>1</v>
      </c>
    </row>
    <row r="1611" spans="1:33" ht="15" customHeight="1">
      <c r="A1611" s="142" t="s">
        <v>2780</v>
      </c>
      <c r="B1611" s="142" t="s">
        <v>2780</v>
      </c>
      <c r="C1611" s="142" t="s">
        <v>26</v>
      </c>
      <c r="D1611" s="72"/>
      <c r="E1611" s="72"/>
      <c r="F1611" s="142" t="s">
        <v>16</v>
      </c>
      <c r="G1611" s="142" t="str">
        <f t="shared" si="86"/>
        <v>Octobre</v>
      </c>
      <c r="H1611" s="158">
        <v>42661</v>
      </c>
      <c r="I1611" s="84" t="s">
        <v>1051</v>
      </c>
      <c r="J1611" s="142" t="s">
        <v>1052</v>
      </c>
      <c r="K1611" s="142" t="s">
        <v>1054</v>
      </c>
      <c r="L1611" s="142"/>
      <c r="M1611" s="80" t="s">
        <v>27</v>
      </c>
      <c r="N1611" s="159">
        <v>850</v>
      </c>
      <c r="O1611" s="75"/>
      <c r="P1611" s="75"/>
      <c r="Q1611" s="75"/>
      <c r="R1611" s="79" t="s">
        <v>1885</v>
      </c>
      <c r="S1611" s="144">
        <v>2300</v>
      </c>
      <c r="T1611" s="85" t="s">
        <v>30</v>
      </c>
      <c r="U1611" s="142" t="s">
        <v>17</v>
      </c>
      <c r="V1611" s="142" t="s">
        <v>251</v>
      </c>
      <c r="W1611" s="86" t="s">
        <v>1259</v>
      </c>
      <c r="X1611" s="142"/>
      <c r="Y1611" s="142"/>
      <c r="Z1611" s="142"/>
      <c r="AA1611" s="142"/>
      <c r="AB1611" s="142" t="str">
        <f t="shared" si="84"/>
        <v>SAM20161018GRBO10</v>
      </c>
      <c r="AC1611" s="142">
        <f t="shared" si="85"/>
        <v>0</v>
      </c>
      <c r="AD1611" s="142" t="str">
        <f>VLOOKUP(U1611,NIVEAUXADMIN!A:B,2,FALSE)</f>
        <v>HT08</v>
      </c>
      <c r="AE1611" s="142" t="str">
        <f>VLOOKUP(V1611,NIVEAUXADMIN!E:F,2,FALSE)</f>
        <v>HT08813</v>
      </c>
      <c r="AF1611" s="142" t="str">
        <f>VLOOKUP(W1611,NIVEAUXADMIN!I:J,2,FALSE)</f>
        <v>HT08813-01</v>
      </c>
      <c r="AG1611" s="142">
        <f>IF(SUMPRODUCT(($A$4:$A1611=A1611)*($V$4:$V1611=V1611))&gt;1,0,1)</f>
        <v>0</v>
      </c>
    </row>
    <row r="1612" spans="1:33" ht="15" customHeight="1">
      <c r="A1612" s="142" t="s">
        <v>2780</v>
      </c>
      <c r="B1612" s="142" t="s">
        <v>2780</v>
      </c>
      <c r="C1612" s="142" t="s">
        <v>26</v>
      </c>
      <c r="D1612" s="72"/>
      <c r="E1612" s="72"/>
      <c r="F1612" s="142" t="s">
        <v>16</v>
      </c>
      <c r="G1612" s="142" t="str">
        <f t="shared" si="86"/>
        <v>Octobre</v>
      </c>
      <c r="H1612" s="158">
        <v>42661</v>
      </c>
      <c r="I1612" s="84" t="s">
        <v>1051</v>
      </c>
      <c r="J1612" s="142" t="s">
        <v>1052</v>
      </c>
      <c r="K1612" s="142" t="s">
        <v>1062</v>
      </c>
      <c r="L1612" s="142"/>
      <c r="M1612" s="80" t="s">
        <v>27</v>
      </c>
      <c r="N1612" s="159">
        <v>850</v>
      </c>
      <c r="O1612" s="75"/>
      <c r="P1612" s="75"/>
      <c r="Q1612" s="75"/>
      <c r="R1612" s="79" t="s">
        <v>1885</v>
      </c>
      <c r="S1612" s="144">
        <v>2300</v>
      </c>
      <c r="T1612" s="85" t="s">
        <v>30</v>
      </c>
      <c r="U1612" s="142" t="s">
        <v>17</v>
      </c>
      <c r="V1612" s="142" t="s">
        <v>251</v>
      </c>
      <c r="W1612" s="86" t="s">
        <v>1259</v>
      </c>
      <c r="X1612" s="142"/>
      <c r="Y1612" s="142"/>
      <c r="Z1612" s="142"/>
      <c r="AA1612" s="142"/>
      <c r="AB1612" s="142" t="str">
        <f t="shared" si="84"/>
        <v>SAM20161018GRBO10</v>
      </c>
      <c r="AC1612" s="142">
        <f t="shared" si="85"/>
        <v>0</v>
      </c>
      <c r="AD1612" s="142" t="str">
        <f>VLOOKUP(U1612,NIVEAUXADMIN!A:B,2,FALSE)</f>
        <v>HT08</v>
      </c>
      <c r="AE1612" s="142" t="str">
        <f>VLOOKUP(V1612,NIVEAUXADMIN!E:F,2,FALSE)</f>
        <v>HT08813</v>
      </c>
      <c r="AF1612" s="142" t="str">
        <f>VLOOKUP(W1612,NIVEAUXADMIN!I:J,2,FALSE)</f>
        <v>HT08813-01</v>
      </c>
      <c r="AG1612" s="142">
        <f>IF(SUMPRODUCT(($A$4:$A1612=A1612)*($V$4:$V1612=V1612))&gt;1,0,1)</f>
        <v>0</v>
      </c>
    </row>
    <row r="1613" spans="1:33" ht="15" customHeight="1">
      <c r="A1613" s="142" t="s">
        <v>2780</v>
      </c>
      <c r="B1613" s="142" t="s">
        <v>2780</v>
      </c>
      <c r="C1613" s="142" t="s">
        <v>26</v>
      </c>
      <c r="D1613" s="72"/>
      <c r="E1613" s="72"/>
      <c r="F1613" s="142" t="s">
        <v>16</v>
      </c>
      <c r="G1613" s="142" t="str">
        <f t="shared" si="86"/>
        <v>Octobre</v>
      </c>
      <c r="H1613" s="158">
        <v>42661</v>
      </c>
      <c r="I1613" s="84" t="s">
        <v>1049</v>
      </c>
      <c r="J1613" s="142" t="s">
        <v>1053</v>
      </c>
      <c r="K1613" s="142" t="s">
        <v>1048</v>
      </c>
      <c r="L1613" s="142"/>
      <c r="M1613" s="80" t="s">
        <v>27</v>
      </c>
      <c r="N1613" s="159">
        <v>1008</v>
      </c>
      <c r="O1613" s="75"/>
      <c r="P1613" s="75"/>
      <c r="Q1613" s="75"/>
      <c r="R1613" s="79" t="s">
        <v>1885</v>
      </c>
      <c r="S1613" s="144">
        <v>1008</v>
      </c>
      <c r="T1613" s="85"/>
      <c r="U1613" s="142" t="s">
        <v>20</v>
      </c>
      <c r="V1613" s="142" t="s">
        <v>523</v>
      </c>
      <c r="W1613" s="86" t="s">
        <v>1640</v>
      </c>
      <c r="X1613" s="142"/>
      <c r="Y1613" s="142"/>
      <c r="Z1613" s="142"/>
      <c r="AA1613" s="142"/>
      <c r="AB1613" s="142" t="str">
        <f t="shared" si="84"/>
        <v>SAM20161018SUCO4È</v>
      </c>
      <c r="AC1613" s="142">
        <f t="shared" si="85"/>
        <v>0</v>
      </c>
      <c r="AD1613" s="142" t="str">
        <f>VLOOKUP(U1613,NIVEAUXADMIN!A:B,2,FALSE)</f>
        <v>HT07</v>
      </c>
      <c r="AE1613" s="142" t="str">
        <f>VLOOKUP(V1613,NIVEAUXADMIN!E:F,2,FALSE)</f>
        <v>HT07741</v>
      </c>
      <c r="AF1613" s="142" t="str">
        <f>VLOOKUP(W1613,NIVEAUXADMIN!I:J,2,FALSE)</f>
        <v>HT07741-01</v>
      </c>
      <c r="AG1613" s="142">
        <f>IF(SUMPRODUCT(($A$4:$A1613=A1613)*($V$4:$V1613=V1613))&gt;1,0,1)</f>
        <v>0</v>
      </c>
    </row>
    <row r="1614" spans="1:33" ht="15" customHeight="1">
      <c r="A1614" s="142" t="s">
        <v>2780</v>
      </c>
      <c r="B1614" s="142" t="s">
        <v>2780</v>
      </c>
      <c r="C1614" s="142" t="s">
        <v>26</v>
      </c>
      <c r="D1614" s="72"/>
      <c r="E1614" s="72"/>
      <c r="F1614" s="142" t="s">
        <v>16</v>
      </c>
      <c r="G1614" s="142" t="str">
        <f t="shared" si="86"/>
        <v>Octobre</v>
      </c>
      <c r="H1614" s="158">
        <v>42663</v>
      </c>
      <c r="I1614" s="84" t="s">
        <v>1049</v>
      </c>
      <c r="J1614" s="142" t="s">
        <v>1053</v>
      </c>
      <c r="K1614" s="142" t="s">
        <v>1048</v>
      </c>
      <c r="L1614" s="142"/>
      <c r="M1614" s="80" t="s">
        <v>27</v>
      </c>
      <c r="N1614" s="159">
        <v>1403</v>
      </c>
      <c r="O1614" s="75"/>
      <c r="P1614" s="75"/>
      <c r="Q1614" s="75"/>
      <c r="R1614" s="79" t="s">
        <v>1885</v>
      </c>
      <c r="S1614" s="144">
        <v>1418</v>
      </c>
      <c r="T1614" s="85"/>
      <c r="U1614" s="142" t="s">
        <v>20</v>
      </c>
      <c r="V1614" s="142" t="s">
        <v>523</v>
      </c>
      <c r="W1614" s="86" t="s">
        <v>1754</v>
      </c>
      <c r="X1614" s="142"/>
      <c r="Y1614" s="142"/>
      <c r="Z1614" s="142"/>
      <c r="AA1614" s="142"/>
      <c r="AB1614" s="142" t="str">
        <f t="shared" si="84"/>
        <v>SAM20161020SUCO6È</v>
      </c>
      <c r="AC1614" s="142">
        <f t="shared" si="85"/>
        <v>0</v>
      </c>
      <c r="AD1614" s="142" t="str">
        <f>VLOOKUP(U1614,NIVEAUXADMIN!A:B,2,FALSE)</f>
        <v>HT07</v>
      </c>
      <c r="AE1614" s="142" t="str">
        <f>VLOOKUP(V1614,NIVEAUXADMIN!E:F,2,FALSE)</f>
        <v>HT07741</v>
      </c>
      <c r="AF1614" s="142" t="str">
        <f>VLOOKUP(W1614,NIVEAUXADMIN!I:J,2,FALSE)</f>
        <v>HT07741-03</v>
      </c>
      <c r="AG1614" s="142">
        <f>IF(SUMPRODUCT(($A$4:$A1614=A1614)*($V$4:$V1614=V1614))&gt;1,0,1)</f>
        <v>0</v>
      </c>
    </row>
    <row r="1615" spans="1:33" ht="15" customHeight="1">
      <c r="A1615" s="142" t="s">
        <v>2780</v>
      </c>
      <c r="B1615" s="142" t="s">
        <v>2780</v>
      </c>
      <c r="C1615" s="142" t="s">
        <v>26</v>
      </c>
      <c r="D1615" s="72"/>
      <c r="E1615" s="72"/>
      <c r="F1615" s="142" t="s">
        <v>16</v>
      </c>
      <c r="G1615" s="142" t="str">
        <f t="shared" si="86"/>
        <v>Octobre</v>
      </c>
      <c r="H1615" s="158">
        <v>42663</v>
      </c>
      <c r="I1615" s="84" t="s">
        <v>1051</v>
      </c>
      <c r="J1615" s="142" t="s">
        <v>1052</v>
      </c>
      <c r="K1615" s="142" t="s">
        <v>1062</v>
      </c>
      <c r="L1615" s="142"/>
      <c r="M1615" s="80" t="s">
        <v>27</v>
      </c>
      <c r="N1615" s="159">
        <v>80</v>
      </c>
      <c r="O1615" s="75"/>
      <c r="P1615" s="75"/>
      <c r="Q1615" s="75"/>
      <c r="R1615" s="79" t="s">
        <v>1885</v>
      </c>
      <c r="S1615" s="144"/>
      <c r="T1615" s="85"/>
      <c r="U1615" s="142" t="s">
        <v>20</v>
      </c>
      <c r="V1615" s="142" t="s">
        <v>523</v>
      </c>
      <c r="W1615" s="86" t="s">
        <v>1754</v>
      </c>
      <c r="X1615" s="142"/>
      <c r="Y1615" s="142"/>
      <c r="Z1615" s="142"/>
      <c r="AA1615" s="142"/>
      <c r="AB1615" s="142" t="str">
        <f t="shared" si="84"/>
        <v>SAM20161020SUCO6È</v>
      </c>
      <c r="AC1615" s="142">
        <f t="shared" si="85"/>
        <v>0</v>
      </c>
      <c r="AD1615" s="142" t="str">
        <f>VLOOKUP(U1615,NIVEAUXADMIN!A:B,2,FALSE)</f>
        <v>HT07</v>
      </c>
      <c r="AE1615" s="142" t="str">
        <f>VLOOKUP(V1615,NIVEAUXADMIN!E:F,2,FALSE)</f>
        <v>HT07741</v>
      </c>
      <c r="AF1615" s="142" t="str">
        <f>VLOOKUP(W1615,NIVEAUXADMIN!I:J,2,FALSE)</f>
        <v>HT07741-03</v>
      </c>
      <c r="AG1615" s="142">
        <f>IF(SUMPRODUCT(($A$4:$A1615=A1615)*($V$4:$V1615=V1615))&gt;1,0,1)</f>
        <v>0</v>
      </c>
    </row>
    <row r="1616" spans="1:33" ht="15" customHeight="1">
      <c r="A1616" s="142" t="s">
        <v>2780</v>
      </c>
      <c r="B1616" s="142" t="s">
        <v>2780</v>
      </c>
      <c r="C1616" s="142" t="s">
        <v>26</v>
      </c>
      <c r="D1616" s="72"/>
      <c r="E1616" s="72"/>
      <c r="F1616" s="142" t="s">
        <v>16</v>
      </c>
      <c r="G1616" s="142" t="str">
        <f t="shared" si="86"/>
        <v>Octobre</v>
      </c>
      <c r="H1616" s="158">
        <v>42664</v>
      </c>
      <c r="I1616" s="84" t="s">
        <v>1049</v>
      </c>
      <c r="J1616" s="142" t="s">
        <v>1053</v>
      </c>
      <c r="K1616" s="142" t="s">
        <v>1048</v>
      </c>
      <c r="L1616" s="142"/>
      <c r="M1616" s="80" t="s">
        <v>27</v>
      </c>
      <c r="N1616" s="159">
        <v>160</v>
      </c>
      <c r="O1616" s="75"/>
      <c r="P1616" s="75"/>
      <c r="Q1616" s="75"/>
      <c r="R1616" s="79" t="s">
        <v>1885</v>
      </c>
      <c r="S1616" s="144"/>
      <c r="T1616" s="85"/>
      <c r="U1616" s="142" t="s">
        <v>17</v>
      </c>
      <c r="V1616" s="142" t="s">
        <v>18</v>
      </c>
      <c r="W1616" s="86" t="s">
        <v>1764</v>
      </c>
      <c r="X1616" s="142" t="s">
        <v>1872</v>
      </c>
      <c r="Y1616" s="142"/>
      <c r="Z1616" s="142"/>
      <c r="AA1616" s="142"/>
      <c r="AB1616" s="142" t="str">
        <f t="shared" si="84"/>
        <v>SAM20161021GRJE7E</v>
      </c>
      <c r="AC1616" s="142">
        <f t="shared" si="85"/>
        <v>0</v>
      </c>
      <c r="AD1616" s="142" t="str">
        <f>VLOOKUP(U1616,NIVEAUXADMIN!A:B,2,FALSE)</f>
        <v>HT08</v>
      </c>
      <c r="AE1616" s="142" t="str">
        <f>VLOOKUP(V1616,NIVEAUXADMIN!E:F,2,FALSE)</f>
        <v>HT08811</v>
      </c>
      <c r="AF1616" s="142" t="str">
        <f>VLOOKUP(W1616,NIVEAUXADMIN!I:J,2,FALSE)</f>
        <v>HT08811-07</v>
      </c>
      <c r="AG1616" s="142">
        <f>IF(SUMPRODUCT(($A$4:$A1616=A1616)*($V$4:$V1616=V1616))&gt;1,0,1)</f>
        <v>0</v>
      </c>
    </row>
    <row r="1617" spans="1:33" ht="15" customHeight="1">
      <c r="A1617" s="142" t="s">
        <v>2780</v>
      </c>
      <c r="B1617" s="142" t="s">
        <v>2780</v>
      </c>
      <c r="C1617" s="142" t="s">
        <v>26</v>
      </c>
      <c r="D1617" s="72"/>
      <c r="E1617" s="72"/>
      <c r="F1617" s="142" t="s">
        <v>16</v>
      </c>
      <c r="G1617" s="142" t="str">
        <f t="shared" si="86"/>
        <v>Octobre</v>
      </c>
      <c r="H1617" s="158">
        <v>42664</v>
      </c>
      <c r="I1617" s="84" t="s">
        <v>1049</v>
      </c>
      <c r="J1617" s="142" t="s">
        <v>1053</v>
      </c>
      <c r="K1617" s="142" t="s">
        <v>1048</v>
      </c>
      <c r="L1617" s="142"/>
      <c r="M1617" s="80" t="s">
        <v>27</v>
      </c>
      <c r="N1617" s="159">
        <v>75</v>
      </c>
      <c r="O1617" s="75"/>
      <c r="P1617" s="75"/>
      <c r="Q1617" s="75"/>
      <c r="R1617" s="79" t="s">
        <v>1885</v>
      </c>
      <c r="S1617" s="144"/>
      <c r="T1617" s="85"/>
      <c r="U1617" s="142" t="s">
        <v>17</v>
      </c>
      <c r="V1617" s="142" t="s">
        <v>18</v>
      </c>
      <c r="W1617" s="86" t="s">
        <v>1764</v>
      </c>
      <c r="X1617" s="142" t="s">
        <v>1894</v>
      </c>
      <c r="Y1617" s="142"/>
      <c r="Z1617" s="142"/>
      <c r="AA1617" s="142"/>
      <c r="AB1617" s="142" t="str">
        <f t="shared" si="84"/>
        <v>SAM20161021GRJE7E</v>
      </c>
      <c r="AC1617" s="142">
        <f t="shared" si="85"/>
        <v>0</v>
      </c>
      <c r="AD1617" s="142" t="str">
        <f>VLOOKUP(U1617,NIVEAUXADMIN!A:B,2,FALSE)</f>
        <v>HT08</v>
      </c>
      <c r="AE1617" s="142" t="str">
        <f>VLOOKUP(V1617,NIVEAUXADMIN!E:F,2,FALSE)</f>
        <v>HT08811</v>
      </c>
      <c r="AF1617" s="142" t="str">
        <f>VLOOKUP(W1617,NIVEAUXADMIN!I:J,2,FALSE)</f>
        <v>HT08811-07</v>
      </c>
      <c r="AG1617" s="142">
        <f>IF(SUMPRODUCT(($A$4:$A1617=A1617)*($V$4:$V1617=V1617))&gt;1,0,1)</f>
        <v>0</v>
      </c>
    </row>
    <row r="1618" spans="1:33" ht="15" customHeight="1">
      <c r="A1618" s="142" t="s">
        <v>2780</v>
      </c>
      <c r="B1618" s="142" t="s">
        <v>2780</v>
      </c>
      <c r="C1618" s="142" t="s">
        <v>26</v>
      </c>
      <c r="D1618" s="72"/>
      <c r="E1618" s="72"/>
      <c r="F1618" s="142" t="s">
        <v>16</v>
      </c>
      <c r="G1618" s="142" t="str">
        <f t="shared" si="86"/>
        <v>Octobre</v>
      </c>
      <c r="H1618" s="158">
        <v>42664</v>
      </c>
      <c r="I1618" s="84" t="s">
        <v>1049</v>
      </c>
      <c r="J1618" s="142" t="s">
        <v>1053</v>
      </c>
      <c r="K1618" s="142" t="s">
        <v>1048</v>
      </c>
      <c r="L1618" s="142"/>
      <c r="M1618" s="80" t="s">
        <v>27</v>
      </c>
      <c r="N1618" s="159">
        <v>65</v>
      </c>
      <c r="O1618" s="75"/>
      <c r="P1618" s="75"/>
      <c r="Q1618" s="75"/>
      <c r="R1618" s="79" t="s">
        <v>1885</v>
      </c>
      <c r="S1618" s="144"/>
      <c r="T1618" s="85"/>
      <c r="U1618" s="142" t="s">
        <v>17</v>
      </c>
      <c r="V1618" s="142" t="s">
        <v>18</v>
      </c>
      <c r="W1618" s="86" t="s">
        <v>1805</v>
      </c>
      <c r="X1618" s="142" t="s">
        <v>1893</v>
      </c>
      <c r="Y1618" s="142"/>
      <c r="Z1618" s="142"/>
      <c r="AA1618" s="142"/>
      <c r="AB1618" s="142" t="str">
        <f t="shared" si="84"/>
        <v>SAM20161021GRJE9E</v>
      </c>
      <c r="AC1618" s="142">
        <f t="shared" si="85"/>
        <v>0</v>
      </c>
      <c r="AD1618" s="142" t="str">
        <f>VLOOKUP(U1618,NIVEAUXADMIN!A:B,2,FALSE)</f>
        <v>HT08</v>
      </c>
      <c r="AE1618" s="142" t="str">
        <f>VLOOKUP(V1618,NIVEAUXADMIN!E:F,2,FALSE)</f>
        <v>HT08811</v>
      </c>
      <c r="AF1618" s="142" t="str">
        <f>VLOOKUP(W1618,NIVEAUXADMIN!I:J,2,FALSE)</f>
        <v>HT08811-09</v>
      </c>
      <c r="AG1618" s="142">
        <f>IF(SUMPRODUCT(($A$4:$A1618=A1618)*($V$4:$V1618=V1618))&gt;1,0,1)</f>
        <v>0</v>
      </c>
    </row>
    <row r="1619" spans="1:33" ht="15" customHeight="1">
      <c r="A1619" s="142" t="s">
        <v>2780</v>
      </c>
      <c r="B1619" s="142" t="s">
        <v>2780</v>
      </c>
      <c r="C1619" s="142" t="s">
        <v>26</v>
      </c>
      <c r="D1619" s="72"/>
      <c r="E1619" s="72"/>
      <c r="F1619" s="142" t="s">
        <v>16</v>
      </c>
      <c r="G1619" s="142" t="str">
        <f t="shared" si="86"/>
        <v>Octobre</v>
      </c>
      <c r="H1619" s="158">
        <v>42664</v>
      </c>
      <c r="I1619" s="84" t="s">
        <v>1049</v>
      </c>
      <c r="J1619" s="142" t="s">
        <v>1053</v>
      </c>
      <c r="K1619" s="142" t="s">
        <v>1048</v>
      </c>
      <c r="L1619" s="142"/>
      <c r="M1619" s="80" t="s">
        <v>27</v>
      </c>
      <c r="N1619" s="159">
        <v>137</v>
      </c>
      <c r="O1619" s="75"/>
      <c r="P1619" s="75"/>
      <c r="Q1619" s="75"/>
      <c r="R1619" s="79" t="s">
        <v>1885</v>
      </c>
      <c r="S1619" s="144"/>
      <c r="T1619" s="85"/>
      <c r="U1619" s="142" t="s">
        <v>17</v>
      </c>
      <c r="V1619" s="142" t="s">
        <v>18</v>
      </c>
      <c r="W1619" s="86" t="s">
        <v>1805</v>
      </c>
      <c r="X1619" s="142" t="s">
        <v>1873</v>
      </c>
      <c r="Y1619" s="142"/>
      <c r="Z1619" s="142"/>
      <c r="AA1619" s="142"/>
      <c r="AB1619" s="142" t="str">
        <f t="shared" si="84"/>
        <v>SAM20161021GRJE9E</v>
      </c>
      <c r="AC1619" s="142">
        <f t="shared" si="85"/>
        <v>0</v>
      </c>
      <c r="AD1619" s="142" t="str">
        <f>VLOOKUP(U1619,NIVEAUXADMIN!A:B,2,FALSE)</f>
        <v>HT08</v>
      </c>
      <c r="AE1619" s="142" t="str">
        <f>VLOOKUP(V1619,NIVEAUXADMIN!E:F,2,FALSE)</f>
        <v>HT08811</v>
      </c>
      <c r="AF1619" s="142" t="str">
        <f>VLOOKUP(W1619,NIVEAUXADMIN!I:J,2,FALSE)</f>
        <v>HT08811-09</v>
      </c>
      <c r="AG1619" s="142">
        <f>IF(SUMPRODUCT(($A$4:$A1619=A1619)*($V$4:$V1619=V1619))&gt;1,0,1)</f>
        <v>0</v>
      </c>
    </row>
    <row r="1620" spans="1:33" ht="15" customHeight="1">
      <c r="A1620" s="142" t="s">
        <v>2780</v>
      </c>
      <c r="B1620" s="142" t="s">
        <v>2780</v>
      </c>
      <c r="C1620" s="142" t="s">
        <v>26</v>
      </c>
      <c r="D1620" s="72"/>
      <c r="E1620" s="72"/>
      <c r="F1620" s="142" t="s">
        <v>16</v>
      </c>
      <c r="G1620" s="142" t="str">
        <f t="shared" si="86"/>
        <v>Octobre</v>
      </c>
      <c r="H1620" s="158">
        <v>42665</v>
      </c>
      <c r="I1620" s="84" t="s">
        <v>1049</v>
      </c>
      <c r="J1620" s="142" t="s">
        <v>1053</v>
      </c>
      <c r="K1620" s="142" t="s">
        <v>1048</v>
      </c>
      <c r="L1620" s="142"/>
      <c r="M1620" s="80" t="s">
        <v>27</v>
      </c>
      <c r="N1620" s="159">
        <v>1075</v>
      </c>
      <c r="O1620" s="75"/>
      <c r="P1620" s="75"/>
      <c r="Q1620" s="75"/>
      <c r="R1620" s="79" t="s">
        <v>1885</v>
      </c>
      <c r="S1620" s="144">
        <v>1075</v>
      </c>
      <c r="T1620" s="85"/>
      <c r="U1620" s="142" t="s">
        <v>20</v>
      </c>
      <c r="V1620" s="142" t="s">
        <v>536</v>
      </c>
      <c r="W1620" s="86" t="s">
        <v>1381</v>
      </c>
      <c r="X1620" s="142"/>
      <c r="Y1620" s="142"/>
      <c r="Z1620" s="142"/>
      <c r="AA1620" s="142"/>
      <c r="AB1620" s="142" t="str">
        <f t="shared" si="84"/>
        <v>SAM20161022SUPO1È</v>
      </c>
      <c r="AC1620" s="142">
        <f t="shared" si="85"/>
        <v>0</v>
      </c>
      <c r="AD1620" s="142" t="str">
        <f>VLOOKUP(U1620,NIVEAUXADMIN!A:B,2,FALSE)</f>
        <v>HT07</v>
      </c>
      <c r="AE1620" s="142" t="str">
        <f>VLOOKUP(V1620,NIVEAUXADMIN!E:F,2,FALSE)</f>
        <v>HT07742</v>
      </c>
      <c r="AF1620" s="142" t="str">
        <f>VLOOKUP(W1620,NIVEAUXADMIN!I:J,2,FALSE)</f>
        <v>HT07742-01</v>
      </c>
      <c r="AG1620" s="142">
        <f>IF(SUMPRODUCT(($A$4:$A1620=A1620)*($V$4:$V1620=V1620))&gt;1,0,1)</f>
        <v>1</v>
      </c>
    </row>
    <row r="1621" spans="1:33" ht="15" customHeight="1">
      <c r="A1621" s="142" t="s">
        <v>2780</v>
      </c>
      <c r="B1621" s="142" t="s">
        <v>2780</v>
      </c>
      <c r="C1621" s="142" t="s">
        <v>26</v>
      </c>
      <c r="D1621" s="72"/>
      <c r="E1621" s="72"/>
      <c r="F1621" s="142" t="s">
        <v>16</v>
      </c>
      <c r="G1621" s="142" t="str">
        <f t="shared" si="86"/>
        <v>Octobre</v>
      </c>
      <c r="H1621" s="158">
        <v>42665</v>
      </c>
      <c r="I1621" s="84" t="s">
        <v>1049</v>
      </c>
      <c r="J1621" s="142" t="s">
        <v>1053</v>
      </c>
      <c r="K1621" s="142" t="s">
        <v>1048</v>
      </c>
      <c r="L1621" s="142"/>
      <c r="M1621" s="80" t="s">
        <v>27</v>
      </c>
      <c r="N1621" s="159">
        <v>50</v>
      </c>
      <c r="O1621" s="75"/>
      <c r="P1621" s="75"/>
      <c r="Q1621" s="75"/>
      <c r="R1621" s="79" t="s">
        <v>1885</v>
      </c>
      <c r="S1621" s="144"/>
      <c r="T1621" s="85"/>
      <c r="U1621" s="142" t="s">
        <v>20</v>
      </c>
      <c r="V1621" s="142" t="s">
        <v>539</v>
      </c>
      <c r="W1621" s="86"/>
      <c r="X1621" s="142" t="s">
        <v>1874</v>
      </c>
      <c r="Y1621" s="142"/>
      <c r="Z1621" s="142"/>
      <c r="AA1621" s="142"/>
      <c r="AB1621" s="142" t="str">
        <f t="shared" si="84"/>
        <v>SAM20161022SUPO</v>
      </c>
      <c r="AC1621" s="142">
        <f t="shared" si="85"/>
        <v>0</v>
      </c>
      <c r="AD1621" s="142" t="str">
        <f>VLOOKUP(U1621,NIVEAUXADMIN!A:B,2,FALSE)</f>
        <v>HT07</v>
      </c>
      <c r="AE1621" s="142" t="str">
        <f>VLOOKUP(V1621,NIVEAUXADMIN!E:F,2,FALSE)</f>
        <v>HT07721</v>
      </c>
      <c r="AF1621" s="142" t="e">
        <f>VLOOKUP(W1621,NIVEAUXADMIN!I:J,2,FALSE)</f>
        <v>#N/A</v>
      </c>
      <c r="AG1621" s="142">
        <f>IF(SUMPRODUCT(($A$4:$A1621=A1621)*($V$4:$V1621=V1621))&gt;1,0,1)</f>
        <v>0</v>
      </c>
    </row>
    <row r="1622" spans="1:33" ht="15" customHeight="1">
      <c r="A1622" s="142" t="s">
        <v>2780</v>
      </c>
      <c r="B1622" s="142" t="s">
        <v>2780</v>
      </c>
      <c r="C1622" s="142" t="s">
        <v>26</v>
      </c>
      <c r="D1622" s="72"/>
      <c r="E1622" s="72"/>
      <c r="F1622" s="142" t="s">
        <v>16</v>
      </c>
      <c r="G1622" s="142" t="str">
        <f t="shared" si="86"/>
        <v>Octobre</v>
      </c>
      <c r="H1622" s="158">
        <v>42666</v>
      </c>
      <c r="I1622" s="84" t="s">
        <v>1049</v>
      </c>
      <c r="J1622" s="142" t="s">
        <v>1053</v>
      </c>
      <c r="K1622" s="142" t="s">
        <v>1048</v>
      </c>
      <c r="L1622" s="142"/>
      <c r="M1622" s="80" t="s">
        <v>27</v>
      </c>
      <c r="N1622" s="159">
        <v>200</v>
      </c>
      <c r="O1622" s="75"/>
      <c r="P1622" s="75"/>
      <c r="Q1622" s="75"/>
      <c r="R1622" s="79" t="s">
        <v>1885</v>
      </c>
      <c r="S1622" s="144"/>
      <c r="T1622" s="85"/>
      <c r="U1622" s="142" t="s">
        <v>20</v>
      </c>
      <c r="V1622" s="142" t="s">
        <v>21</v>
      </c>
      <c r="W1622" s="86" t="s">
        <v>1321</v>
      </c>
      <c r="X1622" s="142" t="s">
        <v>1875</v>
      </c>
      <c r="Y1622" s="142"/>
      <c r="Z1622" s="142"/>
      <c r="AA1622" s="142"/>
      <c r="AB1622" s="142" t="str">
        <f t="shared" si="84"/>
        <v>SAM20161023SULE1È</v>
      </c>
      <c r="AC1622" s="142">
        <f t="shared" si="85"/>
        <v>0</v>
      </c>
      <c r="AD1622" s="142" t="str">
        <f>VLOOKUP(U1622,NIVEAUXADMIN!A:B,2,FALSE)</f>
        <v>HT07</v>
      </c>
      <c r="AE1622" s="142" t="str">
        <f>VLOOKUP(V1622,NIVEAUXADMIN!E:F,2,FALSE)</f>
        <v>HT07711</v>
      </c>
      <c r="AF1622" s="142" t="str">
        <f>VLOOKUP(W1622,NIVEAUXADMIN!I:J,2,FALSE)</f>
        <v>HT07711-01</v>
      </c>
      <c r="AG1622" s="142">
        <f>IF(SUMPRODUCT(($A$4:$A1622=A1622)*($V$4:$V1622=V1622))&gt;1,0,1)</f>
        <v>0</v>
      </c>
    </row>
    <row r="1623" spans="1:33" ht="15" customHeight="1">
      <c r="A1623" s="142" t="s">
        <v>2780</v>
      </c>
      <c r="B1623" s="142" t="s">
        <v>2780</v>
      </c>
      <c r="C1623" s="142" t="s">
        <v>26</v>
      </c>
      <c r="D1623" s="72"/>
      <c r="E1623" s="72"/>
      <c r="F1623" s="142" t="s">
        <v>16</v>
      </c>
      <c r="G1623" s="142" t="str">
        <f t="shared" si="86"/>
        <v>Octobre</v>
      </c>
      <c r="H1623" s="158">
        <v>42667</v>
      </c>
      <c r="I1623" s="84" t="s">
        <v>1049</v>
      </c>
      <c r="J1623" s="142" t="s">
        <v>1053</v>
      </c>
      <c r="K1623" s="142" t="s">
        <v>1048</v>
      </c>
      <c r="L1623" s="142"/>
      <c r="M1623" s="80" t="s">
        <v>27</v>
      </c>
      <c r="N1623" s="159">
        <v>840</v>
      </c>
      <c r="O1623" s="75"/>
      <c r="P1623" s="75"/>
      <c r="Q1623" s="75"/>
      <c r="R1623" s="79" t="s">
        <v>1885</v>
      </c>
      <c r="S1623" s="144"/>
      <c r="T1623" s="85"/>
      <c r="U1623" s="142" t="s">
        <v>20</v>
      </c>
      <c r="V1623" s="142" t="s">
        <v>542</v>
      </c>
      <c r="W1623" s="86"/>
      <c r="X1623" s="142"/>
      <c r="Y1623" s="142"/>
      <c r="Z1623" s="142"/>
      <c r="AA1623" s="142"/>
      <c r="AB1623" s="142" t="str">
        <f t="shared" si="84"/>
        <v>SAM20161024SURO</v>
      </c>
      <c r="AC1623" s="142">
        <f t="shared" si="85"/>
        <v>0</v>
      </c>
      <c r="AD1623" s="142" t="str">
        <f>VLOOKUP(U1623,NIVEAUXADMIN!A:B,2,FALSE)</f>
        <v>HT07</v>
      </c>
      <c r="AE1623" s="142" t="str">
        <f>VLOOKUP(V1623,NIVEAUXADMIN!E:F,2,FALSE)</f>
        <v>HT07743</v>
      </c>
      <c r="AF1623" s="142" t="e">
        <f>VLOOKUP(W1623,NIVEAUXADMIN!I:J,2,FALSE)</f>
        <v>#N/A</v>
      </c>
      <c r="AG1623" s="142">
        <f>IF(SUMPRODUCT(($A$4:$A1623=A1623)*($V$4:$V1623=V1623))&gt;1,0,1)</f>
        <v>0</v>
      </c>
    </row>
    <row r="1624" spans="1:33" ht="15" customHeight="1">
      <c r="A1624" s="142" t="s">
        <v>2780</v>
      </c>
      <c r="B1624" s="142" t="s">
        <v>2780</v>
      </c>
      <c r="C1624" s="142" t="s">
        <v>26</v>
      </c>
      <c r="D1624" s="72"/>
      <c r="E1624" s="72"/>
      <c r="F1624" s="142" t="s">
        <v>16</v>
      </c>
      <c r="G1624" s="142" t="str">
        <f t="shared" si="86"/>
        <v>Octobre</v>
      </c>
      <c r="H1624" s="158">
        <v>42669</v>
      </c>
      <c r="I1624" s="84" t="s">
        <v>1049</v>
      </c>
      <c r="J1624" s="142" t="s">
        <v>1053</v>
      </c>
      <c r="K1624" s="142" t="s">
        <v>1048</v>
      </c>
      <c r="L1624" s="142"/>
      <c r="M1624" s="80" t="s">
        <v>27</v>
      </c>
      <c r="N1624" s="159">
        <v>630</v>
      </c>
      <c r="O1624" s="75"/>
      <c r="P1624" s="75"/>
      <c r="Q1624" s="75"/>
      <c r="R1624" s="79" t="s">
        <v>1885</v>
      </c>
      <c r="S1624" s="144">
        <v>630</v>
      </c>
      <c r="T1624" s="85"/>
      <c r="U1624" s="142" t="s">
        <v>20</v>
      </c>
      <c r="V1624" s="142" t="s">
        <v>520</v>
      </c>
      <c r="W1624" s="86"/>
      <c r="X1624" s="142"/>
      <c r="Y1624" s="142"/>
      <c r="Z1624" s="142"/>
      <c r="AA1624" s="142"/>
      <c r="AB1624" s="142" t="str">
        <f t="shared" si="84"/>
        <v>SAM20161026SUCH</v>
      </c>
      <c r="AC1624" s="142">
        <f t="shared" si="85"/>
        <v>0</v>
      </c>
      <c r="AD1624" s="142" t="str">
        <f>VLOOKUP(U1624,NIVEAUXADMIN!A:B,2,FALSE)</f>
        <v>HT07</v>
      </c>
      <c r="AE1624" s="142" t="str">
        <f>VLOOKUP(V1624,NIVEAUXADMIN!E:F,2,FALSE)</f>
        <v>HT07751</v>
      </c>
      <c r="AF1624" s="142" t="e">
        <f>VLOOKUP(W1624,NIVEAUXADMIN!I:J,2,FALSE)</f>
        <v>#N/A</v>
      </c>
      <c r="AG1624" s="142">
        <f>IF(SUMPRODUCT(($A$4:$A1624=A1624)*($V$4:$V1624=V1624))&gt;1,0,1)</f>
        <v>1</v>
      </c>
    </row>
    <row r="1625" spans="1:33" ht="15" customHeight="1">
      <c r="A1625" s="142" t="s">
        <v>2780</v>
      </c>
      <c r="B1625" s="142" t="s">
        <v>2780</v>
      </c>
      <c r="C1625" s="142" t="s">
        <v>26</v>
      </c>
      <c r="D1625" s="72"/>
      <c r="E1625" s="72"/>
      <c r="F1625" s="142" t="s">
        <v>16</v>
      </c>
      <c r="G1625" s="142" t="str">
        <f t="shared" si="86"/>
        <v>Octobre</v>
      </c>
      <c r="H1625" s="158">
        <v>42670</v>
      </c>
      <c r="I1625" s="84" t="s">
        <v>1049</v>
      </c>
      <c r="J1625" s="142" t="s">
        <v>1053</v>
      </c>
      <c r="K1625" s="142" t="s">
        <v>1048</v>
      </c>
      <c r="L1625" s="142"/>
      <c r="M1625" s="80" t="s">
        <v>27</v>
      </c>
      <c r="N1625" s="159">
        <v>1572</v>
      </c>
      <c r="O1625" s="75"/>
      <c r="P1625" s="75"/>
      <c r="Q1625" s="75"/>
      <c r="R1625" s="79" t="s">
        <v>1885</v>
      </c>
      <c r="S1625" s="144">
        <v>1572</v>
      </c>
      <c r="T1625" s="85"/>
      <c r="U1625" s="142" t="s">
        <v>20</v>
      </c>
      <c r="V1625" s="142" t="s">
        <v>21</v>
      </c>
      <c r="W1625" s="86"/>
      <c r="X1625" s="142"/>
      <c r="Y1625" s="142"/>
      <c r="Z1625" s="142"/>
      <c r="AA1625" s="142"/>
      <c r="AB1625" s="142" t="str">
        <f t="shared" si="84"/>
        <v>SAM20161027SULE</v>
      </c>
      <c r="AC1625" s="142">
        <f t="shared" si="85"/>
        <v>0</v>
      </c>
      <c r="AD1625" s="142" t="str">
        <f>VLOOKUP(U1625,NIVEAUXADMIN!A:B,2,FALSE)</f>
        <v>HT07</v>
      </c>
      <c r="AE1625" s="142" t="str">
        <f>VLOOKUP(V1625,NIVEAUXADMIN!E:F,2,FALSE)</f>
        <v>HT07711</v>
      </c>
      <c r="AF1625" s="142" t="e">
        <f>VLOOKUP(W1625,NIVEAUXADMIN!I:J,2,FALSE)</f>
        <v>#N/A</v>
      </c>
      <c r="AG1625" s="142">
        <f>IF(SUMPRODUCT(($A$4:$A1625=A1625)*($V$4:$V1625=V1625))&gt;1,0,1)</f>
        <v>0</v>
      </c>
    </row>
    <row r="1626" spans="1:33" ht="15" customHeight="1">
      <c r="A1626" s="142" t="s">
        <v>2780</v>
      </c>
      <c r="B1626" s="142" t="s">
        <v>2780</v>
      </c>
      <c r="C1626" s="142" t="s">
        <v>26</v>
      </c>
      <c r="D1626" s="72"/>
      <c r="E1626" s="72"/>
      <c r="F1626" s="142" t="s">
        <v>16</v>
      </c>
      <c r="G1626" s="142" t="str">
        <f t="shared" si="86"/>
        <v>Octobre</v>
      </c>
      <c r="H1626" s="158">
        <v>42670</v>
      </c>
      <c r="I1626" s="84" t="s">
        <v>1051</v>
      </c>
      <c r="J1626" s="142" t="s">
        <v>1052</v>
      </c>
      <c r="K1626" s="142" t="s">
        <v>1054</v>
      </c>
      <c r="L1626" s="142"/>
      <c r="M1626" s="80" t="s">
        <v>27</v>
      </c>
      <c r="N1626" s="159">
        <v>400</v>
      </c>
      <c r="O1626" s="75"/>
      <c r="P1626" s="75"/>
      <c r="Q1626" s="75"/>
      <c r="R1626" s="79" t="s">
        <v>1885</v>
      </c>
      <c r="S1626" s="144">
        <v>1572</v>
      </c>
      <c r="T1626" s="85" t="s">
        <v>30</v>
      </c>
      <c r="U1626" s="142" t="s">
        <v>20</v>
      </c>
      <c r="V1626" s="142" t="s">
        <v>21</v>
      </c>
      <c r="W1626" s="86"/>
      <c r="X1626" s="142"/>
      <c r="Y1626" s="142"/>
      <c r="Z1626" s="142"/>
      <c r="AA1626" s="142"/>
      <c r="AB1626" s="142" t="str">
        <f t="shared" si="84"/>
        <v>SAM20161027SULE</v>
      </c>
      <c r="AC1626" s="142">
        <f t="shared" si="85"/>
        <v>0</v>
      </c>
      <c r="AD1626" s="142" t="str">
        <f>VLOOKUP(U1626,NIVEAUXADMIN!A:B,2,FALSE)</f>
        <v>HT07</v>
      </c>
      <c r="AE1626" s="142" t="str">
        <f>VLOOKUP(V1626,NIVEAUXADMIN!E:F,2,FALSE)</f>
        <v>HT07711</v>
      </c>
      <c r="AF1626" s="142" t="e">
        <f>VLOOKUP(W1626,NIVEAUXADMIN!I:J,2,FALSE)</f>
        <v>#N/A</v>
      </c>
      <c r="AG1626" s="142">
        <f>IF(SUMPRODUCT(($A$4:$A1626=A1626)*($V$4:$V1626=V1626))&gt;1,0,1)</f>
        <v>0</v>
      </c>
    </row>
    <row r="1627" spans="1:33" ht="15" customHeight="1">
      <c r="A1627" s="142" t="s">
        <v>2780</v>
      </c>
      <c r="B1627" s="142" t="s">
        <v>2780</v>
      </c>
      <c r="C1627" s="142" t="s">
        <v>26</v>
      </c>
      <c r="D1627" s="72"/>
      <c r="E1627" s="72"/>
      <c r="F1627" s="142" t="s">
        <v>16</v>
      </c>
      <c r="G1627" s="142" t="str">
        <f t="shared" si="86"/>
        <v>Octobre</v>
      </c>
      <c r="H1627" s="158">
        <v>42671</v>
      </c>
      <c r="I1627" s="84" t="s">
        <v>1049</v>
      </c>
      <c r="J1627" s="142" t="s">
        <v>1053</v>
      </c>
      <c r="K1627" s="142" t="s">
        <v>1048</v>
      </c>
      <c r="L1627" s="142"/>
      <c r="M1627" s="80" t="s">
        <v>27</v>
      </c>
      <c r="N1627" s="159">
        <v>2550</v>
      </c>
      <c r="O1627" s="75"/>
      <c r="P1627" s="75"/>
      <c r="Q1627" s="75"/>
      <c r="R1627" s="79" t="s">
        <v>1885</v>
      </c>
      <c r="S1627" s="144">
        <v>2550</v>
      </c>
      <c r="T1627" s="85"/>
      <c r="U1627" s="142" t="s">
        <v>20</v>
      </c>
      <c r="V1627" s="142" t="s">
        <v>520</v>
      </c>
      <c r="W1627" s="86"/>
      <c r="X1627" s="142"/>
      <c r="Y1627" s="142"/>
      <c r="Z1627" s="142"/>
      <c r="AA1627" s="142"/>
      <c r="AB1627" s="142" t="str">
        <f t="shared" si="84"/>
        <v>SAM20161028SUCH</v>
      </c>
      <c r="AC1627" s="142">
        <f t="shared" si="85"/>
        <v>0</v>
      </c>
      <c r="AD1627" s="142" t="str">
        <f>VLOOKUP(U1627,NIVEAUXADMIN!A:B,2,FALSE)</f>
        <v>HT07</v>
      </c>
      <c r="AE1627" s="142" t="str">
        <f>VLOOKUP(V1627,NIVEAUXADMIN!E:F,2,FALSE)</f>
        <v>HT07751</v>
      </c>
      <c r="AF1627" s="142" t="e">
        <f>VLOOKUP(W1627,NIVEAUXADMIN!I:J,2,FALSE)</f>
        <v>#N/A</v>
      </c>
      <c r="AG1627" s="142">
        <f>IF(SUMPRODUCT(($A$4:$A1627=A1627)*($V$4:$V1627=V1627))&gt;1,0,1)</f>
        <v>0</v>
      </c>
    </row>
    <row r="1628" spans="1:33" ht="15" customHeight="1">
      <c r="A1628" s="142" t="s">
        <v>2780</v>
      </c>
      <c r="B1628" s="142" t="s">
        <v>2780</v>
      </c>
      <c r="C1628" s="142" t="s">
        <v>26</v>
      </c>
      <c r="D1628" s="72"/>
      <c r="E1628" s="72"/>
      <c r="F1628" s="142" t="s">
        <v>16</v>
      </c>
      <c r="G1628" s="142" t="str">
        <f t="shared" si="86"/>
        <v>Octobre</v>
      </c>
      <c r="H1628" s="158">
        <v>42671</v>
      </c>
      <c r="I1628" s="84" t="s">
        <v>1049</v>
      </c>
      <c r="J1628" s="142" t="s">
        <v>1053</v>
      </c>
      <c r="K1628" s="142" t="s">
        <v>1048</v>
      </c>
      <c r="L1628" s="142"/>
      <c r="M1628" s="80" t="s">
        <v>27</v>
      </c>
      <c r="N1628" s="159">
        <v>49</v>
      </c>
      <c r="O1628" s="75"/>
      <c r="P1628" s="75"/>
      <c r="Q1628" s="75"/>
      <c r="R1628" s="79" t="s">
        <v>1885</v>
      </c>
      <c r="S1628" s="144">
        <v>249</v>
      </c>
      <c r="T1628" s="85"/>
      <c r="U1628" s="142" t="s">
        <v>17</v>
      </c>
      <c r="V1628" s="142" t="s">
        <v>18</v>
      </c>
      <c r="W1628" s="86" t="s">
        <v>1805</v>
      </c>
      <c r="X1628" s="142"/>
      <c r="Y1628" s="142"/>
      <c r="Z1628" s="142"/>
      <c r="AA1628" s="142"/>
      <c r="AB1628" s="142" t="str">
        <f t="shared" si="84"/>
        <v>SAM20161028GRJE9E</v>
      </c>
      <c r="AC1628" s="142">
        <f t="shared" si="85"/>
        <v>0</v>
      </c>
      <c r="AD1628" s="142" t="str">
        <f>VLOOKUP(U1628,NIVEAUXADMIN!A:B,2,FALSE)</f>
        <v>HT08</v>
      </c>
      <c r="AE1628" s="142" t="str">
        <f>VLOOKUP(V1628,NIVEAUXADMIN!E:F,2,FALSE)</f>
        <v>HT08811</v>
      </c>
      <c r="AF1628" s="142" t="str">
        <f>VLOOKUP(W1628,NIVEAUXADMIN!I:J,2,FALSE)</f>
        <v>HT08811-09</v>
      </c>
      <c r="AG1628" s="142">
        <f>IF(SUMPRODUCT(($A$4:$A1628=A1628)*($V$4:$V1628=V1628))&gt;1,0,1)</f>
        <v>0</v>
      </c>
    </row>
    <row r="1629" spans="1:33" ht="15" customHeight="1">
      <c r="A1629" s="142" t="s">
        <v>2780</v>
      </c>
      <c r="B1629" s="142" t="s">
        <v>2780</v>
      </c>
      <c r="C1629" s="142" t="s">
        <v>26</v>
      </c>
      <c r="D1629" s="72"/>
      <c r="E1629" s="72"/>
      <c r="F1629" s="142" t="s">
        <v>16</v>
      </c>
      <c r="G1629" s="142" t="str">
        <f t="shared" si="86"/>
        <v>Octobre</v>
      </c>
      <c r="H1629" s="158">
        <v>42671</v>
      </c>
      <c r="I1629" s="84" t="s">
        <v>1051</v>
      </c>
      <c r="J1629" s="142" t="s">
        <v>1052</v>
      </c>
      <c r="K1629" s="142" t="s">
        <v>1054</v>
      </c>
      <c r="L1629" s="142"/>
      <c r="M1629" s="80" t="s">
        <v>27</v>
      </c>
      <c r="N1629" s="159">
        <v>200</v>
      </c>
      <c r="O1629" s="75"/>
      <c r="P1629" s="75"/>
      <c r="Q1629" s="75"/>
      <c r="R1629" s="79" t="s">
        <v>1885</v>
      </c>
      <c r="S1629" s="144">
        <v>249</v>
      </c>
      <c r="T1629" s="85" t="s">
        <v>30</v>
      </c>
      <c r="U1629" s="142" t="s">
        <v>17</v>
      </c>
      <c r="V1629" s="142" t="s">
        <v>18</v>
      </c>
      <c r="W1629" s="86" t="s">
        <v>1805</v>
      </c>
      <c r="X1629" s="142"/>
      <c r="Y1629" s="142"/>
      <c r="Z1629" s="142"/>
      <c r="AA1629" s="142"/>
      <c r="AB1629" s="142" t="str">
        <f t="shared" si="84"/>
        <v>SAM20161028GRJE9E</v>
      </c>
      <c r="AC1629" s="142">
        <f t="shared" si="85"/>
        <v>0</v>
      </c>
      <c r="AD1629" s="142" t="str">
        <f>VLOOKUP(U1629,NIVEAUXADMIN!A:B,2,FALSE)</f>
        <v>HT08</v>
      </c>
      <c r="AE1629" s="142" t="str">
        <f>VLOOKUP(V1629,NIVEAUXADMIN!E:F,2,FALSE)</f>
        <v>HT08811</v>
      </c>
      <c r="AF1629" s="142" t="str">
        <f>VLOOKUP(W1629,NIVEAUXADMIN!I:J,2,FALSE)</f>
        <v>HT08811-09</v>
      </c>
      <c r="AG1629" s="142">
        <f>IF(SUMPRODUCT(($A$4:$A1629=A1629)*($V$4:$V1629=V1629))&gt;1,0,1)</f>
        <v>0</v>
      </c>
    </row>
    <row r="1630" spans="1:33" ht="15" customHeight="1">
      <c r="A1630" s="142" t="s">
        <v>2780</v>
      </c>
      <c r="B1630" s="142" t="s">
        <v>2780</v>
      </c>
      <c r="C1630" s="142" t="s">
        <v>26</v>
      </c>
      <c r="D1630" s="72"/>
      <c r="E1630" s="72"/>
      <c r="F1630" s="142" t="s">
        <v>16</v>
      </c>
      <c r="G1630" s="142" t="str">
        <f t="shared" si="86"/>
        <v>Octobre</v>
      </c>
      <c r="H1630" s="158">
        <v>42671</v>
      </c>
      <c r="I1630" s="84" t="s">
        <v>1051</v>
      </c>
      <c r="J1630" s="142" t="s">
        <v>1052</v>
      </c>
      <c r="K1630" s="142" t="s">
        <v>1062</v>
      </c>
      <c r="L1630" s="142"/>
      <c r="M1630" s="80" t="s">
        <v>27</v>
      </c>
      <c r="N1630" s="159">
        <v>49</v>
      </c>
      <c r="O1630" s="75"/>
      <c r="P1630" s="75"/>
      <c r="Q1630" s="75"/>
      <c r="R1630" s="79" t="s">
        <v>1885</v>
      </c>
      <c r="S1630" s="144">
        <v>249</v>
      </c>
      <c r="T1630" s="85" t="s">
        <v>30</v>
      </c>
      <c r="U1630" s="142" t="s">
        <v>17</v>
      </c>
      <c r="V1630" s="142" t="s">
        <v>18</v>
      </c>
      <c r="W1630" s="86" t="s">
        <v>1805</v>
      </c>
      <c r="X1630" s="142"/>
      <c r="Y1630" s="142"/>
      <c r="Z1630" s="142"/>
      <c r="AA1630" s="142"/>
      <c r="AB1630" s="142" t="str">
        <f t="shared" si="84"/>
        <v>SAM20161028GRJE9E</v>
      </c>
      <c r="AC1630" s="142">
        <f t="shared" si="85"/>
        <v>0</v>
      </c>
      <c r="AD1630" s="142" t="str">
        <f>VLOOKUP(U1630,NIVEAUXADMIN!A:B,2,FALSE)</f>
        <v>HT08</v>
      </c>
      <c r="AE1630" s="142" t="str">
        <f>VLOOKUP(V1630,NIVEAUXADMIN!E:F,2,FALSE)</f>
        <v>HT08811</v>
      </c>
      <c r="AF1630" s="142" t="str">
        <f>VLOOKUP(W1630,NIVEAUXADMIN!I:J,2,FALSE)</f>
        <v>HT08811-09</v>
      </c>
      <c r="AG1630" s="142">
        <f>IF(SUMPRODUCT(($A$4:$A1630=A1630)*($V$4:$V1630=V1630))&gt;1,0,1)</f>
        <v>0</v>
      </c>
    </row>
    <row r="1631" spans="1:33" ht="15" customHeight="1">
      <c r="A1631" s="142" t="s">
        <v>2780</v>
      </c>
      <c r="B1631" s="142" t="s">
        <v>2780</v>
      </c>
      <c r="C1631" s="142" t="s">
        <v>26</v>
      </c>
      <c r="D1631" s="72"/>
      <c r="E1631" s="72"/>
      <c r="F1631" s="142" t="s">
        <v>16</v>
      </c>
      <c r="G1631" s="142" t="str">
        <f t="shared" si="86"/>
        <v>Octobre</v>
      </c>
      <c r="H1631" s="158">
        <v>42672</v>
      </c>
      <c r="I1631" s="84" t="s">
        <v>1049</v>
      </c>
      <c r="J1631" s="142" t="s">
        <v>1053</v>
      </c>
      <c r="K1631" s="142" t="s">
        <v>1048</v>
      </c>
      <c r="L1631" s="142"/>
      <c r="M1631" s="80" t="s">
        <v>27</v>
      </c>
      <c r="N1631" s="159">
        <v>180</v>
      </c>
      <c r="O1631" s="75"/>
      <c r="P1631" s="75"/>
      <c r="Q1631" s="75"/>
      <c r="R1631" s="79" t="s">
        <v>1885</v>
      </c>
      <c r="S1631" s="144">
        <v>180</v>
      </c>
      <c r="T1631" s="85"/>
      <c r="U1631" s="142" t="s">
        <v>20</v>
      </c>
      <c r="V1631" s="142" t="s">
        <v>21</v>
      </c>
      <c r="W1631" s="86" t="s">
        <v>1477</v>
      </c>
      <c r="X1631" s="142"/>
      <c r="Y1631" s="142"/>
      <c r="Z1631" s="142"/>
      <c r="AA1631" s="142"/>
      <c r="AB1631" s="142" t="str">
        <f t="shared" si="84"/>
        <v>SAM20161029SULE2È</v>
      </c>
      <c r="AC1631" s="142">
        <f t="shared" si="85"/>
        <v>0</v>
      </c>
      <c r="AD1631" s="142" t="str">
        <f>VLOOKUP(U1631,NIVEAUXADMIN!A:B,2,FALSE)</f>
        <v>HT07</v>
      </c>
      <c r="AE1631" s="142" t="str">
        <f>VLOOKUP(V1631,NIVEAUXADMIN!E:F,2,FALSE)</f>
        <v>HT07711</v>
      </c>
      <c r="AF1631" s="142" t="str">
        <f>VLOOKUP(W1631,NIVEAUXADMIN!I:J,2,FALSE)</f>
        <v>HT07711-02</v>
      </c>
      <c r="AG1631" s="142">
        <f>IF(SUMPRODUCT(($A$4:$A1631=A1631)*($V$4:$V1631=V1631))&gt;1,0,1)</f>
        <v>0</v>
      </c>
    </row>
    <row r="1632" spans="1:33" ht="15" customHeight="1">
      <c r="A1632" s="142" t="s">
        <v>2780</v>
      </c>
      <c r="B1632" s="142" t="s">
        <v>2780</v>
      </c>
      <c r="C1632" s="142" t="s">
        <v>26</v>
      </c>
      <c r="D1632" s="72"/>
      <c r="E1632" s="72"/>
      <c r="F1632" s="142" t="s">
        <v>16</v>
      </c>
      <c r="G1632" s="142" t="str">
        <f t="shared" si="86"/>
        <v>Octobre</v>
      </c>
      <c r="H1632" s="158">
        <v>42672</v>
      </c>
      <c r="I1632" s="84" t="s">
        <v>1049</v>
      </c>
      <c r="J1632" s="142" t="s">
        <v>1053</v>
      </c>
      <c r="K1632" s="142" t="s">
        <v>1048</v>
      </c>
      <c r="L1632" s="142"/>
      <c r="M1632" s="80" t="s">
        <v>27</v>
      </c>
      <c r="N1632" s="159">
        <v>120</v>
      </c>
      <c r="O1632" s="75"/>
      <c r="P1632" s="75"/>
      <c r="Q1632" s="75"/>
      <c r="R1632" s="79" t="s">
        <v>1885</v>
      </c>
      <c r="S1632" s="144">
        <v>120</v>
      </c>
      <c r="T1632" s="85"/>
      <c r="U1632" s="142" t="s">
        <v>20</v>
      </c>
      <c r="V1632" s="142" t="s">
        <v>21</v>
      </c>
      <c r="W1632" s="86" t="s">
        <v>1477</v>
      </c>
      <c r="X1632" s="142" t="s">
        <v>1113</v>
      </c>
      <c r="Y1632" s="142"/>
      <c r="Z1632" s="142"/>
      <c r="AA1632" s="142"/>
      <c r="AB1632" s="142" t="str">
        <f t="shared" si="84"/>
        <v>SAM20161029SULE2È</v>
      </c>
      <c r="AC1632" s="142">
        <f t="shared" si="85"/>
        <v>0</v>
      </c>
      <c r="AD1632" s="142" t="str">
        <f>VLOOKUP(U1632,NIVEAUXADMIN!A:B,2,FALSE)</f>
        <v>HT07</v>
      </c>
      <c r="AE1632" s="142" t="str">
        <f>VLOOKUP(V1632,NIVEAUXADMIN!E:F,2,FALSE)</f>
        <v>HT07711</v>
      </c>
      <c r="AF1632" s="142" t="str">
        <f>VLOOKUP(W1632,NIVEAUXADMIN!I:J,2,FALSE)</f>
        <v>HT07711-02</v>
      </c>
      <c r="AG1632" s="142">
        <f>IF(SUMPRODUCT(($A$4:$A1632=A1632)*($V$4:$V1632=V1632))&gt;1,0,1)</f>
        <v>0</v>
      </c>
    </row>
    <row r="1633" spans="1:33" ht="15" customHeight="1">
      <c r="A1633" s="142" t="s">
        <v>2780</v>
      </c>
      <c r="B1633" s="142" t="s">
        <v>2780</v>
      </c>
      <c r="C1633" s="142" t="s">
        <v>26</v>
      </c>
      <c r="D1633" s="72"/>
      <c r="E1633" s="72"/>
      <c r="F1633" s="142" t="s">
        <v>16</v>
      </c>
      <c r="G1633" s="142" t="str">
        <f t="shared" si="86"/>
        <v>Octobre</v>
      </c>
      <c r="H1633" s="158">
        <v>42672</v>
      </c>
      <c r="I1633" s="84" t="s">
        <v>1049</v>
      </c>
      <c r="J1633" s="142" t="s">
        <v>1053</v>
      </c>
      <c r="K1633" s="142" t="s">
        <v>1048</v>
      </c>
      <c r="L1633" s="142"/>
      <c r="M1633" s="80" t="s">
        <v>27</v>
      </c>
      <c r="N1633" s="159">
        <v>155</v>
      </c>
      <c r="O1633" s="75"/>
      <c r="P1633" s="75"/>
      <c r="Q1633" s="75"/>
      <c r="R1633" s="79" t="s">
        <v>1885</v>
      </c>
      <c r="S1633" s="144">
        <v>155</v>
      </c>
      <c r="T1633" s="85"/>
      <c r="U1633" s="142" t="s">
        <v>20</v>
      </c>
      <c r="V1633" s="142" t="s">
        <v>21</v>
      </c>
      <c r="W1633" s="86"/>
      <c r="X1633" s="142" t="s">
        <v>1112</v>
      </c>
      <c r="Y1633" s="142"/>
      <c r="Z1633" s="142"/>
      <c r="AA1633" s="142"/>
      <c r="AB1633" s="142" t="str">
        <f t="shared" si="84"/>
        <v>SAM20161029SULE</v>
      </c>
      <c r="AC1633" s="142">
        <f t="shared" si="85"/>
        <v>0</v>
      </c>
      <c r="AD1633" s="142" t="str">
        <f>VLOOKUP(U1633,NIVEAUXADMIN!A:B,2,FALSE)</f>
        <v>HT07</v>
      </c>
      <c r="AE1633" s="142" t="str">
        <f>VLOOKUP(V1633,NIVEAUXADMIN!E:F,2,FALSE)</f>
        <v>HT07711</v>
      </c>
      <c r="AF1633" s="142" t="e">
        <f>VLOOKUP(W1633,NIVEAUXADMIN!I:J,2,FALSE)</f>
        <v>#N/A</v>
      </c>
      <c r="AG1633" s="142">
        <f>IF(SUMPRODUCT(($A$4:$A1633=A1633)*($V$4:$V1633=V1633))&gt;1,0,1)</f>
        <v>0</v>
      </c>
    </row>
    <row r="1634" spans="1:33" ht="15" customHeight="1">
      <c r="A1634" s="142" t="s">
        <v>2780</v>
      </c>
      <c r="B1634" s="142" t="s">
        <v>2780</v>
      </c>
      <c r="C1634" s="142" t="s">
        <v>26</v>
      </c>
      <c r="D1634" s="72"/>
      <c r="E1634" s="72"/>
      <c r="F1634" s="142" t="s">
        <v>16</v>
      </c>
      <c r="G1634" s="142" t="str">
        <f t="shared" si="86"/>
        <v>Octobre</v>
      </c>
      <c r="H1634" s="158">
        <v>42673</v>
      </c>
      <c r="I1634" s="84" t="s">
        <v>1049</v>
      </c>
      <c r="J1634" s="142" t="s">
        <v>1053</v>
      </c>
      <c r="K1634" s="142" t="s">
        <v>1048</v>
      </c>
      <c r="L1634" s="142"/>
      <c r="M1634" s="80" t="s">
        <v>27</v>
      </c>
      <c r="N1634" s="159">
        <v>1400</v>
      </c>
      <c r="O1634" s="75"/>
      <c r="P1634" s="75"/>
      <c r="Q1634" s="75"/>
      <c r="R1634" s="79" t="s">
        <v>1885</v>
      </c>
      <c r="S1634" s="144">
        <v>1400</v>
      </c>
      <c r="T1634" s="85"/>
      <c r="U1634" s="142" t="s">
        <v>17</v>
      </c>
      <c r="V1634" s="142" t="s">
        <v>142</v>
      </c>
      <c r="W1634" s="86" t="s">
        <v>1293</v>
      </c>
      <c r="X1634" s="142" t="s">
        <v>1116</v>
      </c>
      <c r="Y1634" s="142"/>
      <c r="Z1634" s="142"/>
      <c r="AA1634" s="142" t="s">
        <v>2749</v>
      </c>
      <c r="AB1634" s="142" t="str">
        <f t="shared" si="84"/>
        <v>SAM20161030GRAB1E</v>
      </c>
      <c r="AC1634" s="142">
        <f t="shared" si="85"/>
        <v>0</v>
      </c>
      <c r="AD1634" s="142" t="str">
        <f>VLOOKUP(U1634,NIVEAUXADMIN!A:B,2,FALSE)</f>
        <v>HT08</v>
      </c>
      <c r="AE1634" s="142" t="str">
        <f>VLOOKUP(V1634,NIVEAUXADMIN!E:F,2,FALSE)</f>
        <v>HT08812</v>
      </c>
      <c r="AF1634" s="142" t="str">
        <f>VLOOKUP(W1634,NIVEAUXADMIN!I:J,2,FALSE)</f>
        <v>HT08812-01</v>
      </c>
      <c r="AG1634" s="142">
        <f>IF(SUMPRODUCT(($A$4:$A1634=A1634)*($V$4:$V1634=V1634))&gt;1,0,1)</f>
        <v>1</v>
      </c>
    </row>
    <row r="1635" spans="1:33" ht="15" customHeight="1">
      <c r="A1635" s="142" t="s">
        <v>2780</v>
      </c>
      <c r="B1635" s="142" t="s">
        <v>2780</v>
      </c>
      <c r="C1635" s="142" t="s">
        <v>26</v>
      </c>
      <c r="D1635" s="72"/>
      <c r="E1635" s="72"/>
      <c r="F1635" s="142" t="s">
        <v>16</v>
      </c>
      <c r="G1635" s="142" t="str">
        <f t="shared" si="86"/>
        <v>Octobre</v>
      </c>
      <c r="H1635" s="158">
        <v>42673</v>
      </c>
      <c r="I1635" s="84" t="s">
        <v>1049</v>
      </c>
      <c r="J1635" s="142" t="s">
        <v>1053</v>
      </c>
      <c r="K1635" s="142" t="s">
        <v>1048</v>
      </c>
      <c r="L1635" s="142"/>
      <c r="M1635" s="80" t="s">
        <v>27</v>
      </c>
      <c r="N1635" s="159">
        <v>100</v>
      </c>
      <c r="O1635" s="75"/>
      <c r="P1635" s="75"/>
      <c r="Q1635" s="75"/>
      <c r="R1635" s="79" t="s">
        <v>1885</v>
      </c>
      <c r="S1635" s="144">
        <v>100</v>
      </c>
      <c r="T1635" s="85"/>
      <c r="U1635" s="142" t="s">
        <v>20</v>
      </c>
      <c r="V1635" s="142" t="s">
        <v>539</v>
      </c>
      <c r="W1635" s="86" t="s">
        <v>1630</v>
      </c>
      <c r="X1635" s="142"/>
      <c r="Y1635" s="142"/>
      <c r="Z1635" s="142"/>
      <c r="AA1635" s="142"/>
      <c r="AB1635" s="142" t="str">
        <f t="shared" si="84"/>
        <v>SAM20161030SUPO4È</v>
      </c>
      <c r="AC1635" s="142">
        <f t="shared" si="85"/>
        <v>0</v>
      </c>
      <c r="AD1635" s="142" t="str">
        <f>VLOOKUP(U1635,NIVEAUXADMIN!A:B,2,FALSE)</f>
        <v>HT07</v>
      </c>
      <c r="AE1635" s="142" t="str">
        <f>VLOOKUP(V1635,NIVEAUXADMIN!E:F,2,FALSE)</f>
        <v>HT07721</v>
      </c>
      <c r="AF1635" s="142" t="str">
        <f>VLOOKUP(W1635,NIVEAUXADMIN!I:J,2,FALSE)</f>
        <v>HT07721-01</v>
      </c>
      <c r="AG1635" s="142">
        <f>IF(SUMPRODUCT(($A$4:$A1635=A1635)*($V$4:$V1635=V1635))&gt;1,0,1)</f>
        <v>0</v>
      </c>
    </row>
    <row r="1636" spans="1:33" ht="15" customHeight="1">
      <c r="A1636" s="142" t="s">
        <v>2780</v>
      </c>
      <c r="B1636" s="142" t="s">
        <v>2780</v>
      </c>
      <c r="C1636" s="142" t="s">
        <v>26</v>
      </c>
      <c r="D1636" s="72"/>
      <c r="E1636" s="72"/>
      <c r="F1636" s="142" t="s">
        <v>16</v>
      </c>
      <c r="G1636" s="142" t="str">
        <f t="shared" si="86"/>
        <v>Octobre</v>
      </c>
      <c r="H1636" s="158">
        <v>42673</v>
      </c>
      <c r="I1636" s="84" t="s">
        <v>1049</v>
      </c>
      <c r="J1636" s="142" t="s">
        <v>1053</v>
      </c>
      <c r="K1636" s="142" t="s">
        <v>1048</v>
      </c>
      <c r="L1636" s="142"/>
      <c r="M1636" s="80" t="s">
        <v>27</v>
      </c>
      <c r="N1636" s="159">
        <v>119</v>
      </c>
      <c r="O1636" s="75"/>
      <c r="P1636" s="75"/>
      <c r="Q1636" s="75"/>
      <c r="R1636" s="79" t="s">
        <v>1885</v>
      </c>
      <c r="S1636" s="144">
        <v>119</v>
      </c>
      <c r="T1636" s="85"/>
      <c r="U1636" s="142" t="s">
        <v>20</v>
      </c>
      <c r="V1636" s="142" t="s">
        <v>539</v>
      </c>
      <c r="W1636" s="86" t="s">
        <v>1700</v>
      </c>
      <c r="X1636" s="142" t="s">
        <v>1114</v>
      </c>
      <c r="Y1636" s="142"/>
      <c r="Z1636" s="142"/>
      <c r="AA1636" s="142"/>
      <c r="AB1636" s="142" t="str">
        <f t="shared" si="84"/>
        <v>SAM20161030SUPO5È</v>
      </c>
      <c r="AC1636" s="142">
        <f t="shared" si="85"/>
        <v>0</v>
      </c>
      <c r="AD1636" s="142" t="str">
        <f>VLOOKUP(U1636,NIVEAUXADMIN!A:B,2,FALSE)</f>
        <v>HT07</v>
      </c>
      <c r="AE1636" s="142" t="str">
        <f>VLOOKUP(V1636,NIVEAUXADMIN!E:F,2,FALSE)</f>
        <v>HT07721</v>
      </c>
      <c r="AF1636" s="142" t="str">
        <f>VLOOKUP(W1636,NIVEAUXADMIN!I:J,2,FALSE)</f>
        <v>HT07721-02</v>
      </c>
      <c r="AG1636" s="142">
        <f>IF(SUMPRODUCT(($A$4:$A1636=A1636)*($V$4:$V1636=V1636))&gt;1,0,1)</f>
        <v>0</v>
      </c>
    </row>
    <row r="1637" spans="1:33" ht="15" customHeight="1">
      <c r="A1637" s="142" t="s">
        <v>2780</v>
      </c>
      <c r="B1637" s="142" t="s">
        <v>2780</v>
      </c>
      <c r="C1637" s="142" t="s">
        <v>26</v>
      </c>
      <c r="D1637" s="72"/>
      <c r="E1637" s="72"/>
      <c r="F1637" s="142" t="s">
        <v>16</v>
      </c>
      <c r="G1637" s="142" t="str">
        <f t="shared" si="86"/>
        <v>Octobre</v>
      </c>
      <c r="H1637" s="158">
        <v>42673</v>
      </c>
      <c r="I1637" s="84" t="s">
        <v>1049</v>
      </c>
      <c r="J1637" s="142" t="s">
        <v>1053</v>
      </c>
      <c r="K1637" s="142" t="s">
        <v>1048</v>
      </c>
      <c r="L1637" s="142"/>
      <c r="M1637" s="80" t="s">
        <v>27</v>
      </c>
      <c r="N1637" s="159">
        <v>220</v>
      </c>
      <c r="O1637" s="75"/>
      <c r="P1637" s="75"/>
      <c r="Q1637" s="75"/>
      <c r="R1637" s="79" t="s">
        <v>1885</v>
      </c>
      <c r="S1637" s="144">
        <v>220</v>
      </c>
      <c r="T1637" s="85"/>
      <c r="U1637" s="142" t="s">
        <v>20</v>
      </c>
      <c r="V1637" s="142" t="s">
        <v>539</v>
      </c>
      <c r="W1637" s="86"/>
      <c r="X1637" s="142" t="s">
        <v>1115</v>
      </c>
      <c r="Y1637" s="142"/>
      <c r="Z1637" s="142"/>
      <c r="AA1637" s="142"/>
      <c r="AB1637" s="142" t="str">
        <f t="shared" si="84"/>
        <v>SAM20161030SUPO</v>
      </c>
      <c r="AC1637" s="142">
        <f t="shared" si="85"/>
        <v>0</v>
      </c>
      <c r="AD1637" s="142" t="str">
        <f>VLOOKUP(U1637,NIVEAUXADMIN!A:B,2,FALSE)</f>
        <v>HT07</v>
      </c>
      <c r="AE1637" s="142" t="str">
        <f>VLOOKUP(V1637,NIVEAUXADMIN!E:F,2,FALSE)</f>
        <v>HT07721</v>
      </c>
      <c r="AF1637" s="142" t="e">
        <f>VLOOKUP(W1637,NIVEAUXADMIN!I:J,2,FALSE)</f>
        <v>#N/A</v>
      </c>
      <c r="AG1637" s="142">
        <f>IF(SUMPRODUCT(($A$4:$A1637=A1637)*($V$4:$V1637=V1637))&gt;1,0,1)</f>
        <v>0</v>
      </c>
    </row>
    <row r="1638" spans="1:33" ht="15" customHeight="1">
      <c r="A1638" s="142" t="s">
        <v>2780</v>
      </c>
      <c r="B1638" s="142" t="s">
        <v>2780</v>
      </c>
      <c r="C1638" s="142" t="s">
        <v>26</v>
      </c>
      <c r="D1638" s="72"/>
      <c r="E1638" s="72"/>
      <c r="F1638" s="142" t="s">
        <v>16</v>
      </c>
      <c r="G1638" s="142" t="str">
        <f t="shared" si="86"/>
        <v>Octobre</v>
      </c>
      <c r="H1638" s="158">
        <v>42673</v>
      </c>
      <c r="I1638" s="84" t="s">
        <v>1051</v>
      </c>
      <c r="J1638" s="142" t="s">
        <v>1052</v>
      </c>
      <c r="K1638" s="142" t="s">
        <v>1062</v>
      </c>
      <c r="L1638" s="142"/>
      <c r="M1638" s="80" t="s">
        <v>27</v>
      </c>
      <c r="N1638" s="159">
        <v>100</v>
      </c>
      <c r="O1638" s="75"/>
      <c r="P1638" s="75"/>
      <c r="Q1638" s="75"/>
      <c r="R1638" s="79" t="s">
        <v>1885</v>
      </c>
      <c r="S1638" s="144">
        <v>220</v>
      </c>
      <c r="T1638" s="85" t="s">
        <v>30</v>
      </c>
      <c r="U1638" s="142" t="s">
        <v>20</v>
      </c>
      <c r="V1638" s="142" t="s">
        <v>539</v>
      </c>
      <c r="W1638" s="86"/>
      <c r="X1638" s="142" t="s">
        <v>1115</v>
      </c>
      <c r="Y1638" s="142"/>
      <c r="Z1638" s="142"/>
      <c r="AA1638" s="142"/>
      <c r="AB1638" s="142" t="str">
        <f t="shared" si="84"/>
        <v>SAM20161030SUPO</v>
      </c>
      <c r="AC1638" s="142">
        <f t="shared" si="85"/>
        <v>0</v>
      </c>
      <c r="AD1638" s="142" t="str">
        <f>VLOOKUP(U1638,NIVEAUXADMIN!A:B,2,FALSE)</f>
        <v>HT07</v>
      </c>
      <c r="AE1638" s="142" t="str">
        <f>VLOOKUP(V1638,NIVEAUXADMIN!E:F,2,FALSE)</f>
        <v>HT07721</v>
      </c>
      <c r="AF1638" s="142" t="e">
        <f>VLOOKUP(W1638,NIVEAUXADMIN!I:J,2,FALSE)</f>
        <v>#N/A</v>
      </c>
      <c r="AG1638" s="142">
        <f>IF(SUMPRODUCT(($A$4:$A1638=A1638)*($V$4:$V1638=V1638))&gt;1,0,1)</f>
        <v>0</v>
      </c>
    </row>
    <row r="1639" spans="1:33" ht="15" customHeight="1">
      <c r="A1639" s="142" t="s">
        <v>2780</v>
      </c>
      <c r="B1639" s="142" t="s">
        <v>2780</v>
      </c>
      <c r="C1639" s="142" t="s">
        <v>26</v>
      </c>
      <c r="D1639" s="72"/>
      <c r="E1639" s="72"/>
      <c r="F1639" s="142" t="s">
        <v>16</v>
      </c>
      <c r="G1639" s="142" t="str">
        <f t="shared" si="86"/>
        <v>Octobre</v>
      </c>
      <c r="H1639" s="158">
        <v>42673</v>
      </c>
      <c r="I1639" s="84" t="s">
        <v>1051</v>
      </c>
      <c r="J1639" s="142" t="s">
        <v>1052</v>
      </c>
      <c r="K1639" s="142" t="s">
        <v>1062</v>
      </c>
      <c r="L1639" s="142"/>
      <c r="M1639" s="80" t="s">
        <v>27</v>
      </c>
      <c r="N1639" s="159">
        <v>100</v>
      </c>
      <c r="O1639" s="75"/>
      <c r="P1639" s="75"/>
      <c r="Q1639" s="75"/>
      <c r="R1639" s="79" t="s">
        <v>1885</v>
      </c>
      <c r="S1639" s="144">
        <v>119</v>
      </c>
      <c r="T1639" s="85" t="s">
        <v>30</v>
      </c>
      <c r="U1639" s="142" t="s">
        <v>20</v>
      </c>
      <c r="V1639" s="142" t="s">
        <v>539</v>
      </c>
      <c r="W1639" s="86" t="s">
        <v>1700</v>
      </c>
      <c r="X1639" s="142" t="s">
        <v>1114</v>
      </c>
      <c r="Y1639" s="142"/>
      <c r="Z1639" s="142"/>
      <c r="AA1639" s="142"/>
      <c r="AB1639" s="142" t="str">
        <f t="shared" si="84"/>
        <v>SAM20161030SUPO5È</v>
      </c>
      <c r="AC1639" s="142">
        <f t="shared" si="85"/>
        <v>0</v>
      </c>
      <c r="AD1639" s="142" t="str">
        <f>VLOOKUP(U1639,NIVEAUXADMIN!A:B,2,FALSE)</f>
        <v>HT07</v>
      </c>
      <c r="AE1639" s="142" t="str">
        <f>VLOOKUP(V1639,NIVEAUXADMIN!E:F,2,FALSE)</f>
        <v>HT07721</v>
      </c>
      <c r="AF1639" s="142" t="str">
        <f>VLOOKUP(W1639,NIVEAUXADMIN!I:J,2,FALSE)</f>
        <v>HT07721-02</v>
      </c>
      <c r="AG1639" s="142">
        <f>IF(SUMPRODUCT(($A$4:$A1639=A1639)*($V$4:$V1639=V1639))&gt;1,0,1)</f>
        <v>0</v>
      </c>
    </row>
    <row r="1640" spans="1:33" ht="15" customHeight="1">
      <c r="A1640" s="142" t="s">
        <v>2780</v>
      </c>
      <c r="B1640" s="142" t="s">
        <v>2780</v>
      </c>
      <c r="C1640" s="142" t="s">
        <v>26</v>
      </c>
      <c r="D1640" s="72"/>
      <c r="E1640" s="72"/>
      <c r="F1640" s="142" t="s">
        <v>16</v>
      </c>
      <c r="G1640" s="142" t="str">
        <f t="shared" si="86"/>
        <v>Octobre</v>
      </c>
      <c r="H1640" s="158">
        <v>42674</v>
      </c>
      <c r="I1640" s="84" t="s">
        <v>1049</v>
      </c>
      <c r="J1640" s="142" t="s">
        <v>1053</v>
      </c>
      <c r="K1640" s="142" t="s">
        <v>1048</v>
      </c>
      <c r="L1640" s="142"/>
      <c r="M1640" s="80" t="s">
        <v>27</v>
      </c>
      <c r="N1640" s="159">
        <v>180</v>
      </c>
      <c r="O1640" s="75"/>
      <c r="P1640" s="75"/>
      <c r="Q1640" s="75"/>
      <c r="R1640" s="79" t="s">
        <v>1885</v>
      </c>
      <c r="S1640" s="144">
        <v>180</v>
      </c>
      <c r="T1640" s="85"/>
      <c r="U1640" s="142" t="s">
        <v>20</v>
      </c>
      <c r="V1640" s="142" t="s">
        <v>517</v>
      </c>
      <c r="W1640" s="86"/>
      <c r="X1640" s="142"/>
      <c r="Y1640" s="142"/>
      <c r="Z1640" s="142"/>
      <c r="AA1640" s="142"/>
      <c r="AB1640" s="142" t="str">
        <f t="shared" si="84"/>
        <v>SAM20161031SUCH</v>
      </c>
      <c r="AC1640" s="142">
        <f t="shared" si="85"/>
        <v>0</v>
      </c>
      <c r="AD1640" s="142" t="str">
        <f>VLOOKUP(U1640,NIVEAUXADMIN!A:B,2,FALSE)</f>
        <v>HT07</v>
      </c>
      <c r="AE1640" s="142" t="str">
        <f>VLOOKUP(V1640,NIVEAUXADMIN!E:F,2,FALSE)</f>
        <v>HT07713</v>
      </c>
      <c r="AF1640" s="142" t="e">
        <f>VLOOKUP(W1640,NIVEAUXADMIN!I:J,2,FALSE)</f>
        <v>#N/A</v>
      </c>
      <c r="AG1640" s="142">
        <f>IF(SUMPRODUCT(($A$4:$A1640=A1640)*($V$4:$V1640=V1640))&gt;1,0,1)</f>
        <v>1</v>
      </c>
    </row>
    <row r="1641" spans="1:33" ht="15" customHeight="1">
      <c r="A1641" s="142" t="s">
        <v>2780</v>
      </c>
      <c r="B1641" s="142" t="s">
        <v>2780</v>
      </c>
      <c r="C1641" s="142" t="s">
        <v>26</v>
      </c>
      <c r="D1641" s="72"/>
      <c r="E1641" s="72"/>
      <c r="F1641" s="142" t="s">
        <v>16</v>
      </c>
      <c r="G1641" s="142" t="str">
        <f t="shared" si="86"/>
        <v>Octobre</v>
      </c>
      <c r="H1641" s="158">
        <v>42674</v>
      </c>
      <c r="I1641" s="84" t="s">
        <v>1049</v>
      </c>
      <c r="J1641" s="142" t="s">
        <v>1053</v>
      </c>
      <c r="K1641" s="142" t="s">
        <v>1048</v>
      </c>
      <c r="L1641" s="142"/>
      <c r="M1641" s="80" t="s">
        <v>27</v>
      </c>
      <c r="N1641" s="159">
        <v>110</v>
      </c>
      <c r="O1641" s="75"/>
      <c r="P1641" s="75"/>
      <c r="Q1641" s="75"/>
      <c r="R1641" s="79" t="s">
        <v>1885</v>
      </c>
      <c r="S1641" s="144"/>
      <c r="T1641" s="85"/>
      <c r="U1641" s="142" t="s">
        <v>20</v>
      </c>
      <c r="V1641" s="142" t="s">
        <v>21</v>
      </c>
      <c r="W1641" s="86" t="s">
        <v>1321</v>
      </c>
      <c r="X1641" s="142" t="s">
        <v>1876</v>
      </c>
      <c r="Y1641" s="142"/>
      <c r="Z1641" s="142"/>
      <c r="AA1641" s="142"/>
      <c r="AB1641" s="142" t="str">
        <f t="shared" si="84"/>
        <v>SAM20161031SULE1È</v>
      </c>
      <c r="AC1641" s="142">
        <f t="shared" si="85"/>
        <v>0</v>
      </c>
      <c r="AD1641" s="142" t="str">
        <f>VLOOKUP(U1641,NIVEAUXADMIN!A:B,2,FALSE)</f>
        <v>HT07</v>
      </c>
      <c r="AE1641" s="142" t="str">
        <f>VLOOKUP(V1641,NIVEAUXADMIN!E:F,2,FALSE)</f>
        <v>HT07711</v>
      </c>
      <c r="AF1641" s="142" t="str">
        <f>VLOOKUP(W1641,NIVEAUXADMIN!I:J,2,FALSE)</f>
        <v>HT07711-01</v>
      </c>
      <c r="AG1641" s="142">
        <f>IF(SUMPRODUCT(($A$4:$A1641=A1641)*($V$4:$V1641=V1641))&gt;1,0,1)</f>
        <v>0</v>
      </c>
    </row>
    <row r="1642" spans="1:33" ht="15" customHeight="1">
      <c r="A1642" s="142" t="s">
        <v>2780</v>
      </c>
      <c r="B1642" s="142" t="s">
        <v>2780</v>
      </c>
      <c r="C1642" s="142" t="s">
        <v>26</v>
      </c>
      <c r="D1642" s="72"/>
      <c r="E1642" s="72"/>
      <c r="F1642" s="142" t="s">
        <v>16</v>
      </c>
      <c r="G1642" s="142" t="str">
        <f t="shared" si="86"/>
        <v>Octobre</v>
      </c>
      <c r="H1642" s="158">
        <v>42674</v>
      </c>
      <c r="I1642" s="84" t="s">
        <v>1051</v>
      </c>
      <c r="J1642" s="142" t="s">
        <v>1052</v>
      </c>
      <c r="K1642" s="142" t="s">
        <v>1062</v>
      </c>
      <c r="L1642" s="142"/>
      <c r="M1642" s="80" t="s">
        <v>27</v>
      </c>
      <c r="N1642" s="159">
        <v>110</v>
      </c>
      <c r="O1642" s="75"/>
      <c r="P1642" s="75"/>
      <c r="Q1642" s="75"/>
      <c r="R1642" s="79" t="s">
        <v>1885</v>
      </c>
      <c r="S1642" s="144"/>
      <c r="T1642" s="85"/>
      <c r="U1642" s="142" t="s">
        <v>20</v>
      </c>
      <c r="V1642" s="142" t="s">
        <v>21</v>
      </c>
      <c r="W1642" s="86" t="s">
        <v>1321</v>
      </c>
      <c r="X1642" s="142" t="s">
        <v>1876</v>
      </c>
      <c r="Y1642" s="142"/>
      <c r="Z1642" s="142"/>
      <c r="AA1642" s="142"/>
      <c r="AB1642" s="142" t="str">
        <f t="shared" si="84"/>
        <v>SAM20161031SULE1È</v>
      </c>
      <c r="AC1642" s="142">
        <f t="shared" si="85"/>
        <v>0</v>
      </c>
      <c r="AD1642" s="142" t="str">
        <f>VLOOKUP(U1642,NIVEAUXADMIN!A:B,2,FALSE)</f>
        <v>HT07</v>
      </c>
      <c r="AE1642" s="142" t="str">
        <f>VLOOKUP(V1642,NIVEAUXADMIN!E:F,2,FALSE)</f>
        <v>HT07711</v>
      </c>
      <c r="AF1642" s="142" t="str">
        <f>VLOOKUP(W1642,NIVEAUXADMIN!I:J,2,FALSE)</f>
        <v>HT07711-01</v>
      </c>
      <c r="AG1642" s="142">
        <f>IF(SUMPRODUCT(($A$4:$A1642=A1642)*($V$4:$V1642=V1642))&gt;1,0,1)</f>
        <v>0</v>
      </c>
    </row>
    <row r="1643" spans="1:33" ht="15" customHeight="1">
      <c r="A1643" s="142" t="s">
        <v>2780</v>
      </c>
      <c r="B1643" s="142" t="s">
        <v>2780</v>
      </c>
      <c r="C1643" s="142" t="s">
        <v>26</v>
      </c>
      <c r="D1643" s="72"/>
      <c r="E1643" s="72"/>
      <c r="F1643" s="142" t="s">
        <v>16</v>
      </c>
      <c r="G1643" s="142" t="str">
        <f t="shared" si="86"/>
        <v>Octobre</v>
      </c>
      <c r="H1643" s="158">
        <v>42674</v>
      </c>
      <c r="I1643" s="84" t="s">
        <v>1051</v>
      </c>
      <c r="J1643" s="142" t="s">
        <v>1052</v>
      </c>
      <c r="K1643" s="142" t="s">
        <v>1062</v>
      </c>
      <c r="L1643" s="142"/>
      <c r="M1643" s="80" t="s">
        <v>27</v>
      </c>
      <c r="N1643" s="159">
        <v>150</v>
      </c>
      <c r="O1643" s="75"/>
      <c r="P1643" s="75"/>
      <c r="Q1643" s="75"/>
      <c r="R1643" s="79" t="s">
        <v>1885</v>
      </c>
      <c r="S1643" s="144">
        <v>150</v>
      </c>
      <c r="T1643" s="85" t="s">
        <v>30</v>
      </c>
      <c r="U1643" s="142" t="s">
        <v>20</v>
      </c>
      <c r="V1643" s="142" t="s">
        <v>21</v>
      </c>
      <c r="W1643" s="86"/>
      <c r="X1643" s="142"/>
      <c r="Y1643" s="142"/>
      <c r="Z1643" s="142"/>
      <c r="AA1643" s="142"/>
      <c r="AB1643" s="142" t="str">
        <f t="shared" si="84"/>
        <v>SAM20161031SULE</v>
      </c>
      <c r="AC1643" s="142">
        <f t="shared" si="85"/>
        <v>0</v>
      </c>
      <c r="AD1643" s="142" t="str">
        <f>VLOOKUP(U1643,NIVEAUXADMIN!A:B,2,FALSE)</f>
        <v>HT07</v>
      </c>
      <c r="AE1643" s="142" t="str">
        <f>VLOOKUP(V1643,NIVEAUXADMIN!E:F,2,FALSE)</f>
        <v>HT07711</v>
      </c>
      <c r="AF1643" s="142" t="e">
        <f>VLOOKUP(W1643,NIVEAUXADMIN!I:J,2,FALSE)</f>
        <v>#N/A</v>
      </c>
      <c r="AG1643" s="142">
        <f>IF(SUMPRODUCT(($A$4:$A1643=A1643)*($V$4:$V1643=V1643))&gt;1,0,1)</f>
        <v>0</v>
      </c>
    </row>
    <row r="1644" spans="1:33" ht="15" customHeight="1">
      <c r="A1644" s="142" t="s">
        <v>2780</v>
      </c>
      <c r="B1644" s="142" t="s">
        <v>2780</v>
      </c>
      <c r="C1644" s="142" t="s">
        <v>26</v>
      </c>
      <c r="D1644" s="72"/>
      <c r="E1644" s="72"/>
      <c r="F1644" s="142" t="s">
        <v>16</v>
      </c>
      <c r="G1644" s="142" t="str">
        <f t="shared" si="86"/>
        <v>Novembre</v>
      </c>
      <c r="H1644" s="158">
        <v>42676</v>
      </c>
      <c r="I1644" s="84" t="s">
        <v>1051</v>
      </c>
      <c r="J1644" s="142" t="s">
        <v>1052</v>
      </c>
      <c r="K1644" s="142" t="s">
        <v>1062</v>
      </c>
      <c r="L1644" s="142"/>
      <c r="M1644" s="80" t="s">
        <v>27</v>
      </c>
      <c r="N1644" s="159">
        <v>300</v>
      </c>
      <c r="O1644" s="75"/>
      <c r="P1644" s="75"/>
      <c r="Q1644" s="75"/>
      <c r="R1644" s="79" t="s">
        <v>1885</v>
      </c>
      <c r="S1644" s="144">
        <v>300</v>
      </c>
      <c r="T1644" s="85" t="s">
        <v>30</v>
      </c>
      <c r="U1644" s="142" t="s">
        <v>20</v>
      </c>
      <c r="V1644" s="142" t="s">
        <v>520</v>
      </c>
      <c r="W1644" s="86"/>
      <c r="X1644" s="142" t="s">
        <v>1163</v>
      </c>
      <c r="Y1644" s="142"/>
      <c r="Z1644" s="142"/>
      <c r="AA1644" s="142"/>
      <c r="AB1644" s="142" t="str">
        <f t="shared" si="84"/>
        <v>SAM2016112SUCH</v>
      </c>
      <c r="AC1644" s="142">
        <f t="shared" si="85"/>
        <v>0</v>
      </c>
      <c r="AD1644" s="142" t="str">
        <f>VLOOKUP(U1644,NIVEAUXADMIN!A:B,2,FALSE)</f>
        <v>HT07</v>
      </c>
      <c r="AE1644" s="142" t="str">
        <f>VLOOKUP(V1644,NIVEAUXADMIN!E:F,2,FALSE)</f>
        <v>HT07751</v>
      </c>
      <c r="AF1644" s="142" t="e">
        <f>VLOOKUP(W1644,NIVEAUXADMIN!I:J,2,FALSE)</f>
        <v>#N/A</v>
      </c>
      <c r="AG1644" s="142">
        <f>IF(SUMPRODUCT(($A$4:$A1644=A1644)*($V$4:$V1644=V1644))&gt;1,0,1)</f>
        <v>0</v>
      </c>
    </row>
    <row r="1645" spans="1:33" ht="15" customHeight="1">
      <c r="A1645" s="142" t="s">
        <v>2780</v>
      </c>
      <c r="B1645" s="142" t="s">
        <v>2780</v>
      </c>
      <c r="C1645" s="142" t="s">
        <v>26</v>
      </c>
      <c r="D1645" s="72"/>
      <c r="E1645" s="72"/>
      <c r="F1645" s="142" t="s">
        <v>16</v>
      </c>
      <c r="G1645" s="142" t="str">
        <f t="shared" si="86"/>
        <v>Novembre</v>
      </c>
      <c r="H1645" s="158">
        <v>42676</v>
      </c>
      <c r="I1645" s="84" t="s">
        <v>1049</v>
      </c>
      <c r="J1645" s="142" t="s">
        <v>1053</v>
      </c>
      <c r="K1645" s="142" t="s">
        <v>1048</v>
      </c>
      <c r="L1645" s="142"/>
      <c r="M1645" s="80" t="s">
        <v>27</v>
      </c>
      <c r="N1645" s="159">
        <v>100</v>
      </c>
      <c r="O1645" s="75"/>
      <c r="P1645" s="75"/>
      <c r="Q1645" s="75"/>
      <c r="R1645" s="79" t="s">
        <v>1885</v>
      </c>
      <c r="S1645" s="144">
        <v>300</v>
      </c>
      <c r="T1645" s="85"/>
      <c r="U1645" s="142" t="s">
        <v>20</v>
      </c>
      <c r="V1645" s="142" t="s">
        <v>22</v>
      </c>
      <c r="W1645" s="86" t="s">
        <v>1271</v>
      </c>
      <c r="X1645" s="142"/>
      <c r="Y1645" s="142"/>
      <c r="Z1645" s="142"/>
      <c r="AA1645" s="142"/>
      <c r="AB1645" s="142" t="str">
        <f t="shared" si="84"/>
        <v>SAM2016112SUMA11</v>
      </c>
      <c r="AC1645" s="142">
        <f t="shared" si="85"/>
        <v>0</v>
      </c>
      <c r="AD1645" s="142" t="str">
        <f>VLOOKUP(U1645,NIVEAUXADMIN!A:B,2,FALSE)</f>
        <v>HT07</v>
      </c>
      <c r="AE1645" s="142" t="str">
        <f>VLOOKUP(V1645,NIVEAUXADMIN!E:F,2,FALSE)</f>
        <v>HT07715</v>
      </c>
      <c r="AF1645" s="142" t="str">
        <f>VLOOKUP(W1645,NIVEAUXADMIN!I:J,2,FALSE)</f>
        <v>HT07715-03</v>
      </c>
      <c r="AG1645" s="142">
        <f>IF(SUMPRODUCT(($A$4:$A1645=A1645)*($V$4:$V1645=V1645))&gt;1,0,1)</f>
        <v>1</v>
      </c>
    </row>
    <row r="1646" spans="1:33" ht="15" customHeight="1">
      <c r="A1646" s="142" t="s">
        <v>2780</v>
      </c>
      <c r="B1646" s="142" t="s">
        <v>2780</v>
      </c>
      <c r="C1646" s="142" t="s">
        <v>26</v>
      </c>
      <c r="D1646" s="72"/>
      <c r="E1646" s="72"/>
      <c r="F1646" s="142" t="s">
        <v>16</v>
      </c>
      <c r="G1646" s="142" t="str">
        <f t="shared" si="86"/>
        <v>Novembre</v>
      </c>
      <c r="H1646" s="158">
        <v>42676</v>
      </c>
      <c r="I1646" s="84" t="s">
        <v>1051</v>
      </c>
      <c r="J1646" s="142" t="s">
        <v>1052</v>
      </c>
      <c r="K1646" s="142" t="s">
        <v>1062</v>
      </c>
      <c r="L1646" s="142"/>
      <c r="M1646" s="80" t="s">
        <v>27</v>
      </c>
      <c r="N1646" s="159">
        <v>300</v>
      </c>
      <c r="O1646" s="75"/>
      <c r="P1646" s="75"/>
      <c r="Q1646" s="75"/>
      <c r="R1646" s="79" t="s">
        <v>1885</v>
      </c>
      <c r="S1646" s="144">
        <v>300</v>
      </c>
      <c r="T1646" s="85" t="s">
        <v>30</v>
      </c>
      <c r="U1646" s="142" t="s">
        <v>20</v>
      </c>
      <c r="V1646" s="142" t="s">
        <v>22</v>
      </c>
      <c r="W1646" s="86" t="s">
        <v>1271</v>
      </c>
      <c r="X1646" s="142"/>
      <c r="Y1646" s="142"/>
      <c r="Z1646" s="142"/>
      <c r="AA1646" s="142"/>
      <c r="AB1646" s="142" t="str">
        <f t="shared" si="84"/>
        <v>SAM2016112SUMA11</v>
      </c>
      <c r="AC1646" s="142">
        <f t="shared" si="85"/>
        <v>0</v>
      </c>
      <c r="AD1646" s="142" t="str">
        <f>VLOOKUP(U1646,NIVEAUXADMIN!A:B,2,FALSE)</f>
        <v>HT07</v>
      </c>
      <c r="AE1646" s="142" t="str">
        <f>VLOOKUP(V1646,NIVEAUXADMIN!E:F,2,FALSE)</f>
        <v>HT07715</v>
      </c>
      <c r="AF1646" s="142" t="str">
        <f>VLOOKUP(W1646,NIVEAUXADMIN!I:J,2,FALSE)</f>
        <v>HT07715-03</v>
      </c>
      <c r="AG1646" s="142">
        <f>IF(SUMPRODUCT(($A$4:$A1646=A1646)*($V$4:$V1646=V1646))&gt;1,0,1)</f>
        <v>0</v>
      </c>
    </row>
    <row r="1647" spans="1:33" ht="15" customHeight="1">
      <c r="A1647" s="142" t="s">
        <v>2780</v>
      </c>
      <c r="B1647" s="142" t="s">
        <v>2780</v>
      </c>
      <c r="C1647" s="142" t="s">
        <v>26</v>
      </c>
      <c r="D1647" s="72"/>
      <c r="E1647" s="72"/>
      <c r="F1647" s="142" t="s">
        <v>16</v>
      </c>
      <c r="G1647" s="142" t="str">
        <f t="shared" si="86"/>
        <v>Novembre</v>
      </c>
      <c r="H1647" s="158">
        <v>42677</v>
      </c>
      <c r="I1647" s="84" t="s">
        <v>1049</v>
      </c>
      <c r="J1647" s="142" t="s">
        <v>1053</v>
      </c>
      <c r="K1647" s="142" t="s">
        <v>1048</v>
      </c>
      <c r="L1647" s="142"/>
      <c r="M1647" s="80" t="s">
        <v>27</v>
      </c>
      <c r="N1647" s="159">
        <v>817</v>
      </c>
      <c r="O1647" s="75"/>
      <c r="P1647" s="75"/>
      <c r="Q1647" s="75"/>
      <c r="R1647" s="79" t="s">
        <v>1885</v>
      </c>
      <c r="S1647" s="144"/>
      <c r="T1647" s="85"/>
      <c r="U1647" s="142" t="s">
        <v>17</v>
      </c>
      <c r="V1647" s="142" t="s">
        <v>251</v>
      </c>
      <c r="W1647" s="86"/>
      <c r="X1647" s="142"/>
      <c r="Y1647" s="142"/>
      <c r="Z1647" s="142"/>
      <c r="AA1647" s="142"/>
      <c r="AB1647" s="142" t="str">
        <f t="shared" si="84"/>
        <v>SAM2016113GRBO</v>
      </c>
      <c r="AC1647" s="142">
        <f t="shared" si="85"/>
        <v>0</v>
      </c>
      <c r="AD1647" s="142" t="str">
        <f>VLOOKUP(U1647,NIVEAUXADMIN!A:B,2,FALSE)</f>
        <v>HT08</v>
      </c>
      <c r="AE1647" s="142" t="str">
        <f>VLOOKUP(V1647,NIVEAUXADMIN!E:F,2,FALSE)</f>
        <v>HT08813</v>
      </c>
      <c r="AF1647" s="142" t="e">
        <f>VLOOKUP(W1647,NIVEAUXADMIN!I:J,2,FALSE)</f>
        <v>#N/A</v>
      </c>
      <c r="AG1647" s="142">
        <f>IF(SUMPRODUCT(($A$4:$A1647=A1647)*($V$4:$V1647=V1647))&gt;1,0,1)</f>
        <v>0</v>
      </c>
    </row>
    <row r="1648" spans="1:33" ht="15" customHeight="1">
      <c r="A1648" s="142" t="s">
        <v>2780</v>
      </c>
      <c r="B1648" s="142" t="s">
        <v>2780</v>
      </c>
      <c r="C1648" s="142" t="s">
        <v>26</v>
      </c>
      <c r="D1648" s="72"/>
      <c r="E1648" s="72"/>
      <c r="F1648" s="142" t="s">
        <v>16</v>
      </c>
      <c r="G1648" s="142" t="str">
        <f t="shared" si="86"/>
        <v>Novembre</v>
      </c>
      <c r="H1648" s="158">
        <v>42677</v>
      </c>
      <c r="I1648" s="84" t="s">
        <v>1049</v>
      </c>
      <c r="J1648" s="142" t="s">
        <v>1053</v>
      </c>
      <c r="K1648" s="142" t="s">
        <v>1048</v>
      </c>
      <c r="L1648" s="142"/>
      <c r="M1648" s="80" t="s">
        <v>27</v>
      </c>
      <c r="N1648" s="159">
        <v>140</v>
      </c>
      <c r="O1648" s="75"/>
      <c r="P1648" s="75"/>
      <c r="Q1648" s="75"/>
      <c r="R1648" s="79" t="s">
        <v>1885</v>
      </c>
      <c r="S1648" s="144">
        <v>140</v>
      </c>
      <c r="T1648" s="85"/>
      <c r="U1648" s="142" t="s">
        <v>20</v>
      </c>
      <c r="V1648" s="142" t="s">
        <v>21</v>
      </c>
      <c r="W1648" s="86"/>
      <c r="X1648" s="142"/>
      <c r="Y1648" s="142"/>
      <c r="Z1648" s="142"/>
      <c r="AA1648" s="142"/>
      <c r="AB1648" s="142" t="str">
        <f t="shared" si="84"/>
        <v>SAM2016113SULE</v>
      </c>
      <c r="AC1648" s="142">
        <f t="shared" si="85"/>
        <v>0</v>
      </c>
      <c r="AD1648" s="142" t="str">
        <f>VLOOKUP(U1648,NIVEAUXADMIN!A:B,2,FALSE)</f>
        <v>HT07</v>
      </c>
      <c r="AE1648" s="142" t="str">
        <f>VLOOKUP(V1648,NIVEAUXADMIN!E:F,2,FALSE)</f>
        <v>HT07711</v>
      </c>
      <c r="AF1648" s="142" t="e">
        <f>VLOOKUP(W1648,NIVEAUXADMIN!I:J,2,FALSE)</f>
        <v>#N/A</v>
      </c>
      <c r="AG1648" s="142">
        <f>IF(SUMPRODUCT(($A$4:$A1648=A1648)*($V$4:$V1648=V1648))&gt;1,0,1)</f>
        <v>0</v>
      </c>
    </row>
    <row r="1649" spans="1:33" ht="15" customHeight="1">
      <c r="A1649" s="142" t="s">
        <v>2780</v>
      </c>
      <c r="B1649" s="142" t="s">
        <v>2780</v>
      </c>
      <c r="C1649" s="142" t="s">
        <v>26</v>
      </c>
      <c r="D1649" s="72"/>
      <c r="E1649" s="72"/>
      <c r="F1649" s="142" t="s">
        <v>16</v>
      </c>
      <c r="G1649" s="142" t="str">
        <f t="shared" si="86"/>
        <v>Novembre</v>
      </c>
      <c r="H1649" s="158">
        <v>42678</v>
      </c>
      <c r="I1649" s="84" t="s">
        <v>1049</v>
      </c>
      <c r="J1649" s="142" t="s">
        <v>1053</v>
      </c>
      <c r="K1649" s="142" t="s">
        <v>1048</v>
      </c>
      <c r="L1649" s="142"/>
      <c r="M1649" s="80" t="s">
        <v>27</v>
      </c>
      <c r="N1649" s="159">
        <v>1980</v>
      </c>
      <c r="O1649" s="75"/>
      <c r="P1649" s="75"/>
      <c r="Q1649" s="75"/>
      <c r="R1649" s="79" t="s">
        <v>1885</v>
      </c>
      <c r="S1649" s="144">
        <v>1200</v>
      </c>
      <c r="T1649" s="85"/>
      <c r="U1649" s="142" t="s">
        <v>20</v>
      </c>
      <c r="V1649" s="142" t="s">
        <v>529</v>
      </c>
      <c r="W1649" s="86" t="s">
        <v>1409</v>
      </c>
      <c r="X1649" s="142"/>
      <c r="Y1649" s="142"/>
      <c r="Z1649" s="142"/>
      <c r="AA1649" s="142"/>
      <c r="AB1649" s="142" t="str">
        <f t="shared" si="84"/>
        <v>SAM2016114SULE1È</v>
      </c>
      <c r="AC1649" s="142">
        <f t="shared" si="85"/>
        <v>0</v>
      </c>
      <c r="AD1649" s="142" t="str">
        <f>VLOOKUP(U1649,NIVEAUXADMIN!A:B,2,FALSE)</f>
        <v>HT07</v>
      </c>
      <c r="AE1649" s="142" t="str">
        <f>VLOOKUP(V1649,NIVEAUXADMIN!E:F,2,FALSE)</f>
        <v>HT07752</v>
      </c>
      <c r="AF1649" s="142" t="str">
        <f>VLOOKUP(W1649,NIVEAUXADMIN!I:J,2,FALSE)</f>
        <v>HT07752-01</v>
      </c>
      <c r="AG1649" s="142">
        <f>IF(SUMPRODUCT(($A$4:$A1649=A1649)*($V$4:$V1649=V1649))&gt;1,0,1)</f>
        <v>1</v>
      </c>
    </row>
    <row r="1650" spans="1:33" ht="15" customHeight="1">
      <c r="A1650" s="142" t="s">
        <v>2780</v>
      </c>
      <c r="B1650" s="142" t="s">
        <v>2780</v>
      </c>
      <c r="C1650" s="142" t="s">
        <v>26</v>
      </c>
      <c r="D1650" s="72"/>
      <c r="E1650" s="72"/>
      <c r="F1650" s="142" t="s">
        <v>16</v>
      </c>
      <c r="G1650" s="142" t="str">
        <f t="shared" si="86"/>
        <v>Novembre</v>
      </c>
      <c r="H1650" s="158">
        <v>42679</v>
      </c>
      <c r="I1650" s="84" t="s">
        <v>1049</v>
      </c>
      <c r="J1650" s="142" t="s">
        <v>1053</v>
      </c>
      <c r="K1650" s="142" t="s">
        <v>1048</v>
      </c>
      <c r="L1650" s="142"/>
      <c r="M1650" s="80" t="s">
        <v>27</v>
      </c>
      <c r="N1650" s="159">
        <v>100</v>
      </c>
      <c r="O1650" s="75"/>
      <c r="P1650" s="75"/>
      <c r="Q1650" s="75"/>
      <c r="R1650" s="79" t="s">
        <v>1885</v>
      </c>
      <c r="S1650" s="144">
        <v>100</v>
      </c>
      <c r="T1650" s="85"/>
      <c r="U1650" s="142" t="s">
        <v>20</v>
      </c>
      <c r="V1650" s="142" t="s">
        <v>499</v>
      </c>
      <c r="W1650" s="86" t="s">
        <v>1369</v>
      </c>
      <c r="X1650" s="142"/>
      <c r="Y1650" s="142"/>
      <c r="Z1650" s="142"/>
      <c r="AA1650" s="142"/>
      <c r="AB1650" s="142" t="str">
        <f t="shared" si="84"/>
        <v>SAM2016115SUCA1È</v>
      </c>
      <c r="AC1650" s="142">
        <f t="shared" si="85"/>
        <v>0</v>
      </c>
      <c r="AD1650" s="142" t="str">
        <f>VLOOKUP(U1650,NIVEAUXADMIN!A:B,2,FALSE)</f>
        <v>HT07</v>
      </c>
      <c r="AE1650" s="142" t="str">
        <f>VLOOKUP(V1650,NIVEAUXADMIN!E:F,2,FALSE)</f>
        <v>HT07714</v>
      </c>
      <c r="AF1650" s="142" t="str">
        <f>VLOOKUP(W1650,NIVEAUXADMIN!I:J,2,FALSE)</f>
        <v>HT07714-01</v>
      </c>
      <c r="AG1650" s="142">
        <f>IF(SUMPRODUCT(($A$4:$A1650=A1650)*($V$4:$V1650=V1650))&gt;1,0,1)</f>
        <v>1</v>
      </c>
    </row>
    <row r="1651" spans="1:33" ht="15" customHeight="1">
      <c r="A1651" s="142" t="s">
        <v>2780</v>
      </c>
      <c r="B1651" s="142" t="s">
        <v>2780</v>
      </c>
      <c r="C1651" s="142" t="s">
        <v>26</v>
      </c>
      <c r="D1651" s="72"/>
      <c r="E1651" s="72"/>
      <c r="F1651" s="142" t="s">
        <v>16</v>
      </c>
      <c r="G1651" s="142" t="str">
        <f t="shared" si="86"/>
        <v>Novembre</v>
      </c>
      <c r="H1651" s="158">
        <v>42679</v>
      </c>
      <c r="I1651" s="84" t="s">
        <v>1049</v>
      </c>
      <c r="J1651" s="142" t="s">
        <v>1053</v>
      </c>
      <c r="K1651" s="142" t="s">
        <v>1048</v>
      </c>
      <c r="L1651" s="142"/>
      <c r="M1651" s="80" t="s">
        <v>27</v>
      </c>
      <c r="N1651" s="159">
        <v>176</v>
      </c>
      <c r="O1651" s="75"/>
      <c r="P1651" s="75"/>
      <c r="Q1651" s="75"/>
      <c r="R1651" s="79" t="s">
        <v>1885</v>
      </c>
      <c r="S1651" s="144">
        <v>176</v>
      </c>
      <c r="T1651" s="85"/>
      <c r="U1651" s="142" t="s">
        <v>20</v>
      </c>
      <c r="V1651" s="142" t="s">
        <v>21</v>
      </c>
      <c r="W1651" s="86" t="s">
        <v>1321</v>
      </c>
      <c r="X1651" s="142"/>
      <c r="Y1651" s="142"/>
      <c r="Z1651" s="142"/>
      <c r="AA1651" s="142"/>
      <c r="AB1651" s="142" t="str">
        <f t="shared" si="84"/>
        <v>SAM2016115SULE1È</v>
      </c>
      <c r="AC1651" s="142">
        <f t="shared" si="85"/>
        <v>0</v>
      </c>
      <c r="AD1651" s="142" t="str">
        <f>VLOOKUP(U1651,NIVEAUXADMIN!A:B,2,FALSE)</f>
        <v>HT07</v>
      </c>
      <c r="AE1651" s="142" t="str">
        <f>VLOOKUP(V1651,NIVEAUXADMIN!E:F,2,FALSE)</f>
        <v>HT07711</v>
      </c>
      <c r="AF1651" s="142" t="str">
        <f>VLOOKUP(W1651,NIVEAUXADMIN!I:J,2,FALSE)</f>
        <v>HT07711-01</v>
      </c>
      <c r="AG1651" s="142">
        <f>IF(SUMPRODUCT(($A$4:$A1651=A1651)*($V$4:$V1651=V1651))&gt;1,0,1)</f>
        <v>0</v>
      </c>
    </row>
    <row r="1652" spans="1:33" ht="15" customHeight="1">
      <c r="A1652" s="142" t="s">
        <v>2780</v>
      </c>
      <c r="B1652" s="142" t="s">
        <v>2780</v>
      </c>
      <c r="C1652" s="142" t="s">
        <v>26</v>
      </c>
      <c r="D1652" s="72"/>
      <c r="E1652" s="72"/>
      <c r="F1652" s="142" t="s">
        <v>16</v>
      </c>
      <c r="G1652" s="142" t="str">
        <f t="shared" si="86"/>
        <v>Novembre</v>
      </c>
      <c r="H1652" s="158">
        <v>42680</v>
      </c>
      <c r="I1652" s="84" t="s">
        <v>1049</v>
      </c>
      <c r="J1652" s="142" t="s">
        <v>1053</v>
      </c>
      <c r="K1652" s="142" t="s">
        <v>1048</v>
      </c>
      <c r="L1652" s="142"/>
      <c r="M1652" s="80" t="s">
        <v>27</v>
      </c>
      <c r="N1652" s="159">
        <v>48</v>
      </c>
      <c r="O1652" s="75"/>
      <c r="P1652" s="75"/>
      <c r="Q1652" s="75"/>
      <c r="R1652" s="79" t="s">
        <v>1885</v>
      </c>
      <c r="S1652" s="144">
        <v>48</v>
      </c>
      <c r="T1652" s="85"/>
      <c r="U1652" s="142" t="s">
        <v>20</v>
      </c>
      <c r="V1652" s="142" t="s">
        <v>514</v>
      </c>
      <c r="W1652" s="86" t="s">
        <v>1314</v>
      </c>
      <c r="X1652" s="142"/>
      <c r="Y1652" s="142"/>
      <c r="Z1652" s="142"/>
      <c r="AA1652" s="142"/>
      <c r="AB1652" s="142" t="str">
        <f t="shared" si="84"/>
        <v>SAM2016116SUCA1È</v>
      </c>
      <c r="AC1652" s="142">
        <f t="shared" si="85"/>
        <v>0</v>
      </c>
      <c r="AD1652" s="142" t="str">
        <f>VLOOKUP(U1652,NIVEAUXADMIN!A:B,2,FALSE)</f>
        <v>HT07</v>
      </c>
      <c r="AE1652" s="142" t="str">
        <f>VLOOKUP(V1652,NIVEAUXADMIN!E:F,2,FALSE)</f>
        <v>HT07733</v>
      </c>
      <c r="AF1652" s="142" t="str">
        <f>VLOOKUP(W1652,NIVEAUXADMIN!I:J,2,FALSE)</f>
        <v>HT07733-01</v>
      </c>
      <c r="AG1652" s="142">
        <f>IF(SUMPRODUCT(($A$4:$A1652=A1652)*($V$4:$V1652=V1652))&gt;1,0,1)</f>
        <v>1</v>
      </c>
    </row>
    <row r="1653" spans="1:33" ht="15" customHeight="1">
      <c r="A1653" s="142" t="s">
        <v>2780</v>
      </c>
      <c r="B1653" s="142" t="s">
        <v>2780</v>
      </c>
      <c r="C1653" s="142" t="s">
        <v>26</v>
      </c>
      <c r="D1653" s="72"/>
      <c r="E1653" s="72"/>
      <c r="F1653" s="142" t="s">
        <v>16</v>
      </c>
      <c r="G1653" s="142" t="str">
        <f t="shared" si="86"/>
        <v>Novembre</v>
      </c>
      <c r="H1653" s="158">
        <v>42687</v>
      </c>
      <c r="I1653" s="84" t="s">
        <v>1049</v>
      </c>
      <c r="J1653" s="142" t="s">
        <v>1053</v>
      </c>
      <c r="K1653" s="142" t="s">
        <v>1048</v>
      </c>
      <c r="L1653" s="142"/>
      <c r="M1653" s="80" t="s">
        <v>27</v>
      </c>
      <c r="N1653" s="159">
        <v>2900</v>
      </c>
      <c r="O1653" s="75"/>
      <c r="P1653" s="75"/>
      <c r="Q1653" s="75"/>
      <c r="R1653" s="79" t="s">
        <v>1885</v>
      </c>
      <c r="S1653" s="144"/>
      <c r="T1653" s="85"/>
      <c r="U1653" s="142" t="s">
        <v>17</v>
      </c>
      <c r="V1653" s="142" t="s">
        <v>142</v>
      </c>
      <c r="W1653" s="86" t="s">
        <v>1416</v>
      </c>
      <c r="X1653" s="142"/>
      <c r="Y1653" s="142"/>
      <c r="Z1653" s="142"/>
      <c r="AA1653" s="142"/>
      <c r="AB1653" s="142" t="str">
        <f t="shared" si="84"/>
        <v>SAM20161113GRAB2E</v>
      </c>
      <c r="AC1653" s="142">
        <f t="shared" si="85"/>
        <v>0</v>
      </c>
      <c r="AD1653" s="142" t="str">
        <f>VLOOKUP(U1653,NIVEAUXADMIN!A:B,2,FALSE)</f>
        <v>HT08</v>
      </c>
      <c r="AE1653" s="142" t="str">
        <f>VLOOKUP(V1653,NIVEAUXADMIN!E:F,2,FALSE)</f>
        <v>HT08812</v>
      </c>
      <c r="AF1653" s="142" t="str">
        <f>VLOOKUP(W1653,NIVEAUXADMIN!I:J,2,FALSE)</f>
        <v>HT08812-02</v>
      </c>
      <c r="AG1653" s="142">
        <f>IF(SUMPRODUCT(($A$4:$A1653=A1653)*($V$4:$V1653=V1653))&gt;1,0,1)</f>
        <v>0</v>
      </c>
    </row>
    <row r="1654" spans="1:33" ht="15" customHeight="1">
      <c r="A1654" s="142" t="s">
        <v>2780</v>
      </c>
      <c r="B1654" s="142" t="s">
        <v>2780</v>
      </c>
      <c r="C1654" s="142" t="s">
        <v>26</v>
      </c>
      <c r="D1654" s="72"/>
      <c r="E1654" s="72"/>
      <c r="F1654" s="142" t="s">
        <v>16</v>
      </c>
      <c r="G1654" s="142" t="str">
        <f t="shared" si="86"/>
        <v>Novembre</v>
      </c>
      <c r="H1654" s="158">
        <v>42689</v>
      </c>
      <c r="I1654" s="84" t="s">
        <v>1049</v>
      </c>
      <c r="J1654" s="142" t="s">
        <v>1053</v>
      </c>
      <c r="K1654" s="142" t="s">
        <v>1048</v>
      </c>
      <c r="L1654" s="142"/>
      <c r="M1654" s="80" t="s">
        <v>27</v>
      </c>
      <c r="N1654" s="159">
        <v>100</v>
      </c>
      <c r="O1654" s="75"/>
      <c r="P1654" s="75"/>
      <c r="Q1654" s="75"/>
      <c r="R1654" s="79" t="s">
        <v>1885</v>
      </c>
      <c r="S1654" s="144"/>
      <c r="T1654" s="85"/>
      <c r="U1654" s="142" t="s">
        <v>17</v>
      </c>
      <c r="V1654" s="142" t="s">
        <v>142</v>
      </c>
      <c r="W1654" s="86" t="s">
        <v>1416</v>
      </c>
      <c r="X1654" s="142"/>
      <c r="Y1654" s="142"/>
      <c r="Z1654" s="142"/>
      <c r="AA1654" s="142"/>
      <c r="AB1654" s="142" t="str">
        <f t="shared" si="84"/>
        <v>SAM20161115GRAB2E</v>
      </c>
      <c r="AC1654" s="142">
        <f t="shared" si="85"/>
        <v>0</v>
      </c>
      <c r="AD1654" s="142" t="str">
        <f>VLOOKUP(U1654,NIVEAUXADMIN!A:B,2,FALSE)</f>
        <v>HT08</v>
      </c>
      <c r="AE1654" s="142" t="str">
        <f>VLOOKUP(V1654,NIVEAUXADMIN!E:F,2,FALSE)</f>
        <v>HT08812</v>
      </c>
      <c r="AF1654" s="142" t="str">
        <f>VLOOKUP(W1654,NIVEAUXADMIN!I:J,2,FALSE)</f>
        <v>HT08812-02</v>
      </c>
      <c r="AG1654" s="142">
        <f>IF(SUMPRODUCT(($A$4:$A1654=A1654)*($V$4:$V1654=V1654))&gt;1,0,1)</f>
        <v>0</v>
      </c>
    </row>
    <row r="1655" spans="1:33" ht="15" customHeight="1">
      <c r="A1655" s="142" t="s">
        <v>2780</v>
      </c>
      <c r="B1655" s="142" t="s">
        <v>2780</v>
      </c>
      <c r="C1655" s="142" t="s">
        <v>26</v>
      </c>
      <c r="D1655" s="72"/>
      <c r="E1655" s="72"/>
      <c r="F1655" s="142" t="s">
        <v>16</v>
      </c>
      <c r="G1655" s="142" t="str">
        <f t="shared" si="86"/>
        <v>Novembre</v>
      </c>
      <c r="H1655" s="158">
        <v>42689</v>
      </c>
      <c r="I1655" s="84" t="s">
        <v>1049</v>
      </c>
      <c r="J1655" s="142" t="s">
        <v>1053</v>
      </c>
      <c r="K1655" s="142" t="s">
        <v>1048</v>
      </c>
      <c r="L1655" s="142"/>
      <c r="M1655" s="80" t="s">
        <v>27</v>
      </c>
      <c r="N1655" s="159">
        <v>500</v>
      </c>
      <c r="O1655" s="75"/>
      <c r="P1655" s="75"/>
      <c r="Q1655" s="75"/>
      <c r="R1655" s="79" t="s">
        <v>1885</v>
      </c>
      <c r="S1655" s="144"/>
      <c r="T1655" s="85"/>
      <c r="U1655" s="142" t="s">
        <v>17</v>
      </c>
      <c r="V1655" s="142" t="s">
        <v>142</v>
      </c>
      <c r="W1655" s="86" t="s">
        <v>1530</v>
      </c>
      <c r="X1655" s="142"/>
      <c r="Y1655" s="142"/>
      <c r="Z1655" s="142"/>
      <c r="AA1655" s="142"/>
      <c r="AB1655" s="142" t="str">
        <f t="shared" si="84"/>
        <v>SAM20161115GRAB3E</v>
      </c>
      <c r="AC1655" s="142">
        <f t="shared" si="85"/>
        <v>0</v>
      </c>
      <c r="AD1655" s="142" t="str">
        <f>VLOOKUP(U1655,NIVEAUXADMIN!A:B,2,FALSE)</f>
        <v>HT08</v>
      </c>
      <c r="AE1655" s="142" t="str">
        <f>VLOOKUP(V1655,NIVEAUXADMIN!E:F,2,FALSE)</f>
        <v>HT08812</v>
      </c>
      <c r="AF1655" s="142" t="str">
        <f>VLOOKUP(W1655,NIVEAUXADMIN!I:J,2,FALSE)</f>
        <v>HT08812-03</v>
      </c>
      <c r="AG1655" s="142">
        <f>IF(SUMPRODUCT(($A$4:$A1655=A1655)*($V$4:$V1655=V1655))&gt;1,0,1)</f>
        <v>0</v>
      </c>
    </row>
    <row r="1656" spans="1:33" ht="15" customHeight="1">
      <c r="A1656" s="142" t="s">
        <v>2780</v>
      </c>
      <c r="B1656" s="142" t="s">
        <v>2780</v>
      </c>
      <c r="C1656" s="142" t="s">
        <v>26</v>
      </c>
      <c r="D1656" s="72"/>
      <c r="E1656" s="72"/>
      <c r="F1656" s="142" t="s">
        <v>16</v>
      </c>
      <c r="G1656" s="142" t="str">
        <f t="shared" si="86"/>
        <v>Novembre</v>
      </c>
      <c r="H1656" s="158">
        <v>42689</v>
      </c>
      <c r="I1656" s="84" t="s">
        <v>1049</v>
      </c>
      <c r="J1656" s="142" t="s">
        <v>1053</v>
      </c>
      <c r="K1656" s="142" t="s">
        <v>1048</v>
      </c>
      <c r="L1656" s="142"/>
      <c r="M1656" s="80" t="s">
        <v>27</v>
      </c>
      <c r="N1656" s="159">
        <v>550</v>
      </c>
      <c r="O1656" s="75"/>
      <c r="P1656" s="75"/>
      <c r="Q1656" s="75"/>
      <c r="R1656" s="79" t="s">
        <v>1885</v>
      </c>
      <c r="S1656" s="144"/>
      <c r="T1656" s="85"/>
      <c r="U1656" s="142" t="s">
        <v>17</v>
      </c>
      <c r="V1656" s="142" t="s">
        <v>142</v>
      </c>
      <c r="W1656" s="86" t="s">
        <v>1624</v>
      </c>
      <c r="X1656" s="142"/>
      <c r="Y1656" s="142"/>
      <c r="Z1656" s="142"/>
      <c r="AA1656" s="142"/>
      <c r="AB1656" s="142" t="str">
        <f t="shared" si="84"/>
        <v>SAM20161115GRAB4E</v>
      </c>
      <c r="AC1656" s="142">
        <f t="shared" si="85"/>
        <v>0</v>
      </c>
      <c r="AD1656" s="142" t="str">
        <f>VLOOKUP(U1656,NIVEAUXADMIN!A:B,2,FALSE)</f>
        <v>HT08</v>
      </c>
      <c r="AE1656" s="142" t="str">
        <f>VLOOKUP(V1656,NIVEAUXADMIN!E:F,2,FALSE)</f>
        <v>HT08812</v>
      </c>
      <c r="AF1656" s="142" t="str">
        <f>VLOOKUP(W1656,NIVEAUXADMIN!I:J,2,FALSE)</f>
        <v>HT08812-04</v>
      </c>
      <c r="AG1656" s="142">
        <f>IF(SUMPRODUCT(($A$4:$A1656=A1656)*($V$4:$V1656=V1656))&gt;1,0,1)</f>
        <v>0</v>
      </c>
    </row>
    <row r="1657" spans="1:33" ht="15" customHeight="1">
      <c r="A1657" s="142" t="s">
        <v>2780</v>
      </c>
      <c r="B1657" s="142" t="s">
        <v>2780</v>
      </c>
      <c r="C1657" s="142" t="s">
        <v>26</v>
      </c>
      <c r="D1657" s="72"/>
      <c r="E1657" s="72"/>
      <c r="F1657" s="142" t="s">
        <v>16</v>
      </c>
      <c r="G1657" s="142" t="str">
        <f t="shared" si="86"/>
        <v>Novembre</v>
      </c>
      <c r="H1657" s="158">
        <v>42689</v>
      </c>
      <c r="I1657" s="84" t="s">
        <v>1049</v>
      </c>
      <c r="J1657" s="142" t="s">
        <v>1053</v>
      </c>
      <c r="K1657" s="142" t="s">
        <v>1048</v>
      </c>
      <c r="L1657" s="142"/>
      <c r="M1657" s="80" t="s">
        <v>27</v>
      </c>
      <c r="N1657" s="159">
        <v>150</v>
      </c>
      <c r="O1657" s="75"/>
      <c r="P1657" s="75"/>
      <c r="Q1657" s="75"/>
      <c r="R1657" s="79" t="s">
        <v>1885</v>
      </c>
      <c r="S1657" s="144"/>
      <c r="T1657" s="85"/>
      <c r="U1657" s="142" t="s">
        <v>17</v>
      </c>
      <c r="V1657" s="142" t="s">
        <v>142</v>
      </c>
      <c r="W1657" s="86"/>
      <c r="X1657" s="142" t="s">
        <v>1877</v>
      </c>
      <c r="Y1657" s="142"/>
      <c r="Z1657" s="142"/>
      <c r="AA1657" s="142"/>
      <c r="AB1657" s="142" t="str">
        <f t="shared" si="84"/>
        <v>SAM20161115GRAB</v>
      </c>
      <c r="AC1657" s="142">
        <f t="shared" si="85"/>
        <v>0</v>
      </c>
      <c r="AD1657" s="142" t="str">
        <f>VLOOKUP(U1657,NIVEAUXADMIN!A:B,2,FALSE)</f>
        <v>HT08</v>
      </c>
      <c r="AE1657" s="142" t="str">
        <f>VLOOKUP(V1657,NIVEAUXADMIN!E:F,2,FALSE)</f>
        <v>HT08812</v>
      </c>
      <c r="AF1657" s="142" t="e">
        <f>VLOOKUP(W1657,NIVEAUXADMIN!I:J,2,FALSE)</f>
        <v>#N/A</v>
      </c>
      <c r="AG1657" s="142">
        <f>IF(SUMPRODUCT(($A$4:$A1657=A1657)*($V$4:$V1657=V1657))&gt;1,0,1)</f>
        <v>0</v>
      </c>
    </row>
    <row r="1658" spans="1:33" ht="15" customHeight="1">
      <c r="A1658" s="142" t="s">
        <v>2780</v>
      </c>
      <c r="B1658" s="142" t="s">
        <v>2780</v>
      </c>
      <c r="C1658" s="142" t="s">
        <v>26</v>
      </c>
      <c r="D1658" s="72"/>
      <c r="E1658" s="72" t="s">
        <v>48</v>
      </c>
      <c r="F1658" s="142" t="s">
        <v>32</v>
      </c>
      <c r="G1658" s="142" t="str">
        <f t="shared" si="86"/>
        <v>Fevrier</v>
      </c>
      <c r="H1658" s="158">
        <v>42773</v>
      </c>
      <c r="I1658" s="84" t="s">
        <v>1049</v>
      </c>
      <c r="J1658" s="142" t="s">
        <v>1053</v>
      </c>
      <c r="K1658" s="142" t="s">
        <v>1048</v>
      </c>
      <c r="L1658" s="142"/>
      <c r="M1658" s="80" t="s">
        <v>27</v>
      </c>
      <c r="N1658" s="159">
        <v>800</v>
      </c>
      <c r="O1658" s="75"/>
      <c r="P1658" s="75"/>
      <c r="Q1658" s="75"/>
      <c r="R1658" s="79" t="s">
        <v>1885</v>
      </c>
      <c r="S1658" s="144">
        <v>800</v>
      </c>
      <c r="T1658" s="85" t="s">
        <v>1040</v>
      </c>
      <c r="U1658" s="142" t="s">
        <v>17</v>
      </c>
      <c r="V1658" s="142" t="s">
        <v>269</v>
      </c>
      <c r="W1658" s="86" t="s">
        <v>1292</v>
      </c>
      <c r="X1658" s="142"/>
      <c r="Y1658" s="142"/>
      <c r="Z1658" s="142"/>
      <c r="AA1658" s="142"/>
      <c r="AB1658" s="142" t="str">
        <f t="shared" si="84"/>
        <v>SAM201727GRMO1E</v>
      </c>
      <c r="AC1658" s="142">
        <f t="shared" si="85"/>
        <v>0</v>
      </c>
      <c r="AD1658" s="142" t="str">
        <f>VLOOKUP(U1658,NIVEAUXADMIN!A:B,2,FALSE)</f>
        <v>HT08</v>
      </c>
      <c r="AE1658" s="142" t="str">
        <f>VLOOKUP(V1658,NIVEAUXADMIN!E:F,2,FALSE)</f>
        <v>HT08814</v>
      </c>
      <c r="AF1658" s="142" t="str">
        <f>VLOOKUP(W1658,NIVEAUXADMIN!I:J,2,FALSE)</f>
        <v>HT08814-01</v>
      </c>
      <c r="AG1658" s="142">
        <f>IF(SUMPRODUCT(($A$4:$A1658=A1658)*($V$4:$V1658=V1658))&gt;1,0,1)</f>
        <v>1</v>
      </c>
    </row>
    <row r="1659" spans="1:33" ht="15" customHeight="1">
      <c r="A1659" s="142" t="s">
        <v>2780</v>
      </c>
      <c r="B1659" s="142" t="s">
        <v>2780</v>
      </c>
      <c r="C1659" s="142" t="s">
        <v>26</v>
      </c>
      <c r="D1659" s="72"/>
      <c r="E1659" s="72" t="s">
        <v>48</v>
      </c>
      <c r="F1659" s="142" t="s">
        <v>32</v>
      </c>
      <c r="G1659" s="142" t="str">
        <f t="shared" si="86"/>
        <v>Fevrier</v>
      </c>
      <c r="H1659" s="158">
        <v>42773</v>
      </c>
      <c r="I1659" s="84" t="s">
        <v>1050</v>
      </c>
      <c r="J1659" s="142" t="s">
        <v>1029</v>
      </c>
      <c r="K1659" s="142" t="s">
        <v>1029</v>
      </c>
      <c r="L1659" s="142"/>
      <c r="M1659" s="80" t="s">
        <v>1885</v>
      </c>
      <c r="N1659" s="159">
        <v>800</v>
      </c>
      <c r="O1659" s="75"/>
      <c r="P1659" s="75"/>
      <c r="Q1659" s="75"/>
      <c r="R1659" s="79" t="s">
        <v>1885</v>
      </c>
      <c r="S1659" s="144">
        <v>800</v>
      </c>
      <c r="T1659" s="85" t="s">
        <v>1040</v>
      </c>
      <c r="U1659" s="142" t="s">
        <v>17</v>
      </c>
      <c r="V1659" s="142" t="s">
        <v>269</v>
      </c>
      <c r="W1659" s="86" t="s">
        <v>1292</v>
      </c>
      <c r="X1659" s="142"/>
      <c r="Y1659" s="142"/>
      <c r="Z1659" s="142"/>
      <c r="AA1659" s="142"/>
      <c r="AB1659" s="142" t="str">
        <f t="shared" si="84"/>
        <v>SAM201727GRMO1E</v>
      </c>
      <c r="AC1659" s="142">
        <f t="shared" si="85"/>
        <v>0</v>
      </c>
      <c r="AD1659" s="142" t="str">
        <f>VLOOKUP(U1659,NIVEAUXADMIN!A:B,2,FALSE)</f>
        <v>HT08</v>
      </c>
      <c r="AE1659" s="142" t="str">
        <f>VLOOKUP(V1659,NIVEAUXADMIN!E:F,2,FALSE)</f>
        <v>HT08814</v>
      </c>
      <c r="AF1659" s="142" t="str">
        <f>VLOOKUP(W1659,NIVEAUXADMIN!I:J,2,FALSE)</f>
        <v>HT08814-01</v>
      </c>
      <c r="AG1659" s="142">
        <f>IF(SUMPRODUCT(($A$4:$A1659=A1659)*($V$4:$V1659=V1659))&gt;1,0,1)</f>
        <v>0</v>
      </c>
    </row>
    <row r="1660" spans="1:33" ht="15" customHeight="1">
      <c r="A1660" s="142" t="s">
        <v>2780</v>
      </c>
      <c r="B1660" s="142" t="s">
        <v>2780</v>
      </c>
      <c r="C1660" s="142" t="s">
        <v>26</v>
      </c>
      <c r="D1660" s="72"/>
      <c r="E1660" s="72" t="s">
        <v>48</v>
      </c>
      <c r="F1660" s="142" t="s">
        <v>32</v>
      </c>
      <c r="G1660" s="142" t="str">
        <f t="shared" si="86"/>
        <v>Fevrier</v>
      </c>
      <c r="H1660" s="158">
        <v>42773</v>
      </c>
      <c r="I1660" s="84" t="s">
        <v>1049</v>
      </c>
      <c r="J1660" s="142" t="s">
        <v>1053</v>
      </c>
      <c r="K1660" s="142" t="s">
        <v>1064</v>
      </c>
      <c r="L1660" s="142" t="s">
        <v>2787</v>
      </c>
      <c r="M1660" s="80" t="s">
        <v>27</v>
      </c>
      <c r="N1660" s="159">
        <v>800</v>
      </c>
      <c r="O1660" s="75"/>
      <c r="P1660" s="75"/>
      <c r="Q1660" s="75"/>
      <c r="R1660" s="79" t="s">
        <v>1885</v>
      </c>
      <c r="S1660" s="144">
        <v>800</v>
      </c>
      <c r="T1660" s="85" t="s">
        <v>1040</v>
      </c>
      <c r="U1660" s="142" t="s">
        <v>17</v>
      </c>
      <c r="V1660" s="142" t="s">
        <v>269</v>
      </c>
      <c r="W1660" s="86" t="s">
        <v>1292</v>
      </c>
      <c r="X1660" s="142"/>
      <c r="Y1660" s="142"/>
      <c r="Z1660" s="142"/>
      <c r="AA1660" s="142"/>
      <c r="AB1660" s="142" t="str">
        <f t="shared" si="84"/>
        <v>SAM201727GRMO1E</v>
      </c>
      <c r="AC1660" s="142">
        <f t="shared" si="85"/>
        <v>0</v>
      </c>
      <c r="AD1660" s="142" t="str">
        <f>VLOOKUP(U1660,NIVEAUXADMIN!A:B,2,FALSE)</f>
        <v>HT08</v>
      </c>
      <c r="AE1660" s="142" t="str">
        <f>VLOOKUP(V1660,NIVEAUXADMIN!E:F,2,FALSE)</f>
        <v>HT08814</v>
      </c>
      <c r="AF1660" s="142" t="str">
        <f>VLOOKUP(W1660,NIVEAUXADMIN!I:J,2,FALSE)</f>
        <v>HT08814-01</v>
      </c>
      <c r="AG1660" s="142">
        <f>IF(SUMPRODUCT(($A$4:$A1660=A1660)*($V$4:$V1660=V1660))&gt;1,0,1)</f>
        <v>0</v>
      </c>
    </row>
    <row r="1661" spans="1:33" ht="15" customHeight="1">
      <c r="A1661" s="142" t="s">
        <v>2780</v>
      </c>
      <c r="B1661" s="142" t="s">
        <v>2780</v>
      </c>
      <c r="C1661" s="142" t="s">
        <v>26</v>
      </c>
      <c r="D1661" s="72"/>
      <c r="E1661" s="72" t="s">
        <v>48</v>
      </c>
      <c r="F1661" s="142" t="s">
        <v>32</v>
      </c>
      <c r="G1661" s="142" t="str">
        <f t="shared" si="86"/>
        <v>Fevrier</v>
      </c>
      <c r="H1661" s="158">
        <v>42773</v>
      </c>
      <c r="I1661" s="84" t="s">
        <v>1049</v>
      </c>
      <c r="J1661" s="142" t="s">
        <v>1053</v>
      </c>
      <c r="K1661" s="142" t="s">
        <v>1186</v>
      </c>
      <c r="L1661" s="142"/>
      <c r="M1661" s="80" t="s">
        <v>27</v>
      </c>
      <c r="N1661" s="159">
        <v>160</v>
      </c>
      <c r="O1661" s="75"/>
      <c r="P1661" s="75"/>
      <c r="Q1661" s="75"/>
      <c r="R1661" s="79" t="s">
        <v>1885</v>
      </c>
      <c r="S1661" s="144">
        <v>800</v>
      </c>
      <c r="T1661" s="85" t="s">
        <v>1040</v>
      </c>
      <c r="U1661" s="142" t="s">
        <v>17</v>
      </c>
      <c r="V1661" s="142" t="s">
        <v>269</v>
      </c>
      <c r="W1661" s="86" t="s">
        <v>1292</v>
      </c>
      <c r="X1661" s="142"/>
      <c r="Y1661" s="142"/>
      <c r="Z1661" s="142"/>
      <c r="AA1661" s="142"/>
      <c r="AB1661" s="142" t="str">
        <f t="shared" si="84"/>
        <v>SAM201727GRMO1E</v>
      </c>
      <c r="AC1661" s="142">
        <f t="shared" si="85"/>
        <v>0</v>
      </c>
      <c r="AD1661" s="142" t="str">
        <f>VLOOKUP(U1661,NIVEAUXADMIN!A:B,2,FALSE)</f>
        <v>HT08</v>
      </c>
      <c r="AE1661" s="142" t="str">
        <f>VLOOKUP(V1661,NIVEAUXADMIN!E:F,2,FALSE)</f>
        <v>HT08814</v>
      </c>
      <c r="AF1661" s="142" t="str">
        <f>VLOOKUP(W1661,NIVEAUXADMIN!I:J,2,FALSE)</f>
        <v>HT08814-01</v>
      </c>
      <c r="AG1661" s="142">
        <f>IF(SUMPRODUCT(($A$4:$A1661=A1661)*($V$4:$V1661=V1661))&gt;1,0,1)</f>
        <v>0</v>
      </c>
    </row>
    <row r="1662" spans="1:33" ht="15" customHeight="1">
      <c r="A1662" s="142" t="s">
        <v>2780</v>
      </c>
      <c r="B1662" s="142" t="s">
        <v>2780</v>
      </c>
      <c r="C1662" s="142" t="s">
        <v>26</v>
      </c>
      <c r="D1662" s="72"/>
      <c r="E1662" s="72" t="s">
        <v>48</v>
      </c>
      <c r="F1662" s="142" t="s">
        <v>32</v>
      </c>
      <c r="G1662" s="142" t="str">
        <f t="shared" si="86"/>
        <v>Fevrier</v>
      </c>
      <c r="H1662" s="158">
        <v>42774</v>
      </c>
      <c r="I1662" s="84" t="s">
        <v>1049</v>
      </c>
      <c r="J1662" s="142" t="s">
        <v>1053</v>
      </c>
      <c r="K1662" s="142" t="s">
        <v>1048</v>
      </c>
      <c r="L1662" s="142"/>
      <c r="M1662" s="80" t="s">
        <v>27</v>
      </c>
      <c r="N1662" s="159">
        <v>300</v>
      </c>
      <c r="O1662" s="75"/>
      <c r="P1662" s="75"/>
      <c r="Q1662" s="75"/>
      <c r="R1662" s="79" t="s">
        <v>1885</v>
      </c>
      <c r="S1662" s="144">
        <v>1050</v>
      </c>
      <c r="T1662" s="85" t="s">
        <v>1040</v>
      </c>
      <c r="U1662" s="142" t="s">
        <v>17</v>
      </c>
      <c r="V1662" s="142" t="s">
        <v>255</v>
      </c>
      <c r="W1662" s="86" t="s">
        <v>1291</v>
      </c>
      <c r="X1662" s="142"/>
      <c r="Y1662" s="142"/>
      <c r="Z1662" s="142"/>
      <c r="AA1662" s="142"/>
      <c r="AB1662" s="142" t="str">
        <f t="shared" si="84"/>
        <v>SAM201728GRCH1E</v>
      </c>
      <c r="AC1662" s="142">
        <f t="shared" si="85"/>
        <v>0</v>
      </c>
      <c r="AD1662" s="142" t="str">
        <f>VLOOKUP(U1662,NIVEAUXADMIN!A:B,2,FALSE)</f>
        <v>HT08</v>
      </c>
      <c r="AE1662" s="142" t="str">
        <f>VLOOKUP(V1662,NIVEAUXADMIN!E:F,2,FALSE)</f>
        <v>HT08815</v>
      </c>
      <c r="AF1662" s="142" t="str">
        <f>VLOOKUP(W1662,NIVEAUXADMIN!I:J,2,FALSE)</f>
        <v>HT08815-01</v>
      </c>
      <c r="AG1662" s="142">
        <f>IF(SUMPRODUCT(($A$4:$A1662=A1662)*($V$4:$V1662=V1662))&gt;1,0,1)</f>
        <v>1</v>
      </c>
    </row>
    <row r="1663" spans="1:33" ht="15" customHeight="1">
      <c r="A1663" s="142" t="s">
        <v>2780</v>
      </c>
      <c r="B1663" s="142" t="s">
        <v>2780</v>
      </c>
      <c r="C1663" s="142" t="s">
        <v>26</v>
      </c>
      <c r="D1663" s="72"/>
      <c r="E1663" s="72" t="s">
        <v>48</v>
      </c>
      <c r="F1663" s="142" t="s">
        <v>32</v>
      </c>
      <c r="G1663" s="142" t="str">
        <f t="shared" si="86"/>
        <v>Fevrier</v>
      </c>
      <c r="H1663" s="158">
        <v>42774</v>
      </c>
      <c r="I1663" s="84" t="s">
        <v>1050</v>
      </c>
      <c r="J1663" s="142" t="s">
        <v>1029</v>
      </c>
      <c r="K1663" s="142" t="s">
        <v>1029</v>
      </c>
      <c r="L1663" s="142"/>
      <c r="M1663" s="80" t="s">
        <v>1885</v>
      </c>
      <c r="N1663" s="159">
        <v>300</v>
      </c>
      <c r="O1663" s="75"/>
      <c r="P1663" s="75"/>
      <c r="Q1663" s="75"/>
      <c r="R1663" s="79" t="s">
        <v>1885</v>
      </c>
      <c r="S1663" s="144">
        <v>1050</v>
      </c>
      <c r="T1663" s="85" t="s">
        <v>1040</v>
      </c>
      <c r="U1663" s="142" t="s">
        <v>17</v>
      </c>
      <c r="V1663" s="142" t="s">
        <v>255</v>
      </c>
      <c r="W1663" s="86" t="s">
        <v>1291</v>
      </c>
      <c r="X1663" s="142"/>
      <c r="Y1663" s="142"/>
      <c r="Z1663" s="142"/>
      <c r="AA1663" s="142"/>
      <c r="AB1663" s="142" t="str">
        <f t="shared" si="84"/>
        <v>SAM201728GRCH1E</v>
      </c>
      <c r="AC1663" s="142">
        <f t="shared" si="85"/>
        <v>0</v>
      </c>
      <c r="AD1663" s="142" t="str">
        <f>VLOOKUP(U1663,NIVEAUXADMIN!A:B,2,FALSE)</f>
        <v>HT08</v>
      </c>
      <c r="AE1663" s="142" t="str">
        <f>VLOOKUP(V1663,NIVEAUXADMIN!E:F,2,FALSE)</f>
        <v>HT08815</v>
      </c>
      <c r="AF1663" s="142" t="str">
        <f>VLOOKUP(W1663,NIVEAUXADMIN!I:J,2,FALSE)</f>
        <v>HT08815-01</v>
      </c>
      <c r="AG1663" s="142">
        <f>IF(SUMPRODUCT(($A$4:$A1663=A1663)*($V$4:$V1663=V1663))&gt;1,0,1)</f>
        <v>0</v>
      </c>
    </row>
    <row r="1664" spans="1:33" ht="15" customHeight="1">
      <c r="A1664" s="142" t="s">
        <v>2780</v>
      </c>
      <c r="B1664" s="142" t="s">
        <v>2780</v>
      </c>
      <c r="C1664" s="142" t="s">
        <v>26</v>
      </c>
      <c r="D1664" s="72"/>
      <c r="E1664" s="72" t="s">
        <v>48</v>
      </c>
      <c r="F1664" s="142" t="s">
        <v>32</v>
      </c>
      <c r="G1664" s="142" t="str">
        <f t="shared" si="86"/>
        <v>Fevrier</v>
      </c>
      <c r="H1664" s="158">
        <v>42774</v>
      </c>
      <c r="I1664" s="84" t="s">
        <v>1049</v>
      </c>
      <c r="J1664" s="142" t="s">
        <v>1053</v>
      </c>
      <c r="K1664" s="142" t="s">
        <v>1064</v>
      </c>
      <c r="L1664" s="142" t="s">
        <v>2787</v>
      </c>
      <c r="M1664" s="80" t="s">
        <v>27</v>
      </c>
      <c r="N1664" s="159">
        <v>300</v>
      </c>
      <c r="O1664" s="75"/>
      <c r="P1664" s="75"/>
      <c r="Q1664" s="75"/>
      <c r="R1664" s="79" t="s">
        <v>1885</v>
      </c>
      <c r="S1664" s="144">
        <v>1050</v>
      </c>
      <c r="T1664" s="85" t="s">
        <v>1040</v>
      </c>
      <c r="U1664" s="142" t="s">
        <v>17</v>
      </c>
      <c r="V1664" s="142" t="s">
        <v>255</v>
      </c>
      <c r="W1664" s="86" t="s">
        <v>1291</v>
      </c>
      <c r="X1664" s="142"/>
      <c r="Y1664" s="142"/>
      <c r="Z1664" s="142"/>
      <c r="AA1664" s="142"/>
      <c r="AB1664" s="142" t="str">
        <f t="shared" si="84"/>
        <v>SAM201728GRCH1E</v>
      </c>
      <c r="AC1664" s="142">
        <f t="shared" si="85"/>
        <v>0</v>
      </c>
      <c r="AD1664" s="142" t="str">
        <f>VLOOKUP(U1664,NIVEAUXADMIN!A:B,2,FALSE)</f>
        <v>HT08</v>
      </c>
      <c r="AE1664" s="142" t="str">
        <f>VLOOKUP(V1664,NIVEAUXADMIN!E:F,2,FALSE)</f>
        <v>HT08815</v>
      </c>
      <c r="AF1664" s="142" t="str">
        <f>VLOOKUP(W1664,NIVEAUXADMIN!I:J,2,FALSE)</f>
        <v>HT08815-01</v>
      </c>
      <c r="AG1664" s="142">
        <f>IF(SUMPRODUCT(($A$4:$A1664=A1664)*($V$4:$V1664=V1664))&gt;1,0,1)</f>
        <v>0</v>
      </c>
    </row>
    <row r="1665" spans="1:33" ht="15" customHeight="1">
      <c r="A1665" s="142" t="s">
        <v>2780</v>
      </c>
      <c r="B1665" s="142" t="s">
        <v>2780</v>
      </c>
      <c r="C1665" s="142" t="s">
        <v>26</v>
      </c>
      <c r="D1665" s="72"/>
      <c r="E1665" s="72" t="s">
        <v>48</v>
      </c>
      <c r="F1665" s="142" t="s">
        <v>32</v>
      </c>
      <c r="G1665" s="142" t="str">
        <f t="shared" si="86"/>
        <v>Fevrier</v>
      </c>
      <c r="H1665" s="158">
        <v>42774</v>
      </c>
      <c r="I1665" s="84" t="s">
        <v>1049</v>
      </c>
      <c r="J1665" s="142" t="s">
        <v>1053</v>
      </c>
      <c r="K1665" s="142" t="s">
        <v>1186</v>
      </c>
      <c r="L1665" s="142"/>
      <c r="M1665" s="80" t="s">
        <v>27</v>
      </c>
      <c r="N1665" s="159">
        <v>60</v>
      </c>
      <c r="O1665" s="75"/>
      <c r="P1665" s="75"/>
      <c r="Q1665" s="75"/>
      <c r="R1665" s="79" t="s">
        <v>1885</v>
      </c>
      <c r="S1665" s="144">
        <v>1050</v>
      </c>
      <c r="T1665" s="85" t="s">
        <v>1040</v>
      </c>
      <c r="U1665" s="142" t="s">
        <v>17</v>
      </c>
      <c r="V1665" s="142" t="s">
        <v>255</v>
      </c>
      <c r="W1665" s="86" t="s">
        <v>1291</v>
      </c>
      <c r="X1665" s="142"/>
      <c r="Y1665" s="142"/>
      <c r="Z1665" s="142"/>
      <c r="AA1665" s="142"/>
      <c r="AB1665" s="142" t="str">
        <f t="shared" si="84"/>
        <v>SAM201728GRCH1E</v>
      </c>
      <c r="AC1665" s="142">
        <f t="shared" si="85"/>
        <v>0</v>
      </c>
      <c r="AD1665" s="142" t="str">
        <f>VLOOKUP(U1665,NIVEAUXADMIN!A:B,2,FALSE)</f>
        <v>HT08</v>
      </c>
      <c r="AE1665" s="142" t="str">
        <f>VLOOKUP(V1665,NIVEAUXADMIN!E:F,2,FALSE)</f>
        <v>HT08815</v>
      </c>
      <c r="AF1665" s="142" t="str">
        <f>VLOOKUP(W1665,NIVEAUXADMIN!I:J,2,FALSE)</f>
        <v>HT08815-01</v>
      </c>
      <c r="AG1665" s="142">
        <f>IF(SUMPRODUCT(($A$4:$A1665=A1665)*($V$4:$V1665=V1665))&gt;1,0,1)</f>
        <v>0</v>
      </c>
    </row>
    <row r="1666" spans="1:33" ht="15" customHeight="1">
      <c r="A1666" s="142" t="s">
        <v>2780</v>
      </c>
      <c r="B1666" s="142" t="s">
        <v>2780</v>
      </c>
      <c r="C1666" s="142" t="s">
        <v>26</v>
      </c>
      <c r="D1666" s="72"/>
      <c r="E1666" s="72" t="s">
        <v>48</v>
      </c>
      <c r="F1666" s="142" t="s">
        <v>16</v>
      </c>
      <c r="G1666" s="142" t="str">
        <f t="shared" si="86"/>
        <v>Fevrier</v>
      </c>
      <c r="H1666" s="158">
        <v>42774</v>
      </c>
      <c r="I1666" s="84" t="s">
        <v>1049</v>
      </c>
      <c r="J1666" s="142" t="s">
        <v>1053</v>
      </c>
      <c r="K1666" s="142" t="s">
        <v>1048</v>
      </c>
      <c r="L1666" s="142"/>
      <c r="M1666" s="80" t="s">
        <v>27</v>
      </c>
      <c r="N1666" s="159">
        <v>1050</v>
      </c>
      <c r="O1666" s="75"/>
      <c r="P1666" s="75"/>
      <c r="Q1666" s="75"/>
      <c r="R1666" s="79" t="s">
        <v>1885</v>
      </c>
      <c r="S1666" s="144">
        <v>300</v>
      </c>
      <c r="T1666" s="85" t="s">
        <v>1040</v>
      </c>
      <c r="U1666" s="142" t="s">
        <v>17</v>
      </c>
      <c r="V1666" s="142" t="s">
        <v>255</v>
      </c>
      <c r="W1666" s="86" t="s">
        <v>1417</v>
      </c>
      <c r="X1666" s="142"/>
      <c r="Y1666" s="142"/>
      <c r="Z1666" s="142"/>
      <c r="AA1666" s="142"/>
      <c r="AB1666" s="142" t="str">
        <f t="shared" si="84"/>
        <v>SAM201728GRCH2E</v>
      </c>
      <c r="AC1666" s="142">
        <f t="shared" si="85"/>
        <v>0</v>
      </c>
      <c r="AD1666" s="142" t="str">
        <f>VLOOKUP(U1666,NIVEAUXADMIN!A:B,2,FALSE)</f>
        <v>HT08</v>
      </c>
      <c r="AE1666" s="142" t="str">
        <f>VLOOKUP(V1666,NIVEAUXADMIN!E:F,2,FALSE)</f>
        <v>HT08815</v>
      </c>
      <c r="AF1666" s="142" t="str">
        <f>VLOOKUP(W1666,NIVEAUXADMIN!I:J,2,FALSE)</f>
        <v>HT08815-02</v>
      </c>
      <c r="AG1666" s="142">
        <f>IF(SUMPRODUCT(($A$4:$A1666=A1666)*($V$4:$V1666=V1666))&gt;1,0,1)</f>
        <v>0</v>
      </c>
    </row>
    <row r="1667" spans="1:33" ht="15" customHeight="1">
      <c r="A1667" s="142" t="s">
        <v>2780</v>
      </c>
      <c r="B1667" s="142" t="s">
        <v>2780</v>
      </c>
      <c r="C1667" s="142" t="s">
        <v>26</v>
      </c>
      <c r="D1667" s="72"/>
      <c r="E1667" s="72" t="s">
        <v>48</v>
      </c>
      <c r="F1667" s="142" t="s">
        <v>16</v>
      </c>
      <c r="G1667" s="142" t="str">
        <f t="shared" si="86"/>
        <v>Fevrier</v>
      </c>
      <c r="H1667" s="158">
        <v>42774</v>
      </c>
      <c r="I1667" s="84" t="s">
        <v>1050</v>
      </c>
      <c r="J1667" s="142" t="s">
        <v>1029</v>
      </c>
      <c r="K1667" s="142" t="s">
        <v>1029</v>
      </c>
      <c r="L1667" s="142"/>
      <c r="M1667" s="80" t="s">
        <v>1885</v>
      </c>
      <c r="N1667" s="159">
        <v>1050</v>
      </c>
      <c r="O1667" s="75"/>
      <c r="P1667" s="75"/>
      <c r="Q1667" s="75"/>
      <c r="R1667" s="79" t="s">
        <v>1885</v>
      </c>
      <c r="S1667" s="144">
        <v>300</v>
      </c>
      <c r="T1667" s="85" t="s">
        <v>1040</v>
      </c>
      <c r="U1667" s="142" t="s">
        <v>17</v>
      </c>
      <c r="V1667" s="142" t="s">
        <v>255</v>
      </c>
      <c r="W1667" s="86" t="s">
        <v>1417</v>
      </c>
      <c r="X1667" s="142"/>
      <c r="Y1667" s="142"/>
      <c r="Z1667" s="142"/>
      <c r="AA1667" s="142"/>
      <c r="AB1667" s="142" t="str">
        <f t="shared" si="84"/>
        <v>SAM201728GRCH2E</v>
      </c>
      <c r="AC1667" s="142">
        <f t="shared" si="85"/>
        <v>0</v>
      </c>
      <c r="AD1667" s="142" t="str">
        <f>VLOOKUP(U1667,NIVEAUXADMIN!A:B,2,FALSE)</f>
        <v>HT08</v>
      </c>
      <c r="AE1667" s="142" t="str">
        <f>VLOOKUP(V1667,NIVEAUXADMIN!E:F,2,FALSE)</f>
        <v>HT08815</v>
      </c>
      <c r="AF1667" s="142" t="str">
        <f>VLOOKUP(W1667,NIVEAUXADMIN!I:J,2,FALSE)</f>
        <v>HT08815-02</v>
      </c>
      <c r="AG1667" s="142">
        <f>IF(SUMPRODUCT(($A$4:$A1667=A1667)*($V$4:$V1667=V1667))&gt;1,0,1)</f>
        <v>0</v>
      </c>
    </row>
    <row r="1668" spans="1:33" ht="15" customHeight="1">
      <c r="A1668" s="142" t="s">
        <v>2780</v>
      </c>
      <c r="B1668" s="142" t="s">
        <v>2780</v>
      </c>
      <c r="C1668" s="142" t="s">
        <v>26</v>
      </c>
      <c r="D1668" s="72"/>
      <c r="E1668" s="72" t="s">
        <v>48</v>
      </c>
      <c r="F1668" s="142" t="s">
        <v>16</v>
      </c>
      <c r="G1668" s="142" t="str">
        <f t="shared" si="86"/>
        <v>Fevrier</v>
      </c>
      <c r="H1668" s="158">
        <v>42774</v>
      </c>
      <c r="I1668" s="84" t="s">
        <v>1049</v>
      </c>
      <c r="J1668" s="142" t="s">
        <v>1053</v>
      </c>
      <c r="K1668" s="142" t="s">
        <v>1064</v>
      </c>
      <c r="L1668" s="142" t="s">
        <v>2787</v>
      </c>
      <c r="M1668" s="80" t="s">
        <v>27</v>
      </c>
      <c r="N1668" s="159">
        <v>1050</v>
      </c>
      <c r="O1668" s="75"/>
      <c r="P1668" s="75"/>
      <c r="Q1668" s="75"/>
      <c r="R1668" s="79" t="s">
        <v>1885</v>
      </c>
      <c r="S1668" s="144">
        <v>300</v>
      </c>
      <c r="T1668" s="85" t="s">
        <v>1040</v>
      </c>
      <c r="U1668" s="142" t="s">
        <v>17</v>
      </c>
      <c r="V1668" s="142" t="s">
        <v>255</v>
      </c>
      <c r="W1668" s="86" t="s">
        <v>1417</v>
      </c>
      <c r="X1668" s="142"/>
      <c r="Y1668" s="142"/>
      <c r="Z1668" s="142"/>
      <c r="AA1668" s="142"/>
      <c r="AB1668" s="142" t="str">
        <f t="shared" ref="AB1668:AB1731" si="87">UPPER(LEFT(A1668,3)&amp;YEAR(H1668)&amp;MONTH(H1668)&amp;DAY((H1668))&amp;LEFT(U1668,2)&amp;LEFT(V1668,2)&amp;LEFT(W1668,2))</f>
        <v>SAM201728GRCH2E</v>
      </c>
      <c r="AC1668" s="142">
        <f t="shared" ref="AC1668:AC1731" si="88">COUNTIF($AB$4:$AB$1178,AB1668)</f>
        <v>0</v>
      </c>
      <c r="AD1668" s="142" t="str">
        <f>VLOOKUP(U1668,NIVEAUXADMIN!A:B,2,FALSE)</f>
        <v>HT08</v>
      </c>
      <c r="AE1668" s="142" t="str">
        <f>VLOOKUP(V1668,NIVEAUXADMIN!E:F,2,FALSE)</f>
        <v>HT08815</v>
      </c>
      <c r="AF1668" s="142" t="str">
        <f>VLOOKUP(W1668,NIVEAUXADMIN!I:J,2,FALSE)</f>
        <v>HT08815-02</v>
      </c>
      <c r="AG1668" s="142">
        <f>IF(SUMPRODUCT(($A$4:$A1668=A1668)*($V$4:$V1668=V1668))&gt;1,0,1)</f>
        <v>0</v>
      </c>
    </row>
    <row r="1669" spans="1:33" ht="15" customHeight="1">
      <c r="A1669" s="142" t="s">
        <v>2780</v>
      </c>
      <c r="B1669" s="142" t="s">
        <v>2780</v>
      </c>
      <c r="C1669" s="142" t="s">
        <v>26</v>
      </c>
      <c r="D1669" s="72"/>
      <c r="E1669" s="72" t="s">
        <v>48</v>
      </c>
      <c r="F1669" s="142" t="s">
        <v>16</v>
      </c>
      <c r="G1669" s="142" t="str">
        <f t="shared" ref="G1669:G1732" si="89">CHOOSE(MONTH(H1669), "Janvier", "Fevrier", "Mars", "Avril", "Mai", "Juin", "Juillet", "Aout", "Septembre", "Octobre", "Novembre", "Decembre")</f>
        <v>Fevrier</v>
      </c>
      <c r="H1669" s="158">
        <v>42774</v>
      </c>
      <c r="I1669" s="84" t="s">
        <v>1049</v>
      </c>
      <c r="J1669" s="142" t="s">
        <v>1053</v>
      </c>
      <c r="K1669" s="142" t="s">
        <v>1186</v>
      </c>
      <c r="L1669" s="142"/>
      <c r="M1669" s="80" t="s">
        <v>27</v>
      </c>
      <c r="N1669" s="159">
        <v>210</v>
      </c>
      <c r="O1669" s="75"/>
      <c r="P1669" s="75"/>
      <c r="Q1669" s="75"/>
      <c r="R1669" s="79" t="s">
        <v>1885</v>
      </c>
      <c r="S1669" s="144">
        <v>300</v>
      </c>
      <c r="T1669" s="85" t="s">
        <v>1040</v>
      </c>
      <c r="U1669" s="142" t="s">
        <v>17</v>
      </c>
      <c r="V1669" s="142" t="s">
        <v>255</v>
      </c>
      <c r="W1669" s="86" t="s">
        <v>1417</v>
      </c>
      <c r="X1669" s="142"/>
      <c r="Y1669" s="142"/>
      <c r="Z1669" s="142"/>
      <c r="AA1669" s="142"/>
      <c r="AB1669" s="142" t="str">
        <f t="shared" si="87"/>
        <v>SAM201728GRCH2E</v>
      </c>
      <c r="AC1669" s="142">
        <f t="shared" si="88"/>
        <v>0</v>
      </c>
      <c r="AD1669" s="142" t="str">
        <f>VLOOKUP(U1669,NIVEAUXADMIN!A:B,2,FALSE)</f>
        <v>HT08</v>
      </c>
      <c r="AE1669" s="142" t="str">
        <f>VLOOKUP(V1669,NIVEAUXADMIN!E:F,2,FALSE)</f>
        <v>HT08815</v>
      </c>
      <c r="AF1669" s="142" t="str">
        <f>VLOOKUP(W1669,NIVEAUXADMIN!I:J,2,FALSE)</f>
        <v>HT08815-02</v>
      </c>
      <c r="AG1669" s="142">
        <f>IF(SUMPRODUCT(($A$4:$A1669=A1669)*($V$4:$V1669=V1669))&gt;1,0,1)</f>
        <v>0</v>
      </c>
    </row>
    <row r="1670" spans="1:33" ht="15" customHeight="1">
      <c r="A1670" s="142" t="s">
        <v>2780</v>
      </c>
      <c r="B1670" s="142" t="s">
        <v>2780</v>
      </c>
      <c r="C1670" s="142" t="s">
        <v>26</v>
      </c>
      <c r="D1670" s="72"/>
      <c r="E1670" s="72" t="s">
        <v>48</v>
      </c>
      <c r="F1670" s="142" t="s">
        <v>32</v>
      </c>
      <c r="G1670" s="142" t="str">
        <f t="shared" si="89"/>
        <v>Fevrier</v>
      </c>
      <c r="H1670" s="158">
        <v>42775</v>
      </c>
      <c r="I1670" s="84" t="s">
        <v>1049</v>
      </c>
      <c r="J1670" s="142" t="s">
        <v>1053</v>
      </c>
      <c r="K1670" s="142" t="s">
        <v>1048</v>
      </c>
      <c r="L1670" s="142"/>
      <c r="M1670" s="80" t="s">
        <v>27</v>
      </c>
      <c r="N1670" s="159">
        <v>1250</v>
      </c>
      <c r="O1670" s="75"/>
      <c r="P1670" s="75"/>
      <c r="Q1670" s="75"/>
      <c r="R1670" s="79" t="s">
        <v>1885</v>
      </c>
      <c r="S1670" s="144">
        <v>1250</v>
      </c>
      <c r="T1670" s="85" t="s">
        <v>1040</v>
      </c>
      <c r="U1670" s="142" t="s">
        <v>17</v>
      </c>
      <c r="V1670" s="142" t="s">
        <v>275</v>
      </c>
      <c r="W1670" s="86" t="s">
        <v>1532</v>
      </c>
      <c r="X1670" s="142"/>
      <c r="Y1670" s="142"/>
      <c r="Z1670" s="142"/>
      <c r="AA1670" s="142"/>
      <c r="AB1670" s="142" t="str">
        <f t="shared" si="87"/>
        <v>SAM201729GRRO3E</v>
      </c>
      <c r="AC1670" s="142">
        <f t="shared" si="88"/>
        <v>0</v>
      </c>
      <c r="AD1670" s="142" t="str">
        <f>VLOOKUP(U1670,NIVEAUXADMIN!A:B,2,FALSE)</f>
        <v>HT08</v>
      </c>
      <c r="AE1670" s="142" t="str">
        <f>VLOOKUP(V1670,NIVEAUXADMIN!E:F,2,FALSE)</f>
        <v>HT08832</v>
      </c>
      <c r="AF1670" s="142" t="str">
        <f>VLOOKUP(W1670,NIVEAUXADMIN!I:J,2,FALSE)</f>
        <v>HT08832-03</v>
      </c>
      <c r="AG1670" s="142">
        <f>IF(SUMPRODUCT(($A$4:$A1670=A1670)*($V$4:$V1670=V1670))&gt;1,0,1)</f>
        <v>0</v>
      </c>
    </row>
    <row r="1671" spans="1:33" ht="15" customHeight="1">
      <c r="A1671" s="142" t="s">
        <v>2780</v>
      </c>
      <c r="B1671" s="142" t="s">
        <v>2780</v>
      </c>
      <c r="C1671" s="142" t="s">
        <v>26</v>
      </c>
      <c r="D1671" s="72"/>
      <c r="E1671" s="72" t="s">
        <v>48</v>
      </c>
      <c r="F1671" s="142" t="s">
        <v>32</v>
      </c>
      <c r="G1671" s="142" t="str">
        <f t="shared" si="89"/>
        <v>Fevrier</v>
      </c>
      <c r="H1671" s="158">
        <v>42775</v>
      </c>
      <c r="I1671" s="84" t="s">
        <v>1050</v>
      </c>
      <c r="J1671" s="142" t="s">
        <v>1029</v>
      </c>
      <c r="K1671" s="142" t="s">
        <v>1029</v>
      </c>
      <c r="L1671" s="142"/>
      <c r="M1671" s="80" t="s">
        <v>1885</v>
      </c>
      <c r="N1671" s="159">
        <v>1250</v>
      </c>
      <c r="O1671" s="75"/>
      <c r="P1671" s="75"/>
      <c r="Q1671" s="75"/>
      <c r="R1671" s="79" t="s">
        <v>1885</v>
      </c>
      <c r="S1671" s="144">
        <v>1250</v>
      </c>
      <c r="T1671" s="85" t="s">
        <v>1040</v>
      </c>
      <c r="U1671" s="142" t="s">
        <v>17</v>
      </c>
      <c r="V1671" s="142" t="s">
        <v>275</v>
      </c>
      <c r="W1671" s="86" t="s">
        <v>1532</v>
      </c>
      <c r="X1671" s="142"/>
      <c r="Y1671" s="142"/>
      <c r="Z1671" s="142"/>
      <c r="AA1671" s="142"/>
      <c r="AB1671" s="142" t="str">
        <f t="shared" si="87"/>
        <v>SAM201729GRRO3E</v>
      </c>
      <c r="AC1671" s="142">
        <f t="shared" si="88"/>
        <v>0</v>
      </c>
      <c r="AD1671" s="142" t="str">
        <f>VLOOKUP(U1671,NIVEAUXADMIN!A:B,2,FALSE)</f>
        <v>HT08</v>
      </c>
      <c r="AE1671" s="142" t="str">
        <f>VLOOKUP(V1671,NIVEAUXADMIN!E:F,2,FALSE)</f>
        <v>HT08832</v>
      </c>
      <c r="AF1671" s="142" t="str">
        <f>VLOOKUP(W1671,NIVEAUXADMIN!I:J,2,FALSE)</f>
        <v>HT08832-03</v>
      </c>
      <c r="AG1671" s="142">
        <f>IF(SUMPRODUCT(($A$4:$A1671=A1671)*($V$4:$V1671=V1671))&gt;1,0,1)</f>
        <v>0</v>
      </c>
    </row>
    <row r="1672" spans="1:33" ht="15" customHeight="1">
      <c r="A1672" s="142" t="s">
        <v>2780</v>
      </c>
      <c r="B1672" s="142" t="s">
        <v>2780</v>
      </c>
      <c r="C1672" s="142" t="s">
        <v>26</v>
      </c>
      <c r="D1672" s="72"/>
      <c r="E1672" s="72" t="s">
        <v>48</v>
      </c>
      <c r="F1672" s="142" t="s">
        <v>32</v>
      </c>
      <c r="G1672" s="142" t="str">
        <f t="shared" si="89"/>
        <v>Fevrier</v>
      </c>
      <c r="H1672" s="158">
        <v>42775</v>
      </c>
      <c r="I1672" s="84" t="s">
        <v>1049</v>
      </c>
      <c r="J1672" s="142" t="s">
        <v>1053</v>
      </c>
      <c r="K1672" s="142" t="s">
        <v>1064</v>
      </c>
      <c r="L1672" s="142" t="s">
        <v>2787</v>
      </c>
      <c r="M1672" s="80" t="s">
        <v>27</v>
      </c>
      <c r="N1672" s="159">
        <v>1250</v>
      </c>
      <c r="O1672" s="75"/>
      <c r="P1672" s="75"/>
      <c r="Q1672" s="75"/>
      <c r="R1672" s="79" t="s">
        <v>1885</v>
      </c>
      <c r="S1672" s="144">
        <v>1250</v>
      </c>
      <c r="T1672" s="85" t="s">
        <v>1040</v>
      </c>
      <c r="U1672" s="142" t="s">
        <v>17</v>
      </c>
      <c r="V1672" s="142" t="s">
        <v>275</v>
      </c>
      <c r="W1672" s="86" t="s">
        <v>1532</v>
      </c>
      <c r="X1672" s="142"/>
      <c r="Y1672" s="142"/>
      <c r="Z1672" s="142"/>
      <c r="AA1672" s="142"/>
      <c r="AB1672" s="142" t="str">
        <f t="shared" si="87"/>
        <v>SAM201729GRRO3E</v>
      </c>
      <c r="AC1672" s="142">
        <f t="shared" si="88"/>
        <v>0</v>
      </c>
      <c r="AD1672" s="142" t="str">
        <f>VLOOKUP(U1672,NIVEAUXADMIN!A:B,2,FALSE)</f>
        <v>HT08</v>
      </c>
      <c r="AE1672" s="142" t="str">
        <f>VLOOKUP(V1672,NIVEAUXADMIN!E:F,2,FALSE)</f>
        <v>HT08832</v>
      </c>
      <c r="AF1672" s="142" t="str">
        <f>VLOOKUP(W1672,NIVEAUXADMIN!I:J,2,FALSE)</f>
        <v>HT08832-03</v>
      </c>
      <c r="AG1672" s="142">
        <f>IF(SUMPRODUCT(($A$4:$A1672=A1672)*($V$4:$V1672=V1672))&gt;1,0,1)</f>
        <v>0</v>
      </c>
    </row>
    <row r="1673" spans="1:33" ht="15" customHeight="1">
      <c r="A1673" s="142" t="s">
        <v>2780</v>
      </c>
      <c r="B1673" s="142" t="s">
        <v>2780</v>
      </c>
      <c r="C1673" s="142" t="s">
        <v>26</v>
      </c>
      <c r="D1673" s="72"/>
      <c r="E1673" s="72" t="s">
        <v>48</v>
      </c>
      <c r="F1673" s="142" t="s">
        <v>32</v>
      </c>
      <c r="G1673" s="142" t="str">
        <f t="shared" si="89"/>
        <v>Fevrier</v>
      </c>
      <c r="H1673" s="158">
        <v>42775</v>
      </c>
      <c r="I1673" s="84" t="s">
        <v>1049</v>
      </c>
      <c r="J1673" s="142" t="s">
        <v>1053</v>
      </c>
      <c r="K1673" s="142" t="s">
        <v>1186</v>
      </c>
      <c r="L1673" s="142"/>
      <c r="M1673" s="80" t="s">
        <v>27</v>
      </c>
      <c r="N1673" s="159">
        <v>250</v>
      </c>
      <c r="O1673" s="75"/>
      <c r="P1673" s="75"/>
      <c r="Q1673" s="75"/>
      <c r="R1673" s="79" t="s">
        <v>1885</v>
      </c>
      <c r="S1673" s="144">
        <v>1250</v>
      </c>
      <c r="T1673" s="85" t="s">
        <v>1040</v>
      </c>
      <c r="U1673" s="142" t="s">
        <v>17</v>
      </c>
      <c r="V1673" s="142" t="s">
        <v>275</v>
      </c>
      <c r="W1673" s="86" t="s">
        <v>1532</v>
      </c>
      <c r="X1673" s="142"/>
      <c r="Y1673" s="142"/>
      <c r="Z1673" s="142"/>
      <c r="AA1673" s="142"/>
      <c r="AB1673" s="142" t="str">
        <f t="shared" si="87"/>
        <v>SAM201729GRRO3E</v>
      </c>
      <c r="AC1673" s="142">
        <f t="shared" si="88"/>
        <v>0</v>
      </c>
      <c r="AD1673" s="142" t="str">
        <f>VLOOKUP(U1673,NIVEAUXADMIN!A:B,2,FALSE)</f>
        <v>HT08</v>
      </c>
      <c r="AE1673" s="142" t="str">
        <f>VLOOKUP(V1673,NIVEAUXADMIN!E:F,2,FALSE)</f>
        <v>HT08832</v>
      </c>
      <c r="AF1673" s="142" t="str">
        <f>VLOOKUP(W1673,NIVEAUXADMIN!I:J,2,FALSE)</f>
        <v>HT08832-03</v>
      </c>
      <c r="AG1673" s="142">
        <f>IF(SUMPRODUCT(($A$4:$A1673=A1673)*($V$4:$V1673=V1673))&gt;1,0,1)</f>
        <v>0</v>
      </c>
    </row>
    <row r="1674" spans="1:33" ht="15" customHeight="1">
      <c r="A1674" s="142" t="s">
        <v>2780</v>
      </c>
      <c r="B1674" s="142" t="s">
        <v>2780</v>
      </c>
      <c r="C1674" s="142" t="s">
        <v>26</v>
      </c>
      <c r="D1674" s="72"/>
      <c r="E1674" s="72" t="s">
        <v>48</v>
      </c>
      <c r="F1674" s="142" t="s">
        <v>19</v>
      </c>
      <c r="G1674" s="142" t="str">
        <f t="shared" si="89"/>
        <v>Mars</v>
      </c>
      <c r="H1674" s="158">
        <v>42804</v>
      </c>
      <c r="I1674" s="84" t="s">
        <v>1049</v>
      </c>
      <c r="J1674" s="142" t="s">
        <v>1053</v>
      </c>
      <c r="K1674" s="142" t="s">
        <v>1048</v>
      </c>
      <c r="L1674" s="142"/>
      <c r="M1674" s="80" t="s">
        <v>27</v>
      </c>
      <c r="N1674" s="159">
        <v>200</v>
      </c>
      <c r="O1674" s="75"/>
      <c r="P1674" s="75"/>
      <c r="Q1674" s="75"/>
      <c r="R1674" s="79" t="s">
        <v>1885</v>
      </c>
      <c r="S1674" s="144">
        <v>200</v>
      </c>
      <c r="T1674" s="85" t="s">
        <v>1040</v>
      </c>
      <c r="U1674" s="142" t="s">
        <v>17</v>
      </c>
      <c r="V1674" s="142" t="s">
        <v>269</v>
      </c>
      <c r="W1674" s="86" t="s">
        <v>1536</v>
      </c>
      <c r="X1674" s="142" t="s">
        <v>2639</v>
      </c>
      <c r="Y1674" s="142"/>
      <c r="Z1674" s="142"/>
      <c r="AA1674" s="142"/>
      <c r="AB1674" s="142" t="str">
        <f t="shared" si="87"/>
        <v>SAM2017310GRMO3E</v>
      </c>
      <c r="AC1674" s="142">
        <f t="shared" si="88"/>
        <v>0</v>
      </c>
      <c r="AD1674" s="142" t="str">
        <f>VLOOKUP(U1674,NIVEAUXADMIN!A:B,2,FALSE)</f>
        <v>HT08</v>
      </c>
      <c r="AE1674" s="142" t="str">
        <f>VLOOKUP(V1674,NIVEAUXADMIN!E:F,2,FALSE)</f>
        <v>HT08814</v>
      </c>
      <c r="AF1674" s="142" t="str">
        <f>VLOOKUP(W1674,NIVEAUXADMIN!I:J,2,FALSE)</f>
        <v>HT08814-03</v>
      </c>
      <c r="AG1674" s="142">
        <f>IF(SUMPRODUCT(($A$4:$A1674=A1674)*($V$4:$V1674=V1674))&gt;1,0,1)</f>
        <v>0</v>
      </c>
    </row>
    <row r="1675" spans="1:33" ht="15" customHeight="1">
      <c r="A1675" s="142" t="s">
        <v>2780</v>
      </c>
      <c r="B1675" s="142" t="s">
        <v>2780</v>
      </c>
      <c r="C1675" s="142" t="s">
        <v>26</v>
      </c>
      <c r="D1675" s="72"/>
      <c r="E1675" s="72" t="s">
        <v>48</v>
      </c>
      <c r="F1675" s="142" t="s">
        <v>19</v>
      </c>
      <c r="G1675" s="142" t="str">
        <f t="shared" si="89"/>
        <v>Mars</v>
      </c>
      <c r="H1675" s="158">
        <v>42804</v>
      </c>
      <c r="I1675" s="84" t="s">
        <v>1050</v>
      </c>
      <c r="J1675" s="142" t="s">
        <v>1029</v>
      </c>
      <c r="K1675" s="142" t="s">
        <v>1029</v>
      </c>
      <c r="L1675" s="142"/>
      <c r="M1675" s="80" t="s">
        <v>1885</v>
      </c>
      <c r="N1675" s="159">
        <v>200</v>
      </c>
      <c r="O1675" s="75"/>
      <c r="P1675" s="75"/>
      <c r="Q1675" s="75"/>
      <c r="R1675" s="79" t="s">
        <v>1885</v>
      </c>
      <c r="S1675" s="144">
        <v>200</v>
      </c>
      <c r="T1675" s="85" t="s">
        <v>1040</v>
      </c>
      <c r="U1675" s="142" t="s">
        <v>17</v>
      </c>
      <c r="V1675" s="142" t="s">
        <v>269</v>
      </c>
      <c r="W1675" s="86" t="s">
        <v>1536</v>
      </c>
      <c r="X1675" s="142" t="s">
        <v>2639</v>
      </c>
      <c r="Y1675" s="142"/>
      <c r="Z1675" s="142"/>
      <c r="AA1675" s="142"/>
      <c r="AB1675" s="142" t="str">
        <f t="shared" si="87"/>
        <v>SAM2017310GRMO3E</v>
      </c>
      <c r="AC1675" s="142">
        <f t="shared" si="88"/>
        <v>0</v>
      </c>
      <c r="AD1675" s="142" t="str">
        <f>VLOOKUP(U1675,NIVEAUXADMIN!A:B,2,FALSE)</f>
        <v>HT08</v>
      </c>
      <c r="AE1675" s="142" t="str">
        <f>VLOOKUP(V1675,NIVEAUXADMIN!E:F,2,FALSE)</f>
        <v>HT08814</v>
      </c>
      <c r="AF1675" s="142" t="str">
        <f>VLOOKUP(W1675,NIVEAUXADMIN!I:J,2,FALSE)</f>
        <v>HT08814-03</v>
      </c>
      <c r="AG1675" s="142">
        <f>IF(SUMPRODUCT(($A$4:$A1675=A1675)*($V$4:$V1675=V1675))&gt;1,0,1)</f>
        <v>0</v>
      </c>
    </row>
    <row r="1676" spans="1:33" ht="15" customHeight="1">
      <c r="A1676" s="142" t="s">
        <v>2780</v>
      </c>
      <c r="B1676" s="142" t="s">
        <v>2780</v>
      </c>
      <c r="C1676" s="142" t="s">
        <v>26</v>
      </c>
      <c r="D1676" s="72"/>
      <c r="E1676" s="72" t="s">
        <v>48</v>
      </c>
      <c r="F1676" s="142" t="s">
        <v>19</v>
      </c>
      <c r="G1676" s="142" t="str">
        <f t="shared" si="89"/>
        <v>Mars</v>
      </c>
      <c r="H1676" s="158">
        <v>42804</v>
      </c>
      <c r="I1676" s="84" t="s">
        <v>1049</v>
      </c>
      <c r="J1676" s="142" t="s">
        <v>1053</v>
      </c>
      <c r="K1676" s="142" t="s">
        <v>1064</v>
      </c>
      <c r="L1676" s="142" t="s">
        <v>2787</v>
      </c>
      <c r="M1676" s="80" t="s">
        <v>27</v>
      </c>
      <c r="N1676" s="159">
        <v>200</v>
      </c>
      <c r="O1676" s="75"/>
      <c r="P1676" s="75"/>
      <c r="Q1676" s="75"/>
      <c r="R1676" s="79" t="s">
        <v>1885</v>
      </c>
      <c r="S1676" s="144">
        <v>200</v>
      </c>
      <c r="T1676" s="85" t="s">
        <v>1040</v>
      </c>
      <c r="U1676" s="142" t="s">
        <v>17</v>
      </c>
      <c r="V1676" s="142" t="s">
        <v>269</v>
      </c>
      <c r="W1676" s="86" t="s">
        <v>1536</v>
      </c>
      <c r="X1676" s="142" t="s">
        <v>2639</v>
      </c>
      <c r="Y1676" s="142"/>
      <c r="Z1676" s="142"/>
      <c r="AA1676" s="142"/>
      <c r="AB1676" s="142" t="str">
        <f t="shared" si="87"/>
        <v>SAM2017310GRMO3E</v>
      </c>
      <c r="AC1676" s="142">
        <f t="shared" si="88"/>
        <v>0</v>
      </c>
      <c r="AD1676" s="142" t="str">
        <f>VLOOKUP(U1676,NIVEAUXADMIN!A:B,2,FALSE)</f>
        <v>HT08</v>
      </c>
      <c r="AE1676" s="142" t="str">
        <f>VLOOKUP(V1676,NIVEAUXADMIN!E:F,2,FALSE)</f>
        <v>HT08814</v>
      </c>
      <c r="AF1676" s="142" t="str">
        <f>VLOOKUP(W1676,NIVEAUXADMIN!I:J,2,FALSE)</f>
        <v>HT08814-03</v>
      </c>
      <c r="AG1676" s="142">
        <f>IF(SUMPRODUCT(($A$4:$A1676=A1676)*($V$4:$V1676=V1676))&gt;1,0,1)</f>
        <v>0</v>
      </c>
    </row>
    <row r="1677" spans="1:33" ht="15" customHeight="1">
      <c r="A1677" s="142" t="s">
        <v>2780</v>
      </c>
      <c r="B1677" s="142" t="s">
        <v>2780</v>
      </c>
      <c r="C1677" s="142" t="s">
        <v>26</v>
      </c>
      <c r="D1677" s="72"/>
      <c r="E1677" s="72" t="s">
        <v>48</v>
      </c>
      <c r="F1677" s="142" t="s">
        <v>19</v>
      </c>
      <c r="G1677" s="142" t="str">
        <f t="shared" si="89"/>
        <v>Mars</v>
      </c>
      <c r="H1677" s="158">
        <v>42804</v>
      </c>
      <c r="I1677" s="84" t="s">
        <v>1049</v>
      </c>
      <c r="J1677" s="142" t="s">
        <v>1053</v>
      </c>
      <c r="K1677" s="142" t="s">
        <v>1186</v>
      </c>
      <c r="L1677" s="142"/>
      <c r="M1677" s="80" t="s">
        <v>27</v>
      </c>
      <c r="N1677" s="159">
        <v>40</v>
      </c>
      <c r="O1677" s="75"/>
      <c r="P1677" s="75"/>
      <c r="Q1677" s="75"/>
      <c r="R1677" s="79" t="s">
        <v>1885</v>
      </c>
      <c r="S1677" s="144">
        <v>200</v>
      </c>
      <c r="T1677" s="85" t="s">
        <v>1040</v>
      </c>
      <c r="U1677" s="142" t="s">
        <v>17</v>
      </c>
      <c r="V1677" s="142" t="s">
        <v>269</v>
      </c>
      <c r="W1677" s="86" t="s">
        <v>1536</v>
      </c>
      <c r="X1677" s="142" t="s">
        <v>2639</v>
      </c>
      <c r="Y1677" s="142"/>
      <c r="Z1677" s="142"/>
      <c r="AA1677" s="142"/>
      <c r="AB1677" s="142" t="str">
        <f t="shared" si="87"/>
        <v>SAM2017310GRMO3E</v>
      </c>
      <c r="AC1677" s="142">
        <f t="shared" si="88"/>
        <v>0</v>
      </c>
      <c r="AD1677" s="142" t="str">
        <f>VLOOKUP(U1677,NIVEAUXADMIN!A:B,2,FALSE)</f>
        <v>HT08</v>
      </c>
      <c r="AE1677" s="142" t="str">
        <f>VLOOKUP(V1677,NIVEAUXADMIN!E:F,2,FALSE)</f>
        <v>HT08814</v>
      </c>
      <c r="AF1677" s="142" t="str">
        <f>VLOOKUP(W1677,NIVEAUXADMIN!I:J,2,FALSE)</f>
        <v>HT08814-03</v>
      </c>
      <c r="AG1677" s="142">
        <f>IF(SUMPRODUCT(($A$4:$A1677=A1677)*($V$4:$V1677=V1677))&gt;1,0,1)</f>
        <v>0</v>
      </c>
    </row>
    <row r="1678" spans="1:33" ht="15" customHeight="1">
      <c r="A1678" s="142" t="s">
        <v>2780</v>
      </c>
      <c r="B1678" s="142" t="s">
        <v>2780</v>
      </c>
      <c r="C1678" s="142" t="s">
        <v>26</v>
      </c>
      <c r="D1678" s="72"/>
      <c r="E1678" s="72" t="s">
        <v>48</v>
      </c>
      <c r="F1678" s="142" t="s">
        <v>19</v>
      </c>
      <c r="G1678" s="142" t="str">
        <f t="shared" si="89"/>
        <v>Mars</v>
      </c>
      <c r="H1678" s="158">
        <v>42811</v>
      </c>
      <c r="I1678" s="84" t="s">
        <v>1049</v>
      </c>
      <c r="J1678" s="142" t="s">
        <v>1053</v>
      </c>
      <c r="K1678" s="142" t="s">
        <v>1048</v>
      </c>
      <c r="L1678" s="142"/>
      <c r="M1678" s="80" t="s">
        <v>27</v>
      </c>
      <c r="N1678" s="159">
        <v>1500</v>
      </c>
      <c r="O1678" s="75"/>
      <c r="P1678" s="75"/>
      <c r="Q1678" s="75"/>
      <c r="R1678" s="79" t="s">
        <v>1885</v>
      </c>
      <c r="S1678" s="144">
        <v>1500</v>
      </c>
      <c r="T1678" s="85" t="s">
        <v>1040</v>
      </c>
      <c r="U1678" s="142" t="s">
        <v>17</v>
      </c>
      <c r="V1678" s="142" t="s">
        <v>275</v>
      </c>
      <c r="W1678" s="86" t="s">
        <v>1625</v>
      </c>
      <c r="X1678" s="142"/>
      <c r="Y1678" s="142"/>
      <c r="Z1678" s="142"/>
      <c r="AA1678" s="142"/>
      <c r="AB1678" s="142" t="str">
        <f t="shared" si="87"/>
        <v>SAM2017317GRRO4E</v>
      </c>
      <c r="AC1678" s="142">
        <f t="shared" si="88"/>
        <v>0</v>
      </c>
      <c r="AD1678" s="142" t="str">
        <f>VLOOKUP(U1678,NIVEAUXADMIN!A:B,2,FALSE)</f>
        <v>HT08</v>
      </c>
      <c r="AE1678" s="142" t="str">
        <f>VLOOKUP(V1678,NIVEAUXADMIN!E:F,2,FALSE)</f>
        <v>HT08832</v>
      </c>
      <c r="AF1678" s="142" t="str">
        <f>VLOOKUP(W1678,NIVEAUXADMIN!I:J,2,FALSE)</f>
        <v>HT08832-04</v>
      </c>
      <c r="AG1678" s="142">
        <f>IF(SUMPRODUCT(($A$4:$A1678=A1678)*($V$4:$V1678=V1678))&gt;1,0,1)</f>
        <v>0</v>
      </c>
    </row>
    <row r="1679" spans="1:33" ht="15" customHeight="1">
      <c r="A1679" s="142" t="s">
        <v>2780</v>
      </c>
      <c r="B1679" s="142" t="s">
        <v>2780</v>
      </c>
      <c r="C1679" s="142" t="s">
        <v>26</v>
      </c>
      <c r="D1679" s="72"/>
      <c r="E1679" s="72" t="s">
        <v>48</v>
      </c>
      <c r="F1679" s="142" t="s">
        <v>19</v>
      </c>
      <c r="G1679" s="142" t="str">
        <f t="shared" si="89"/>
        <v>Mars</v>
      </c>
      <c r="H1679" s="158">
        <v>42811</v>
      </c>
      <c r="I1679" s="84" t="s">
        <v>1050</v>
      </c>
      <c r="J1679" s="142" t="s">
        <v>1029</v>
      </c>
      <c r="K1679" s="142" t="s">
        <v>1029</v>
      </c>
      <c r="L1679" s="142"/>
      <c r="M1679" s="80" t="s">
        <v>1885</v>
      </c>
      <c r="N1679" s="159">
        <v>1500</v>
      </c>
      <c r="O1679" s="75"/>
      <c r="P1679" s="75"/>
      <c r="Q1679" s="75"/>
      <c r="R1679" s="79" t="s">
        <v>1885</v>
      </c>
      <c r="S1679" s="144">
        <v>1500</v>
      </c>
      <c r="T1679" s="85" t="s">
        <v>1040</v>
      </c>
      <c r="U1679" s="142" t="s">
        <v>17</v>
      </c>
      <c r="V1679" s="142" t="s">
        <v>275</v>
      </c>
      <c r="W1679" s="86" t="s">
        <v>1625</v>
      </c>
      <c r="X1679" s="142"/>
      <c r="Y1679" s="142"/>
      <c r="Z1679" s="142"/>
      <c r="AA1679" s="142"/>
      <c r="AB1679" s="142" t="str">
        <f t="shared" si="87"/>
        <v>SAM2017317GRRO4E</v>
      </c>
      <c r="AC1679" s="142">
        <f t="shared" si="88"/>
        <v>0</v>
      </c>
      <c r="AD1679" s="142" t="str">
        <f>VLOOKUP(U1679,NIVEAUXADMIN!A:B,2,FALSE)</f>
        <v>HT08</v>
      </c>
      <c r="AE1679" s="142" t="str">
        <f>VLOOKUP(V1679,NIVEAUXADMIN!E:F,2,FALSE)</f>
        <v>HT08832</v>
      </c>
      <c r="AF1679" s="142" t="str">
        <f>VLOOKUP(W1679,NIVEAUXADMIN!I:J,2,FALSE)</f>
        <v>HT08832-04</v>
      </c>
      <c r="AG1679" s="142">
        <f>IF(SUMPRODUCT(($A$4:$A1679=A1679)*($V$4:$V1679=V1679))&gt;1,0,1)</f>
        <v>0</v>
      </c>
    </row>
    <row r="1680" spans="1:33" ht="15" customHeight="1">
      <c r="A1680" s="142" t="s">
        <v>2780</v>
      </c>
      <c r="B1680" s="142" t="s">
        <v>2780</v>
      </c>
      <c r="C1680" s="142" t="s">
        <v>26</v>
      </c>
      <c r="D1680" s="72"/>
      <c r="E1680" s="72" t="s">
        <v>48</v>
      </c>
      <c r="F1680" s="142" t="s">
        <v>19</v>
      </c>
      <c r="G1680" s="142" t="str">
        <f t="shared" si="89"/>
        <v>Mars</v>
      </c>
      <c r="H1680" s="158">
        <v>42811</v>
      </c>
      <c r="I1680" s="84" t="s">
        <v>1049</v>
      </c>
      <c r="J1680" s="142" t="s">
        <v>1053</v>
      </c>
      <c r="K1680" s="142" t="s">
        <v>1064</v>
      </c>
      <c r="L1680" s="142" t="s">
        <v>2787</v>
      </c>
      <c r="M1680" s="80" t="s">
        <v>27</v>
      </c>
      <c r="N1680" s="159">
        <v>1500</v>
      </c>
      <c r="O1680" s="75"/>
      <c r="P1680" s="75"/>
      <c r="Q1680" s="75"/>
      <c r="R1680" s="79" t="s">
        <v>1885</v>
      </c>
      <c r="S1680" s="144">
        <v>1500</v>
      </c>
      <c r="T1680" s="85" t="s">
        <v>1040</v>
      </c>
      <c r="U1680" s="142" t="s">
        <v>17</v>
      </c>
      <c r="V1680" s="142" t="s">
        <v>275</v>
      </c>
      <c r="W1680" s="86" t="s">
        <v>1625</v>
      </c>
      <c r="X1680" s="142"/>
      <c r="Y1680" s="142"/>
      <c r="Z1680" s="142"/>
      <c r="AA1680" s="142"/>
      <c r="AB1680" s="142" t="str">
        <f t="shared" si="87"/>
        <v>SAM2017317GRRO4E</v>
      </c>
      <c r="AC1680" s="142">
        <f t="shared" si="88"/>
        <v>0</v>
      </c>
      <c r="AD1680" s="142" t="str">
        <f>VLOOKUP(U1680,NIVEAUXADMIN!A:B,2,FALSE)</f>
        <v>HT08</v>
      </c>
      <c r="AE1680" s="142" t="str">
        <f>VLOOKUP(V1680,NIVEAUXADMIN!E:F,2,FALSE)</f>
        <v>HT08832</v>
      </c>
      <c r="AF1680" s="142" t="str">
        <f>VLOOKUP(W1680,NIVEAUXADMIN!I:J,2,FALSE)</f>
        <v>HT08832-04</v>
      </c>
      <c r="AG1680" s="142">
        <f>IF(SUMPRODUCT(($A$4:$A1680=A1680)*($V$4:$V1680=V1680))&gt;1,0,1)</f>
        <v>0</v>
      </c>
    </row>
    <row r="1681" spans="1:33" ht="15" customHeight="1">
      <c r="A1681" s="142" t="s">
        <v>2780</v>
      </c>
      <c r="B1681" s="142" t="s">
        <v>2780</v>
      </c>
      <c r="C1681" s="142" t="s">
        <v>26</v>
      </c>
      <c r="D1681" s="72"/>
      <c r="E1681" s="72" t="s">
        <v>48</v>
      </c>
      <c r="F1681" s="142" t="s">
        <v>19</v>
      </c>
      <c r="G1681" s="142" t="str">
        <f t="shared" si="89"/>
        <v>Mars</v>
      </c>
      <c r="H1681" s="158">
        <v>42811</v>
      </c>
      <c r="I1681" s="84" t="s">
        <v>1049</v>
      </c>
      <c r="J1681" s="142" t="s">
        <v>1053</v>
      </c>
      <c r="K1681" s="142" t="s">
        <v>1186</v>
      </c>
      <c r="L1681" s="142"/>
      <c r="M1681" s="80" t="s">
        <v>27</v>
      </c>
      <c r="N1681" s="159">
        <v>300</v>
      </c>
      <c r="O1681" s="75"/>
      <c r="P1681" s="75"/>
      <c r="Q1681" s="75"/>
      <c r="R1681" s="79" t="s">
        <v>1885</v>
      </c>
      <c r="S1681" s="144">
        <v>1500</v>
      </c>
      <c r="T1681" s="85" t="s">
        <v>1040</v>
      </c>
      <c r="U1681" s="142" t="s">
        <v>17</v>
      </c>
      <c r="V1681" s="142" t="s">
        <v>275</v>
      </c>
      <c r="W1681" s="86" t="s">
        <v>1625</v>
      </c>
      <c r="X1681" s="142"/>
      <c r="Y1681" s="142"/>
      <c r="Z1681" s="142"/>
      <c r="AA1681" s="142"/>
      <c r="AB1681" s="142" t="str">
        <f t="shared" si="87"/>
        <v>SAM2017317GRRO4E</v>
      </c>
      <c r="AC1681" s="142">
        <f t="shared" si="88"/>
        <v>0</v>
      </c>
      <c r="AD1681" s="142" t="str">
        <f>VLOOKUP(U1681,NIVEAUXADMIN!A:B,2,FALSE)</f>
        <v>HT08</v>
      </c>
      <c r="AE1681" s="142" t="str">
        <f>VLOOKUP(V1681,NIVEAUXADMIN!E:F,2,FALSE)</f>
        <v>HT08832</v>
      </c>
      <c r="AF1681" s="142" t="str">
        <f>VLOOKUP(W1681,NIVEAUXADMIN!I:J,2,FALSE)</f>
        <v>HT08832-04</v>
      </c>
      <c r="AG1681" s="142">
        <f>IF(SUMPRODUCT(($A$4:$A1681=A1681)*($V$4:$V1681=V1681))&gt;1,0,1)</f>
        <v>0</v>
      </c>
    </row>
    <row r="1682" spans="1:33" ht="15" customHeight="1">
      <c r="A1682" s="86" t="s">
        <v>2781</v>
      </c>
      <c r="B1682" s="86" t="s">
        <v>2781</v>
      </c>
      <c r="C1682" s="86" t="s">
        <v>26</v>
      </c>
      <c r="D1682" s="72"/>
      <c r="E1682" s="72" t="s">
        <v>48</v>
      </c>
      <c r="F1682" s="142" t="s">
        <v>16</v>
      </c>
      <c r="G1682" s="142" t="str">
        <f t="shared" si="89"/>
        <v>Octobre</v>
      </c>
      <c r="H1682" s="158">
        <v>42672</v>
      </c>
      <c r="I1682" s="84" t="s">
        <v>1049</v>
      </c>
      <c r="J1682" s="142" t="s">
        <v>1053</v>
      </c>
      <c r="K1682" s="142" t="s">
        <v>1064</v>
      </c>
      <c r="L1682" s="142" t="s">
        <v>1824</v>
      </c>
      <c r="M1682" s="80" t="str">
        <f>IFERROR(VLOOKUP(K1682,REFERENCES!R:S,2,FALSE),"")</f>
        <v>Nombre</v>
      </c>
      <c r="N1682" s="159">
        <v>200</v>
      </c>
      <c r="O1682" s="75">
        <f t="shared" ref="O1682:O1690" si="90">N1682*5</f>
        <v>1000</v>
      </c>
      <c r="P1682" s="75"/>
      <c r="Q1682" s="75"/>
      <c r="R1682" s="79">
        <v>1400</v>
      </c>
      <c r="S1682" s="144">
        <v>200</v>
      </c>
      <c r="T1682" s="85" t="s">
        <v>30</v>
      </c>
      <c r="U1682" s="142" t="s">
        <v>17</v>
      </c>
      <c r="V1682" s="142" t="s">
        <v>248</v>
      </c>
      <c r="W1682" s="86" t="s">
        <v>1632</v>
      </c>
      <c r="X1682" s="142" t="s">
        <v>1827</v>
      </c>
      <c r="Y1682" s="142" t="s">
        <v>1035</v>
      </c>
      <c r="Z1682" s="142" t="s">
        <v>1069</v>
      </c>
      <c r="AA1682" s="142" t="s">
        <v>1826</v>
      </c>
      <c r="AB1682" s="142" t="str">
        <f t="shared" si="87"/>
        <v>SAV20161029GRBE4È</v>
      </c>
      <c r="AC1682" s="142">
        <f t="shared" si="88"/>
        <v>0</v>
      </c>
      <c r="AD1682" s="142" t="str">
        <f>VLOOKUP(U1682,NIVEAUXADMIN!A:B,2,FALSE)</f>
        <v>HT08</v>
      </c>
      <c r="AE1682" s="142" t="str">
        <f>VLOOKUP(V1682,NIVEAUXADMIN!E:F,2,FALSE)</f>
        <v>HT08833</v>
      </c>
      <c r="AF1682" s="142" t="str">
        <f>VLOOKUP(W1682,NIVEAUXADMIN!I:J,2,FALSE)</f>
        <v>HT08833-01</v>
      </c>
      <c r="AG1682" s="142">
        <f>IF(SUMPRODUCT(($A$4:$A1682=A1682)*($V$4:$V1682=V1682))&gt;1,0,1)</f>
        <v>1</v>
      </c>
    </row>
    <row r="1683" spans="1:33" ht="15" customHeight="1">
      <c r="A1683" s="86" t="s">
        <v>2781</v>
      </c>
      <c r="B1683" s="86" t="s">
        <v>2781</v>
      </c>
      <c r="C1683" s="86" t="s">
        <v>26</v>
      </c>
      <c r="D1683" s="72"/>
      <c r="E1683" s="72" t="s">
        <v>48</v>
      </c>
      <c r="F1683" s="142" t="s">
        <v>16</v>
      </c>
      <c r="G1683" s="142" t="str">
        <f t="shared" si="89"/>
        <v>Octobre</v>
      </c>
      <c r="H1683" s="158">
        <v>42674</v>
      </c>
      <c r="I1683" s="84" t="s">
        <v>1049</v>
      </c>
      <c r="J1683" s="142" t="s">
        <v>1053</v>
      </c>
      <c r="K1683" s="142" t="s">
        <v>1064</v>
      </c>
      <c r="L1683" s="142" t="s">
        <v>1824</v>
      </c>
      <c r="M1683" s="80" t="str">
        <f>IFERROR(VLOOKUP(K1683,REFERENCES!R:S,2,FALSE),"")</f>
        <v>Nombre</v>
      </c>
      <c r="N1683" s="159">
        <v>300</v>
      </c>
      <c r="O1683" s="75">
        <f t="shared" si="90"/>
        <v>1500</v>
      </c>
      <c r="P1683" s="75"/>
      <c r="Q1683" s="75"/>
      <c r="R1683" s="79">
        <v>2100</v>
      </c>
      <c r="S1683" s="144">
        <v>300</v>
      </c>
      <c r="T1683" s="85" t="s">
        <v>30</v>
      </c>
      <c r="U1683" s="142" t="s">
        <v>17</v>
      </c>
      <c r="V1683" s="142" t="s">
        <v>248</v>
      </c>
      <c r="W1683" s="86"/>
      <c r="X1683" s="142" t="s">
        <v>1828</v>
      </c>
      <c r="Y1683" s="142" t="s">
        <v>1035</v>
      </c>
      <c r="Z1683" s="142" t="s">
        <v>1069</v>
      </c>
      <c r="AA1683" s="142" t="s">
        <v>1826</v>
      </c>
      <c r="AB1683" s="142" t="str">
        <f t="shared" si="87"/>
        <v>SAV20161031GRBE</v>
      </c>
      <c r="AC1683" s="142">
        <f t="shared" si="88"/>
        <v>0</v>
      </c>
      <c r="AD1683" s="142" t="str">
        <f>VLOOKUP(U1683,NIVEAUXADMIN!A:B,2,FALSE)</f>
        <v>HT08</v>
      </c>
      <c r="AE1683" s="142" t="str">
        <f>VLOOKUP(V1683,NIVEAUXADMIN!E:F,2,FALSE)</f>
        <v>HT08833</v>
      </c>
      <c r="AF1683" s="142" t="e">
        <f>VLOOKUP(W1683,NIVEAUXADMIN!I:J,2,FALSE)</f>
        <v>#N/A</v>
      </c>
      <c r="AG1683" s="142">
        <f>IF(SUMPRODUCT(($A$4:$A1683=A1683)*($V$4:$V1683=V1683))&gt;1,0,1)</f>
        <v>0</v>
      </c>
    </row>
    <row r="1684" spans="1:33" ht="15" customHeight="1">
      <c r="A1684" s="86" t="s">
        <v>2781</v>
      </c>
      <c r="B1684" s="86" t="s">
        <v>2781</v>
      </c>
      <c r="C1684" s="86" t="s">
        <v>26</v>
      </c>
      <c r="D1684" s="72"/>
      <c r="E1684" s="72" t="s">
        <v>48</v>
      </c>
      <c r="F1684" s="142" t="s">
        <v>16</v>
      </c>
      <c r="G1684" s="142" t="str">
        <f t="shared" si="89"/>
        <v>Novembre</v>
      </c>
      <c r="H1684" s="158">
        <v>42675</v>
      </c>
      <c r="I1684" s="84" t="s">
        <v>1049</v>
      </c>
      <c r="J1684" s="142" t="s">
        <v>1053</v>
      </c>
      <c r="K1684" s="142" t="s">
        <v>1064</v>
      </c>
      <c r="L1684" s="142" t="s">
        <v>1824</v>
      </c>
      <c r="M1684" s="80" t="str">
        <f>IFERROR(VLOOKUP(K1684,REFERENCES!R:S,2,FALSE),"")</f>
        <v>Nombre</v>
      </c>
      <c r="N1684" s="159">
        <v>300</v>
      </c>
      <c r="O1684" s="75">
        <f t="shared" si="90"/>
        <v>1500</v>
      </c>
      <c r="P1684" s="75"/>
      <c r="Q1684" s="75"/>
      <c r="R1684" s="79">
        <v>2100</v>
      </c>
      <c r="S1684" s="144">
        <v>300</v>
      </c>
      <c r="T1684" s="85" t="s">
        <v>30</v>
      </c>
      <c r="U1684" s="142" t="s">
        <v>17</v>
      </c>
      <c r="V1684" s="142" t="s">
        <v>248</v>
      </c>
      <c r="W1684" s="86" t="s">
        <v>1632</v>
      </c>
      <c r="X1684" s="142" t="s">
        <v>1825</v>
      </c>
      <c r="Y1684" s="142" t="s">
        <v>1036</v>
      </c>
      <c r="Z1684" s="142" t="s">
        <v>1069</v>
      </c>
      <c r="AA1684" s="142" t="s">
        <v>1826</v>
      </c>
      <c r="AB1684" s="142" t="str">
        <f t="shared" si="87"/>
        <v>SAV2016111GRBE4È</v>
      </c>
      <c r="AC1684" s="142">
        <f t="shared" si="88"/>
        <v>0</v>
      </c>
      <c r="AD1684" s="142" t="str">
        <f>VLOOKUP(U1684,NIVEAUXADMIN!A:B,2,FALSE)</f>
        <v>HT08</v>
      </c>
      <c r="AE1684" s="142" t="str">
        <f>VLOOKUP(V1684,NIVEAUXADMIN!E:F,2,FALSE)</f>
        <v>HT08833</v>
      </c>
      <c r="AF1684" s="142" t="str">
        <f>VLOOKUP(W1684,NIVEAUXADMIN!I:J,2,FALSE)</f>
        <v>HT08833-01</v>
      </c>
      <c r="AG1684" s="142">
        <f>IF(SUMPRODUCT(($A$4:$A1684=A1684)*($V$4:$V1684=V1684))&gt;1,0,1)</f>
        <v>0</v>
      </c>
    </row>
    <row r="1685" spans="1:33" ht="15" customHeight="1">
      <c r="A1685" s="86" t="s">
        <v>2781</v>
      </c>
      <c r="B1685" s="86" t="s">
        <v>2781</v>
      </c>
      <c r="C1685" s="86" t="s">
        <v>26</v>
      </c>
      <c r="D1685" s="72"/>
      <c r="E1685" s="72" t="s">
        <v>48</v>
      </c>
      <c r="F1685" s="142" t="s">
        <v>16</v>
      </c>
      <c r="G1685" s="142" t="str">
        <f t="shared" si="89"/>
        <v>Novembre</v>
      </c>
      <c r="H1685" s="158">
        <v>42676</v>
      </c>
      <c r="I1685" s="84" t="s">
        <v>1049</v>
      </c>
      <c r="J1685" s="142" t="s">
        <v>1053</v>
      </c>
      <c r="K1685" s="142" t="s">
        <v>1064</v>
      </c>
      <c r="L1685" s="142" t="s">
        <v>1824</v>
      </c>
      <c r="M1685" s="80" t="str">
        <f>IFERROR(VLOOKUP(K1685,REFERENCES!R:S,2,FALSE),"")</f>
        <v>Nombre</v>
      </c>
      <c r="N1685" s="159">
        <v>450</v>
      </c>
      <c r="O1685" s="75">
        <f t="shared" si="90"/>
        <v>2250</v>
      </c>
      <c r="P1685" s="75"/>
      <c r="Q1685" s="75"/>
      <c r="R1685" s="79">
        <v>3150</v>
      </c>
      <c r="S1685" s="144">
        <v>450</v>
      </c>
      <c r="T1685" s="85" t="s">
        <v>30</v>
      </c>
      <c r="U1685" s="142" t="s">
        <v>17</v>
      </c>
      <c r="V1685" s="142" t="s">
        <v>248</v>
      </c>
      <c r="W1685" s="86" t="s">
        <v>1503</v>
      </c>
      <c r="X1685" s="142" t="s">
        <v>1830</v>
      </c>
      <c r="Y1685" s="142" t="s">
        <v>1035</v>
      </c>
      <c r="Z1685" s="142" t="s">
        <v>1069</v>
      </c>
      <c r="AA1685" s="142" t="s">
        <v>1826</v>
      </c>
      <c r="AB1685" s="142" t="str">
        <f t="shared" si="87"/>
        <v>SAV2016112GRBE2È</v>
      </c>
      <c r="AC1685" s="142">
        <f t="shared" si="88"/>
        <v>0</v>
      </c>
      <c r="AD1685" s="142" t="str">
        <f>VLOOKUP(U1685,NIVEAUXADMIN!A:B,2,FALSE)</f>
        <v>HT08</v>
      </c>
      <c r="AE1685" s="142" t="str">
        <f>VLOOKUP(V1685,NIVEAUXADMIN!E:F,2,FALSE)</f>
        <v>HT08833</v>
      </c>
      <c r="AF1685" s="142" t="str">
        <f>VLOOKUP(W1685,NIVEAUXADMIN!I:J,2,FALSE)</f>
        <v>HT08833-03</v>
      </c>
      <c r="AG1685" s="142">
        <f>IF(SUMPRODUCT(($A$4:$A1685=A1685)*($V$4:$V1685=V1685))&gt;1,0,1)</f>
        <v>0</v>
      </c>
    </row>
    <row r="1686" spans="1:33" ht="15" customHeight="1">
      <c r="A1686" s="86" t="s">
        <v>2781</v>
      </c>
      <c r="B1686" s="86" t="s">
        <v>2781</v>
      </c>
      <c r="C1686" s="86" t="s">
        <v>26</v>
      </c>
      <c r="D1686" s="72"/>
      <c r="E1686" s="72" t="s">
        <v>48</v>
      </c>
      <c r="F1686" s="142" t="s">
        <v>16</v>
      </c>
      <c r="G1686" s="142" t="str">
        <f t="shared" si="89"/>
        <v>Novembre</v>
      </c>
      <c r="H1686" s="158">
        <v>42678</v>
      </c>
      <c r="I1686" s="84" t="s">
        <v>1049</v>
      </c>
      <c r="J1686" s="142" t="s">
        <v>1053</v>
      </c>
      <c r="K1686" s="142" t="s">
        <v>1064</v>
      </c>
      <c r="L1686" s="142" t="s">
        <v>1824</v>
      </c>
      <c r="M1686" s="80" t="str">
        <f>IFERROR(VLOOKUP(K1686,REFERENCES!R:S,2,FALSE),"")</f>
        <v>Nombre</v>
      </c>
      <c r="N1686" s="159">
        <v>300</v>
      </c>
      <c r="O1686" s="75">
        <f t="shared" si="90"/>
        <v>1500</v>
      </c>
      <c r="P1686" s="75"/>
      <c r="Q1686" s="75"/>
      <c r="R1686" s="79">
        <v>2100</v>
      </c>
      <c r="S1686" s="144">
        <v>300</v>
      </c>
      <c r="T1686" s="85" t="s">
        <v>30</v>
      </c>
      <c r="U1686" s="142" t="s">
        <v>17</v>
      </c>
      <c r="V1686" s="142" t="s">
        <v>248</v>
      </c>
      <c r="W1686" s="86" t="s">
        <v>1503</v>
      </c>
      <c r="X1686" s="142" t="s">
        <v>415</v>
      </c>
      <c r="Y1686" s="142" t="s">
        <v>1035</v>
      </c>
      <c r="Z1686" s="142" t="s">
        <v>1069</v>
      </c>
      <c r="AA1686" s="142" t="s">
        <v>1826</v>
      </c>
      <c r="AB1686" s="142" t="str">
        <f t="shared" si="87"/>
        <v>SAV2016114GRBE2È</v>
      </c>
      <c r="AC1686" s="142">
        <f t="shared" si="88"/>
        <v>0</v>
      </c>
      <c r="AD1686" s="142" t="str">
        <f>VLOOKUP(U1686,NIVEAUXADMIN!A:B,2,FALSE)</f>
        <v>HT08</v>
      </c>
      <c r="AE1686" s="142" t="str">
        <f>VLOOKUP(V1686,NIVEAUXADMIN!E:F,2,FALSE)</f>
        <v>HT08833</v>
      </c>
      <c r="AF1686" s="142" t="str">
        <f>VLOOKUP(W1686,NIVEAUXADMIN!I:J,2,FALSE)</f>
        <v>HT08833-03</v>
      </c>
      <c r="AG1686" s="142">
        <f>IF(SUMPRODUCT(($A$4:$A1686=A1686)*($V$4:$V1686=V1686))&gt;1,0,1)</f>
        <v>0</v>
      </c>
    </row>
    <row r="1687" spans="1:33" ht="15" customHeight="1">
      <c r="A1687" s="86" t="s">
        <v>2781</v>
      </c>
      <c r="B1687" s="86" t="s">
        <v>2781</v>
      </c>
      <c r="C1687" s="86" t="s">
        <v>26</v>
      </c>
      <c r="D1687" s="72"/>
      <c r="E1687" s="72" t="s">
        <v>48</v>
      </c>
      <c r="F1687" s="142" t="s">
        <v>16</v>
      </c>
      <c r="G1687" s="142" t="str">
        <f t="shared" si="89"/>
        <v>Novembre</v>
      </c>
      <c r="H1687" s="158">
        <v>42679</v>
      </c>
      <c r="I1687" s="84" t="s">
        <v>1049</v>
      </c>
      <c r="J1687" s="142" t="s">
        <v>1053</v>
      </c>
      <c r="K1687" s="142" t="s">
        <v>1064</v>
      </c>
      <c r="L1687" s="142" t="s">
        <v>1824</v>
      </c>
      <c r="M1687" s="80" t="str">
        <f>IFERROR(VLOOKUP(K1687,REFERENCES!R:S,2,FALSE),"")</f>
        <v>Nombre</v>
      </c>
      <c r="N1687" s="159">
        <v>150</v>
      </c>
      <c r="O1687" s="75">
        <f t="shared" si="90"/>
        <v>750</v>
      </c>
      <c r="P1687" s="75"/>
      <c r="Q1687" s="75"/>
      <c r="R1687" s="79">
        <v>1050</v>
      </c>
      <c r="S1687" s="144">
        <v>150</v>
      </c>
      <c r="T1687" s="85" t="s">
        <v>30</v>
      </c>
      <c r="U1687" s="142" t="s">
        <v>17</v>
      </c>
      <c r="V1687" s="142" t="s">
        <v>248</v>
      </c>
      <c r="W1687" s="86"/>
      <c r="X1687" s="142" t="s">
        <v>1829</v>
      </c>
      <c r="Y1687" s="142" t="s">
        <v>1035</v>
      </c>
      <c r="Z1687" s="142" t="s">
        <v>1070</v>
      </c>
      <c r="AA1687" s="142" t="s">
        <v>1826</v>
      </c>
      <c r="AB1687" s="142" t="str">
        <f t="shared" si="87"/>
        <v>SAV2016115GRBE</v>
      </c>
      <c r="AC1687" s="142">
        <f t="shared" si="88"/>
        <v>0</v>
      </c>
      <c r="AD1687" s="142" t="str">
        <f>VLOOKUP(U1687,NIVEAUXADMIN!A:B,2,FALSE)</f>
        <v>HT08</v>
      </c>
      <c r="AE1687" s="142" t="str">
        <f>VLOOKUP(V1687,NIVEAUXADMIN!E:F,2,FALSE)</f>
        <v>HT08833</v>
      </c>
      <c r="AF1687" s="142" t="e">
        <f>VLOOKUP(W1687,NIVEAUXADMIN!I:J,2,FALSE)</f>
        <v>#N/A</v>
      </c>
      <c r="AG1687" s="142">
        <f>IF(SUMPRODUCT(($A$4:$A1687=A1687)*($V$4:$V1687=V1687))&gt;1,0,1)</f>
        <v>0</v>
      </c>
    </row>
    <row r="1688" spans="1:33" ht="15" customHeight="1">
      <c r="A1688" s="86" t="s">
        <v>2781</v>
      </c>
      <c r="B1688" s="86" t="s">
        <v>2781</v>
      </c>
      <c r="C1688" s="86" t="s">
        <v>26</v>
      </c>
      <c r="D1688" s="72"/>
      <c r="E1688" s="72" t="s">
        <v>48</v>
      </c>
      <c r="F1688" s="142" t="s">
        <v>16</v>
      </c>
      <c r="G1688" s="142" t="str">
        <f t="shared" si="89"/>
        <v>Novembre</v>
      </c>
      <c r="H1688" s="158">
        <v>42688</v>
      </c>
      <c r="I1688" s="84" t="s">
        <v>1049</v>
      </c>
      <c r="J1688" s="142" t="s">
        <v>1053</v>
      </c>
      <c r="K1688" s="142" t="s">
        <v>1064</v>
      </c>
      <c r="L1688" s="142" t="s">
        <v>1824</v>
      </c>
      <c r="M1688" s="80" t="str">
        <f>IFERROR(VLOOKUP(K1688,REFERENCES!R:S,2,FALSE),"")</f>
        <v>Nombre</v>
      </c>
      <c r="N1688" s="159">
        <v>550</v>
      </c>
      <c r="O1688" s="75">
        <f t="shared" si="90"/>
        <v>2750</v>
      </c>
      <c r="P1688" s="75"/>
      <c r="Q1688" s="75"/>
      <c r="R1688" s="79">
        <v>3850</v>
      </c>
      <c r="S1688" s="144">
        <v>550</v>
      </c>
      <c r="T1688" s="85" t="s">
        <v>30</v>
      </c>
      <c r="U1688" s="142" t="s">
        <v>20</v>
      </c>
      <c r="V1688" s="142" t="s">
        <v>554</v>
      </c>
      <c r="W1688" s="86" t="s">
        <v>1442</v>
      </c>
      <c r="X1688" s="142" t="s">
        <v>1832</v>
      </c>
      <c r="Y1688" s="142" t="s">
        <v>1035</v>
      </c>
      <c r="Z1688" s="142" t="s">
        <v>1069</v>
      </c>
      <c r="AA1688" s="142" t="s">
        <v>1826</v>
      </c>
      <c r="AB1688" s="142" t="str">
        <f t="shared" si="87"/>
        <v>SAV20161114SUTO2È</v>
      </c>
      <c r="AC1688" s="142">
        <f t="shared" si="88"/>
        <v>0</v>
      </c>
      <c r="AD1688" s="142" t="str">
        <f>VLOOKUP(U1688,NIVEAUXADMIN!A:B,2,FALSE)</f>
        <v>HT07</v>
      </c>
      <c r="AE1688" s="142" t="str">
        <f>VLOOKUP(V1688,NIVEAUXADMIN!E:F,2,FALSE)</f>
        <v>HT07712</v>
      </c>
      <c r="AF1688" s="142" t="str">
        <f>VLOOKUP(W1688,NIVEAUXADMIN!I:J,2,FALSE)</f>
        <v>HT07712-02</v>
      </c>
      <c r="AG1688" s="142">
        <f>IF(SUMPRODUCT(($A$4:$A1688=A1688)*($V$4:$V1688=V1688))&gt;1,0,1)</f>
        <v>1</v>
      </c>
    </row>
    <row r="1689" spans="1:33" ht="15" customHeight="1">
      <c r="A1689" s="86" t="s">
        <v>2781</v>
      </c>
      <c r="B1689" s="86" t="s">
        <v>2781</v>
      </c>
      <c r="C1689" s="86" t="s">
        <v>26</v>
      </c>
      <c r="D1689" s="72"/>
      <c r="E1689" s="72" t="s">
        <v>48</v>
      </c>
      <c r="F1689" s="142" t="s">
        <v>16</v>
      </c>
      <c r="G1689" s="142" t="str">
        <f t="shared" si="89"/>
        <v>Novembre</v>
      </c>
      <c r="H1689" s="158">
        <v>42698</v>
      </c>
      <c r="I1689" s="84" t="s">
        <v>1049</v>
      </c>
      <c r="J1689" s="142" t="s">
        <v>1053</v>
      </c>
      <c r="K1689" s="142" t="s">
        <v>1064</v>
      </c>
      <c r="L1689" s="142" t="s">
        <v>1824</v>
      </c>
      <c r="M1689" s="80" t="str">
        <f>IFERROR(VLOOKUP(K1689,REFERENCES!R:S,2,FALSE),"")</f>
        <v>Nombre</v>
      </c>
      <c r="N1689" s="159">
        <v>210</v>
      </c>
      <c r="O1689" s="75">
        <f t="shared" si="90"/>
        <v>1050</v>
      </c>
      <c r="P1689" s="75"/>
      <c r="Q1689" s="75"/>
      <c r="R1689" s="79">
        <v>1470</v>
      </c>
      <c r="S1689" s="144">
        <v>210</v>
      </c>
      <c r="T1689" s="85" t="s">
        <v>30</v>
      </c>
      <c r="U1689" s="142" t="s">
        <v>20</v>
      </c>
      <c r="V1689" s="142" t="s">
        <v>554</v>
      </c>
      <c r="W1689" s="86" t="s">
        <v>1442</v>
      </c>
      <c r="X1689" s="142" t="s">
        <v>1831</v>
      </c>
      <c r="Y1689" s="142" t="s">
        <v>1035</v>
      </c>
      <c r="Z1689" s="142" t="s">
        <v>1069</v>
      </c>
      <c r="AA1689" s="142" t="s">
        <v>1826</v>
      </c>
      <c r="AB1689" s="142" t="str">
        <f t="shared" si="87"/>
        <v>SAV20161124SUTO2È</v>
      </c>
      <c r="AC1689" s="142">
        <f t="shared" si="88"/>
        <v>0</v>
      </c>
      <c r="AD1689" s="142" t="str">
        <f>VLOOKUP(U1689,NIVEAUXADMIN!A:B,2,FALSE)</f>
        <v>HT07</v>
      </c>
      <c r="AE1689" s="142" t="str">
        <f>VLOOKUP(V1689,NIVEAUXADMIN!E:F,2,FALSE)</f>
        <v>HT07712</v>
      </c>
      <c r="AF1689" s="142" t="str">
        <f>VLOOKUP(W1689,NIVEAUXADMIN!I:J,2,FALSE)</f>
        <v>HT07712-02</v>
      </c>
      <c r="AG1689" s="142">
        <f>IF(SUMPRODUCT(($A$4:$A1689=A1689)*($V$4:$V1689=V1689))&gt;1,0,1)</f>
        <v>0</v>
      </c>
    </row>
    <row r="1690" spans="1:33" ht="15" customHeight="1">
      <c r="A1690" s="86" t="s">
        <v>2781</v>
      </c>
      <c r="B1690" s="86" t="s">
        <v>2781</v>
      </c>
      <c r="C1690" s="86" t="s">
        <v>26</v>
      </c>
      <c r="D1690" s="72"/>
      <c r="E1690" s="72" t="s">
        <v>48</v>
      </c>
      <c r="F1690" s="142" t="s">
        <v>16</v>
      </c>
      <c r="G1690" s="142" t="str">
        <f t="shared" si="89"/>
        <v>Novembre</v>
      </c>
      <c r="H1690" s="158">
        <v>42698</v>
      </c>
      <c r="I1690" s="84" t="s">
        <v>1049</v>
      </c>
      <c r="J1690" s="142" t="s">
        <v>1053</v>
      </c>
      <c r="K1690" s="142" t="s">
        <v>1064</v>
      </c>
      <c r="L1690" s="142" t="s">
        <v>1824</v>
      </c>
      <c r="M1690" s="80" t="str">
        <f>IFERROR(VLOOKUP(K1690,REFERENCES!R:S,2,FALSE),"")</f>
        <v>Nombre</v>
      </c>
      <c r="N1690" s="159">
        <v>250</v>
      </c>
      <c r="O1690" s="75">
        <f t="shared" si="90"/>
        <v>1250</v>
      </c>
      <c r="P1690" s="75"/>
      <c r="Q1690" s="75"/>
      <c r="R1690" s="79">
        <v>1750</v>
      </c>
      <c r="S1690" s="144">
        <v>250</v>
      </c>
      <c r="T1690" s="85" t="s">
        <v>30</v>
      </c>
      <c r="U1690" s="142" t="s">
        <v>20</v>
      </c>
      <c r="V1690" s="142" t="s">
        <v>554</v>
      </c>
      <c r="W1690" s="86" t="s">
        <v>1442</v>
      </c>
      <c r="X1690" s="142" t="s">
        <v>1833</v>
      </c>
      <c r="Y1690" s="142" t="s">
        <v>1035</v>
      </c>
      <c r="Z1690" s="142" t="s">
        <v>1069</v>
      </c>
      <c r="AA1690" s="142" t="s">
        <v>1826</v>
      </c>
      <c r="AB1690" s="142" t="str">
        <f t="shared" si="87"/>
        <v>SAV20161124SUTO2È</v>
      </c>
      <c r="AC1690" s="142">
        <f t="shared" si="88"/>
        <v>0</v>
      </c>
      <c r="AD1690" s="142" t="str">
        <f>VLOOKUP(U1690,NIVEAUXADMIN!A:B,2,FALSE)</f>
        <v>HT07</v>
      </c>
      <c r="AE1690" s="142" t="str">
        <f>VLOOKUP(V1690,NIVEAUXADMIN!E:F,2,FALSE)</f>
        <v>HT07712</v>
      </c>
      <c r="AF1690" s="142" t="str">
        <f>VLOOKUP(W1690,NIVEAUXADMIN!I:J,2,FALSE)</f>
        <v>HT07712-02</v>
      </c>
      <c r="AG1690" s="142">
        <f>IF(SUMPRODUCT(($A$4:$A1690=A1690)*($V$4:$V1690=V1690))&gt;1,0,1)</f>
        <v>0</v>
      </c>
    </row>
    <row r="1691" spans="1:33" ht="15" customHeight="1">
      <c r="A1691" s="142" t="s">
        <v>2781</v>
      </c>
      <c r="B1691" s="142" t="s">
        <v>2781</v>
      </c>
      <c r="C1691" s="142" t="s">
        <v>26</v>
      </c>
      <c r="D1691" s="142"/>
      <c r="E1691" s="142" t="s">
        <v>48</v>
      </c>
      <c r="F1691" s="142" t="s">
        <v>16</v>
      </c>
      <c r="G1691" s="142" t="str">
        <f t="shared" si="89"/>
        <v>Novembre</v>
      </c>
      <c r="H1691" s="158">
        <v>42698</v>
      </c>
      <c r="I1691" s="84" t="s">
        <v>1049</v>
      </c>
      <c r="J1691" s="142" t="s">
        <v>1053</v>
      </c>
      <c r="K1691" s="142" t="s">
        <v>1064</v>
      </c>
      <c r="L1691" s="142" t="s">
        <v>1824</v>
      </c>
      <c r="M1691" s="80" t="s">
        <v>27</v>
      </c>
      <c r="N1691" s="75">
        <v>18</v>
      </c>
      <c r="O1691" s="75">
        <v>90</v>
      </c>
      <c r="P1691" s="75"/>
      <c r="Q1691" s="75"/>
      <c r="R1691" s="79">
        <v>126</v>
      </c>
      <c r="S1691" s="144">
        <v>18</v>
      </c>
      <c r="T1691" s="85" t="s">
        <v>30</v>
      </c>
      <c r="U1691" s="142" t="s">
        <v>20</v>
      </c>
      <c r="V1691" s="142" t="s">
        <v>554</v>
      </c>
      <c r="W1691" s="86" t="s">
        <v>1612</v>
      </c>
      <c r="X1691" s="142" t="s">
        <v>2707</v>
      </c>
      <c r="Y1691" s="142" t="s">
        <v>1035</v>
      </c>
      <c r="Z1691" s="142" t="s">
        <v>1069</v>
      </c>
      <c r="AA1691" s="142" t="s">
        <v>1826</v>
      </c>
      <c r="AB1691" s="142" t="str">
        <f t="shared" si="87"/>
        <v>SAV20161124SUTO3È</v>
      </c>
      <c r="AC1691" s="142">
        <f t="shared" si="88"/>
        <v>0</v>
      </c>
      <c r="AD1691" s="142" t="str">
        <f>VLOOKUP(U1691,NIVEAUXADMIN!A:B,2,FALSE)</f>
        <v>HT07</v>
      </c>
      <c r="AE1691" s="142" t="str">
        <f>VLOOKUP(V1691,NIVEAUXADMIN!E:F,2,FALSE)</f>
        <v>HT07712</v>
      </c>
      <c r="AF1691" s="142" t="str">
        <f>VLOOKUP(W1691,NIVEAUXADMIN!I:J,2,FALSE)</f>
        <v>HT07712-03</v>
      </c>
      <c r="AG1691" s="142">
        <f>IF(SUMPRODUCT(($A$4:$A1691=A1691)*($V$4:$V1691=V1691))&gt;1,0,1)</f>
        <v>0</v>
      </c>
    </row>
    <row r="1692" spans="1:33" ht="15" customHeight="1">
      <c r="A1692" s="142" t="s">
        <v>2781</v>
      </c>
      <c r="B1692" s="142" t="s">
        <v>2781</v>
      </c>
      <c r="C1692" s="142" t="s">
        <v>26</v>
      </c>
      <c r="D1692" s="142"/>
      <c r="E1692" s="142" t="s">
        <v>48</v>
      </c>
      <c r="F1692" s="142" t="s">
        <v>16</v>
      </c>
      <c r="G1692" s="142" t="str">
        <f t="shared" si="89"/>
        <v>Novembre</v>
      </c>
      <c r="H1692" s="158">
        <v>42698</v>
      </c>
      <c r="I1692" s="84" t="s">
        <v>1049</v>
      </c>
      <c r="J1692" s="142" t="s">
        <v>1053</v>
      </c>
      <c r="K1692" s="142" t="s">
        <v>1064</v>
      </c>
      <c r="L1692" s="142" t="s">
        <v>1824</v>
      </c>
      <c r="M1692" s="80" t="s">
        <v>27</v>
      </c>
      <c r="N1692" s="75">
        <v>210</v>
      </c>
      <c r="O1692" s="75">
        <v>1050</v>
      </c>
      <c r="P1692" s="75"/>
      <c r="Q1692" s="75"/>
      <c r="R1692" s="79">
        <v>1470</v>
      </c>
      <c r="S1692" s="144">
        <v>210</v>
      </c>
      <c r="T1692" s="85" t="s">
        <v>30</v>
      </c>
      <c r="U1692" s="142" t="s">
        <v>20</v>
      </c>
      <c r="V1692" s="142" t="s">
        <v>554</v>
      </c>
      <c r="W1692" s="86" t="s">
        <v>1667</v>
      </c>
      <c r="X1692" s="142" t="s">
        <v>1832</v>
      </c>
      <c r="Y1692" s="142" t="s">
        <v>1035</v>
      </c>
      <c r="Z1692" s="142" t="s">
        <v>1069</v>
      </c>
      <c r="AA1692" s="142" t="s">
        <v>1826</v>
      </c>
      <c r="AB1692" s="142" t="str">
        <f t="shared" si="87"/>
        <v>SAV20161124SUTO4È</v>
      </c>
      <c r="AC1692" s="142">
        <f t="shared" si="88"/>
        <v>0</v>
      </c>
      <c r="AD1692" s="142" t="str">
        <f>VLOOKUP(U1692,NIVEAUXADMIN!A:B,2,FALSE)</f>
        <v>HT07</v>
      </c>
      <c r="AE1692" s="142" t="str">
        <f>VLOOKUP(V1692,NIVEAUXADMIN!E:F,2,FALSE)</f>
        <v>HT07712</v>
      </c>
      <c r="AF1692" s="142" t="str">
        <f>VLOOKUP(W1692,NIVEAUXADMIN!I:J,2,FALSE)</f>
        <v>HT07712-04</v>
      </c>
      <c r="AG1692" s="142">
        <f>IF(SUMPRODUCT(($A$4:$A1692=A1692)*($V$4:$V1692=V1692))&gt;1,0,1)</f>
        <v>0</v>
      </c>
    </row>
    <row r="1693" spans="1:33" ht="15" customHeight="1">
      <c r="A1693" s="86" t="s">
        <v>2781</v>
      </c>
      <c r="B1693" s="86" t="s">
        <v>2781</v>
      </c>
      <c r="C1693" s="86" t="s">
        <v>26</v>
      </c>
      <c r="D1693" s="72"/>
      <c r="E1693" s="72" t="s">
        <v>48</v>
      </c>
      <c r="F1693" s="142" t="s">
        <v>16</v>
      </c>
      <c r="G1693" s="142" t="str">
        <f t="shared" si="89"/>
        <v>Novembre</v>
      </c>
      <c r="H1693" s="158">
        <v>42700</v>
      </c>
      <c r="I1693" s="84" t="s">
        <v>1049</v>
      </c>
      <c r="J1693" s="142" t="s">
        <v>1053</v>
      </c>
      <c r="K1693" s="142" t="s">
        <v>1064</v>
      </c>
      <c r="L1693" s="142" t="s">
        <v>1824</v>
      </c>
      <c r="M1693" s="80" t="str">
        <f>IFERROR(VLOOKUP(K1693,REFERENCES!R:S,2,FALSE),"")</f>
        <v>Nombre</v>
      </c>
      <c r="N1693" s="159">
        <v>644</v>
      </c>
      <c r="O1693" s="75">
        <f>N1693*5</f>
        <v>3220</v>
      </c>
      <c r="P1693" s="75"/>
      <c r="Q1693" s="75"/>
      <c r="R1693" s="79">
        <v>4508</v>
      </c>
      <c r="S1693" s="144">
        <v>644</v>
      </c>
      <c r="T1693" s="85" t="s">
        <v>30</v>
      </c>
      <c r="U1693" s="142" t="s">
        <v>20</v>
      </c>
      <c r="V1693" s="142" t="s">
        <v>499</v>
      </c>
      <c r="W1693" s="86" t="s">
        <v>1616</v>
      </c>
      <c r="X1693" s="142" t="s">
        <v>1834</v>
      </c>
      <c r="Y1693" s="142" t="s">
        <v>1035</v>
      </c>
      <c r="Z1693" s="142" t="s">
        <v>1069</v>
      </c>
      <c r="AA1693" s="142" t="s">
        <v>1826</v>
      </c>
      <c r="AB1693" s="142" t="str">
        <f t="shared" si="87"/>
        <v>SAV20161126SUCA3È</v>
      </c>
      <c r="AC1693" s="142">
        <f t="shared" si="88"/>
        <v>0</v>
      </c>
      <c r="AD1693" s="142" t="str">
        <f>VLOOKUP(U1693,NIVEAUXADMIN!A:B,2,FALSE)</f>
        <v>HT07</v>
      </c>
      <c r="AE1693" s="142" t="str">
        <f>VLOOKUP(V1693,NIVEAUXADMIN!E:F,2,FALSE)</f>
        <v>HT07714</v>
      </c>
      <c r="AF1693" s="142" t="str">
        <f>VLOOKUP(W1693,NIVEAUXADMIN!I:J,2,FALSE)</f>
        <v>HT07714-03</v>
      </c>
      <c r="AG1693" s="142">
        <f>IF(SUMPRODUCT(($A$4:$A1693=A1693)*($V$4:$V1693=V1693))&gt;1,0,1)</f>
        <v>1</v>
      </c>
    </row>
    <row r="1694" spans="1:33" ht="15" customHeight="1">
      <c r="A1694" s="86" t="s">
        <v>2781</v>
      </c>
      <c r="B1694" s="86" t="s">
        <v>2781</v>
      </c>
      <c r="C1694" s="86" t="s">
        <v>26</v>
      </c>
      <c r="D1694" s="86"/>
      <c r="E1694" s="72" t="s">
        <v>48</v>
      </c>
      <c r="F1694" s="88" t="s">
        <v>19</v>
      </c>
      <c r="G1694" s="88" t="str">
        <f t="shared" si="89"/>
        <v>Decembre</v>
      </c>
      <c r="H1694" s="101">
        <v>42718</v>
      </c>
      <c r="I1694" s="84" t="s">
        <v>1050</v>
      </c>
      <c r="J1694" s="142" t="s">
        <v>1028</v>
      </c>
      <c r="K1694" s="142" t="s">
        <v>1028</v>
      </c>
      <c r="L1694" s="142" t="s">
        <v>1835</v>
      </c>
      <c r="M1694" s="80" t="str">
        <f>IFERROR(VLOOKUP(K1694,REFERENCES!R:S,2,FALSE),"")</f>
        <v>N/A</v>
      </c>
      <c r="N1694" s="159">
        <v>2200</v>
      </c>
      <c r="O1694" s="75"/>
      <c r="P1694" s="75"/>
      <c r="Q1694" s="75"/>
      <c r="R1694" s="79" t="s">
        <v>1885</v>
      </c>
      <c r="S1694" s="144">
        <v>2200</v>
      </c>
      <c r="T1694" s="85" t="s">
        <v>1040</v>
      </c>
      <c r="U1694" s="142"/>
      <c r="V1694" s="142"/>
      <c r="W1694" s="86"/>
      <c r="X1694" s="142"/>
      <c r="Y1694" s="142" t="s">
        <v>1035</v>
      </c>
      <c r="Z1694" s="142" t="s">
        <v>1069</v>
      </c>
      <c r="AA1694" s="142" t="s">
        <v>1836</v>
      </c>
      <c r="AB1694" s="142" t="str">
        <f t="shared" si="87"/>
        <v>SAV20161214</v>
      </c>
      <c r="AC1694" s="142">
        <f t="shared" si="88"/>
        <v>0</v>
      </c>
      <c r="AD1694" s="142" t="e">
        <f>VLOOKUP(U1694,NIVEAUXADMIN!A:B,2,FALSE)</f>
        <v>#N/A</v>
      </c>
      <c r="AE1694" s="142" t="e">
        <f>VLOOKUP(V1694,NIVEAUXADMIN!E:F,2,FALSE)</f>
        <v>#N/A</v>
      </c>
      <c r="AF1694" s="142" t="e">
        <f>VLOOKUP(W1694,NIVEAUXADMIN!I:J,2,FALSE)</f>
        <v>#N/A</v>
      </c>
      <c r="AG1694" s="142">
        <f>IF(SUMPRODUCT(($A$4:$A1694=A1694)*($V$4:$V1694=V1694))&gt;1,0,1)</f>
        <v>1</v>
      </c>
    </row>
    <row r="1695" spans="1:33" ht="15" customHeight="1">
      <c r="A1695" s="86" t="s">
        <v>2781</v>
      </c>
      <c r="B1695" s="86" t="s">
        <v>2781</v>
      </c>
      <c r="C1695" s="86" t="s">
        <v>26</v>
      </c>
      <c r="D1695" s="86"/>
      <c r="E1695" s="72" t="s">
        <v>48</v>
      </c>
      <c r="F1695" s="142" t="s">
        <v>19</v>
      </c>
      <c r="G1695" s="142" t="e">
        <f t="shared" si="89"/>
        <v>#VALUE!</v>
      </c>
      <c r="H1695" s="158" t="s">
        <v>1961</v>
      </c>
      <c r="I1695" s="84" t="s">
        <v>1049</v>
      </c>
      <c r="J1695" s="142" t="s">
        <v>1084</v>
      </c>
      <c r="K1695" s="142" t="s">
        <v>1085</v>
      </c>
      <c r="L1695" s="142"/>
      <c r="M1695" s="80" t="str">
        <f>IFERROR(VLOOKUP(K1695,REFERENCES!R:S,2,FALSE),"")</f>
        <v>Valeur en USD</v>
      </c>
      <c r="N1695" s="159">
        <v>550</v>
      </c>
      <c r="O1695" s="75"/>
      <c r="P1695" s="75"/>
      <c r="Q1695" s="75"/>
      <c r="R1695" s="79" t="s">
        <v>1885</v>
      </c>
      <c r="S1695" s="144">
        <v>550</v>
      </c>
      <c r="T1695" s="85" t="s">
        <v>1040</v>
      </c>
      <c r="U1695" s="142"/>
      <c r="V1695" s="142"/>
      <c r="W1695" s="86"/>
      <c r="X1695" s="142"/>
      <c r="Y1695" s="142" t="s">
        <v>1035</v>
      </c>
      <c r="Z1695" s="142" t="s">
        <v>1069</v>
      </c>
      <c r="AA1695" s="142" t="s">
        <v>1836</v>
      </c>
      <c r="AB1695" s="142" t="e">
        <f t="shared" si="87"/>
        <v>#VALUE!</v>
      </c>
      <c r="AC1695" s="142">
        <f t="shared" si="88"/>
        <v>162</v>
      </c>
      <c r="AD1695" s="142" t="e">
        <f>VLOOKUP(U1695,NIVEAUXADMIN!A:B,2,FALSE)</f>
        <v>#N/A</v>
      </c>
      <c r="AE1695" s="142" t="e">
        <f>VLOOKUP(V1695,NIVEAUXADMIN!E:F,2,FALSE)</f>
        <v>#N/A</v>
      </c>
      <c r="AF1695" s="142" t="e">
        <f>VLOOKUP(W1695,NIVEAUXADMIN!I:J,2,FALSE)</f>
        <v>#N/A</v>
      </c>
      <c r="AG1695" s="142">
        <f>IF(SUMPRODUCT(($A$4:$A1695=A1695)*($V$4:$V1695=V1695))&gt;1,0,1)</f>
        <v>0</v>
      </c>
    </row>
    <row r="1696" spans="1:33" ht="15" customHeight="1">
      <c r="A1696" s="86" t="s">
        <v>2781</v>
      </c>
      <c r="B1696" s="86" t="s">
        <v>2781</v>
      </c>
      <c r="C1696" s="86" t="s">
        <v>26</v>
      </c>
      <c r="D1696" s="72"/>
      <c r="E1696" s="72" t="s">
        <v>48</v>
      </c>
      <c r="F1696" s="142" t="s">
        <v>19</v>
      </c>
      <c r="G1696" s="142" t="e">
        <f t="shared" si="89"/>
        <v>#VALUE!</v>
      </c>
      <c r="H1696" s="158" t="s">
        <v>1961</v>
      </c>
      <c r="I1696" s="84" t="s">
        <v>1050</v>
      </c>
      <c r="J1696" s="142" t="s">
        <v>1177</v>
      </c>
      <c r="K1696" s="142" t="s">
        <v>1179</v>
      </c>
      <c r="L1696" s="142"/>
      <c r="M1696" s="80" t="str">
        <f>IFERROR(VLOOKUP(K1696,REFERENCES!R:S,2,FALSE),"")</f>
        <v>Nombre de campagne</v>
      </c>
      <c r="N1696" s="159"/>
      <c r="O1696" s="75"/>
      <c r="P1696" s="75"/>
      <c r="Q1696" s="75"/>
      <c r="R1696" s="79" t="s">
        <v>1885</v>
      </c>
      <c r="S1696" s="144">
        <v>4400</v>
      </c>
      <c r="T1696" s="85" t="s">
        <v>30</v>
      </c>
      <c r="U1696" s="142"/>
      <c r="V1696" s="142"/>
      <c r="W1696" s="86"/>
      <c r="X1696" s="142"/>
      <c r="Y1696" s="142" t="s">
        <v>1035</v>
      </c>
      <c r="Z1696" s="142" t="s">
        <v>1069</v>
      </c>
      <c r="AA1696" s="142" t="s">
        <v>1837</v>
      </c>
      <c r="AB1696" s="142" t="e">
        <f t="shared" si="87"/>
        <v>#VALUE!</v>
      </c>
      <c r="AC1696" s="142">
        <f t="shared" si="88"/>
        <v>162</v>
      </c>
      <c r="AD1696" s="142" t="e">
        <f>VLOOKUP(U1696,NIVEAUXADMIN!A:B,2,FALSE)</f>
        <v>#N/A</v>
      </c>
      <c r="AE1696" s="142" t="e">
        <f>VLOOKUP(V1696,NIVEAUXADMIN!E:F,2,FALSE)</f>
        <v>#N/A</v>
      </c>
      <c r="AF1696" s="142" t="e">
        <f>VLOOKUP(W1696,NIVEAUXADMIN!I:J,2,FALSE)</f>
        <v>#N/A</v>
      </c>
      <c r="AG1696" s="142">
        <f>IF(SUMPRODUCT(($A$4:$A1696=A1696)*($V$4:$V1696=V1696))&gt;1,0,1)</f>
        <v>0</v>
      </c>
    </row>
    <row r="1697" spans="1:33" ht="15" customHeight="1">
      <c r="A1697" s="142" t="s">
        <v>2781</v>
      </c>
      <c r="B1697" s="142" t="s">
        <v>2781</v>
      </c>
      <c r="C1697" s="142" t="s">
        <v>26</v>
      </c>
      <c r="D1697" s="142"/>
      <c r="E1697" s="142" t="s">
        <v>48</v>
      </c>
      <c r="F1697" s="88" t="s">
        <v>16</v>
      </c>
      <c r="G1697" s="88" t="e">
        <f t="shared" si="89"/>
        <v>#VALUE!</v>
      </c>
      <c r="H1697" s="101" t="s">
        <v>1961</v>
      </c>
      <c r="I1697" s="84" t="s">
        <v>1049</v>
      </c>
      <c r="J1697" s="142" t="s">
        <v>1053</v>
      </c>
      <c r="K1697" s="142" t="s">
        <v>1064</v>
      </c>
      <c r="L1697" s="142" t="s">
        <v>1824</v>
      </c>
      <c r="M1697" s="80" t="s">
        <v>27</v>
      </c>
      <c r="N1697" s="75">
        <v>21</v>
      </c>
      <c r="O1697" s="75">
        <v>105</v>
      </c>
      <c r="P1697" s="75"/>
      <c r="Q1697" s="75"/>
      <c r="R1697" s="79">
        <v>147</v>
      </c>
      <c r="S1697" s="144">
        <v>21</v>
      </c>
      <c r="T1697" s="85" t="s">
        <v>30</v>
      </c>
      <c r="U1697" s="142" t="s">
        <v>20</v>
      </c>
      <c r="V1697" s="142" t="s">
        <v>499</v>
      </c>
      <c r="W1697" s="86" t="s">
        <v>1461</v>
      </c>
      <c r="X1697" s="142" t="s">
        <v>2708</v>
      </c>
      <c r="Y1697" s="142" t="s">
        <v>1036</v>
      </c>
      <c r="Z1697" s="142" t="s">
        <v>1069</v>
      </c>
      <c r="AA1697" s="142" t="s">
        <v>1826</v>
      </c>
      <c r="AB1697" s="142" t="e">
        <f t="shared" si="87"/>
        <v>#VALUE!</v>
      </c>
      <c r="AC1697" s="142">
        <f t="shared" si="88"/>
        <v>162</v>
      </c>
      <c r="AD1697" s="142" t="str">
        <f>VLOOKUP(U1697,NIVEAUXADMIN!A:B,2,FALSE)</f>
        <v>HT07</v>
      </c>
      <c r="AE1697" s="142" t="str">
        <f>VLOOKUP(V1697,NIVEAUXADMIN!E:F,2,FALSE)</f>
        <v>HT07714</v>
      </c>
      <c r="AF1697" s="142" t="str">
        <f>VLOOKUP(W1697,NIVEAUXADMIN!I:J,2,FALSE)</f>
        <v>HT07714-02</v>
      </c>
      <c r="AG1697" s="142">
        <f>IF(SUMPRODUCT(($A$4:$A1697=A1697)*($V$4:$V1697=V1697))&gt;1,0,1)</f>
        <v>0</v>
      </c>
    </row>
    <row r="1698" spans="1:33" ht="15" customHeight="1">
      <c r="A1698" s="142" t="s">
        <v>2781</v>
      </c>
      <c r="B1698" s="142" t="s">
        <v>2781</v>
      </c>
      <c r="C1698" s="142" t="s">
        <v>26</v>
      </c>
      <c r="D1698" s="142"/>
      <c r="E1698" s="142" t="s">
        <v>48</v>
      </c>
      <c r="F1698" s="88" t="s">
        <v>16</v>
      </c>
      <c r="G1698" s="88" t="e">
        <f t="shared" si="89"/>
        <v>#VALUE!</v>
      </c>
      <c r="H1698" s="101" t="s">
        <v>1961</v>
      </c>
      <c r="I1698" s="84" t="s">
        <v>1049</v>
      </c>
      <c r="J1698" s="142" t="s">
        <v>1053</v>
      </c>
      <c r="K1698" s="142" t="s">
        <v>1064</v>
      </c>
      <c r="L1698" s="142" t="s">
        <v>1824</v>
      </c>
      <c r="M1698" s="80" t="s">
        <v>27</v>
      </c>
      <c r="N1698" s="75">
        <v>91</v>
      </c>
      <c r="O1698" s="75">
        <v>455</v>
      </c>
      <c r="P1698" s="75"/>
      <c r="Q1698" s="75"/>
      <c r="R1698" s="79">
        <v>637</v>
      </c>
      <c r="S1698" s="144">
        <v>91</v>
      </c>
      <c r="T1698" s="85" t="s">
        <v>30</v>
      </c>
      <c r="U1698" s="142" t="s">
        <v>20</v>
      </c>
      <c r="V1698" s="142" t="s">
        <v>554</v>
      </c>
      <c r="W1698" s="86" t="s">
        <v>1667</v>
      </c>
      <c r="X1698" s="142" t="s">
        <v>1832</v>
      </c>
      <c r="Y1698" s="142" t="s">
        <v>1035</v>
      </c>
      <c r="Z1698" s="142" t="s">
        <v>1069</v>
      </c>
      <c r="AA1698" s="142" t="s">
        <v>1826</v>
      </c>
      <c r="AB1698" s="142" t="e">
        <f t="shared" si="87"/>
        <v>#VALUE!</v>
      </c>
      <c r="AC1698" s="142">
        <f t="shared" si="88"/>
        <v>162</v>
      </c>
      <c r="AD1698" s="142" t="str">
        <f>VLOOKUP(U1698,NIVEAUXADMIN!A:B,2,FALSE)</f>
        <v>HT07</v>
      </c>
      <c r="AE1698" s="142" t="str">
        <f>VLOOKUP(V1698,NIVEAUXADMIN!E:F,2,FALSE)</f>
        <v>HT07712</v>
      </c>
      <c r="AF1698" s="142" t="str">
        <f>VLOOKUP(W1698,NIVEAUXADMIN!I:J,2,FALSE)</f>
        <v>HT07712-04</v>
      </c>
      <c r="AG1698" s="142">
        <f>IF(SUMPRODUCT(($A$4:$A1698=A1698)*($V$4:$V1698=V1698))&gt;1,0,1)</f>
        <v>0</v>
      </c>
    </row>
    <row r="1699" spans="1:33" ht="15" customHeight="1">
      <c r="A1699" s="86" t="s">
        <v>115</v>
      </c>
      <c r="B1699" s="86" t="s">
        <v>115</v>
      </c>
      <c r="C1699" s="86" t="s">
        <v>26</v>
      </c>
      <c r="D1699" s="72" t="s">
        <v>2755</v>
      </c>
      <c r="E1699" s="72"/>
      <c r="F1699" s="142" t="s">
        <v>16</v>
      </c>
      <c r="G1699" s="142" t="str">
        <f t="shared" si="89"/>
        <v>Decembre</v>
      </c>
      <c r="H1699" s="158">
        <v>42720</v>
      </c>
      <c r="I1699" s="84" t="s">
        <v>1051</v>
      </c>
      <c r="J1699" s="142" t="s">
        <v>1052</v>
      </c>
      <c r="K1699" s="142" t="s">
        <v>1059</v>
      </c>
      <c r="L1699" s="142" t="s">
        <v>1223</v>
      </c>
      <c r="M1699" s="80" t="str">
        <f>IFERROR(VLOOKUP(K1699,REFERENCES!R:S,2,FALSE),"")</f>
        <v>Nombre</v>
      </c>
      <c r="N1699" s="159">
        <v>19</v>
      </c>
      <c r="O1699" s="75">
        <v>39</v>
      </c>
      <c r="P1699" s="75">
        <v>35</v>
      </c>
      <c r="Q1699" s="75">
        <v>35</v>
      </c>
      <c r="R1699" s="79">
        <v>109</v>
      </c>
      <c r="S1699" s="144">
        <v>19</v>
      </c>
      <c r="T1699" s="85" t="s">
        <v>1040</v>
      </c>
      <c r="U1699" s="142" t="s">
        <v>20</v>
      </c>
      <c r="V1699" s="142" t="s">
        <v>499</v>
      </c>
      <c r="W1699" s="86" t="s">
        <v>1314</v>
      </c>
      <c r="X1699" s="142"/>
      <c r="Y1699" s="142" t="s">
        <v>1036</v>
      </c>
      <c r="Z1699" s="142" t="s">
        <v>1069</v>
      </c>
      <c r="AA1699" s="142" t="s">
        <v>1937</v>
      </c>
      <c r="AB1699" s="142" t="str">
        <f t="shared" si="87"/>
        <v>SHE20161216SUCA1È</v>
      </c>
      <c r="AC1699" s="142">
        <f t="shared" si="88"/>
        <v>0</v>
      </c>
      <c r="AD1699" s="142" t="str">
        <f>VLOOKUP(U1699,NIVEAUXADMIN!A:B,2,FALSE)</f>
        <v>HT07</v>
      </c>
      <c r="AE1699" s="142" t="str">
        <f>VLOOKUP(V1699,NIVEAUXADMIN!E:F,2,FALSE)</f>
        <v>HT07714</v>
      </c>
      <c r="AF1699" s="142" t="str">
        <f>VLOOKUP(W1699,NIVEAUXADMIN!I:J,2,FALSE)</f>
        <v>HT07733-01</v>
      </c>
      <c r="AG1699" s="142">
        <f>IF(SUMPRODUCT(($A$4:$A1699=A1699)*($V$4:$V1699=V1699))&gt;1,0,1)</f>
        <v>1</v>
      </c>
    </row>
    <row r="1700" spans="1:33" ht="15" customHeight="1">
      <c r="A1700" s="86" t="s">
        <v>115</v>
      </c>
      <c r="B1700" s="86" t="s">
        <v>115</v>
      </c>
      <c r="C1700" s="86" t="s">
        <v>26</v>
      </c>
      <c r="D1700" s="72" t="s">
        <v>2755</v>
      </c>
      <c r="E1700" s="72"/>
      <c r="F1700" s="142" t="s">
        <v>16</v>
      </c>
      <c r="G1700" s="142" t="str">
        <f t="shared" si="89"/>
        <v>Decembre</v>
      </c>
      <c r="H1700" s="158">
        <v>42720</v>
      </c>
      <c r="I1700" s="84" t="s">
        <v>1051</v>
      </c>
      <c r="J1700" s="142" t="s">
        <v>1052</v>
      </c>
      <c r="K1700" s="142" t="s">
        <v>1056</v>
      </c>
      <c r="L1700" s="142" t="s">
        <v>1223</v>
      </c>
      <c r="M1700" s="80" t="str">
        <f>IFERROR(VLOOKUP(K1700,REFERENCES!R:S,2,FALSE),"")</f>
        <v>Nombre</v>
      </c>
      <c r="N1700" s="159">
        <v>19</v>
      </c>
      <c r="O1700" s="75">
        <v>39</v>
      </c>
      <c r="P1700" s="75">
        <v>35</v>
      </c>
      <c r="Q1700" s="75">
        <v>35</v>
      </c>
      <c r="R1700" s="79">
        <v>109</v>
      </c>
      <c r="S1700" s="144">
        <v>19</v>
      </c>
      <c r="T1700" s="85" t="s">
        <v>1040</v>
      </c>
      <c r="U1700" s="142" t="s">
        <v>20</v>
      </c>
      <c r="V1700" s="142" t="s">
        <v>499</v>
      </c>
      <c r="W1700" s="86" t="s">
        <v>1314</v>
      </c>
      <c r="X1700" s="142"/>
      <c r="Y1700" s="142" t="s">
        <v>1036</v>
      </c>
      <c r="Z1700" s="142" t="s">
        <v>1069</v>
      </c>
      <c r="AA1700" s="142" t="s">
        <v>1222</v>
      </c>
      <c r="AB1700" s="142" t="str">
        <f t="shared" si="87"/>
        <v>SHE20161216SUCA1È</v>
      </c>
      <c r="AC1700" s="142">
        <f t="shared" si="88"/>
        <v>0</v>
      </c>
      <c r="AD1700" s="142" t="str">
        <f>VLOOKUP(U1700,NIVEAUXADMIN!A:B,2,FALSE)</f>
        <v>HT07</v>
      </c>
      <c r="AE1700" s="142" t="str">
        <f>VLOOKUP(V1700,NIVEAUXADMIN!E:F,2,FALSE)</f>
        <v>HT07714</v>
      </c>
      <c r="AF1700" s="142" t="str">
        <f>VLOOKUP(W1700,NIVEAUXADMIN!I:J,2,FALSE)</f>
        <v>HT07733-01</v>
      </c>
      <c r="AG1700" s="142">
        <f>IF(SUMPRODUCT(($A$4:$A1700=A1700)*($V$4:$V1700=V1700))&gt;1,0,1)</f>
        <v>0</v>
      </c>
    </row>
    <row r="1701" spans="1:33" ht="15" customHeight="1">
      <c r="A1701" s="86" t="s">
        <v>115</v>
      </c>
      <c r="B1701" s="86" t="s">
        <v>115</v>
      </c>
      <c r="C1701" s="86" t="s">
        <v>26</v>
      </c>
      <c r="D1701" s="72" t="s">
        <v>2755</v>
      </c>
      <c r="E1701" s="72"/>
      <c r="F1701" s="142" t="s">
        <v>16</v>
      </c>
      <c r="G1701" s="142" t="str">
        <f t="shared" si="89"/>
        <v>Decembre</v>
      </c>
      <c r="H1701" s="158">
        <v>42720</v>
      </c>
      <c r="I1701" s="84" t="s">
        <v>1049</v>
      </c>
      <c r="J1701" s="142" t="s">
        <v>1053</v>
      </c>
      <c r="K1701" s="142" t="s">
        <v>1064</v>
      </c>
      <c r="L1701" s="142" t="s">
        <v>1223</v>
      </c>
      <c r="M1701" s="80" t="str">
        <f>IFERROR(VLOOKUP(K1701,REFERENCES!R:S,2,FALSE),"")</f>
        <v>Nombre</v>
      </c>
      <c r="N1701" s="159">
        <v>19</v>
      </c>
      <c r="O1701" s="75">
        <v>39</v>
      </c>
      <c r="P1701" s="75">
        <v>35</v>
      </c>
      <c r="Q1701" s="75">
        <v>35</v>
      </c>
      <c r="R1701" s="79">
        <v>109</v>
      </c>
      <c r="S1701" s="144">
        <v>19</v>
      </c>
      <c r="T1701" s="85" t="s">
        <v>1040</v>
      </c>
      <c r="U1701" s="142" t="s">
        <v>20</v>
      </c>
      <c r="V1701" s="142" t="s">
        <v>499</v>
      </c>
      <c r="W1701" s="86" t="s">
        <v>1314</v>
      </c>
      <c r="X1701" s="142"/>
      <c r="Y1701" s="142" t="s">
        <v>1036</v>
      </c>
      <c r="Z1701" s="142" t="s">
        <v>1069</v>
      </c>
      <c r="AA1701" s="142" t="s">
        <v>1224</v>
      </c>
      <c r="AB1701" s="142" t="str">
        <f t="shared" si="87"/>
        <v>SHE20161216SUCA1È</v>
      </c>
      <c r="AC1701" s="142">
        <f t="shared" si="88"/>
        <v>0</v>
      </c>
      <c r="AD1701" s="142" t="str">
        <f>VLOOKUP(U1701,NIVEAUXADMIN!A:B,2,FALSE)</f>
        <v>HT07</v>
      </c>
      <c r="AE1701" s="142" t="str">
        <f>VLOOKUP(V1701,NIVEAUXADMIN!E:F,2,FALSE)</f>
        <v>HT07714</v>
      </c>
      <c r="AF1701" s="142" t="str">
        <f>VLOOKUP(W1701,NIVEAUXADMIN!I:J,2,FALSE)</f>
        <v>HT07733-01</v>
      </c>
      <c r="AG1701" s="142">
        <f>IF(SUMPRODUCT(($A$4:$A1701=A1701)*($V$4:$V1701=V1701))&gt;1,0,1)</f>
        <v>0</v>
      </c>
    </row>
    <row r="1702" spans="1:33" ht="15" customHeight="1">
      <c r="A1702" s="86" t="s">
        <v>115</v>
      </c>
      <c r="B1702" s="86" t="s">
        <v>115</v>
      </c>
      <c r="C1702" s="86" t="s">
        <v>26</v>
      </c>
      <c r="D1702" s="72" t="s">
        <v>2755</v>
      </c>
      <c r="E1702" s="72"/>
      <c r="F1702" s="142" t="s">
        <v>16</v>
      </c>
      <c r="G1702" s="142" t="str">
        <f t="shared" si="89"/>
        <v>Decembre</v>
      </c>
      <c r="H1702" s="158">
        <v>42720</v>
      </c>
      <c r="I1702" s="84" t="s">
        <v>1051</v>
      </c>
      <c r="J1702" s="142" t="s">
        <v>1052</v>
      </c>
      <c r="K1702" s="142" t="s">
        <v>1061</v>
      </c>
      <c r="L1702" s="142" t="s">
        <v>1221</v>
      </c>
      <c r="M1702" s="80" t="str">
        <f>IFERROR(VLOOKUP(K1702,REFERENCES!R:S,2,FALSE),"")</f>
        <v>Nombre</v>
      </c>
      <c r="N1702" s="159">
        <v>38</v>
      </c>
      <c r="O1702" s="75">
        <v>39</v>
      </c>
      <c r="P1702" s="75">
        <v>35</v>
      </c>
      <c r="Q1702" s="75">
        <v>35</v>
      </c>
      <c r="R1702" s="79">
        <v>109</v>
      </c>
      <c r="S1702" s="144">
        <v>19</v>
      </c>
      <c r="T1702" s="85" t="s">
        <v>1040</v>
      </c>
      <c r="U1702" s="142" t="s">
        <v>20</v>
      </c>
      <c r="V1702" s="142" t="s">
        <v>499</v>
      </c>
      <c r="W1702" s="86" t="s">
        <v>1314</v>
      </c>
      <c r="X1702" s="142"/>
      <c r="Y1702" s="142" t="s">
        <v>1036</v>
      </c>
      <c r="Z1702" s="142" t="s">
        <v>1069</v>
      </c>
      <c r="AA1702" s="142" t="s">
        <v>1222</v>
      </c>
      <c r="AB1702" s="142" t="str">
        <f t="shared" si="87"/>
        <v>SHE20161216SUCA1È</v>
      </c>
      <c r="AC1702" s="142">
        <f t="shared" si="88"/>
        <v>0</v>
      </c>
      <c r="AD1702" s="142" t="str">
        <f>VLOOKUP(U1702,NIVEAUXADMIN!A:B,2,FALSE)</f>
        <v>HT07</v>
      </c>
      <c r="AE1702" s="142" t="str">
        <f>VLOOKUP(V1702,NIVEAUXADMIN!E:F,2,FALSE)</f>
        <v>HT07714</v>
      </c>
      <c r="AF1702" s="142" t="str">
        <f>VLOOKUP(W1702,NIVEAUXADMIN!I:J,2,FALSE)</f>
        <v>HT07733-01</v>
      </c>
      <c r="AG1702" s="142">
        <f>IF(SUMPRODUCT(($A$4:$A1702=A1702)*($V$4:$V1702=V1702))&gt;1,0,1)</f>
        <v>0</v>
      </c>
    </row>
    <row r="1703" spans="1:33" ht="15" customHeight="1">
      <c r="A1703" s="86" t="s">
        <v>115</v>
      </c>
      <c r="B1703" s="86" t="s">
        <v>115</v>
      </c>
      <c r="C1703" s="86" t="s">
        <v>26</v>
      </c>
      <c r="D1703" s="72" t="s">
        <v>2755</v>
      </c>
      <c r="E1703" s="72"/>
      <c r="F1703" s="142" t="s">
        <v>16</v>
      </c>
      <c r="G1703" s="142" t="str">
        <f t="shared" si="89"/>
        <v>Decembre</v>
      </c>
      <c r="H1703" s="158">
        <v>42720</v>
      </c>
      <c r="I1703" s="84" t="s">
        <v>1051</v>
      </c>
      <c r="J1703" s="142" t="s">
        <v>1052</v>
      </c>
      <c r="K1703" s="142" t="s">
        <v>1058</v>
      </c>
      <c r="L1703" s="142" t="s">
        <v>1221</v>
      </c>
      <c r="M1703" s="80" t="str">
        <f>IFERROR(VLOOKUP(K1703,REFERENCES!R:S,2,FALSE),"")</f>
        <v>Nombre</v>
      </c>
      <c r="N1703" s="159">
        <v>38</v>
      </c>
      <c r="O1703" s="75">
        <v>39</v>
      </c>
      <c r="P1703" s="75">
        <v>35</v>
      </c>
      <c r="Q1703" s="75">
        <v>35</v>
      </c>
      <c r="R1703" s="79">
        <v>109</v>
      </c>
      <c r="S1703" s="144">
        <v>19</v>
      </c>
      <c r="T1703" s="85" t="s">
        <v>1040</v>
      </c>
      <c r="U1703" s="142" t="s">
        <v>20</v>
      </c>
      <c r="V1703" s="142" t="s">
        <v>499</v>
      </c>
      <c r="W1703" s="86" t="s">
        <v>1314</v>
      </c>
      <c r="X1703" s="142"/>
      <c r="Y1703" s="142" t="s">
        <v>1036</v>
      </c>
      <c r="Z1703" s="142" t="s">
        <v>1069</v>
      </c>
      <c r="AA1703" s="142" t="s">
        <v>1222</v>
      </c>
      <c r="AB1703" s="142" t="str">
        <f t="shared" si="87"/>
        <v>SHE20161216SUCA1È</v>
      </c>
      <c r="AC1703" s="142">
        <f t="shared" si="88"/>
        <v>0</v>
      </c>
      <c r="AD1703" s="142" t="str">
        <f>VLOOKUP(U1703,NIVEAUXADMIN!A:B,2,FALSE)</f>
        <v>HT07</v>
      </c>
      <c r="AE1703" s="142" t="str">
        <f>VLOOKUP(V1703,NIVEAUXADMIN!E:F,2,FALSE)</f>
        <v>HT07714</v>
      </c>
      <c r="AF1703" s="142" t="str">
        <f>VLOOKUP(W1703,NIVEAUXADMIN!I:J,2,FALSE)</f>
        <v>HT07733-01</v>
      </c>
      <c r="AG1703" s="142">
        <f>IF(SUMPRODUCT(($A$4:$A1703=A1703)*($V$4:$V1703=V1703))&gt;1,0,1)</f>
        <v>0</v>
      </c>
    </row>
    <row r="1704" spans="1:33" ht="15" customHeight="1">
      <c r="A1704" s="86" t="s">
        <v>115</v>
      </c>
      <c r="B1704" s="86" t="s">
        <v>115</v>
      </c>
      <c r="C1704" s="86" t="s">
        <v>26</v>
      </c>
      <c r="D1704" s="72" t="s">
        <v>2755</v>
      </c>
      <c r="E1704" s="72"/>
      <c r="F1704" s="142" t="s">
        <v>16</v>
      </c>
      <c r="G1704" s="142" t="str">
        <f t="shared" si="89"/>
        <v>Decembre</v>
      </c>
      <c r="H1704" s="158">
        <v>42718</v>
      </c>
      <c r="I1704" s="84" t="s">
        <v>1051</v>
      </c>
      <c r="J1704" s="142" t="s">
        <v>1052</v>
      </c>
      <c r="K1704" s="142" t="s">
        <v>1059</v>
      </c>
      <c r="L1704" s="142" t="s">
        <v>1223</v>
      </c>
      <c r="M1704" s="80" t="str">
        <f>IFERROR(VLOOKUP(K1704,REFERENCES!R:S,2,FALSE),"")</f>
        <v>Nombre</v>
      </c>
      <c r="N1704" s="159">
        <v>9</v>
      </c>
      <c r="O1704" s="75">
        <v>18</v>
      </c>
      <c r="P1704" s="75">
        <v>20</v>
      </c>
      <c r="Q1704" s="75">
        <v>15</v>
      </c>
      <c r="R1704" s="79">
        <v>53</v>
      </c>
      <c r="S1704" s="144">
        <v>9</v>
      </c>
      <c r="T1704" s="85" t="s">
        <v>1040</v>
      </c>
      <c r="U1704" s="142" t="s">
        <v>20</v>
      </c>
      <c r="V1704" s="142" t="s">
        <v>514</v>
      </c>
      <c r="W1704" s="86" t="s">
        <v>1314</v>
      </c>
      <c r="X1704" s="142"/>
      <c r="Y1704" s="142" t="s">
        <v>1036</v>
      </c>
      <c r="Z1704" s="142" t="s">
        <v>1069</v>
      </c>
      <c r="AA1704" s="142" t="s">
        <v>1937</v>
      </c>
      <c r="AB1704" s="142" t="str">
        <f t="shared" si="87"/>
        <v>SHE20161214SUCA1È</v>
      </c>
      <c r="AC1704" s="142">
        <f t="shared" si="88"/>
        <v>0</v>
      </c>
      <c r="AD1704" s="142" t="str">
        <f>VLOOKUP(U1704,NIVEAUXADMIN!A:B,2,FALSE)</f>
        <v>HT07</v>
      </c>
      <c r="AE1704" s="142" t="str">
        <f>VLOOKUP(V1704,NIVEAUXADMIN!E:F,2,FALSE)</f>
        <v>HT07733</v>
      </c>
      <c r="AF1704" s="142" t="str">
        <f>VLOOKUP(W1704,NIVEAUXADMIN!I:J,2,FALSE)</f>
        <v>HT07733-01</v>
      </c>
      <c r="AG1704" s="142">
        <f>IF(SUMPRODUCT(($A$4:$A1704=A1704)*($V$4:$V1704=V1704))&gt;1,0,1)</f>
        <v>1</v>
      </c>
    </row>
    <row r="1705" spans="1:33" ht="15" customHeight="1">
      <c r="A1705" s="86" t="s">
        <v>115</v>
      </c>
      <c r="B1705" s="86" t="s">
        <v>115</v>
      </c>
      <c r="C1705" s="86" t="s">
        <v>26</v>
      </c>
      <c r="D1705" s="72" t="s">
        <v>2755</v>
      </c>
      <c r="E1705" s="72"/>
      <c r="F1705" s="142" t="s">
        <v>16</v>
      </c>
      <c r="G1705" s="142" t="str">
        <f t="shared" si="89"/>
        <v>Decembre</v>
      </c>
      <c r="H1705" s="158">
        <v>42718</v>
      </c>
      <c r="I1705" s="84" t="s">
        <v>1051</v>
      </c>
      <c r="J1705" s="142" t="s">
        <v>1052</v>
      </c>
      <c r="K1705" s="142" t="s">
        <v>1056</v>
      </c>
      <c r="L1705" s="142" t="s">
        <v>1223</v>
      </c>
      <c r="M1705" s="80" t="str">
        <f>IFERROR(VLOOKUP(K1705,REFERENCES!R:S,2,FALSE),"")</f>
        <v>Nombre</v>
      </c>
      <c r="N1705" s="159">
        <v>9</v>
      </c>
      <c r="O1705" s="75">
        <v>18</v>
      </c>
      <c r="P1705" s="75">
        <v>20</v>
      </c>
      <c r="Q1705" s="75">
        <v>15</v>
      </c>
      <c r="R1705" s="79">
        <v>53</v>
      </c>
      <c r="S1705" s="144">
        <v>9</v>
      </c>
      <c r="T1705" s="85" t="s">
        <v>1040</v>
      </c>
      <c r="U1705" s="142" t="s">
        <v>20</v>
      </c>
      <c r="V1705" s="142" t="s">
        <v>514</v>
      </c>
      <c r="W1705" s="86" t="s">
        <v>1314</v>
      </c>
      <c r="X1705" s="142"/>
      <c r="Y1705" s="142" t="s">
        <v>1036</v>
      </c>
      <c r="Z1705" s="142" t="s">
        <v>1069</v>
      </c>
      <c r="AA1705" s="142" t="s">
        <v>1222</v>
      </c>
      <c r="AB1705" s="142" t="str">
        <f t="shared" si="87"/>
        <v>SHE20161214SUCA1È</v>
      </c>
      <c r="AC1705" s="142">
        <f t="shared" si="88"/>
        <v>0</v>
      </c>
      <c r="AD1705" s="142" t="str">
        <f>VLOOKUP(U1705,NIVEAUXADMIN!A:B,2,FALSE)</f>
        <v>HT07</v>
      </c>
      <c r="AE1705" s="142" t="str">
        <f>VLOOKUP(V1705,NIVEAUXADMIN!E:F,2,FALSE)</f>
        <v>HT07733</v>
      </c>
      <c r="AF1705" s="142" t="str">
        <f>VLOOKUP(W1705,NIVEAUXADMIN!I:J,2,FALSE)</f>
        <v>HT07733-01</v>
      </c>
      <c r="AG1705" s="142">
        <f>IF(SUMPRODUCT(($A$4:$A1705=A1705)*($V$4:$V1705=V1705))&gt;1,0,1)</f>
        <v>0</v>
      </c>
    </row>
    <row r="1706" spans="1:33" ht="15" customHeight="1">
      <c r="A1706" s="86" t="s">
        <v>115</v>
      </c>
      <c r="B1706" s="86" t="s">
        <v>115</v>
      </c>
      <c r="C1706" s="86" t="s">
        <v>26</v>
      </c>
      <c r="D1706" s="72" t="s">
        <v>2755</v>
      </c>
      <c r="E1706" s="72"/>
      <c r="F1706" s="142" t="s">
        <v>16</v>
      </c>
      <c r="G1706" s="142" t="str">
        <f t="shared" si="89"/>
        <v>Decembre</v>
      </c>
      <c r="H1706" s="158">
        <v>42718</v>
      </c>
      <c r="I1706" s="84" t="s">
        <v>1049</v>
      </c>
      <c r="J1706" s="142" t="s">
        <v>1053</v>
      </c>
      <c r="K1706" s="142" t="s">
        <v>1064</v>
      </c>
      <c r="L1706" s="142" t="s">
        <v>1223</v>
      </c>
      <c r="M1706" s="80" t="str">
        <f>IFERROR(VLOOKUP(K1706,REFERENCES!R:S,2,FALSE),"")</f>
        <v>Nombre</v>
      </c>
      <c r="N1706" s="159">
        <v>9</v>
      </c>
      <c r="O1706" s="75">
        <v>18</v>
      </c>
      <c r="P1706" s="75">
        <v>20</v>
      </c>
      <c r="Q1706" s="75">
        <v>15</v>
      </c>
      <c r="R1706" s="79">
        <v>53</v>
      </c>
      <c r="S1706" s="144">
        <v>9</v>
      </c>
      <c r="T1706" s="85" t="s">
        <v>1040</v>
      </c>
      <c r="U1706" s="142" t="s">
        <v>20</v>
      </c>
      <c r="V1706" s="142" t="s">
        <v>514</v>
      </c>
      <c r="W1706" s="86" t="s">
        <v>1314</v>
      </c>
      <c r="X1706" s="142"/>
      <c r="Y1706" s="142" t="s">
        <v>1036</v>
      </c>
      <c r="Z1706" s="142" t="s">
        <v>1069</v>
      </c>
      <c r="AA1706" s="142" t="s">
        <v>1224</v>
      </c>
      <c r="AB1706" s="142" t="str">
        <f t="shared" si="87"/>
        <v>SHE20161214SUCA1È</v>
      </c>
      <c r="AC1706" s="142">
        <f t="shared" si="88"/>
        <v>0</v>
      </c>
      <c r="AD1706" s="142" t="str">
        <f>VLOOKUP(U1706,NIVEAUXADMIN!A:B,2,FALSE)</f>
        <v>HT07</v>
      </c>
      <c r="AE1706" s="142" t="str">
        <f>VLOOKUP(V1706,NIVEAUXADMIN!E:F,2,FALSE)</f>
        <v>HT07733</v>
      </c>
      <c r="AF1706" s="142" t="str">
        <f>VLOOKUP(W1706,NIVEAUXADMIN!I:J,2,FALSE)</f>
        <v>HT07733-01</v>
      </c>
      <c r="AG1706" s="142">
        <f>IF(SUMPRODUCT(($A$4:$A1706=A1706)*($V$4:$V1706=V1706))&gt;1,0,1)</f>
        <v>0</v>
      </c>
    </row>
    <row r="1707" spans="1:33" ht="15" customHeight="1">
      <c r="A1707" s="86" t="s">
        <v>115</v>
      </c>
      <c r="B1707" s="86" t="s">
        <v>115</v>
      </c>
      <c r="C1707" s="86" t="s">
        <v>26</v>
      </c>
      <c r="D1707" s="72" t="s">
        <v>2755</v>
      </c>
      <c r="E1707" s="72"/>
      <c r="F1707" s="142" t="s">
        <v>16</v>
      </c>
      <c r="G1707" s="142" t="str">
        <f t="shared" si="89"/>
        <v>Decembre</v>
      </c>
      <c r="H1707" s="158">
        <v>42718</v>
      </c>
      <c r="I1707" s="84" t="s">
        <v>1051</v>
      </c>
      <c r="J1707" s="142" t="s">
        <v>1052</v>
      </c>
      <c r="K1707" s="142" t="s">
        <v>1061</v>
      </c>
      <c r="L1707" s="142" t="s">
        <v>1221</v>
      </c>
      <c r="M1707" s="80" t="str">
        <f>IFERROR(VLOOKUP(K1707,REFERENCES!R:S,2,FALSE),"")</f>
        <v>Nombre</v>
      </c>
      <c r="N1707" s="159">
        <v>18</v>
      </c>
      <c r="O1707" s="75">
        <v>18</v>
      </c>
      <c r="P1707" s="75">
        <v>20</v>
      </c>
      <c r="Q1707" s="75">
        <v>15</v>
      </c>
      <c r="R1707" s="79">
        <v>53</v>
      </c>
      <c r="S1707" s="144">
        <v>9</v>
      </c>
      <c r="T1707" s="85" t="s">
        <v>1040</v>
      </c>
      <c r="U1707" s="142" t="s">
        <v>20</v>
      </c>
      <c r="V1707" s="142" t="s">
        <v>514</v>
      </c>
      <c r="W1707" s="86" t="s">
        <v>1314</v>
      </c>
      <c r="X1707" s="142"/>
      <c r="Y1707" s="142" t="s">
        <v>1036</v>
      </c>
      <c r="Z1707" s="142" t="s">
        <v>1069</v>
      </c>
      <c r="AA1707" s="142" t="s">
        <v>1222</v>
      </c>
      <c r="AB1707" s="142" t="str">
        <f t="shared" si="87"/>
        <v>SHE20161214SUCA1È</v>
      </c>
      <c r="AC1707" s="142">
        <f t="shared" si="88"/>
        <v>0</v>
      </c>
      <c r="AD1707" s="142" t="str">
        <f>VLOOKUP(U1707,NIVEAUXADMIN!A:B,2,FALSE)</f>
        <v>HT07</v>
      </c>
      <c r="AE1707" s="142" t="str">
        <f>VLOOKUP(V1707,NIVEAUXADMIN!E:F,2,FALSE)</f>
        <v>HT07733</v>
      </c>
      <c r="AF1707" s="142" t="str">
        <f>VLOOKUP(W1707,NIVEAUXADMIN!I:J,2,FALSE)</f>
        <v>HT07733-01</v>
      </c>
      <c r="AG1707" s="142">
        <f>IF(SUMPRODUCT(($A$4:$A1707=A1707)*($V$4:$V1707=V1707))&gt;1,0,1)</f>
        <v>0</v>
      </c>
    </row>
    <row r="1708" spans="1:33" ht="15" customHeight="1">
      <c r="A1708" s="86" t="s">
        <v>115</v>
      </c>
      <c r="B1708" s="86" t="s">
        <v>115</v>
      </c>
      <c r="C1708" s="86" t="s">
        <v>26</v>
      </c>
      <c r="D1708" s="72" t="s">
        <v>2755</v>
      </c>
      <c r="E1708" s="72"/>
      <c r="F1708" s="142" t="s">
        <v>16</v>
      </c>
      <c r="G1708" s="142" t="str">
        <f t="shared" si="89"/>
        <v>Decembre</v>
      </c>
      <c r="H1708" s="158">
        <v>42718</v>
      </c>
      <c r="I1708" s="84" t="s">
        <v>1051</v>
      </c>
      <c r="J1708" s="142" t="s">
        <v>1052</v>
      </c>
      <c r="K1708" s="142" t="s">
        <v>1058</v>
      </c>
      <c r="L1708" s="142" t="s">
        <v>1221</v>
      </c>
      <c r="M1708" s="80" t="str">
        <f>IFERROR(VLOOKUP(K1708,REFERENCES!R:S,2,FALSE),"")</f>
        <v>Nombre</v>
      </c>
      <c r="N1708" s="159">
        <v>18</v>
      </c>
      <c r="O1708" s="75">
        <v>18</v>
      </c>
      <c r="P1708" s="75">
        <v>20</v>
      </c>
      <c r="Q1708" s="75">
        <v>15</v>
      </c>
      <c r="R1708" s="79">
        <v>53</v>
      </c>
      <c r="S1708" s="144">
        <v>9</v>
      </c>
      <c r="T1708" s="85" t="s">
        <v>1040</v>
      </c>
      <c r="U1708" s="142" t="s">
        <v>20</v>
      </c>
      <c r="V1708" s="142" t="s">
        <v>514</v>
      </c>
      <c r="W1708" s="86" t="s">
        <v>1314</v>
      </c>
      <c r="X1708" s="142"/>
      <c r="Y1708" s="142" t="s">
        <v>1036</v>
      </c>
      <c r="Z1708" s="142" t="s">
        <v>1069</v>
      </c>
      <c r="AA1708" s="142" t="s">
        <v>1222</v>
      </c>
      <c r="AB1708" s="142" t="str">
        <f t="shared" si="87"/>
        <v>SHE20161214SUCA1È</v>
      </c>
      <c r="AC1708" s="142">
        <f t="shared" si="88"/>
        <v>0</v>
      </c>
      <c r="AD1708" s="142" t="str">
        <f>VLOOKUP(U1708,NIVEAUXADMIN!A:B,2,FALSE)</f>
        <v>HT07</v>
      </c>
      <c r="AE1708" s="142" t="str">
        <f>VLOOKUP(V1708,NIVEAUXADMIN!E:F,2,FALSE)</f>
        <v>HT07733</v>
      </c>
      <c r="AF1708" s="142" t="str">
        <f>VLOOKUP(W1708,NIVEAUXADMIN!I:J,2,FALSE)</f>
        <v>HT07733-01</v>
      </c>
      <c r="AG1708" s="142">
        <f>IF(SUMPRODUCT(($A$4:$A1708=A1708)*($V$4:$V1708=V1708))&gt;1,0,1)</f>
        <v>0</v>
      </c>
    </row>
    <row r="1709" spans="1:33" ht="15" customHeight="1">
      <c r="A1709" s="86" t="s">
        <v>115</v>
      </c>
      <c r="B1709" s="86" t="s">
        <v>115</v>
      </c>
      <c r="C1709" s="86" t="s">
        <v>26</v>
      </c>
      <c r="D1709" s="72" t="s">
        <v>1168</v>
      </c>
      <c r="E1709" s="72"/>
      <c r="F1709" s="142" t="s">
        <v>16</v>
      </c>
      <c r="G1709" s="142" t="str">
        <f t="shared" si="89"/>
        <v>Decembre</v>
      </c>
      <c r="H1709" s="158">
        <v>42728</v>
      </c>
      <c r="I1709" s="84" t="s">
        <v>1051</v>
      </c>
      <c r="J1709" s="142" t="s">
        <v>1052</v>
      </c>
      <c r="K1709" s="142" t="s">
        <v>1059</v>
      </c>
      <c r="L1709" s="142" t="s">
        <v>1223</v>
      </c>
      <c r="M1709" s="80" t="str">
        <f>IFERROR(VLOOKUP(K1709,REFERENCES!R:S,2,FALSE),"")</f>
        <v>Nombre</v>
      </c>
      <c r="N1709" s="144">
        <v>50</v>
      </c>
      <c r="O1709" s="75">
        <v>100</v>
      </c>
      <c r="P1709" s="75">
        <v>84</v>
      </c>
      <c r="Q1709" s="75">
        <v>79</v>
      </c>
      <c r="R1709" s="79">
        <f t="shared" ref="R1709:R1723" si="91">IF(SUM(O1709+P1709+Q1709)=0,"",SUM(O1709+P1709+Q1709))</f>
        <v>263</v>
      </c>
      <c r="S1709" s="144">
        <v>50</v>
      </c>
      <c r="T1709" s="85" t="s">
        <v>1040</v>
      </c>
      <c r="U1709" s="142" t="s">
        <v>20</v>
      </c>
      <c r="V1709" s="142" t="s">
        <v>520</v>
      </c>
      <c r="W1709" s="86" t="s">
        <v>1466</v>
      </c>
      <c r="X1709" s="142" t="s">
        <v>1229</v>
      </c>
      <c r="Y1709" s="142"/>
      <c r="Z1709" s="142" t="s">
        <v>1069</v>
      </c>
      <c r="AA1709" s="142" t="s">
        <v>1937</v>
      </c>
      <c r="AB1709" s="142" t="str">
        <f t="shared" si="87"/>
        <v>SHE20161224SUCH2È</v>
      </c>
      <c r="AC1709" s="142">
        <f t="shared" si="88"/>
        <v>0</v>
      </c>
      <c r="AD1709" s="142" t="str">
        <f>VLOOKUP(U1709,NIVEAUXADMIN!A:B,2,FALSE)</f>
        <v>HT07</v>
      </c>
      <c r="AE1709" s="142" t="str">
        <f>VLOOKUP(V1709,NIVEAUXADMIN!E:F,2,FALSE)</f>
        <v>HT07751</v>
      </c>
      <c r="AF1709" s="142" t="str">
        <f>VLOOKUP(W1709,NIVEAUXADMIN!I:J,2,FALSE)</f>
        <v>HT07751-02</v>
      </c>
      <c r="AG1709" s="142">
        <f>IF(SUMPRODUCT(($A$4:$A1709=A1709)*($V$4:$V1709=V1709))&gt;1,0,1)</f>
        <v>1</v>
      </c>
    </row>
    <row r="1710" spans="1:33">
      <c r="A1710" s="86" t="s">
        <v>115</v>
      </c>
      <c r="B1710" s="86" t="s">
        <v>115</v>
      </c>
      <c r="C1710" s="86" t="s">
        <v>26</v>
      </c>
      <c r="D1710" s="72" t="s">
        <v>1168</v>
      </c>
      <c r="E1710" s="72"/>
      <c r="F1710" s="142" t="s">
        <v>16</v>
      </c>
      <c r="G1710" s="142" t="str">
        <f t="shared" si="89"/>
        <v>Decembre</v>
      </c>
      <c r="H1710" s="158">
        <v>42728</v>
      </c>
      <c r="I1710" s="84" t="s">
        <v>1051</v>
      </c>
      <c r="J1710" s="142" t="s">
        <v>1052</v>
      </c>
      <c r="K1710" s="142" t="s">
        <v>1056</v>
      </c>
      <c r="L1710" s="142" t="s">
        <v>1223</v>
      </c>
      <c r="M1710" s="80" t="str">
        <f>IFERROR(VLOOKUP(K1710,REFERENCES!R:S,2,FALSE),"")</f>
        <v>Nombre</v>
      </c>
      <c r="N1710" s="144">
        <v>50</v>
      </c>
      <c r="O1710" s="75">
        <v>100</v>
      </c>
      <c r="P1710" s="75">
        <v>84</v>
      </c>
      <c r="Q1710" s="75">
        <v>79</v>
      </c>
      <c r="R1710" s="79">
        <f t="shared" si="91"/>
        <v>263</v>
      </c>
      <c r="S1710" s="144">
        <v>50</v>
      </c>
      <c r="T1710" s="85" t="s">
        <v>1040</v>
      </c>
      <c r="U1710" s="142" t="s">
        <v>20</v>
      </c>
      <c r="V1710" s="142" t="s">
        <v>520</v>
      </c>
      <c r="W1710" s="86" t="s">
        <v>1466</v>
      </c>
      <c r="X1710" s="142" t="s">
        <v>1229</v>
      </c>
      <c r="Y1710" s="142"/>
      <c r="Z1710" s="142" t="s">
        <v>1069</v>
      </c>
      <c r="AA1710" s="142" t="s">
        <v>1222</v>
      </c>
      <c r="AB1710" s="142" t="str">
        <f t="shared" si="87"/>
        <v>SHE20161224SUCH2È</v>
      </c>
      <c r="AC1710" s="142">
        <f t="shared" si="88"/>
        <v>0</v>
      </c>
      <c r="AD1710" s="142" t="str">
        <f>VLOOKUP(U1710,NIVEAUXADMIN!A:B,2,FALSE)</f>
        <v>HT07</v>
      </c>
      <c r="AE1710" s="142" t="str">
        <f>VLOOKUP(V1710,NIVEAUXADMIN!E:F,2,FALSE)</f>
        <v>HT07751</v>
      </c>
      <c r="AF1710" s="142" t="str">
        <f>VLOOKUP(W1710,NIVEAUXADMIN!I:J,2,FALSE)</f>
        <v>HT07751-02</v>
      </c>
      <c r="AG1710" s="142">
        <f>IF(SUMPRODUCT(($A$4:$A1710=A1710)*($V$4:$V1710=V1710))&gt;1,0,1)</f>
        <v>0</v>
      </c>
    </row>
    <row r="1711" spans="1:33">
      <c r="A1711" s="86" t="s">
        <v>115</v>
      </c>
      <c r="B1711" s="86" t="s">
        <v>115</v>
      </c>
      <c r="C1711" s="86" t="s">
        <v>26</v>
      </c>
      <c r="D1711" s="72" t="s">
        <v>1168</v>
      </c>
      <c r="E1711" s="72"/>
      <c r="F1711" s="142" t="s">
        <v>16</v>
      </c>
      <c r="G1711" s="142" t="str">
        <f t="shared" si="89"/>
        <v>Decembre</v>
      </c>
      <c r="H1711" s="158">
        <v>42728</v>
      </c>
      <c r="I1711" s="84" t="s">
        <v>1049</v>
      </c>
      <c r="J1711" s="142" t="s">
        <v>1053</v>
      </c>
      <c r="K1711" s="142" t="s">
        <v>1064</v>
      </c>
      <c r="L1711" s="142" t="s">
        <v>1223</v>
      </c>
      <c r="M1711" s="80" t="str">
        <f>IFERROR(VLOOKUP(K1711,REFERENCES!R:S,2,FALSE),"")</f>
        <v>Nombre</v>
      </c>
      <c r="N1711" s="144">
        <v>150</v>
      </c>
      <c r="O1711" s="75">
        <v>240</v>
      </c>
      <c r="P1711" s="75">
        <v>215</v>
      </c>
      <c r="Q1711" s="75">
        <v>194</v>
      </c>
      <c r="R1711" s="79">
        <f t="shared" si="91"/>
        <v>649</v>
      </c>
      <c r="S1711" s="144">
        <v>100</v>
      </c>
      <c r="T1711" s="85" t="s">
        <v>1040</v>
      </c>
      <c r="U1711" s="142" t="s">
        <v>20</v>
      </c>
      <c r="V1711" s="142" t="s">
        <v>520</v>
      </c>
      <c r="W1711" s="86" t="s">
        <v>1466</v>
      </c>
      <c r="X1711" s="142" t="s">
        <v>1229</v>
      </c>
      <c r="Y1711" s="142"/>
      <c r="Z1711" s="142" t="s">
        <v>1069</v>
      </c>
      <c r="AA1711" s="142" t="s">
        <v>2558</v>
      </c>
      <c r="AB1711" s="142" t="str">
        <f t="shared" si="87"/>
        <v>SHE20161224SUCH2È</v>
      </c>
      <c r="AC1711" s="142">
        <f t="shared" si="88"/>
        <v>0</v>
      </c>
      <c r="AD1711" s="142" t="str">
        <f>VLOOKUP(U1711,NIVEAUXADMIN!A:B,2,FALSE)</f>
        <v>HT07</v>
      </c>
      <c r="AE1711" s="142" t="str">
        <f>VLOOKUP(V1711,NIVEAUXADMIN!E:F,2,FALSE)</f>
        <v>HT07751</v>
      </c>
      <c r="AF1711" s="142" t="str">
        <f>VLOOKUP(W1711,NIVEAUXADMIN!I:J,2,FALSE)</f>
        <v>HT07751-02</v>
      </c>
      <c r="AG1711" s="142">
        <f>IF(SUMPRODUCT(($A$4:$A1711=A1711)*($V$4:$V1711=V1711))&gt;1,0,1)</f>
        <v>0</v>
      </c>
    </row>
    <row r="1712" spans="1:33">
      <c r="A1712" s="86" t="s">
        <v>115</v>
      </c>
      <c r="B1712" s="86" t="s">
        <v>115</v>
      </c>
      <c r="C1712" s="86" t="s">
        <v>26</v>
      </c>
      <c r="D1712" s="72" t="s">
        <v>1168</v>
      </c>
      <c r="E1712" s="72"/>
      <c r="F1712" s="142" t="s">
        <v>16</v>
      </c>
      <c r="G1712" s="142" t="str">
        <f t="shared" si="89"/>
        <v>Decembre</v>
      </c>
      <c r="H1712" s="158">
        <v>42728</v>
      </c>
      <c r="I1712" s="84" t="s">
        <v>1051</v>
      </c>
      <c r="J1712" s="142" t="s">
        <v>1052</v>
      </c>
      <c r="K1712" s="142" t="s">
        <v>1061</v>
      </c>
      <c r="L1712" s="142" t="s">
        <v>1221</v>
      </c>
      <c r="M1712" s="80" t="str">
        <f>IFERROR(VLOOKUP(K1712,REFERENCES!R:S,2,FALSE),"")</f>
        <v>Nombre</v>
      </c>
      <c r="N1712" s="144">
        <v>100</v>
      </c>
      <c r="O1712" s="75">
        <v>100</v>
      </c>
      <c r="P1712" s="75">
        <v>84</v>
      </c>
      <c r="Q1712" s="75">
        <v>79</v>
      </c>
      <c r="R1712" s="79">
        <f t="shared" si="91"/>
        <v>263</v>
      </c>
      <c r="S1712" s="144">
        <v>100</v>
      </c>
      <c r="T1712" s="85" t="s">
        <v>1040</v>
      </c>
      <c r="U1712" s="142" t="s">
        <v>20</v>
      </c>
      <c r="V1712" s="142" t="s">
        <v>520</v>
      </c>
      <c r="W1712" s="86" t="s">
        <v>1466</v>
      </c>
      <c r="X1712" s="142" t="s">
        <v>1229</v>
      </c>
      <c r="Y1712" s="142"/>
      <c r="Z1712" s="142" t="s">
        <v>1069</v>
      </c>
      <c r="AA1712" s="142" t="s">
        <v>1222</v>
      </c>
      <c r="AB1712" s="142" t="str">
        <f t="shared" si="87"/>
        <v>SHE20161224SUCH2È</v>
      </c>
      <c r="AC1712" s="142">
        <f t="shared" si="88"/>
        <v>0</v>
      </c>
      <c r="AD1712" s="142" t="str">
        <f>VLOOKUP(U1712,NIVEAUXADMIN!A:B,2,FALSE)</f>
        <v>HT07</v>
      </c>
      <c r="AE1712" s="142" t="str">
        <f>VLOOKUP(V1712,NIVEAUXADMIN!E:F,2,FALSE)</f>
        <v>HT07751</v>
      </c>
      <c r="AF1712" s="142" t="str">
        <f>VLOOKUP(W1712,NIVEAUXADMIN!I:J,2,FALSE)</f>
        <v>HT07751-02</v>
      </c>
      <c r="AG1712" s="142">
        <f>IF(SUMPRODUCT(($A$4:$A1712=A1712)*($V$4:$V1712=V1712))&gt;1,0,1)</f>
        <v>0</v>
      </c>
    </row>
    <row r="1713" spans="1:33">
      <c r="A1713" s="86" t="s">
        <v>115</v>
      </c>
      <c r="B1713" s="86" t="s">
        <v>115</v>
      </c>
      <c r="C1713" s="86" t="s">
        <v>26</v>
      </c>
      <c r="D1713" s="72" t="s">
        <v>1168</v>
      </c>
      <c r="E1713" s="72"/>
      <c r="F1713" s="142" t="s">
        <v>16</v>
      </c>
      <c r="G1713" s="142" t="str">
        <f t="shared" si="89"/>
        <v>Decembre</v>
      </c>
      <c r="H1713" s="158">
        <v>42728</v>
      </c>
      <c r="I1713" s="84" t="s">
        <v>1051</v>
      </c>
      <c r="J1713" s="142" t="s">
        <v>1052</v>
      </c>
      <c r="K1713" s="142" t="s">
        <v>1058</v>
      </c>
      <c r="L1713" s="142" t="s">
        <v>1221</v>
      </c>
      <c r="M1713" s="80" t="str">
        <f>IFERROR(VLOOKUP(K1713,REFERENCES!R:S,2,FALSE),"")</f>
        <v>Nombre</v>
      </c>
      <c r="N1713" s="144">
        <v>100</v>
      </c>
      <c r="O1713" s="75">
        <v>100</v>
      </c>
      <c r="P1713" s="75">
        <v>84</v>
      </c>
      <c r="Q1713" s="75">
        <v>79</v>
      </c>
      <c r="R1713" s="79">
        <f t="shared" si="91"/>
        <v>263</v>
      </c>
      <c r="S1713" s="144">
        <v>100</v>
      </c>
      <c r="T1713" s="85" t="s">
        <v>1040</v>
      </c>
      <c r="U1713" s="142" t="s">
        <v>20</v>
      </c>
      <c r="V1713" s="142" t="s">
        <v>520</v>
      </c>
      <c r="W1713" s="86" t="s">
        <v>1466</v>
      </c>
      <c r="X1713" s="142" t="s">
        <v>1229</v>
      </c>
      <c r="Y1713" s="142"/>
      <c r="Z1713" s="142" t="s">
        <v>1069</v>
      </c>
      <c r="AA1713" s="142" t="s">
        <v>1222</v>
      </c>
      <c r="AB1713" s="142" t="str">
        <f t="shared" si="87"/>
        <v>SHE20161224SUCH2È</v>
      </c>
      <c r="AC1713" s="142">
        <f t="shared" si="88"/>
        <v>0</v>
      </c>
      <c r="AD1713" s="142" t="str">
        <f>VLOOKUP(U1713,NIVEAUXADMIN!A:B,2,FALSE)</f>
        <v>HT07</v>
      </c>
      <c r="AE1713" s="142" t="str">
        <f>VLOOKUP(V1713,NIVEAUXADMIN!E:F,2,FALSE)</f>
        <v>HT07751</v>
      </c>
      <c r="AF1713" s="142" t="str">
        <f>VLOOKUP(W1713,NIVEAUXADMIN!I:J,2,FALSE)</f>
        <v>HT07751-02</v>
      </c>
      <c r="AG1713" s="142">
        <f>IF(SUMPRODUCT(($A$4:$A1713=A1713)*($V$4:$V1713=V1713))&gt;1,0,1)</f>
        <v>0</v>
      </c>
    </row>
    <row r="1714" spans="1:33">
      <c r="A1714" s="86" t="s">
        <v>115</v>
      </c>
      <c r="B1714" s="86" t="s">
        <v>115</v>
      </c>
      <c r="C1714" s="86" t="s">
        <v>26</v>
      </c>
      <c r="D1714" s="72" t="s">
        <v>1168</v>
      </c>
      <c r="E1714" s="72"/>
      <c r="F1714" s="142" t="s">
        <v>16</v>
      </c>
      <c r="G1714" s="142" t="str">
        <f t="shared" si="89"/>
        <v>Decembre</v>
      </c>
      <c r="H1714" s="158">
        <v>42728</v>
      </c>
      <c r="I1714" s="84" t="s">
        <v>1051</v>
      </c>
      <c r="J1714" s="142" t="s">
        <v>1052</v>
      </c>
      <c r="K1714" s="142" t="s">
        <v>1059</v>
      </c>
      <c r="L1714" s="142" t="s">
        <v>1223</v>
      </c>
      <c r="M1714" s="80" t="str">
        <f>IFERROR(VLOOKUP(K1714,REFERENCES!R:S,2,FALSE),"")</f>
        <v>Nombre</v>
      </c>
      <c r="N1714" s="144">
        <v>50</v>
      </c>
      <c r="O1714" s="75">
        <v>99</v>
      </c>
      <c r="P1714" s="75">
        <v>69</v>
      </c>
      <c r="Q1714" s="75">
        <v>70</v>
      </c>
      <c r="R1714" s="79">
        <f t="shared" si="91"/>
        <v>238</v>
      </c>
      <c r="S1714" s="144">
        <v>50</v>
      </c>
      <c r="T1714" s="85" t="s">
        <v>1040</v>
      </c>
      <c r="U1714" s="142" t="s">
        <v>20</v>
      </c>
      <c r="V1714" s="142" t="s">
        <v>520</v>
      </c>
      <c r="W1714" s="86" t="s">
        <v>1466</v>
      </c>
      <c r="X1714" s="142" t="s">
        <v>1228</v>
      </c>
      <c r="Y1714" s="142"/>
      <c r="Z1714" s="142" t="s">
        <v>1069</v>
      </c>
      <c r="AA1714" s="142" t="s">
        <v>2557</v>
      </c>
      <c r="AB1714" s="142" t="str">
        <f t="shared" si="87"/>
        <v>SHE20161224SUCH2È</v>
      </c>
      <c r="AC1714" s="142">
        <f t="shared" si="88"/>
        <v>0</v>
      </c>
      <c r="AD1714" s="142" t="str">
        <f>VLOOKUP(U1714,NIVEAUXADMIN!A:B,2,FALSE)</f>
        <v>HT07</v>
      </c>
      <c r="AE1714" s="142" t="str">
        <f>VLOOKUP(V1714,NIVEAUXADMIN!E:F,2,FALSE)</f>
        <v>HT07751</v>
      </c>
      <c r="AF1714" s="142" t="str">
        <f>VLOOKUP(W1714,NIVEAUXADMIN!I:J,2,FALSE)</f>
        <v>HT07751-02</v>
      </c>
      <c r="AG1714" s="142">
        <f>IF(SUMPRODUCT(($A$4:$A1714=A1714)*($V$4:$V1714=V1714))&gt;1,0,1)</f>
        <v>0</v>
      </c>
    </row>
    <row r="1715" spans="1:33">
      <c r="A1715" s="86" t="s">
        <v>115</v>
      </c>
      <c r="B1715" s="86" t="s">
        <v>115</v>
      </c>
      <c r="C1715" s="86" t="s">
        <v>26</v>
      </c>
      <c r="D1715" s="72" t="s">
        <v>1168</v>
      </c>
      <c r="E1715" s="72"/>
      <c r="F1715" s="142" t="s">
        <v>16</v>
      </c>
      <c r="G1715" s="142" t="str">
        <f t="shared" si="89"/>
        <v>Decembre</v>
      </c>
      <c r="H1715" s="158">
        <v>42728</v>
      </c>
      <c r="I1715" s="84" t="s">
        <v>1051</v>
      </c>
      <c r="J1715" s="142" t="s">
        <v>1052</v>
      </c>
      <c r="K1715" s="142" t="s">
        <v>1056</v>
      </c>
      <c r="L1715" s="142" t="s">
        <v>1223</v>
      </c>
      <c r="M1715" s="80" t="str">
        <f>IFERROR(VLOOKUP(K1715,REFERENCES!R:S,2,FALSE),"")</f>
        <v>Nombre</v>
      </c>
      <c r="N1715" s="144">
        <v>50</v>
      </c>
      <c r="O1715" s="75">
        <v>99</v>
      </c>
      <c r="P1715" s="75">
        <v>69</v>
      </c>
      <c r="Q1715" s="75">
        <v>70</v>
      </c>
      <c r="R1715" s="79">
        <f t="shared" si="91"/>
        <v>238</v>
      </c>
      <c r="S1715" s="144">
        <v>50</v>
      </c>
      <c r="T1715" s="85" t="s">
        <v>1040</v>
      </c>
      <c r="U1715" s="142" t="s">
        <v>20</v>
      </c>
      <c r="V1715" s="142" t="s">
        <v>520</v>
      </c>
      <c r="W1715" s="86" t="s">
        <v>1466</v>
      </c>
      <c r="X1715" s="142" t="s">
        <v>1228</v>
      </c>
      <c r="Y1715" s="142"/>
      <c r="Z1715" s="142" t="s">
        <v>1069</v>
      </c>
      <c r="AA1715" s="142" t="s">
        <v>2556</v>
      </c>
      <c r="AB1715" s="142" t="str">
        <f t="shared" si="87"/>
        <v>SHE20161224SUCH2È</v>
      </c>
      <c r="AC1715" s="142">
        <f t="shared" si="88"/>
        <v>0</v>
      </c>
      <c r="AD1715" s="142" t="str">
        <f>VLOOKUP(U1715,NIVEAUXADMIN!A:B,2,FALSE)</f>
        <v>HT07</v>
      </c>
      <c r="AE1715" s="142" t="str">
        <f>VLOOKUP(V1715,NIVEAUXADMIN!E:F,2,FALSE)</f>
        <v>HT07751</v>
      </c>
      <c r="AF1715" s="142" t="str">
        <f>VLOOKUP(W1715,NIVEAUXADMIN!I:J,2,FALSE)</f>
        <v>HT07751-02</v>
      </c>
      <c r="AG1715" s="142">
        <f>IF(SUMPRODUCT(($A$4:$A1715=A1715)*($V$4:$V1715=V1715))&gt;1,0,1)</f>
        <v>0</v>
      </c>
    </row>
    <row r="1716" spans="1:33">
      <c r="A1716" s="86" t="s">
        <v>115</v>
      </c>
      <c r="B1716" s="86" t="s">
        <v>115</v>
      </c>
      <c r="C1716" s="86" t="s">
        <v>26</v>
      </c>
      <c r="D1716" s="72" t="s">
        <v>1168</v>
      </c>
      <c r="E1716" s="72"/>
      <c r="F1716" s="142" t="s">
        <v>16</v>
      </c>
      <c r="G1716" s="142" t="str">
        <f t="shared" si="89"/>
        <v>Decembre</v>
      </c>
      <c r="H1716" s="158">
        <v>42728</v>
      </c>
      <c r="I1716" s="84" t="s">
        <v>1049</v>
      </c>
      <c r="J1716" s="142" t="s">
        <v>1053</v>
      </c>
      <c r="K1716" s="142" t="s">
        <v>1064</v>
      </c>
      <c r="L1716" s="142" t="s">
        <v>1223</v>
      </c>
      <c r="M1716" s="80" t="str">
        <f>IFERROR(VLOOKUP(K1716,REFERENCES!R:S,2,FALSE),"")</f>
        <v>Nombre</v>
      </c>
      <c r="N1716" s="144">
        <v>190</v>
      </c>
      <c r="O1716" s="75">
        <v>359</v>
      </c>
      <c r="P1716" s="75">
        <v>251</v>
      </c>
      <c r="Q1716" s="75">
        <v>254</v>
      </c>
      <c r="R1716" s="79">
        <f t="shared" si="91"/>
        <v>864</v>
      </c>
      <c r="S1716" s="144">
        <v>190</v>
      </c>
      <c r="T1716" s="85" t="s">
        <v>1040</v>
      </c>
      <c r="U1716" s="142" t="s">
        <v>20</v>
      </c>
      <c r="V1716" s="142" t="s">
        <v>520</v>
      </c>
      <c r="W1716" s="86" t="s">
        <v>1466</v>
      </c>
      <c r="X1716" s="142" t="s">
        <v>1228</v>
      </c>
      <c r="Y1716" s="142"/>
      <c r="Z1716" s="142" t="s">
        <v>1069</v>
      </c>
      <c r="AA1716" s="142" t="s">
        <v>2555</v>
      </c>
      <c r="AB1716" s="142" t="str">
        <f t="shared" si="87"/>
        <v>SHE20161224SUCH2È</v>
      </c>
      <c r="AC1716" s="142">
        <f t="shared" si="88"/>
        <v>0</v>
      </c>
      <c r="AD1716" s="142" t="str">
        <f>VLOOKUP(U1716,NIVEAUXADMIN!A:B,2,FALSE)</f>
        <v>HT07</v>
      </c>
      <c r="AE1716" s="142" t="str">
        <f>VLOOKUP(V1716,NIVEAUXADMIN!E:F,2,FALSE)</f>
        <v>HT07751</v>
      </c>
      <c r="AF1716" s="142" t="str">
        <f>VLOOKUP(W1716,NIVEAUXADMIN!I:J,2,FALSE)</f>
        <v>HT07751-02</v>
      </c>
      <c r="AG1716" s="142">
        <f>IF(SUMPRODUCT(($A$4:$A1716=A1716)*($V$4:$V1716=V1716))&gt;1,0,1)</f>
        <v>0</v>
      </c>
    </row>
    <row r="1717" spans="1:33">
      <c r="A1717" s="86" t="s">
        <v>115</v>
      </c>
      <c r="B1717" s="86" t="s">
        <v>115</v>
      </c>
      <c r="C1717" s="86" t="s">
        <v>26</v>
      </c>
      <c r="D1717" s="72" t="s">
        <v>1168</v>
      </c>
      <c r="E1717" s="72"/>
      <c r="F1717" s="142" t="s">
        <v>16</v>
      </c>
      <c r="G1717" s="142" t="str">
        <f t="shared" si="89"/>
        <v>Decembre</v>
      </c>
      <c r="H1717" s="158">
        <v>42728</v>
      </c>
      <c r="I1717" s="84" t="s">
        <v>1051</v>
      </c>
      <c r="J1717" s="142" t="s">
        <v>1052</v>
      </c>
      <c r="K1717" s="142" t="s">
        <v>1061</v>
      </c>
      <c r="L1717" s="142" t="s">
        <v>1221</v>
      </c>
      <c r="M1717" s="80" t="str">
        <f>IFERROR(VLOOKUP(K1717,REFERENCES!R:S,2,FALSE),"")</f>
        <v>Nombre</v>
      </c>
      <c r="N1717" s="144">
        <v>100</v>
      </c>
      <c r="O1717" s="75">
        <v>99</v>
      </c>
      <c r="P1717" s="75">
        <v>69</v>
      </c>
      <c r="Q1717" s="75">
        <v>70</v>
      </c>
      <c r="R1717" s="79">
        <f t="shared" si="91"/>
        <v>238</v>
      </c>
      <c r="S1717" s="144">
        <v>50</v>
      </c>
      <c r="T1717" s="85" t="s">
        <v>1040</v>
      </c>
      <c r="U1717" s="142" t="s">
        <v>20</v>
      </c>
      <c r="V1717" s="142" t="s">
        <v>520</v>
      </c>
      <c r="W1717" s="86" t="s">
        <v>1466</v>
      </c>
      <c r="X1717" s="142" t="s">
        <v>1228</v>
      </c>
      <c r="Y1717" s="142"/>
      <c r="Z1717" s="142" t="s">
        <v>1069</v>
      </c>
      <c r="AA1717" s="142" t="s">
        <v>2556</v>
      </c>
      <c r="AB1717" s="142" t="str">
        <f t="shared" si="87"/>
        <v>SHE20161224SUCH2È</v>
      </c>
      <c r="AC1717" s="142">
        <f t="shared" si="88"/>
        <v>0</v>
      </c>
      <c r="AD1717" s="142" t="str">
        <f>VLOOKUP(U1717,NIVEAUXADMIN!A:B,2,FALSE)</f>
        <v>HT07</v>
      </c>
      <c r="AE1717" s="142" t="str">
        <f>VLOOKUP(V1717,NIVEAUXADMIN!E:F,2,FALSE)</f>
        <v>HT07751</v>
      </c>
      <c r="AF1717" s="142" t="str">
        <f>VLOOKUP(W1717,NIVEAUXADMIN!I:J,2,FALSE)</f>
        <v>HT07751-02</v>
      </c>
      <c r="AG1717" s="142">
        <f>IF(SUMPRODUCT(($A$4:$A1717=A1717)*($V$4:$V1717=V1717))&gt;1,0,1)</f>
        <v>0</v>
      </c>
    </row>
    <row r="1718" spans="1:33">
      <c r="A1718" s="86" t="s">
        <v>115</v>
      </c>
      <c r="B1718" s="86" t="s">
        <v>115</v>
      </c>
      <c r="C1718" s="86" t="s">
        <v>26</v>
      </c>
      <c r="D1718" s="72" t="s">
        <v>1168</v>
      </c>
      <c r="E1718" s="72"/>
      <c r="F1718" s="142" t="s">
        <v>16</v>
      </c>
      <c r="G1718" s="142" t="str">
        <f t="shared" si="89"/>
        <v>Decembre</v>
      </c>
      <c r="H1718" s="158">
        <v>42728</v>
      </c>
      <c r="I1718" s="84" t="s">
        <v>1051</v>
      </c>
      <c r="J1718" s="142" t="s">
        <v>1052</v>
      </c>
      <c r="K1718" s="142" t="s">
        <v>1058</v>
      </c>
      <c r="L1718" s="142" t="s">
        <v>1221</v>
      </c>
      <c r="M1718" s="80" t="str">
        <f>IFERROR(VLOOKUP(K1718,REFERENCES!R:S,2,FALSE),"")</f>
        <v>Nombre</v>
      </c>
      <c r="N1718" s="144">
        <v>100</v>
      </c>
      <c r="O1718" s="75">
        <v>99</v>
      </c>
      <c r="P1718" s="75">
        <v>69</v>
      </c>
      <c r="Q1718" s="75">
        <v>70</v>
      </c>
      <c r="R1718" s="79">
        <f t="shared" si="91"/>
        <v>238</v>
      </c>
      <c r="S1718" s="144">
        <v>50</v>
      </c>
      <c r="T1718" s="85" t="s">
        <v>1040</v>
      </c>
      <c r="U1718" s="142" t="s">
        <v>20</v>
      </c>
      <c r="V1718" s="142" t="s">
        <v>520</v>
      </c>
      <c r="W1718" s="86" t="s">
        <v>1466</v>
      </c>
      <c r="X1718" s="142" t="s">
        <v>1228</v>
      </c>
      <c r="Y1718" s="142"/>
      <c r="Z1718" s="142" t="s">
        <v>1069</v>
      </c>
      <c r="AA1718" s="142" t="s">
        <v>2556</v>
      </c>
      <c r="AB1718" s="142" t="str">
        <f t="shared" si="87"/>
        <v>SHE20161224SUCH2È</v>
      </c>
      <c r="AC1718" s="142">
        <f t="shared" si="88"/>
        <v>0</v>
      </c>
      <c r="AD1718" s="142" t="str">
        <f>VLOOKUP(U1718,NIVEAUXADMIN!A:B,2,FALSE)</f>
        <v>HT07</v>
      </c>
      <c r="AE1718" s="142" t="str">
        <f>VLOOKUP(V1718,NIVEAUXADMIN!E:F,2,FALSE)</f>
        <v>HT07751</v>
      </c>
      <c r="AF1718" s="142" t="str">
        <f>VLOOKUP(W1718,NIVEAUXADMIN!I:J,2,FALSE)</f>
        <v>HT07751-02</v>
      </c>
      <c r="AG1718" s="142">
        <f>IF(SUMPRODUCT(($A$4:$A1718=A1718)*($V$4:$V1718=V1718))&gt;1,0,1)</f>
        <v>0</v>
      </c>
    </row>
    <row r="1719" spans="1:33">
      <c r="A1719" s="86" t="s">
        <v>115</v>
      </c>
      <c r="B1719" s="86" t="s">
        <v>115</v>
      </c>
      <c r="C1719" s="86" t="s">
        <v>26</v>
      </c>
      <c r="D1719" s="72" t="s">
        <v>1168</v>
      </c>
      <c r="E1719" s="72"/>
      <c r="F1719" s="142" t="s">
        <v>16</v>
      </c>
      <c r="G1719" s="142" t="str">
        <f t="shared" si="89"/>
        <v>Decembre</v>
      </c>
      <c r="H1719" s="158">
        <v>42728</v>
      </c>
      <c r="I1719" s="84" t="s">
        <v>1051</v>
      </c>
      <c r="J1719" s="142" t="s">
        <v>1052</v>
      </c>
      <c r="K1719" s="142" t="s">
        <v>1059</v>
      </c>
      <c r="L1719" s="142" t="s">
        <v>1223</v>
      </c>
      <c r="M1719" s="80" t="str">
        <f>IFERROR(VLOOKUP(K1719,REFERENCES!R:S,2,FALSE),"")</f>
        <v>Nombre</v>
      </c>
      <c r="N1719" s="144">
        <v>50</v>
      </c>
      <c r="O1719" s="75">
        <v>135</v>
      </c>
      <c r="P1719" s="75">
        <v>77</v>
      </c>
      <c r="Q1719" s="75">
        <v>96</v>
      </c>
      <c r="R1719" s="79">
        <f t="shared" si="91"/>
        <v>308</v>
      </c>
      <c r="S1719" s="144">
        <v>50</v>
      </c>
      <c r="T1719" s="85" t="s">
        <v>1040</v>
      </c>
      <c r="U1719" s="142" t="s">
        <v>20</v>
      </c>
      <c r="V1719" s="142" t="s">
        <v>520</v>
      </c>
      <c r="W1719" s="86" t="s">
        <v>1549</v>
      </c>
      <c r="X1719" s="142" t="s">
        <v>1227</v>
      </c>
      <c r="Y1719" s="142"/>
      <c r="Z1719" s="142" t="s">
        <v>1069</v>
      </c>
      <c r="AA1719" s="142" t="s">
        <v>1224</v>
      </c>
      <c r="AB1719" s="142" t="str">
        <f t="shared" si="87"/>
        <v>SHE20161224SUCH3È</v>
      </c>
      <c r="AC1719" s="142">
        <f t="shared" si="88"/>
        <v>0</v>
      </c>
      <c r="AD1719" s="142" t="str">
        <f>VLOOKUP(U1719,NIVEAUXADMIN!A:B,2,FALSE)</f>
        <v>HT07</v>
      </c>
      <c r="AE1719" s="142" t="str">
        <f>VLOOKUP(V1719,NIVEAUXADMIN!E:F,2,FALSE)</f>
        <v>HT07751</v>
      </c>
      <c r="AF1719" s="142" t="str">
        <f>VLOOKUP(W1719,NIVEAUXADMIN!I:J,2,FALSE)</f>
        <v>HT07751-03</v>
      </c>
      <c r="AG1719" s="142">
        <f>IF(SUMPRODUCT(($A$4:$A1719=A1719)*($V$4:$V1719=V1719))&gt;1,0,1)</f>
        <v>0</v>
      </c>
    </row>
    <row r="1720" spans="1:33">
      <c r="A1720" s="86" t="s">
        <v>115</v>
      </c>
      <c r="B1720" s="86" t="s">
        <v>115</v>
      </c>
      <c r="C1720" s="86" t="s">
        <v>26</v>
      </c>
      <c r="D1720" s="72" t="s">
        <v>1168</v>
      </c>
      <c r="E1720" s="72"/>
      <c r="F1720" s="142" t="s">
        <v>16</v>
      </c>
      <c r="G1720" s="142" t="str">
        <f t="shared" si="89"/>
        <v>Decembre</v>
      </c>
      <c r="H1720" s="158">
        <v>42728</v>
      </c>
      <c r="I1720" s="84" t="s">
        <v>1051</v>
      </c>
      <c r="J1720" s="142" t="s">
        <v>1052</v>
      </c>
      <c r="K1720" s="142" t="s">
        <v>1056</v>
      </c>
      <c r="L1720" s="142" t="s">
        <v>1223</v>
      </c>
      <c r="M1720" s="80" t="str">
        <f>IFERROR(VLOOKUP(K1720,REFERENCES!R:S,2,FALSE),"")</f>
        <v>Nombre</v>
      </c>
      <c r="N1720" s="144">
        <v>50</v>
      </c>
      <c r="O1720" s="75">
        <v>135</v>
      </c>
      <c r="P1720" s="75">
        <v>77</v>
      </c>
      <c r="Q1720" s="75">
        <v>96</v>
      </c>
      <c r="R1720" s="79">
        <f t="shared" si="91"/>
        <v>308</v>
      </c>
      <c r="S1720" s="144">
        <v>50</v>
      </c>
      <c r="T1720" s="85" t="s">
        <v>1040</v>
      </c>
      <c r="U1720" s="142" t="s">
        <v>20</v>
      </c>
      <c r="V1720" s="142" t="s">
        <v>520</v>
      </c>
      <c r="W1720" s="86" t="s">
        <v>1549</v>
      </c>
      <c r="X1720" s="142" t="s">
        <v>1227</v>
      </c>
      <c r="Y1720" s="142"/>
      <c r="Z1720" s="142" t="s">
        <v>1069</v>
      </c>
      <c r="AA1720" s="142" t="s">
        <v>1224</v>
      </c>
      <c r="AB1720" s="142" t="str">
        <f t="shared" si="87"/>
        <v>SHE20161224SUCH3È</v>
      </c>
      <c r="AC1720" s="142">
        <f t="shared" si="88"/>
        <v>0</v>
      </c>
      <c r="AD1720" s="142" t="str">
        <f>VLOOKUP(U1720,NIVEAUXADMIN!A:B,2,FALSE)</f>
        <v>HT07</v>
      </c>
      <c r="AE1720" s="142" t="str">
        <f>VLOOKUP(V1720,NIVEAUXADMIN!E:F,2,FALSE)</f>
        <v>HT07751</v>
      </c>
      <c r="AF1720" s="142" t="str">
        <f>VLOOKUP(W1720,NIVEAUXADMIN!I:J,2,FALSE)</f>
        <v>HT07751-03</v>
      </c>
      <c r="AG1720" s="142">
        <f>IF(SUMPRODUCT(($A$4:$A1720=A1720)*($V$4:$V1720=V1720))&gt;1,0,1)</f>
        <v>0</v>
      </c>
    </row>
    <row r="1721" spans="1:33">
      <c r="A1721" s="86" t="s">
        <v>115</v>
      </c>
      <c r="B1721" s="86" t="s">
        <v>115</v>
      </c>
      <c r="C1721" s="86" t="s">
        <v>26</v>
      </c>
      <c r="D1721" s="72" t="s">
        <v>1168</v>
      </c>
      <c r="E1721" s="72"/>
      <c r="F1721" s="142" t="s">
        <v>16</v>
      </c>
      <c r="G1721" s="142" t="str">
        <f t="shared" si="89"/>
        <v>Decembre</v>
      </c>
      <c r="H1721" s="158">
        <v>42728</v>
      </c>
      <c r="I1721" s="84" t="s">
        <v>1049</v>
      </c>
      <c r="J1721" s="142" t="s">
        <v>1053</v>
      </c>
      <c r="K1721" s="142" t="s">
        <v>1064</v>
      </c>
      <c r="L1721" s="142" t="s">
        <v>1223</v>
      </c>
      <c r="M1721" s="80" t="str">
        <f>IFERROR(VLOOKUP(K1721,REFERENCES!R:S,2,FALSE),"")</f>
        <v>Nombre</v>
      </c>
      <c r="N1721" s="144">
        <v>150</v>
      </c>
      <c r="O1721" s="75">
        <v>267</v>
      </c>
      <c r="P1721" s="75">
        <v>201</v>
      </c>
      <c r="Q1721" s="75">
        <v>207</v>
      </c>
      <c r="R1721" s="79">
        <f t="shared" si="91"/>
        <v>675</v>
      </c>
      <c r="S1721" s="144">
        <v>150</v>
      </c>
      <c r="T1721" s="85" t="s">
        <v>1040</v>
      </c>
      <c r="U1721" s="142" t="s">
        <v>20</v>
      </c>
      <c r="V1721" s="142" t="s">
        <v>520</v>
      </c>
      <c r="W1721" s="86" t="s">
        <v>1549</v>
      </c>
      <c r="X1721" s="142" t="s">
        <v>1227</v>
      </c>
      <c r="Y1721" s="142"/>
      <c r="Z1721" s="142" t="s">
        <v>1069</v>
      </c>
      <c r="AA1721" s="142" t="s">
        <v>2555</v>
      </c>
      <c r="AB1721" s="142" t="str">
        <f t="shared" si="87"/>
        <v>SHE20161224SUCH3È</v>
      </c>
      <c r="AC1721" s="142">
        <f t="shared" si="88"/>
        <v>0</v>
      </c>
      <c r="AD1721" s="142" t="str">
        <f>VLOOKUP(U1721,NIVEAUXADMIN!A:B,2,FALSE)</f>
        <v>HT07</v>
      </c>
      <c r="AE1721" s="142" t="str">
        <f>VLOOKUP(V1721,NIVEAUXADMIN!E:F,2,FALSE)</f>
        <v>HT07751</v>
      </c>
      <c r="AF1721" s="142" t="str">
        <f>VLOOKUP(W1721,NIVEAUXADMIN!I:J,2,FALSE)</f>
        <v>HT07751-03</v>
      </c>
      <c r="AG1721" s="142">
        <f>IF(SUMPRODUCT(($A$4:$A1721=A1721)*($V$4:$V1721=V1721))&gt;1,0,1)</f>
        <v>0</v>
      </c>
    </row>
    <row r="1722" spans="1:33">
      <c r="A1722" s="86" t="s">
        <v>115</v>
      </c>
      <c r="B1722" s="86" t="s">
        <v>115</v>
      </c>
      <c r="C1722" s="86" t="s">
        <v>26</v>
      </c>
      <c r="D1722" s="72" t="s">
        <v>1168</v>
      </c>
      <c r="E1722" s="72"/>
      <c r="F1722" s="142" t="s">
        <v>16</v>
      </c>
      <c r="G1722" s="142" t="str">
        <f t="shared" si="89"/>
        <v>Decembre</v>
      </c>
      <c r="H1722" s="158">
        <v>42728</v>
      </c>
      <c r="I1722" s="84" t="s">
        <v>1051</v>
      </c>
      <c r="J1722" s="142" t="s">
        <v>1052</v>
      </c>
      <c r="K1722" s="142" t="s">
        <v>1061</v>
      </c>
      <c r="L1722" s="142" t="s">
        <v>1221</v>
      </c>
      <c r="M1722" s="80" t="str">
        <f>IFERROR(VLOOKUP(K1722,REFERENCES!R:S,2,FALSE),"")</f>
        <v>Nombre</v>
      </c>
      <c r="N1722" s="144">
        <v>100</v>
      </c>
      <c r="O1722" s="75">
        <v>135</v>
      </c>
      <c r="P1722" s="75">
        <v>77</v>
      </c>
      <c r="Q1722" s="75">
        <v>96</v>
      </c>
      <c r="R1722" s="79">
        <f t="shared" si="91"/>
        <v>308</v>
      </c>
      <c r="S1722" s="144">
        <v>50</v>
      </c>
      <c r="T1722" s="85" t="s">
        <v>1040</v>
      </c>
      <c r="U1722" s="142" t="s">
        <v>20</v>
      </c>
      <c r="V1722" s="142" t="s">
        <v>520</v>
      </c>
      <c r="W1722" s="86" t="s">
        <v>1549</v>
      </c>
      <c r="X1722" s="142" t="s">
        <v>1227</v>
      </c>
      <c r="Y1722" s="142"/>
      <c r="Z1722" s="142" t="s">
        <v>1069</v>
      </c>
      <c r="AA1722" s="142" t="s">
        <v>1224</v>
      </c>
      <c r="AB1722" s="142" t="str">
        <f t="shared" si="87"/>
        <v>SHE20161224SUCH3È</v>
      </c>
      <c r="AC1722" s="142">
        <f t="shared" si="88"/>
        <v>0</v>
      </c>
      <c r="AD1722" s="142" t="str">
        <f>VLOOKUP(U1722,NIVEAUXADMIN!A:B,2,FALSE)</f>
        <v>HT07</v>
      </c>
      <c r="AE1722" s="142" t="str">
        <f>VLOOKUP(V1722,NIVEAUXADMIN!E:F,2,FALSE)</f>
        <v>HT07751</v>
      </c>
      <c r="AF1722" s="142" t="str">
        <f>VLOOKUP(W1722,NIVEAUXADMIN!I:J,2,FALSE)</f>
        <v>HT07751-03</v>
      </c>
      <c r="AG1722" s="142">
        <f>IF(SUMPRODUCT(($A$4:$A1722=A1722)*($V$4:$V1722=V1722))&gt;1,0,1)</f>
        <v>0</v>
      </c>
    </row>
    <row r="1723" spans="1:33">
      <c r="A1723" s="86" t="s">
        <v>115</v>
      </c>
      <c r="B1723" s="86" t="s">
        <v>115</v>
      </c>
      <c r="C1723" s="86" t="s">
        <v>26</v>
      </c>
      <c r="D1723" s="72" t="s">
        <v>1168</v>
      </c>
      <c r="E1723" s="72"/>
      <c r="F1723" s="142" t="s">
        <v>16</v>
      </c>
      <c r="G1723" s="142" t="str">
        <f t="shared" si="89"/>
        <v>Decembre</v>
      </c>
      <c r="H1723" s="158">
        <v>42728</v>
      </c>
      <c r="I1723" s="84" t="s">
        <v>1051</v>
      </c>
      <c r="J1723" s="142" t="s">
        <v>1052</v>
      </c>
      <c r="K1723" s="142" t="s">
        <v>1058</v>
      </c>
      <c r="L1723" s="142" t="s">
        <v>1221</v>
      </c>
      <c r="M1723" s="80" t="str">
        <f>IFERROR(VLOOKUP(K1723,REFERENCES!R:S,2,FALSE),"")</f>
        <v>Nombre</v>
      </c>
      <c r="N1723" s="144">
        <v>100</v>
      </c>
      <c r="O1723" s="75">
        <v>135</v>
      </c>
      <c r="P1723" s="75">
        <v>77</v>
      </c>
      <c r="Q1723" s="75">
        <v>96</v>
      </c>
      <c r="R1723" s="79">
        <f t="shared" si="91"/>
        <v>308</v>
      </c>
      <c r="S1723" s="144">
        <v>50</v>
      </c>
      <c r="T1723" s="85" t="s">
        <v>1040</v>
      </c>
      <c r="U1723" s="142" t="s">
        <v>20</v>
      </c>
      <c r="V1723" s="142" t="s">
        <v>520</v>
      </c>
      <c r="W1723" s="86" t="s">
        <v>1549</v>
      </c>
      <c r="X1723" s="142" t="s">
        <v>1227</v>
      </c>
      <c r="Y1723" s="142"/>
      <c r="Z1723" s="142" t="s">
        <v>1069</v>
      </c>
      <c r="AA1723" s="142" t="s">
        <v>1224</v>
      </c>
      <c r="AB1723" s="142" t="str">
        <f t="shared" si="87"/>
        <v>SHE20161224SUCH3È</v>
      </c>
      <c r="AC1723" s="142">
        <f t="shared" si="88"/>
        <v>0</v>
      </c>
      <c r="AD1723" s="142" t="str">
        <f>VLOOKUP(U1723,NIVEAUXADMIN!A:B,2,FALSE)</f>
        <v>HT07</v>
      </c>
      <c r="AE1723" s="142" t="str">
        <f>VLOOKUP(V1723,NIVEAUXADMIN!E:F,2,FALSE)</f>
        <v>HT07751</v>
      </c>
      <c r="AF1723" s="142" t="str">
        <f>VLOOKUP(W1723,NIVEAUXADMIN!I:J,2,FALSE)</f>
        <v>HT07751-03</v>
      </c>
      <c r="AG1723" s="142">
        <f>IF(SUMPRODUCT(($A$4:$A1723=A1723)*($V$4:$V1723=V1723))&gt;1,0,1)</f>
        <v>0</v>
      </c>
    </row>
    <row r="1724" spans="1:33">
      <c r="A1724" s="86" t="s">
        <v>115</v>
      </c>
      <c r="B1724" s="86" t="s">
        <v>115</v>
      </c>
      <c r="C1724" s="86" t="s">
        <v>26</v>
      </c>
      <c r="D1724" s="72" t="s">
        <v>1225</v>
      </c>
      <c r="E1724" s="72"/>
      <c r="F1724" s="88" t="s">
        <v>32</v>
      </c>
      <c r="G1724" s="88" t="str">
        <f t="shared" si="89"/>
        <v>Decembre</v>
      </c>
      <c r="H1724" s="101">
        <v>42718</v>
      </c>
      <c r="I1724" s="84" t="s">
        <v>1051</v>
      </c>
      <c r="J1724" s="142" t="s">
        <v>1052</v>
      </c>
      <c r="K1724" s="142" t="s">
        <v>1059</v>
      </c>
      <c r="L1724" s="142" t="s">
        <v>1223</v>
      </c>
      <c r="M1724" s="80" t="str">
        <f>IFERROR(VLOOKUP(K1724,REFERENCES!R:S,2,FALSE),"")</f>
        <v>Nombre</v>
      </c>
      <c r="N1724" s="159">
        <v>314</v>
      </c>
      <c r="O1724" s="75"/>
      <c r="P1724" s="75"/>
      <c r="Q1724" s="75"/>
      <c r="R1724" s="79" t="s">
        <v>1885</v>
      </c>
      <c r="S1724" s="144">
        <v>314</v>
      </c>
      <c r="T1724" s="85" t="s">
        <v>1040</v>
      </c>
      <c r="U1724" s="142" t="s">
        <v>20</v>
      </c>
      <c r="V1724" s="142" t="s">
        <v>526</v>
      </c>
      <c r="W1724" s="86" t="s">
        <v>1816</v>
      </c>
      <c r="X1724" s="142"/>
      <c r="Y1724" s="142" t="s">
        <v>1035</v>
      </c>
      <c r="Z1724" s="142" t="s">
        <v>1069</v>
      </c>
      <c r="AA1724" s="142" t="s">
        <v>1937</v>
      </c>
      <c r="AB1724" s="142" t="str">
        <f t="shared" si="87"/>
        <v>SHE20161214SUILIL</v>
      </c>
      <c r="AC1724" s="142">
        <f t="shared" si="88"/>
        <v>0</v>
      </c>
      <c r="AD1724" s="142" t="str">
        <f>VLOOKUP(U1724,NIVEAUXADMIN!A:B,2,FALSE)</f>
        <v>HT07</v>
      </c>
      <c r="AE1724" s="142" t="str">
        <f>VLOOKUP(V1724,NIVEAUXADMIN!E:F,2,FALSE)</f>
        <v>HT07716</v>
      </c>
      <c r="AF1724" s="142" t="str">
        <f>VLOOKUP(W1724,NIVEAUXADMIN!I:J,2,FALSE)</f>
        <v>HT07716-01</v>
      </c>
      <c r="AG1724" s="142">
        <f>IF(SUMPRODUCT(($A$4:$A1724=A1724)*($V$4:$V1724=V1724))&gt;1,0,1)</f>
        <v>1</v>
      </c>
    </row>
    <row r="1725" spans="1:33">
      <c r="A1725" s="86" t="s">
        <v>115</v>
      </c>
      <c r="B1725" s="86" t="s">
        <v>115</v>
      </c>
      <c r="C1725" s="86" t="s">
        <v>26</v>
      </c>
      <c r="D1725" s="72" t="s">
        <v>1225</v>
      </c>
      <c r="E1725" s="72"/>
      <c r="F1725" s="88" t="s">
        <v>32</v>
      </c>
      <c r="G1725" s="88" t="str">
        <f t="shared" si="89"/>
        <v>Decembre</v>
      </c>
      <c r="H1725" s="101">
        <v>42718</v>
      </c>
      <c r="I1725" s="84" t="s">
        <v>1051</v>
      </c>
      <c r="J1725" s="142" t="s">
        <v>1052</v>
      </c>
      <c r="K1725" s="142" t="s">
        <v>1056</v>
      </c>
      <c r="L1725" s="142" t="s">
        <v>1223</v>
      </c>
      <c r="M1725" s="80" t="str">
        <f>IFERROR(VLOOKUP(K1725,REFERENCES!R:S,2,FALSE),"")</f>
        <v>Nombre</v>
      </c>
      <c r="N1725" s="159">
        <v>314</v>
      </c>
      <c r="O1725" s="75"/>
      <c r="P1725" s="75"/>
      <c r="Q1725" s="75"/>
      <c r="R1725" s="79" t="s">
        <v>1885</v>
      </c>
      <c r="S1725" s="144">
        <v>314</v>
      </c>
      <c r="T1725" s="85" t="s">
        <v>1040</v>
      </c>
      <c r="U1725" s="142" t="s">
        <v>20</v>
      </c>
      <c r="V1725" s="142" t="s">
        <v>526</v>
      </c>
      <c r="W1725" s="86" t="s">
        <v>1816</v>
      </c>
      <c r="X1725" s="142"/>
      <c r="Y1725" s="142" t="s">
        <v>1035</v>
      </c>
      <c r="Z1725" s="142" t="s">
        <v>1069</v>
      </c>
      <c r="AA1725" s="142" t="s">
        <v>1222</v>
      </c>
      <c r="AB1725" s="142" t="str">
        <f t="shared" si="87"/>
        <v>SHE20161214SUILIL</v>
      </c>
      <c r="AC1725" s="142">
        <f t="shared" si="88"/>
        <v>0</v>
      </c>
      <c r="AD1725" s="142" t="str">
        <f>VLOOKUP(U1725,NIVEAUXADMIN!A:B,2,FALSE)</f>
        <v>HT07</v>
      </c>
      <c r="AE1725" s="142" t="str">
        <f>VLOOKUP(V1725,NIVEAUXADMIN!E:F,2,FALSE)</f>
        <v>HT07716</v>
      </c>
      <c r="AF1725" s="142" t="str">
        <f>VLOOKUP(W1725,NIVEAUXADMIN!I:J,2,FALSE)</f>
        <v>HT07716-01</v>
      </c>
      <c r="AG1725" s="142">
        <f>IF(SUMPRODUCT(($A$4:$A1725=A1725)*($V$4:$V1725=V1725))&gt;1,0,1)</f>
        <v>0</v>
      </c>
    </row>
    <row r="1726" spans="1:33">
      <c r="A1726" s="86" t="s">
        <v>115</v>
      </c>
      <c r="B1726" s="86" t="s">
        <v>115</v>
      </c>
      <c r="C1726" s="86" t="s">
        <v>26</v>
      </c>
      <c r="D1726" s="72" t="s">
        <v>1225</v>
      </c>
      <c r="E1726" s="72"/>
      <c r="F1726" s="88" t="s">
        <v>32</v>
      </c>
      <c r="G1726" s="88" t="str">
        <f t="shared" si="89"/>
        <v>Decembre</v>
      </c>
      <c r="H1726" s="101">
        <v>42718</v>
      </c>
      <c r="I1726" s="84" t="s">
        <v>1049</v>
      </c>
      <c r="J1726" s="142" t="s">
        <v>1053</v>
      </c>
      <c r="K1726" s="142" t="s">
        <v>1064</v>
      </c>
      <c r="L1726" s="142" t="s">
        <v>1223</v>
      </c>
      <c r="M1726" s="80" t="str">
        <f>IFERROR(VLOOKUP(K1726,REFERENCES!R:S,2,FALSE),"")</f>
        <v>Nombre</v>
      </c>
      <c r="N1726" s="159">
        <v>314</v>
      </c>
      <c r="O1726" s="75"/>
      <c r="P1726" s="75"/>
      <c r="Q1726" s="75"/>
      <c r="R1726" s="79" t="s">
        <v>1885</v>
      </c>
      <c r="S1726" s="144">
        <v>314</v>
      </c>
      <c r="T1726" s="85" t="s">
        <v>1040</v>
      </c>
      <c r="U1726" s="142" t="s">
        <v>20</v>
      </c>
      <c r="V1726" s="142" t="s">
        <v>526</v>
      </c>
      <c r="W1726" s="86" t="s">
        <v>1816</v>
      </c>
      <c r="X1726" s="142"/>
      <c r="Y1726" s="142" t="s">
        <v>1035</v>
      </c>
      <c r="Z1726" s="142" t="s">
        <v>1069</v>
      </c>
      <c r="AA1726" s="142" t="s">
        <v>1224</v>
      </c>
      <c r="AB1726" s="142" t="str">
        <f t="shared" si="87"/>
        <v>SHE20161214SUILIL</v>
      </c>
      <c r="AC1726" s="142">
        <f t="shared" si="88"/>
        <v>0</v>
      </c>
      <c r="AD1726" s="142" t="str">
        <f>VLOOKUP(U1726,NIVEAUXADMIN!A:B,2,FALSE)</f>
        <v>HT07</v>
      </c>
      <c r="AE1726" s="142" t="str">
        <f>VLOOKUP(V1726,NIVEAUXADMIN!E:F,2,FALSE)</f>
        <v>HT07716</v>
      </c>
      <c r="AF1726" s="142" t="str">
        <f>VLOOKUP(W1726,NIVEAUXADMIN!I:J,2,FALSE)</f>
        <v>HT07716-01</v>
      </c>
      <c r="AG1726" s="142">
        <f>IF(SUMPRODUCT(($A$4:$A1726=A1726)*($V$4:$V1726=V1726))&gt;1,0,1)</f>
        <v>0</v>
      </c>
    </row>
    <row r="1727" spans="1:33">
      <c r="A1727" s="86" t="s">
        <v>115</v>
      </c>
      <c r="B1727" s="86" t="s">
        <v>115</v>
      </c>
      <c r="C1727" s="86" t="s">
        <v>26</v>
      </c>
      <c r="D1727" s="72" t="s">
        <v>1225</v>
      </c>
      <c r="E1727" s="72"/>
      <c r="F1727" s="88" t="s">
        <v>32</v>
      </c>
      <c r="G1727" s="88" t="str">
        <f t="shared" si="89"/>
        <v>Decembre</v>
      </c>
      <c r="H1727" s="101">
        <v>42718</v>
      </c>
      <c r="I1727" s="84" t="s">
        <v>1051</v>
      </c>
      <c r="J1727" s="142" t="s">
        <v>1052</v>
      </c>
      <c r="K1727" s="142" t="s">
        <v>1061</v>
      </c>
      <c r="L1727" s="142" t="s">
        <v>1221</v>
      </c>
      <c r="M1727" s="80" t="str">
        <f>IFERROR(VLOOKUP(K1727,REFERENCES!R:S,2,FALSE),"")</f>
        <v>Nombre</v>
      </c>
      <c r="N1727" s="159">
        <v>628</v>
      </c>
      <c r="O1727" s="75"/>
      <c r="P1727" s="75"/>
      <c r="Q1727" s="75"/>
      <c r="R1727" s="79" t="s">
        <v>1885</v>
      </c>
      <c r="S1727" s="144">
        <v>314</v>
      </c>
      <c r="T1727" s="85" t="s">
        <v>1040</v>
      </c>
      <c r="U1727" s="142" t="s">
        <v>20</v>
      </c>
      <c r="V1727" s="142" t="s">
        <v>526</v>
      </c>
      <c r="W1727" s="86" t="s">
        <v>1816</v>
      </c>
      <c r="X1727" s="142"/>
      <c r="Y1727" s="142" t="s">
        <v>1035</v>
      </c>
      <c r="Z1727" s="142" t="s">
        <v>1069</v>
      </c>
      <c r="AA1727" s="142" t="s">
        <v>1222</v>
      </c>
      <c r="AB1727" s="142" t="str">
        <f t="shared" si="87"/>
        <v>SHE20161214SUILIL</v>
      </c>
      <c r="AC1727" s="142">
        <f t="shared" si="88"/>
        <v>0</v>
      </c>
      <c r="AD1727" s="142" t="str">
        <f>VLOOKUP(U1727,NIVEAUXADMIN!A:B,2,FALSE)</f>
        <v>HT07</v>
      </c>
      <c r="AE1727" s="142" t="str">
        <f>VLOOKUP(V1727,NIVEAUXADMIN!E:F,2,FALSE)</f>
        <v>HT07716</v>
      </c>
      <c r="AF1727" s="142" t="str">
        <f>VLOOKUP(W1727,NIVEAUXADMIN!I:J,2,FALSE)</f>
        <v>HT07716-01</v>
      </c>
      <c r="AG1727" s="142">
        <f>IF(SUMPRODUCT(($A$4:$A1727=A1727)*($V$4:$V1727=V1727))&gt;1,0,1)</f>
        <v>0</v>
      </c>
    </row>
    <row r="1728" spans="1:33">
      <c r="A1728" s="86" t="s">
        <v>115</v>
      </c>
      <c r="B1728" s="86" t="s">
        <v>115</v>
      </c>
      <c r="C1728" s="86" t="s">
        <v>26</v>
      </c>
      <c r="D1728" s="72" t="s">
        <v>1225</v>
      </c>
      <c r="E1728" s="72"/>
      <c r="F1728" s="88" t="s">
        <v>32</v>
      </c>
      <c r="G1728" s="88" t="str">
        <f t="shared" si="89"/>
        <v>Decembre</v>
      </c>
      <c r="H1728" s="101">
        <v>42718</v>
      </c>
      <c r="I1728" s="84" t="s">
        <v>1051</v>
      </c>
      <c r="J1728" s="142" t="s">
        <v>1052</v>
      </c>
      <c r="K1728" s="142" t="s">
        <v>1058</v>
      </c>
      <c r="L1728" s="142" t="s">
        <v>1221</v>
      </c>
      <c r="M1728" s="80" t="str">
        <f>IFERROR(VLOOKUP(K1728,REFERENCES!R:S,2,FALSE),"")</f>
        <v>Nombre</v>
      </c>
      <c r="N1728" s="159">
        <v>628</v>
      </c>
      <c r="O1728" s="75"/>
      <c r="P1728" s="75"/>
      <c r="Q1728" s="75"/>
      <c r="R1728" s="79" t="s">
        <v>1885</v>
      </c>
      <c r="S1728" s="144">
        <v>314</v>
      </c>
      <c r="T1728" s="85" t="s">
        <v>1040</v>
      </c>
      <c r="U1728" s="142" t="s">
        <v>20</v>
      </c>
      <c r="V1728" s="142" t="s">
        <v>526</v>
      </c>
      <c r="W1728" s="86" t="s">
        <v>1816</v>
      </c>
      <c r="X1728" s="142"/>
      <c r="Y1728" s="142" t="s">
        <v>1035</v>
      </c>
      <c r="Z1728" s="142" t="s">
        <v>1069</v>
      </c>
      <c r="AA1728" s="142" t="s">
        <v>1222</v>
      </c>
      <c r="AB1728" s="142" t="str">
        <f t="shared" si="87"/>
        <v>SHE20161214SUILIL</v>
      </c>
      <c r="AC1728" s="142">
        <f t="shared" si="88"/>
        <v>0</v>
      </c>
      <c r="AD1728" s="142" t="str">
        <f>VLOOKUP(U1728,NIVEAUXADMIN!A:B,2,FALSE)</f>
        <v>HT07</v>
      </c>
      <c r="AE1728" s="142" t="str">
        <f>VLOOKUP(V1728,NIVEAUXADMIN!E:F,2,FALSE)</f>
        <v>HT07716</v>
      </c>
      <c r="AF1728" s="142" t="str">
        <f>VLOOKUP(W1728,NIVEAUXADMIN!I:J,2,FALSE)</f>
        <v>HT07716-01</v>
      </c>
      <c r="AG1728" s="142">
        <f>IF(SUMPRODUCT(($A$4:$A1728=A1728)*($V$4:$V1728=V1728))&gt;1,0,1)</f>
        <v>0</v>
      </c>
    </row>
    <row r="1729" spans="1:33">
      <c r="A1729" s="86" t="s">
        <v>115</v>
      </c>
      <c r="B1729" s="86" t="s">
        <v>115</v>
      </c>
      <c r="C1729" s="86" t="s">
        <v>26</v>
      </c>
      <c r="D1729" s="72" t="s">
        <v>1168</v>
      </c>
      <c r="E1729" s="72"/>
      <c r="F1729" s="88" t="s">
        <v>32</v>
      </c>
      <c r="G1729" s="88" t="str">
        <f t="shared" si="89"/>
        <v>Decembre</v>
      </c>
      <c r="H1729" s="101">
        <v>42716</v>
      </c>
      <c r="I1729" s="84" t="s">
        <v>1051</v>
      </c>
      <c r="J1729" s="142" t="s">
        <v>1052</v>
      </c>
      <c r="K1729" s="142" t="s">
        <v>1059</v>
      </c>
      <c r="L1729" s="142" t="s">
        <v>1223</v>
      </c>
      <c r="M1729" s="80" t="str">
        <f>IFERROR(VLOOKUP(K1729,REFERENCES!R:S,2,FALSE),"")</f>
        <v>Nombre</v>
      </c>
      <c r="N1729" s="159">
        <v>300</v>
      </c>
      <c r="O1729" s="75"/>
      <c r="P1729" s="75"/>
      <c r="Q1729" s="75"/>
      <c r="R1729" s="79" t="s">
        <v>1885</v>
      </c>
      <c r="S1729" s="144">
        <v>300</v>
      </c>
      <c r="T1729" s="85" t="s">
        <v>1040</v>
      </c>
      <c r="U1729" s="142" t="s">
        <v>20</v>
      </c>
      <c r="V1729" s="142" t="s">
        <v>21</v>
      </c>
      <c r="W1729" s="86" t="s">
        <v>1275</v>
      </c>
      <c r="X1729" s="142" t="s">
        <v>1226</v>
      </c>
      <c r="Y1729" s="142" t="s">
        <v>1035</v>
      </c>
      <c r="Z1729" s="142" t="s">
        <v>1069</v>
      </c>
      <c r="AA1729" s="142" t="s">
        <v>1937</v>
      </c>
      <c r="AB1729" s="142" t="str">
        <f t="shared" si="87"/>
        <v>SHE20161212SULE12</v>
      </c>
      <c r="AC1729" s="142">
        <f t="shared" si="88"/>
        <v>0</v>
      </c>
      <c r="AD1729" s="142" t="str">
        <f>VLOOKUP(U1729,NIVEAUXADMIN!A:B,2,FALSE)</f>
        <v>HT07</v>
      </c>
      <c r="AE1729" s="142" t="str">
        <f>VLOOKUP(V1729,NIVEAUXADMIN!E:F,2,FALSE)</f>
        <v>HT07711</v>
      </c>
      <c r="AF1729" s="142" t="str">
        <f>VLOOKUP(W1729,NIVEAUXADMIN!I:J,2,FALSE)</f>
        <v>HT07711-06</v>
      </c>
      <c r="AG1729" s="142">
        <f>IF(SUMPRODUCT(($A$4:$A1729=A1729)*($V$4:$V1729=V1729))&gt;1,0,1)</f>
        <v>1</v>
      </c>
    </row>
    <row r="1730" spans="1:33">
      <c r="A1730" s="86" t="s">
        <v>115</v>
      </c>
      <c r="B1730" s="86" t="s">
        <v>115</v>
      </c>
      <c r="C1730" s="86" t="s">
        <v>26</v>
      </c>
      <c r="D1730" s="72" t="s">
        <v>1168</v>
      </c>
      <c r="E1730" s="72"/>
      <c r="F1730" s="88" t="s">
        <v>32</v>
      </c>
      <c r="G1730" s="88" t="str">
        <f t="shared" si="89"/>
        <v>Decembre</v>
      </c>
      <c r="H1730" s="101">
        <v>42716</v>
      </c>
      <c r="I1730" s="84" t="s">
        <v>1051</v>
      </c>
      <c r="J1730" s="142" t="s">
        <v>1052</v>
      </c>
      <c r="K1730" s="142" t="s">
        <v>1056</v>
      </c>
      <c r="L1730" s="142" t="s">
        <v>1223</v>
      </c>
      <c r="M1730" s="80" t="str">
        <f>IFERROR(VLOOKUP(K1730,REFERENCES!R:S,2,FALSE),"")</f>
        <v>Nombre</v>
      </c>
      <c r="N1730" s="159">
        <v>300</v>
      </c>
      <c r="O1730" s="75"/>
      <c r="P1730" s="75"/>
      <c r="Q1730" s="75"/>
      <c r="R1730" s="79" t="s">
        <v>1885</v>
      </c>
      <c r="S1730" s="144">
        <v>300</v>
      </c>
      <c r="T1730" s="85" t="s">
        <v>1040</v>
      </c>
      <c r="U1730" s="142" t="s">
        <v>20</v>
      </c>
      <c r="V1730" s="142" t="s">
        <v>21</v>
      </c>
      <c r="W1730" s="86" t="s">
        <v>1275</v>
      </c>
      <c r="X1730" s="142" t="s">
        <v>1226</v>
      </c>
      <c r="Y1730" s="142" t="s">
        <v>1035</v>
      </c>
      <c r="Z1730" s="142" t="s">
        <v>1069</v>
      </c>
      <c r="AA1730" s="142" t="s">
        <v>1222</v>
      </c>
      <c r="AB1730" s="142" t="str">
        <f t="shared" si="87"/>
        <v>SHE20161212SULE12</v>
      </c>
      <c r="AC1730" s="142">
        <f t="shared" si="88"/>
        <v>0</v>
      </c>
      <c r="AD1730" s="142" t="str">
        <f>VLOOKUP(U1730,NIVEAUXADMIN!A:B,2,FALSE)</f>
        <v>HT07</v>
      </c>
      <c r="AE1730" s="142" t="str">
        <f>VLOOKUP(V1730,NIVEAUXADMIN!E:F,2,FALSE)</f>
        <v>HT07711</v>
      </c>
      <c r="AF1730" s="142" t="str">
        <f>VLOOKUP(W1730,NIVEAUXADMIN!I:J,2,FALSE)</f>
        <v>HT07711-06</v>
      </c>
      <c r="AG1730" s="142">
        <f>IF(SUMPRODUCT(($A$4:$A1730=A1730)*($V$4:$V1730=V1730))&gt;1,0,1)</f>
        <v>0</v>
      </c>
    </row>
    <row r="1731" spans="1:33">
      <c r="A1731" s="86" t="s">
        <v>115</v>
      </c>
      <c r="B1731" s="86" t="s">
        <v>115</v>
      </c>
      <c r="C1731" s="86" t="s">
        <v>26</v>
      </c>
      <c r="D1731" s="72" t="s">
        <v>1168</v>
      </c>
      <c r="E1731" s="72"/>
      <c r="F1731" s="88" t="s">
        <v>32</v>
      </c>
      <c r="G1731" s="88" t="str">
        <f t="shared" si="89"/>
        <v>Decembre</v>
      </c>
      <c r="H1731" s="101">
        <v>42716</v>
      </c>
      <c r="I1731" s="84" t="s">
        <v>1049</v>
      </c>
      <c r="J1731" s="142" t="s">
        <v>1053</v>
      </c>
      <c r="K1731" s="142" t="s">
        <v>1064</v>
      </c>
      <c r="L1731" s="142" t="s">
        <v>1223</v>
      </c>
      <c r="M1731" s="80" t="str">
        <f>IFERROR(VLOOKUP(K1731,REFERENCES!R:S,2,FALSE),"")</f>
        <v>Nombre</v>
      </c>
      <c r="N1731" s="159">
        <v>300</v>
      </c>
      <c r="O1731" s="75"/>
      <c r="P1731" s="75"/>
      <c r="Q1731" s="75"/>
      <c r="R1731" s="79" t="s">
        <v>1885</v>
      </c>
      <c r="S1731" s="144">
        <v>300</v>
      </c>
      <c r="T1731" s="85" t="s">
        <v>1040</v>
      </c>
      <c r="U1731" s="142" t="s">
        <v>20</v>
      </c>
      <c r="V1731" s="142" t="s">
        <v>21</v>
      </c>
      <c r="W1731" s="86" t="s">
        <v>1275</v>
      </c>
      <c r="X1731" s="142" t="s">
        <v>1226</v>
      </c>
      <c r="Y1731" s="142" t="s">
        <v>1035</v>
      </c>
      <c r="Z1731" s="142" t="s">
        <v>1069</v>
      </c>
      <c r="AA1731" s="142" t="s">
        <v>1224</v>
      </c>
      <c r="AB1731" s="142" t="str">
        <f t="shared" si="87"/>
        <v>SHE20161212SULE12</v>
      </c>
      <c r="AC1731" s="142">
        <f t="shared" si="88"/>
        <v>0</v>
      </c>
      <c r="AD1731" s="142" t="str">
        <f>VLOOKUP(U1731,NIVEAUXADMIN!A:B,2,FALSE)</f>
        <v>HT07</v>
      </c>
      <c r="AE1731" s="142" t="str">
        <f>VLOOKUP(V1731,NIVEAUXADMIN!E:F,2,FALSE)</f>
        <v>HT07711</v>
      </c>
      <c r="AF1731" s="142" t="str">
        <f>VLOOKUP(W1731,NIVEAUXADMIN!I:J,2,FALSE)</f>
        <v>HT07711-06</v>
      </c>
      <c r="AG1731" s="142">
        <f>IF(SUMPRODUCT(($A$4:$A1731=A1731)*($V$4:$V1731=V1731))&gt;1,0,1)</f>
        <v>0</v>
      </c>
    </row>
    <row r="1732" spans="1:33">
      <c r="A1732" s="86" t="s">
        <v>115</v>
      </c>
      <c r="B1732" s="86" t="s">
        <v>115</v>
      </c>
      <c r="C1732" s="86" t="s">
        <v>26</v>
      </c>
      <c r="D1732" s="72" t="s">
        <v>1168</v>
      </c>
      <c r="E1732" s="72"/>
      <c r="F1732" s="88" t="s">
        <v>32</v>
      </c>
      <c r="G1732" s="88" t="str">
        <f t="shared" si="89"/>
        <v>Decembre</v>
      </c>
      <c r="H1732" s="101">
        <v>42716</v>
      </c>
      <c r="I1732" s="84" t="s">
        <v>1051</v>
      </c>
      <c r="J1732" s="142" t="s">
        <v>1052</v>
      </c>
      <c r="K1732" s="142" t="s">
        <v>1061</v>
      </c>
      <c r="L1732" s="142" t="s">
        <v>1221</v>
      </c>
      <c r="M1732" s="80" t="str">
        <f>IFERROR(VLOOKUP(K1732,REFERENCES!R:S,2,FALSE),"")</f>
        <v>Nombre</v>
      </c>
      <c r="N1732" s="159">
        <v>600</v>
      </c>
      <c r="O1732" s="75"/>
      <c r="P1732" s="75"/>
      <c r="Q1732" s="75"/>
      <c r="R1732" s="79" t="s">
        <v>1885</v>
      </c>
      <c r="S1732" s="144">
        <v>300</v>
      </c>
      <c r="T1732" s="85" t="s">
        <v>1040</v>
      </c>
      <c r="U1732" s="142" t="s">
        <v>20</v>
      </c>
      <c r="V1732" s="142" t="s">
        <v>21</v>
      </c>
      <c r="W1732" s="86" t="s">
        <v>1275</v>
      </c>
      <c r="X1732" s="142" t="s">
        <v>1226</v>
      </c>
      <c r="Y1732" s="142" t="s">
        <v>1035</v>
      </c>
      <c r="Z1732" s="142" t="s">
        <v>1069</v>
      </c>
      <c r="AA1732" s="142" t="s">
        <v>1222</v>
      </c>
      <c r="AB1732" s="142" t="str">
        <f t="shared" ref="AB1732:AB1795" si="92">UPPER(LEFT(A1732,3)&amp;YEAR(H1732)&amp;MONTH(H1732)&amp;DAY((H1732))&amp;LEFT(U1732,2)&amp;LEFT(V1732,2)&amp;LEFT(W1732,2))</f>
        <v>SHE20161212SULE12</v>
      </c>
      <c r="AC1732" s="142">
        <f t="shared" ref="AC1732:AC1795" si="93">COUNTIF($AB$4:$AB$1178,AB1732)</f>
        <v>0</v>
      </c>
      <c r="AD1732" s="142" t="str">
        <f>VLOOKUP(U1732,NIVEAUXADMIN!A:B,2,FALSE)</f>
        <v>HT07</v>
      </c>
      <c r="AE1732" s="142" t="str">
        <f>VLOOKUP(V1732,NIVEAUXADMIN!E:F,2,FALSE)</f>
        <v>HT07711</v>
      </c>
      <c r="AF1732" s="142" t="str">
        <f>VLOOKUP(W1732,NIVEAUXADMIN!I:J,2,FALSE)</f>
        <v>HT07711-06</v>
      </c>
      <c r="AG1732" s="142">
        <f>IF(SUMPRODUCT(($A$4:$A1732=A1732)*($V$4:$V1732=V1732))&gt;1,0,1)</f>
        <v>0</v>
      </c>
    </row>
    <row r="1733" spans="1:33">
      <c r="A1733" s="86" t="s">
        <v>115</v>
      </c>
      <c r="B1733" s="86" t="s">
        <v>115</v>
      </c>
      <c r="C1733" s="86" t="s">
        <v>26</v>
      </c>
      <c r="D1733" s="72" t="s">
        <v>1168</v>
      </c>
      <c r="E1733" s="72"/>
      <c r="F1733" s="88" t="s">
        <v>32</v>
      </c>
      <c r="G1733" s="88" t="str">
        <f t="shared" ref="G1733:G1796" si="94">CHOOSE(MONTH(H1733), "Janvier", "Fevrier", "Mars", "Avril", "Mai", "Juin", "Juillet", "Aout", "Septembre", "Octobre", "Novembre", "Decembre")</f>
        <v>Decembre</v>
      </c>
      <c r="H1733" s="101">
        <v>42716</v>
      </c>
      <c r="I1733" s="84" t="s">
        <v>1051</v>
      </c>
      <c r="J1733" s="142" t="s">
        <v>1052</v>
      </c>
      <c r="K1733" s="142" t="s">
        <v>1058</v>
      </c>
      <c r="L1733" s="142" t="s">
        <v>1221</v>
      </c>
      <c r="M1733" s="80" t="str">
        <f>IFERROR(VLOOKUP(K1733,REFERENCES!R:S,2,FALSE),"")</f>
        <v>Nombre</v>
      </c>
      <c r="N1733" s="159">
        <v>600</v>
      </c>
      <c r="O1733" s="75"/>
      <c r="P1733" s="75"/>
      <c r="Q1733" s="75"/>
      <c r="R1733" s="79" t="s">
        <v>1885</v>
      </c>
      <c r="S1733" s="144">
        <v>300</v>
      </c>
      <c r="T1733" s="85" t="s">
        <v>1040</v>
      </c>
      <c r="U1733" s="142" t="s">
        <v>20</v>
      </c>
      <c r="V1733" s="142" t="s">
        <v>21</v>
      </c>
      <c r="W1733" s="86" t="s">
        <v>1275</v>
      </c>
      <c r="X1733" s="142" t="s">
        <v>1226</v>
      </c>
      <c r="Y1733" s="142" t="s">
        <v>1035</v>
      </c>
      <c r="Z1733" s="142" t="s">
        <v>1069</v>
      </c>
      <c r="AA1733" s="142" t="s">
        <v>1222</v>
      </c>
      <c r="AB1733" s="142" t="str">
        <f t="shared" si="92"/>
        <v>SHE20161212SULE12</v>
      </c>
      <c r="AC1733" s="142">
        <f t="shared" si="93"/>
        <v>0</v>
      </c>
      <c r="AD1733" s="142" t="str">
        <f>VLOOKUP(U1733,NIVEAUXADMIN!A:B,2,FALSE)</f>
        <v>HT07</v>
      </c>
      <c r="AE1733" s="142" t="str">
        <f>VLOOKUP(V1733,NIVEAUXADMIN!E:F,2,FALSE)</f>
        <v>HT07711</v>
      </c>
      <c r="AF1733" s="142" t="str">
        <f>VLOOKUP(W1733,NIVEAUXADMIN!I:J,2,FALSE)</f>
        <v>HT07711-06</v>
      </c>
      <c r="AG1733" s="142">
        <f>IF(SUMPRODUCT(($A$4:$A1733=A1733)*($V$4:$V1733=V1733))&gt;1,0,1)</f>
        <v>0</v>
      </c>
    </row>
    <row r="1734" spans="1:33">
      <c r="A1734" s="86" t="s">
        <v>115</v>
      </c>
      <c r="B1734" s="86" t="s">
        <v>115</v>
      </c>
      <c r="C1734" s="86" t="s">
        <v>26</v>
      </c>
      <c r="D1734" s="72" t="s">
        <v>1168</v>
      </c>
      <c r="E1734" s="72"/>
      <c r="F1734" s="88" t="s">
        <v>32</v>
      </c>
      <c r="G1734" s="88" t="str">
        <f t="shared" si="94"/>
        <v>Novembre</v>
      </c>
      <c r="H1734" s="101">
        <v>42697</v>
      </c>
      <c r="I1734" s="84" t="s">
        <v>1051</v>
      </c>
      <c r="J1734" s="142" t="s">
        <v>1052</v>
      </c>
      <c r="K1734" s="142" t="s">
        <v>1059</v>
      </c>
      <c r="L1734" s="142" t="s">
        <v>1223</v>
      </c>
      <c r="M1734" s="80" t="str">
        <f>IFERROR(VLOOKUP(K1734,REFERENCES!R:S,2,FALSE),"")</f>
        <v>Nombre</v>
      </c>
      <c r="N1734" s="159">
        <v>201</v>
      </c>
      <c r="O1734" s="75"/>
      <c r="P1734" s="75"/>
      <c r="Q1734" s="75"/>
      <c r="R1734" s="79" t="s">
        <v>1885</v>
      </c>
      <c r="S1734" s="144">
        <v>100</v>
      </c>
      <c r="T1734" s="85" t="s">
        <v>1040</v>
      </c>
      <c r="U1734" s="142" t="s">
        <v>20</v>
      </c>
      <c r="V1734" s="142" t="s">
        <v>21</v>
      </c>
      <c r="W1734" s="86" t="s">
        <v>1321</v>
      </c>
      <c r="X1734" s="142" t="s">
        <v>1938</v>
      </c>
      <c r="Y1734" s="142" t="s">
        <v>1036</v>
      </c>
      <c r="Z1734" s="142" t="s">
        <v>1069</v>
      </c>
      <c r="AA1734" s="142" t="s">
        <v>1937</v>
      </c>
      <c r="AB1734" s="142" t="str">
        <f t="shared" si="92"/>
        <v>SHE20161123SULE1È</v>
      </c>
      <c r="AC1734" s="142">
        <f t="shared" si="93"/>
        <v>0</v>
      </c>
      <c r="AD1734" s="142" t="str">
        <f>VLOOKUP(U1734,NIVEAUXADMIN!A:B,2,FALSE)</f>
        <v>HT07</v>
      </c>
      <c r="AE1734" s="142" t="str">
        <f>VLOOKUP(V1734,NIVEAUXADMIN!E:F,2,FALSE)</f>
        <v>HT07711</v>
      </c>
      <c r="AF1734" s="142" t="str">
        <f>VLOOKUP(W1734,NIVEAUXADMIN!I:J,2,FALSE)</f>
        <v>HT07711-01</v>
      </c>
      <c r="AG1734" s="142">
        <f>IF(SUMPRODUCT(($A$4:$A1734=A1734)*($V$4:$V1734=V1734))&gt;1,0,1)</f>
        <v>0</v>
      </c>
    </row>
    <row r="1735" spans="1:33">
      <c r="A1735" s="86" t="s">
        <v>115</v>
      </c>
      <c r="B1735" s="86" t="s">
        <v>115</v>
      </c>
      <c r="C1735" s="86" t="s">
        <v>26</v>
      </c>
      <c r="D1735" s="72" t="s">
        <v>1168</v>
      </c>
      <c r="E1735" s="72"/>
      <c r="F1735" s="88" t="s">
        <v>32</v>
      </c>
      <c r="G1735" s="88" t="str">
        <f t="shared" si="94"/>
        <v>Novembre</v>
      </c>
      <c r="H1735" s="101">
        <v>42697</v>
      </c>
      <c r="I1735" s="84" t="s">
        <v>1051</v>
      </c>
      <c r="J1735" s="142" t="s">
        <v>1052</v>
      </c>
      <c r="K1735" s="142" t="s">
        <v>1056</v>
      </c>
      <c r="L1735" s="142" t="s">
        <v>1223</v>
      </c>
      <c r="M1735" s="80" t="str">
        <f>IFERROR(VLOOKUP(K1735,REFERENCES!R:S,2,FALSE),"")</f>
        <v>Nombre</v>
      </c>
      <c r="N1735" s="159">
        <v>201</v>
      </c>
      <c r="O1735" s="75"/>
      <c r="P1735" s="75"/>
      <c r="Q1735" s="75"/>
      <c r="R1735" s="79" t="s">
        <v>1885</v>
      </c>
      <c r="S1735" s="144">
        <v>100</v>
      </c>
      <c r="T1735" s="85" t="s">
        <v>1040</v>
      </c>
      <c r="U1735" s="142" t="s">
        <v>20</v>
      </c>
      <c r="V1735" s="142" t="s">
        <v>21</v>
      </c>
      <c r="W1735" s="86" t="s">
        <v>1321</v>
      </c>
      <c r="X1735" s="142" t="s">
        <v>1938</v>
      </c>
      <c r="Y1735" s="142" t="s">
        <v>1036</v>
      </c>
      <c r="Z1735" s="142" t="s">
        <v>1069</v>
      </c>
      <c r="AA1735" s="142" t="s">
        <v>1222</v>
      </c>
      <c r="AB1735" s="142" t="str">
        <f t="shared" si="92"/>
        <v>SHE20161123SULE1È</v>
      </c>
      <c r="AC1735" s="142">
        <f t="shared" si="93"/>
        <v>0</v>
      </c>
      <c r="AD1735" s="142" t="str">
        <f>VLOOKUP(U1735,NIVEAUXADMIN!A:B,2,FALSE)</f>
        <v>HT07</v>
      </c>
      <c r="AE1735" s="142" t="str">
        <f>VLOOKUP(V1735,NIVEAUXADMIN!E:F,2,FALSE)</f>
        <v>HT07711</v>
      </c>
      <c r="AF1735" s="142" t="str">
        <f>VLOOKUP(W1735,NIVEAUXADMIN!I:J,2,FALSE)</f>
        <v>HT07711-01</v>
      </c>
      <c r="AG1735" s="142">
        <f>IF(SUMPRODUCT(($A$4:$A1735=A1735)*($V$4:$V1735=V1735))&gt;1,0,1)</f>
        <v>0</v>
      </c>
    </row>
    <row r="1736" spans="1:33">
      <c r="A1736" s="86" t="s">
        <v>115</v>
      </c>
      <c r="B1736" s="86" t="s">
        <v>115</v>
      </c>
      <c r="C1736" s="86" t="s">
        <v>26</v>
      </c>
      <c r="D1736" s="72" t="s">
        <v>1168</v>
      </c>
      <c r="E1736" s="72"/>
      <c r="F1736" s="88" t="s">
        <v>32</v>
      </c>
      <c r="G1736" s="88" t="str">
        <f t="shared" si="94"/>
        <v>Novembre</v>
      </c>
      <c r="H1736" s="101">
        <v>42697</v>
      </c>
      <c r="I1736" s="84" t="s">
        <v>1049</v>
      </c>
      <c r="J1736" s="142" t="s">
        <v>1053</v>
      </c>
      <c r="K1736" s="142" t="s">
        <v>1064</v>
      </c>
      <c r="L1736" s="142" t="s">
        <v>1223</v>
      </c>
      <c r="M1736" s="80" t="str">
        <f>IFERROR(VLOOKUP(K1736,REFERENCES!R:S,2,FALSE),"")</f>
        <v>Nombre</v>
      </c>
      <c r="N1736" s="159">
        <v>100</v>
      </c>
      <c r="O1736" s="75"/>
      <c r="P1736" s="75"/>
      <c r="Q1736" s="75"/>
      <c r="R1736" s="79" t="s">
        <v>1885</v>
      </c>
      <c r="S1736" s="144">
        <v>100</v>
      </c>
      <c r="T1736" s="85" t="s">
        <v>1040</v>
      </c>
      <c r="U1736" s="142" t="s">
        <v>20</v>
      </c>
      <c r="V1736" s="142" t="s">
        <v>21</v>
      </c>
      <c r="W1736" s="86" t="s">
        <v>1321</v>
      </c>
      <c r="X1736" s="142" t="s">
        <v>1938</v>
      </c>
      <c r="Y1736" s="142" t="s">
        <v>1036</v>
      </c>
      <c r="Z1736" s="142" t="s">
        <v>1069</v>
      </c>
      <c r="AA1736" s="142" t="s">
        <v>1224</v>
      </c>
      <c r="AB1736" s="142" t="str">
        <f t="shared" si="92"/>
        <v>SHE20161123SULE1È</v>
      </c>
      <c r="AC1736" s="142">
        <f t="shared" si="93"/>
        <v>0</v>
      </c>
      <c r="AD1736" s="142" t="str">
        <f>VLOOKUP(U1736,NIVEAUXADMIN!A:B,2,FALSE)</f>
        <v>HT07</v>
      </c>
      <c r="AE1736" s="142" t="str">
        <f>VLOOKUP(V1736,NIVEAUXADMIN!E:F,2,FALSE)</f>
        <v>HT07711</v>
      </c>
      <c r="AF1736" s="142" t="str">
        <f>VLOOKUP(W1736,NIVEAUXADMIN!I:J,2,FALSE)</f>
        <v>HT07711-01</v>
      </c>
      <c r="AG1736" s="142">
        <f>IF(SUMPRODUCT(($A$4:$A1736=A1736)*($V$4:$V1736=V1736))&gt;1,0,1)</f>
        <v>0</v>
      </c>
    </row>
    <row r="1737" spans="1:33">
      <c r="A1737" s="86" t="s">
        <v>115</v>
      </c>
      <c r="B1737" s="86" t="s">
        <v>115</v>
      </c>
      <c r="C1737" s="86" t="s">
        <v>26</v>
      </c>
      <c r="D1737" s="72" t="s">
        <v>1168</v>
      </c>
      <c r="E1737" s="72"/>
      <c r="F1737" s="88" t="s">
        <v>32</v>
      </c>
      <c r="G1737" s="88" t="str">
        <f t="shared" si="94"/>
        <v>Novembre</v>
      </c>
      <c r="H1737" s="101">
        <v>42697</v>
      </c>
      <c r="I1737" s="84" t="s">
        <v>1051</v>
      </c>
      <c r="J1737" s="142" t="s">
        <v>1052</v>
      </c>
      <c r="K1737" s="142" t="s">
        <v>1061</v>
      </c>
      <c r="L1737" s="142" t="s">
        <v>1221</v>
      </c>
      <c r="M1737" s="80" t="str">
        <f>IFERROR(VLOOKUP(K1737,REFERENCES!R:S,2,FALSE),"")</f>
        <v>Nombre</v>
      </c>
      <c r="N1737" s="159">
        <v>402</v>
      </c>
      <c r="O1737" s="75"/>
      <c r="P1737" s="75"/>
      <c r="Q1737" s="75"/>
      <c r="R1737" s="79" t="s">
        <v>1885</v>
      </c>
      <c r="S1737" s="144">
        <v>100</v>
      </c>
      <c r="T1737" s="85" t="s">
        <v>1040</v>
      </c>
      <c r="U1737" s="142" t="s">
        <v>20</v>
      </c>
      <c r="V1737" s="142" t="s">
        <v>21</v>
      </c>
      <c r="W1737" s="86" t="s">
        <v>1321</v>
      </c>
      <c r="X1737" s="142" t="s">
        <v>1938</v>
      </c>
      <c r="Y1737" s="142" t="s">
        <v>1036</v>
      </c>
      <c r="Z1737" s="142" t="s">
        <v>1069</v>
      </c>
      <c r="AA1737" s="142" t="s">
        <v>1222</v>
      </c>
      <c r="AB1737" s="142" t="str">
        <f t="shared" si="92"/>
        <v>SHE20161123SULE1È</v>
      </c>
      <c r="AC1737" s="142">
        <f t="shared" si="93"/>
        <v>0</v>
      </c>
      <c r="AD1737" s="142" t="str">
        <f>VLOOKUP(U1737,NIVEAUXADMIN!A:B,2,FALSE)</f>
        <v>HT07</v>
      </c>
      <c r="AE1737" s="142" t="str">
        <f>VLOOKUP(V1737,NIVEAUXADMIN!E:F,2,FALSE)</f>
        <v>HT07711</v>
      </c>
      <c r="AF1737" s="142" t="str">
        <f>VLOOKUP(W1737,NIVEAUXADMIN!I:J,2,FALSE)</f>
        <v>HT07711-01</v>
      </c>
      <c r="AG1737" s="142">
        <f>IF(SUMPRODUCT(($A$4:$A1737=A1737)*($V$4:$V1737=V1737))&gt;1,0,1)</f>
        <v>0</v>
      </c>
    </row>
    <row r="1738" spans="1:33">
      <c r="A1738" s="86" t="s">
        <v>115</v>
      </c>
      <c r="B1738" s="86" t="s">
        <v>115</v>
      </c>
      <c r="C1738" s="86" t="s">
        <v>26</v>
      </c>
      <c r="D1738" s="72" t="s">
        <v>1168</v>
      </c>
      <c r="E1738" s="72"/>
      <c r="F1738" s="88" t="s">
        <v>32</v>
      </c>
      <c r="G1738" s="88" t="str">
        <f t="shared" si="94"/>
        <v>Novembre</v>
      </c>
      <c r="H1738" s="101">
        <v>42697</v>
      </c>
      <c r="I1738" s="84" t="s">
        <v>1051</v>
      </c>
      <c r="J1738" s="142" t="s">
        <v>1052</v>
      </c>
      <c r="K1738" s="142" t="s">
        <v>1058</v>
      </c>
      <c r="L1738" s="142" t="s">
        <v>1221</v>
      </c>
      <c r="M1738" s="80" t="str">
        <f>IFERROR(VLOOKUP(K1738,REFERENCES!R:S,2,FALSE),"")</f>
        <v>Nombre</v>
      </c>
      <c r="N1738" s="159">
        <v>402</v>
      </c>
      <c r="O1738" s="75"/>
      <c r="P1738" s="75"/>
      <c r="Q1738" s="75"/>
      <c r="R1738" s="79" t="s">
        <v>1885</v>
      </c>
      <c r="S1738" s="144">
        <v>100</v>
      </c>
      <c r="T1738" s="85" t="s">
        <v>1040</v>
      </c>
      <c r="U1738" s="142" t="s">
        <v>20</v>
      </c>
      <c r="V1738" s="142" t="s">
        <v>21</v>
      </c>
      <c r="W1738" s="86" t="s">
        <v>1321</v>
      </c>
      <c r="X1738" s="142" t="s">
        <v>1938</v>
      </c>
      <c r="Y1738" s="142" t="s">
        <v>1036</v>
      </c>
      <c r="Z1738" s="142" t="s">
        <v>1069</v>
      </c>
      <c r="AA1738" s="142" t="s">
        <v>1222</v>
      </c>
      <c r="AB1738" s="142" t="str">
        <f t="shared" si="92"/>
        <v>SHE20161123SULE1È</v>
      </c>
      <c r="AC1738" s="142">
        <f t="shared" si="93"/>
        <v>0</v>
      </c>
      <c r="AD1738" s="142" t="str">
        <f>VLOOKUP(U1738,NIVEAUXADMIN!A:B,2,FALSE)</f>
        <v>HT07</v>
      </c>
      <c r="AE1738" s="142" t="str">
        <f>VLOOKUP(V1738,NIVEAUXADMIN!E:F,2,FALSE)</f>
        <v>HT07711</v>
      </c>
      <c r="AF1738" s="142" t="str">
        <f>VLOOKUP(W1738,NIVEAUXADMIN!I:J,2,FALSE)</f>
        <v>HT07711-01</v>
      </c>
      <c r="AG1738" s="142">
        <f>IF(SUMPRODUCT(($A$4:$A1738=A1738)*($V$4:$V1738=V1738))&gt;1,0,1)</f>
        <v>0</v>
      </c>
    </row>
    <row r="1739" spans="1:33">
      <c r="A1739" s="86" t="s">
        <v>115</v>
      </c>
      <c r="B1739" s="86" t="s">
        <v>115</v>
      </c>
      <c r="C1739" s="86" t="s">
        <v>26</v>
      </c>
      <c r="D1739" s="72" t="s">
        <v>1945</v>
      </c>
      <c r="E1739" s="72"/>
      <c r="F1739" s="88" t="s">
        <v>32</v>
      </c>
      <c r="G1739" s="88" t="str">
        <f t="shared" si="94"/>
        <v>Decembre</v>
      </c>
      <c r="H1739" s="101">
        <v>42706</v>
      </c>
      <c r="I1739" s="84" t="s">
        <v>1051</v>
      </c>
      <c r="J1739" s="142" t="s">
        <v>1052</v>
      </c>
      <c r="K1739" s="142" t="s">
        <v>1059</v>
      </c>
      <c r="L1739" s="142" t="s">
        <v>1223</v>
      </c>
      <c r="M1739" s="80" t="str">
        <f>IFERROR(VLOOKUP(K1739,REFERENCES!R:S,2,FALSE),"")</f>
        <v>Nombre</v>
      </c>
      <c r="N1739" s="159">
        <v>202</v>
      </c>
      <c r="O1739" s="75"/>
      <c r="P1739" s="75"/>
      <c r="Q1739" s="75"/>
      <c r="R1739" s="79" t="s">
        <v>1885</v>
      </c>
      <c r="S1739" s="144">
        <v>202</v>
      </c>
      <c r="T1739" s="85" t="s">
        <v>1040</v>
      </c>
      <c r="U1739" s="142" t="s">
        <v>20</v>
      </c>
      <c r="V1739" s="142" t="s">
        <v>21</v>
      </c>
      <c r="W1739" s="86" t="s">
        <v>1321</v>
      </c>
      <c r="X1739" s="142"/>
      <c r="Y1739" s="142" t="s">
        <v>1037</v>
      </c>
      <c r="Z1739" s="142" t="s">
        <v>1069</v>
      </c>
      <c r="AA1739" s="142" t="s">
        <v>1937</v>
      </c>
      <c r="AB1739" s="142" t="str">
        <f t="shared" si="92"/>
        <v>SHE2016122SULE1È</v>
      </c>
      <c r="AC1739" s="142">
        <f t="shared" si="93"/>
        <v>0</v>
      </c>
      <c r="AD1739" s="142" t="str">
        <f>VLOOKUP(U1739,NIVEAUXADMIN!A:B,2,FALSE)</f>
        <v>HT07</v>
      </c>
      <c r="AE1739" s="142" t="str">
        <f>VLOOKUP(V1739,NIVEAUXADMIN!E:F,2,FALSE)</f>
        <v>HT07711</v>
      </c>
      <c r="AF1739" s="142" t="str">
        <f>VLOOKUP(W1739,NIVEAUXADMIN!I:J,2,FALSE)</f>
        <v>HT07711-01</v>
      </c>
      <c r="AG1739" s="142">
        <f>IF(SUMPRODUCT(($A$4:$A1739=A1739)*($V$4:$V1739=V1739))&gt;1,0,1)</f>
        <v>0</v>
      </c>
    </row>
    <row r="1740" spans="1:33">
      <c r="A1740" s="86" t="s">
        <v>115</v>
      </c>
      <c r="B1740" s="86" t="s">
        <v>115</v>
      </c>
      <c r="C1740" s="86" t="s">
        <v>26</v>
      </c>
      <c r="D1740" s="72" t="s">
        <v>1945</v>
      </c>
      <c r="E1740" s="72"/>
      <c r="F1740" s="88" t="s">
        <v>32</v>
      </c>
      <c r="G1740" s="88" t="str">
        <f t="shared" si="94"/>
        <v>Decembre</v>
      </c>
      <c r="H1740" s="101">
        <v>42706</v>
      </c>
      <c r="I1740" s="84" t="s">
        <v>1051</v>
      </c>
      <c r="J1740" s="142" t="s">
        <v>1052</v>
      </c>
      <c r="K1740" s="142" t="s">
        <v>1056</v>
      </c>
      <c r="L1740" s="142" t="s">
        <v>1223</v>
      </c>
      <c r="M1740" s="80" t="str">
        <f>IFERROR(VLOOKUP(K1740,REFERENCES!R:S,2,FALSE),"")</f>
        <v>Nombre</v>
      </c>
      <c r="N1740" s="159">
        <v>202</v>
      </c>
      <c r="O1740" s="75"/>
      <c r="P1740" s="75"/>
      <c r="Q1740" s="75"/>
      <c r="R1740" s="79" t="s">
        <v>1885</v>
      </c>
      <c r="S1740" s="144">
        <v>202</v>
      </c>
      <c r="T1740" s="85" t="s">
        <v>1040</v>
      </c>
      <c r="U1740" s="142" t="s">
        <v>20</v>
      </c>
      <c r="V1740" s="142" t="s">
        <v>21</v>
      </c>
      <c r="W1740" s="86" t="s">
        <v>1321</v>
      </c>
      <c r="X1740" s="142"/>
      <c r="Y1740" s="142" t="s">
        <v>1037</v>
      </c>
      <c r="Z1740" s="142" t="s">
        <v>1069</v>
      </c>
      <c r="AA1740" s="142" t="s">
        <v>1222</v>
      </c>
      <c r="AB1740" s="142" t="str">
        <f t="shared" si="92"/>
        <v>SHE2016122SULE1È</v>
      </c>
      <c r="AC1740" s="142">
        <f t="shared" si="93"/>
        <v>0</v>
      </c>
      <c r="AD1740" s="142" t="str">
        <f>VLOOKUP(U1740,NIVEAUXADMIN!A:B,2,FALSE)</f>
        <v>HT07</v>
      </c>
      <c r="AE1740" s="142" t="str">
        <f>VLOOKUP(V1740,NIVEAUXADMIN!E:F,2,FALSE)</f>
        <v>HT07711</v>
      </c>
      <c r="AF1740" s="142" t="str">
        <f>VLOOKUP(W1740,NIVEAUXADMIN!I:J,2,FALSE)</f>
        <v>HT07711-01</v>
      </c>
      <c r="AG1740" s="142">
        <f>IF(SUMPRODUCT(($A$4:$A1740=A1740)*($V$4:$V1740=V1740))&gt;1,0,1)</f>
        <v>0</v>
      </c>
    </row>
    <row r="1741" spans="1:33">
      <c r="A1741" s="86" t="s">
        <v>115</v>
      </c>
      <c r="B1741" s="86" t="s">
        <v>115</v>
      </c>
      <c r="C1741" s="86" t="s">
        <v>26</v>
      </c>
      <c r="D1741" s="72" t="s">
        <v>1945</v>
      </c>
      <c r="E1741" s="72"/>
      <c r="F1741" s="88" t="s">
        <v>32</v>
      </c>
      <c r="G1741" s="88" t="str">
        <f t="shared" si="94"/>
        <v>Decembre</v>
      </c>
      <c r="H1741" s="101">
        <v>42706</v>
      </c>
      <c r="I1741" s="84" t="s">
        <v>1051</v>
      </c>
      <c r="J1741" s="142" t="s">
        <v>1052</v>
      </c>
      <c r="K1741" s="142" t="s">
        <v>1061</v>
      </c>
      <c r="L1741" s="142" t="s">
        <v>1221</v>
      </c>
      <c r="M1741" s="80" t="str">
        <f>IFERROR(VLOOKUP(K1741,REFERENCES!R:S,2,FALSE),"")</f>
        <v>Nombre</v>
      </c>
      <c r="N1741" s="159">
        <v>404</v>
      </c>
      <c r="O1741" s="75"/>
      <c r="P1741" s="75"/>
      <c r="Q1741" s="75"/>
      <c r="R1741" s="79" t="s">
        <v>1885</v>
      </c>
      <c r="S1741" s="144">
        <v>202</v>
      </c>
      <c r="T1741" s="85" t="s">
        <v>1040</v>
      </c>
      <c r="U1741" s="142" t="s">
        <v>20</v>
      </c>
      <c r="V1741" s="142" t="s">
        <v>21</v>
      </c>
      <c r="W1741" s="86" t="s">
        <v>1321</v>
      </c>
      <c r="X1741" s="142"/>
      <c r="Y1741" s="142" t="s">
        <v>1037</v>
      </c>
      <c r="Z1741" s="142" t="s">
        <v>1069</v>
      </c>
      <c r="AA1741" s="142" t="s">
        <v>1222</v>
      </c>
      <c r="AB1741" s="142" t="str">
        <f t="shared" si="92"/>
        <v>SHE2016122SULE1È</v>
      </c>
      <c r="AC1741" s="142">
        <f t="shared" si="93"/>
        <v>0</v>
      </c>
      <c r="AD1741" s="142" t="str">
        <f>VLOOKUP(U1741,NIVEAUXADMIN!A:B,2,FALSE)</f>
        <v>HT07</v>
      </c>
      <c r="AE1741" s="142" t="str">
        <f>VLOOKUP(V1741,NIVEAUXADMIN!E:F,2,FALSE)</f>
        <v>HT07711</v>
      </c>
      <c r="AF1741" s="142" t="str">
        <f>VLOOKUP(W1741,NIVEAUXADMIN!I:J,2,FALSE)</f>
        <v>HT07711-01</v>
      </c>
      <c r="AG1741" s="142">
        <f>IF(SUMPRODUCT(($A$4:$A1741=A1741)*($V$4:$V1741=V1741))&gt;1,0,1)</f>
        <v>0</v>
      </c>
    </row>
    <row r="1742" spans="1:33">
      <c r="A1742" s="86" t="s">
        <v>115</v>
      </c>
      <c r="B1742" s="86" t="s">
        <v>115</v>
      </c>
      <c r="C1742" s="86" t="s">
        <v>26</v>
      </c>
      <c r="D1742" s="72" t="s">
        <v>1945</v>
      </c>
      <c r="E1742" s="72"/>
      <c r="F1742" s="88" t="s">
        <v>32</v>
      </c>
      <c r="G1742" s="88" t="str">
        <f t="shared" si="94"/>
        <v>Decembre</v>
      </c>
      <c r="H1742" s="101">
        <v>42706</v>
      </c>
      <c r="I1742" s="84" t="s">
        <v>1051</v>
      </c>
      <c r="J1742" s="142" t="s">
        <v>1052</v>
      </c>
      <c r="K1742" s="142" t="s">
        <v>1058</v>
      </c>
      <c r="L1742" s="142" t="s">
        <v>1221</v>
      </c>
      <c r="M1742" s="80" t="str">
        <f>IFERROR(VLOOKUP(K1742,REFERENCES!R:S,2,FALSE),"")</f>
        <v>Nombre</v>
      </c>
      <c r="N1742" s="159">
        <v>404</v>
      </c>
      <c r="O1742" s="75"/>
      <c r="P1742" s="75"/>
      <c r="Q1742" s="75"/>
      <c r="R1742" s="79" t="s">
        <v>1885</v>
      </c>
      <c r="S1742" s="144">
        <v>202</v>
      </c>
      <c r="T1742" s="85" t="s">
        <v>1040</v>
      </c>
      <c r="U1742" s="142" t="s">
        <v>20</v>
      </c>
      <c r="V1742" s="142" t="s">
        <v>21</v>
      </c>
      <c r="W1742" s="86" t="s">
        <v>1321</v>
      </c>
      <c r="X1742" s="142"/>
      <c r="Y1742" s="142" t="s">
        <v>1037</v>
      </c>
      <c r="Z1742" s="142" t="s">
        <v>1069</v>
      </c>
      <c r="AA1742" s="142" t="s">
        <v>1222</v>
      </c>
      <c r="AB1742" s="142" t="str">
        <f t="shared" si="92"/>
        <v>SHE2016122SULE1È</v>
      </c>
      <c r="AC1742" s="142">
        <f t="shared" si="93"/>
        <v>0</v>
      </c>
      <c r="AD1742" s="142" t="str">
        <f>VLOOKUP(U1742,NIVEAUXADMIN!A:B,2,FALSE)</f>
        <v>HT07</v>
      </c>
      <c r="AE1742" s="142" t="str">
        <f>VLOOKUP(V1742,NIVEAUXADMIN!E:F,2,FALSE)</f>
        <v>HT07711</v>
      </c>
      <c r="AF1742" s="142" t="str">
        <f>VLOOKUP(W1742,NIVEAUXADMIN!I:J,2,FALSE)</f>
        <v>HT07711-01</v>
      </c>
      <c r="AG1742" s="142">
        <f>IF(SUMPRODUCT(($A$4:$A1742=A1742)*($V$4:$V1742=V1742))&gt;1,0,1)</f>
        <v>0</v>
      </c>
    </row>
    <row r="1743" spans="1:33">
      <c r="A1743" s="86" t="s">
        <v>115</v>
      </c>
      <c r="B1743" s="86" t="s">
        <v>115</v>
      </c>
      <c r="C1743" s="86" t="s">
        <v>26</v>
      </c>
      <c r="D1743" s="72" t="s">
        <v>1945</v>
      </c>
      <c r="E1743" s="72"/>
      <c r="F1743" s="88" t="s">
        <v>32</v>
      </c>
      <c r="G1743" s="88" t="str">
        <f t="shared" si="94"/>
        <v>Decembre</v>
      </c>
      <c r="H1743" s="101">
        <v>42713</v>
      </c>
      <c r="I1743" s="84" t="s">
        <v>1049</v>
      </c>
      <c r="J1743" s="142" t="s">
        <v>1053</v>
      </c>
      <c r="K1743" s="142" t="s">
        <v>1064</v>
      </c>
      <c r="L1743" s="142" t="s">
        <v>1223</v>
      </c>
      <c r="M1743" s="80" t="str">
        <f>IFERROR(VLOOKUP(K1743,REFERENCES!R:S,2,FALSE),"")</f>
        <v>Nombre</v>
      </c>
      <c r="N1743" s="159">
        <v>106</v>
      </c>
      <c r="O1743" s="75"/>
      <c r="P1743" s="75"/>
      <c r="Q1743" s="75"/>
      <c r="R1743" s="79" t="s">
        <v>1885</v>
      </c>
      <c r="S1743" s="144">
        <v>106</v>
      </c>
      <c r="T1743" s="85" t="s">
        <v>1040</v>
      </c>
      <c r="U1743" s="142" t="s">
        <v>20</v>
      </c>
      <c r="V1743" s="142" t="s">
        <v>21</v>
      </c>
      <c r="W1743" s="86" t="s">
        <v>1321</v>
      </c>
      <c r="X1743" s="142"/>
      <c r="Y1743" s="142" t="s">
        <v>1037</v>
      </c>
      <c r="Z1743" s="142" t="s">
        <v>1069</v>
      </c>
      <c r="AA1743" s="142" t="s">
        <v>1224</v>
      </c>
      <c r="AB1743" s="142" t="str">
        <f t="shared" si="92"/>
        <v>SHE2016129SULE1È</v>
      </c>
      <c r="AC1743" s="142">
        <f t="shared" si="93"/>
        <v>0</v>
      </c>
      <c r="AD1743" s="142" t="str">
        <f>VLOOKUP(U1743,NIVEAUXADMIN!A:B,2,FALSE)</f>
        <v>HT07</v>
      </c>
      <c r="AE1743" s="142" t="str">
        <f>VLOOKUP(V1743,NIVEAUXADMIN!E:F,2,FALSE)</f>
        <v>HT07711</v>
      </c>
      <c r="AF1743" s="142" t="str">
        <f>VLOOKUP(W1743,NIVEAUXADMIN!I:J,2,FALSE)</f>
        <v>HT07711-01</v>
      </c>
      <c r="AG1743" s="142">
        <f>IF(SUMPRODUCT(($A$4:$A1743=A1743)*($V$4:$V1743=V1743))&gt;1,0,1)</f>
        <v>0</v>
      </c>
    </row>
    <row r="1744" spans="1:33">
      <c r="A1744" s="86" t="s">
        <v>115</v>
      </c>
      <c r="B1744" s="86" t="s">
        <v>115</v>
      </c>
      <c r="C1744" s="86" t="s">
        <v>26</v>
      </c>
      <c r="D1744" s="72" t="s">
        <v>2755</v>
      </c>
      <c r="E1744" s="72"/>
      <c r="F1744" s="142" t="s">
        <v>16</v>
      </c>
      <c r="G1744" s="142" t="str">
        <f t="shared" si="94"/>
        <v>Decembre</v>
      </c>
      <c r="H1744" s="158">
        <v>42718</v>
      </c>
      <c r="I1744" s="84" t="s">
        <v>1051</v>
      </c>
      <c r="J1744" s="142" t="s">
        <v>1052</v>
      </c>
      <c r="K1744" s="142" t="s">
        <v>1059</v>
      </c>
      <c r="L1744" s="142" t="s">
        <v>1223</v>
      </c>
      <c r="M1744" s="80" t="str">
        <f>IFERROR(VLOOKUP(K1744,REFERENCES!R:S,2,FALSE),"")</f>
        <v>Nombre</v>
      </c>
      <c r="N1744" s="159">
        <v>14</v>
      </c>
      <c r="O1744" s="75">
        <v>26</v>
      </c>
      <c r="P1744" s="75">
        <v>25</v>
      </c>
      <c r="Q1744" s="75">
        <v>26</v>
      </c>
      <c r="R1744" s="79">
        <v>77</v>
      </c>
      <c r="S1744" s="144">
        <v>14</v>
      </c>
      <c r="T1744" s="85" t="s">
        <v>1040</v>
      </c>
      <c r="U1744" s="142" t="s">
        <v>20</v>
      </c>
      <c r="V1744" s="142" t="s">
        <v>21</v>
      </c>
      <c r="W1744" s="86" t="s">
        <v>1321</v>
      </c>
      <c r="X1744" s="142"/>
      <c r="Y1744" s="142" t="s">
        <v>1036</v>
      </c>
      <c r="Z1744" s="142" t="s">
        <v>1069</v>
      </c>
      <c r="AA1744" s="142" t="s">
        <v>1937</v>
      </c>
      <c r="AB1744" s="142" t="str">
        <f t="shared" si="92"/>
        <v>SHE20161214SULE1È</v>
      </c>
      <c r="AC1744" s="142">
        <f t="shared" si="93"/>
        <v>0</v>
      </c>
      <c r="AD1744" s="142" t="str">
        <f>VLOOKUP(U1744,NIVEAUXADMIN!A:B,2,FALSE)</f>
        <v>HT07</v>
      </c>
      <c r="AE1744" s="142" t="str">
        <f>VLOOKUP(V1744,NIVEAUXADMIN!E:F,2,FALSE)</f>
        <v>HT07711</v>
      </c>
      <c r="AF1744" s="142" t="str">
        <f>VLOOKUP(W1744,NIVEAUXADMIN!I:J,2,FALSE)</f>
        <v>HT07711-01</v>
      </c>
      <c r="AG1744" s="142">
        <f>IF(SUMPRODUCT(($A$4:$A1744=A1744)*($V$4:$V1744=V1744))&gt;1,0,1)</f>
        <v>0</v>
      </c>
    </row>
    <row r="1745" spans="1:33">
      <c r="A1745" s="86" t="s">
        <v>115</v>
      </c>
      <c r="B1745" s="86" t="s">
        <v>115</v>
      </c>
      <c r="C1745" s="86" t="s">
        <v>26</v>
      </c>
      <c r="D1745" s="72" t="s">
        <v>2755</v>
      </c>
      <c r="E1745" s="72"/>
      <c r="F1745" s="142" t="s">
        <v>16</v>
      </c>
      <c r="G1745" s="142" t="str">
        <f t="shared" si="94"/>
        <v>Decembre</v>
      </c>
      <c r="H1745" s="158">
        <v>42718</v>
      </c>
      <c r="I1745" s="84" t="s">
        <v>1051</v>
      </c>
      <c r="J1745" s="142" t="s">
        <v>1052</v>
      </c>
      <c r="K1745" s="142" t="s">
        <v>1056</v>
      </c>
      <c r="L1745" s="142" t="s">
        <v>1223</v>
      </c>
      <c r="M1745" s="80" t="str">
        <f>IFERROR(VLOOKUP(K1745,REFERENCES!R:S,2,FALSE),"")</f>
        <v>Nombre</v>
      </c>
      <c r="N1745" s="159">
        <v>14</v>
      </c>
      <c r="O1745" s="75">
        <v>26</v>
      </c>
      <c r="P1745" s="75">
        <v>25</v>
      </c>
      <c r="Q1745" s="75">
        <v>26</v>
      </c>
      <c r="R1745" s="79">
        <v>77</v>
      </c>
      <c r="S1745" s="144">
        <v>14</v>
      </c>
      <c r="T1745" s="85" t="s">
        <v>1040</v>
      </c>
      <c r="U1745" s="142" t="s">
        <v>20</v>
      </c>
      <c r="V1745" s="142" t="s">
        <v>21</v>
      </c>
      <c r="W1745" s="86" t="s">
        <v>1321</v>
      </c>
      <c r="X1745" s="142"/>
      <c r="Y1745" s="142" t="s">
        <v>1036</v>
      </c>
      <c r="Z1745" s="142" t="s">
        <v>1069</v>
      </c>
      <c r="AA1745" s="142" t="s">
        <v>1222</v>
      </c>
      <c r="AB1745" s="142" t="str">
        <f t="shared" si="92"/>
        <v>SHE20161214SULE1È</v>
      </c>
      <c r="AC1745" s="142">
        <f t="shared" si="93"/>
        <v>0</v>
      </c>
      <c r="AD1745" s="142" t="str">
        <f>VLOOKUP(U1745,NIVEAUXADMIN!A:B,2,FALSE)</f>
        <v>HT07</v>
      </c>
      <c r="AE1745" s="142" t="str">
        <f>VLOOKUP(V1745,NIVEAUXADMIN!E:F,2,FALSE)</f>
        <v>HT07711</v>
      </c>
      <c r="AF1745" s="142" t="str">
        <f>VLOOKUP(W1745,NIVEAUXADMIN!I:J,2,FALSE)</f>
        <v>HT07711-01</v>
      </c>
      <c r="AG1745" s="142">
        <f>IF(SUMPRODUCT(($A$4:$A1745=A1745)*($V$4:$V1745=V1745))&gt;1,0,1)</f>
        <v>0</v>
      </c>
    </row>
    <row r="1746" spans="1:33">
      <c r="A1746" s="86" t="s">
        <v>115</v>
      </c>
      <c r="B1746" s="86" t="s">
        <v>115</v>
      </c>
      <c r="C1746" s="86" t="s">
        <v>26</v>
      </c>
      <c r="D1746" s="72" t="s">
        <v>2755</v>
      </c>
      <c r="E1746" s="72"/>
      <c r="F1746" s="142" t="s">
        <v>16</v>
      </c>
      <c r="G1746" s="142" t="str">
        <f t="shared" si="94"/>
        <v>Decembre</v>
      </c>
      <c r="H1746" s="158">
        <v>42718</v>
      </c>
      <c r="I1746" s="84" t="s">
        <v>1049</v>
      </c>
      <c r="J1746" s="142" t="s">
        <v>1053</v>
      </c>
      <c r="K1746" s="142" t="s">
        <v>1064</v>
      </c>
      <c r="L1746" s="142" t="s">
        <v>1223</v>
      </c>
      <c r="M1746" s="80" t="str">
        <f>IFERROR(VLOOKUP(K1746,REFERENCES!R:S,2,FALSE),"")</f>
        <v>Nombre</v>
      </c>
      <c r="N1746" s="159">
        <v>14</v>
      </c>
      <c r="O1746" s="75">
        <v>26</v>
      </c>
      <c r="P1746" s="75">
        <v>25</v>
      </c>
      <c r="Q1746" s="75">
        <v>26</v>
      </c>
      <c r="R1746" s="79">
        <v>77</v>
      </c>
      <c r="S1746" s="144">
        <v>14</v>
      </c>
      <c r="T1746" s="85" t="s">
        <v>1040</v>
      </c>
      <c r="U1746" s="142" t="s">
        <v>20</v>
      </c>
      <c r="V1746" s="142" t="s">
        <v>21</v>
      </c>
      <c r="W1746" s="86" t="s">
        <v>1321</v>
      </c>
      <c r="X1746" s="142"/>
      <c r="Y1746" s="142" t="s">
        <v>1036</v>
      </c>
      <c r="Z1746" s="142" t="s">
        <v>1069</v>
      </c>
      <c r="AA1746" s="142" t="s">
        <v>1224</v>
      </c>
      <c r="AB1746" s="142" t="str">
        <f t="shared" si="92"/>
        <v>SHE20161214SULE1È</v>
      </c>
      <c r="AC1746" s="142">
        <f t="shared" si="93"/>
        <v>0</v>
      </c>
      <c r="AD1746" s="142" t="str">
        <f>VLOOKUP(U1746,NIVEAUXADMIN!A:B,2,FALSE)</f>
        <v>HT07</v>
      </c>
      <c r="AE1746" s="142" t="str">
        <f>VLOOKUP(V1746,NIVEAUXADMIN!E:F,2,FALSE)</f>
        <v>HT07711</v>
      </c>
      <c r="AF1746" s="142" t="str">
        <f>VLOOKUP(W1746,NIVEAUXADMIN!I:J,2,FALSE)</f>
        <v>HT07711-01</v>
      </c>
      <c r="AG1746" s="142">
        <f>IF(SUMPRODUCT(($A$4:$A1746=A1746)*($V$4:$V1746=V1746))&gt;1,0,1)</f>
        <v>0</v>
      </c>
    </row>
    <row r="1747" spans="1:33">
      <c r="A1747" s="86" t="s">
        <v>115</v>
      </c>
      <c r="B1747" s="86" t="s">
        <v>115</v>
      </c>
      <c r="C1747" s="86" t="s">
        <v>26</v>
      </c>
      <c r="D1747" s="72" t="s">
        <v>2755</v>
      </c>
      <c r="E1747" s="72"/>
      <c r="F1747" s="142" t="s">
        <v>16</v>
      </c>
      <c r="G1747" s="142" t="str">
        <f t="shared" si="94"/>
        <v>Decembre</v>
      </c>
      <c r="H1747" s="158">
        <v>42718</v>
      </c>
      <c r="I1747" s="84" t="s">
        <v>1051</v>
      </c>
      <c r="J1747" s="142" t="s">
        <v>1052</v>
      </c>
      <c r="K1747" s="142" t="s">
        <v>1061</v>
      </c>
      <c r="L1747" s="142" t="s">
        <v>1221</v>
      </c>
      <c r="M1747" s="80" t="str">
        <f>IFERROR(VLOOKUP(K1747,REFERENCES!R:S,2,FALSE),"")</f>
        <v>Nombre</v>
      </c>
      <c r="N1747" s="159">
        <v>28</v>
      </c>
      <c r="O1747" s="75">
        <v>26</v>
      </c>
      <c r="P1747" s="75">
        <v>25</v>
      </c>
      <c r="Q1747" s="75">
        <v>26</v>
      </c>
      <c r="R1747" s="79">
        <v>77</v>
      </c>
      <c r="S1747" s="144">
        <v>14</v>
      </c>
      <c r="T1747" s="85" t="s">
        <v>1040</v>
      </c>
      <c r="U1747" s="142" t="s">
        <v>20</v>
      </c>
      <c r="V1747" s="142" t="s">
        <v>21</v>
      </c>
      <c r="W1747" s="86" t="s">
        <v>1321</v>
      </c>
      <c r="X1747" s="142"/>
      <c r="Y1747" s="142" t="s">
        <v>1036</v>
      </c>
      <c r="Z1747" s="142" t="s">
        <v>1069</v>
      </c>
      <c r="AA1747" s="142" t="s">
        <v>1222</v>
      </c>
      <c r="AB1747" s="142" t="str">
        <f t="shared" si="92"/>
        <v>SHE20161214SULE1È</v>
      </c>
      <c r="AC1747" s="142">
        <f t="shared" si="93"/>
        <v>0</v>
      </c>
      <c r="AD1747" s="142" t="str">
        <f>VLOOKUP(U1747,NIVEAUXADMIN!A:B,2,FALSE)</f>
        <v>HT07</v>
      </c>
      <c r="AE1747" s="142" t="str">
        <f>VLOOKUP(V1747,NIVEAUXADMIN!E:F,2,FALSE)</f>
        <v>HT07711</v>
      </c>
      <c r="AF1747" s="142" t="str">
        <f>VLOOKUP(W1747,NIVEAUXADMIN!I:J,2,FALSE)</f>
        <v>HT07711-01</v>
      </c>
      <c r="AG1747" s="142">
        <f>IF(SUMPRODUCT(($A$4:$A1747=A1747)*($V$4:$V1747=V1747))&gt;1,0,1)</f>
        <v>0</v>
      </c>
    </row>
    <row r="1748" spans="1:33">
      <c r="A1748" s="86" t="s">
        <v>115</v>
      </c>
      <c r="B1748" s="86" t="s">
        <v>115</v>
      </c>
      <c r="C1748" s="86" t="s">
        <v>26</v>
      </c>
      <c r="D1748" s="72" t="s">
        <v>2755</v>
      </c>
      <c r="E1748" s="72"/>
      <c r="F1748" s="142" t="s">
        <v>16</v>
      </c>
      <c r="G1748" s="142" t="str">
        <f t="shared" si="94"/>
        <v>Decembre</v>
      </c>
      <c r="H1748" s="158">
        <v>42718</v>
      </c>
      <c r="I1748" s="84" t="s">
        <v>1051</v>
      </c>
      <c r="J1748" s="142" t="s">
        <v>1052</v>
      </c>
      <c r="K1748" s="142" t="s">
        <v>1058</v>
      </c>
      <c r="L1748" s="142" t="s">
        <v>1221</v>
      </c>
      <c r="M1748" s="80" t="str">
        <f>IFERROR(VLOOKUP(K1748,REFERENCES!R:S,2,FALSE),"")</f>
        <v>Nombre</v>
      </c>
      <c r="N1748" s="159">
        <v>28</v>
      </c>
      <c r="O1748" s="75">
        <v>26</v>
      </c>
      <c r="P1748" s="75">
        <v>25</v>
      </c>
      <c r="Q1748" s="75">
        <v>26</v>
      </c>
      <c r="R1748" s="79">
        <v>77</v>
      </c>
      <c r="S1748" s="144">
        <v>14</v>
      </c>
      <c r="T1748" s="85" t="s">
        <v>1040</v>
      </c>
      <c r="U1748" s="142" t="s">
        <v>20</v>
      </c>
      <c r="V1748" s="142" t="s">
        <v>21</v>
      </c>
      <c r="W1748" s="86" t="s">
        <v>1321</v>
      </c>
      <c r="X1748" s="142"/>
      <c r="Y1748" s="142" t="s">
        <v>1036</v>
      </c>
      <c r="Z1748" s="142" t="s">
        <v>1069</v>
      </c>
      <c r="AA1748" s="142" t="s">
        <v>1222</v>
      </c>
      <c r="AB1748" s="142" t="str">
        <f t="shared" si="92"/>
        <v>SHE20161214SULE1È</v>
      </c>
      <c r="AC1748" s="142">
        <f t="shared" si="93"/>
        <v>0</v>
      </c>
      <c r="AD1748" s="142" t="str">
        <f>VLOOKUP(U1748,NIVEAUXADMIN!A:B,2,FALSE)</f>
        <v>HT07</v>
      </c>
      <c r="AE1748" s="142" t="str">
        <f>VLOOKUP(V1748,NIVEAUXADMIN!E:F,2,FALSE)</f>
        <v>HT07711</v>
      </c>
      <c r="AF1748" s="142" t="str">
        <f>VLOOKUP(W1748,NIVEAUXADMIN!I:J,2,FALSE)</f>
        <v>HT07711-01</v>
      </c>
      <c r="AG1748" s="142">
        <f>IF(SUMPRODUCT(($A$4:$A1748=A1748)*($V$4:$V1748=V1748))&gt;1,0,1)</f>
        <v>0</v>
      </c>
    </row>
    <row r="1749" spans="1:33">
      <c r="A1749" s="86" t="s">
        <v>115</v>
      </c>
      <c r="B1749" s="86" t="s">
        <v>115</v>
      </c>
      <c r="C1749" s="86" t="s">
        <v>26</v>
      </c>
      <c r="D1749" s="72" t="s">
        <v>1945</v>
      </c>
      <c r="E1749" s="72"/>
      <c r="F1749" s="142" t="s">
        <v>16</v>
      </c>
      <c r="G1749" s="142" t="str">
        <f t="shared" si="94"/>
        <v>Janvier</v>
      </c>
      <c r="H1749" s="158">
        <v>42746</v>
      </c>
      <c r="I1749" s="84" t="s">
        <v>1051</v>
      </c>
      <c r="J1749" s="142" t="s">
        <v>1052</v>
      </c>
      <c r="K1749" s="142" t="s">
        <v>1058</v>
      </c>
      <c r="L1749" s="142" t="s">
        <v>1221</v>
      </c>
      <c r="M1749" s="80" t="str">
        <f>IFERROR(VLOOKUP(K1749,REFERENCES!R:S,2,FALSE),"")</f>
        <v>Nombre</v>
      </c>
      <c r="N1749" s="144">
        <v>128</v>
      </c>
      <c r="O1749" s="75"/>
      <c r="P1749" s="75"/>
      <c r="Q1749" s="75"/>
      <c r="R1749" s="79" t="str">
        <f>IF(SUM(O1749+P1749+Q1749)=0,"",SUM(O1749+P1749+Q1749))</f>
        <v/>
      </c>
      <c r="S1749" s="144">
        <v>64</v>
      </c>
      <c r="T1749" s="85" t="s">
        <v>1040</v>
      </c>
      <c r="U1749" s="142" t="s">
        <v>20</v>
      </c>
      <c r="V1749" s="142" t="s">
        <v>21</v>
      </c>
      <c r="W1749" s="86" t="s">
        <v>1321</v>
      </c>
      <c r="X1749" s="142" t="s">
        <v>2547</v>
      </c>
      <c r="Y1749" s="142" t="s">
        <v>1036</v>
      </c>
      <c r="Z1749" s="142" t="s">
        <v>1069</v>
      </c>
      <c r="AA1749" s="142" t="s">
        <v>2548</v>
      </c>
      <c r="AB1749" s="142" t="str">
        <f t="shared" si="92"/>
        <v>SHE2017111SULE1È</v>
      </c>
      <c r="AC1749" s="142">
        <f t="shared" si="93"/>
        <v>0</v>
      </c>
      <c r="AD1749" s="142" t="str">
        <f>VLOOKUP(U1749,NIVEAUXADMIN!A:B,2,FALSE)</f>
        <v>HT07</v>
      </c>
      <c r="AE1749" s="142" t="str">
        <f>VLOOKUP(V1749,NIVEAUXADMIN!E:F,2,FALSE)</f>
        <v>HT07711</v>
      </c>
      <c r="AF1749" s="142" t="str">
        <f>VLOOKUP(W1749,NIVEAUXADMIN!I:J,2,FALSE)</f>
        <v>HT07711-01</v>
      </c>
      <c r="AG1749" s="142">
        <f>IF(SUMPRODUCT(($A$4:$A1749=A1749)*($V$4:$V1749=V1749))&gt;1,0,1)</f>
        <v>0</v>
      </c>
    </row>
    <row r="1750" spans="1:33">
      <c r="A1750" s="86" t="s">
        <v>115</v>
      </c>
      <c r="B1750" s="86" t="s">
        <v>115</v>
      </c>
      <c r="C1750" s="86" t="s">
        <v>26</v>
      </c>
      <c r="D1750" s="72" t="s">
        <v>1945</v>
      </c>
      <c r="E1750" s="72"/>
      <c r="F1750" s="142" t="s">
        <v>16</v>
      </c>
      <c r="G1750" s="142" t="str">
        <f t="shared" si="94"/>
        <v>Janvier</v>
      </c>
      <c r="H1750" s="158">
        <v>42746</v>
      </c>
      <c r="I1750" s="84" t="s">
        <v>1051</v>
      </c>
      <c r="J1750" s="142" t="s">
        <v>1052</v>
      </c>
      <c r="K1750" s="142" t="s">
        <v>1061</v>
      </c>
      <c r="L1750" s="142" t="s">
        <v>1221</v>
      </c>
      <c r="M1750" s="80" t="str">
        <f>IFERROR(VLOOKUP(K1750,REFERENCES!R:S,2,FALSE),"")</f>
        <v>Nombre</v>
      </c>
      <c r="N1750" s="144">
        <v>128</v>
      </c>
      <c r="O1750" s="75"/>
      <c r="P1750" s="75"/>
      <c r="Q1750" s="75"/>
      <c r="R1750" s="79" t="str">
        <f>IF(SUM(O1750+P1750+Q1750)=0,"",SUM(O1750+P1750+Q1750))</f>
        <v/>
      </c>
      <c r="S1750" s="144">
        <v>64</v>
      </c>
      <c r="T1750" s="85" t="s">
        <v>1040</v>
      </c>
      <c r="U1750" s="142" t="s">
        <v>20</v>
      </c>
      <c r="V1750" s="142" t="s">
        <v>21</v>
      </c>
      <c r="W1750" s="86" t="s">
        <v>1321</v>
      </c>
      <c r="X1750" s="142" t="s">
        <v>2547</v>
      </c>
      <c r="Y1750" s="142" t="s">
        <v>1036</v>
      </c>
      <c r="Z1750" s="142" t="s">
        <v>1069</v>
      </c>
      <c r="AA1750" s="142" t="s">
        <v>2548</v>
      </c>
      <c r="AB1750" s="142" t="str">
        <f t="shared" si="92"/>
        <v>SHE2017111SULE1È</v>
      </c>
      <c r="AC1750" s="142">
        <f t="shared" si="93"/>
        <v>0</v>
      </c>
      <c r="AD1750" s="142" t="str">
        <f>VLOOKUP(U1750,NIVEAUXADMIN!A:B,2,FALSE)</f>
        <v>HT07</v>
      </c>
      <c r="AE1750" s="142" t="str">
        <f>VLOOKUP(V1750,NIVEAUXADMIN!E:F,2,FALSE)</f>
        <v>HT07711</v>
      </c>
      <c r="AF1750" s="142" t="str">
        <f>VLOOKUP(W1750,NIVEAUXADMIN!I:J,2,FALSE)</f>
        <v>HT07711-01</v>
      </c>
      <c r="AG1750" s="142">
        <f>IF(SUMPRODUCT(($A$4:$A1750=A1750)*($V$4:$V1750=V1750))&gt;1,0,1)</f>
        <v>0</v>
      </c>
    </row>
    <row r="1751" spans="1:33">
      <c r="A1751" s="86" t="s">
        <v>115</v>
      </c>
      <c r="B1751" s="86" t="s">
        <v>115</v>
      </c>
      <c r="C1751" s="86" t="s">
        <v>26</v>
      </c>
      <c r="D1751" s="72" t="s">
        <v>1945</v>
      </c>
      <c r="E1751" s="72"/>
      <c r="F1751" s="142" t="s">
        <v>16</v>
      </c>
      <c r="G1751" s="142" t="str">
        <f t="shared" si="94"/>
        <v>Janvier</v>
      </c>
      <c r="H1751" s="158">
        <v>42746</v>
      </c>
      <c r="I1751" s="84" t="s">
        <v>1051</v>
      </c>
      <c r="J1751" s="142" t="s">
        <v>1052</v>
      </c>
      <c r="K1751" s="142" t="s">
        <v>1056</v>
      </c>
      <c r="L1751" s="142" t="s">
        <v>1223</v>
      </c>
      <c r="M1751" s="80" t="str">
        <f>IFERROR(VLOOKUP(K1751,REFERENCES!R:S,2,FALSE),"")</f>
        <v>Nombre</v>
      </c>
      <c r="N1751" s="144">
        <v>64</v>
      </c>
      <c r="O1751" s="75"/>
      <c r="P1751" s="75"/>
      <c r="Q1751" s="75"/>
      <c r="R1751" s="79" t="str">
        <f>IF(SUM(O1751+P1751+Q1751)=0,"",SUM(O1751+P1751+Q1751))</f>
        <v/>
      </c>
      <c r="S1751" s="144">
        <v>64</v>
      </c>
      <c r="T1751" s="85" t="s">
        <v>1040</v>
      </c>
      <c r="U1751" s="142" t="s">
        <v>20</v>
      </c>
      <c r="V1751" s="142" t="s">
        <v>21</v>
      </c>
      <c r="W1751" s="86" t="s">
        <v>1321</v>
      </c>
      <c r="X1751" s="142" t="s">
        <v>2547</v>
      </c>
      <c r="Y1751" s="142" t="s">
        <v>1036</v>
      </c>
      <c r="Z1751" s="142" t="s">
        <v>1069</v>
      </c>
      <c r="AA1751" s="142" t="s">
        <v>2548</v>
      </c>
      <c r="AB1751" s="142" t="str">
        <f t="shared" si="92"/>
        <v>SHE2017111SULE1È</v>
      </c>
      <c r="AC1751" s="142">
        <f t="shared" si="93"/>
        <v>0</v>
      </c>
      <c r="AD1751" s="142" t="str">
        <f>VLOOKUP(U1751,NIVEAUXADMIN!A:B,2,FALSE)</f>
        <v>HT07</v>
      </c>
      <c r="AE1751" s="142" t="str">
        <f>VLOOKUP(V1751,NIVEAUXADMIN!E:F,2,FALSE)</f>
        <v>HT07711</v>
      </c>
      <c r="AF1751" s="142" t="str">
        <f>VLOOKUP(W1751,NIVEAUXADMIN!I:J,2,FALSE)</f>
        <v>HT07711-01</v>
      </c>
      <c r="AG1751" s="142">
        <f>IF(SUMPRODUCT(($A$4:$A1751=A1751)*($V$4:$V1751=V1751))&gt;1,0,1)</f>
        <v>0</v>
      </c>
    </row>
    <row r="1752" spans="1:33">
      <c r="A1752" s="86" t="s">
        <v>115</v>
      </c>
      <c r="B1752" s="86" t="s">
        <v>115</v>
      </c>
      <c r="C1752" s="86" t="s">
        <v>26</v>
      </c>
      <c r="D1752" s="72" t="s">
        <v>1945</v>
      </c>
      <c r="E1752" s="72"/>
      <c r="F1752" s="142" t="s">
        <v>16</v>
      </c>
      <c r="G1752" s="142" t="str">
        <f t="shared" si="94"/>
        <v>Janvier</v>
      </c>
      <c r="H1752" s="158">
        <v>42746</v>
      </c>
      <c r="I1752" s="84" t="s">
        <v>1051</v>
      </c>
      <c r="J1752" s="142" t="s">
        <v>1052</v>
      </c>
      <c r="K1752" s="142" t="s">
        <v>1059</v>
      </c>
      <c r="L1752" s="142" t="s">
        <v>1223</v>
      </c>
      <c r="M1752" s="80" t="str">
        <f>IFERROR(VLOOKUP(K1752,REFERENCES!R:S,2,FALSE),"")</f>
        <v>Nombre</v>
      </c>
      <c r="N1752" s="144">
        <v>64</v>
      </c>
      <c r="O1752" s="75"/>
      <c r="P1752" s="75"/>
      <c r="Q1752" s="75"/>
      <c r="R1752" s="79" t="str">
        <f>IF(SUM(O1752+P1752+Q1752)=0,"",SUM(O1752+P1752+Q1752))</f>
        <v/>
      </c>
      <c r="S1752" s="144">
        <v>64</v>
      </c>
      <c r="T1752" s="85" t="s">
        <v>1040</v>
      </c>
      <c r="U1752" s="142" t="s">
        <v>20</v>
      </c>
      <c r="V1752" s="142" t="s">
        <v>21</v>
      </c>
      <c r="W1752" s="86" t="s">
        <v>1321</v>
      </c>
      <c r="X1752" s="142" t="s">
        <v>2547</v>
      </c>
      <c r="Y1752" s="142" t="s">
        <v>1036</v>
      </c>
      <c r="Z1752" s="142" t="s">
        <v>1069</v>
      </c>
      <c r="AA1752" s="142" t="s">
        <v>2549</v>
      </c>
      <c r="AB1752" s="142" t="str">
        <f t="shared" si="92"/>
        <v>SHE2017111SULE1È</v>
      </c>
      <c r="AC1752" s="142">
        <f t="shared" si="93"/>
        <v>0</v>
      </c>
      <c r="AD1752" s="142" t="str">
        <f>VLOOKUP(U1752,NIVEAUXADMIN!A:B,2,FALSE)</f>
        <v>HT07</v>
      </c>
      <c r="AE1752" s="142" t="str">
        <f>VLOOKUP(V1752,NIVEAUXADMIN!E:F,2,FALSE)</f>
        <v>HT07711</v>
      </c>
      <c r="AF1752" s="142" t="str">
        <f>VLOOKUP(W1752,NIVEAUXADMIN!I:J,2,FALSE)</f>
        <v>HT07711-01</v>
      </c>
      <c r="AG1752" s="142">
        <f>IF(SUMPRODUCT(($A$4:$A1752=A1752)*($V$4:$V1752=V1752))&gt;1,0,1)</f>
        <v>0</v>
      </c>
    </row>
    <row r="1753" spans="1:33">
      <c r="A1753" s="86" t="s">
        <v>115</v>
      </c>
      <c r="B1753" s="86" t="s">
        <v>115</v>
      </c>
      <c r="C1753" s="86" t="s">
        <v>26</v>
      </c>
      <c r="D1753" s="72" t="s">
        <v>1945</v>
      </c>
      <c r="E1753" s="72"/>
      <c r="F1753" s="142" t="s">
        <v>16</v>
      </c>
      <c r="G1753" s="142" t="str">
        <f t="shared" si="94"/>
        <v>Janvier</v>
      </c>
      <c r="H1753" s="158">
        <v>42746</v>
      </c>
      <c r="I1753" s="84" t="s">
        <v>1049</v>
      </c>
      <c r="J1753" s="142" t="s">
        <v>1053</v>
      </c>
      <c r="K1753" s="142" t="s">
        <v>1064</v>
      </c>
      <c r="L1753" s="142" t="s">
        <v>1223</v>
      </c>
      <c r="M1753" s="80" t="str">
        <f>IFERROR(VLOOKUP(K1753,REFERENCES!R:S,2,FALSE),"")</f>
        <v>Nombre</v>
      </c>
      <c r="N1753" s="144">
        <v>64</v>
      </c>
      <c r="O1753" s="75"/>
      <c r="P1753" s="75"/>
      <c r="Q1753" s="75"/>
      <c r="R1753" s="79" t="str">
        <f>IF(SUM(O1753+P1753+Q1753)=0,"",SUM(O1753+P1753+Q1753))</f>
        <v/>
      </c>
      <c r="S1753" s="144">
        <v>64</v>
      </c>
      <c r="T1753" s="85" t="s">
        <v>1040</v>
      </c>
      <c r="U1753" s="142" t="s">
        <v>20</v>
      </c>
      <c r="V1753" s="142" t="s">
        <v>21</v>
      </c>
      <c r="W1753" s="86" t="s">
        <v>1321</v>
      </c>
      <c r="X1753" s="142" t="s">
        <v>2547</v>
      </c>
      <c r="Y1753" s="142" t="s">
        <v>1036</v>
      </c>
      <c r="Z1753" s="142" t="s">
        <v>1069</v>
      </c>
      <c r="AA1753" s="142" t="s">
        <v>2550</v>
      </c>
      <c r="AB1753" s="142" t="str">
        <f t="shared" si="92"/>
        <v>SHE2017111SULE1È</v>
      </c>
      <c r="AC1753" s="142">
        <f t="shared" si="93"/>
        <v>0</v>
      </c>
      <c r="AD1753" s="142" t="str">
        <f>VLOOKUP(U1753,NIVEAUXADMIN!A:B,2,FALSE)</f>
        <v>HT07</v>
      </c>
      <c r="AE1753" s="142" t="str">
        <f>VLOOKUP(V1753,NIVEAUXADMIN!E:F,2,FALSE)</f>
        <v>HT07711</v>
      </c>
      <c r="AF1753" s="142" t="str">
        <f>VLOOKUP(W1753,NIVEAUXADMIN!I:J,2,FALSE)</f>
        <v>HT07711-01</v>
      </c>
      <c r="AG1753" s="142">
        <f>IF(SUMPRODUCT(($A$4:$A1753=A1753)*($V$4:$V1753=V1753))&gt;1,0,1)</f>
        <v>0</v>
      </c>
    </row>
    <row r="1754" spans="1:33">
      <c r="A1754" s="86" t="s">
        <v>115</v>
      </c>
      <c r="B1754" s="86" t="s">
        <v>115</v>
      </c>
      <c r="C1754" s="86" t="s">
        <v>26</v>
      </c>
      <c r="D1754" s="72" t="s">
        <v>2755</v>
      </c>
      <c r="E1754" s="72"/>
      <c r="F1754" s="142" t="s">
        <v>16</v>
      </c>
      <c r="G1754" s="142" t="str">
        <f t="shared" si="94"/>
        <v>Decembre</v>
      </c>
      <c r="H1754" s="158">
        <v>42717</v>
      </c>
      <c r="I1754" s="84" t="s">
        <v>1051</v>
      </c>
      <c r="J1754" s="142" t="s">
        <v>1052</v>
      </c>
      <c r="K1754" s="142" t="s">
        <v>1059</v>
      </c>
      <c r="L1754" s="142" t="s">
        <v>1223</v>
      </c>
      <c r="M1754" s="80" t="str">
        <f>IFERROR(VLOOKUP(K1754,REFERENCES!R:S,2,FALSE),"")</f>
        <v>Nombre</v>
      </c>
      <c r="N1754" s="159">
        <v>9</v>
      </c>
      <c r="O1754" s="75">
        <v>22</v>
      </c>
      <c r="P1754" s="75">
        <v>15</v>
      </c>
      <c r="Q1754" s="75">
        <v>16</v>
      </c>
      <c r="R1754" s="79">
        <v>53</v>
      </c>
      <c r="S1754" s="144">
        <v>9</v>
      </c>
      <c r="T1754" s="85" t="s">
        <v>1040</v>
      </c>
      <c r="U1754" s="142" t="s">
        <v>20</v>
      </c>
      <c r="V1754" s="142" t="s">
        <v>21</v>
      </c>
      <c r="W1754" s="86" t="s">
        <v>1813</v>
      </c>
      <c r="X1754" s="142"/>
      <c r="Y1754" s="142" t="s">
        <v>1036</v>
      </c>
      <c r="Z1754" s="142" t="s">
        <v>1069</v>
      </c>
      <c r="AA1754" s="142" t="s">
        <v>1937</v>
      </c>
      <c r="AB1754" s="142" t="str">
        <f t="shared" si="92"/>
        <v>SHE20161213SULE9È</v>
      </c>
      <c r="AC1754" s="142">
        <f t="shared" si="93"/>
        <v>0</v>
      </c>
      <c r="AD1754" s="142" t="str">
        <f>VLOOKUP(U1754,NIVEAUXADMIN!A:B,2,FALSE)</f>
        <v>HT07</v>
      </c>
      <c r="AE1754" s="142" t="str">
        <f>VLOOKUP(V1754,NIVEAUXADMIN!E:F,2,FALSE)</f>
        <v>HT07711</v>
      </c>
      <c r="AF1754" s="142" t="str">
        <f>VLOOKUP(W1754,NIVEAUXADMIN!I:J,2,FALSE)</f>
        <v>HT07711-05</v>
      </c>
      <c r="AG1754" s="142">
        <f>IF(SUMPRODUCT(($A$4:$A1754=A1754)*($V$4:$V1754=V1754))&gt;1,0,1)</f>
        <v>0</v>
      </c>
    </row>
    <row r="1755" spans="1:33">
      <c r="A1755" s="86" t="s">
        <v>115</v>
      </c>
      <c r="B1755" s="86" t="s">
        <v>115</v>
      </c>
      <c r="C1755" s="86" t="s">
        <v>26</v>
      </c>
      <c r="D1755" s="72" t="s">
        <v>2755</v>
      </c>
      <c r="E1755" s="72"/>
      <c r="F1755" s="142" t="s">
        <v>16</v>
      </c>
      <c r="G1755" s="142" t="str">
        <f t="shared" si="94"/>
        <v>Decembre</v>
      </c>
      <c r="H1755" s="158">
        <v>42717</v>
      </c>
      <c r="I1755" s="84" t="s">
        <v>1051</v>
      </c>
      <c r="J1755" s="142" t="s">
        <v>1052</v>
      </c>
      <c r="K1755" s="142" t="s">
        <v>1056</v>
      </c>
      <c r="L1755" s="142" t="s">
        <v>1223</v>
      </c>
      <c r="M1755" s="80" t="str">
        <f>IFERROR(VLOOKUP(K1755,REFERENCES!R:S,2,FALSE),"")</f>
        <v>Nombre</v>
      </c>
      <c r="N1755" s="159">
        <v>9</v>
      </c>
      <c r="O1755" s="75">
        <v>22</v>
      </c>
      <c r="P1755" s="75">
        <v>15</v>
      </c>
      <c r="Q1755" s="75">
        <v>16</v>
      </c>
      <c r="R1755" s="79">
        <v>53</v>
      </c>
      <c r="S1755" s="144">
        <v>9</v>
      </c>
      <c r="T1755" s="85" t="s">
        <v>1040</v>
      </c>
      <c r="U1755" s="142" t="s">
        <v>20</v>
      </c>
      <c r="V1755" s="142" t="s">
        <v>21</v>
      </c>
      <c r="W1755" s="86" t="s">
        <v>1813</v>
      </c>
      <c r="X1755" s="142"/>
      <c r="Y1755" s="142" t="s">
        <v>1036</v>
      </c>
      <c r="Z1755" s="142" t="s">
        <v>1069</v>
      </c>
      <c r="AA1755" s="142" t="s">
        <v>1222</v>
      </c>
      <c r="AB1755" s="142" t="str">
        <f t="shared" si="92"/>
        <v>SHE20161213SULE9È</v>
      </c>
      <c r="AC1755" s="142">
        <f t="shared" si="93"/>
        <v>0</v>
      </c>
      <c r="AD1755" s="142" t="str">
        <f>VLOOKUP(U1755,NIVEAUXADMIN!A:B,2,FALSE)</f>
        <v>HT07</v>
      </c>
      <c r="AE1755" s="142" t="str">
        <f>VLOOKUP(V1755,NIVEAUXADMIN!E:F,2,FALSE)</f>
        <v>HT07711</v>
      </c>
      <c r="AF1755" s="142" t="str">
        <f>VLOOKUP(W1755,NIVEAUXADMIN!I:J,2,FALSE)</f>
        <v>HT07711-05</v>
      </c>
      <c r="AG1755" s="142">
        <f>IF(SUMPRODUCT(($A$4:$A1755=A1755)*($V$4:$V1755=V1755))&gt;1,0,1)</f>
        <v>0</v>
      </c>
    </row>
    <row r="1756" spans="1:33">
      <c r="A1756" s="86" t="s">
        <v>115</v>
      </c>
      <c r="B1756" s="86" t="s">
        <v>115</v>
      </c>
      <c r="C1756" s="86" t="s">
        <v>26</v>
      </c>
      <c r="D1756" s="72" t="s">
        <v>2755</v>
      </c>
      <c r="E1756" s="72"/>
      <c r="F1756" s="142" t="s">
        <v>16</v>
      </c>
      <c r="G1756" s="142" t="str">
        <f t="shared" si="94"/>
        <v>Decembre</v>
      </c>
      <c r="H1756" s="158">
        <v>42717</v>
      </c>
      <c r="I1756" s="84" t="s">
        <v>1049</v>
      </c>
      <c r="J1756" s="142" t="s">
        <v>1053</v>
      </c>
      <c r="K1756" s="142" t="s">
        <v>1064</v>
      </c>
      <c r="L1756" s="142" t="s">
        <v>1223</v>
      </c>
      <c r="M1756" s="80" t="str">
        <f>IFERROR(VLOOKUP(K1756,REFERENCES!R:S,2,FALSE),"")</f>
        <v>Nombre</v>
      </c>
      <c r="N1756" s="159">
        <v>9</v>
      </c>
      <c r="O1756" s="75">
        <v>22</v>
      </c>
      <c r="P1756" s="75">
        <v>15</v>
      </c>
      <c r="Q1756" s="75">
        <v>16</v>
      </c>
      <c r="R1756" s="79">
        <v>53</v>
      </c>
      <c r="S1756" s="144">
        <v>9</v>
      </c>
      <c r="T1756" s="85" t="s">
        <v>1040</v>
      </c>
      <c r="U1756" s="142" t="s">
        <v>20</v>
      </c>
      <c r="V1756" s="142" t="s">
        <v>21</v>
      </c>
      <c r="W1756" s="86" t="s">
        <v>1813</v>
      </c>
      <c r="X1756" s="142"/>
      <c r="Y1756" s="142" t="s">
        <v>1036</v>
      </c>
      <c r="Z1756" s="142" t="s">
        <v>1069</v>
      </c>
      <c r="AA1756" s="142" t="s">
        <v>1224</v>
      </c>
      <c r="AB1756" s="142" t="str">
        <f t="shared" si="92"/>
        <v>SHE20161213SULE9È</v>
      </c>
      <c r="AC1756" s="142">
        <f t="shared" si="93"/>
        <v>0</v>
      </c>
      <c r="AD1756" s="142" t="str">
        <f>VLOOKUP(U1756,NIVEAUXADMIN!A:B,2,FALSE)</f>
        <v>HT07</v>
      </c>
      <c r="AE1756" s="142" t="str">
        <f>VLOOKUP(V1756,NIVEAUXADMIN!E:F,2,FALSE)</f>
        <v>HT07711</v>
      </c>
      <c r="AF1756" s="142" t="str">
        <f>VLOOKUP(W1756,NIVEAUXADMIN!I:J,2,FALSE)</f>
        <v>HT07711-05</v>
      </c>
      <c r="AG1756" s="142">
        <f>IF(SUMPRODUCT(($A$4:$A1756=A1756)*($V$4:$V1756=V1756))&gt;1,0,1)</f>
        <v>0</v>
      </c>
    </row>
    <row r="1757" spans="1:33">
      <c r="A1757" s="86" t="s">
        <v>115</v>
      </c>
      <c r="B1757" s="86" t="s">
        <v>115</v>
      </c>
      <c r="C1757" s="86" t="s">
        <v>26</v>
      </c>
      <c r="D1757" s="72" t="s">
        <v>2755</v>
      </c>
      <c r="E1757" s="72"/>
      <c r="F1757" s="142" t="s">
        <v>16</v>
      </c>
      <c r="G1757" s="142" t="str">
        <f t="shared" si="94"/>
        <v>Decembre</v>
      </c>
      <c r="H1757" s="158">
        <v>42717</v>
      </c>
      <c r="I1757" s="84" t="s">
        <v>1051</v>
      </c>
      <c r="J1757" s="142" t="s">
        <v>1052</v>
      </c>
      <c r="K1757" s="142" t="s">
        <v>1061</v>
      </c>
      <c r="L1757" s="142" t="s">
        <v>1221</v>
      </c>
      <c r="M1757" s="80" t="str">
        <f>IFERROR(VLOOKUP(K1757,REFERENCES!R:S,2,FALSE),"")</f>
        <v>Nombre</v>
      </c>
      <c r="N1757" s="159">
        <v>18</v>
      </c>
      <c r="O1757" s="75">
        <v>22</v>
      </c>
      <c r="P1757" s="75">
        <v>15</v>
      </c>
      <c r="Q1757" s="75">
        <v>16</v>
      </c>
      <c r="R1757" s="79">
        <v>53</v>
      </c>
      <c r="S1757" s="144">
        <v>9</v>
      </c>
      <c r="T1757" s="85" t="s">
        <v>1040</v>
      </c>
      <c r="U1757" s="142" t="s">
        <v>20</v>
      </c>
      <c r="V1757" s="142" t="s">
        <v>21</v>
      </c>
      <c r="W1757" s="86" t="s">
        <v>1813</v>
      </c>
      <c r="X1757" s="142"/>
      <c r="Y1757" s="142" t="s">
        <v>1036</v>
      </c>
      <c r="Z1757" s="142" t="s">
        <v>1069</v>
      </c>
      <c r="AA1757" s="142" t="s">
        <v>1222</v>
      </c>
      <c r="AB1757" s="142" t="str">
        <f t="shared" si="92"/>
        <v>SHE20161213SULE9È</v>
      </c>
      <c r="AC1757" s="142">
        <f t="shared" si="93"/>
        <v>0</v>
      </c>
      <c r="AD1757" s="142" t="str">
        <f>VLOOKUP(U1757,NIVEAUXADMIN!A:B,2,FALSE)</f>
        <v>HT07</v>
      </c>
      <c r="AE1757" s="142" t="str">
        <f>VLOOKUP(V1757,NIVEAUXADMIN!E:F,2,FALSE)</f>
        <v>HT07711</v>
      </c>
      <c r="AF1757" s="142" t="str">
        <f>VLOOKUP(W1757,NIVEAUXADMIN!I:J,2,FALSE)</f>
        <v>HT07711-05</v>
      </c>
      <c r="AG1757" s="142">
        <f>IF(SUMPRODUCT(($A$4:$A1757=A1757)*($V$4:$V1757=V1757))&gt;1,0,1)</f>
        <v>0</v>
      </c>
    </row>
    <row r="1758" spans="1:33">
      <c r="A1758" s="86" t="s">
        <v>115</v>
      </c>
      <c r="B1758" s="86" t="s">
        <v>115</v>
      </c>
      <c r="C1758" s="86" t="s">
        <v>26</v>
      </c>
      <c r="D1758" s="72" t="s">
        <v>2755</v>
      </c>
      <c r="E1758" s="72"/>
      <c r="F1758" s="142" t="s">
        <v>16</v>
      </c>
      <c r="G1758" s="142" t="str">
        <f t="shared" si="94"/>
        <v>Decembre</v>
      </c>
      <c r="H1758" s="158">
        <v>42717</v>
      </c>
      <c r="I1758" s="84" t="s">
        <v>1051</v>
      </c>
      <c r="J1758" s="142" t="s">
        <v>1052</v>
      </c>
      <c r="K1758" s="142" t="s">
        <v>1058</v>
      </c>
      <c r="L1758" s="142" t="s">
        <v>1221</v>
      </c>
      <c r="M1758" s="80" t="str">
        <f>IFERROR(VLOOKUP(K1758,REFERENCES!R:S,2,FALSE),"")</f>
        <v>Nombre</v>
      </c>
      <c r="N1758" s="159">
        <v>18</v>
      </c>
      <c r="O1758" s="75">
        <v>22</v>
      </c>
      <c r="P1758" s="75">
        <v>15</v>
      </c>
      <c r="Q1758" s="75">
        <v>16</v>
      </c>
      <c r="R1758" s="79">
        <v>53</v>
      </c>
      <c r="S1758" s="144">
        <v>9</v>
      </c>
      <c r="T1758" s="85" t="s">
        <v>1040</v>
      </c>
      <c r="U1758" s="142" t="s">
        <v>20</v>
      </c>
      <c r="V1758" s="142" t="s">
        <v>21</v>
      </c>
      <c r="W1758" s="86" t="s">
        <v>1813</v>
      </c>
      <c r="X1758" s="142"/>
      <c r="Y1758" s="142" t="s">
        <v>1036</v>
      </c>
      <c r="Z1758" s="142" t="s">
        <v>1069</v>
      </c>
      <c r="AA1758" s="142" t="s">
        <v>1222</v>
      </c>
      <c r="AB1758" s="142" t="str">
        <f t="shared" si="92"/>
        <v>SHE20161213SULE9È</v>
      </c>
      <c r="AC1758" s="142">
        <f t="shared" si="93"/>
        <v>0</v>
      </c>
      <c r="AD1758" s="142" t="str">
        <f>VLOOKUP(U1758,NIVEAUXADMIN!A:B,2,FALSE)</f>
        <v>HT07</v>
      </c>
      <c r="AE1758" s="142" t="str">
        <f>VLOOKUP(V1758,NIVEAUXADMIN!E:F,2,FALSE)</f>
        <v>HT07711</v>
      </c>
      <c r="AF1758" s="142" t="str">
        <f>VLOOKUP(W1758,NIVEAUXADMIN!I:J,2,FALSE)</f>
        <v>HT07711-05</v>
      </c>
      <c r="AG1758" s="142">
        <f>IF(SUMPRODUCT(($A$4:$A1758=A1758)*($V$4:$V1758=V1758))&gt;1,0,1)</f>
        <v>0</v>
      </c>
    </row>
    <row r="1759" spans="1:33">
      <c r="A1759" s="86" t="s">
        <v>115</v>
      </c>
      <c r="B1759" s="86" t="s">
        <v>115</v>
      </c>
      <c r="C1759" s="86" t="s">
        <v>26</v>
      </c>
      <c r="D1759" s="72" t="s">
        <v>1168</v>
      </c>
      <c r="E1759" s="72"/>
      <c r="F1759" s="142" t="s">
        <v>16</v>
      </c>
      <c r="G1759" s="142" t="str">
        <f t="shared" si="94"/>
        <v>Novembre</v>
      </c>
      <c r="H1759" s="158">
        <v>42699</v>
      </c>
      <c r="I1759" s="84" t="s">
        <v>1051</v>
      </c>
      <c r="J1759" s="142" t="s">
        <v>1052</v>
      </c>
      <c r="K1759" s="142" t="s">
        <v>1059</v>
      </c>
      <c r="L1759" s="142" t="s">
        <v>1223</v>
      </c>
      <c r="M1759" s="80" t="str">
        <f>IFERROR(VLOOKUP(K1759,REFERENCES!R:S,2,FALSE),"")</f>
        <v>Nombre</v>
      </c>
      <c r="N1759" s="159">
        <v>100</v>
      </c>
      <c r="O1759" s="75"/>
      <c r="P1759" s="75"/>
      <c r="Q1759" s="75"/>
      <c r="R1759" s="79" t="s">
        <v>1885</v>
      </c>
      <c r="S1759" s="144">
        <v>100</v>
      </c>
      <c r="T1759" s="85" t="s">
        <v>1040</v>
      </c>
      <c r="U1759" s="142" t="s">
        <v>20</v>
      </c>
      <c r="V1759" s="142" t="s">
        <v>22</v>
      </c>
      <c r="W1759" s="86" t="s">
        <v>1373</v>
      </c>
      <c r="X1759" s="142" t="s">
        <v>22</v>
      </c>
      <c r="Y1759" s="142" t="s">
        <v>1036</v>
      </c>
      <c r="Z1759" s="142" t="s">
        <v>1069</v>
      </c>
      <c r="AA1759" s="142" t="s">
        <v>1937</v>
      </c>
      <c r="AB1759" s="142" t="str">
        <f t="shared" si="92"/>
        <v>SHE20161125SUMA1È</v>
      </c>
      <c r="AC1759" s="142">
        <f t="shared" si="93"/>
        <v>0</v>
      </c>
      <c r="AD1759" s="142" t="str">
        <f>VLOOKUP(U1759,NIVEAUXADMIN!A:B,2,FALSE)</f>
        <v>HT07</v>
      </c>
      <c r="AE1759" s="142" t="str">
        <f>VLOOKUP(V1759,NIVEAUXADMIN!E:F,2,FALSE)</f>
        <v>HT07715</v>
      </c>
      <c r="AF1759" s="142" t="str">
        <f>VLOOKUP(W1759,NIVEAUXADMIN!I:J,2,FALSE)</f>
        <v>HT07715-01</v>
      </c>
      <c r="AG1759" s="142">
        <f>IF(SUMPRODUCT(($A$4:$A1759=A1759)*($V$4:$V1759=V1759))&gt;1,0,1)</f>
        <v>1</v>
      </c>
    </row>
    <row r="1760" spans="1:33">
      <c r="A1760" s="86" t="s">
        <v>115</v>
      </c>
      <c r="B1760" s="86" t="s">
        <v>115</v>
      </c>
      <c r="C1760" s="86" t="s">
        <v>26</v>
      </c>
      <c r="D1760" s="72" t="s">
        <v>1168</v>
      </c>
      <c r="E1760" s="72"/>
      <c r="F1760" s="142" t="s">
        <v>16</v>
      </c>
      <c r="G1760" s="142" t="str">
        <f t="shared" si="94"/>
        <v>Novembre</v>
      </c>
      <c r="H1760" s="158">
        <v>42699</v>
      </c>
      <c r="I1760" s="84" t="s">
        <v>1051</v>
      </c>
      <c r="J1760" s="142" t="s">
        <v>1052</v>
      </c>
      <c r="K1760" s="142" t="s">
        <v>1056</v>
      </c>
      <c r="L1760" s="142" t="s">
        <v>1223</v>
      </c>
      <c r="M1760" s="80" t="str">
        <f>IFERROR(VLOOKUP(K1760,REFERENCES!R:S,2,FALSE),"")</f>
        <v>Nombre</v>
      </c>
      <c r="N1760" s="159">
        <v>100</v>
      </c>
      <c r="O1760" s="75"/>
      <c r="P1760" s="75"/>
      <c r="Q1760" s="75"/>
      <c r="R1760" s="79" t="s">
        <v>1885</v>
      </c>
      <c r="S1760" s="144">
        <v>100</v>
      </c>
      <c r="T1760" s="85" t="s">
        <v>1040</v>
      </c>
      <c r="U1760" s="142" t="s">
        <v>20</v>
      </c>
      <c r="V1760" s="142" t="s">
        <v>22</v>
      </c>
      <c r="W1760" s="86" t="s">
        <v>1373</v>
      </c>
      <c r="X1760" s="142" t="s">
        <v>22</v>
      </c>
      <c r="Y1760" s="142" t="s">
        <v>1036</v>
      </c>
      <c r="Z1760" s="142" t="s">
        <v>1069</v>
      </c>
      <c r="AA1760" s="142" t="s">
        <v>1222</v>
      </c>
      <c r="AB1760" s="142" t="str">
        <f t="shared" si="92"/>
        <v>SHE20161125SUMA1È</v>
      </c>
      <c r="AC1760" s="142">
        <f t="shared" si="93"/>
        <v>0</v>
      </c>
      <c r="AD1760" s="142" t="str">
        <f>VLOOKUP(U1760,NIVEAUXADMIN!A:B,2,FALSE)</f>
        <v>HT07</v>
      </c>
      <c r="AE1760" s="142" t="str">
        <f>VLOOKUP(V1760,NIVEAUXADMIN!E:F,2,FALSE)</f>
        <v>HT07715</v>
      </c>
      <c r="AF1760" s="142" t="str">
        <f>VLOOKUP(W1760,NIVEAUXADMIN!I:J,2,FALSE)</f>
        <v>HT07715-01</v>
      </c>
      <c r="AG1760" s="142">
        <f>IF(SUMPRODUCT(($A$4:$A1760=A1760)*($V$4:$V1760=V1760))&gt;1,0,1)</f>
        <v>0</v>
      </c>
    </row>
    <row r="1761" spans="1:33">
      <c r="A1761" s="86" t="s">
        <v>115</v>
      </c>
      <c r="B1761" s="86" t="s">
        <v>115</v>
      </c>
      <c r="C1761" s="86" t="s">
        <v>26</v>
      </c>
      <c r="D1761" s="72" t="s">
        <v>1168</v>
      </c>
      <c r="E1761" s="72"/>
      <c r="F1761" s="142" t="s">
        <v>16</v>
      </c>
      <c r="G1761" s="142" t="str">
        <f t="shared" si="94"/>
        <v>Novembre</v>
      </c>
      <c r="H1761" s="158">
        <v>42699</v>
      </c>
      <c r="I1761" s="84" t="s">
        <v>1049</v>
      </c>
      <c r="J1761" s="142" t="s">
        <v>1053</v>
      </c>
      <c r="K1761" s="142" t="s">
        <v>1064</v>
      </c>
      <c r="L1761" s="142" t="s">
        <v>1223</v>
      </c>
      <c r="M1761" s="80" t="str">
        <f>IFERROR(VLOOKUP(K1761,REFERENCES!R:S,2,FALSE),"")</f>
        <v>Nombre</v>
      </c>
      <c r="N1761" s="159">
        <v>100</v>
      </c>
      <c r="O1761" s="75"/>
      <c r="P1761" s="75"/>
      <c r="Q1761" s="75"/>
      <c r="R1761" s="79" t="s">
        <v>1885</v>
      </c>
      <c r="S1761" s="144">
        <v>100</v>
      </c>
      <c r="T1761" s="85" t="s">
        <v>1040</v>
      </c>
      <c r="U1761" s="142" t="s">
        <v>20</v>
      </c>
      <c r="V1761" s="142" t="s">
        <v>22</v>
      </c>
      <c r="W1761" s="86" t="s">
        <v>1373</v>
      </c>
      <c r="X1761" s="142" t="s">
        <v>22</v>
      </c>
      <c r="Y1761" s="142" t="s">
        <v>1036</v>
      </c>
      <c r="Z1761" s="142" t="s">
        <v>1069</v>
      </c>
      <c r="AA1761" s="142" t="s">
        <v>1224</v>
      </c>
      <c r="AB1761" s="142" t="str">
        <f t="shared" si="92"/>
        <v>SHE20161125SUMA1È</v>
      </c>
      <c r="AC1761" s="142">
        <f t="shared" si="93"/>
        <v>0</v>
      </c>
      <c r="AD1761" s="142" t="str">
        <f>VLOOKUP(U1761,NIVEAUXADMIN!A:B,2,FALSE)</f>
        <v>HT07</v>
      </c>
      <c r="AE1761" s="142" t="str">
        <f>VLOOKUP(V1761,NIVEAUXADMIN!E:F,2,FALSE)</f>
        <v>HT07715</v>
      </c>
      <c r="AF1761" s="142" t="str">
        <f>VLOOKUP(W1761,NIVEAUXADMIN!I:J,2,FALSE)</f>
        <v>HT07715-01</v>
      </c>
      <c r="AG1761" s="142">
        <f>IF(SUMPRODUCT(($A$4:$A1761=A1761)*($V$4:$V1761=V1761))&gt;1,0,1)</f>
        <v>0</v>
      </c>
    </row>
    <row r="1762" spans="1:33">
      <c r="A1762" s="86" t="s">
        <v>115</v>
      </c>
      <c r="B1762" s="86" t="s">
        <v>115</v>
      </c>
      <c r="C1762" s="86" t="s">
        <v>26</v>
      </c>
      <c r="D1762" s="72" t="s">
        <v>1168</v>
      </c>
      <c r="E1762" s="72"/>
      <c r="F1762" s="142" t="s">
        <v>16</v>
      </c>
      <c r="G1762" s="142" t="str">
        <f t="shared" si="94"/>
        <v>Novembre</v>
      </c>
      <c r="H1762" s="158">
        <v>42699</v>
      </c>
      <c r="I1762" s="84" t="s">
        <v>1051</v>
      </c>
      <c r="J1762" s="142" t="s">
        <v>1052</v>
      </c>
      <c r="K1762" s="142" t="s">
        <v>1061</v>
      </c>
      <c r="L1762" s="142" t="s">
        <v>1221</v>
      </c>
      <c r="M1762" s="80" t="str">
        <f>IFERROR(VLOOKUP(K1762,REFERENCES!R:S,2,FALSE),"")</f>
        <v>Nombre</v>
      </c>
      <c r="N1762" s="159">
        <v>200</v>
      </c>
      <c r="O1762" s="75"/>
      <c r="P1762" s="75"/>
      <c r="Q1762" s="75"/>
      <c r="R1762" s="79" t="s">
        <v>1885</v>
      </c>
      <c r="S1762" s="144">
        <v>100</v>
      </c>
      <c r="T1762" s="85" t="s">
        <v>1040</v>
      </c>
      <c r="U1762" s="142" t="s">
        <v>20</v>
      </c>
      <c r="V1762" s="142" t="s">
        <v>22</v>
      </c>
      <c r="W1762" s="86" t="s">
        <v>1373</v>
      </c>
      <c r="X1762" s="142" t="s">
        <v>22</v>
      </c>
      <c r="Y1762" s="142" t="s">
        <v>1036</v>
      </c>
      <c r="Z1762" s="142" t="s">
        <v>1069</v>
      </c>
      <c r="AA1762" s="142" t="s">
        <v>1222</v>
      </c>
      <c r="AB1762" s="142" t="str">
        <f t="shared" si="92"/>
        <v>SHE20161125SUMA1È</v>
      </c>
      <c r="AC1762" s="142">
        <f t="shared" si="93"/>
        <v>0</v>
      </c>
      <c r="AD1762" s="142" t="str">
        <f>VLOOKUP(U1762,NIVEAUXADMIN!A:B,2,FALSE)</f>
        <v>HT07</v>
      </c>
      <c r="AE1762" s="142" t="str">
        <f>VLOOKUP(V1762,NIVEAUXADMIN!E:F,2,FALSE)</f>
        <v>HT07715</v>
      </c>
      <c r="AF1762" s="142" t="str">
        <f>VLOOKUP(W1762,NIVEAUXADMIN!I:J,2,FALSE)</f>
        <v>HT07715-01</v>
      </c>
      <c r="AG1762" s="142">
        <f>IF(SUMPRODUCT(($A$4:$A1762=A1762)*($V$4:$V1762=V1762))&gt;1,0,1)</f>
        <v>0</v>
      </c>
    </row>
    <row r="1763" spans="1:33">
      <c r="A1763" s="86" t="s">
        <v>115</v>
      </c>
      <c r="B1763" s="86" t="s">
        <v>115</v>
      </c>
      <c r="C1763" s="86" t="s">
        <v>26</v>
      </c>
      <c r="D1763" s="72" t="s">
        <v>1168</v>
      </c>
      <c r="E1763" s="72"/>
      <c r="F1763" s="142" t="s">
        <v>16</v>
      </c>
      <c r="G1763" s="142" t="str">
        <f t="shared" si="94"/>
        <v>Novembre</v>
      </c>
      <c r="H1763" s="158">
        <v>42699</v>
      </c>
      <c r="I1763" s="84" t="s">
        <v>1051</v>
      </c>
      <c r="J1763" s="142" t="s">
        <v>1052</v>
      </c>
      <c r="K1763" s="142" t="s">
        <v>1058</v>
      </c>
      <c r="L1763" s="142" t="s">
        <v>1221</v>
      </c>
      <c r="M1763" s="80" t="str">
        <f>IFERROR(VLOOKUP(K1763,REFERENCES!R:S,2,FALSE),"")</f>
        <v>Nombre</v>
      </c>
      <c r="N1763" s="159">
        <v>200</v>
      </c>
      <c r="O1763" s="75"/>
      <c r="P1763" s="75"/>
      <c r="Q1763" s="75"/>
      <c r="R1763" s="79" t="s">
        <v>1885</v>
      </c>
      <c r="S1763" s="144">
        <v>100</v>
      </c>
      <c r="T1763" s="85" t="s">
        <v>1040</v>
      </c>
      <c r="U1763" s="142" t="s">
        <v>20</v>
      </c>
      <c r="V1763" s="142" t="s">
        <v>22</v>
      </c>
      <c r="W1763" s="86" t="s">
        <v>1373</v>
      </c>
      <c r="X1763" s="142" t="s">
        <v>22</v>
      </c>
      <c r="Y1763" s="142" t="s">
        <v>1036</v>
      </c>
      <c r="Z1763" s="142" t="s">
        <v>1069</v>
      </c>
      <c r="AA1763" s="142" t="s">
        <v>1222</v>
      </c>
      <c r="AB1763" s="142" t="str">
        <f t="shared" si="92"/>
        <v>SHE20161125SUMA1È</v>
      </c>
      <c r="AC1763" s="142">
        <f t="shared" si="93"/>
        <v>0</v>
      </c>
      <c r="AD1763" s="142" t="str">
        <f>VLOOKUP(U1763,NIVEAUXADMIN!A:B,2,FALSE)</f>
        <v>HT07</v>
      </c>
      <c r="AE1763" s="142" t="str">
        <f>VLOOKUP(V1763,NIVEAUXADMIN!E:F,2,FALSE)</f>
        <v>HT07715</v>
      </c>
      <c r="AF1763" s="142" t="str">
        <f>VLOOKUP(W1763,NIVEAUXADMIN!I:J,2,FALSE)</f>
        <v>HT07715-01</v>
      </c>
      <c r="AG1763" s="142">
        <f>IF(SUMPRODUCT(($A$4:$A1763=A1763)*($V$4:$V1763=V1763))&gt;1,0,1)</f>
        <v>0</v>
      </c>
    </row>
    <row r="1764" spans="1:33">
      <c r="A1764" s="86" t="s">
        <v>115</v>
      </c>
      <c r="B1764" s="86" t="s">
        <v>115</v>
      </c>
      <c r="C1764" s="86" t="s">
        <v>26</v>
      </c>
      <c r="D1764" s="72" t="s">
        <v>1168</v>
      </c>
      <c r="E1764" s="72"/>
      <c r="F1764" s="142" t="s">
        <v>16</v>
      </c>
      <c r="G1764" s="142" t="str">
        <f t="shared" si="94"/>
        <v>Decembre</v>
      </c>
      <c r="H1764" s="158">
        <v>42732</v>
      </c>
      <c r="I1764" s="84" t="s">
        <v>1051</v>
      </c>
      <c r="J1764" s="142" t="s">
        <v>1052</v>
      </c>
      <c r="K1764" s="142" t="s">
        <v>1058</v>
      </c>
      <c r="L1764" s="142" t="s">
        <v>1221</v>
      </c>
      <c r="M1764" s="80" t="str">
        <f>IFERROR(VLOOKUP(K1764,REFERENCES!R:S,2,FALSE),"")</f>
        <v>Nombre</v>
      </c>
      <c r="N1764" s="144">
        <v>100</v>
      </c>
      <c r="O1764" s="75">
        <v>82</v>
      </c>
      <c r="P1764" s="75">
        <v>80</v>
      </c>
      <c r="Q1764" s="75">
        <v>88</v>
      </c>
      <c r="R1764" s="79">
        <f t="shared" ref="R1764:R1782" si="95">IF(SUM(O1764+P1764+Q1764)=0,"",SUM(O1764+P1764+Q1764))</f>
        <v>250</v>
      </c>
      <c r="S1764" s="144">
        <v>50</v>
      </c>
      <c r="T1764" s="85" t="s">
        <v>1040</v>
      </c>
      <c r="U1764" s="142" t="s">
        <v>20</v>
      </c>
      <c r="V1764" s="142" t="s">
        <v>536</v>
      </c>
      <c r="W1764" s="86" t="s">
        <v>1381</v>
      </c>
      <c r="X1764" s="142" t="s">
        <v>1230</v>
      </c>
      <c r="Y1764" s="142"/>
      <c r="Z1764" s="142" t="s">
        <v>1069</v>
      </c>
      <c r="AA1764" s="142" t="s">
        <v>2551</v>
      </c>
      <c r="AB1764" s="142" t="str">
        <f t="shared" si="92"/>
        <v>SHE20161228SUPO1È</v>
      </c>
      <c r="AC1764" s="142">
        <f t="shared" si="93"/>
        <v>0</v>
      </c>
      <c r="AD1764" s="142" t="str">
        <f>VLOOKUP(U1764,NIVEAUXADMIN!A:B,2,FALSE)</f>
        <v>HT07</v>
      </c>
      <c r="AE1764" s="142" t="str">
        <f>VLOOKUP(V1764,NIVEAUXADMIN!E:F,2,FALSE)</f>
        <v>HT07742</v>
      </c>
      <c r="AF1764" s="142" t="str">
        <f>VLOOKUP(W1764,NIVEAUXADMIN!I:J,2,FALSE)</f>
        <v>HT07742-01</v>
      </c>
      <c r="AG1764" s="142">
        <f>IF(SUMPRODUCT(($A$4:$A1764=A1764)*($V$4:$V1764=V1764))&gt;1,0,1)</f>
        <v>1</v>
      </c>
    </row>
    <row r="1765" spans="1:33">
      <c r="A1765" s="86" t="s">
        <v>115</v>
      </c>
      <c r="B1765" s="86" t="s">
        <v>115</v>
      </c>
      <c r="C1765" s="86" t="s">
        <v>26</v>
      </c>
      <c r="D1765" s="72" t="s">
        <v>1168</v>
      </c>
      <c r="E1765" s="72"/>
      <c r="F1765" s="142" t="s">
        <v>16</v>
      </c>
      <c r="G1765" s="142" t="str">
        <f t="shared" si="94"/>
        <v>Decembre</v>
      </c>
      <c r="H1765" s="158">
        <v>42732</v>
      </c>
      <c r="I1765" s="84" t="s">
        <v>1051</v>
      </c>
      <c r="J1765" s="142" t="s">
        <v>1052</v>
      </c>
      <c r="K1765" s="142" t="s">
        <v>1061</v>
      </c>
      <c r="L1765" s="142" t="s">
        <v>1221</v>
      </c>
      <c r="M1765" s="80" t="str">
        <f>IFERROR(VLOOKUP(K1765,REFERENCES!R:S,2,FALSE),"")</f>
        <v>Nombre</v>
      </c>
      <c r="N1765" s="144">
        <v>50</v>
      </c>
      <c r="O1765" s="75">
        <v>82</v>
      </c>
      <c r="P1765" s="75">
        <v>80</v>
      </c>
      <c r="Q1765" s="75">
        <v>88</v>
      </c>
      <c r="R1765" s="79">
        <f t="shared" si="95"/>
        <v>250</v>
      </c>
      <c r="S1765" s="144">
        <v>50</v>
      </c>
      <c r="T1765" s="85" t="s">
        <v>1040</v>
      </c>
      <c r="U1765" s="142" t="s">
        <v>20</v>
      </c>
      <c r="V1765" s="142" t="s">
        <v>536</v>
      </c>
      <c r="W1765" s="86" t="s">
        <v>1381</v>
      </c>
      <c r="X1765" s="142" t="s">
        <v>1230</v>
      </c>
      <c r="Y1765" s="142"/>
      <c r="Z1765" s="142" t="s">
        <v>1069</v>
      </c>
      <c r="AA1765" s="142" t="s">
        <v>2551</v>
      </c>
      <c r="AB1765" s="142" t="str">
        <f t="shared" si="92"/>
        <v>SHE20161228SUPO1È</v>
      </c>
      <c r="AC1765" s="142">
        <f t="shared" si="93"/>
        <v>0</v>
      </c>
      <c r="AD1765" s="142" t="str">
        <f>VLOOKUP(U1765,NIVEAUXADMIN!A:B,2,FALSE)</f>
        <v>HT07</v>
      </c>
      <c r="AE1765" s="142" t="str">
        <f>VLOOKUP(V1765,NIVEAUXADMIN!E:F,2,FALSE)</f>
        <v>HT07742</v>
      </c>
      <c r="AF1765" s="142" t="str">
        <f>VLOOKUP(W1765,NIVEAUXADMIN!I:J,2,FALSE)</f>
        <v>HT07742-01</v>
      </c>
      <c r="AG1765" s="142">
        <f>IF(SUMPRODUCT(($A$4:$A1765=A1765)*($V$4:$V1765=V1765))&gt;1,0,1)</f>
        <v>0</v>
      </c>
    </row>
    <row r="1766" spans="1:33" ht="15" customHeight="1">
      <c r="A1766" s="86" t="s">
        <v>115</v>
      </c>
      <c r="B1766" s="86" t="s">
        <v>115</v>
      </c>
      <c r="C1766" s="86" t="s">
        <v>26</v>
      </c>
      <c r="D1766" s="72" t="s">
        <v>1168</v>
      </c>
      <c r="E1766" s="72"/>
      <c r="F1766" s="142" t="s">
        <v>16</v>
      </c>
      <c r="G1766" s="142" t="str">
        <f t="shared" si="94"/>
        <v>Decembre</v>
      </c>
      <c r="H1766" s="158">
        <v>42732</v>
      </c>
      <c r="I1766" s="84" t="s">
        <v>1051</v>
      </c>
      <c r="J1766" s="142" t="s">
        <v>1052</v>
      </c>
      <c r="K1766" s="142" t="s">
        <v>1056</v>
      </c>
      <c r="L1766" s="142" t="s">
        <v>1223</v>
      </c>
      <c r="M1766" s="80" t="str">
        <f>IFERROR(VLOOKUP(K1766,REFERENCES!R:S,2,FALSE),"")</f>
        <v>Nombre</v>
      </c>
      <c r="N1766" s="144">
        <v>50</v>
      </c>
      <c r="O1766" s="75">
        <v>82</v>
      </c>
      <c r="P1766" s="75">
        <v>80</v>
      </c>
      <c r="Q1766" s="75">
        <v>88</v>
      </c>
      <c r="R1766" s="79">
        <f t="shared" si="95"/>
        <v>250</v>
      </c>
      <c r="S1766" s="144">
        <v>50</v>
      </c>
      <c r="T1766" s="85" t="s">
        <v>1040</v>
      </c>
      <c r="U1766" s="142" t="s">
        <v>20</v>
      </c>
      <c r="V1766" s="142" t="s">
        <v>536</v>
      </c>
      <c r="W1766" s="86" t="s">
        <v>1381</v>
      </c>
      <c r="X1766" s="142" t="s">
        <v>1230</v>
      </c>
      <c r="Y1766" s="142"/>
      <c r="Z1766" s="142" t="s">
        <v>1069</v>
      </c>
      <c r="AA1766" s="142" t="s">
        <v>2559</v>
      </c>
      <c r="AB1766" s="142" t="str">
        <f t="shared" si="92"/>
        <v>SHE20161228SUPO1È</v>
      </c>
      <c r="AC1766" s="142">
        <f t="shared" si="93"/>
        <v>0</v>
      </c>
      <c r="AD1766" s="142" t="str">
        <f>VLOOKUP(U1766,NIVEAUXADMIN!A:B,2,FALSE)</f>
        <v>HT07</v>
      </c>
      <c r="AE1766" s="142" t="str">
        <f>VLOOKUP(V1766,NIVEAUXADMIN!E:F,2,FALSE)</f>
        <v>HT07742</v>
      </c>
      <c r="AF1766" s="142" t="str">
        <f>VLOOKUP(W1766,NIVEAUXADMIN!I:J,2,FALSE)</f>
        <v>HT07742-01</v>
      </c>
      <c r="AG1766" s="142">
        <f>IF(SUMPRODUCT(($A$4:$A1766=A1766)*($V$4:$V1766=V1766))&gt;1,0,1)</f>
        <v>0</v>
      </c>
    </row>
    <row r="1767" spans="1:33">
      <c r="A1767" s="86" t="s">
        <v>115</v>
      </c>
      <c r="B1767" s="86" t="s">
        <v>115</v>
      </c>
      <c r="C1767" s="86" t="s">
        <v>26</v>
      </c>
      <c r="D1767" s="72" t="s">
        <v>1168</v>
      </c>
      <c r="E1767" s="72"/>
      <c r="F1767" s="142" t="s">
        <v>16</v>
      </c>
      <c r="G1767" s="142" t="str">
        <f t="shared" si="94"/>
        <v>Decembre</v>
      </c>
      <c r="H1767" s="158">
        <v>42732</v>
      </c>
      <c r="I1767" s="84" t="s">
        <v>1051</v>
      </c>
      <c r="J1767" s="142" t="s">
        <v>1052</v>
      </c>
      <c r="K1767" s="142" t="s">
        <v>1059</v>
      </c>
      <c r="L1767" s="142" t="s">
        <v>1223</v>
      </c>
      <c r="M1767" s="80" t="str">
        <f>IFERROR(VLOOKUP(K1767,REFERENCES!R:S,2,FALSE),"")</f>
        <v>Nombre</v>
      </c>
      <c r="N1767" s="144">
        <v>50</v>
      </c>
      <c r="O1767" s="75">
        <v>82</v>
      </c>
      <c r="P1767" s="75">
        <v>80</v>
      </c>
      <c r="Q1767" s="75">
        <v>88</v>
      </c>
      <c r="R1767" s="79">
        <f t="shared" si="95"/>
        <v>250</v>
      </c>
      <c r="S1767" s="144">
        <v>50</v>
      </c>
      <c r="T1767" s="85" t="s">
        <v>1040</v>
      </c>
      <c r="U1767" s="142" t="s">
        <v>20</v>
      </c>
      <c r="V1767" s="142" t="s">
        <v>536</v>
      </c>
      <c r="W1767" s="86" t="s">
        <v>1381</v>
      </c>
      <c r="X1767" s="142" t="s">
        <v>1230</v>
      </c>
      <c r="Y1767" s="142"/>
      <c r="Z1767" s="142" t="s">
        <v>1069</v>
      </c>
      <c r="AA1767" s="142" t="s">
        <v>2560</v>
      </c>
      <c r="AB1767" s="142" t="str">
        <f t="shared" si="92"/>
        <v>SHE20161228SUPO1È</v>
      </c>
      <c r="AC1767" s="142">
        <f t="shared" si="93"/>
        <v>0</v>
      </c>
      <c r="AD1767" s="142" t="str">
        <f>VLOOKUP(U1767,NIVEAUXADMIN!A:B,2,FALSE)</f>
        <v>HT07</v>
      </c>
      <c r="AE1767" s="142" t="str">
        <f>VLOOKUP(V1767,NIVEAUXADMIN!E:F,2,FALSE)</f>
        <v>HT07742</v>
      </c>
      <c r="AF1767" s="142" t="str">
        <f>VLOOKUP(W1767,NIVEAUXADMIN!I:J,2,FALSE)</f>
        <v>HT07742-01</v>
      </c>
      <c r="AG1767" s="142">
        <f>IF(SUMPRODUCT(($A$4:$A1767=A1767)*($V$4:$V1767=V1767))&gt;1,0,1)</f>
        <v>0</v>
      </c>
    </row>
    <row r="1768" spans="1:33" ht="15" customHeight="1">
      <c r="A1768" s="86" t="s">
        <v>115</v>
      </c>
      <c r="B1768" s="86" t="s">
        <v>115</v>
      </c>
      <c r="C1768" s="86" t="s">
        <v>26</v>
      </c>
      <c r="D1768" s="72" t="s">
        <v>1168</v>
      </c>
      <c r="E1768" s="72"/>
      <c r="F1768" s="142" t="s">
        <v>16</v>
      </c>
      <c r="G1768" s="142" t="str">
        <f t="shared" si="94"/>
        <v>Decembre</v>
      </c>
      <c r="H1768" s="158">
        <v>42733</v>
      </c>
      <c r="I1768" s="84" t="s">
        <v>1049</v>
      </c>
      <c r="J1768" s="142" t="s">
        <v>1053</v>
      </c>
      <c r="K1768" s="142" t="s">
        <v>1064</v>
      </c>
      <c r="L1768" s="142" t="s">
        <v>1223</v>
      </c>
      <c r="M1768" s="80" t="str">
        <f>IFERROR(VLOOKUP(K1768,REFERENCES!R:S,2,FALSE),"")</f>
        <v>Nombre</v>
      </c>
      <c r="N1768" s="144">
        <v>140</v>
      </c>
      <c r="O1768" s="75">
        <v>286</v>
      </c>
      <c r="P1768" s="75">
        <v>247</v>
      </c>
      <c r="Q1768" s="75">
        <v>239</v>
      </c>
      <c r="R1768" s="79">
        <f t="shared" si="95"/>
        <v>772</v>
      </c>
      <c r="S1768" s="144">
        <v>140</v>
      </c>
      <c r="T1768" s="85" t="s">
        <v>1040</v>
      </c>
      <c r="U1768" s="142" t="s">
        <v>20</v>
      </c>
      <c r="V1768" s="142" t="s">
        <v>536</v>
      </c>
      <c r="W1768" s="86" t="s">
        <v>1381</v>
      </c>
      <c r="X1768" s="142" t="s">
        <v>1230</v>
      </c>
      <c r="Y1768" s="142"/>
      <c r="Z1768" s="142" t="s">
        <v>1069</v>
      </c>
      <c r="AA1768" s="142"/>
      <c r="AB1768" s="142" t="str">
        <f t="shared" si="92"/>
        <v>SHE20161229SUPO1È</v>
      </c>
      <c r="AC1768" s="142">
        <f t="shared" si="93"/>
        <v>0</v>
      </c>
      <c r="AD1768" s="142" t="str">
        <f>VLOOKUP(U1768,NIVEAUXADMIN!A:B,2,FALSE)</f>
        <v>HT07</v>
      </c>
      <c r="AE1768" s="142" t="str">
        <f>VLOOKUP(V1768,NIVEAUXADMIN!E:F,2,FALSE)</f>
        <v>HT07742</v>
      </c>
      <c r="AF1768" s="142" t="str">
        <f>VLOOKUP(W1768,NIVEAUXADMIN!I:J,2,FALSE)</f>
        <v>HT07742-01</v>
      </c>
      <c r="AG1768" s="142">
        <f>IF(SUMPRODUCT(($A$4:$A1768=A1768)*($V$4:$V1768=V1768))&gt;1,0,1)</f>
        <v>0</v>
      </c>
    </row>
    <row r="1769" spans="1:33">
      <c r="A1769" s="86" t="s">
        <v>115</v>
      </c>
      <c r="B1769" s="86" t="s">
        <v>115</v>
      </c>
      <c r="C1769" s="86" t="s">
        <v>26</v>
      </c>
      <c r="D1769" s="72" t="s">
        <v>1168</v>
      </c>
      <c r="E1769" s="72"/>
      <c r="F1769" s="142" t="s">
        <v>16</v>
      </c>
      <c r="G1769" s="142" t="str">
        <f t="shared" si="94"/>
        <v>Janvier</v>
      </c>
      <c r="H1769" s="158">
        <v>42750</v>
      </c>
      <c r="I1769" s="84" t="s">
        <v>1051</v>
      </c>
      <c r="J1769" s="142" t="s">
        <v>1052</v>
      </c>
      <c r="K1769" s="142" t="s">
        <v>1058</v>
      </c>
      <c r="L1769" s="142" t="s">
        <v>1221</v>
      </c>
      <c r="M1769" s="80" t="str">
        <f>IFERROR(VLOOKUP(K1769,REFERENCES!R:S,2,FALSE),"")</f>
        <v>Nombre</v>
      </c>
      <c r="N1769" s="144">
        <v>100</v>
      </c>
      <c r="O1769" s="75">
        <v>121</v>
      </c>
      <c r="P1769" s="75">
        <v>106</v>
      </c>
      <c r="Q1769" s="75">
        <v>50</v>
      </c>
      <c r="R1769" s="79">
        <f t="shared" si="95"/>
        <v>277</v>
      </c>
      <c r="S1769" s="144">
        <v>50</v>
      </c>
      <c r="T1769" s="85" t="s">
        <v>1040</v>
      </c>
      <c r="U1769" s="142" t="s">
        <v>20</v>
      </c>
      <c r="V1769" s="142" t="s">
        <v>536</v>
      </c>
      <c r="W1769" s="86" t="s">
        <v>1381</v>
      </c>
      <c r="X1769" s="142" t="s">
        <v>1231</v>
      </c>
      <c r="Y1769" s="142"/>
      <c r="Z1769" s="142" t="s">
        <v>1069</v>
      </c>
      <c r="AA1769" s="142" t="s">
        <v>2561</v>
      </c>
      <c r="AB1769" s="142" t="str">
        <f t="shared" si="92"/>
        <v>SHE2017115SUPO1È</v>
      </c>
      <c r="AC1769" s="142">
        <f t="shared" si="93"/>
        <v>0</v>
      </c>
      <c r="AD1769" s="142" t="str">
        <f>VLOOKUP(U1769,NIVEAUXADMIN!A:B,2,FALSE)</f>
        <v>HT07</v>
      </c>
      <c r="AE1769" s="142" t="str">
        <f>VLOOKUP(V1769,NIVEAUXADMIN!E:F,2,FALSE)</f>
        <v>HT07742</v>
      </c>
      <c r="AF1769" s="142" t="str">
        <f>VLOOKUP(W1769,NIVEAUXADMIN!I:J,2,FALSE)</f>
        <v>HT07742-01</v>
      </c>
      <c r="AG1769" s="142">
        <f>IF(SUMPRODUCT(($A$4:$A1769=A1769)*($V$4:$V1769=V1769))&gt;1,0,1)</f>
        <v>0</v>
      </c>
    </row>
    <row r="1770" spans="1:33">
      <c r="A1770" s="86" t="s">
        <v>115</v>
      </c>
      <c r="B1770" s="86" t="s">
        <v>115</v>
      </c>
      <c r="C1770" s="86" t="s">
        <v>26</v>
      </c>
      <c r="D1770" s="72" t="s">
        <v>1168</v>
      </c>
      <c r="E1770" s="72"/>
      <c r="F1770" s="142" t="s">
        <v>16</v>
      </c>
      <c r="G1770" s="142" t="str">
        <f t="shared" si="94"/>
        <v>Janvier</v>
      </c>
      <c r="H1770" s="158">
        <v>42750</v>
      </c>
      <c r="I1770" s="84" t="s">
        <v>1051</v>
      </c>
      <c r="J1770" s="142" t="s">
        <v>1052</v>
      </c>
      <c r="K1770" s="142" t="s">
        <v>1061</v>
      </c>
      <c r="L1770" s="142" t="s">
        <v>1221</v>
      </c>
      <c r="M1770" s="80" t="str">
        <f>IFERROR(VLOOKUP(K1770,REFERENCES!R:S,2,FALSE),"")</f>
        <v>Nombre</v>
      </c>
      <c r="N1770" s="144">
        <v>100</v>
      </c>
      <c r="O1770" s="75">
        <v>121</v>
      </c>
      <c r="P1770" s="75">
        <v>106</v>
      </c>
      <c r="Q1770" s="75">
        <v>50</v>
      </c>
      <c r="R1770" s="79">
        <f t="shared" si="95"/>
        <v>277</v>
      </c>
      <c r="S1770" s="144">
        <v>50</v>
      </c>
      <c r="T1770" s="85" t="s">
        <v>1040</v>
      </c>
      <c r="U1770" s="142" t="s">
        <v>20</v>
      </c>
      <c r="V1770" s="142" t="s">
        <v>536</v>
      </c>
      <c r="W1770" s="86" t="s">
        <v>1381</v>
      </c>
      <c r="X1770" s="142" t="s">
        <v>1231</v>
      </c>
      <c r="Y1770" s="142"/>
      <c r="Z1770" s="142" t="s">
        <v>1069</v>
      </c>
      <c r="AA1770" s="142" t="s">
        <v>2561</v>
      </c>
      <c r="AB1770" s="142" t="str">
        <f t="shared" si="92"/>
        <v>SHE2017115SUPO1È</v>
      </c>
      <c r="AC1770" s="142">
        <f t="shared" si="93"/>
        <v>0</v>
      </c>
      <c r="AD1770" s="142" t="str">
        <f>VLOOKUP(U1770,NIVEAUXADMIN!A:B,2,FALSE)</f>
        <v>HT07</v>
      </c>
      <c r="AE1770" s="142" t="str">
        <f>VLOOKUP(V1770,NIVEAUXADMIN!E:F,2,FALSE)</f>
        <v>HT07742</v>
      </c>
      <c r="AF1770" s="142" t="str">
        <f>VLOOKUP(W1770,NIVEAUXADMIN!I:J,2,FALSE)</f>
        <v>HT07742-01</v>
      </c>
      <c r="AG1770" s="142">
        <f>IF(SUMPRODUCT(($A$4:$A1770=A1770)*($V$4:$V1770=V1770))&gt;1,0,1)</f>
        <v>0</v>
      </c>
    </row>
    <row r="1771" spans="1:33">
      <c r="A1771" s="86" t="s">
        <v>115</v>
      </c>
      <c r="B1771" s="86" t="s">
        <v>115</v>
      </c>
      <c r="C1771" s="86" t="s">
        <v>26</v>
      </c>
      <c r="D1771" s="72" t="s">
        <v>1168</v>
      </c>
      <c r="E1771" s="72"/>
      <c r="F1771" s="142" t="s">
        <v>16</v>
      </c>
      <c r="G1771" s="142" t="str">
        <f t="shared" si="94"/>
        <v>Janvier</v>
      </c>
      <c r="H1771" s="158">
        <v>42750</v>
      </c>
      <c r="I1771" s="84" t="s">
        <v>1051</v>
      </c>
      <c r="J1771" s="142" t="s">
        <v>1052</v>
      </c>
      <c r="K1771" s="142" t="s">
        <v>1056</v>
      </c>
      <c r="L1771" s="142" t="s">
        <v>1223</v>
      </c>
      <c r="M1771" s="80" t="str">
        <f>IFERROR(VLOOKUP(K1771,REFERENCES!R:S,2,FALSE),"")</f>
        <v>Nombre</v>
      </c>
      <c r="N1771" s="144">
        <v>50</v>
      </c>
      <c r="O1771" s="75">
        <v>121</v>
      </c>
      <c r="P1771" s="75">
        <v>106</v>
      </c>
      <c r="Q1771" s="75">
        <v>50</v>
      </c>
      <c r="R1771" s="79">
        <f t="shared" si="95"/>
        <v>277</v>
      </c>
      <c r="S1771" s="144">
        <v>50</v>
      </c>
      <c r="T1771" s="85" t="s">
        <v>1040</v>
      </c>
      <c r="U1771" s="142" t="s">
        <v>20</v>
      </c>
      <c r="V1771" s="142" t="s">
        <v>536</v>
      </c>
      <c r="W1771" s="86" t="s">
        <v>1381</v>
      </c>
      <c r="X1771" s="142" t="s">
        <v>1231</v>
      </c>
      <c r="Y1771" s="142"/>
      <c r="Z1771" s="142" t="s">
        <v>1069</v>
      </c>
      <c r="AA1771" s="142" t="s">
        <v>2561</v>
      </c>
      <c r="AB1771" s="142" t="str">
        <f t="shared" si="92"/>
        <v>SHE2017115SUPO1È</v>
      </c>
      <c r="AC1771" s="142">
        <f t="shared" si="93"/>
        <v>0</v>
      </c>
      <c r="AD1771" s="142" t="str">
        <f>VLOOKUP(U1771,NIVEAUXADMIN!A:B,2,FALSE)</f>
        <v>HT07</v>
      </c>
      <c r="AE1771" s="142" t="str">
        <f>VLOOKUP(V1771,NIVEAUXADMIN!E:F,2,FALSE)</f>
        <v>HT07742</v>
      </c>
      <c r="AF1771" s="142" t="str">
        <f>VLOOKUP(W1771,NIVEAUXADMIN!I:J,2,FALSE)</f>
        <v>HT07742-01</v>
      </c>
      <c r="AG1771" s="142">
        <f>IF(SUMPRODUCT(($A$4:$A1771=A1771)*($V$4:$V1771=V1771))&gt;1,0,1)</f>
        <v>0</v>
      </c>
    </row>
    <row r="1772" spans="1:33" ht="15" customHeight="1">
      <c r="A1772" s="86" t="s">
        <v>115</v>
      </c>
      <c r="B1772" s="86" t="s">
        <v>115</v>
      </c>
      <c r="C1772" s="86" t="s">
        <v>26</v>
      </c>
      <c r="D1772" s="72" t="s">
        <v>1168</v>
      </c>
      <c r="E1772" s="72"/>
      <c r="F1772" s="142" t="s">
        <v>16</v>
      </c>
      <c r="G1772" s="142" t="str">
        <f t="shared" si="94"/>
        <v>Janvier</v>
      </c>
      <c r="H1772" s="158">
        <v>42750</v>
      </c>
      <c r="I1772" s="84" t="s">
        <v>1051</v>
      </c>
      <c r="J1772" s="142" t="s">
        <v>1052</v>
      </c>
      <c r="K1772" s="142" t="s">
        <v>1059</v>
      </c>
      <c r="L1772" s="142" t="s">
        <v>1223</v>
      </c>
      <c r="M1772" s="80" t="str">
        <f>IFERROR(VLOOKUP(K1772,REFERENCES!R:S,2,FALSE),"")</f>
        <v>Nombre</v>
      </c>
      <c r="N1772" s="144">
        <v>50</v>
      </c>
      <c r="O1772" s="75">
        <v>121</v>
      </c>
      <c r="P1772" s="75">
        <v>106</v>
      </c>
      <c r="Q1772" s="75">
        <v>50</v>
      </c>
      <c r="R1772" s="79">
        <f t="shared" si="95"/>
        <v>277</v>
      </c>
      <c r="S1772" s="144">
        <v>50</v>
      </c>
      <c r="T1772" s="85" t="s">
        <v>1040</v>
      </c>
      <c r="U1772" s="142" t="s">
        <v>20</v>
      </c>
      <c r="V1772" s="142" t="s">
        <v>536</v>
      </c>
      <c r="W1772" s="86" t="s">
        <v>1381</v>
      </c>
      <c r="X1772" s="142" t="s">
        <v>1231</v>
      </c>
      <c r="Y1772" s="142"/>
      <c r="Z1772" s="142" t="s">
        <v>1069</v>
      </c>
      <c r="AA1772" s="142" t="s">
        <v>2562</v>
      </c>
      <c r="AB1772" s="142" t="str">
        <f t="shared" si="92"/>
        <v>SHE2017115SUPO1È</v>
      </c>
      <c r="AC1772" s="142">
        <f t="shared" si="93"/>
        <v>0</v>
      </c>
      <c r="AD1772" s="142" t="str">
        <f>VLOOKUP(U1772,NIVEAUXADMIN!A:B,2,FALSE)</f>
        <v>HT07</v>
      </c>
      <c r="AE1772" s="142" t="str">
        <f>VLOOKUP(V1772,NIVEAUXADMIN!E:F,2,FALSE)</f>
        <v>HT07742</v>
      </c>
      <c r="AF1772" s="142" t="str">
        <f>VLOOKUP(W1772,NIVEAUXADMIN!I:J,2,FALSE)</f>
        <v>HT07742-01</v>
      </c>
      <c r="AG1772" s="142">
        <f>IF(SUMPRODUCT(($A$4:$A1772=A1772)*($V$4:$V1772=V1772))&gt;1,0,1)</f>
        <v>0</v>
      </c>
    </row>
    <row r="1773" spans="1:33">
      <c r="A1773" s="86" t="s">
        <v>115</v>
      </c>
      <c r="B1773" s="86" t="s">
        <v>115</v>
      </c>
      <c r="C1773" s="86" t="s">
        <v>26</v>
      </c>
      <c r="D1773" s="72" t="s">
        <v>1168</v>
      </c>
      <c r="E1773" s="72"/>
      <c r="F1773" s="142" t="s">
        <v>16</v>
      </c>
      <c r="G1773" s="142" t="str">
        <f t="shared" si="94"/>
        <v>Janvier</v>
      </c>
      <c r="H1773" s="158">
        <v>42750</v>
      </c>
      <c r="I1773" s="84" t="s">
        <v>1049</v>
      </c>
      <c r="J1773" s="142" t="s">
        <v>1053</v>
      </c>
      <c r="K1773" s="142" t="s">
        <v>1064</v>
      </c>
      <c r="L1773" s="142" t="s">
        <v>1223</v>
      </c>
      <c r="M1773" s="80" t="str">
        <f>IFERROR(VLOOKUP(K1773,REFERENCES!R:S,2,FALSE),"")</f>
        <v>Nombre</v>
      </c>
      <c r="N1773" s="144">
        <v>130</v>
      </c>
      <c r="O1773" s="75">
        <v>543</v>
      </c>
      <c r="P1773" s="75">
        <v>273</v>
      </c>
      <c r="Q1773" s="75">
        <v>273</v>
      </c>
      <c r="R1773" s="79">
        <f t="shared" si="95"/>
        <v>1089</v>
      </c>
      <c r="S1773" s="144">
        <v>130</v>
      </c>
      <c r="T1773" s="85" t="s">
        <v>1040</v>
      </c>
      <c r="U1773" s="142" t="s">
        <v>20</v>
      </c>
      <c r="V1773" s="142" t="s">
        <v>536</v>
      </c>
      <c r="W1773" s="86" t="s">
        <v>1381</v>
      </c>
      <c r="X1773" s="142" t="s">
        <v>1231</v>
      </c>
      <c r="Y1773" s="142"/>
      <c r="Z1773" s="142" t="s">
        <v>1069</v>
      </c>
      <c r="AA1773" s="142" t="s">
        <v>2563</v>
      </c>
      <c r="AB1773" s="142" t="str">
        <f t="shared" si="92"/>
        <v>SHE2017115SUPO1È</v>
      </c>
      <c r="AC1773" s="142">
        <f t="shared" si="93"/>
        <v>0</v>
      </c>
      <c r="AD1773" s="142" t="str">
        <f>VLOOKUP(U1773,NIVEAUXADMIN!A:B,2,FALSE)</f>
        <v>HT07</v>
      </c>
      <c r="AE1773" s="142" t="str">
        <f>VLOOKUP(V1773,NIVEAUXADMIN!E:F,2,FALSE)</f>
        <v>HT07742</v>
      </c>
      <c r="AF1773" s="142" t="str">
        <f>VLOOKUP(W1773,NIVEAUXADMIN!I:J,2,FALSE)</f>
        <v>HT07742-01</v>
      </c>
      <c r="AG1773" s="142">
        <f>IF(SUMPRODUCT(($A$4:$A1773=A1773)*($V$4:$V1773=V1773))&gt;1,0,1)</f>
        <v>0</v>
      </c>
    </row>
    <row r="1774" spans="1:33">
      <c r="A1774" s="86" t="s">
        <v>115</v>
      </c>
      <c r="B1774" s="86" t="s">
        <v>115</v>
      </c>
      <c r="C1774" s="86" t="s">
        <v>26</v>
      </c>
      <c r="D1774" s="72" t="s">
        <v>1168</v>
      </c>
      <c r="E1774" s="72"/>
      <c r="F1774" s="142" t="s">
        <v>16</v>
      </c>
      <c r="G1774" s="142" t="str">
        <f t="shared" si="94"/>
        <v>Janvier</v>
      </c>
      <c r="H1774" s="158">
        <v>42755</v>
      </c>
      <c r="I1774" s="84" t="s">
        <v>1051</v>
      </c>
      <c r="J1774" s="142" t="s">
        <v>1052</v>
      </c>
      <c r="K1774" s="142" t="s">
        <v>1058</v>
      </c>
      <c r="L1774" s="142" t="s">
        <v>1221</v>
      </c>
      <c r="M1774" s="80" t="str">
        <f>IFERROR(VLOOKUP(K1774,REFERENCES!R:S,2,FALSE),"")</f>
        <v>Nombre</v>
      </c>
      <c r="N1774" s="144">
        <v>100</v>
      </c>
      <c r="O1774" s="75">
        <v>66</v>
      </c>
      <c r="P1774" s="75">
        <v>69</v>
      </c>
      <c r="Q1774" s="75">
        <v>56</v>
      </c>
      <c r="R1774" s="79">
        <f t="shared" si="95"/>
        <v>191</v>
      </c>
      <c r="S1774" s="144">
        <v>50</v>
      </c>
      <c r="T1774" s="85" t="s">
        <v>1040</v>
      </c>
      <c r="U1774" s="142" t="s">
        <v>20</v>
      </c>
      <c r="V1774" s="142" t="s">
        <v>536</v>
      </c>
      <c r="W1774" s="86" t="s">
        <v>1381</v>
      </c>
      <c r="X1774" s="142" t="s">
        <v>1939</v>
      </c>
      <c r="Y1774" s="142"/>
      <c r="Z1774" s="142" t="s">
        <v>1069</v>
      </c>
      <c r="AA1774" s="142" t="s">
        <v>2564</v>
      </c>
      <c r="AB1774" s="142" t="str">
        <f t="shared" si="92"/>
        <v>SHE2017120SUPO1È</v>
      </c>
      <c r="AC1774" s="142">
        <f t="shared" si="93"/>
        <v>0</v>
      </c>
      <c r="AD1774" s="142" t="str">
        <f>VLOOKUP(U1774,NIVEAUXADMIN!A:B,2,FALSE)</f>
        <v>HT07</v>
      </c>
      <c r="AE1774" s="142" t="str">
        <f>VLOOKUP(V1774,NIVEAUXADMIN!E:F,2,FALSE)</f>
        <v>HT07742</v>
      </c>
      <c r="AF1774" s="142" t="str">
        <f>VLOOKUP(W1774,NIVEAUXADMIN!I:J,2,FALSE)</f>
        <v>HT07742-01</v>
      </c>
      <c r="AG1774" s="142">
        <f>IF(SUMPRODUCT(($A$4:$A1774=A1774)*($V$4:$V1774=V1774))&gt;1,0,1)</f>
        <v>0</v>
      </c>
    </row>
    <row r="1775" spans="1:33" ht="15" customHeight="1">
      <c r="A1775" s="86" t="s">
        <v>115</v>
      </c>
      <c r="B1775" s="86" t="s">
        <v>115</v>
      </c>
      <c r="C1775" s="86" t="s">
        <v>26</v>
      </c>
      <c r="D1775" s="72" t="s">
        <v>1168</v>
      </c>
      <c r="E1775" s="72"/>
      <c r="F1775" s="142" t="s">
        <v>16</v>
      </c>
      <c r="G1775" s="142" t="str">
        <f t="shared" si="94"/>
        <v>Janvier</v>
      </c>
      <c r="H1775" s="158">
        <v>42755</v>
      </c>
      <c r="I1775" s="84" t="s">
        <v>1051</v>
      </c>
      <c r="J1775" s="142" t="s">
        <v>1052</v>
      </c>
      <c r="K1775" s="142" t="s">
        <v>1061</v>
      </c>
      <c r="L1775" s="142" t="s">
        <v>1221</v>
      </c>
      <c r="M1775" s="80" t="str">
        <f>IFERROR(VLOOKUP(K1775,REFERENCES!R:S,2,FALSE),"")</f>
        <v>Nombre</v>
      </c>
      <c r="N1775" s="144">
        <v>100</v>
      </c>
      <c r="O1775" s="75">
        <v>66</v>
      </c>
      <c r="P1775" s="75">
        <v>69</v>
      </c>
      <c r="Q1775" s="75">
        <v>56</v>
      </c>
      <c r="R1775" s="79">
        <f t="shared" si="95"/>
        <v>191</v>
      </c>
      <c r="S1775" s="144">
        <v>50</v>
      </c>
      <c r="T1775" s="85" t="s">
        <v>1040</v>
      </c>
      <c r="U1775" s="142" t="s">
        <v>20</v>
      </c>
      <c r="V1775" s="142" t="s">
        <v>536</v>
      </c>
      <c r="W1775" s="86" t="s">
        <v>1381</v>
      </c>
      <c r="X1775" s="142" t="s">
        <v>1939</v>
      </c>
      <c r="Y1775" s="142"/>
      <c r="Z1775" s="142" t="s">
        <v>1069</v>
      </c>
      <c r="AA1775" s="142" t="s">
        <v>2564</v>
      </c>
      <c r="AB1775" s="142" t="str">
        <f t="shared" si="92"/>
        <v>SHE2017120SUPO1È</v>
      </c>
      <c r="AC1775" s="142">
        <f t="shared" si="93"/>
        <v>0</v>
      </c>
      <c r="AD1775" s="142" t="str">
        <f>VLOOKUP(U1775,NIVEAUXADMIN!A:B,2,FALSE)</f>
        <v>HT07</v>
      </c>
      <c r="AE1775" s="142" t="str">
        <f>VLOOKUP(V1775,NIVEAUXADMIN!E:F,2,FALSE)</f>
        <v>HT07742</v>
      </c>
      <c r="AF1775" s="142" t="str">
        <f>VLOOKUP(W1775,NIVEAUXADMIN!I:J,2,FALSE)</f>
        <v>HT07742-01</v>
      </c>
      <c r="AG1775" s="142">
        <f>IF(SUMPRODUCT(($A$4:$A1775=A1775)*($V$4:$V1775=V1775))&gt;1,0,1)</f>
        <v>0</v>
      </c>
    </row>
    <row r="1776" spans="1:33">
      <c r="A1776" s="86" t="s">
        <v>115</v>
      </c>
      <c r="B1776" s="86" t="s">
        <v>115</v>
      </c>
      <c r="C1776" s="86" t="s">
        <v>26</v>
      </c>
      <c r="D1776" s="72" t="s">
        <v>1168</v>
      </c>
      <c r="E1776" s="72"/>
      <c r="F1776" s="142" t="s">
        <v>16</v>
      </c>
      <c r="G1776" s="142" t="str">
        <f t="shared" si="94"/>
        <v>Janvier</v>
      </c>
      <c r="H1776" s="158">
        <v>42755</v>
      </c>
      <c r="I1776" s="84" t="s">
        <v>1051</v>
      </c>
      <c r="J1776" s="142" t="s">
        <v>1052</v>
      </c>
      <c r="K1776" s="142" t="s">
        <v>1056</v>
      </c>
      <c r="L1776" s="142" t="s">
        <v>1223</v>
      </c>
      <c r="M1776" s="80" t="str">
        <f>IFERROR(VLOOKUP(K1776,REFERENCES!R:S,2,FALSE),"")</f>
        <v>Nombre</v>
      </c>
      <c r="N1776" s="144">
        <v>50</v>
      </c>
      <c r="O1776" s="75">
        <v>66</v>
      </c>
      <c r="P1776" s="75">
        <v>69</v>
      </c>
      <c r="Q1776" s="75">
        <v>56</v>
      </c>
      <c r="R1776" s="79">
        <f t="shared" si="95"/>
        <v>191</v>
      </c>
      <c r="S1776" s="144">
        <v>50</v>
      </c>
      <c r="T1776" s="85" t="s">
        <v>1040</v>
      </c>
      <c r="U1776" s="142" t="s">
        <v>20</v>
      </c>
      <c r="V1776" s="142" t="s">
        <v>536</v>
      </c>
      <c r="W1776" s="86" t="s">
        <v>1381</v>
      </c>
      <c r="X1776" s="142" t="s">
        <v>1939</v>
      </c>
      <c r="Y1776" s="142"/>
      <c r="Z1776" s="142" t="s">
        <v>1069</v>
      </c>
      <c r="AA1776" s="142" t="s">
        <v>2564</v>
      </c>
      <c r="AB1776" s="142" t="str">
        <f t="shared" si="92"/>
        <v>SHE2017120SUPO1È</v>
      </c>
      <c r="AC1776" s="142">
        <f t="shared" si="93"/>
        <v>0</v>
      </c>
      <c r="AD1776" s="142" t="str">
        <f>VLOOKUP(U1776,NIVEAUXADMIN!A:B,2,FALSE)</f>
        <v>HT07</v>
      </c>
      <c r="AE1776" s="142" t="str">
        <f>VLOOKUP(V1776,NIVEAUXADMIN!E:F,2,FALSE)</f>
        <v>HT07742</v>
      </c>
      <c r="AF1776" s="142" t="str">
        <f>VLOOKUP(W1776,NIVEAUXADMIN!I:J,2,FALSE)</f>
        <v>HT07742-01</v>
      </c>
      <c r="AG1776" s="142">
        <f>IF(SUMPRODUCT(($A$4:$A1776=A1776)*($V$4:$V1776=V1776))&gt;1,0,1)</f>
        <v>0</v>
      </c>
    </row>
    <row r="1777" spans="1:33">
      <c r="A1777" s="86" t="s">
        <v>115</v>
      </c>
      <c r="B1777" s="86" t="s">
        <v>115</v>
      </c>
      <c r="C1777" s="86" t="s">
        <v>26</v>
      </c>
      <c r="D1777" s="72" t="s">
        <v>1168</v>
      </c>
      <c r="E1777" s="72"/>
      <c r="F1777" s="142" t="s">
        <v>16</v>
      </c>
      <c r="G1777" s="142" t="str">
        <f t="shared" si="94"/>
        <v>Janvier</v>
      </c>
      <c r="H1777" s="158">
        <v>42755</v>
      </c>
      <c r="I1777" s="84" t="s">
        <v>1051</v>
      </c>
      <c r="J1777" s="142" t="s">
        <v>1052</v>
      </c>
      <c r="K1777" s="142" t="s">
        <v>1059</v>
      </c>
      <c r="L1777" s="142" t="s">
        <v>1223</v>
      </c>
      <c r="M1777" s="80" t="str">
        <f>IFERROR(VLOOKUP(K1777,REFERENCES!R:S,2,FALSE),"")</f>
        <v>Nombre</v>
      </c>
      <c r="N1777" s="144">
        <v>50</v>
      </c>
      <c r="O1777" s="75">
        <v>66</v>
      </c>
      <c r="P1777" s="75">
        <v>69</v>
      </c>
      <c r="Q1777" s="75">
        <v>56</v>
      </c>
      <c r="R1777" s="79">
        <f t="shared" si="95"/>
        <v>191</v>
      </c>
      <c r="S1777" s="144">
        <v>50</v>
      </c>
      <c r="T1777" s="85" t="s">
        <v>1040</v>
      </c>
      <c r="U1777" s="142" t="s">
        <v>20</v>
      </c>
      <c r="V1777" s="142" t="s">
        <v>536</v>
      </c>
      <c r="W1777" s="86" t="s">
        <v>1381</v>
      </c>
      <c r="X1777" s="142" t="s">
        <v>1939</v>
      </c>
      <c r="Y1777" s="142"/>
      <c r="Z1777" s="142" t="s">
        <v>1069</v>
      </c>
      <c r="AA1777" s="142" t="s">
        <v>2565</v>
      </c>
      <c r="AB1777" s="142" t="str">
        <f t="shared" si="92"/>
        <v>SHE2017120SUPO1È</v>
      </c>
      <c r="AC1777" s="142">
        <f t="shared" si="93"/>
        <v>0</v>
      </c>
      <c r="AD1777" s="142" t="str">
        <f>VLOOKUP(U1777,NIVEAUXADMIN!A:B,2,FALSE)</f>
        <v>HT07</v>
      </c>
      <c r="AE1777" s="142" t="str">
        <f>VLOOKUP(V1777,NIVEAUXADMIN!E:F,2,FALSE)</f>
        <v>HT07742</v>
      </c>
      <c r="AF1777" s="142" t="str">
        <f>VLOOKUP(W1777,NIVEAUXADMIN!I:J,2,FALSE)</f>
        <v>HT07742-01</v>
      </c>
      <c r="AG1777" s="142">
        <f>IF(SUMPRODUCT(($A$4:$A1777=A1777)*($V$4:$V1777=V1777))&gt;1,0,1)</f>
        <v>0</v>
      </c>
    </row>
    <row r="1778" spans="1:33">
      <c r="A1778" s="86" t="s">
        <v>115</v>
      </c>
      <c r="B1778" s="86" t="s">
        <v>115</v>
      </c>
      <c r="C1778" s="86" t="s">
        <v>26</v>
      </c>
      <c r="D1778" s="72" t="s">
        <v>1168</v>
      </c>
      <c r="E1778" s="72"/>
      <c r="F1778" s="142" t="s">
        <v>16</v>
      </c>
      <c r="G1778" s="142" t="str">
        <f t="shared" si="94"/>
        <v>Janvier</v>
      </c>
      <c r="H1778" s="158">
        <v>42755</v>
      </c>
      <c r="I1778" s="84" t="s">
        <v>1049</v>
      </c>
      <c r="J1778" s="142" t="s">
        <v>1053</v>
      </c>
      <c r="K1778" s="142" t="s">
        <v>1064</v>
      </c>
      <c r="L1778" s="142" t="s">
        <v>1223</v>
      </c>
      <c r="M1778" s="80" t="str">
        <f>IFERROR(VLOOKUP(K1778,REFERENCES!R:S,2,FALSE),"")</f>
        <v>Nombre</v>
      </c>
      <c r="N1778" s="144">
        <v>130</v>
      </c>
      <c r="O1778" s="75">
        <v>240</v>
      </c>
      <c r="P1778" s="75">
        <v>206</v>
      </c>
      <c r="Q1778" s="75">
        <v>205</v>
      </c>
      <c r="R1778" s="79">
        <f t="shared" si="95"/>
        <v>651</v>
      </c>
      <c r="S1778" s="144">
        <v>130</v>
      </c>
      <c r="T1778" s="85" t="s">
        <v>1040</v>
      </c>
      <c r="U1778" s="142" t="s">
        <v>20</v>
      </c>
      <c r="V1778" s="142" t="s">
        <v>536</v>
      </c>
      <c r="W1778" s="86" t="s">
        <v>1381</v>
      </c>
      <c r="X1778" s="142" t="s">
        <v>1939</v>
      </c>
      <c r="Y1778" s="142"/>
      <c r="Z1778" s="142" t="s">
        <v>1069</v>
      </c>
      <c r="AA1778" s="142" t="s">
        <v>2566</v>
      </c>
      <c r="AB1778" s="142" t="str">
        <f t="shared" si="92"/>
        <v>SHE2017120SUPO1È</v>
      </c>
      <c r="AC1778" s="142">
        <f t="shared" si="93"/>
        <v>0</v>
      </c>
      <c r="AD1778" s="142" t="str">
        <f>VLOOKUP(U1778,NIVEAUXADMIN!A:B,2,FALSE)</f>
        <v>HT07</v>
      </c>
      <c r="AE1778" s="142" t="str">
        <f>VLOOKUP(V1778,NIVEAUXADMIN!E:F,2,FALSE)</f>
        <v>HT07742</v>
      </c>
      <c r="AF1778" s="142" t="str">
        <f>VLOOKUP(W1778,NIVEAUXADMIN!I:J,2,FALSE)</f>
        <v>HT07742-01</v>
      </c>
      <c r="AG1778" s="142">
        <f>IF(SUMPRODUCT(($A$4:$A1778=A1778)*($V$4:$V1778=V1778))&gt;1,0,1)</f>
        <v>0</v>
      </c>
    </row>
    <row r="1779" spans="1:33">
      <c r="A1779" s="86" t="s">
        <v>115</v>
      </c>
      <c r="B1779" s="86" t="s">
        <v>115</v>
      </c>
      <c r="C1779" s="86" t="s">
        <v>26</v>
      </c>
      <c r="D1779" s="72" t="s">
        <v>1168</v>
      </c>
      <c r="E1779" s="72"/>
      <c r="F1779" s="142" t="s">
        <v>32</v>
      </c>
      <c r="G1779" s="142" t="str">
        <f t="shared" si="94"/>
        <v>Janvier</v>
      </c>
      <c r="H1779" s="158">
        <v>42755</v>
      </c>
      <c r="I1779" s="84" t="s">
        <v>1051</v>
      </c>
      <c r="J1779" s="142" t="s">
        <v>1052</v>
      </c>
      <c r="K1779" s="142" t="s">
        <v>1058</v>
      </c>
      <c r="L1779" s="142" t="s">
        <v>1221</v>
      </c>
      <c r="M1779" s="80" t="str">
        <f>IFERROR(VLOOKUP(K1779,REFERENCES!R:S,2,FALSE),"")</f>
        <v>Nombre</v>
      </c>
      <c r="N1779" s="144">
        <v>400</v>
      </c>
      <c r="O1779" s="75"/>
      <c r="P1779" s="75"/>
      <c r="Q1779" s="75"/>
      <c r="R1779" s="79" t="str">
        <f t="shared" si="95"/>
        <v/>
      </c>
      <c r="S1779" s="144">
        <v>200</v>
      </c>
      <c r="T1779" s="85" t="s">
        <v>1040</v>
      </c>
      <c r="U1779" s="142" t="s">
        <v>20</v>
      </c>
      <c r="V1779" s="142" t="s">
        <v>545</v>
      </c>
      <c r="W1779" s="86" t="s">
        <v>1465</v>
      </c>
      <c r="X1779" s="142"/>
      <c r="Y1779" s="142"/>
      <c r="Z1779" s="142" t="s">
        <v>1069</v>
      </c>
      <c r="AA1779" s="142" t="s">
        <v>2564</v>
      </c>
      <c r="AB1779" s="142" t="str">
        <f t="shared" si="92"/>
        <v>SHE2017120SUST2È</v>
      </c>
      <c r="AC1779" s="142">
        <f t="shared" si="93"/>
        <v>0</v>
      </c>
      <c r="AD1779" s="142" t="str">
        <f>VLOOKUP(U1779,NIVEAUXADMIN!A:B,2,FALSE)</f>
        <v>HT07</v>
      </c>
      <c r="AE1779" s="142" t="str">
        <f>VLOOKUP(V1779,NIVEAUXADMIN!E:F,2,FALSE)</f>
        <v>HT07722</v>
      </c>
      <c r="AF1779" s="142" t="str">
        <f>VLOOKUP(W1779,NIVEAUXADMIN!I:J,2,FALSE)</f>
        <v>HT07722-02</v>
      </c>
      <c r="AG1779" s="142">
        <f>IF(SUMPRODUCT(($A$4:$A1779=A1779)*($V$4:$V1779=V1779))&gt;1,0,1)</f>
        <v>1</v>
      </c>
    </row>
    <row r="1780" spans="1:33">
      <c r="A1780" s="86" t="s">
        <v>115</v>
      </c>
      <c r="B1780" s="86" t="s">
        <v>115</v>
      </c>
      <c r="C1780" s="86" t="s">
        <v>26</v>
      </c>
      <c r="D1780" s="72" t="s">
        <v>1168</v>
      </c>
      <c r="E1780" s="72"/>
      <c r="F1780" s="142" t="s">
        <v>32</v>
      </c>
      <c r="G1780" s="142" t="str">
        <f t="shared" si="94"/>
        <v>Janvier</v>
      </c>
      <c r="H1780" s="158">
        <v>42755</v>
      </c>
      <c r="I1780" s="84" t="s">
        <v>1051</v>
      </c>
      <c r="J1780" s="142" t="s">
        <v>1052</v>
      </c>
      <c r="K1780" s="142" t="s">
        <v>1061</v>
      </c>
      <c r="L1780" s="142" t="s">
        <v>1221</v>
      </c>
      <c r="M1780" s="80" t="str">
        <f>IFERROR(VLOOKUP(K1780,REFERENCES!R:S,2,FALSE),"")</f>
        <v>Nombre</v>
      </c>
      <c r="N1780" s="144">
        <v>200</v>
      </c>
      <c r="O1780" s="75"/>
      <c r="P1780" s="75"/>
      <c r="Q1780" s="75"/>
      <c r="R1780" s="79" t="str">
        <f t="shared" si="95"/>
        <v/>
      </c>
      <c r="S1780" s="144">
        <v>200</v>
      </c>
      <c r="T1780" s="85" t="s">
        <v>1040</v>
      </c>
      <c r="U1780" s="142" t="s">
        <v>20</v>
      </c>
      <c r="V1780" s="142" t="s">
        <v>545</v>
      </c>
      <c r="W1780" s="86" t="s">
        <v>1465</v>
      </c>
      <c r="X1780" s="142"/>
      <c r="Y1780" s="142"/>
      <c r="Z1780" s="142" t="s">
        <v>1069</v>
      </c>
      <c r="AA1780" s="142" t="s">
        <v>2564</v>
      </c>
      <c r="AB1780" s="142" t="str">
        <f t="shared" si="92"/>
        <v>SHE2017120SUST2È</v>
      </c>
      <c r="AC1780" s="142">
        <f t="shared" si="93"/>
        <v>0</v>
      </c>
      <c r="AD1780" s="142" t="str">
        <f>VLOOKUP(U1780,NIVEAUXADMIN!A:B,2,FALSE)</f>
        <v>HT07</v>
      </c>
      <c r="AE1780" s="142" t="str">
        <f>VLOOKUP(V1780,NIVEAUXADMIN!E:F,2,FALSE)</f>
        <v>HT07722</v>
      </c>
      <c r="AF1780" s="142" t="str">
        <f>VLOOKUP(W1780,NIVEAUXADMIN!I:J,2,FALSE)</f>
        <v>HT07722-02</v>
      </c>
      <c r="AG1780" s="142">
        <f>IF(SUMPRODUCT(($A$4:$A1780=A1780)*($V$4:$V1780=V1780))&gt;1,0,1)</f>
        <v>0</v>
      </c>
    </row>
    <row r="1781" spans="1:33">
      <c r="A1781" s="86" t="s">
        <v>115</v>
      </c>
      <c r="B1781" s="86" t="s">
        <v>115</v>
      </c>
      <c r="C1781" s="86" t="s">
        <v>26</v>
      </c>
      <c r="D1781" s="72" t="s">
        <v>1168</v>
      </c>
      <c r="E1781" s="72"/>
      <c r="F1781" s="142" t="s">
        <v>32</v>
      </c>
      <c r="G1781" s="142" t="str">
        <f t="shared" si="94"/>
        <v>Janvier</v>
      </c>
      <c r="H1781" s="158">
        <v>42755</v>
      </c>
      <c r="I1781" s="84" t="s">
        <v>1051</v>
      </c>
      <c r="J1781" s="142" t="s">
        <v>1052</v>
      </c>
      <c r="K1781" s="142" t="s">
        <v>1056</v>
      </c>
      <c r="L1781" s="142" t="s">
        <v>1223</v>
      </c>
      <c r="M1781" s="80" t="str">
        <f>IFERROR(VLOOKUP(K1781,REFERENCES!R:S,2,FALSE),"")</f>
        <v>Nombre</v>
      </c>
      <c r="N1781" s="144">
        <v>200</v>
      </c>
      <c r="O1781" s="75"/>
      <c r="P1781" s="75"/>
      <c r="Q1781" s="75"/>
      <c r="R1781" s="79" t="str">
        <f t="shared" si="95"/>
        <v/>
      </c>
      <c r="S1781" s="144">
        <v>200</v>
      </c>
      <c r="T1781" s="85" t="s">
        <v>1040</v>
      </c>
      <c r="U1781" s="142" t="s">
        <v>20</v>
      </c>
      <c r="V1781" s="142" t="s">
        <v>545</v>
      </c>
      <c r="W1781" s="86" t="s">
        <v>1465</v>
      </c>
      <c r="X1781" s="142"/>
      <c r="Y1781" s="142"/>
      <c r="Z1781" s="142" t="s">
        <v>1069</v>
      </c>
      <c r="AA1781" s="142" t="s">
        <v>2564</v>
      </c>
      <c r="AB1781" s="142" t="str">
        <f t="shared" si="92"/>
        <v>SHE2017120SUST2È</v>
      </c>
      <c r="AC1781" s="142">
        <f t="shared" si="93"/>
        <v>0</v>
      </c>
      <c r="AD1781" s="142" t="str">
        <f>VLOOKUP(U1781,NIVEAUXADMIN!A:B,2,FALSE)</f>
        <v>HT07</v>
      </c>
      <c r="AE1781" s="142" t="str">
        <f>VLOOKUP(V1781,NIVEAUXADMIN!E:F,2,FALSE)</f>
        <v>HT07722</v>
      </c>
      <c r="AF1781" s="142" t="str">
        <f>VLOOKUP(W1781,NIVEAUXADMIN!I:J,2,FALSE)</f>
        <v>HT07722-02</v>
      </c>
      <c r="AG1781" s="142">
        <f>IF(SUMPRODUCT(($A$4:$A1781=A1781)*($V$4:$V1781=V1781))&gt;1,0,1)</f>
        <v>0</v>
      </c>
    </row>
    <row r="1782" spans="1:33">
      <c r="A1782" s="86" t="s">
        <v>115</v>
      </c>
      <c r="B1782" s="86" t="s">
        <v>115</v>
      </c>
      <c r="C1782" s="86" t="s">
        <v>26</v>
      </c>
      <c r="D1782" s="72" t="s">
        <v>1168</v>
      </c>
      <c r="E1782" s="72"/>
      <c r="F1782" s="142" t="s">
        <v>32</v>
      </c>
      <c r="G1782" s="142" t="str">
        <f t="shared" si="94"/>
        <v>Janvier</v>
      </c>
      <c r="H1782" s="158">
        <v>42755</v>
      </c>
      <c r="I1782" s="84" t="s">
        <v>1051</v>
      </c>
      <c r="J1782" s="142" t="s">
        <v>1052</v>
      </c>
      <c r="K1782" s="142" t="s">
        <v>1059</v>
      </c>
      <c r="L1782" s="142" t="s">
        <v>1223</v>
      </c>
      <c r="M1782" s="80" t="str">
        <f>IFERROR(VLOOKUP(K1782,REFERENCES!R:S,2,FALSE),"")</f>
        <v>Nombre</v>
      </c>
      <c r="N1782" s="144">
        <v>200</v>
      </c>
      <c r="O1782" s="75"/>
      <c r="P1782" s="75"/>
      <c r="Q1782" s="75"/>
      <c r="R1782" s="79" t="str">
        <f t="shared" si="95"/>
        <v/>
      </c>
      <c r="S1782" s="144">
        <v>200</v>
      </c>
      <c r="T1782" s="85" t="s">
        <v>1040</v>
      </c>
      <c r="U1782" s="142" t="s">
        <v>20</v>
      </c>
      <c r="V1782" s="142" t="s">
        <v>545</v>
      </c>
      <c r="W1782" s="86" t="s">
        <v>1465</v>
      </c>
      <c r="X1782" s="142"/>
      <c r="Y1782" s="142"/>
      <c r="Z1782" s="142" t="s">
        <v>1069</v>
      </c>
      <c r="AA1782" s="142" t="s">
        <v>2565</v>
      </c>
      <c r="AB1782" s="142" t="str">
        <f t="shared" si="92"/>
        <v>SHE2017120SUST2È</v>
      </c>
      <c r="AC1782" s="142">
        <f t="shared" si="93"/>
        <v>0</v>
      </c>
      <c r="AD1782" s="142" t="str">
        <f>VLOOKUP(U1782,NIVEAUXADMIN!A:B,2,FALSE)</f>
        <v>HT07</v>
      </c>
      <c r="AE1782" s="142" t="str">
        <f>VLOOKUP(V1782,NIVEAUXADMIN!E:F,2,FALSE)</f>
        <v>HT07722</v>
      </c>
      <c r="AF1782" s="142" t="str">
        <f>VLOOKUP(W1782,NIVEAUXADMIN!I:J,2,FALSE)</f>
        <v>HT07722-02</v>
      </c>
      <c r="AG1782" s="142">
        <f>IF(SUMPRODUCT(($A$4:$A1782=A1782)*($V$4:$V1782=V1782))&gt;1,0,1)</f>
        <v>0</v>
      </c>
    </row>
    <row r="1783" spans="1:33">
      <c r="A1783" s="86" t="s">
        <v>115</v>
      </c>
      <c r="B1783" s="86" t="s">
        <v>115</v>
      </c>
      <c r="C1783" s="86" t="s">
        <v>26</v>
      </c>
      <c r="D1783" s="72" t="s">
        <v>2755</v>
      </c>
      <c r="E1783" s="72"/>
      <c r="F1783" s="142" t="s">
        <v>16</v>
      </c>
      <c r="G1783" s="142" t="str">
        <f t="shared" si="94"/>
        <v>Decembre</v>
      </c>
      <c r="H1783" s="158">
        <v>42718</v>
      </c>
      <c r="I1783" s="84" t="s">
        <v>1051</v>
      </c>
      <c r="J1783" s="142" t="s">
        <v>1052</v>
      </c>
      <c r="K1783" s="142" t="s">
        <v>1059</v>
      </c>
      <c r="L1783" s="142" t="s">
        <v>1223</v>
      </c>
      <c r="M1783" s="80" t="str">
        <f>IFERROR(VLOOKUP(K1783,REFERENCES!R:S,2,FALSE),"")</f>
        <v>Nombre</v>
      </c>
      <c r="N1783" s="159">
        <v>6</v>
      </c>
      <c r="O1783" s="75">
        <v>14</v>
      </c>
      <c r="P1783" s="75">
        <v>12</v>
      </c>
      <c r="Q1783" s="75">
        <v>9</v>
      </c>
      <c r="R1783" s="79">
        <v>35</v>
      </c>
      <c r="S1783" s="144">
        <v>6</v>
      </c>
      <c r="T1783" s="85" t="s">
        <v>1040</v>
      </c>
      <c r="U1783" s="142" t="s">
        <v>20</v>
      </c>
      <c r="V1783" s="142" t="s">
        <v>548</v>
      </c>
      <c r="W1783" s="86" t="s">
        <v>1357</v>
      </c>
      <c r="X1783" s="142"/>
      <c r="Y1783" s="142" t="s">
        <v>1036</v>
      </c>
      <c r="Z1783" s="142" t="s">
        <v>1069</v>
      </c>
      <c r="AA1783" s="142" t="s">
        <v>1937</v>
      </c>
      <c r="AB1783" s="142" t="str">
        <f t="shared" si="92"/>
        <v>SHE20161214SUST1È</v>
      </c>
      <c r="AC1783" s="142">
        <f t="shared" si="93"/>
        <v>0</v>
      </c>
      <c r="AD1783" s="142" t="str">
        <f>VLOOKUP(U1783,NIVEAUXADMIN!A:B,2,FALSE)</f>
        <v>HT07</v>
      </c>
      <c r="AE1783" s="142" t="str">
        <f>VLOOKUP(V1783,NIVEAUXADMIN!E:F,2,FALSE)</f>
        <v>HT07732</v>
      </c>
      <c r="AF1783" s="142" t="str">
        <f>VLOOKUP(W1783,NIVEAUXADMIN!I:J,2,FALSE)</f>
        <v>HT07732-01</v>
      </c>
      <c r="AG1783" s="142">
        <f>IF(SUMPRODUCT(($A$4:$A1783=A1783)*($V$4:$V1783=V1783))&gt;1,0,1)</f>
        <v>1</v>
      </c>
    </row>
    <row r="1784" spans="1:33">
      <c r="A1784" s="86" t="s">
        <v>115</v>
      </c>
      <c r="B1784" s="86" t="s">
        <v>115</v>
      </c>
      <c r="C1784" s="86" t="s">
        <v>26</v>
      </c>
      <c r="D1784" s="72" t="s">
        <v>2755</v>
      </c>
      <c r="E1784" s="72"/>
      <c r="F1784" s="142" t="s">
        <v>16</v>
      </c>
      <c r="G1784" s="142" t="str">
        <f t="shared" si="94"/>
        <v>Decembre</v>
      </c>
      <c r="H1784" s="158">
        <v>42718</v>
      </c>
      <c r="I1784" s="84" t="s">
        <v>1051</v>
      </c>
      <c r="J1784" s="142" t="s">
        <v>1052</v>
      </c>
      <c r="K1784" s="142" t="s">
        <v>1056</v>
      </c>
      <c r="L1784" s="142" t="s">
        <v>1223</v>
      </c>
      <c r="M1784" s="80" t="str">
        <f>IFERROR(VLOOKUP(K1784,REFERENCES!R:S,2,FALSE),"")</f>
        <v>Nombre</v>
      </c>
      <c r="N1784" s="159">
        <v>6</v>
      </c>
      <c r="O1784" s="75">
        <v>14</v>
      </c>
      <c r="P1784" s="75">
        <v>12</v>
      </c>
      <c r="Q1784" s="75">
        <v>9</v>
      </c>
      <c r="R1784" s="79">
        <v>35</v>
      </c>
      <c r="S1784" s="144">
        <v>6</v>
      </c>
      <c r="T1784" s="85" t="s">
        <v>1040</v>
      </c>
      <c r="U1784" s="142" t="s">
        <v>20</v>
      </c>
      <c r="V1784" s="142" t="s">
        <v>548</v>
      </c>
      <c r="W1784" s="86" t="s">
        <v>1357</v>
      </c>
      <c r="X1784" s="142"/>
      <c r="Y1784" s="142" t="s">
        <v>1036</v>
      </c>
      <c r="Z1784" s="142" t="s">
        <v>1069</v>
      </c>
      <c r="AA1784" s="142" t="s">
        <v>1222</v>
      </c>
      <c r="AB1784" s="142" t="str">
        <f t="shared" si="92"/>
        <v>SHE20161214SUST1È</v>
      </c>
      <c r="AC1784" s="142">
        <f t="shared" si="93"/>
        <v>0</v>
      </c>
      <c r="AD1784" s="142" t="str">
        <f>VLOOKUP(U1784,NIVEAUXADMIN!A:B,2,FALSE)</f>
        <v>HT07</v>
      </c>
      <c r="AE1784" s="142" t="str">
        <f>VLOOKUP(V1784,NIVEAUXADMIN!E:F,2,FALSE)</f>
        <v>HT07732</v>
      </c>
      <c r="AF1784" s="142" t="str">
        <f>VLOOKUP(W1784,NIVEAUXADMIN!I:J,2,FALSE)</f>
        <v>HT07732-01</v>
      </c>
      <c r="AG1784" s="142">
        <f>IF(SUMPRODUCT(($A$4:$A1784=A1784)*($V$4:$V1784=V1784))&gt;1,0,1)</f>
        <v>0</v>
      </c>
    </row>
    <row r="1785" spans="1:33">
      <c r="A1785" s="86" t="s">
        <v>115</v>
      </c>
      <c r="B1785" s="86" t="s">
        <v>115</v>
      </c>
      <c r="C1785" s="86" t="s">
        <v>26</v>
      </c>
      <c r="D1785" s="72" t="s">
        <v>2755</v>
      </c>
      <c r="E1785" s="72"/>
      <c r="F1785" s="142" t="s">
        <v>16</v>
      </c>
      <c r="G1785" s="142" t="str">
        <f t="shared" si="94"/>
        <v>Decembre</v>
      </c>
      <c r="H1785" s="158">
        <v>42718</v>
      </c>
      <c r="I1785" s="84" t="s">
        <v>1049</v>
      </c>
      <c r="J1785" s="142" t="s">
        <v>1053</v>
      </c>
      <c r="K1785" s="142" t="s">
        <v>1064</v>
      </c>
      <c r="L1785" s="142" t="s">
        <v>1223</v>
      </c>
      <c r="M1785" s="80" t="str">
        <f>IFERROR(VLOOKUP(K1785,REFERENCES!R:S,2,FALSE),"")</f>
        <v>Nombre</v>
      </c>
      <c r="N1785" s="159">
        <v>6</v>
      </c>
      <c r="O1785" s="75">
        <v>14</v>
      </c>
      <c r="P1785" s="75">
        <v>12</v>
      </c>
      <c r="Q1785" s="75">
        <v>9</v>
      </c>
      <c r="R1785" s="79">
        <v>35</v>
      </c>
      <c r="S1785" s="144">
        <v>6</v>
      </c>
      <c r="T1785" s="85" t="s">
        <v>1040</v>
      </c>
      <c r="U1785" s="142" t="s">
        <v>20</v>
      </c>
      <c r="V1785" s="142" t="s">
        <v>548</v>
      </c>
      <c r="W1785" s="86" t="s">
        <v>1357</v>
      </c>
      <c r="X1785" s="142"/>
      <c r="Y1785" s="142" t="s">
        <v>1036</v>
      </c>
      <c r="Z1785" s="142" t="s">
        <v>1069</v>
      </c>
      <c r="AA1785" s="142" t="s">
        <v>1224</v>
      </c>
      <c r="AB1785" s="142" t="str">
        <f t="shared" si="92"/>
        <v>SHE20161214SUST1È</v>
      </c>
      <c r="AC1785" s="142">
        <f t="shared" si="93"/>
        <v>0</v>
      </c>
      <c r="AD1785" s="142" t="str">
        <f>VLOOKUP(U1785,NIVEAUXADMIN!A:B,2,FALSE)</f>
        <v>HT07</v>
      </c>
      <c r="AE1785" s="142" t="str">
        <f>VLOOKUP(V1785,NIVEAUXADMIN!E:F,2,FALSE)</f>
        <v>HT07732</v>
      </c>
      <c r="AF1785" s="142" t="str">
        <f>VLOOKUP(W1785,NIVEAUXADMIN!I:J,2,FALSE)</f>
        <v>HT07732-01</v>
      </c>
      <c r="AG1785" s="142">
        <f>IF(SUMPRODUCT(($A$4:$A1785=A1785)*($V$4:$V1785=V1785))&gt;1,0,1)</f>
        <v>0</v>
      </c>
    </row>
    <row r="1786" spans="1:33">
      <c r="A1786" s="86" t="s">
        <v>115</v>
      </c>
      <c r="B1786" s="86" t="s">
        <v>115</v>
      </c>
      <c r="C1786" s="86" t="s">
        <v>26</v>
      </c>
      <c r="D1786" s="72" t="s">
        <v>2755</v>
      </c>
      <c r="E1786" s="72"/>
      <c r="F1786" s="142" t="s">
        <v>16</v>
      </c>
      <c r="G1786" s="142" t="str">
        <f t="shared" si="94"/>
        <v>Decembre</v>
      </c>
      <c r="H1786" s="158">
        <v>42718</v>
      </c>
      <c r="I1786" s="84" t="s">
        <v>1051</v>
      </c>
      <c r="J1786" s="142" t="s">
        <v>1052</v>
      </c>
      <c r="K1786" s="142" t="s">
        <v>1061</v>
      </c>
      <c r="L1786" s="142" t="s">
        <v>1221</v>
      </c>
      <c r="M1786" s="80" t="str">
        <f>IFERROR(VLOOKUP(K1786,REFERENCES!R:S,2,FALSE),"")</f>
        <v>Nombre</v>
      </c>
      <c r="N1786" s="159">
        <v>12</v>
      </c>
      <c r="O1786" s="75">
        <v>14</v>
      </c>
      <c r="P1786" s="75">
        <v>12</v>
      </c>
      <c r="Q1786" s="75">
        <v>9</v>
      </c>
      <c r="R1786" s="79">
        <v>35</v>
      </c>
      <c r="S1786" s="144">
        <v>6</v>
      </c>
      <c r="T1786" s="85" t="s">
        <v>1040</v>
      </c>
      <c r="U1786" s="142" t="s">
        <v>20</v>
      </c>
      <c r="V1786" s="142" t="s">
        <v>548</v>
      </c>
      <c r="W1786" s="86" t="s">
        <v>1357</v>
      </c>
      <c r="X1786" s="142"/>
      <c r="Y1786" s="142" t="s">
        <v>1036</v>
      </c>
      <c r="Z1786" s="142" t="s">
        <v>1069</v>
      </c>
      <c r="AA1786" s="142" t="s">
        <v>1222</v>
      </c>
      <c r="AB1786" s="142" t="str">
        <f t="shared" si="92"/>
        <v>SHE20161214SUST1È</v>
      </c>
      <c r="AC1786" s="142">
        <f t="shared" si="93"/>
        <v>0</v>
      </c>
      <c r="AD1786" s="142" t="str">
        <f>VLOOKUP(U1786,NIVEAUXADMIN!A:B,2,FALSE)</f>
        <v>HT07</v>
      </c>
      <c r="AE1786" s="142" t="str">
        <f>VLOOKUP(V1786,NIVEAUXADMIN!E:F,2,FALSE)</f>
        <v>HT07732</v>
      </c>
      <c r="AF1786" s="142" t="str">
        <f>VLOOKUP(W1786,NIVEAUXADMIN!I:J,2,FALSE)</f>
        <v>HT07732-01</v>
      </c>
      <c r="AG1786" s="142">
        <f>IF(SUMPRODUCT(($A$4:$A1786=A1786)*($V$4:$V1786=V1786))&gt;1,0,1)</f>
        <v>0</v>
      </c>
    </row>
    <row r="1787" spans="1:33">
      <c r="A1787" s="86" t="s">
        <v>115</v>
      </c>
      <c r="B1787" s="86" t="s">
        <v>115</v>
      </c>
      <c r="C1787" s="86" t="s">
        <v>26</v>
      </c>
      <c r="D1787" s="72" t="s">
        <v>2755</v>
      </c>
      <c r="E1787" s="72"/>
      <c r="F1787" s="142" t="s">
        <v>16</v>
      </c>
      <c r="G1787" s="142" t="str">
        <f t="shared" si="94"/>
        <v>Decembre</v>
      </c>
      <c r="H1787" s="158">
        <v>42718</v>
      </c>
      <c r="I1787" s="84" t="s">
        <v>1051</v>
      </c>
      <c r="J1787" s="142" t="s">
        <v>1052</v>
      </c>
      <c r="K1787" s="142" t="s">
        <v>1058</v>
      </c>
      <c r="L1787" s="142" t="s">
        <v>1221</v>
      </c>
      <c r="M1787" s="80" t="str">
        <f>IFERROR(VLOOKUP(K1787,REFERENCES!R:S,2,FALSE),"")</f>
        <v>Nombre</v>
      </c>
      <c r="N1787" s="159">
        <v>12</v>
      </c>
      <c r="O1787" s="75">
        <v>14</v>
      </c>
      <c r="P1787" s="75">
        <v>12</v>
      </c>
      <c r="Q1787" s="75">
        <v>9</v>
      </c>
      <c r="R1787" s="79">
        <v>35</v>
      </c>
      <c r="S1787" s="144">
        <v>6</v>
      </c>
      <c r="T1787" s="85" t="s">
        <v>1040</v>
      </c>
      <c r="U1787" s="142" t="s">
        <v>20</v>
      </c>
      <c r="V1787" s="142" t="s">
        <v>548</v>
      </c>
      <c r="W1787" s="86" t="s">
        <v>1357</v>
      </c>
      <c r="X1787" s="142"/>
      <c r="Y1787" s="142" t="s">
        <v>1036</v>
      </c>
      <c r="Z1787" s="142" t="s">
        <v>1069</v>
      </c>
      <c r="AA1787" s="142" t="s">
        <v>1222</v>
      </c>
      <c r="AB1787" s="142" t="str">
        <f t="shared" si="92"/>
        <v>SHE20161214SUST1È</v>
      </c>
      <c r="AC1787" s="142">
        <f t="shared" si="93"/>
        <v>0</v>
      </c>
      <c r="AD1787" s="142" t="str">
        <f>VLOOKUP(U1787,NIVEAUXADMIN!A:B,2,FALSE)</f>
        <v>HT07</v>
      </c>
      <c r="AE1787" s="142" t="str">
        <f>VLOOKUP(V1787,NIVEAUXADMIN!E:F,2,FALSE)</f>
        <v>HT07732</v>
      </c>
      <c r="AF1787" s="142" t="str">
        <f>VLOOKUP(W1787,NIVEAUXADMIN!I:J,2,FALSE)</f>
        <v>HT07732-01</v>
      </c>
      <c r="AG1787" s="142">
        <f>IF(SUMPRODUCT(($A$4:$A1787=A1787)*($V$4:$V1787=V1787))&gt;1,0,1)</f>
        <v>0</v>
      </c>
    </row>
    <row r="1788" spans="1:33">
      <c r="A1788" s="86" t="s">
        <v>115</v>
      </c>
      <c r="B1788" s="86" t="s">
        <v>115</v>
      </c>
      <c r="C1788" s="86" t="s">
        <v>26</v>
      </c>
      <c r="D1788" s="72" t="s">
        <v>1168</v>
      </c>
      <c r="E1788" s="72"/>
      <c r="F1788" s="142" t="s">
        <v>16</v>
      </c>
      <c r="G1788" s="142" t="str">
        <f t="shared" si="94"/>
        <v>Decembre</v>
      </c>
      <c r="H1788" s="158">
        <v>42731</v>
      </c>
      <c r="I1788" s="84" t="s">
        <v>1051</v>
      </c>
      <c r="J1788" s="142" t="s">
        <v>1052</v>
      </c>
      <c r="K1788" s="142" t="s">
        <v>1058</v>
      </c>
      <c r="L1788" s="142" t="s">
        <v>1221</v>
      </c>
      <c r="M1788" s="80" t="str">
        <f>IFERROR(VLOOKUP(K1788,REFERENCES!R:S,2,FALSE),"")</f>
        <v>Nombre</v>
      </c>
      <c r="N1788" s="144">
        <v>200</v>
      </c>
      <c r="O1788" s="75"/>
      <c r="P1788" s="75"/>
      <c r="Q1788" s="75"/>
      <c r="R1788" s="79">
        <v>629</v>
      </c>
      <c r="S1788" s="144">
        <v>100</v>
      </c>
      <c r="T1788" s="85" t="s">
        <v>1040</v>
      </c>
      <c r="U1788" s="142" t="s">
        <v>20</v>
      </c>
      <c r="V1788" s="142" t="s">
        <v>554</v>
      </c>
      <c r="W1788" s="86" t="s">
        <v>1322</v>
      </c>
      <c r="X1788" s="142" t="s">
        <v>1938</v>
      </c>
      <c r="Y1788" s="142" t="s">
        <v>1036</v>
      </c>
      <c r="Z1788" s="142" t="s">
        <v>1069</v>
      </c>
      <c r="AA1788" s="142" t="s">
        <v>2552</v>
      </c>
      <c r="AB1788" s="142" t="str">
        <f t="shared" si="92"/>
        <v>SHE20161227SUTO1È</v>
      </c>
      <c r="AC1788" s="142">
        <f t="shared" si="93"/>
        <v>0</v>
      </c>
      <c r="AD1788" s="142" t="str">
        <f>VLOOKUP(U1788,NIVEAUXADMIN!A:B,2,FALSE)</f>
        <v>HT07</v>
      </c>
      <c r="AE1788" s="142" t="str">
        <f>VLOOKUP(V1788,NIVEAUXADMIN!E:F,2,FALSE)</f>
        <v>HT07712</v>
      </c>
      <c r="AF1788" s="142" t="str">
        <f>VLOOKUP(W1788,NIVEAUXADMIN!I:J,2,FALSE)</f>
        <v>HT07712-01</v>
      </c>
      <c r="AG1788" s="142">
        <f>IF(SUMPRODUCT(($A$4:$A1788=A1788)*($V$4:$V1788=V1788))&gt;1,0,1)</f>
        <v>1</v>
      </c>
    </row>
    <row r="1789" spans="1:33">
      <c r="A1789" s="86" t="s">
        <v>115</v>
      </c>
      <c r="B1789" s="86" t="s">
        <v>115</v>
      </c>
      <c r="C1789" s="86" t="s">
        <v>26</v>
      </c>
      <c r="D1789" s="72" t="s">
        <v>1168</v>
      </c>
      <c r="E1789" s="72"/>
      <c r="F1789" s="142" t="s">
        <v>16</v>
      </c>
      <c r="G1789" s="142" t="str">
        <f t="shared" si="94"/>
        <v>Decembre</v>
      </c>
      <c r="H1789" s="158">
        <v>42731</v>
      </c>
      <c r="I1789" s="84" t="s">
        <v>1051</v>
      </c>
      <c r="J1789" s="142" t="s">
        <v>1052</v>
      </c>
      <c r="K1789" s="142" t="s">
        <v>1061</v>
      </c>
      <c r="L1789" s="142" t="s">
        <v>1221</v>
      </c>
      <c r="M1789" s="80" t="str">
        <f>IFERROR(VLOOKUP(K1789,REFERENCES!R:S,2,FALSE),"")</f>
        <v>Nombre</v>
      </c>
      <c r="N1789" s="144">
        <v>200</v>
      </c>
      <c r="O1789" s="75"/>
      <c r="P1789" s="75"/>
      <c r="Q1789" s="75"/>
      <c r="R1789" s="79">
        <v>629</v>
      </c>
      <c r="S1789" s="144">
        <v>100</v>
      </c>
      <c r="T1789" s="85" t="s">
        <v>1040</v>
      </c>
      <c r="U1789" s="142" t="s">
        <v>20</v>
      </c>
      <c r="V1789" s="142" t="s">
        <v>554</v>
      </c>
      <c r="W1789" s="86" t="s">
        <v>1322</v>
      </c>
      <c r="X1789" s="142" t="s">
        <v>1938</v>
      </c>
      <c r="Y1789" s="142" t="s">
        <v>1036</v>
      </c>
      <c r="Z1789" s="142" t="s">
        <v>1069</v>
      </c>
      <c r="AA1789" s="142" t="s">
        <v>2552</v>
      </c>
      <c r="AB1789" s="142" t="str">
        <f t="shared" si="92"/>
        <v>SHE20161227SUTO1È</v>
      </c>
      <c r="AC1789" s="142">
        <f t="shared" si="93"/>
        <v>0</v>
      </c>
      <c r="AD1789" s="142" t="str">
        <f>VLOOKUP(U1789,NIVEAUXADMIN!A:B,2,FALSE)</f>
        <v>HT07</v>
      </c>
      <c r="AE1789" s="142" t="str">
        <f>VLOOKUP(V1789,NIVEAUXADMIN!E:F,2,FALSE)</f>
        <v>HT07712</v>
      </c>
      <c r="AF1789" s="142" t="str">
        <f>VLOOKUP(W1789,NIVEAUXADMIN!I:J,2,FALSE)</f>
        <v>HT07712-01</v>
      </c>
      <c r="AG1789" s="142">
        <f>IF(SUMPRODUCT(($A$4:$A1789=A1789)*($V$4:$V1789=V1789))&gt;1,0,1)</f>
        <v>0</v>
      </c>
    </row>
    <row r="1790" spans="1:33">
      <c r="A1790" s="86" t="s">
        <v>115</v>
      </c>
      <c r="B1790" s="86" t="s">
        <v>115</v>
      </c>
      <c r="C1790" s="86" t="s">
        <v>26</v>
      </c>
      <c r="D1790" s="72" t="s">
        <v>1168</v>
      </c>
      <c r="E1790" s="72"/>
      <c r="F1790" s="142" t="s">
        <v>16</v>
      </c>
      <c r="G1790" s="142" t="str">
        <f t="shared" si="94"/>
        <v>Decembre</v>
      </c>
      <c r="H1790" s="158">
        <v>42731</v>
      </c>
      <c r="I1790" s="84" t="s">
        <v>1051</v>
      </c>
      <c r="J1790" s="142" t="s">
        <v>1052</v>
      </c>
      <c r="K1790" s="142" t="s">
        <v>1056</v>
      </c>
      <c r="L1790" s="142" t="s">
        <v>1223</v>
      </c>
      <c r="M1790" s="80" t="str">
        <f>IFERROR(VLOOKUP(K1790,REFERENCES!R:S,2,FALSE),"")</f>
        <v>Nombre</v>
      </c>
      <c r="N1790" s="144">
        <v>100</v>
      </c>
      <c r="O1790" s="75"/>
      <c r="P1790" s="75"/>
      <c r="Q1790" s="75"/>
      <c r="R1790" s="79">
        <v>629</v>
      </c>
      <c r="S1790" s="144">
        <v>100</v>
      </c>
      <c r="T1790" s="85" t="s">
        <v>1040</v>
      </c>
      <c r="U1790" s="142" t="s">
        <v>20</v>
      </c>
      <c r="V1790" s="142" t="s">
        <v>554</v>
      </c>
      <c r="W1790" s="86" t="s">
        <v>1322</v>
      </c>
      <c r="X1790" s="142" t="s">
        <v>1938</v>
      </c>
      <c r="Y1790" s="142" t="s">
        <v>1036</v>
      </c>
      <c r="Z1790" s="142" t="s">
        <v>1069</v>
      </c>
      <c r="AA1790" s="142" t="s">
        <v>2552</v>
      </c>
      <c r="AB1790" s="142" t="str">
        <f t="shared" si="92"/>
        <v>SHE20161227SUTO1È</v>
      </c>
      <c r="AC1790" s="142">
        <f t="shared" si="93"/>
        <v>0</v>
      </c>
      <c r="AD1790" s="142" t="str">
        <f>VLOOKUP(U1790,NIVEAUXADMIN!A:B,2,FALSE)</f>
        <v>HT07</v>
      </c>
      <c r="AE1790" s="142" t="str">
        <f>VLOOKUP(V1790,NIVEAUXADMIN!E:F,2,FALSE)</f>
        <v>HT07712</v>
      </c>
      <c r="AF1790" s="142" t="str">
        <f>VLOOKUP(W1790,NIVEAUXADMIN!I:J,2,FALSE)</f>
        <v>HT07712-01</v>
      </c>
      <c r="AG1790" s="142">
        <f>IF(SUMPRODUCT(($A$4:$A1790=A1790)*($V$4:$V1790=V1790))&gt;1,0,1)</f>
        <v>0</v>
      </c>
    </row>
    <row r="1791" spans="1:33">
      <c r="A1791" s="86" t="s">
        <v>115</v>
      </c>
      <c r="B1791" s="86" t="s">
        <v>115</v>
      </c>
      <c r="C1791" s="86" t="s">
        <v>26</v>
      </c>
      <c r="D1791" s="72" t="s">
        <v>1168</v>
      </c>
      <c r="E1791" s="72"/>
      <c r="F1791" s="142" t="s">
        <v>16</v>
      </c>
      <c r="G1791" s="142" t="str">
        <f t="shared" si="94"/>
        <v>Decembre</v>
      </c>
      <c r="H1791" s="158">
        <v>42731</v>
      </c>
      <c r="I1791" s="84" t="s">
        <v>1051</v>
      </c>
      <c r="J1791" s="142" t="s">
        <v>1052</v>
      </c>
      <c r="K1791" s="142" t="s">
        <v>1059</v>
      </c>
      <c r="L1791" s="142" t="s">
        <v>1223</v>
      </c>
      <c r="M1791" s="80" t="str">
        <f>IFERROR(VLOOKUP(K1791,REFERENCES!R:S,2,FALSE),"")</f>
        <v>Nombre</v>
      </c>
      <c r="N1791" s="144">
        <v>100</v>
      </c>
      <c r="O1791" s="75"/>
      <c r="P1791" s="75"/>
      <c r="Q1791" s="75"/>
      <c r="R1791" s="79">
        <v>629</v>
      </c>
      <c r="S1791" s="144">
        <v>100</v>
      </c>
      <c r="T1791" s="85" t="s">
        <v>1040</v>
      </c>
      <c r="U1791" s="142" t="s">
        <v>20</v>
      </c>
      <c r="V1791" s="142" t="s">
        <v>554</v>
      </c>
      <c r="W1791" s="86" t="s">
        <v>1322</v>
      </c>
      <c r="X1791" s="142" t="s">
        <v>1938</v>
      </c>
      <c r="Y1791" s="142" t="s">
        <v>1036</v>
      </c>
      <c r="Z1791" s="142" t="s">
        <v>1069</v>
      </c>
      <c r="AA1791" s="142" t="s">
        <v>2553</v>
      </c>
      <c r="AB1791" s="142" t="str">
        <f t="shared" si="92"/>
        <v>SHE20161227SUTO1È</v>
      </c>
      <c r="AC1791" s="142">
        <f t="shared" si="93"/>
        <v>0</v>
      </c>
      <c r="AD1791" s="142" t="str">
        <f>VLOOKUP(U1791,NIVEAUXADMIN!A:B,2,FALSE)</f>
        <v>HT07</v>
      </c>
      <c r="AE1791" s="142" t="str">
        <f>VLOOKUP(V1791,NIVEAUXADMIN!E:F,2,FALSE)</f>
        <v>HT07712</v>
      </c>
      <c r="AF1791" s="142" t="str">
        <f>VLOOKUP(W1791,NIVEAUXADMIN!I:J,2,FALSE)</f>
        <v>HT07712-01</v>
      </c>
      <c r="AG1791" s="142">
        <f>IF(SUMPRODUCT(($A$4:$A1791=A1791)*($V$4:$V1791=V1791))&gt;1,0,1)</f>
        <v>0</v>
      </c>
    </row>
    <row r="1792" spans="1:33">
      <c r="A1792" s="86" t="s">
        <v>115</v>
      </c>
      <c r="B1792" s="86" t="s">
        <v>115</v>
      </c>
      <c r="C1792" s="86" t="s">
        <v>26</v>
      </c>
      <c r="D1792" s="72" t="s">
        <v>1168</v>
      </c>
      <c r="E1792" s="72"/>
      <c r="F1792" s="142" t="s">
        <v>16</v>
      </c>
      <c r="G1792" s="142" t="str">
        <f t="shared" si="94"/>
        <v>Decembre</v>
      </c>
      <c r="H1792" s="158">
        <v>42731</v>
      </c>
      <c r="I1792" s="84" t="s">
        <v>1049</v>
      </c>
      <c r="J1792" s="142" t="s">
        <v>1053</v>
      </c>
      <c r="K1792" s="142" t="s">
        <v>1064</v>
      </c>
      <c r="L1792" s="142" t="s">
        <v>1223</v>
      </c>
      <c r="M1792" s="80" t="str">
        <f>IFERROR(VLOOKUP(K1792,REFERENCES!R:S,2,FALSE),"")</f>
        <v>Nombre</v>
      </c>
      <c r="N1792" s="144">
        <v>100</v>
      </c>
      <c r="O1792" s="75"/>
      <c r="P1792" s="75"/>
      <c r="Q1792" s="75"/>
      <c r="R1792" s="79">
        <v>629</v>
      </c>
      <c r="S1792" s="144">
        <v>100</v>
      </c>
      <c r="T1792" s="85" t="s">
        <v>1040</v>
      </c>
      <c r="U1792" s="142" t="s">
        <v>20</v>
      </c>
      <c r="V1792" s="142" t="s">
        <v>554</v>
      </c>
      <c r="W1792" s="86" t="s">
        <v>1322</v>
      </c>
      <c r="X1792" s="142" t="s">
        <v>1938</v>
      </c>
      <c r="Y1792" s="142" t="s">
        <v>1036</v>
      </c>
      <c r="Z1792" s="142" t="s">
        <v>1069</v>
      </c>
      <c r="AA1792" s="142" t="s">
        <v>2554</v>
      </c>
      <c r="AB1792" s="142" t="str">
        <f t="shared" si="92"/>
        <v>SHE20161227SUTO1È</v>
      </c>
      <c r="AC1792" s="142">
        <f t="shared" si="93"/>
        <v>0</v>
      </c>
      <c r="AD1792" s="142" t="str">
        <f>VLOOKUP(U1792,NIVEAUXADMIN!A:B,2,FALSE)</f>
        <v>HT07</v>
      </c>
      <c r="AE1792" s="142" t="str">
        <f>VLOOKUP(V1792,NIVEAUXADMIN!E:F,2,FALSE)</f>
        <v>HT07712</v>
      </c>
      <c r="AF1792" s="142" t="str">
        <f>VLOOKUP(W1792,NIVEAUXADMIN!I:J,2,FALSE)</f>
        <v>HT07712-01</v>
      </c>
      <c r="AG1792" s="142">
        <f>IF(SUMPRODUCT(($A$4:$A1792=A1792)*($V$4:$V1792=V1792))&gt;1,0,1)</f>
        <v>0</v>
      </c>
    </row>
    <row r="1793" spans="1:33">
      <c r="A1793" s="86" t="s">
        <v>115</v>
      </c>
      <c r="B1793" s="86" t="s">
        <v>115</v>
      </c>
      <c r="C1793" s="86" t="s">
        <v>26</v>
      </c>
      <c r="D1793" s="72" t="s">
        <v>2755</v>
      </c>
      <c r="E1793" s="72"/>
      <c r="F1793" s="142" t="s">
        <v>16</v>
      </c>
      <c r="G1793" s="142" t="str">
        <f t="shared" si="94"/>
        <v>Decembre</v>
      </c>
      <c r="H1793" s="158">
        <v>42725</v>
      </c>
      <c r="I1793" s="84" t="s">
        <v>1051</v>
      </c>
      <c r="J1793" s="142" t="s">
        <v>1052</v>
      </c>
      <c r="K1793" s="142" t="s">
        <v>1059</v>
      </c>
      <c r="L1793" s="142" t="s">
        <v>1223</v>
      </c>
      <c r="M1793" s="80" t="str">
        <f>IFERROR(VLOOKUP(K1793,REFERENCES!R:S,2,FALSE),"")</f>
        <v>Nombre</v>
      </c>
      <c r="N1793" s="159">
        <v>14</v>
      </c>
      <c r="O1793" s="75">
        <v>30</v>
      </c>
      <c r="P1793" s="75">
        <v>28</v>
      </c>
      <c r="Q1793" s="75">
        <v>24</v>
      </c>
      <c r="R1793" s="79">
        <v>82</v>
      </c>
      <c r="S1793" s="144">
        <v>14</v>
      </c>
      <c r="T1793" s="85" t="s">
        <v>1040</v>
      </c>
      <c r="U1793" s="142" t="s">
        <v>20</v>
      </c>
      <c r="V1793" s="142" t="s">
        <v>554</v>
      </c>
      <c r="W1793" s="86" t="s">
        <v>1322</v>
      </c>
      <c r="X1793" s="142" t="s">
        <v>1943</v>
      </c>
      <c r="Y1793" s="142" t="s">
        <v>1036</v>
      </c>
      <c r="Z1793" s="142" t="s">
        <v>1069</v>
      </c>
      <c r="AA1793" s="142" t="s">
        <v>1937</v>
      </c>
      <c r="AB1793" s="142" t="str">
        <f t="shared" si="92"/>
        <v>SHE20161221SUTO1È</v>
      </c>
      <c r="AC1793" s="142">
        <f t="shared" si="93"/>
        <v>0</v>
      </c>
      <c r="AD1793" s="142" t="str">
        <f>VLOOKUP(U1793,NIVEAUXADMIN!A:B,2,FALSE)</f>
        <v>HT07</v>
      </c>
      <c r="AE1793" s="142" t="str">
        <f>VLOOKUP(V1793,NIVEAUXADMIN!E:F,2,FALSE)</f>
        <v>HT07712</v>
      </c>
      <c r="AF1793" s="142" t="str">
        <f>VLOOKUP(W1793,NIVEAUXADMIN!I:J,2,FALSE)</f>
        <v>HT07712-01</v>
      </c>
      <c r="AG1793" s="142">
        <f>IF(SUMPRODUCT(($A$4:$A1793=A1793)*($V$4:$V1793=V1793))&gt;1,0,1)</f>
        <v>0</v>
      </c>
    </row>
    <row r="1794" spans="1:33">
      <c r="A1794" s="86" t="s">
        <v>115</v>
      </c>
      <c r="B1794" s="86" t="s">
        <v>115</v>
      </c>
      <c r="C1794" s="86" t="s">
        <v>26</v>
      </c>
      <c r="D1794" s="72" t="s">
        <v>2755</v>
      </c>
      <c r="E1794" s="72"/>
      <c r="F1794" s="142" t="s">
        <v>16</v>
      </c>
      <c r="G1794" s="142" t="str">
        <f t="shared" si="94"/>
        <v>Decembre</v>
      </c>
      <c r="H1794" s="158">
        <v>42725</v>
      </c>
      <c r="I1794" s="84" t="s">
        <v>1051</v>
      </c>
      <c r="J1794" s="142" t="s">
        <v>1052</v>
      </c>
      <c r="K1794" s="142" t="s">
        <v>1059</v>
      </c>
      <c r="L1794" s="142" t="s">
        <v>1223</v>
      </c>
      <c r="M1794" s="80" t="str">
        <f>IFERROR(VLOOKUP(K1794,REFERENCES!R:S,2,FALSE),"")</f>
        <v>Nombre</v>
      </c>
      <c r="N1794" s="159">
        <v>28</v>
      </c>
      <c r="O1794" s="75">
        <v>57</v>
      </c>
      <c r="P1794" s="75">
        <v>60</v>
      </c>
      <c r="Q1794" s="75">
        <v>50</v>
      </c>
      <c r="R1794" s="79">
        <v>167</v>
      </c>
      <c r="S1794" s="144">
        <v>28</v>
      </c>
      <c r="T1794" s="85" t="s">
        <v>1040</v>
      </c>
      <c r="U1794" s="142" t="s">
        <v>20</v>
      </c>
      <c r="V1794" s="142" t="s">
        <v>554</v>
      </c>
      <c r="W1794" s="86" t="s">
        <v>1322</v>
      </c>
      <c r="X1794" s="142" t="s">
        <v>1944</v>
      </c>
      <c r="Y1794" s="142" t="s">
        <v>1036</v>
      </c>
      <c r="Z1794" s="142" t="s">
        <v>1069</v>
      </c>
      <c r="AA1794" s="142" t="s">
        <v>1937</v>
      </c>
      <c r="AB1794" s="142" t="str">
        <f t="shared" si="92"/>
        <v>SHE20161221SUTO1È</v>
      </c>
      <c r="AC1794" s="142">
        <f t="shared" si="93"/>
        <v>0</v>
      </c>
      <c r="AD1794" s="142" t="str">
        <f>VLOOKUP(U1794,NIVEAUXADMIN!A:B,2,FALSE)</f>
        <v>HT07</v>
      </c>
      <c r="AE1794" s="142" t="str">
        <f>VLOOKUP(V1794,NIVEAUXADMIN!E:F,2,FALSE)</f>
        <v>HT07712</v>
      </c>
      <c r="AF1794" s="142" t="str">
        <f>VLOOKUP(W1794,NIVEAUXADMIN!I:J,2,FALSE)</f>
        <v>HT07712-01</v>
      </c>
      <c r="AG1794" s="142">
        <f>IF(SUMPRODUCT(($A$4:$A1794=A1794)*($V$4:$V1794=V1794))&gt;1,0,1)</f>
        <v>0</v>
      </c>
    </row>
    <row r="1795" spans="1:33">
      <c r="A1795" s="86" t="s">
        <v>115</v>
      </c>
      <c r="B1795" s="86" t="s">
        <v>115</v>
      </c>
      <c r="C1795" s="86" t="s">
        <v>26</v>
      </c>
      <c r="D1795" s="72" t="s">
        <v>2755</v>
      </c>
      <c r="E1795" s="72"/>
      <c r="F1795" s="142" t="s">
        <v>16</v>
      </c>
      <c r="G1795" s="142" t="str">
        <f t="shared" si="94"/>
        <v>Decembre</v>
      </c>
      <c r="H1795" s="158">
        <v>42725</v>
      </c>
      <c r="I1795" s="84" t="s">
        <v>1051</v>
      </c>
      <c r="J1795" s="142" t="s">
        <v>1052</v>
      </c>
      <c r="K1795" s="142" t="s">
        <v>1056</v>
      </c>
      <c r="L1795" s="142" t="s">
        <v>1223</v>
      </c>
      <c r="M1795" s="80" t="str">
        <f>IFERROR(VLOOKUP(K1795,REFERENCES!R:S,2,FALSE),"")</f>
        <v>Nombre</v>
      </c>
      <c r="N1795" s="159">
        <v>14</v>
      </c>
      <c r="O1795" s="75">
        <v>30</v>
      </c>
      <c r="P1795" s="75">
        <v>28</v>
      </c>
      <c r="Q1795" s="75">
        <v>24</v>
      </c>
      <c r="R1795" s="79">
        <v>82</v>
      </c>
      <c r="S1795" s="144">
        <v>14</v>
      </c>
      <c r="T1795" s="85" t="s">
        <v>1040</v>
      </c>
      <c r="U1795" s="142" t="s">
        <v>20</v>
      </c>
      <c r="V1795" s="142" t="s">
        <v>554</v>
      </c>
      <c r="W1795" s="86" t="s">
        <v>1322</v>
      </c>
      <c r="X1795" s="142" t="s">
        <v>1943</v>
      </c>
      <c r="Y1795" s="142" t="s">
        <v>1036</v>
      </c>
      <c r="Z1795" s="142" t="s">
        <v>1069</v>
      </c>
      <c r="AA1795" s="142" t="s">
        <v>1222</v>
      </c>
      <c r="AB1795" s="142" t="str">
        <f t="shared" si="92"/>
        <v>SHE20161221SUTO1È</v>
      </c>
      <c r="AC1795" s="142">
        <f t="shared" si="93"/>
        <v>0</v>
      </c>
      <c r="AD1795" s="142" t="str">
        <f>VLOOKUP(U1795,NIVEAUXADMIN!A:B,2,FALSE)</f>
        <v>HT07</v>
      </c>
      <c r="AE1795" s="142" t="str">
        <f>VLOOKUP(V1795,NIVEAUXADMIN!E:F,2,FALSE)</f>
        <v>HT07712</v>
      </c>
      <c r="AF1795" s="142" t="str">
        <f>VLOOKUP(W1795,NIVEAUXADMIN!I:J,2,FALSE)</f>
        <v>HT07712-01</v>
      </c>
      <c r="AG1795" s="142">
        <f>IF(SUMPRODUCT(($A$4:$A1795=A1795)*($V$4:$V1795=V1795))&gt;1,0,1)</f>
        <v>0</v>
      </c>
    </row>
    <row r="1796" spans="1:33">
      <c r="A1796" s="86" t="s">
        <v>115</v>
      </c>
      <c r="B1796" s="86" t="s">
        <v>115</v>
      </c>
      <c r="C1796" s="86" t="s">
        <v>26</v>
      </c>
      <c r="D1796" s="72" t="s">
        <v>2755</v>
      </c>
      <c r="E1796" s="72"/>
      <c r="F1796" s="142" t="s">
        <v>16</v>
      </c>
      <c r="G1796" s="142" t="str">
        <f t="shared" si="94"/>
        <v>Decembre</v>
      </c>
      <c r="H1796" s="158">
        <v>42725</v>
      </c>
      <c r="I1796" s="84" t="s">
        <v>1051</v>
      </c>
      <c r="J1796" s="142" t="s">
        <v>1052</v>
      </c>
      <c r="K1796" s="142" t="s">
        <v>1056</v>
      </c>
      <c r="L1796" s="142" t="s">
        <v>1223</v>
      </c>
      <c r="M1796" s="80" t="str">
        <f>IFERROR(VLOOKUP(K1796,REFERENCES!R:S,2,FALSE),"")</f>
        <v>Nombre</v>
      </c>
      <c r="N1796" s="159">
        <v>28</v>
      </c>
      <c r="O1796" s="75">
        <v>57</v>
      </c>
      <c r="P1796" s="75">
        <v>60</v>
      </c>
      <c r="Q1796" s="75">
        <v>50</v>
      </c>
      <c r="R1796" s="79">
        <v>167</v>
      </c>
      <c r="S1796" s="144">
        <v>28</v>
      </c>
      <c r="T1796" s="85" t="s">
        <v>1040</v>
      </c>
      <c r="U1796" s="142" t="s">
        <v>20</v>
      </c>
      <c r="V1796" s="142" t="s">
        <v>554</v>
      </c>
      <c r="W1796" s="86" t="s">
        <v>1442</v>
      </c>
      <c r="X1796" s="142" t="s">
        <v>1944</v>
      </c>
      <c r="Y1796" s="142" t="s">
        <v>1036</v>
      </c>
      <c r="Z1796" s="142" t="s">
        <v>1069</v>
      </c>
      <c r="AA1796" s="142" t="s">
        <v>1222</v>
      </c>
      <c r="AB1796" s="142" t="str">
        <f t="shared" ref="AB1796:AB1859" si="96">UPPER(LEFT(A1796,3)&amp;YEAR(H1796)&amp;MONTH(H1796)&amp;DAY((H1796))&amp;LEFT(U1796,2)&amp;LEFT(V1796,2)&amp;LEFT(W1796,2))</f>
        <v>SHE20161221SUTO2È</v>
      </c>
      <c r="AC1796" s="142">
        <f t="shared" ref="AC1796:AC1859" si="97">COUNTIF($AB$4:$AB$1178,AB1796)</f>
        <v>0</v>
      </c>
      <c r="AD1796" s="142" t="str">
        <f>VLOOKUP(U1796,NIVEAUXADMIN!A:B,2,FALSE)</f>
        <v>HT07</v>
      </c>
      <c r="AE1796" s="142" t="str">
        <f>VLOOKUP(V1796,NIVEAUXADMIN!E:F,2,FALSE)</f>
        <v>HT07712</v>
      </c>
      <c r="AF1796" s="142" t="str">
        <f>VLOOKUP(W1796,NIVEAUXADMIN!I:J,2,FALSE)</f>
        <v>HT07712-02</v>
      </c>
      <c r="AG1796" s="142">
        <f>IF(SUMPRODUCT(($A$4:$A1796=A1796)*($V$4:$V1796=V1796))&gt;1,0,1)</f>
        <v>0</v>
      </c>
    </row>
    <row r="1797" spans="1:33">
      <c r="A1797" s="86" t="s">
        <v>115</v>
      </c>
      <c r="B1797" s="86" t="s">
        <v>115</v>
      </c>
      <c r="C1797" s="86" t="s">
        <v>26</v>
      </c>
      <c r="D1797" s="72" t="s">
        <v>2755</v>
      </c>
      <c r="E1797" s="72"/>
      <c r="F1797" s="142" t="s">
        <v>16</v>
      </c>
      <c r="G1797" s="142" t="str">
        <f t="shared" ref="G1797:G1860" si="98">CHOOSE(MONTH(H1797), "Janvier", "Fevrier", "Mars", "Avril", "Mai", "Juin", "Juillet", "Aout", "Septembre", "Octobre", "Novembre", "Decembre")</f>
        <v>Decembre</v>
      </c>
      <c r="H1797" s="158">
        <v>42725</v>
      </c>
      <c r="I1797" s="84" t="s">
        <v>1049</v>
      </c>
      <c r="J1797" s="142" t="s">
        <v>1053</v>
      </c>
      <c r="K1797" s="142" t="s">
        <v>1064</v>
      </c>
      <c r="L1797" s="142" t="s">
        <v>1223</v>
      </c>
      <c r="M1797" s="80" t="str">
        <f>IFERROR(VLOOKUP(K1797,REFERENCES!R:S,2,FALSE),"")</f>
        <v>Nombre</v>
      </c>
      <c r="N1797" s="159">
        <v>14</v>
      </c>
      <c r="O1797" s="75">
        <v>30</v>
      </c>
      <c r="P1797" s="75">
        <v>28</v>
      </c>
      <c r="Q1797" s="75">
        <v>24</v>
      </c>
      <c r="R1797" s="79">
        <v>82</v>
      </c>
      <c r="S1797" s="144">
        <v>14</v>
      </c>
      <c r="T1797" s="85" t="s">
        <v>1040</v>
      </c>
      <c r="U1797" s="142" t="s">
        <v>20</v>
      </c>
      <c r="V1797" s="142" t="s">
        <v>554</v>
      </c>
      <c r="W1797" s="86" t="s">
        <v>1322</v>
      </c>
      <c r="X1797" s="142" t="s">
        <v>1943</v>
      </c>
      <c r="Y1797" s="142" t="s">
        <v>1036</v>
      </c>
      <c r="Z1797" s="142" t="s">
        <v>1069</v>
      </c>
      <c r="AA1797" s="142" t="s">
        <v>1224</v>
      </c>
      <c r="AB1797" s="142" t="str">
        <f t="shared" si="96"/>
        <v>SHE20161221SUTO1È</v>
      </c>
      <c r="AC1797" s="142">
        <f t="shared" si="97"/>
        <v>0</v>
      </c>
      <c r="AD1797" s="142" t="str">
        <f>VLOOKUP(U1797,NIVEAUXADMIN!A:B,2,FALSE)</f>
        <v>HT07</v>
      </c>
      <c r="AE1797" s="142" t="str">
        <f>VLOOKUP(V1797,NIVEAUXADMIN!E:F,2,FALSE)</f>
        <v>HT07712</v>
      </c>
      <c r="AF1797" s="142" t="str">
        <f>VLOOKUP(W1797,NIVEAUXADMIN!I:J,2,FALSE)</f>
        <v>HT07712-01</v>
      </c>
      <c r="AG1797" s="142">
        <f>IF(SUMPRODUCT(($A$4:$A1797=A1797)*($V$4:$V1797=V1797))&gt;1,0,1)</f>
        <v>0</v>
      </c>
    </row>
    <row r="1798" spans="1:33">
      <c r="A1798" s="86" t="s">
        <v>115</v>
      </c>
      <c r="B1798" s="86" t="s">
        <v>115</v>
      </c>
      <c r="C1798" s="86" t="s">
        <v>26</v>
      </c>
      <c r="D1798" s="72" t="s">
        <v>2755</v>
      </c>
      <c r="E1798" s="72"/>
      <c r="F1798" s="142" t="s">
        <v>16</v>
      </c>
      <c r="G1798" s="142" t="str">
        <f t="shared" si="98"/>
        <v>Decembre</v>
      </c>
      <c r="H1798" s="158">
        <v>42725</v>
      </c>
      <c r="I1798" s="84" t="s">
        <v>1049</v>
      </c>
      <c r="J1798" s="142" t="s">
        <v>1053</v>
      </c>
      <c r="K1798" s="142" t="s">
        <v>1064</v>
      </c>
      <c r="L1798" s="142" t="s">
        <v>1223</v>
      </c>
      <c r="M1798" s="80" t="str">
        <f>IFERROR(VLOOKUP(K1798,REFERENCES!R:S,2,FALSE),"")</f>
        <v>Nombre</v>
      </c>
      <c r="N1798" s="159">
        <v>28</v>
      </c>
      <c r="O1798" s="75">
        <v>57</v>
      </c>
      <c r="P1798" s="75">
        <v>60</v>
      </c>
      <c r="Q1798" s="75">
        <v>50</v>
      </c>
      <c r="R1798" s="79">
        <v>167</v>
      </c>
      <c r="S1798" s="144">
        <v>28</v>
      </c>
      <c r="T1798" s="85" t="s">
        <v>1040</v>
      </c>
      <c r="U1798" s="142" t="s">
        <v>20</v>
      </c>
      <c r="V1798" s="142" t="s">
        <v>554</v>
      </c>
      <c r="W1798" s="86" t="s">
        <v>1442</v>
      </c>
      <c r="X1798" s="142" t="s">
        <v>1944</v>
      </c>
      <c r="Y1798" s="142" t="s">
        <v>1036</v>
      </c>
      <c r="Z1798" s="142" t="s">
        <v>1069</v>
      </c>
      <c r="AA1798" s="142" t="s">
        <v>1224</v>
      </c>
      <c r="AB1798" s="142" t="str">
        <f t="shared" si="96"/>
        <v>SHE20161221SUTO2È</v>
      </c>
      <c r="AC1798" s="142">
        <f t="shared" si="97"/>
        <v>0</v>
      </c>
      <c r="AD1798" s="142" t="str">
        <f>VLOOKUP(U1798,NIVEAUXADMIN!A:B,2,FALSE)</f>
        <v>HT07</v>
      </c>
      <c r="AE1798" s="142" t="str">
        <f>VLOOKUP(V1798,NIVEAUXADMIN!E:F,2,FALSE)</f>
        <v>HT07712</v>
      </c>
      <c r="AF1798" s="142" t="str">
        <f>VLOOKUP(W1798,NIVEAUXADMIN!I:J,2,FALSE)</f>
        <v>HT07712-02</v>
      </c>
      <c r="AG1798" s="142">
        <f>IF(SUMPRODUCT(($A$4:$A1798=A1798)*($V$4:$V1798=V1798))&gt;1,0,1)</f>
        <v>0</v>
      </c>
    </row>
    <row r="1799" spans="1:33">
      <c r="A1799" s="86" t="s">
        <v>115</v>
      </c>
      <c r="B1799" s="86" t="s">
        <v>115</v>
      </c>
      <c r="C1799" s="86" t="s">
        <v>26</v>
      </c>
      <c r="D1799" s="72" t="s">
        <v>2755</v>
      </c>
      <c r="E1799" s="72"/>
      <c r="F1799" s="142" t="s">
        <v>16</v>
      </c>
      <c r="G1799" s="142" t="str">
        <f t="shared" si="98"/>
        <v>Decembre</v>
      </c>
      <c r="H1799" s="158">
        <v>42725</v>
      </c>
      <c r="I1799" s="84" t="s">
        <v>1051</v>
      </c>
      <c r="J1799" s="142" t="s">
        <v>1052</v>
      </c>
      <c r="K1799" s="142" t="s">
        <v>1061</v>
      </c>
      <c r="L1799" s="142" t="s">
        <v>1221</v>
      </c>
      <c r="M1799" s="80" t="str">
        <f>IFERROR(VLOOKUP(K1799,REFERENCES!R:S,2,FALSE),"")</f>
        <v>Nombre</v>
      </c>
      <c r="N1799" s="159">
        <v>28</v>
      </c>
      <c r="O1799" s="75">
        <v>30</v>
      </c>
      <c r="P1799" s="75">
        <v>28</v>
      </c>
      <c r="Q1799" s="75">
        <v>24</v>
      </c>
      <c r="R1799" s="79">
        <v>82</v>
      </c>
      <c r="S1799" s="144">
        <v>14</v>
      </c>
      <c r="T1799" s="85" t="s">
        <v>1040</v>
      </c>
      <c r="U1799" s="142" t="s">
        <v>20</v>
      </c>
      <c r="V1799" s="142" t="s">
        <v>554</v>
      </c>
      <c r="W1799" s="86" t="s">
        <v>1322</v>
      </c>
      <c r="X1799" s="142" t="s">
        <v>1943</v>
      </c>
      <c r="Y1799" s="142" t="s">
        <v>1036</v>
      </c>
      <c r="Z1799" s="142" t="s">
        <v>1069</v>
      </c>
      <c r="AA1799" s="142" t="s">
        <v>1222</v>
      </c>
      <c r="AB1799" s="142" t="str">
        <f t="shared" si="96"/>
        <v>SHE20161221SUTO1È</v>
      </c>
      <c r="AC1799" s="142">
        <f t="shared" si="97"/>
        <v>0</v>
      </c>
      <c r="AD1799" s="142" t="str">
        <f>VLOOKUP(U1799,NIVEAUXADMIN!A:B,2,FALSE)</f>
        <v>HT07</v>
      </c>
      <c r="AE1799" s="142" t="str">
        <f>VLOOKUP(V1799,NIVEAUXADMIN!E:F,2,FALSE)</f>
        <v>HT07712</v>
      </c>
      <c r="AF1799" s="142" t="str">
        <f>VLOOKUP(W1799,NIVEAUXADMIN!I:J,2,FALSE)</f>
        <v>HT07712-01</v>
      </c>
      <c r="AG1799" s="142">
        <f>IF(SUMPRODUCT(($A$4:$A1799=A1799)*($V$4:$V1799=V1799))&gt;1,0,1)</f>
        <v>0</v>
      </c>
    </row>
    <row r="1800" spans="1:33">
      <c r="A1800" s="86" t="s">
        <v>115</v>
      </c>
      <c r="B1800" s="86" t="s">
        <v>115</v>
      </c>
      <c r="C1800" s="86" t="s">
        <v>26</v>
      </c>
      <c r="D1800" s="72" t="s">
        <v>2755</v>
      </c>
      <c r="E1800" s="72"/>
      <c r="F1800" s="142" t="s">
        <v>16</v>
      </c>
      <c r="G1800" s="142" t="str">
        <f t="shared" si="98"/>
        <v>Decembre</v>
      </c>
      <c r="H1800" s="158">
        <v>42725</v>
      </c>
      <c r="I1800" s="84" t="s">
        <v>1051</v>
      </c>
      <c r="J1800" s="142" t="s">
        <v>1052</v>
      </c>
      <c r="K1800" s="142" t="s">
        <v>1061</v>
      </c>
      <c r="L1800" s="142" t="s">
        <v>1221</v>
      </c>
      <c r="M1800" s="80" t="str">
        <f>IFERROR(VLOOKUP(K1800,REFERENCES!R:S,2,FALSE),"")</f>
        <v>Nombre</v>
      </c>
      <c r="N1800" s="159">
        <v>56</v>
      </c>
      <c r="O1800" s="75">
        <v>57</v>
      </c>
      <c r="P1800" s="75">
        <v>60</v>
      </c>
      <c r="Q1800" s="75">
        <v>50</v>
      </c>
      <c r="R1800" s="79">
        <v>167</v>
      </c>
      <c r="S1800" s="144">
        <v>28</v>
      </c>
      <c r="T1800" s="85" t="s">
        <v>1040</v>
      </c>
      <c r="U1800" s="142" t="s">
        <v>20</v>
      </c>
      <c r="V1800" s="142" t="s">
        <v>554</v>
      </c>
      <c r="W1800" s="86" t="s">
        <v>1442</v>
      </c>
      <c r="X1800" s="142" t="s">
        <v>1944</v>
      </c>
      <c r="Y1800" s="142" t="s">
        <v>1036</v>
      </c>
      <c r="Z1800" s="142" t="s">
        <v>1069</v>
      </c>
      <c r="AA1800" s="142" t="s">
        <v>1222</v>
      </c>
      <c r="AB1800" s="142" t="str">
        <f t="shared" si="96"/>
        <v>SHE20161221SUTO2È</v>
      </c>
      <c r="AC1800" s="142">
        <f t="shared" si="97"/>
        <v>0</v>
      </c>
      <c r="AD1800" s="142" t="str">
        <f>VLOOKUP(U1800,NIVEAUXADMIN!A:B,2,FALSE)</f>
        <v>HT07</v>
      </c>
      <c r="AE1800" s="142" t="str">
        <f>VLOOKUP(V1800,NIVEAUXADMIN!E:F,2,FALSE)</f>
        <v>HT07712</v>
      </c>
      <c r="AF1800" s="142" t="str">
        <f>VLOOKUP(W1800,NIVEAUXADMIN!I:J,2,FALSE)</f>
        <v>HT07712-02</v>
      </c>
      <c r="AG1800" s="142">
        <f>IF(SUMPRODUCT(($A$4:$A1800=A1800)*($V$4:$V1800=V1800))&gt;1,0,1)</f>
        <v>0</v>
      </c>
    </row>
    <row r="1801" spans="1:33">
      <c r="A1801" s="86" t="s">
        <v>115</v>
      </c>
      <c r="B1801" s="86" t="s">
        <v>115</v>
      </c>
      <c r="C1801" s="86" t="s">
        <v>26</v>
      </c>
      <c r="D1801" s="72" t="s">
        <v>2755</v>
      </c>
      <c r="E1801" s="72"/>
      <c r="F1801" s="142" t="s">
        <v>16</v>
      </c>
      <c r="G1801" s="142" t="str">
        <f t="shared" si="98"/>
        <v>Decembre</v>
      </c>
      <c r="H1801" s="158">
        <v>42725</v>
      </c>
      <c r="I1801" s="84" t="s">
        <v>1051</v>
      </c>
      <c r="J1801" s="142" t="s">
        <v>1052</v>
      </c>
      <c r="K1801" s="142" t="s">
        <v>1058</v>
      </c>
      <c r="L1801" s="142" t="s">
        <v>1221</v>
      </c>
      <c r="M1801" s="80" t="str">
        <f>IFERROR(VLOOKUP(K1801,REFERENCES!R:S,2,FALSE),"")</f>
        <v>Nombre</v>
      </c>
      <c r="N1801" s="159">
        <v>28</v>
      </c>
      <c r="O1801" s="75">
        <v>30</v>
      </c>
      <c r="P1801" s="75">
        <v>28</v>
      </c>
      <c r="Q1801" s="75">
        <v>24</v>
      </c>
      <c r="R1801" s="79">
        <v>82</v>
      </c>
      <c r="S1801" s="144">
        <v>14</v>
      </c>
      <c r="T1801" s="85" t="s">
        <v>1040</v>
      </c>
      <c r="U1801" s="142" t="s">
        <v>20</v>
      </c>
      <c r="V1801" s="142" t="s">
        <v>554</v>
      </c>
      <c r="W1801" s="86" t="s">
        <v>1322</v>
      </c>
      <c r="X1801" s="142" t="s">
        <v>1943</v>
      </c>
      <c r="Y1801" s="142" t="s">
        <v>1036</v>
      </c>
      <c r="Z1801" s="142" t="s">
        <v>1069</v>
      </c>
      <c r="AA1801" s="142" t="s">
        <v>1222</v>
      </c>
      <c r="AB1801" s="142" t="str">
        <f t="shared" si="96"/>
        <v>SHE20161221SUTO1È</v>
      </c>
      <c r="AC1801" s="142">
        <f t="shared" si="97"/>
        <v>0</v>
      </c>
      <c r="AD1801" s="142" t="str">
        <f>VLOOKUP(U1801,NIVEAUXADMIN!A:B,2,FALSE)</f>
        <v>HT07</v>
      </c>
      <c r="AE1801" s="142" t="str">
        <f>VLOOKUP(V1801,NIVEAUXADMIN!E:F,2,FALSE)</f>
        <v>HT07712</v>
      </c>
      <c r="AF1801" s="142" t="str">
        <f>VLOOKUP(W1801,NIVEAUXADMIN!I:J,2,FALSE)</f>
        <v>HT07712-01</v>
      </c>
      <c r="AG1801" s="142">
        <f>IF(SUMPRODUCT(($A$4:$A1801=A1801)*($V$4:$V1801=V1801))&gt;1,0,1)</f>
        <v>0</v>
      </c>
    </row>
    <row r="1802" spans="1:33">
      <c r="A1802" s="86" t="s">
        <v>115</v>
      </c>
      <c r="B1802" s="86" t="s">
        <v>115</v>
      </c>
      <c r="C1802" s="86" t="s">
        <v>26</v>
      </c>
      <c r="D1802" s="72" t="s">
        <v>2755</v>
      </c>
      <c r="E1802" s="72"/>
      <c r="F1802" s="142" t="s">
        <v>16</v>
      </c>
      <c r="G1802" s="142" t="str">
        <f t="shared" si="98"/>
        <v>Decembre</v>
      </c>
      <c r="H1802" s="158">
        <v>42725</v>
      </c>
      <c r="I1802" s="84" t="s">
        <v>1051</v>
      </c>
      <c r="J1802" s="142" t="s">
        <v>1052</v>
      </c>
      <c r="K1802" s="142" t="s">
        <v>1058</v>
      </c>
      <c r="L1802" s="142" t="s">
        <v>1221</v>
      </c>
      <c r="M1802" s="80" t="str">
        <f>IFERROR(VLOOKUP(K1802,REFERENCES!R:S,2,FALSE),"")</f>
        <v>Nombre</v>
      </c>
      <c r="N1802" s="159">
        <v>56</v>
      </c>
      <c r="O1802" s="75">
        <v>57</v>
      </c>
      <c r="P1802" s="75">
        <v>60</v>
      </c>
      <c r="Q1802" s="75">
        <v>50</v>
      </c>
      <c r="R1802" s="79">
        <v>167</v>
      </c>
      <c r="S1802" s="144">
        <v>28</v>
      </c>
      <c r="T1802" s="85" t="s">
        <v>1040</v>
      </c>
      <c r="U1802" s="142" t="s">
        <v>20</v>
      </c>
      <c r="V1802" s="142" t="s">
        <v>554</v>
      </c>
      <c r="W1802" s="86" t="s">
        <v>1442</v>
      </c>
      <c r="X1802" s="142" t="s">
        <v>1944</v>
      </c>
      <c r="Y1802" s="142" t="s">
        <v>1036</v>
      </c>
      <c r="Z1802" s="142" t="s">
        <v>1069</v>
      </c>
      <c r="AA1802" s="142" t="s">
        <v>1222</v>
      </c>
      <c r="AB1802" s="142" t="str">
        <f t="shared" si="96"/>
        <v>SHE20161221SUTO2È</v>
      </c>
      <c r="AC1802" s="142">
        <f t="shared" si="97"/>
        <v>0</v>
      </c>
      <c r="AD1802" s="142" t="str">
        <f>VLOOKUP(U1802,NIVEAUXADMIN!A:B,2,FALSE)</f>
        <v>HT07</v>
      </c>
      <c r="AE1802" s="142" t="str">
        <f>VLOOKUP(V1802,NIVEAUXADMIN!E:F,2,FALSE)</f>
        <v>HT07712</v>
      </c>
      <c r="AF1802" s="142" t="str">
        <f>VLOOKUP(W1802,NIVEAUXADMIN!I:J,2,FALSE)</f>
        <v>HT07712-02</v>
      </c>
      <c r="AG1802" s="142">
        <f>IF(SUMPRODUCT(($A$4:$A1802=A1802)*($V$4:$V1802=V1802))&gt;1,0,1)</f>
        <v>0</v>
      </c>
    </row>
    <row r="1803" spans="1:33">
      <c r="A1803" s="86" t="s">
        <v>115</v>
      </c>
      <c r="B1803" s="86" t="s">
        <v>115</v>
      </c>
      <c r="C1803" s="86" t="s">
        <v>26</v>
      </c>
      <c r="D1803" s="72" t="s">
        <v>1168</v>
      </c>
      <c r="E1803" s="72"/>
      <c r="F1803" s="142" t="s">
        <v>16</v>
      </c>
      <c r="G1803" s="142" t="str">
        <f t="shared" si="98"/>
        <v>Janvier</v>
      </c>
      <c r="H1803" s="158">
        <v>42741</v>
      </c>
      <c r="I1803" s="84" t="s">
        <v>1051</v>
      </c>
      <c r="J1803" s="142" t="s">
        <v>1052</v>
      </c>
      <c r="K1803" s="142" t="s">
        <v>1058</v>
      </c>
      <c r="L1803" s="142" t="s">
        <v>1221</v>
      </c>
      <c r="M1803" s="80" t="str">
        <f>IFERROR(VLOOKUP(K1803,REFERENCES!R:S,2,FALSE),"")</f>
        <v>Nombre</v>
      </c>
      <c r="N1803" s="144">
        <v>202</v>
      </c>
      <c r="O1803" s="75">
        <v>346</v>
      </c>
      <c r="P1803" s="75">
        <v>210</v>
      </c>
      <c r="Q1803" s="75">
        <v>265</v>
      </c>
      <c r="R1803" s="79">
        <f t="shared" ref="R1803:R1810" si="99">IF(SUM(O1803+P1803+Q1803)=0,"",SUM(O1803+P1803+Q1803))</f>
        <v>821</v>
      </c>
      <c r="S1803" s="144">
        <v>101</v>
      </c>
      <c r="T1803" s="85"/>
      <c r="U1803" s="142" t="s">
        <v>20</v>
      </c>
      <c r="V1803" s="142" t="s">
        <v>21</v>
      </c>
      <c r="W1803" s="86" t="s">
        <v>1321</v>
      </c>
      <c r="X1803" s="142" t="s">
        <v>1938</v>
      </c>
      <c r="Y1803" s="142" t="s">
        <v>1036</v>
      </c>
      <c r="Z1803" s="142" t="s">
        <v>1069</v>
      </c>
      <c r="AA1803" s="142" t="s">
        <v>2551</v>
      </c>
      <c r="AB1803" s="142" t="str">
        <f t="shared" si="96"/>
        <v>SHE201716SULE1È</v>
      </c>
      <c r="AC1803" s="142">
        <f t="shared" si="97"/>
        <v>0</v>
      </c>
      <c r="AD1803" s="142" t="str">
        <f>VLOOKUP(U1803,NIVEAUXADMIN!A:B,2,FALSE)</f>
        <v>HT07</v>
      </c>
      <c r="AE1803" s="142" t="str">
        <f>VLOOKUP(V1803,NIVEAUXADMIN!E:F,2,FALSE)</f>
        <v>HT07711</v>
      </c>
      <c r="AF1803" s="142" t="str">
        <f>VLOOKUP(W1803,NIVEAUXADMIN!I:J,2,FALSE)</f>
        <v>HT07711-01</v>
      </c>
      <c r="AG1803" s="142">
        <f>IF(SUMPRODUCT(($A$4:$A1803=A1803)*($V$4:$V1803=V1803))&gt;1,0,1)</f>
        <v>0</v>
      </c>
    </row>
    <row r="1804" spans="1:33">
      <c r="A1804" s="86" t="s">
        <v>115</v>
      </c>
      <c r="B1804" s="86" t="s">
        <v>115</v>
      </c>
      <c r="C1804" s="86" t="s">
        <v>26</v>
      </c>
      <c r="D1804" s="72" t="s">
        <v>1168</v>
      </c>
      <c r="E1804" s="72"/>
      <c r="F1804" s="142" t="s">
        <v>16</v>
      </c>
      <c r="G1804" s="142" t="str">
        <f t="shared" si="98"/>
        <v>Janvier</v>
      </c>
      <c r="H1804" s="158">
        <v>42741</v>
      </c>
      <c r="I1804" s="84" t="s">
        <v>1051</v>
      </c>
      <c r="J1804" s="142" t="s">
        <v>1052</v>
      </c>
      <c r="K1804" s="142" t="s">
        <v>1061</v>
      </c>
      <c r="L1804" s="142" t="s">
        <v>1221</v>
      </c>
      <c r="M1804" s="80" t="str">
        <f>IFERROR(VLOOKUP(K1804,REFERENCES!R:S,2,FALSE),"")</f>
        <v>Nombre</v>
      </c>
      <c r="N1804" s="144">
        <v>202</v>
      </c>
      <c r="O1804" s="75">
        <v>346</v>
      </c>
      <c r="P1804" s="75">
        <v>210</v>
      </c>
      <c r="Q1804" s="75">
        <v>265</v>
      </c>
      <c r="R1804" s="79">
        <f t="shared" si="99"/>
        <v>821</v>
      </c>
      <c r="S1804" s="144">
        <v>101</v>
      </c>
      <c r="T1804" s="85"/>
      <c r="U1804" s="142" t="s">
        <v>20</v>
      </c>
      <c r="V1804" s="142" t="s">
        <v>21</v>
      </c>
      <c r="W1804" s="86" t="s">
        <v>1321</v>
      </c>
      <c r="X1804" s="142" t="s">
        <v>1938</v>
      </c>
      <c r="Y1804" s="142" t="s">
        <v>1036</v>
      </c>
      <c r="Z1804" s="142" t="s">
        <v>1069</v>
      </c>
      <c r="AA1804" s="142" t="s">
        <v>2551</v>
      </c>
      <c r="AB1804" s="142" t="str">
        <f t="shared" si="96"/>
        <v>SHE201716SULE1È</v>
      </c>
      <c r="AC1804" s="142">
        <f t="shared" si="97"/>
        <v>0</v>
      </c>
      <c r="AD1804" s="142" t="str">
        <f>VLOOKUP(U1804,NIVEAUXADMIN!A:B,2,FALSE)</f>
        <v>HT07</v>
      </c>
      <c r="AE1804" s="142" t="str">
        <f>VLOOKUP(V1804,NIVEAUXADMIN!E:F,2,FALSE)</f>
        <v>HT07711</v>
      </c>
      <c r="AF1804" s="142" t="str">
        <f>VLOOKUP(W1804,NIVEAUXADMIN!I:J,2,FALSE)</f>
        <v>HT07711-01</v>
      </c>
      <c r="AG1804" s="142">
        <f>IF(SUMPRODUCT(($A$4:$A1804=A1804)*($V$4:$V1804=V1804))&gt;1,0,1)</f>
        <v>0</v>
      </c>
    </row>
    <row r="1805" spans="1:33">
      <c r="A1805" s="86" t="s">
        <v>115</v>
      </c>
      <c r="B1805" s="86" t="s">
        <v>115</v>
      </c>
      <c r="C1805" s="86" t="s">
        <v>26</v>
      </c>
      <c r="D1805" s="72" t="s">
        <v>1168</v>
      </c>
      <c r="E1805" s="72"/>
      <c r="F1805" s="142" t="s">
        <v>16</v>
      </c>
      <c r="G1805" s="142" t="str">
        <f t="shared" si="98"/>
        <v>Janvier</v>
      </c>
      <c r="H1805" s="158">
        <v>42741</v>
      </c>
      <c r="I1805" s="84" t="s">
        <v>1051</v>
      </c>
      <c r="J1805" s="142" t="s">
        <v>1052</v>
      </c>
      <c r="K1805" s="142" t="s">
        <v>1056</v>
      </c>
      <c r="L1805" s="142" t="s">
        <v>1223</v>
      </c>
      <c r="M1805" s="80" t="str">
        <f>IFERROR(VLOOKUP(K1805,REFERENCES!R:S,2,FALSE),"")</f>
        <v>Nombre</v>
      </c>
      <c r="N1805" s="144">
        <v>101</v>
      </c>
      <c r="O1805" s="75">
        <v>346</v>
      </c>
      <c r="P1805" s="75">
        <v>210</v>
      </c>
      <c r="Q1805" s="75">
        <v>265</v>
      </c>
      <c r="R1805" s="79">
        <f t="shared" si="99"/>
        <v>821</v>
      </c>
      <c r="S1805" s="144">
        <v>101</v>
      </c>
      <c r="T1805" s="85"/>
      <c r="U1805" s="142" t="s">
        <v>20</v>
      </c>
      <c r="V1805" s="142" t="s">
        <v>21</v>
      </c>
      <c r="W1805" s="86" t="s">
        <v>1321</v>
      </c>
      <c r="X1805" s="142" t="s">
        <v>1938</v>
      </c>
      <c r="Y1805" s="142" t="s">
        <v>1036</v>
      </c>
      <c r="Z1805" s="142" t="s">
        <v>1069</v>
      </c>
      <c r="AA1805" s="142" t="s">
        <v>2551</v>
      </c>
      <c r="AB1805" s="142" t="str">
        <f t="shared" si="96"/>
        <v>SHE201716SULE1È</v>
      </c>
      <c r="AC1805" s="142">
        <f t="shared" si="97"/>
        <v>0</v>
      </c>
      <c r="AD1805" s="142" t="str">
        <f>VLOOKUP(U1805,NIVEAUXADMIN!A:B,2,FALSE)</f>
        <v>HT07</v>
      </c>
      <c r="AE1805" s="142" t="str">
        <f>VLOOKUP(V1805,NIVEAUXADMIN!E:F,2,FALSE)</f>
        <v>HT07711</v>
      </c>
      <c r="AF1805" s="142" t="str">
        <f>VLOOKUP(W1805,NIVEAUXADMIN!I:J,2,FALSE)</f>
        <v>HT07711-01</v>
      </c>
      <c r="AG1805" s="142">
        <f>IF(SUMPRODUCT(($A$4:$A1805=A1805)*($V$4:$V1805=V1805))&gt;1,0,1)</f>
        <v>0</v>
      </c>
    </row>
    <row r="1806" spans="1:33">
      <c r="A1806" s="86" t="s">
        <v>115</v>
      </c>
      <c r="B1806" s="86" t="s">
        <v>115</v>
      </c>
      <c r="C1806" s="86" t="s">
        <v>26</v>
      </c>
      <c r="D1806" s="72" t="s">
        <v>1168</v>
      </c>
      <c r="E1806" s="72"/>
      <c r="F1806" s="142" t="s">
        <v>16</v>
      </c>
      <c r="G1806" s="142" t="str">
        <f t="shared" si="98"/>
        <v>Janvier</v>
      </c>
      <c r="H1806" s="158">
        <v>42741</v>
      </c>
      <c r="I1806" s="84" t="s">
        <v>1051</v>
      </c>
      <c r="J1806" s="142" t="s">
        <v>1052</v>
      </c>
      <c r="K1806" s="142" t="s">
        <v>1059</v>
      </c>
      <c r="L1806" s="142" t="s">
        <v>1223</v>
      </c>
      <c r="M1806" s="80" t="str">
        <f>IFERROR(VLOOKUP(K1806,REFERENCES!R:S,2,FALSE),"")</f>
        <v>Nombre</v>
      </c>
      <c r="N1806" s="144">
        <v>101</v>
      </c>
      <c r="O1806" s="75">
        <v>346</v>
      </c>
      <c r="P1806" s="75">
        <v>210</v>
      </c>
      <c r="Q1806" s="75">
        <v>265</v>
      </c>
      <c r="R1806" s="79">
        <f t="shared" si="99"/>
        <v>821</v>
      </c>
      <c r="S1806" s="144">
        <v>101</v>
      </c>
      <c r="T1806" s="85"/>
      <c r="U1806" s="142" t="s">
        <v>20</v>
      </c>
      <c r="V1806" s="142" t="s">
        <v>21</v>
      </c>
      <c r="W1806" s="86" t="s">
        <v>1321</v>
      </c>
      <c r="X1806" s="142" t="s">
        <v>1938</v>
      </c>
      <c r="Y1806" s="142" t="s">
        <v>1036</v>
      </c>
      <c r="Z1806" s="142" t="s">
        <v>1069</v>
      </c>
      <c r="AA1806" s="142" t="s">
        <v>2551</v>
      </c>
      <c r="AB1806" s="142" t="str">
        <f t="shared" si="96"/>
        <v>SHE201716SULE1È</v>
      </c>
      <c r="AC1806" s="142">
        <f t="shared" si="97"/>
        <v>0</v>
      </c>
      <c r="AD1806" s="142" t="str">
        <f>VLOOKUP(U1806,NIVEAUXADMIN!A:B,2,FALSE)</f>
        <v>HT07</v>
      </c>
      <c r="AE1806" s="142" t="str">
        <f>VLOOKUP(V1806,NIVEAUXADMIN!E:F,2,FALSE)</f>
        <v>HT07711</v>
      </c>
      <c r="AF1806" s="142" t="str">
        <f>VLOOKUP(W1806,NIVEAUXADMIN!I:J,2,FALSE)</f>
        <v>HT07711-01</v>
      </c>
      <c r="AG1806" s="142">
        <f>IF(SUMPRODUCT(($A$4:$A1806=A1806)*($V$4:$V1806=V1806))&gt;1,0,1)</f>
        <v>0</v>
      </c>
    </row>
    <row r="1807" spans="1:33">
      <c r="A1807" s="86" t="s">
        <v>115</v>
      </c>
      <c r="B1807" s="86" t="s">
        <v>115</v>
      </c>
      <c r="C1807" s="86" t="s">
        <v>26</v>
      </c>
      <c r="D1807" s="72" t="s">
        <v>1168</v>
      </c>
      <c r="E1807" s="72"/>
      <c r="F1807" s="142" t="s">
        <v>32</v>
      </c>
      <c r="G1807" s="142" t="str">
        <f t="shared" si="98"/>
        <v>Janvier</v>
      </c>
      <c r="H1807" s="158">
        <v>42755</v>
      </c>
      <c r="I1807" s="84" t="s">
        <v>1051</v>
      </c>
      <c r="J1807" s="142" t="s">
        <v>1052</v>
      </c>
      <c r="K1807" s="142" t="s">
        <v>1058</v>
      </c>
      <c r="L1807" s="142" t="s">
        <v>1221</v>
      </c>
      <c r="M1807" s="80" t="str">
        <f>IFERROR(VLOOKUP(K1807,REFERENCES!R:S,2,FALSE),"")</f>
        <v>Nombre</v>
      </c>
      <c r="N1807" s="144">
        <v>400</v>
      </c>
      <c r="O1807" s="75"/>
      <c r="P1807" s="75"/>
      <c r="Q1807" s="75"/>
      <c r="R1807" s="79" t="str">
        <f t="shared" si="99"/>
        <v/>
      </c>
      <c r="S1807" s="144">
        <v>200</v>
      </c>
      <c r="T1807" s="85" t="s">
        <v>1040</v>
      </c>
      <c r="U1807" s="142" t="s">
        <v>20</v>
      </c>
      <c r="V1807" s="142"/>
      <c r="W1807" s="86"/>
      <c r="X1807" s="142" t="s">
        <v>1940</v>
      </c>
      <c r="Y1807" s="142"/>
      <c r="Z1807" s="142" t="s">
        <v>1069</v>
      </c>
      <c r="AA1807" s="142" t="s">
        <v>2564</v>
      </c>
      <c r="AB1807" s="142" t="str">
        <f t="shared" si="96"/>
        <v>SHE2017120SU</v>
      </c>
      <c r="AC1807" s="142">
        <f t="shared" si="97"/>
        <v>0</v>
      </c>
      <c r="AD1807" s="142" t="str">
        <f>VLOOKUP(U1807,NIVEAUXADMIN!A:B,2,FALSE)</f>
        <v>HT07</v>
      </c>
      <c r="AE1807" s="142" t="e">
        <f>VLOOKUP(V1807,NIVEAUXADMIN!E:F,2,FALSE)</f>
        <v>#N/A</v>
      </c>
      <c r="AF1807" s="142" t="e">
        <f>VLOOKUP(W1807,NIVEAUXADMIN!I:J,2,FALSE)</f>
        <v>#N/A</v>
      </c>
      <c r="AG1807" s="142">
        <f>IF(SUMPRODUCT(($A$4:$A1807=A1807)*($V$4:$V1807=V1807))&gt;1,0,1)</f>
        <v>1</v>
      </c>
    </row>
    <row r="1808" spans="1:33">
      <c r="A1808" s="86" t="s">
        <v>115</v>
      </c>
      <c r="B1808" s="86" t="s">
        <v>115</v>
      </c>
      <c r="C1808" s="86" t="s">
        <v>26</v>
      </c>
      <c r="D1808" s="72" t="s">
        <v>1168</v>
      </c>
      <c r="E1808" s="72"/>
      <c r="F1808" s="142" t="s">
        <v>32</v>
      </c>
      <c r="G1808" s="142" t="str">
        <f t="shared" si="98"/>
        <v>Janvier</v>
      </c>
      <c r="H1808" s="158">
        <v>42755</v>
      </c>
      <c r="I1808" s="84" t="s">
        <v>1051</v>
      </c>
      <c r="J1808" s="142" t="s">
        <v>1052</v>
      </c>
      <c r="K1808" s="142" t="s">
        <v>1061</v>
      </c>
      <c r="L1808" s="142" t="s">
        <v>1221</v>
      </c>
      <c r="M1808" s="80" t="str">
        <f>IFERROR(VLOOKUP(K1808,REFERENCES!R:S,2,FALSE),"")</f>
        <v>Nombre</v>
      </c>
      <c r="N1808" s="144">
        <v>200</v>
      </c>
      <c r="O1808" s="75"/>
      <c r="P1808" s="75"/>
      <c r="Q1808" s="75"/>
      <c r="R1808" s="79" t="str">
        <f t="shared" si="99"/>
        <v/>
      </c>
      <c r="S1808" s="144">
        <v>200</v>
      </c>
      <c r="T1808" s="85" t="s">
        <v>1040</v>
      </c>
      <c r="U1808" s="142" t="s">
        <v>20</v>
      </c>
      <c r="V1808" s="142"/>
      <c r="W1808" s="86"/>
      <c r="X1808" s="142" t="s">
        <v>1940</v>
      </c>
      <c r="Y1808" s="142"/>
      <c r="Z1808" s="142" t="s">
        <v>1069</v>
      </c>
      <c r="AA1808" s="142" t="s">
        <v>2564</v>
      </c>
      <c r="AB1808" s="142" t="str">
        <f t="shared" si="96"/>
        <v>SHE2017120SU</v>
      </c>
      <c r="AC1808" s="142">
        <f t="shared" si="97"/>
        <v>0</v>
      </c>
      <c r="AD1808" s="142" t="str">
        <f>VLOOKUP(U1808,NIVEAUXADMIN!A:B,2,FALSE)</f>
        <v>HT07</v>
      </c>
      <c r="AE1808" s="142" t="e">
        <f>VLOOKUP(V1808,NIVEAUXADMIN!E:F,2,FALSE)</f>
        <v>#N/A</v>
      </c>
      <c r="AF1808" s="142" t="e">
        <f>VLOOKUP(W1808,NIVEAUXADMIN!I:J,2,FALSE)</f>
        <v>#N/A</v>
      </c>
      <c r="AG1808" s="142">
        <f>IF(SUMPRODUCT(($A$4:$A1808=A1808)*($V$4:$V1808=V1808))&gt;1,0,1)</f>
        <v>0</v>
      </c>
    </row>
    <row r="1809" spans="1:33">
      <c r="A1809" s="86" t="s">
        <v>115</v>
      </c>
      <c r="B1809" s="86" t="s">
        <v>115</v>
      </c>
      <c r="C1809" s="86" t="s">
        <v>26</v>
      </c>
      <c r="D1809" s="72" t="s">
        <v>1168</v>
      </c>
      <c r="E1809" s="72"/>
      <c r="F1809" s="142" t="s">
        <v>32</v>
      </c>
      <c r="G1809" s="142" t="str">
        <f t="shared" si="98"/>
        <v>Janvier</v>
      </c>
      <c r="H1809" s="158">
        <v>42755</v>
      </c>
      <c r="I1809" s="84" t="s">
        <v>1051</v>
      </c>
      <c r="J1809" s="142" t="s">
        <v>1052</v>
      </c>
      <c r="K1809" s="142" t="s">
        <v>1056</v>
      </c>
      <c r="L1809" s="142" t="s">
        <v>1223</v>
      </c>
      <c r="M1809" s="80" t="str">
        <f>IFERROR(VLOOKUP(K1809,REFERENCES!R:S,2,FALSE),"")</f>
        <v>Nombre</v>
      </c>
      <c r="N1809" s="144">
        <v>200</v>
      </c>
      <c r="O1809" s="75"/>
      <c r="P1809" s="75"/>
      <c r="Q1809" s="75"/>
      <c r="R1809" s="79" t="str">
        <f t="shared" si="99"/>
        <v/>
      </c>
      <c r="S1809" s="144">
        <v>200</v>
      </c>
      <c r="T1809" s="85" t="s">
        <v>1040</v>
      </c>
      <c r="U1809" s="142" t="s">
        <v>20</v>
      </c>
      <c r="V1809" s="142"/>
      <c r="W1809" s="86"/>
      <c r="X1809" s="142" t="s">
        <v>1940</v>
      </c>
      <c r="Y1809" s="142"/>
      <c r="Z1809" s="142" t="s">
        <v>1069</v>
      </c>
      <c r="AA1809" s="142" t="s">
        <v>2564</v>
      </c>
      <c r="AB1809" s="142" t="str">
        <f t="shared" si="96"/>
        <v>SHE2017120SU</v>
      </c>
      <c r="AC1809" s="142">
        <f t="shared" si="97"/>
        <v>0</v>
      </c>
      <c r="AD1809" s="142" t="str">
        <f>VLOOKUP(U1809,NIVEAUXADMIN!A:B,2,FALSE)</f>
        <v>HT07</v>
      </c>
      <c r="AE1809" s="142" t="e">
        <f>VLOOKUP(V1809,NIVEAUXADMIN!E:F,2,FALSE)</f>
        <v>#N/A</v>
      </c>
      <c r="AF1809" s="142" t="e">
        <f>VLOOKUP(W1809,NIVEAUXADMIN!I:J,2,FALSE)</f>
        <v>#N/A</v>
      </c>
      <c r="AG1809" s="142">
        <f>IF(SUMPRODUCT(($A$4:$A1809=A1809)*($V$4:$V1809=V1809))&gt;1,0,1)</f>
        <v>0</v>
      </c>
    </row>
    <row r="1810" spans="1:33">
      <c r="A1810" s="86" t="s">
        <v>115</v>
      </c>
      <c r="B1810" s="86" t="s">
        <v>115</v>
      </c>
      <c r="C1810" s="86" t="s">
        <v>26</v>
      </c>
      <c r="D1810" s="72" t="s">
        <v>1168</v>
      </c>
      <c r="E1810" s="72"/>
      <c r="F1810" s="142" t="s">
        <v>32</v>
      </c>
      <c r="G1810" s="142" t="str">
        <f t="shared" si="98"/>
        <v>Janvier</v>
      </c>
      <c r="H1810" s="158">
        <v>42755</v>
      </c>
      <c r="I1810" s="84" t="s">
        <v>1051</v>
      </c>
      <c r="J1810" s="142" t="s">
        <v>1052</v>
      </c>
      <c r="K1810" s="142" t="s">
        <v>1059</v>
      </c>
      <c r="L1810" s="142" t="s">
        <v>1223</v>
      </c>
      <c r="M1810" s="80" t="str">
        <f>IFERROR(VLOOKUP(K1810,REFERENCES!R:S,2,FALSE),"")</f>
        <v>Nombre</v>
      </c>
      <c r="N1810" s="144">
        <v>200</v>
      </c>
      <c r="O1810" s="75"/>
      <c r="P1810" s="75"/>
      <c r="Q1810" s="75"/>
      <c r="R1810" s="79" t="str">
        <f t="shared" si="99"/>
        <v/>
      </c>
      <c r="S1810" s="144">
        <v>200</v>
      </c>
      <c r="T1810" s="85" t="s">
        <v>1040</v>
      </c>
      <c r="U1810" s="142" t="s">
        <v>20</v>
      </c>
      <c r="V1810" s="142"/>
      <c r="W1810" s="86"/>
      <c r="X1810" s="142" t="s">
        <v>1940</v>
      </c>
      <c r="Y1810" s="142"/>
      <c r="Z1810" s="142" t="s">
        <v>1069</v>
      </c>
      <c r="AA1810" s="142" t="s">
        <v>2565</v>
      </c>
      <c r="AB1810" s="142" t="str">
        <f t="shared" si="96"/>
        <v>SHE2017120SU</v>
      </c>
      <c r="AC1810" s="142">
        <f t="shared" si="97"/>
        <v>0</v>
      </c>
      <c r="AD1810" s="142" t="str">
        <f>VLOOKUP(U1810,NIVEAUXADMIN!A:B,2,FALSE)</f>
        <v>HT07</v>
      </c>
      <c r="AE1810" s="142" t="e">
        <f>VLOOKUP(V1810,NIVEAUXADMIN!E:F,2,FALSE)</f>
        <v>#N/A</v>
      </c>
      <c r="AF1810" s="142" t="e">
        <f>VLOOKUP(W1810,NIVEAUXADMIN!I:J,2,FALSE)</f>
        <v>#N/A</v>
      </c>
      <c r="AG1810" s="142">
        <f>IF(SUMPRODUCT(($A$4:$A1810=A1810)*($V$4:$V1810=V1810))&gt;1,0,1)</f>
        <v>0</v>
      </c>
    </row>
    <row r="1811" spans="1:33">
      <c r="A1811" s="172" t="s">
        <v>2783</v>
      </c>
      <c r="B1811" s="172" t="s">
        <v>2784</v>
      </c>
      <c r="C1811" s="172" t="s">
        <v>34</v>
      </c>
      <c r="D1811" s="142"/>
      <c r="E1811" s="142"/>
      <c r="F1811" s="142" t="s">
        <v>16</v>
      </c>
      <c r="G1811" s="142" t="str">
        <f t="shared" si="98"/>
        <v>Janvier</v>
      </c>
      <c r="H1811" s="158">
        <v>42752</v>
      </c>
      <c r="I1811" s="84" t="s">
        <v>1050</v>
      </c>
      <c r="J1811" s="142" t="s">
        <v>1053</v>
      </c>
      <c r="K1811" s="142" t="s">
        <v>1048</v>
      </c>
      <c r="L1811" s="142"/>
      <c r="M1811" s="80" t="str">
        <f>IFERROR(VLOOKUP(K1811,REFERENCES!R:S,2,FALSE),"")</f>
        <v>Nombre</v>
      </c>
      <c r="N1811" s="75">
        <v>1000</v>
      </c>
      <c r="O1811" s="75"/>
      <c r="P1811" s="75">
        <v>600</v>
      </c>
      <c r="Q1811" s="75">
        <v>400</v>
      </c>
      <c r="R1811" s="79"/>
      <c r="S1811" s="144">
        <v>1000</v>
      </c>
      <c r="T1811" s="85"/>
      <c r="U1811" s="142" t="s">
        <v>20</v>
      </c>
      <c r="V1811" s="142" t="s">
        <v>21</v>
      </c>
      <c r="W1811" s="86" t="s">
        <v>1587</v>
      </c>
      <c r="X1811" s="142" t="s">
        <v>2573</v>
      </c>
      <c r="Y1811" s="142"/>
      <c r="Z1811" s="142"/>
      <c r="AA1811" s="142"/>
      <c r="AB1811" s="142" t="str">
        <f t="shared" si="96"/>
        <v>SMA2017117SULE3È</v>
      </c>
      <c r="AC1811" s="142">
        <f t="shared" si="97"/>
        <v>0</v>
      </c>
      <c r="AD1811" s="142" t="str">
        <f>VLOOKUP(U1811,NIVEAUXADMIN!A:B,2,FALSE)</f>
        <v>HT07</v>
      </c>
      <c r="AE1811" s="142" t="str">
        <f>VLOOKUP(V1811,NIVEAUXADMIN!E:F,2,FALSE)</f>
        <v>HT07711</v>
      </c>
      <c r="AF1811" s="142" t="str">
        <f>VLOOKUP(W1811,NIVEAUXADMIN!I:J,2,FALSE)</f>
        <v>HT07711-03</v>
      </c>
      <c r="AG1811" s="142">
        <f>IF(SUMPRODUCT(($A$4:$A1811=A1811)*($V$4:$V1811=V1811))&gt;1,0,1)</f>
        <v>1</v>
      </c>
    </row>
    <row r="1812" spans="1:33">
      <c r="A1812" s="172" t="s">
        <v>2783</v>
      </c>
      <c r="B1812" s="172" t="s">
        <v>2784</v>
      </c>
      <c r="C1812" s="172" t="s">
        <v>34</v>
      </c>
      <c r="D1812" s="142"/>
      <c r="E1812" s="142"/>
      <c r="F1812" s="142" t="s">
        <v>16</v>
      </c>
      <c r="G1812" s="142" t="str">
        <f t="shared" si="98"/>
        <v>Janvier</v>
      </c>
      <c r="H1812" s="158">
        <v>42752</v>
      </c>
      <c r="I1812" s="84" t="s">
        <v>1051</v>
      </c>
      <c r="J1812" s="142" t="s">
        <v>1052</v>
      </c>
      <c r="K1812" s="142" t="s">
        <v>1054</v>
      </c>
      <c r="L1812" s="142"/>
      <c r="M1812" s="80" t="str">
        <f>IFERROR(VLOOKUP(K1812,REFERENCES!R:S,2,FALSE),"")</f>
        <v>Nombre</v>
      </c>
      <c r="N1812" s="75">
        <v>1000</v>
      </c>
      <c r="O1812" s="75"/>
      <c r="P1812" s="75">
        <v>600</v>
      </c>
      <c r="Q1812" s="75">
        <v>400</v>
      </c>
      <c r="R1812" s="79"/>
      <c r="S1812" s="144">
        <v>1000</v>
      </c>
      <c r="T1812" s="85"/>
      <c r="U1812" s="142" t="s">
        <v>20</v>
      </c>
      <c r="V1812" s="142" t="s">
        <v>21</v>
      </c>
      <c r="W1812" s="86" t="s">
        <v>1587</v>
      </c>
      <c r="X1812" s="142" t="s">
        <v>2573</v>
      </c>
      <c r="Y1812" s="142"/>
      <c r="Z1812" s="142"/>
      <c r="AA1812" s="142"/>
      <c r="AB1812" s="142" t="str">
        <f t="shared" si="96"/>
        <v>SMA2017117SULE3È</v>
      </c>
      <c r="AC1812" s="142">
        <f t="shared" si="97"/>
        <v>0</v>
      </c>
      <c r="AD1812" s="142" t="str">
        <f>VLOOKUP(U1812,NIVEAUXADMIN!A:B,2,FALSE)</f>
        <v>HT07</v>
      </c>
      <c r="AE1812" s="142" t="str">
        <f>VLOOKUP(V1812,NIVEAUXADMIN!E:F,2,FALSE)</f>
        <v>HT07711</v>
      </c>
      <c r="AF1812" s="142" t="str">
        <f>VLOOKUP(W1812,NIVEAUXADMIN!I:J,2,FALSE)</f>
        <v>HT07711-03</v>
      </c>
      <c r="AG1812" s="142">
        <f>IF(SUMPRODUCT(($A$4:$A1812=A1812)*($V$4:$V1812=V1812))&gt;1,0,1)</f>
        <v>0</v>
      </c>
    </row>
    <row r="1813" spans="1:33">
      <c r="A1813" s="172" t="s">
        <v>2783</v>
      </c>
      <c r="B1813" s="172" t="s">
        <v>2784</v>
      </c>
      <c r="C1813" s="172" t="s">
        <v>34</v>
      </c>
      <c r="D1813" s="142"/>
      <c r="E1813" s="142"/>
      <c r="F1813" s="142" t="s">
        <v>16</v>
      </c>
      <c r="G1813" s="142" t="str">
        <f t="shared" si="98"/>
        <v>Janvier</v>
      </c>
      <c r="H1813" s="158">
        <v>42752</v>
      </c>
      <c r="I1813" s="84" t="s">
        <v>1051</v>
      </c>
      <c r="J1813" s="142" t="s">
        <v>1052</v>
      </c>
      <c r="K1813" s="142" t="s">
        <v>1062</v>
      </c>
      <c r="L1813" s="142"/>
      <c r="M1813" s="80" t="str">
        <f>IFERROR(VLOOKUP(K1813,REFERENCES!R:S,2,FALSE),"")</f>
        <v>Nombre</v>
      </c>
      <c r="N1813" s="75">
        <v>1000</v>
      </c>
      <c r="O1813" s="75"/>
      <c r="P1813" s="75">
        <v>600</v>
      </c>
      <c r="Q1813" s="75">
        <v>400</v>
      </c>
      <c r="R1813" s="79"/>
      <c r="S1813" s="144">
        <v>1000</v>
      </c>
      <c r="T1813" s="85"/>
      <c r="U1813" s="142" t="s">
        <v>20</v>
      </c>
      <c r="V1813" s="142" t="s">
        <v>21</v>
      </c>
      <c r="W1813" s="86" t="s">
        <v>1587</v>
      </c>
      <c r="X1813" s="142" t="s">
        <v>2573</v>
      </c>
      <c r="Y1813" s="142"/>
      <c r="Z1813" s="142"/>
      <c r="AA1813" s="142"/>
      <c r="AB1813" s="142" t="str">
        <f t="shared" si="96"/>
        <v>SMA2017117SULE3È</v>
      </c>
      <c r="AC1813" s="142">
        <f t="shared" si="97"/>
        <v>0</v>
      </c>
      <c r="AD1813" s="142" t="str">
        <f>VLOOKUP(U1813,NIVEAUXADMIN!A:B,2,FALSE)</f>
        <v>HT07</v>
      </c>
      <c r="AE1813" s="142" t="str">
        <f>VLOOKUP(V1813,NIVEAUXADMIN!E:F,2,FALSE)</f>
        <v>HT07711</v>
      </c>
      <c r="AF1813" s="142" t="str">
        <f>VLOOKUP(W1813,NIVEAUXADMIN!I:J,2,FALSE)</f>
        <v>HT07711-03</v>
      </c>
      <c r="AG1813" s="142">
        <f>IF(SUMPRODUCT(($A$4:$A1813=A1813)*($V$4:$V1813=V1813))&gt;1,0,1)</f>
        <v>0</v>
      </c>
    </row>
    <row r="1814" spans="1:33">
      <c r="A1814" s="172" t="s">
        <v>2783</v>
      </c>
      <c r="B1814" s="172" t="s">
        <v>2784</v>
      </c>
      <c r="C1814" s="172" t="s">
        <v>34</v>
      </c>
      <c r="D1814" s="142"/>
      <c r="E1814" s="142"/>
      <c r="F1814" s="142" t="s">
        <v>16</v>
      </c>
      <c r="G1814" s="142" t="str">
        <f t="shared" si="98"/>
        <v>Janvier</v>
      </c>
      <c r="H1814" s="158">
        <v>42752</v>
      </c>
      <c r="I1814" s="84" t="s">
        <v>1050</v>
      </c>
      <c r="J1814" s="142" t="s">
        <v>1053</v>
      </c>
      <c r="K1814" s="142" t="s">
        <v>1048</v>
      </c>
      <c r="L1814" s="142"/>
      <c r="M1814" s="80" t="str">
        <f>IFERROR(VLOOKUP(K1814,REFERENCES!R:S,2,FALSE),"")</f>
        <v>Nombre</v>
      </c>
      <c r="N1814" s="75">
        <v>2000</v>
      </c>
      <c r="O1814" s="75"/>
      <c r="P1814" s="75">
        <v>1100</v>
      </c>
      <c r="Q1814" s="75">
        <v>900</v>
      </c>
      <c r="R1814" s="79"/>
      <c r="S1814" s="144">
        <v>2000</v>
      </c>
      <c r="T1814" s="85"/>
      <c r="U1814" s="142" t="s">
        <v>20</v>
      </c>
      <c r="V1814" s="142" t="s">
        <v>21</v>
      </c>
      <c r="W1814" s="86" t="s">
        <v>1587</v>
      </c>
      <c r="X1814" s="142" t="s">
        <v>2574</v>
      </c>
      <c r="Y1814" s="142"/>
      <c r="Z1814" s="142"/>
      <c r="AA1814" s="142"/>
      <c r="AB1814" s="142" t="str">
        <f t="shared" si="96"/>
        <v>SMA2017117SULE3È</v>
      </c>
      <c r="AC1814" s="142">
        <f t="shared" si="97"/>
        <v>0</v>
      </c>
      <c r="AD1814" s="142" t="str">
        <f>VLOOKUP(U1814,NIVEAUXADMIN!A:B,2,FALSE)</f>
        <v>HT07</v>
      </c>
      <c r="AE1814" s="142" t="str">
        <f>VLOOKUP(V1814,NIVEAUXADMIN!E:F,2,FALSE)</f>
        <v>HT07711</v>
      </c>
      <c r="AF1814" s="142" t="str">
        <f>VLOOKUP(W1814,NIVEAUXADMIN!I:J,2,FALSE)</f>
        <v>HT07711-03</v>
      </c>
      <c r="AG1814" s="142">
        <f>IF(SUMPRODUCT(($A$4:$A1814=A1814)*($V$4:$V1814=V1814))&gt;1,0,1)</f>
        <v>0</v>
      </c>
    </row>
    <row r="1815" spans="1:33">
      <c r="A1815" s="172" t="s">
        <v>2783</v>
      </c>
      <c r="B1815" s="172" t="s">
        <v>2784</v>
      </c>
      <c r="C1815" s="172" t="s">
        <v>34</v>
      </c>
      <c r="D1815" s="142"/>
      <c r="E1815" s="142"/>
      <c r="F1815" s="142" t="s">
        <v>16</v>
      </c>
      <c r="G1815" s="142" t="str">
        <f t="shared" si="98"/>
        <v>Janvier</v>
      </c>
      <c r="H1815" s="158">
        <v>42752</v>
      </c>
      <c r="I1815" s="84" t="s">
        <v>1051</v>
      </c>
      <c r="J1815" s="142" t="s">
        <v>1052</v>
      </c>
      <c r="K1815" s="142" t="s">
        <v>1054</v>
      </c>
      <c r="L1815" s="142"/>
      <c r="M1815" s="80" t="str">
        <f>IFERROR(VLOOKUP(K1815,REFERENCES!R:S,2,FALSE),"")</f>
        <v>Nombre</v>
      </c>
      <c r="N1815" s="75">
        <v>2000</v>
      </c>
      <c r="O1815" s="75"/>
      <c r="P1815" s="75">
        <v>1100</v>
      </c>
      <c r="Q1815" s="75">
        <v>900</v>
      </c>
      <c r="R1815" s="79"/>
      <c r="S1815" s="144">
        <v>2000</v>
      </c>
      <c r="T1815" s="85"/>
      <c r="U1815" s="142" t="s">
        <v>20</v>
      </c>
      <c r="V1815" s="142" t="s">
        <v>21</v>
      </c>
      <c r="W1815" s="86" t="s">
        <v>1587</v>
      </c>
      <c r="X1815" s="142" t="s">
        <v>2574</v>
      </c>
      <c r="Y1815" s="142"/>
      <c r="Z1815" s="142"/>
      <c r="AA1815" s="142"/>
      <c r="AB1815" s="142" t="str">
        <f t="shared" si="96"/>
        <v>SMA2017117SULE3È</v>
      </c>
      <c r="AC1815" s="142">
        <f t="shared" si="97"/>
        <v>0</v>
      </c>
      <c r="AD1815" s="142" t="str">
        <f>VLOOKUP(U1815,NIVEAUXADMIN!A:B,2,FALSE)</f>
        <v>HT07</v>
      </c>
      <c r="AE1815" s="142" t="str">
        <f>VLOOKUP(V1815,NIVEAUXADMIN!E:F,2,FALSE)</f>
        <v>HT07711</v>
      </c>
      <c r="AF1815" s="142" t="str">
        <f>VLOOKUP(W1815,NIVEAUXADMIN!I:J,2,FALSE)</f>
        <v>HT07711-03</v>
      </c>
      <c r="AG1815" s="142">
        <f>IF(SUMPRODUCT(($A$4:$A1815=A1815)*($V$4:$V1815=V1815))&gt;1,0,1)</f>
        <v>0</v>
      </c>
    </row>
    <row r="1816" spans="1:33">
      <c r="A1816" s="172" t="s">
        <v>2783</v>
      </c>
      <c r="B1816" s="172" t="s">
        <v>2784</v>
      </c>
      <c r="C1816" s="172" t="s">
        <v>34</v>
      </c>
      <c r="D1816" s="142"/>
      <c r="E1816" s="142"/>
      <c r="F1816" s="142" t="s">
        <v>16</v>
      </c>
      <c r="G1816" s="142" t="str">
        <f t="shared" si="98"/>
        <v>Janvier</v>
      </c>
      <c r="H1816" s="158">
        <v>42752</v>
      </c>
      <c r="I1816" s="84" t="s">
        <v>1051</v>
      </c>
      <c r="J1816" s="142" t="s">
        <v>1052</v>
      </c>
      <c r="K1816" s="142" t="s">
        <v>1062</v>
      </c>
      <c r="L1816" s="142"/>
      <c r="M1816" s="80" t="str">
        <f>IFERROR(VLOOKUP(K1816,REFERENCES!R:S,2,FALSE),"")</f>
        <v>Nombre</v>
      </c>
      <c r="N1816" s="75">
        <v>2000</v>
      </c>
      <c r="O1816" s="75"/>
      <c r="P1816" s="75">
        <v>1100</v>
      </c>
      <c r="Q1816" s="75">
        <v>900</v>
      </c>
      <c r="R1816" s="79"/>
      <c r="S1816" s="144">
        <v>2000</v>
      </c>
      <c r="T1816" s="85"/>
      <c r="U1816" s="142" t="s">
        <v>20</v>
      </c>
      <c r="V1816" s="142" t="s">
        <v>21</v>
      </c>
      <c r="W1816" s="86" t="s">
        <v>1587</v>
      </c>
      <c r="X1816" s="142" t="s">
        <v>2574</v>
      </c>
      <c r="Y1816" s="142"/>
      <c r="Z1816" s="142"/>
      <c r="AA1816" s="142"/>
      <c r="AB1816" s="142" t="str">
        <f t="shared" si="96"/>
        <v>SMA2017117SULE3È</v>
      </c>
      <c r="AC1816" s="142">
        <f t="shared" si="97"/>
        <v>0</v>
      </c>
      <c r="AD1816" s="142" t="str">
        <f>VLOOKUP(U1816,NIVEAUXADMIN!A:B,2,FALSE)</f>
        <v>HT07</v>
      </c>
      <c r="AE1816" s="142" t="str">
        <f>VLOOKUP(V1816,NIVEAUXADMIN!E:F,2,FALSE)</f>
        <v>HT07711</v>
      </c>
      <c r="AF1816" s="142" t="str">
        <f>VLOOKUP(W1816,NIVEAUXADMIN!I:J,2,FALSE)</f>
        <v>HT07711-03</v>
      </c>
      <c r="AG1816" s="142">
        <f>IF(SUMPRODUCT(($A$4:$A1816=A1816)*($V$4:$V1816=V1816))&gt;1,0,1)</f>
        <v>0</v>
      </c>
    </row>
    <row r="1817" spans="1:33">
      <c r="A1817" s="142" t="s">
        <v>2628</v>
      </c>
      <c r="B1817" s="142" t="s">
        <v>2628</v>
      </c>
      <c r="C1817" s="142" t="s">
        <v>2757</v>
      </c>
      <c r="D1817" s="142"/>
      <c r="E1817" s="142"/>
      <c r="F1817" s="142" t="s">
        <v>16</v>
      </c>
      <c r="G1817" s="142" t="str">
        <f t="shared" si="98"/>
        <v>Octobre</v>
      </c>
      <c r="H1817" s="158">
        <v>42660</v>
      </c>
      <c r="I1817" s="84" t="s">
        <v>1049</v>
      </c>
      <c r="J1817" s="142" t="s">
        <v>1053</v>
      </c>
      <c r="K1817" s="142" t="s">
        <v>1048</v>
      </c>
      <c r="L1817" s="142"/>
      <c r="M1817" s="80" t="str">
        <f>IFERROR(VLOOKUP(K1817,REFERENCES!R:S,2,FALSE),"")</f>
        <v>Nombre</v>
      </c>
      <c r="N1817" s="75">
        <v>1000</v>
      </c>
      <c r="O1817" s="75"/>
      <c r="P1817" s="75"/>
      <c r="Q1817" s="75"/>
      <c r="R1817" s="79"/>
      <c r="S1817" s="144">
        <v>1000</v>
      </c>
      <c r="T1817" s="85"/>
      <c r="U1817" s="142" t="s">
        <v>17</v>
      </c>
      <c r="V1817" s="142" t="s">
        <v>18</v>
      </c>
      <c r="W1817" s="86"/>
      <c r="X1817" s="142"/>
      <c r="Y1817" s="142"/>
      <c r="Z1817" s="142"/>
      <c r="AA1817" s="142"/>
      <c r="AB1817" s="142" t="str">
        <f t="shared" si="96"/>
        <v>SŒU20161017GRJE</v>
      </c>
      <c r="AC1817" s="142">
        <f t="shared" si="97"/>
        <v>0</v>
      </c>
      <c r="AD1817" s="142" t="str">
        <f>VLOOKUP(U1817,NIVEAUXADMIN!A:B,2,FALSE)</f>
        <v>HT08</v>
      </c>
      <c r="AE1817" s="142" t="str">
        <f>VLOOKUP(V1817,NIVEAUXADMIN!E:F,2,FALSE)</f>
        <v>HT08811</v>
      </c>
      <c r="AF1817" s="142" t="e">
        <f>VLOOKUP(W1817,NIVEAUXADMIN!I:J,2,FALSE)</f>
        <v>#N/A</v>
      </c>
      <c r="AG1817" s="142">
        <f>IF(SUMPRODUCT(($A$4:$A1817=A1817)*($V$4:$V1817=V1817))&gt;1,0,1)</f>
        <v>1</v>
      </c>
    </row>
    <row r="1818" spans="1:33">
      <c r="A1818" s="142" t="s">
        <v>120</v>
      </c>
      <c r="B1818" s="142" t="s">
        <v>120</v>
      </c>
      <c r="C1818" s="142" t="s">
        <v>2757</v>
      </c>
      <c r="D1818" s="142"/>
      <c r="E1818" s="142"/>
      <c r="F1818" s="142" t="s">
        <v>16</v>
      </c>
      <c r="G1818" s="142" t="str">
        <f t="shared" si="98"/>
        <v>Octobre</v>
      </c>
      <c r="H1818" s="158">
        <v>42660</v>
      </c>
      <c r="I1818" s="84" t="s">
        <v>1049</v>
      </c>
      <c r="J1818" s="142" t="s">
        <v>1053</v>
      </c>
      <c r="K1818" s="142" t="s">
        <v>1048</v>
      </c>
      <c r="L1818" s="142"/>
      <c r="M1818" s="80" t="str">
        <f>IFERROR(VLOOKUP(K1818,REFERENCES!R:S,2,FALSE),"")</f>
        <v>Nombre</v>
      </c>
      <c r="N1818" s="75">
        <v>60</v>
      </c>
      <c r="O1818" s="75"/>
      <c r="P1818" s="75"/>
      <c r="Q1818" s="75"/>
      <c r="R1818" s="79"/>
      <c r="S1818" s="144">
        <v>60</v>
      </c>
      <c r="T1818" s="85"/>
      <c r="U1818" s="142" t="s">
        <v>20</v>
      </c>
      <c r="V1818" s="142" t="s">
        <v>253</v>
      </c>
      <c r="W1818" s="86" t="s">
        <v>1646</v>
      </c>
      <c r="X1818" s="142" t="s">
        <v>2629</v>
      </c>
      <c r="Y1818" s="142"/>
      <c r="Z1818" s="142"/>
      <c r="AA1818" s="142"/>
      <c r="AB1818" s="142" t="str">
        <f t="shared" si="96"/>
        <v>ST 20161017SUAQ4È</v>
      </c>
      <c r="AC1818" s="142">
        <f t="shared" si="97"/>
        <v>0</v>
      </c>
      <c r="AD1818" s="142" t="str">
        <f>VLOOKUP(U1818,NIVEAUXADMIN!A:B,2,FALSE)</f>
        <v>HT07</v>
      </c>
      <c r="AE1818" s="142" t="str">
        <f>VLOOKUP(V1818,NIVEAUXADMIN!E:F,2,FALSE)</f>
        <v>HT07731</v>
      </c>
      <c r="AF1818" s="142" t="str">
        <f>VLOOKUP(W1818,NIVEAUXADMIN!I:J,2,FALSE)</f>
        <v>HT07731-04</v>
      </c>
      <c r="AG1818" s="142">
        <f>IF(SUMPRODUCT(($A$4:$A1818=A1818)*($V$4:$V1818=V1818))&gt;1,0,1)</f>
        <v>1</v>
      </c>
    </row>
    <row r="1819" spans="1:33">
      <c r="A1819" s="142" t="s">
        <v>2785</v>
      </c>
      <c r="B1819" s="142" t="s">
        <v>1154</v>
      </c>
      <c r="C1819" s="142" t="s">
        <v>2782</v>
      </c>
      <c r="D1819" s="72"/>
      <c r="E1819" s="72"/>
      <c r="F1819" s="142" t="s">
        <v>16</v>
      </c>
      <c r="G1819" s="142" t="str">
        <f t="shared" si="98"/>
        <v>Novembre</v>
      </c>
      <c r="H1819" s="158">
        <v>42681</v>
      </c>
      <c r="I1819" s="84" t="s">
        <v>1049</v>
      </c>
      <c r="J1819" s="142" t="s">
        <v>1053</v>
      </c>
      <c r="K1819" s="142" t="s">
        <v>1064</v>
      </c>
      <c r="L1819" s="142"/>
      <c r="M1819" s="80" t="str">
        <f>IFERROR(VLOOKUP(K1819,REFERENCES!R:S,2,FALSE),"")</f>
        <v>Nombre</v>
      </c>
      <c r="N1819" s="159">
        <v>800</v>
      </c>
      <c r="O1819" s="75"/>
      <c r="P1819" s="75"/>
      <c r="Q1819" s="75"/>
      <c r="R1819" s="79" t="s">
        <v>1885</v>
      </c>
      <c r="S1819" s="144"/>
      <c r="T1819" s="85"/>
      <c r="U1819" s="142" t="s">
        <v>20</v>
      </c>
      <c r="V1819" s="142" t="s">
        <v>520</v>
      </c>
      <c r="W1819" s="86" t="s">
        <v>1392</v>
      </c>
      <c r="X1819" s="142"/>
      <c r="Y1819" s="142"/>
      <c r="Z1819" s="142"/>
      <c r="AA1819" s="142"/>
      <c r="AB1819" s="142" t="str">
        <f t="shared" si="96"/>
        <v>SWI2016117SUCH1È</v>
      </c>
      <c r="AC1819" s="142">
        <f t="shared" si="97"/>
        <v>0</v>
      </c>
      <c r="AD1819" s="142" t="str">
        <f>VLOOKUP(U1819,NIVEAUXADMIN!A:B,2,FALSE)</f>
        <v>HT07</v>
      </c>
      <c r="AE1819" s="142" t="str">
        <f>VLOOKUP(V1819,NIVEAUXADMIN!E:F,2,FALSE)</f>
        <v>HT07751</v>
      </c>
      <c r="AF1819" s="142" t="str">
        <f>VLOOKUP(W1819,NIVEAUXADMIN!I:J,2,FALSE)</f>
        <v>HT07751-01</v>
      </c>
      <c r="AG1819" s="142">
        <f>IF(SUMPRODUCT(($A$4:$A1819=A1819)*($V$4:$V1819=V1819))&gt;1,0,1)</f>
        <v>1</v>
      </c>
    </row>
    <row r="1820" spans="1:33">
      <c r="A1820" s="142" t="s">
        <v>2785</v>
      </c>
      <c r="B1820" s="142" t="s">
        <v>1154</v>
      </c>
      <c r="C1820" s="142" t="s">
        <v>2782</v>
      </c>
      <c r="D1820" s="72"/>
      <c r="E1820" s="72"/>
      <c r="F1820" s="142" t="s">
        <v>16</v>
      </c>
      <c r="G1820" s="142" t="str">
        <f t="shared" si="98"/>
        <v>Novembre</v>
      </c>
      <c r="H1820" s="158">
        <v>42681</v>
      </c>
      <c r="I1820" s="84" t="s">
        <v>1049</v>
      </c>
      <c r="J1820" s="142" t="s">
        <v>1053</v>
      </c>
      <c r="K1820" s="142" t="s">
        <v>1064</v>
      </c>
      <c r="L1820" s="142"/>
      <c r="M1820" s="80" t="str">
        <f>IFERROR(VLOOKUP(K1820,REFERENCES!R:S,2,FALSE),"")</f>
        <v>Nombre</v>
      </c>
      <c r="N1820" s="159">
        <v>800</v>
      </c>
      <c r="O1820" s="75"/>
      <c r="P1820" s="75"/>
      <c r="Q1820" s="75"/>
      <c r="R1820" s="79" t="s">
        <v>1885</v>
      </c>
      <c r="S1820" s="144"/>
      <c r="T1820" s="85"/>
      <c r="U1820" s="142" t="s">
        <v>20</v>
      </c>
      <c r="V1820" s="142" t="s">
        <v>520</v>
      </c>
      <c r="W1820" s="86" t="s">
        <v>1466</v>
      </c>
      <c r="X1820" s="142"/>
      <c r="Y1820" s="142"/>
      <c r="Z1820" s="142"/>
      <c r="AA1820" s="142"/>
      <c r="AB1820" s="142" t="str">
        <f t="shared" si="96"/>
        <v>SWI2016117SUCH2È</v>
      </c>
      <c r="AC1820" s="142">
        <f t="shared" si="97"/>
        <v>0</v>
      </c>
      <c r="AD1820" s="142" t="str">
        <f>VLOOKUP(U1820,NIVEAUXADMIN!A:B,2,FALSE)</f>
        <v>HT07</v>
      </c>
      <c r="AE1820" s="142" t="str">
        <f>VLOOKUP(V1820,NIVEAUXADMIN!E:F,2,FALSE)</f>
        <v>HT07751</v>
      </c>
      <c r="AF1820" s="142" t="str">
        <f>VLOOKUP(W1820,NIVEAUXADMIN!I:J,2,FALSE)</f>
        <v>HT07751-02</v>
      </c>
      <c r="AG1820" s="142">
        <f>IF(SUMPRODUCT(($A$4:$A1820=A1820)*($V$4:$V1820=V1820))&gt;1,0,1)</f>
        <v>0</v>
      </c>
    </row>
    <row r="1821" spans="1:33">
      <c r="A1821" s="142" t="s">
        <v>2785</v>
      </c>
      <c r="B1821" s="142" t="s">
        <v>1154</v>
      </c>
      <c r="C1821" s="142" t="s">
        <v>2782</v>
      </c>
      <c r="D1821" s="72"/>
      <c r="E1821" s="72"/>
      <c r="F1821" s="142" t="s">
        <v>16</v>
      </c>
      <c r="G1821" s="142" t="str">
        <f t="shared" si="98"/>
        <v>Novembre</v>
      </c>
      <c r="H1821" s="158">
        <v>42681</v>
      </c>
      <c r="I1821" s="84" t="s">
        <v>1049</v>
      </c>
      <c r="J1821" s="142" t="s">
        <v>1053</v>
      </c>
      <c r="K1821" s="142" t="s">
        <v>1064</v>
      </c>
      <c r="L1821" s="142"/>
      <c r="M1821" s="80" t="str">
        <f>IFERROR(VLOOKUP(K1821,REFERENCES!R:S,2,FALSE),"")</f>
        <v>Nombre</v>
      </c>
      <c r="N1821" s="159">
        <v>640</v>
      </c>
      <c r="O1821" s="75"/>
      <c r="P1821" s="75"/>
      <c r="Q1821" s="75"/>
      <c r="R1821" s="79" t="s">
        <v>1885</v>
      </c>
      <c r="S1821" s="144"/>
      <c r="T1821" s="85"/>
      <c r="U1821" s="142" t="s">
        <v>20</v>
      </c>
      <c r="V1821" s="142" t="s">
        <v>520</v>
      </c>
      <c r="W1821" s="86"/>
      <c r="X1821" s="142"/>
      <c r="Y1821" s="142"/>
      <c r="Z1821" s="142"/>
      <c r="AA1821" s="142"/>
      <c r="AB1821" s="142" t="str">
        <f t="shared" si="96"/>
        <v>SWI2016117SUCH</v>
      </c>
      <c r="AC1821" s="142">
        <f t="shared" si="97"/>
        <v>0</v>
      </c>
      <c r="AD1821" s="142" t="str">
        <f>VLOOKUP(U1821,NIVEAUXADMIN!A:B,2,FALSE)</f>
        <v>HT07</v>
      </c>
      <c r="AE1821" s="142" t="str">
        <f>VLOOKUP(V1821,NIVEAUXADMIN!E:F,2,FALSE)</f>
        <v>HT07751</v>
      </c>
      <c r="AF1821" s="142" t="e">
        <f>VLOOKUP(W1821,NIVEAUXADMIN!I:J,2,FALSE)</f>
        <v>#N/A</v>
      </c>
      <c r="AG1821" s="142">
        <f>IF(SUMPRODUCT(($A$4:$A1821=A1821)*($V$4:$V1821=V1821))&gt;1,0,1)</f>
        <v>0</v>
      </c>
    </row>
    <row r="1822" spans="1:33">
      <c r="A1822" s="142" t="s">
        <v>2785</v>
      </c>
      <c r="B1822" s="142" t="s">
        <v>1154</v>
      </c>
      <c r="C1822" s="142" t="s">
        <v>2782</v>
      </c>
      <c r="D1822" s="72"/>
      <c r="E1822" s="72"/>
      <c r="F1822" s="142" t="s">
        <v>16</v>
      </c>
      <c r="G1822" s="142" t="str">
        <f t="shared" si="98"/>
        <v>Novembre</v>
      </c>
      <c r="H1822" s="158">
        <v>42679</v>
      </c>
      <c r="I1822" s="84" t="s">
        <v>1049</v>
      </c>
      <c r="J1822" s="142" t="s">
        <v>1053</v>
      </c>
      <c r="K1822" s="142" t="s">
        <v>1064</v>
      </c>
      <c r="L1822" s="142"/>
      <c r="M1822" s="80" t="str">
        <f>IFERROR(VLOOKUP(K1822,REFERENCES!R:S,2,FALSE),"")</f>
        <v>Nombre</v>
      </c>
      <c r="N1822" s="159">
        <v>640</v>
      </c>
      <c r="O1822" s="75"/>
      <c r="P1822" s="75"/>
      <c r="Q1822" s="75"/>
      <c r="R1822" s="79" t="s">
        <v>1885</v>
      </c>
      <c r="S1822" s="144"/>
      <c r="T1822" s="85"/>
      <c r="U1822" s="142" t="s">
        <v>20</v>
      </c>
      <c r="V1822" s="142" t="s">
        <v>523</v>
      </c>
      <c r="W1822" s="86"/>
      <c r="X1822" s="142"/>
      <c r="Y1822" s="142"/>
      <c r="Z1822" s="142"/>
      <c r="AA1822" s="142"/>
      <c r="AB1822" s="142" t="str">
        <f t="shared" si="96"/>
        <v>SWI2016115SUCO</v>
      </c>
      <c r="AC1822" s="142">
        <f t="shared" si="97"/>
        <v>0</v>
      </c>
      <c r="AD1822" s="142" t="str">
        <f>VLOOKUP(U1822,NIVEAUXADMIN!A:B,2,FALSE)</f>
        <v>HT07</v>
      </c>
      <c r="AE1822" s="142" t="str">
        <f>VLOOKUP(V1822,NIVEAUXADMIN!E:F,2,FALSE)</f>
        <v>HT07741</v>
      </c>
      <c r="AF1822" s="142" t="e">
        <f>VLOOKUP(W1822,NIVEAUXADMIN!I:J,2,FALSE)</f>
        <v>#N/A</v>
      </c>
      <c r="AG1822" s="142">
        <f>IF(SUMPRODUCT(($A$4:$A1822=A1822)*($V$4:$V1822=V1822))&gt;1,0,1)</f>
        <v>1</v>
      </c>
    </row>
    <row r="1823" spans="1:33">
      <c r="A1823" s="142" t="s">
        <v>2785</v>
      </c>
      <c r="B1823" s="142" t="s">
        <v>1154</v>
      </c>
      <c r="C1823" s="142" t="s">
        <v>2782</v>
      </c>
      <c r="D1823" s="72"/>
      <c r="E1823" s="72"/>
      <c r="F1823" s="142" t="s">
        <v>16</v>
      </c>
      <c r="G1823" s="142" t="str">
        <f t="shared" si="98"/>
        <v>Novembre</v>
      </c>
      <c r="H1823" s="158">
        <v>42679</v>
      </c>
      <c r="I1823" s="84" t="s">
        <v>1049</v>
      </c>
      <c r="J1823" s="142" t="s">
        <v>1053</v>
      </c>
      <c r="K1823" s="142" t="s">
        <v>1064</v>
      </c>
      <c r="L1823" s="142"/>
      <c r="M1823" s="80" t="str">
        <f>IFERROR(VLOOKUP(K1823,REFERENCES!R:S,2,FALSE),"")</f>
        <v>Nombre</v>
      </c>
      <c r="N1823" s="159">
        <v>640</v>
      </c>
      <c r="O1823" s="75"/>
      <c r="P1823" s="75"/>
      <c r="Q1823" s="75"/>
      <c r="R1823" s="79" t="s">
        <v>1885</v>
      </c>
      <c r="S1823" s="144"/>
      <c r="T1823" s="85"/>
      <c r="U1823" s="142" t="s">
        <v>20</v>
      </c>
      <c r="V1823" s="142" t="s">
        <v>529</v>
      </c>
      <c r="W1823" s="86"/>
      <c r="X1823" s="142"/>
      <c r="Y1823" s="142"/>
      <c r="Z1823" s="142"/>
      <c r="AA1823" s="142"/>
      <c r="AB1823" s="142" t="str">
        <f t="shared" si="96"/>
        <v>SWI2016115SULE</v>
      </c>
      <c r="AC1823" s="142">
        <f t="shared" si="97"/>
        <v>0</v>
      </c>
      <c r="AD1823" s="142" t="str">
        <f>VLOOKUP(U1823,NIVEAUXADMIN!A:B,2,FALSE)</f>
        <v>HT07</v>
      </c>
      <c r="AE1823" s="142" t="str">
        <f>VLOOKUP(V1823,NIVEAUXADMIN!E:F,2,FALSE)</f>
        <v>HT07752</v>
      </c>
      <c r="AF1823" s="142" t="e">
        <f>VLOOKUP(W1823,NIVEAUXADMIN!I:J,2,FALSE)</f>
        <v>#N/A</v>
      </c>
      <c r="AG1823" s="142">
        <f>IF(SUMPRODUCT(($A$4:$A1823=A1823)*($V$4:$V1823=V1823))&gt;1,0,1)</f>
        <v>1</v>
      </c>
    </row>
    <row r="1824" spans="1:33">
      <c r="A1824" s="142" t="s">
        <v>2785</v>
      </c>
      <c r="B1824" s="142" t="s">
        <v>1154</v>
      </c>
      <c r="C1824" s="142" t="s">
        <v>2782</v>
      </c>
      <c r="D1824" s="72"/>
      <c r="E1824" s="72"/>
      <c r="F1824" s="142" t="s">
        <v>16</v>
      </c>
      <c r="G1824" s="142" t="str">
        <f t="shared" si="98"/>
        <v>Novembre</v>
      </c>
      <c r="H1824" s="158">
        <v>42681</v>
      </c>
      <c r="I1824" s="84" t="s">
        <v>1049</v>
      </c>
      <c r="J1824" s="142" t="s">
        <v>1053</v>
      </c>
      <c r="K1824" s="142" t="s">
        <v>1064</v>
      </c>
      <c r="L1824" s="142"/>
      <c r="M1824" s="80" t="str">
        <f>IFERROR(VLOOKUP(K1824,REFERENCES!R:S,2,FALSE),"")</f>
        <v>Nombre</v>
      </c>
      <c r="N1824" s="159">
        <v>400</v>
      </c>
      <c r="O1824" s="75"/>
      <c r="P1824" s="75"/>
      <c r="Q1824" s="75"/>
      <c r="R1824" s="79" t="s">
        <v>1885</v>
      </c>
      <c r="S1824" s="144"/>
      <c r="T1824" s="85"/>
      <c r="U1824" s="142" t="s">
        <v>20</v>
      </c>
      <c r="V1824" s="142" t="s">
        <v>536</v>
      </c>
      <c r="W1824" s="86" t="s">
        <v>1381</v>
      </c>
      <c r="X1824" s="142"/>
      <c r="Y1824" s="142"/>
      <c r="Z1824" s="142"/>
      <c r="AA1824" s="142"/>
      <c r="AB1824" s="142" t="str">
        <f t="shared" si="96"/>
        <v>SWI2016117SUPO1È</v>
      </c>
      <c r="AC1824" s="142">
        <f t="shared" si="97"/>
        <v>0</v>
      </c>
      <c r="AD1824" s="142" t="str">
        <f>VLOOKUP(U1824,NIVEAUXADMIN!A:B,2,FALSE)</f>
        <v>HT07</v>
      </c>
      <c r="AE1824" s="142" t="str">
        <f>VLOOKUP(V1824,NIVEAUXADMIN!E:F,2,FALSE)</f>
        <v>HT07742</v>
      </c>
      <c r="AF1824" s="142" t="str">
        <f>VLOOKUP(W1824,NIVEAUXADMIN!I:J,2,FALSE)</f>
        <v>HT07742-01</v>
      </c>
      <c r="AG1824" s="142">
        <f>IF(SUMPRODUCT(($A$4:$A1824=A1824)*($V$4:$V1824=V1824))&gt;1,0,1)</f>
        <v>1</v>
      </c>
    </row>
    <row r="1825" spans="1:33">
      <c r="A1825" s="142" t="s">
        <v>2785</v>
      </c>
      <c r="B1825" s="142" t="s">
        <v>1154</v>
      </c>
      <c r="C1825" s="142" t="s">
        <v>2782</v>
      </c>
      <c r="D1825" s="72"/>
      <c r="E1825" s="72"/>
      <c r="F1825" s="142" t="s">
        <v>16</v>
      </c>
      <c r="G1825" s="142" t="str">
        <f t="shared" si="98"/>
        <v>Novembre</v>
      </c>
      <c r="H1825" s="158">
        <v>42681</v>
      </c>
      <c r="I1825" s="84" t="s">
        <v>1049</v>
      </c>
      <c r="J1825" s="142" t="s">
        <v>1053</v>
      </c>
      <c r="K1825" s="142" t="s">
        <v>1064</v>
      </c>
      <c r="L1825" s="142"/>
      <c r="M1825" s="80" t="str">
        <f>IFERROR(VLOOKUP(K1825,REFERENCES!R:S,2,FALSE),"")</f>
        <v>Nombre</v>
      </c>
      <c r="N1825" s="159">
        <v>400</v>
      </c>
      <c r="O1825" s="75"/>
      <c r="P1825" s="75"/>
      <c r="Q1825" s="75"/>
      <c r="R1825" s="79" t="s">
        <v>1885</v>
      </c>
      <c r="S1825" s="144"/>
      <c r="T1825" s="85"/>
      <c r="U1825" s="142" t="s">
        <v>20</v>
      </c>
      <c r="V1825" s="142" t="s">
        <v>536</v>
      </c>
      <c r="W1825" s="86" t="s">
        <v>1427</v>
      </c>
      <c r="X1825" s="142"/>
      <c r="Y1825" s="142"/>
      <c r="Z1825" s="142"/>
      <c r="AA1825" s="142"/>
      <c r="AB1825" s="142" t="str">
        <f t="shared" si="96"/>
        <v>SWI2016117SUPO2È</v>
      </c>
      <c r="AC1825" s="142">
        <f t="shared" si="97"/>
        <v>0</v>
      </c>
      <c r="AD1825" s="142" t="str">
        <f>VLOOKUP(U1825,NIVEAUXADMIN!A:B,2,FALSE)</f>
        <v>HT07</v>
      </c>
      <c r="AE1825" s="142" t="str">
        <f>VLOOKUP(V1825,NIVEAUXADMIN!E:F,2,FALSE)</f>
        <v>HT07742</v>
      </c>
      <c r="AF1825" s="142" t="str">
        <f>VLOOKUP(W1825,NIVEAUXADMIN!I:J,2,FALSE)</f>
        <v>HT07742-02</v>
      </c>
      <c r="AG1825" s="142">
        <f>IF(SUMPRODUCT(($A$4:$A1825=A1825)*($V$4:$V1825=V1825))&gt;1,0,1)</f>
        <v>0</v>
      </c>
    </row>
    <row r="1826" spans="1:33">
      <c r="A1826" s="142" t="s">
        <v>2785</v>
      </c>
      <c r="B1826" s="142" t="s">
        <v>1154</v>
      </c>
      <c r="C1826" s="142" t="s">
        <v>2782</v>
      </c>
      <c r="D1826" s="72"/>
      <c r="E1826" s="72"/>
      <c r="F1826" s="142" t="s">
        <v>16</v>
      </c>
      <c r="G1826" s="142" t="str">
        <f t="shared" si="98"/>
        <v>Octobre</v>
      </c>
      <c r="H1826" s="158">
        <v>42654</v>
      </c>
      <c r="I1826" s="84" t="s">
        <v>1051</v>
      </c>
      <c r="J1826" s="142" t="s">
        <v>1052</v>
      </c>
      <c r="K1826" s="142" t="s">
        <v>1062</v>
      </c>
      <c r="L1826" s="142"/>
      <c r="M1826" s="80" t="str">
        <f>IFERROR(VLOOKUP(K1826,REFERENCES!R:S,2,FALSE),"")</f>
        <v>Nombre</v>
      </c>
      <c r="N1826" s="159">
        <v>1000</v>
      </c>
      <c r="O1826" s="75"/>
      <c r="P1826" s="75"/>
      <c r="Q1826" s="75"/>
      <c r="R1826" s="79" t="s">
        <v>1885</v>
      </c>
      <c r="S1826" s="144"/>
      <c r="T1826" s="85"/>
      <c r="U1826" s="142" t="s">
        <v>20</v>
      </c>
      <c r="V1826" s="142" t="s">
        <v>536</v>
      </c>
      <c r="W1826" s="86"/>
      <c r="X1826" s="142"/>
      <c r="Y1826" s="142"/>
      <c r="Z1826" s="142"/>
      <c r="AA1826" s="142"/>
      <c r="AB1826" s="142" t="str">
        <f t="shared" si="96"/>
        <v>SWI20161011SUPO</v>
      </c>
      <c r="AC1826" s="142">
        <f t="shared" si="97"/>
        <v>0</v>
      </c>
      <c r="AD1826" s="142" t="str">
        <f>VLOOKUP(U1826,NIVEAUXADMIN!A:B,2,FALSE)</f>
        <v>HT07</v>
      </c>
      <c r="AE1826" s="142" t="str">
        <f>VLOOKUP(V1826,NIVEAUXADMIN!E:F,2,FALSE)</f>
        <v>HT07742</v>
      </c>
      <c r="AF1826" s="142" t="e">
        <f>VLOOKUP(W1826,NIVEAUXADMIN!I:J,2,FALSE)</f>
        <v>#N/A</v>
      </c>
      <c r="AG1826" s="142">
        <f>IF(SUMPRODUCT(($A$4:$A1826=A1826)*($V$4:$V1826=V1826))&gt;1,0,1)</f>
        <v>0</v>
      </c>
    </row>
    <row r="1827" spans="1:33">
      <c r="A1827" s="142" t="s">
        <v>2785</v>
      </c>
      <c r="B1827" s="142" t="s">
        <v>1154</v>
      </c>
      <c r="C1827" s="142" t="s">
        <v>2782</v>
      </c>
      <c r="D1827" s="72"/>
      <c r="E1827" s="72"/>
      <c r="F1827" s="142" t="s">
        <v>16</v>
      </c>
      <c r="G1827" s="142" t="s">
        <v>1957</v>
      </c>
      <c r="H1827" s="158" t="s">
        <v>1969</v>
      </c>
      <c r="I1827" s="84" t="s">
        <v>1049</v>
      </c>
      <c r="J1827" s="142" t="s">
        <v>1053</v>
      </c>
      <c r="K1827" s="142" t="s">
        <v>1064</v>
      </c>
      <c r="L1827" s="142"/>
      <c r="M1827" s="80" t="str">
        <f>IFERROR(VLOOKUP(K1827,REFERENCES!R:S,2,FALSE),"")</f>
        <v>Nombre</v>
      </c>
      <c r="N1827" s="159">
        <v>640</v>
      </c>
      <c r="O1827" s="75"/>
      <c r="P1827" s="75"/>
      <c r="Q1827" s="75"/>
      <c r="R1827" s="79" t="s">
        <v>1885</v>
      </c>
      <c r="S1827" s="144"/>
      <c r="T1827" s="85"/>
      <c r="U1827" s="142" t="s">
        <v>20</v>
      </c>
      <c r="V1827" s="142" t="s">
        <v>536</v>
      </c>
      <c r="W1827" s="86"/>
      <c r="X1827" s="142"/>
      <c r="Y1827" s="142"/>
      <c r="Z1827" s="142"/>
      <c r="AA1827" s="142"/>
      <c r="AB1827" s="142" t="e">
        <f t="shared" si="96"/>
        <v>#VALUE!</v>
      </c>
      <c r="AC1827" s="142">
        <f t="shared" si="97"/>
        <v>162</v>
      </c>
      <c r="AD1827" s="142" t="str">
        <f>VLOOKUP(U1827,NIVEAUXADMIN!A:B,2,FALSE)</f>
        <v>HT07</v>
      </c>
      <c r="AE1827" s="142" t="str">
        <f>VLOOKUP(V1827,NIVEAUXADMIN!E:F,2,FALSE)</f>
        <v>HT07742</v>
      </c>
      <c r="AF1827" s="142" t="e">
        <f>VLOOKUP(W1827,NIVEAUXADMIN!I:J,2,FALSE)</f>
        <v>#N/A</v>
      </c>
      <c r="AG1827" s="142">
        <f>IF(SUMPRODUCT(($A$4:$A1827=A1827)*($V$4:$V1827=V1827))&gt;1,0,1)</f>
        <v>0</v>
      </c>
    </row>
    <row r="1828" spans="1:33">
      <c r="A1828" s="142" t="s">
        <v>2785</v>
      </c>
      <c r="B1828" s="142" t="s">
        <v>1154</v>
      </c>
      <c r="C1828" s="142" t="s">
        <v>2782</v>
      </c>
      <c r="D1828" s="72"/>
      <c r="E1828" s="72"/>
      <c r="F1828" s="142" t="s">
        <v>16</v>
      </c>
      <c r="G1828" s="142" t="s">
        <v>1957</v>
      </c>
      <c r="H1828" s="158" t="s">
        <v>1968</v>
      </c>
      <c r="I1828" s="84" t="s">
        <v>1049</v>
      </c>
      <c r="J1828" s="142" t="s">
        <v>1053</v>
      </c>
      <c r="K1828" s="142" t="s">
        <v>1064</v>
      </c>
      <c r="L1828" s="142"/>
      <c r="M1828" s="80" t="str">
        <f>IFERROR(VLOOKUP(K1828,REFERENCES!R:S,2,FALSE),"")</f>
        <v>Nombre</v>
      </c>
      <c r="N1828" s="159">
        <v>5900</v>
      </c>
      <c r="O1828" s="75"/>
      <c r="P1828" s="75"/>
      <c r="Q1828" s="75"/>
      <c r="R1828" s="79" t="s">
        <v>1885</v>
      </c>
      <c r="S1828" s="144"/>
      <c r="T1828" s="85"/>
      <c r="U1828" s="142" t="s">
        <v>20</v>
      </c>
      <c r="V1828" s="142" t="s">
        <v>539</v>
      </c>
      <c r="W1828" s="86"/>
      <c r="X1828" s="142"/>
      <c r="Y1828" s="142"/>
      <c r="Z1828" s="142"/>
      <c r="AA1828" s="142"/>
      <c r="AB1828" s="142" t="e">
        <f t="shared" si="96"/>
        <v>#VALUE!</v>
      </c>
      <c r="AC1828" s="142">
        <f t="shared" si="97"/>
        <v>162</v>
      </c>
      <c r="AD1828" s="142" t="str">
        <f>VLOOKUP(U1828,NIVEAUXADMIN!A:B,2,FALSE)</f>
        <v>HT07</v>
      </c>
      <c r="AE1828" s="142" t="str">
        <f>VLOOKUP(V1828,NIVEAUXADMIN!E:F,2,FALSE)</f>
        <v>HT07721</v>
      </c>
      <c r="AF1828" s="142" t="e">
        <f>VLOOKUP(W1828,NIVEAUXADMIN!I:J,2,FALSE)</f>
        <v>#N/A</v>
      </c>
      <c r="AG1828" s="142">
        <f>IF(SUMPRODUCT(($A$4:$A1828=A1828)*($V$4:$V1828=V1828))&gt;1,0,1)</f>
        <v>1</v>
      </c>
    </row>
    <row r="1829" spans="1:33">
      <c r="A1829" s="142" t="s">
        <v>2785</v>
      </c>
      <c r="B1829" s="142" t="s">
        <v>1154</v>
      </c>
      <c r="C1829" s="142" t="s">
        <v>2782</v>
      </c>
      <c r="D1829" s="72"/>
      <c r="E1829" s="72"/>
      <c r="F1829" s="142" t="s">
        <v>16</v>
      </c>
      <c r="G1829" s="142" t="str">
        <f t="shared" ref="G1829:G1836" si="100">CHOOSE(MONTH(H1829), "Janvier", "Fevrier", "Mars", "Avril", "Mai", "Juin", "Juillet", "Aout", "Septembre", "Octobre", "Novembre", "Decembre")</f>
        <v>Novembre</v>
      </c>
      <c r="H1829" s="158">
        <v>42679</v>
      </c>
      <c r="I1829" s="84" t="s">
        <v>1049</v>
      </c>
      <c r="J1829" s="142" t="s">
        <v>1053</v>
      </c>
      <c r="K1829" s="142" t="s">
        <v>1064</v>
      </c>
      <c r="L1829" s="142"/>
      <c r="M1829" s="80" t="str">
        <f>IFERROR(VLOOKUP(K1829,REFERENCES!R:S,2,FALSE),"")</f>
        <v>Nombre</v>
      </c>
      <c r="N1829" s="159">
        <v>650</v>
      </c>
      <c r="O1829" s="75"/>
      <c r="P1829" s="75"/>
      <c r="Q1829" s="75"/>
      <c r="R1829" s="79" t="s">
        <v>1885</v>
      </c>
      <c r="S1829" s="144"/>
      <c r="T1829" s="85"/>
      <c r="U1829" s="142" t="s">
        <v>20</v>
      </c>
      <c r="V1829" s="142" t="s">
        <v>542</v>
      </c>
      <c r="W1829" s="86"/>
      <c r="X1829" s="142"/>
      <c r="Y1829" s="142"/>
      <c r="Z1829" s="142"/>
      <c r="AA1829" s="142"/>
      <c r="AB1829" s="142" t="str">
        <f t="shared" si="96"/>
        <v>SWI2016115SURO</v>
      </c>
      <c r="AC1829" s="142">
        <f t="shared" si="97"/>
        <v>0</v>
      </c>
      <c r="AD1829" s="142" t="str">
        <f>VLOOKUP(U1829,NIVEAUXADMIN!A:B,2,FALSE)</f>
        <v>HT07</v>
      </c>
      <c r="AE1829" s="142" t="str">
        <f>VLOOKUP(V1829,NIVEAUXADMIN!E:F,2,FALSE)</f>
        <v>HT07743</v>
      </c>
      <c r="AF1829" s="142" t="e">
        <f>VLOOKUP(W1829,NIVEAUXADMIN!I:J,2,FALSE)</f>
        <v>#N/A</v>
      </c>
      <c r="AG1829" s="142">
        <f>IF(SUMPRODUCT(($A$4:$A1829=A1829)*($V$4:$V1829=V1829))&gt;1,0,1)</f>
        <v>1</v>
      </c>
    </row>
    <row r="1830" spans="1:33">
      <c r="A1830" s="86" t="s">
        <v>1155</v>
      </c>
      <c r="B1830" s="86" t="s">
        <v>1155</v>
      </c>
      <c r="C1830" s="86" t="s">
        <v>26</v>
      </c>
      <c r="D1830" s="142" t="s">
        <v>68</v>
      </c>
      <c r="E1830" s="142" t="s">
        <v>48</v>
      </c>
      <c r="F1830" s="142" t="s">
        <v>16</v>
      </c>
      <c r="G1830" s="142" t="str">
        <f t="shared" si="100"/>
        <v>Octobre</v>
      </c>
      <c r="H1830" s="158">
        <v>42661</v>
      </c>
      <c r="I1830" s="84" t="s">
        <v>1051</v>
      </c>
      <c r="J1830" s="142" t="s">
        <v>1052</v>
      </c>
      <c r="K1830" s="142" t="s">
        <v>1054</v>
      </c>
      <c r="L1830" s="142" t="s">
        <v>2505</v>
      </c>
      <c r="M1830" s="80" t="str">
        <f>IFERROR(VLOOKUP(K1830,REFERENCES!R:S,2,FALSE),"")</f>
        <v>Nombre</v>
      </c>
      <c r="N1830" s="75">
        <v>1000</v>
      </c>
      <c r="O1830" s="75"/>
      <c r="P1830" s="75"/>
      <c r="Q1830" s="75"/>
      <c r="R1830" s="79"/>
      <c r="S1830" s="144"/>
      <c r="T1830" s="85"/>
      <c r="U1830" s="142" t="s">
        <v>20</v>
      </c>
      <c r="V1830" s="142" t="s">
        <v>21</v>
      </c>
      <c r="W1830" s="86" t="s">
        <v>1321</v>
      </c>
      <c r="X1830" s="142" t="s">
        <v>2510</v>
      </c>
      <c r="Y1830" s="142"/>
      <c r="Z1830" s="142"/>
      <c r="AA1830" s="142"/>
      <c r="AB1830" s="142" t="str">
        <f t="shared" si="96"/>
        <v>TER20161018SULE1È</v>
      </c>
      <c r="AC1830" s="142">
        <f t="shared" si="97"/>
        <v>0</v>
      </c>
      <c r="AD1830" s="142" t="str">
        <f>VLOOKUP(U1830,NIVEAUXADMIN!A:B,2,FALSE)</f>
        <v>HT07</v>
      </c>
      <c r="AE1830" s="142" t="str">
        <f>VLOOKUP(V1830,NIVEAUXADMIN!E:F,2,FALSE)</f>
        <v>HT07711</v>
      </c>
      <c r="AF1830" s="142" t="str">
        <f>VLOOKUP(W1830,NIVEAUXADMIN!I:J,2,FALSE)</f>
        <v>HT07711-01</v>
      </c>
      <c r="AG1830" s="142">
        <f>IF(SUMPRODUCT(($A$4:$A1830=A1830)*($V$4:$V1830=V1830))&gt;1,0,1)</f>
        <v>1</v>
      </c>
    </row>
    <row r="1831" spans="1:33">
      <c r="A1831" s="86" t="s">
        <v>1155</v>
      </c>
      <c r="B1831" s="86" t="s">
        <v>1155</v>
      </c>
      <c r="C1831" s="86" t="s">
        <v>26</v>
      </c>
      <c r="D1831" s="142" t="s">
        <v>68</v>
      </c>
      <c r="E1831" s="142" t="s">
        <v>48</v>
      </c>
      <c r="F1831" s="142" t="s">
        <v>16</v>
      </c>
      <c r="G1831" s="142" t="str">
        <f t="shared" si="100"/>
        <v>Octobre</v>
      </c>
      <c r="H1831" s="158">
        <v>42661</v>
      </c>
      <c r="I1831" s="84" t="s">
        <v>1051</v>
      </c>
      <c r="J1831" s="142" t="s">
        <v>1052</v>
      </c>
      <c r="K1831" s="142" t="s">
        <v>1062</v>
      </c>
      <c r="L1831" s="142" t="s">
        <v>2506</v>
      </c>
      <c r="M1831" s="80" t="str">
        <f>IFERROR(VLOOKUP(K1831,REFERENCES!R:S,2,FALSE),"")</f>
        <v>Nombre</v>
      </c>
      <c r="N1831" s="75">
        <v>1000</v>
      </c>
      <c r="O1831" s="75"/>
      <c r="P1831" s="75"/>
      <c r="Q1831" s="75"/>
      <c r="R1831" s="79"/>
      <c r="S1831" s="144"/>
      <c r="T1831" s="85"/>
      <c r="U1831" s="142" t="s">
        <v>20</v>
      </c>
      <c r="V1831" s="142" t="s">
        <v>21</v>
      </c>
      <c r="W1831" s="86" t="s">
        <v>1321</v>
      </c>
      <c r="X1831" s="142" t="s">
        <v>2510</v>
      </c>
      <c r="Y1831" s="142"/>
      <c r="Z1831" s="142"/>
      <c r="AA1831" s="142" t="s">
        <v>2511</v>
      </c>
      <c r="AB1831" s="142" t="str">
        <f t="shared" si="96"/>
        <v>TER20161018SULE1È</v>
      </c>
      <c r="AC1831" s="142">
        <f t="shared" si="97"/>
        <v>0</v>
      </c>
      <c r="AD1831" s="142" t="str">
        <f>VLOOKUP(U1831,NIVEAUXADMIN!A:B,2,FALSE)</f>
        <v>HT07</v>
      </c>
      <c r="AE1831" s="142" t="str">
        <f>VLOOKUP(V1831,NIVEAUXADMIN!E:F,2,FALSE)</f>
        <v>HT07711</v>
      </c>
      <c r="AF1831" s="142" t="str">
        <f>VLOOKUP(W1831,NIVEAUXADMIN!I:J,2,FALSE)</f>
        <v>HT07711-01</v>
      </c>
      <c r="AG1831" s="142">
        <f>IF(SUMPRODUCT(($A$4:$A1831=A1831)*($V$4:$V1831=V1831))&gt;1,0,1)</f>
        <v>0</v>
      </c>
    </row>
    <row r="1832" spans="1:33">
      <c r="A1832" s="142" t="s">
        <v>1155</v>
      </c>
      <c r="B1832" s="142" t="s">
        <v>1155</v>
      </c>
      <c r="C1832" s="142" t="s">
        <v>26</v>
      </c>
      <c r="D1832" s="72"/>
      <c r="E1832" s="72"/>
      <c r="F1832" s="88" t="s">
        <v>16</v>
      </c>
      <c r="G1832" s="88" t="e">
        <f t="shared" si="100"/>
        <v>#VALUE!</v>
      </c>
      <c r="H1832" s="101" t="s">
        <v>1961</v>
      </c>
      <c r="I1832" s="84" t="s">
        <v>1051</v>
      </c>
      <c r="J1832" s="142" t="s">
        <v>1052</v>
      </c>
      <c r="K1832" s="142" t="s">
        <v>1063</v>
      </c>
      <c r="L1832" s="142"/>
      <c r="M1832" s="80" t="str">
        <f>IFERROR(VLOOKUP(K1832,REFERENCES!R:S,2,FALSE),"")</f>
        <v>Nombre</v>
      </c>
      <c r="N1832" s="159">
        <v>500</v>
      </c>
      <c r="O1832" s="75"/>
      <c r="P1832" s="75"/>
      <c r="Q1832" s="75"/>
      <c r="R1832" s="79" t="s">
        <v>1885</v>
      </c>
      <c r="S1832" s="144">
        <v>500</v>
      </c>
      <c r="T1832" s="85"/>
      <c r="U1832" s="142" t="s">
        <v>20</v>
      </c>
      <c r="V1832" s="142" t="s">
        <v>21</v>
      </c>
      <c r="W1832" s="86"/>
      <c r="X1832" s="142"/>
      <c r="Y1832" s="142"/>
      <c r="Z1832" s="142"/>
      <c r="AA1832" s="142"/>
      <c r="AB1832" s="142" t="e">
        <f t="shared" si="96"/>
        <v>#VALUE!</v>
      </c>
      <c r="AC1832" s="142">
        <f t="shared" si="97"/>
        <v>162</v>
      </c>
      <c r="AD1832" s="142" t="str">
        <f>VLOOKUP(U1832,NIVEAUXADMIN!A:B,2,FALSE)</f>
        <v>HT07</v>
      </c>
      <c r="AE1832" s="142" t="str">
        <f>VLOOKUP(V1832,NIVEAUXADMIN!E:F,2,FALSE)</f>
        <v>HT07711</v>
      </c>
      <c r="AF1832" s="142" t="e">
        <f>VLOOKUP(W1832,NIVEAUXADMIN!I:J,2,FALSE)</f>
        <v>#N/A</v>
      </c>
      <c r="AG1832" s="142">
        <f>IF(SUMPRODUCT(($A$4:$A1832=A1832)*($V$4:$V1832=V1832))&gt;1,0,1)</f>
        <v>0</v>
      </c>
    </row>
    <row r="1833" spans="1:33">
      <c r="A1833" s="142" t="s">
        <v>1155</v>
      </c>
      <c r="B1833" s="142" t="s">
        <v>1155</v>
      </c>
      <c r="C1833" s="142" t="s">
        <v>26</v>
      </c>
      <c r="D1833" s="72"/>
      <c r="E1833" s="72"/>
      <c r="F1833" s="88" t="s">
        <v>16</v>
      </c>
      <c r="G1833" s="88" t="e">
        <f t="shared" si="100"/>
        <v>#VALUE!</v>
      </c>
      <c r="H1833" s="101" t="s">
        <v>1961</v>
      </c>
      <c r="I1833" s="84" t="s">
        <v>1051</v>
      </c>
      <c r="J1833" s="142" t="s">
        <v>1052</v>
      </c>
      <c r="K1833" s="142" t="s">
        <v>1062</v>
      </c>
      <c r="L1833" s="142"/>
      <c r="M1833" s="80" t="str">
        <f>IFERROR(VLOOKUP(K1833,REFERENCES!R:S,2,FALSE),"")</f>
        <v>Nombre</v>
      </c>
      <c r="N1833" s="159">
        <v>500</v>
      </c>
      <c r="O1833" s="75"/>
      <c r="P1833" s="75"/>
      <c r="Q1833" s="75"/>
      <c r="R1833" s="79" t="s">
        <v>1885</v>
      </c>
      <c r="S1833" s="144">
        <v>500</v>
      </c>
      <c r="T1833" s="85"/>
      <c r="U1833" s="142" t="s">
        <v>20</v>
      </c>
      <c r="V1833" s="142" t="s">
        <v>21</v>
      </c>
      <c r="W1833" s="86"/>
      <c r="X1833" s="142"/>
      <c r="Y1833" s="142"/>
      <c r="Z1833" s="142"/>
      <c r="AA1833" s="142"/>
      <c r="AB1833" s="142" t="e">
        <f t="shared" si="96"/>
        <v>#VALUE!</v>
      </c>
      <c r="AC1833" s="142">
        <f t="shared" si="97"/>
        <v>162</v>
      </c>
      <c r="AD1833" s="142" t="str">
        <f>VLOOKUP(U1833,NIVEAUXADMIN!A:B,2,FALSE)</f>
        <v>HT07</v>
      </c>
      <c r="AE1833" s="142" t="str">
        <f>VLOOKUP(V1833,NIVEAUXADMIN!E:F,2,FALSE)</f>
        <v>HT07711</v>
      </c>
      <c r="AF1833" s="142" t="e">
        <f>VLOOKUP(W1833,NIVEAUXADMIN!I:J,2,FALSE)</f>
        <v>#N/A</v>
      </c>
      <c r="AG1833" s="142">
        <f>IF(SUMPRODUCT(($A$4:$A1833=A1833)*($V$4:$V1833=V1833))&gt;1,0,1)</f>
        <v>0</v>
      </c>
    </row>
    <row r="1834" spans="1:33">
      <c r="A1834" s="142" t="s">
        <v>1155</v>
      </c>
      <c r="B1834" s="142" t="s">
        <v>1155</v>
      </c>
      <c r="C1834" s="142" t="s">
        <v>26</v>
      </c>
      <c r="D1834" s="72"/>
      <c r="E1834" s="72"/>
      <c r="F1834" s="88" t="s">
        <v>16</v>
      </c>
      <c r="G1834" s="88" t="e">
        <f t="shared" si="100"/>
        <v>#VALUE!</v>
      </c>
      <c r="H1834" s="101" t="s">
        <v>1961</v>
      </c>
      <c r="I1834" s="84" t="s">
        <v>1051</v>
      </c>
      <c r="J1834" s="142" t="s">
        <v>1052</v>
      </c>
      <c r="K1834" s="142" t="s">
        <v>1062</v>
      </c>
      <c r="L1834" s="142"/>
      <c r="M1834" s="80" t="str">
        <f>IFERROR(VLOOKUP(K1834,REFERENCES!R:S,2,FALSE),"")</f>
        <v>Nombre</v>
      </c>
      <c r="N1834" s="159">
        <v>500</v>
      </c>
      <c r="O1834" s="75"/>
      <c r="P1834" s="75"/>
      <c r="Q1834" s="75"/>
      <c r="R1834" s="79" t="s">
        <v>1885</v>
      </c>
      <c r="S1834" s="144">
        <v>500</v>
      </c>
      <c r="T1834" s="85"/>
      <c r="U1834" s="142" t="s">
        <v>20</v>
      </c>
      <c r="V1834" s="142" t="s">
        <v>536</v>
      </c>
      <c r="W1834" s="86"/>
      <c r="X1834" s="142"/>
      <c r="Y1834" s="142"/>
      <c r="Z1834" s="142"/>
      <c r="AA1834" s="142"/>
      <c r="AB1834" s="142" t="e">
        <f t="shared" si="96"/>
        <v>#VALUE!</v>
      </c>
      <c r="AC1834" s="142">
        <f t="shared" si="97"/>
        <v>162</v>
      </c>
      <c r="AD1834" s="142" t="str">
        <f>VLOOKUP(U1834,NIVEAUXADMIN!A:B,2,FALSE)</f>
        <v>HT07</v>
      </c>
      <c r="AE1834" s="142" t="str">
        <f>VLOOKUP(V1834,NIVEAUXADMIN!E:F,2,FALSE)</f>
        <v>HT07742</v>
      </c>
      <c r="AF1834" s="142" t="e">
        <f>VLOOKUP(W1834,NIVEAUXADMIN!I:J,2,FALSE)</f>
        <v>#N/A</v>
      </c>
      <c r="AG1834" s="142">
        <f>IF(SUMPRODUCT(($A$4:$A1834=A1834)*($V$4:$V1834=V1834))&gt;1,0,1)</f>
        <v>1</v>
      </c>
    </row>
    <row r="1835" spans="1:33">
      <c r="A1835" s="86" t="s">
        <v>1155</v>
      </c>
      <c r="B1835" s="86" t="s">
        <v>1155</v>
      </c>
      <c r="C1835" s="86" t="s">
        <v>26</v>
      </c>
      <c r="D1835" s="142" t="s">
        <v>68</v>
      </c>
      <c r="E1835" s="142" t="s">
        <v>48</v>
      </c>
      <c r="F1835" s="142" t="s">
        <v>16</v>
      </c>
      <c r="G1835" s="142" t="str">
        <f t="shared" si="100"/>
        <v>Octobre</v>
      </c>
      <c r="H1835" s="158">
        <v>42661</v>
      </c>
      <c r="I1835" s="84" t="s">
        <v>1049</v>
      </c>
      <c r="J1835" s="142" t="s">
        <v>1053</v>
      </c>
      <c r="K1835" s="142" t="s">
        <v>1048</v>
      </c>
      <c r="L1835" s="142" t="s">
        <v>2505</v>
      </c>
      <c r="M1835" s="80" t="str">
        <f>IFERROR(VLOOKUP(K1835,REFERENCES!R:S,2,FALSE),"")</f>
        <v>Nombre</v>
      </c>
      <c r="N1835" s="75">
        <v>1000</v>
      </c>
      <c r="O1835" s="75"/>
      <c r="P1835" s="75"/>
      <c r="Q1835" s="75"/>
      <c r="R1835" s="79"/>
      <c r="S1835" s="144"/>
      <c r="T1835" s="85"/>
      <c r="U1835" s="142" t="s">
        <v>20</v>
      </c>
      <c r="V1835" s="142" t="s">
        <v>542</v>
      </c>
      <c r="W1835" s="86" t="s">
        <v>1309</v>
      </c>
      <c r="X1835" s="142" t="s">
        <v>926</v>
      </c>
      <c r="Y1835" s="142"/>
      <c r="Z1835" s="142"/>
      <c r="AA1835" s="142"/>
      <c r="AB1835" s="142" t="str">
        <f t="shared" si="96"/>
        <v>TER20161018SURO1È</v>
      </c>
      <c r="AC1835" s="142">
        <f t="shared" si="97"/>
        <v>0</v>
      </c>
      <c r="AD1835" s="142" t="str">
        <f>VLOOKUP(U1835,NIVEAUXADMIN!A:B,2,FALSE)</f>
        <v>HT07</v>
      </c>
      <c r="AE1835" s="142" t="str">
        <f>VLOOKUP(V1835,NIVEAUXADMIN!E:F,2,FALSE)</f>
        <v>HT07743</v>
      </c>
      <c r="AF1835" s="142" t="str">
        <f>VLOOKUP(W1835,NIVEAUXADMIN!I:J,2,FALSE)</f>
        <v>HT07743-01</v>
      </c>
      <c r="AG1835" s="142">
        <f>IF(SUMPRODUCT(($A$4:$A1835=A1835)*($V$4:$V1835=V1835))&gt;1,0,1)</f>
        <v>1</v>
      </c>
    </row>
    <row r="1836" spans="1:33">
      <c r="A1836" s="86" t="s">
        <v>1155</v>
      </c>
      <c r="B1836" s="86" t="s">
        <v>1155</v>
      </c>
      <c r="C1836" s="86" t="s">
        <v>26</v>
      </c>
      <c r="D1836" s="142" t="s">
        <v>68</v>
      </c>
      <c r="E1836" s="142" t="s">
        <v>48</v>
      </c>
      <c r="F1836" s="142" t="s">
        <v>16</v>
      </c>
      <c r="G1836" s="142" t="str">
        <f t="shared" si="100"/>
        <v>Octobre</v>
      </c>
      <c r="H1836" s="158">
        <v>42661</v>
      </c>
      <c r="I1836" s="84" t="s">
        <v>1051</v>
      </c>
      <c r="J1836" s="142" t="s">
        <v>1052</v>
      </c>
      <c r="K1836" s="142" t="s">
        <v>1056</v>
      </c>
      <c r="L1836" s="142" t="s">
        <v>2505</v>
      </c>
      <c r="M1836" s="80" t="str">
        <f>IFERROR(VLOOKUP(K1836,REFERENCES!R:S,2,FALSE),"")</f>
        <v>Nombre</v>
      </c>
      <c r="N1836" s="75">
        <v>1000</v>
      </c>
      <c r="O1836" s="75"/>
      <c r="P1836" s="75"/>
      <c r="Q1836" s="75"/>
      <c r="R1836" s="79"/>
      <c r="S1836" s="144"/>
      <c r="T1836" s="85"/>
      <c r="U1836" s="142" t="s">
        <v>20</v>
      </c>
      <c r="V1836" s="142" t="s">
        <v>542</v>
      </c>
      <c r="W1836" s="86" t="s">
        <v>1309</v>
      </c>
      <c r="X1836" s="142" t="s">
        <v>926</v>
      </c>
      <c r="Y1836" s="142"/>
      <c r="Z1836" s="142"/>
      <c r="AA1836" s="142"/>
      <c r="AB1836" s="142" t="str">
        <f t="shared" si="96"/>
        <v>TER20161018SURO1È</v>
      </c>
      <c r="AC1836" s="142">
        <f t="shared" si="97"/>
        <v>0</v>
      </c>
      <c r="AD1836" s="142" t="str">
        <f>VLOOKUP(U1836,NIVEAUXADMIN!A:B,2,FALSE)</f>
        <v>HT07</v>
      </c>
      <c r="AE1836" s="142" t="str">
        <f>VLOOKUP(V1836,NIVEAUXADMIN!E:F,2,FALSE)</f>
        <v>HT07743</v>
      </c>
      <c r="AF1836" s="142" t="str">
        <f>VLOOKUP(W1836,NIVEAUXADMIN!I:J,2,FALSE)</f>
        <v>HT07743-01</v>
      </c>
      <c r="AG1836" s="142">
        <f>IF(SUMPRODUCT(($A$4:$A1836=A1836)*($V$4:$V1836=V1836))&gt;1,0,1)</f>
        <v>0</v>
      </c>
    </row>
    <row r="1837" spans="1:33">
      <c r="A1837" s="86" t="s">
        <v>1155</v>
      </c>
      <c r="B1837" s="86" t="s">
        <v>1155</v>
      </c>
      <c r="C1837" s="86" t="s">
        <v>26</v>
      </c>
      <c r="D1837" s="142"/>
      <c r="E1837" s="72" t="s">
        <v>1838</v>
      </c>
      <c r="F1837" s="88" t="s">
        <v>19</v>
      </c>
      <c r="G1837" s="88" t="s">
        <v>1948</v>
      </c>
      <c r="H1837" s="101" t="s">
        <v>1970</v>
      </c>
      <c r="I1837" s="84" t="s">
        <v>1049</v>
      </c>
      <c r="J1837" s="142" t="s">
        <v>1053</v>
      </c>
      <c r="K1837" s="142" t="s">
        <v>1176</v>
      </c>
      <c r="L1837" s="142" t="s">
        <v>1839</v>
      </c>
      <c r="M1837" s="80" t="str">
        <f>IFERROR(VLOOKUP(K1837,REFERENCES!R:S,2,FALSE),"")</f>
        <v>Nombre</v>
      </c>
      <c r="N1837" s="159">
        <v>400</v>
      </c>
      <c r="O1837" s="75"/>
      <c r="P1837" s="75"/>
      <c r="Q1837" s="75"/>
      <c r="R1837" s="79" t="s">
        <v>1885</v>
      </c>
      <c r="S1837" s="144"/>
      <c r="T1837" s="85"/>
      <c r="U1837" s="142" t="s">
        <v>20</v>
      </c>
      <c r="V1837" s="142" t="s">
        <v>542</v>
      </c>
      <c r="W1837" s="86" t="s">
        <v>1309</v>
      </c>
      <c r="X1837" s="142" t="s">
        <v>1840</v>
      </c>
      <c r="Y1837" s="142"/>
      <c r="Z1837" s="142"/>
      <c r="AA1837" s="142" t="s">
        <v>2747</v>
      </c>
      <c r="AB1837" s="142" t="e">
        <f t="shared" si="96"/>
        <v>#VALUE!</v>
      </c>
      <c r="AC1837" s="142">
        <f t="shared" si="97"/>
        <v>162</v>
      </c>
      <c r="AD1837" s="142" t="str">
        <f>VLOOKUP(U1837,NIVEAUXADMIN!A:B,2,FALSE)</f>
        <v>HT07</v>
      </c>
      <c r="AE1837" s="142" t="str">
        <f>VLOOKUP(V1837,NIVEAUXADMIN!E:F,2,FALSE)</f>
        <v>HT07743</v>
      </c>
      <c r="AF1837" s="142" t="str">
        <f>VLOOKUP(W1837,NIVEAUXADMIN!I:J,2,FALSE)</f>
        <v>HT07743-01</v>
      </c>
      <c r="AG1837" s="142">
        <f>IF(SUMPRODUCT(($A$4:$A1837=A1837)*($V$4:$V1837=V1837))&gt;1,0,1)</f>
        <v>0</v>
      </c>
    </row>
    <row r="1838" spans="1:33">
      <c r="A1838" s="86" t="s">
        <v>1155</v>
      </c>
      <c r="B1838" s="86" t="s">
        <v>1155</v>
      </c>
      <c r="C1838" s="86" t="s">
        <v>26</v>
      </c>
      <c r="D1838" s="142"/>
      <c r="E1838" s="142" t="s">
        <v>1838</v>
      </c>
      <c r="F1838" s="142" t="s">
        <v>16</v>
      </c>
      <c r="G1838" s="142" t="s">
        <v>1948</v>
      </c>
      <c r="H1838" s="158" t="s">
        <v>2588</v>
      </c>
      <c r="I1838" s="84" t="s">
        <v>1049</v>
      </c>
      <c r="J1838" s="142" t="s">
        <v>1053</v>
      </c>
      <c r="K1838" s="142" t="s">
        <v>1176</v>
      </c>
      <c r="L1838" s="142" t="s">
        <v>2589</v>
      </c>
      <c r="M1838" s="80" t="str">
        <f>IFERROR(VLOOKUP(K1838,REFERENCES!R:S,2,FALSE),"")</f>
        <v>Nombre</v>
      </c>
      <c r="N1838" s="75">
        <v>468</v>
      </c>
      <c r="O1838" s="75"/>
      <c r="P1838" s="75"/>
      <c r="Q1838" s="75"/>
      <c r="R1838" s="79"/>
      <c r="S1838" s="144"/>
      <c r="T1838" s="85"/>
      <c r="U1838" s="142" t="s">
        <v>20</v>
      </c>
      <c r="V1838" s="142" t="s">
        <v>542</v>
      </c>
      <c r="W1838" s="86" t="s">
        <v>1309</v>
      </c>
      <c r="X1838" s="142" t="s">
        <v>2590</v>
      </c>
      <c r="Y1838" s="142"/>
      <c r="Z1838" s="142"/>
      <c r="AA1838" s="142" t="s">
        <v>2747</v>
      </c>
      <c r="AB1838" s="142" t="e">
        <f t="shared" si="96"/>
        <v>#VALUE!</v>
      </c>
      <c r="AC1838" s="142">
        <f t="shared" si="97"/>
        <v>162</v>
      </c>
      <c r="AD1838" s="142" t="str">
        <f>VLOOKUP(U1838,NIVEAUXADMIN!A:B,2,FALSE)</f>
        <v>HT07</v>
      </c>
      <c r="AE1838" s="142" t="str">
        <f>VLOOKUP(V1838,NIVEAUXADMIN!E:F,2,FALSE)</f>
        <v>HT07743</v>
      </c>
      <c r="AF1838" s="142" t="str">
        <f>VLOOKUP(W1838,NIVEAUXADMIN!I:J,2,FALSE)</f>
        <v>HT07743-01</v>
      </c>
      <c r="AG1838" s="142">
        <f>IF(SUMPRODUCT(($A$4:$A1838=A1838)*($V$4:$V1838=V1838))&gt;1,0,1)</f>
        <v>0</v>
      </c>
    </row>
    <row r="1839" spans="1:33">
      <c r="A1839" s="86" t="s">
        <v>1155</v>
      </c>
      <c r="B1839" s="86" t="s">
        <v>1155</v>
      </c>
      <c r="C1839" s="86" t="s">
        <v>26</v>
      </c>
      <c r="D1839" s="142"/>
      <c r="E1839" s="142" t="s">
        <v>1838</v>
      </c>
      <c r="F1839" s="142" t="s">
        <v>16</v>
      </c>
      <c r="G1839" s="142" t="s">
        <v>1948</v>
      </c>
      <c r="H1839" s="158" t="s">
        <v>2588</v>
      </c>
      <c r="I1839" s="84" t="s">
        <v>1049</v>
      </c>
      <c r="J1839" s="142" t="s">
        <v>1053</v>
      </c>
      <c r="K1839" s="142" t="s">
        <v>1186</v>
      </c>
      <c r="L1839" s="142" t="s">
        <v>2591</v>
      </c>
      <c r="M1839" s="80" t="str">
        <f>IFERROR(VLOOKUP(K1839,REFERENCES!R:S,2,FALSE),"")</f>
        <v>Nombre</v>
      </c>
      <c r="N1839" s="75">
        <v>244</v>
      </c>
      <c r="O1839" s="75"/>
      <c r="P1839" s="75"/>
      <c r="Q1839" s="75"/>
      <c r="R1839" s="79"/>
      <c r="S1839" s="144"/>
      <c r="T1839" s="85"/>
      <c r="U1839" s="142" t="s">
        <v>20</v>
      </c>
      <c r="V1839" s="142" t="s">
        <v>542</v>
      </c>
      <c r="W1839" s="86" t="s">
        <v>1309</v>
      </c>
      <c r="X1839" s="142" t="s">
        <v>2590</v>
      </c>
      <c r="Y1839" s="142"/>
      <c r="Z1839" s="142"/>
      <c r="AA1839" s="142"/>
      <c r="AB1839" s="142" t="e">
        <f t="shared" si="96"/>
        <v>#VALUE!</v>
      </c>
      <c r="AC1839" s="142">
        <f t="shared" si="97"/>
        <v>162</v>
      </c>
      <c r="AD1839" s="142" t="str">
        <f>VLOOKUP(U1839,NIVEAUXADMIN!A:B,2,FALSE)</f>
        <v>HT07</v>
      </c>
      <c r="AE1839" s="142" t="str">
        <f>VLOOKUP(V1839,NIVEAUXADMIN!E:F,2,FALSE)</f>
        <v>HT07743</v>
      </c>
      <c r="AF1839" s="142" t="str">
        <f>VLOOKUP(W1839,NIVEAUXADMIN!I:J,2,FALSE)</f>
        <v>HT07743-01</v>
      </c>
      <c r="AG1839" s="142">
        <f>IF(SUMPRODUCT(($A$4:$A1839=A1839)*($V$4:$V1839=V1839))&gt;1,0,1)</f>
        <v>0</v>
      </c>
    </row>
    <row r="1840" spans="1:33">
      <c r="A1840" s="142" t="s">
        <v>1155</v>
      </c>
      <c r="B1840" s="142" t="s">
        <v>1155</v>
      </c>
      <c r="C1840" s="142" t="s">
        <v>26</v>
      </c>
      <c r="D1840" s="72"/>
      <c r="E1840" s="72"/>
      <c r="F1840" s="88" t="s">
        <v>16</v>
      </c>
      <c r="G1840" s="88" t="e">
        <f t="shared" ref="G1840:G1871" si="101">CHOOSE(MONTH(H1840), "Janvier", "Fevrier", "Mars", "Avril", "Mai", "Juin", "Juillet", "Aout", "Septembre", "Octobre", "Novembre", "Decembre")</f>
        <v>#VALUE!</v>
      </c>
      <c r="H1840" s="101" t="s">
        <v>1961</v>
      </c>
      <c r="I1840" s="84" t="s">
        <v>1051</v>
      </c>
      <c r="J1840" s="142" t="s">
        <v>1052</v>
      </c>
      <c r="K1840" s="142" t="s">
        <v>1062</v>
      </c>
      <c r="L1840" s="142"/>
      <c r="M1840" s="80" t="str">
        <f>IFERROR(VLOOKUP(K1840,REFERENCES!R:S,2,FALSE),"")</f>
        <v>Nombre</v>
      </c>
      <c r="N1840" s="159">
        <v>500</v>
      </c>
      <c r="O1840" s="75"/>
      <c r="P1840" s="75"/>
      <c r="Q1840" s="75"/>
      <c r="R1840" s="79" t="s">
        <v>1885</v>
      </c>
      <c r="S1840" s="144">
        <v>500</v>
      </c>
      <c r="T1840" s="85"/>
      <c r="U1840" s="142" t="s">
        <v>20</v>
      </c>
      <c r="V1840" s="142" t="s">
        <v>542</v>
      </c>
      <c r="W1840" s="86"/>
      <c r="X1840" s="142"/>
      <c r="Y1840" s="142"/>
      <c r="Z1840" s="142"/>
      <c r="AA1840" s="142"/>
      <c r="AB1840" s="142" t="e">
        <f t="shared" si="96"/>
        <v>#VALUE!</v>
      </c>
      <c r="AC1840" s="142">
        <f t="shared" si="97"/>
        <v>162</v>
      </c>
      <c r="AD1840" s="142" t="str">
        <f>VLOOKUP(U1840,NIVEAUXADMIN!A:B,2,FALSE)</f>
        <v>HT07</v>
      </c>
      <c r="AE1840" s="142" t="str">
        <f>VLOOKUP(V1840,NIVEAUXADMIN!E:F,2,FALSE)</f>
        <v>HT07743</v>
      </c>
      <c r="AF1840" s="142" t="e">
        <f>VLOOKUP(W1840,NIVEAUXADMIN!I:J,2,FALSE)</f>
        <v>#N/A</v>
      </c>
      <c r="AG1840" s="142">
        <f>IF(SUMPRODUCT(($A$4:$A1840=A1840)*($V$4:$V1840=V1840))&gt;1,0,1)</f>
        <v>0</v>
      </c>
    </row>
    <row r="1841" spans="1:33">
      <c r="A1841" s="142" t="s">
        <v>125</v>
      </c>
      <c r="B1841" s="142" t="s">
        <v>125</v>
      </c>
      <c r="C1841" s="142" t="s">
        <v>2786</v>
      </c>
      <c r="D1841" s="72"/>
      <c r="E1841" s="72" t="s">
        <v>48</v>
      </c>
      <c r="F1841" s="88" t="s">
        <v>16</v>
      </c>
      <c r="G1841" s="88" t="e">
        <f t="shared" si="101"/>
        <v>#VALUE!</v>
      </c>
      <c r="H1841" s="101" t="s">
        <v>1961</v>
      </c>
      <c r="I1841" s="84" t="s">
        <v>1049</v>
      </c>
      <c r="J1841" s="142" t="s">
        <v>1053</v>
      </c>
      <c r="K1841" s="142" t="s">
        <v>1048</v>
      </c>
      <c r="L1841" s="142"/>
      <c r="M1841" s="80" t="str">
        <f>IFERROR(VLOOKUP(K1841,REFERENCES!R:S,2,FALSE),"")</f>
        <v>Nombre</v>
      </c>
      <c r="N1841" s="159">
        <v>20</v>
      </c>
      <c r="O1841" s="75"/>
      <c r="P1841" s="75"/>
      <c r="Q1841" s="75"/>
      <c r="R1841" s="79" t="s">
        <v>1885</v>
      </c>
      <c r="S1841" s="144"/>
      <c r="T1841" s="85"/>
      <c r="U1841" s="142" t="s">
        <v>153</v>
      </c>
      <c r="V1841" s="142"/>
      <c r="W1841" s="86"/>
      <c r="X1841" s="142"/>
      <c r="Y1841" s="142"/>
      <c r="Z1841" s="142"/>
      <c r="AA1841" s="142"/>
      <c r="AB1841" s="142" t="e">
        <f t="shared" si="96"/>
        <v>#VALUE!</v>
      </c>
      <c r="AC1841" s="142">
        <f t="shared" si="97"/>
        <v>162</v>
      </c>
      <c r="AD1841" s="142" t="str">
        <f>VLOOKUP(U1841,NIVEAUXADMIN!A:B,2,FALSE)</f>
        <v>HT10</v>
      </c>
      <c r="AE1841" s="142" t="e">
        <f>VLOOKUP(V1841,NIVEAUXADMIN!E:F,2,FALSE)</f>
        <v>#N/A</v>
      </c>
      <c r="AF1841" s="142" t="e">
        <f>VLOOKUP(W1841,NIVEAUXADMIN!I:J,2,FALSE)</f>
        <v>#N/A</v>
      </c>
      <c r="AG1841" s="142">
        <f>IF(SUMPRODUCT(($A$4:$A1841=A1841)*($V$4:$V1841=V1841))&gt;1,0,1)</f>
        <v>1</v>
      </c>
    </row>
    <row r="1842" spans="1:33">
      <c r="A1842" s="142" t="s">
        <v>125</v>
      </c>
      <c r="B1842" s="142" t="s">
        <v>125</v>
      </c>
      <c r="C1842" s="142" t="s">
        <v>2786</v>
      </c>
      <c r="D1842" s="72"/>
      <c r="E1842" s="72" t="s">
        <v>48</v>
      </c>
      <c r="F1842" s="88" t="s">
        <v>16</v>
      </c>
      <c r="G1842" s="88" t="e">
        <f t="shared" si="101"/>
        <v>#VALUE!</v>
      </c>
      <c r="H1842" s="101" t="s">
        <v>1961</v>
      </c>
      <c r="I1842" s="84" t="s">
        <v>1049</v>
      </c>
      <c r="J1842" s="142" t="s">
        <v>1053</v>
      </c>
      <c r="K1842" s="142" t="s">
        <v>1048</v>
      </c>
      <c r="L1842" s="142"/>
      <c r="M1842" s="80" t="str">
        <f>IFERROR(VLOOKUP(K1842,REFERENCES!R:S,2,FALSE),"")</f>
        <v>Nombre</v>
      </c>
      <c r="N1842" s="159">
        <v>20</v>
      </c>
      <c r="O1842" s="75"/>
      <c r="P1842" s="75"/>
      <c r="Q1842" s="75"/>
      <c r="R1842" s="79" t="s">
        <v>1885</v>
      </c>
      <c r="S1842" s="144"/>
      <c r="T1842" s="85"/>
      <c r="U1842" s="142" t="s">
        <v>20</v>
      </c>
      <c r="V1842" s="142"/>
      <c r="W1842" s="86"/>
      <c r="X1842" s="142"/>
      <c r="Y1842" s="142"/>
      <c r="Z1842" s="142"/>
      <c r="AA1842" s="142"/>
      <c r="AB1842" s="142" t="e">
        <f t="shared" si="96"/>
        <v>#VALUE!</v>
      </c>
      <c r="AC1842" s="142">
        <f t="shared" si="97"/>
        <v>162</v>
      </c>
      <c r="AD1842" s="142" t="str">
        <f>VLOOKUP(U1842,NIVEAUXADMIN!A:B,2,FALSE)</f>
        <v>HT07</v>
      </c>
      <c r="AE1842" s="142" t="e">
        <f>VLOOKUP(V1842,NIVEAUXADMIN!E:F,2,FALSE)</f>
        <v>#N/A</v>
      </c>
      <c r="AF1842" s="142" t="e">
        <f>VLOOKUP(W1842,NIVEAUXADMIN!I:J,2,FALSE)</f>
        <v>#N/A</v>
      </c>
      <c r="AG1842" s="142">
        <f>IF(SUMPRODUCT(($A$4:$A1842=A1842)*($V$4:$V1842=V1842))&gt;1,0,1)</f>
        <v>0</v>
      </c>
    </row>
    <row r="1843" spans="1:33">
      <c r="A1843" s="142" t="s">
        <v>125</v>
      </c>
      <c r="B1843" s="142" t="s">
        <v>125</v>
      </c>
      <c r="C1843" s="142" t="s">
        <v>2786</v>
      </c>
      <c r="D1843" s="72"/>
      <c r="E1843" s="72" t="s">
        <v>48</v>
      </c>
      <c r="F1843" s="88" t="s">
        <v>16</v>
      </c>
      <c r="G1843" s="88" t="e">
        <f t="shared" si="101"/>
        <v>#VALUE!</v>
      </c>
      <c r="H1843" s="101" t="s">
        <v>1961</v>
      </c>
      <c r="I1843" s="84" t="s">
        <v>1051</v>
      </c>
      <c r="J1843" s="142" t="s">
        <v>1052</v>
      </c>
      <c r="K1843" s="142" t="s">
        <v>1056</v>
      </c>
      <c r="L1843" s="142"/>
      <c r="M1843" s="80" t="str">
        <f>IFERROR(VLOOKUP(K1843,REFERENCES!R:S,2,FALSE),"")</f>
        <v>Nombre</v>
      </c>
      <c r="N1843" s="159">
        <v>20</v>
      </c>
      <c r="O1843" s="75"/>
      <c r="P1843" s="75"/>
      <c r="Q1843" s="75"/>
      <c r="R1843" s="79" t="s">
        <v>1885</v>
      </c>
      <c r="S1843" s="144"/>
      <c r="T1843" s="85"/>
      <c r="U1843" s="142" t="s">
        <v>153</v>
      </c>
      <c r="V1843" s="142"/>
      <c r="W1843" s="86"/>
      <c r="X1843" s="142"/>
      <c r="Y1843" s="142"/>
      <c r="Z1843" s="142"/>
      <c r="AA1843" s="142"/>
      <c r="AB1843" s="142" t="e">
        <f t="shared" si="96"/>
        <v>#VALUE!</v>
      </c>
      <c r="AC1843" s="142">
        <f t="shared" si="97"/>
        <v>162</v>
      </c>
      <c r="AD1843" s="142" t="str">
        <f>VLOOKUP(U1843,NIVEAUXADMIN!A:B,2,FALSE)</f>
        <v>HT10</v>
      </c>
      <c r="AE1843" s="142" t="e">
        <f>VLOOKUP(V1843,NIVEAUXADMIN!E:F,2,FALSE)</f>
        <v>#N/A</v>
      </c>
      <c r="AF1843" s="142" t="e">
        <f>VLOOKUP(W1843,NIVEAUXADMIN!I:J,2,FALSE)</f>
        <v>#N/A</v>
      </c>
      <c r="AG1843" s="142">
        <f>IF(SUMPRODUCT(($A$4:$A1843=A1843)*($V$4:$V1843=V1843))&gt;1,0,1)</f>
        <v>0</v>
      </c>
    </row>
    <row r="1844" spans="1:33">
      <c r="A1844" s="142" t="s">
        <v>125</v>
      </c>
      <c r="B1844" s="142" t="s">
        <v>125</v>
      </c>
      <c r="C1844" s="142" t="s">
        <v>2786</v>
      </c>
      <c r="D1844" s="72"/>
      <c r="E1844" s="72" t="s">
        <v>48</v>
      </c>
      <c r="F1844" s="88" t="s">
        <v>16</v>
      </c>
      <c r="G1844" s="88" t="e">
        <f t="shared" si="101"/>
        <v>#VALUE!</v>
      </c>
      <c r="H1844" s="101" t="s">
        <v>1961</v>
      </c>
      <c r="I1844" s="84" t="s">
        <v>1051</v>
      </c>
      <c r="J1844" s="142" t="s">
        <v>1052</v>
      </c>
      <c r="K1844" s="142" t="s">
        <v>1056</v>
      </c>
      <c r="L1844" s="142"/>
      <c r="M1844" s="80" t="str">
        <f>IFERROR(VLOOKUP(K1844,REFERENCES!R:S,2,FALSE),"")</f>
        <v>Nombre</v>
      </c>
      <c r="N1844" s="159">
        <v>20</v>
      </c>
      <c r="O1844" s="75"/>
      <c r="P1844" s="75"/>
      <c r="Q1844" s="75"/>
      <c r="R1844" s="79" t="s">
        <v>1885</v>
      </c>
      <c r="S1844" s="144"/>
      <c r="T1844" s="85"/>
      <c r="U1844" s="142" t="s">
        <v>20</v>
      </c>
      <c r="V1844" s="142"/>
      <c r="W1844" s="86"/>
      <c r="X1844" s="142"/>
      <c r="Y1844" s="142"/>
      <c r="Z1844" s="142"/>
      <c r="AA1844" s="142"/>
      <c r="AB1844" s="142" t="e">
        <f t="shared" si="96"/>
        <v>#VALUE!</v>
      </c>
      <c r="AC1844" s="142">
        <f t="shared" si="97"/>
        <v>162</v>
      </c>
      <c r="AD1844" s="142" t="str">
        <f>VLOOKUP(U1844,NIVEAUXADMIN!A:B,2,FALSE)</f>
        <v>HT07</v>
      </c>
      <c r="AE1844" s="142" t="e">
        <f>VLOOKUP(V1844,NIVEAUXADMIN!E:F,2,FALSE)</f>
        <v>#N/A</v>
      </c>
      <c r="AF1844" s="142" t="e">
        <f>VLOOKUP(W1844,NIVEAUXADMIN!I:J,2,FALSE)</f>
        <v>#N/A</v>
      </c>
      <c r="AG1844" s="142">
        <f>IF(SUMPRODUCT(($A$4:$A1844=A1844)*($V$4:$V1844=V1844))&gt;1,0,1)</f>
        <v>0</v>
      </c>
    </row>
    <row r="1845" spans="1:33">
      <c r="A1845" s="142" t="s">
        <v>125</v>
      </c>
      <c r="B1845" s="142" t="s">
        <v>125</v>
      </c>
      <c r="C1845" s="142" t="s">
        <v>2786</v>
      </c>
      <c r="D1845" s="72"/>
      <c r="E1845" s="72" t="s">
        <v>48</v>
      </c>
      <c r="F1845" s="88" t="s">
        <v>16</v>
      </c>
      <c r="G1845" s="88" t="e">
        <f t="shared" si="101"/>
        <v>#VALUE!</v>
      </c>
      <c r="H1845" s="101" t="s">
        <v>1961</v>
      </c>
      <c r="I1845" s="84" t="s">
        <v>1051</v>
      </c>
      <c r="J1845" s="142" t="s">
        <v>1052</v>
      </c>
      <c r="K1845" s="142" t="s">
        <v>1054</v>
      </c>
      <c r="L1845" s="142"/>
      <c r="M1845" s="80" t="str">
        <f>IFERROR(VLOOKUP(K1845,REFERENCES!R:S,2,FALSE),"")</f>
        <v>Nombre</v>
      </c>
      <c r="N1845" s="159">
        <v>20</v>
      </c>
      <c r="O1845" s="75"/>
      <c r="P1845" s="75"/>
      <c r="Q1845" s="75"/>
      <c r="R1845" s="79" t="s">
        <v>1885</v>
      </c>
      <c r="S1845" s="144"/>
      <c r="T1845" s="85"/>
      <c r="U1845" s="142" t="s">
        <v>153</v>
      </c>
      <c r="V1845" s="142"/>
      <c r="W1845" s="86"/>
      <c r="X1845" s="142"/>
      <c r="Y1845" s="142"/>
      <c r="Z1845" s="142"/>
      <c r="AA1845" s="142"/>
      <c r="AB1845" s="142" t="e">
        <f t="shared" si="96"/>
        <v>#VALUE!</v>
      </c>
      <c r="AC1845" s="142">
        <f t="shared" si="97"/>
        <v>162</v>
      </c>
      <c r="AD1845" s="142" t="str">
        <f>VLOOKUP(U1845,NIVEAUXADMIN!A:B,2,FALSE)</f>
        <v>HT10</v>
      </c>
      <c r="AE1845" s="142" t="e">
        <f>VLOOKUP(V1845,NIVEAUXADMIN!E:F,2,FALSE)</f>
        <v>#N/A</v>
      </c>
      <c r="AF1845" s="142" t="e">
        <f>VLOOKUP(W1845,NIVEAUXADMIN!I:J,2,FALSE)</f>
        <v>#N/A</v>
      </c>
      <c r="AG1845" s="142">
        <f>IF(SUMPRODUCT(($A$4:$A1845=A1845)*($V$4:$V1845=V1845))&gt;1,0,1)</f>
        <v>0</v>
      </c>
    </row>
    <row r="1846" spans="1:33">
      <c r="A1846" s="142" t="s">
        <v>125</v>
      </c>
      <c r="B1846" s="142" t="s">
        <v>125</v>
      </c>
      <c r="C1846" s="142" t="s">
        <v>2786</v>
      </c>
      <c r="D1846" s="72"/>
      <c r="E1846" s="72" t="s">
        <v>48</v>
      </c>
      <c r="F1846" s="88" t="s">
        <v>16</v>
      </c>
      <c r="G1846" s="88" t="e">
        <f t="shared" si="101"/>
        <v>#VALUE!</v>
      </c>
      <c r="H1846" s="101" t="s">
        <v>1961</v>
      </c>
      <c r="I1846" s="84" t="s">
        <v>1051</v>
      </c>
      <c r="J1846" s="142" t="s">
        <v>1052</v>
      </c>
      <c r="K1846" s="142" t="s">
        <v>1054</v>
      </c>
      <c r="L1846" s="142"/>
      <c r="M1846" s="80" t="str">
        <f>IFERROR(VLOOKUP(K1846,REFERENCES!R:S,2,FALSE),"")</f>
        <v>Nombre</v>
      </c>
      <c r="N1846" s="159">
        <v>20</v>
      </c>
      <c r="O1846" s="75"/>
      <c r="P1846" s="75"/>
      <c r="Q1846" s="75"/>
      <c r="R1846" s="79" t="s">
        <v>1885</v>
      </c>
      <c r="S1846" s="144"/>
      <c r="T1846" s="85"/>
      <c r="U1846" s="142" t="s">
        <v>20</v>
      </c>
      <c r="V1846" s="142"/>
      <c r="W1846" s="86"/>
      <c r="X1846" s="142"/>
      <c r="Y1846" s="142"/>
      <c r="Z1846" s="142"/>
      <c r="AA1846" s="142"/>
      <c r="AB1846" s="142" t="e">
        <f t="shared" si="96"/>
        <v>#VALUE!</v>
      </c>
      <c r="AC1846" s="142">
        <f t="shared" si="97"/>
        <v>162</v>
      </c>
      <c r="AD1846" s="142" t="str">
        <f>VLOOKUP(U1846,NIVEAUXADMIN!A:B,2,FALSE)</f>
        <v>HT07</v>
      </c>
      <c r="AE1846" s="142" t="e">
        <f>VLOOKUP(V1846,NIVEAUXADMIN!E:F,2,FALSE)</f>
        <v>#N/A</v>
      </c>
      <c r="AF1846" s="142" t="e">
        <f>VLOOKUP(W1846,NIVEAUXADMIN!I:J,2,FALSE)</f>
        <v>#N/A</v>
      </c>
      <c r="AG1846" s="142">
        <f>IF(SUMPRODUCT(($A$4:$A1846=A1846)*($V$4:$V1846=V1846))&gt;1,0,1)</f>
        <v>0</v>
      </c>
    </row>
    <row r="1847" spans="1:33">
      <c r="A1847" s="142" t="s">
        <v>125</v>
      </c>
      <c r="B1847" s="142" t="s">
        <v>125</v>
      </c>
      <c r="C1847" s="142" t="s">
        <v>2786</v>
      </c>
      <c r="D1847" s="72"/>
      <c r="E1847" s="72" t="s">
        <v>48</v>
      </c>
      <c r="F1847" s="88" t="s">
        <v>16</v>
      </c>
      <c r="G1847" s="88" t="e">
        <f t="shared" si="101"/>
        <v>#VALUE!</v>
      </c>
      <c r="H1847" s="101" t="s">
        <v>1961</v>
      </c>
      <c r="I1847" s="84" t="s">
        <v>1051</v>
      </c>
      <c r="J1847" s="142" t="s">
        <v>1052</v>
      </c>
      <c r="K1847" s="142" t="s">
        <v>1063</v>
      </c>
      <c r="L1847" s="142"/>
      <c r="M1847" s="80" t="str">
        <f>IFERROR(VLOOKUP(K1847,REFERENCES!R:S,2,FALSE),"")</f>
        <v>Nombre</v>
      </c>
      <c r="N1847" s="159">
        <v>20</v>
      </c>
      <c r="O1847" s="75"/>
      <c r="P1847" s="75"/>
      <c r="Q1847" s="75"/>
      <c r="R1847" s="79" t="s">
        <v>1885</v>
      </c>
      <c r="S1847" s="144"/>
      <c r="T1847" s="85"/>
      <c r="U1847" s="142" t="s">
        <v>153</v>
      </c>
      <c r="V1847" s="142"/>
      <c r="W1847" s="86"/>
      <c r="X1847" s="142"/>
      <c r="Y1847" s="142"/>
      <c r="Z1847" s="142"/>
      <c r="AA1847" s="142"/>
      <c r="AB1847" s="142" t="e">
        <f t="shared" si="96"/>
        <v>#VALUE!</v>
      </c>
      <c r="AC1847" s="142">
        <f t="shared" si="97"/>
        <v>162</v>
      </c>
      <c r="AD1847" s="142" t="str">
        <f>VLOOKUP(U1847,NIVEAUXADMIN!A:B,2,FALSE)</f>
        <v>HT10</v>
      </c>
      <c r="AE1847" s="142" t="e">
        <f>VLOOKUP(V1847,NIVEAUXADMIN!E:F,2,FALSE)</f>
        <v>#N/A</v>
      </c>
      <c r="AF1847" s="142" t="e">
        <f>VLOOKUP(W1847,NIVEAUXADMIN!I:J,2,FALSE)</f>
        <v>#N/A</v>
      </c>
      <c r="AG1847" s="142">
        <f>IF(SUMPRODUCT(($A$4:$A1847=A1847)*($V$4:$V1847=V1847))&gt;1,0,1)</f>
        <v>0</v>
      </c>
    </row>
    <row r="1848" spans="1:33">
      <c r="A1848" s="142" t="s">
        <v>125</v>
      </c>
      <c r="B1848" s="142" t="s">
        <v>125</v>
      </c>
      <c r="C1848" s="142" t="s">
        <v>2786</v>
      </c>
      <c r="D1848" s="72"/>
      <c r="E1848" s="72" t="s">
        <v>48</v>
      </c>
      <c r="F1848" s="88" t="s">
        <v>16</v>
      </c>
      <c r="G1848" s="88" t="e">
        <f t="shared" si="101"/>
        <v>#VALUE!</v>
      </c>
      <c r="H1848" s="101" t="s">
        <v>1961</v>
      </c>
      <c r="I1848" s="84" t="s">
        <v>1051</v>
      </c>
      <c r="J1848" s="142" t="s">
        <v>1052</v>
      </c>
      <c r="K1848" s="142" t="s">
        <v>1063</v>
      </c>
      <c r="L1848" s="142"/>
      <c r="M1848" s="80" t="str">
        <f>IFERROR(VLOOKUP(K1848,REFERENCES!R:S,2,FALSE),"")</f>
        <v>Nombre</v>
      </c>
      <c r="N1848" s="159">
        <v>20</v>
      </c>
      <c r="O1848" s="75"/>
      <c r="P1848" s="75"/>
      <c r="Q1848" s="75"/>
      <c r="R1848" s="79" t="s">
        <v>1885</v>
      </c>
      <c r="S1848" s="144"/>
      <c r="T1848" s="85"/>
      <c r="U1848" s="142" t="s">
        <v>20</v>
      </c>
      <c r="V1848" s="142"/>
      <c r="W1848" s="86"/>
      <c r="X1848" s="142"/>
      <c r="Y1848" s="142"/>
      <c r="Z1848" s="142"/>
      <c r="AA1848" s="142"/>
      <c r="AB1848" s="142" t="e">
        <f t="shared" si="96"/>
        <v>#VALUE!</v>
      </c>
      <c r="AC1848" s="142">
        <f t="shared" si="97"/>
        <v>162</v>
      </c>
      <c r="AD1848" s="142" t="str">
        <f>VLOOKUP(U1848,NIVEAUXADMIN!A:B,2,FALSE)</f>
        <v>HT07</v>
      </c>
      <c r="AE1848" s="142" t="e">
        <f>VLOOKUP(V1848,NIVEAUXADMIN!E:F,2,FALSE)</f>
        <v>#N/A</v>
      </c>
      <c r="AF1848" s="142" t="e">
        <f>VLOOKUP(W1848,NIVEAUXADMIN!I:J,2,FALSE)</f>
        <v>#N/A</v>
      </c>
      <c r="AG1848" s="142">
        <f>IF(SUMPRODUCT(($A$4:$A1848=A1848)*($V$4:$V1848=V1848))&gt;1,0,1)</f>
        <v>0</v>
      </c>
    </row>
    <row r="1849" spans="1:33">
      <c r="A1849" s="142" t="s">
        <v>125</v>
      </c>
      <c r="B1849" s="142" t="s">
        <v>125</v>
      </c>
      <c r="C1849" s="142" t="s">
        <v>2786</v>
      </c>
      <c r="D1849" s="72"/>
      <c r="E1849" s="72" t="s">
        <v>48</v>
      </c>
      <c r="F1849" s="88" t="s">
        <v>16</v>
      </c>
      <c r="G1849" s="88" t="e">
        <f t="shared" si="101"/>
        <v>#VALUE!</v>
      </c>
      <c r="H1849" s="101" t="s">
        <v>1961</v>
      </c>
      <c r="I1849" s="84" t="s">
        <v>1051</v>
      </c>
      <c r="J1849" s="142" t="s">
        <v>1052</v>
      </c>
      <c r="K1849" s="142" t="s">
        <v>1062</v>
      </c>
      <c r="L1849" s="142"/>
      <c r="M1849" s="80" t="str">
        <f>IFERROR(VLOOKUP(K1849,REFERENCES!R:S,2,FALSE),"")</f>
        <v>Nombre</v>
      </c>
      <c r="N1849" s="159">
        <v>20</v>
      </c>
      <c r="O1849" s="75"/>
      <c r="P1849" s="75"/>
      <c r="Q1849" s="75"/>
      <c r="R1849" s="79" t="s">
        <v>1885</v>
      </c>
      <c r="S1849" s="144"/>
      <c r="T1849" s="85"/>
      <c r="U1849" s="142" t="s">
        <v>153</v>
      </c>
      <c r="V1849" s="142"/>
      <c r="W1849" s="86"/>
      <c r="X1849" s="142"/>
      <c r="Y1849" s="142"/>
      <c r="Z1849" s="142"/>
      <c r="AA1849" s="142"/>
      <c r="AB1849" s="142" t="e">
        <f t="shared" si="96"/>
        <v>#VALUE!</v>
      </c>
      <c r="AC1849" s="142">
        <f t="shared" si="97"/>
        <v>162</v>
      </c>
      <c r="AD1849" s="142" t="str">
        <f>VLOOKUP(U1849,NIVEAUXADMIN!A:B,2,FALSE)</f>
        <v>HT10</v>
      </c>
      <c r="AE1849" s="142" t="e">
        <f>VLOOKUP(V1849,NIVEAUXADMIN!E:F,2,FALSE)</f>
        <v>#N/A</v>
      </c>
      <c r="AF1849" s="142" t="e">
        <f>VLOOKUP(W1849,NIVEAUXADMIN!I:J,2,FALSE)</f>
        <v>#N/A</v>
      </c>
      <c r="AG1849" s="142">
        <f>IF(SUMPRODUCT(($A$4:$A1849=A1849)*($V$4:$V1849=V1849))&gt;1,0,1)</f>
        <v>0</v>
      </c>
    </row>
    <row r="1850" spans="1:33">
      <c r="A1850" s="142" t="s">
        <v>125</v>
      </c>
      <c r="B1850" s="142" t="s">
        <v>125</v>
      </c>
      <c r="C1850" s="142" t="s">
        <v>2786</v>
      </c>
      <c r="D1850" s="72"/>
      <c r="E1850" s="72" t="s">
        <v>48</v>
      </c>
      <c r="F1850" s="88" t="s">
        <v>16</v>
      </c>
      <c r="G1850" s="88" t="e">
        <f t="shared" si="101"/>
        <v>#VALUE!</v>
      </c>
      <c r="H1850" s="101" t="s">
        <v>1961</v>
      </c>
      <c r="I1850" s="84" t="s">
        <v>1051</v>
      </c>
      <c r="J1850" s="142" t="s">
        <v>1052</v>
      </c>
      <c r="K1850" s="142" t="s">
        <v>1062</v>
      </c>
      <c r="L1850" s="142"/>
      <c r="M1850" s="80" t="str">
        <f>IFERROR(VLOOKUP(K1850,REFERENCES!R:S,2,FALSE),"")</f>
        <v>Nombre</v>
      </c>
      <c r="N1850" s="159">
        <v>20</v>
      </c>
      <c r="O1850" s="75"/>
      <c r="P1850" s="75"/>
      <c r="Q1850" s="75"/>
      <c r="R1850" s="79" t="s">
        <v>1885</v>
      </c>
      <c r="S1850" s="144"/>
      <c r="T1850" s="85"/>
      <c r="U1850" s="142" t="s">
        <v>20</v>
      </c>
      <c r="V1850" s="142"/>
      <c r="W1850" s="86"/>
      <c r="X1850" s="142"/>
      <c r="Y1850" s="142"/>
      <c r="Z1850" s="142"/>
      <c r="AA1850" s="142"/>
      <c r="AB1850" s="142" t="e">
        <f t="shared" si="96"/>
        <v>#VALUE!</v>
      </c>
      <c r="AC1850" s="142">
        <f t="shared" si="97"/>
        <v>162</v>
      </c>
      <c r="AD1850" s="142" t="str">
        <f>VLOOKUP(U1850,NIVEAUXADMIN!A:B,2,FALSE)</f>
        <v>HT07</v>
      </c>
      <c r="AE1850" s="142" t="e">
        <f>VLOOKUP(V1850,NIVEAUXADMIN!E:F,2,FALSE)</f>
        <v>#N/A</v>
      </c>
      <c r="AF1850" s="142" t="e">
        <f>VLOOKUP(W1850,NIVEAUXADMIN!I:J,2,FALSE)</f>
        <v>#N/A</v>
      </c>
      <c r="AG1850" s="142">
        <f>IF(SUMPRODUCT(($A$4:$A1850=A1850)*($V$4:$V1850=V1850))&gt;1,0,1)</f>
        <v>0</v>
      </c>
    </row>
    <row r="1851" spans="1:33">
      <c r="A1851" s="86" t="s">
        <v>126</v>
      </c>
      <c r="B1851" s="86" t="s">
        <v>126</v>
      </c>
      <c r="C1851" s="86" t="s">
        <v>34</v>
      </c>
      <c r="D1851" s="142" t="s">
        <v>68</v>
      </c>
      <c r="E1851" s="142" t="s">
        <v>48</v>
      </c>
      <c r="F1851" s="142" t="s">
        <v>16</v>
      </c>
      <c r="G1851" s="142" t="str">
        <f t="shared" si="101"/>
        <v>Novembre</v>
      </c>
      <c r="H1851" s="158">
        <v>42690</v>
      </c>
      <c r="I1851" s="84" t="s">
        <v>1051</v>
      </c>
      <c r="J1851" s="142" t="s">
        <v>1052</v>
      </c>
      <c r="K1851" s="142" t="s">
        <v>1054</v>
      </c>
      <c r="L1851" s="142" t="s">
        <v>2505</v>
      </c>
      <c r="M1851" s="80" t="str">
        <f>IFERROR(VLOOKUP(K1851,REFERENCES!R:S,2,FALSE),"")</f>
        <v>Nombre</v>
      </c>
      <c r="N1851" s="75">
        <v>200</v>
      </c>
      <c r="O1851" s="75"/>
      <c r="P1851" s="75"/>
      <c r="Q1851" s="75"/>
      <c r="R1851" s="79"/>
      <c r="S1851" s="144"/>
      <c r="T1851" s="85"/>
      <c r="U1851" s="142" t="s">
        <v>20</v>
      </c>
      <c r="V1851" s="142" t="s">
        <v>526</v>
      </c>
      <c r="W1851" s="86" t="s">
        <v>1816</v>
      </c>
      <c r="X1851" s="142" t="s">
        <v>2636</v>
      </c>
      <c r="Y1851" s="142"/>
      <c r="Z1851" s="142"/>
      <c r="AA1851" s="142"/>
      <c r="AB1851" s="142" t="str">
        <f t="shared" si="96"/>
        <v>UNA20161116SUILIL</v>
      </c>
      <c r="AC1851" s="142">
        <f t="shared" si="97"/>
        <v>0</v>
      </c>
      <c r="AD1851" s="142" t="str">
        <f>VLOOKUP(U1851,NIVEAUXADMIN!A:B,2,FALSE)</f>
        <v>HT07</v>
      </c>
      <c r="AE1851" s="142" t="str">
        <f>VLOOKUP(V1851,NIVEAUXADMIN!E:F,2,FALSE)</f>
        <v>HT07716</v>
      </c>
      <c r="AF1851" s="142" t="str">
        <f>VLOOKUP(W1851,NIVEAUXADMIN!I:J,2,FALSE)</f>
        <v>HT07716-01</v>
      </c>
      <c r="AG1851" s="142">
        <f>IF(SUMPRODUCT(($A$4:$A1851=A1851)*($V$4:$V1851=V1851))&gt;1,0,1)</f>
        <v>1</v>
      </c>
    </row>
    <row r="1852" spans="1:33">
      <c r="A1852" s="86" t="s">
        <v>126</v>
      </c>
      <c r="B1852" s="86" t="s">
        <v>126</v>
      </c>
      <c r="C1852" s="86" t="s">
        <v>34</v>
      </c>
      <c r="D1852" s="142" t="s">
        <v>68</v>
      </c>
      <c r="E1852" s="142" t="s">
        <v>48</v>
      </c>
      <c r="F1852" s="142" t="s">
        <v>16</v>
      </c>
      <c r="G1852" s="142" t="str">
        <f t="shared" si="101"/>
        <v>Novembre</v>
      </c>
      <c r="H1852" s="158">
        <v>42690</v>
      </c>
      <c r="I1852" s="84" t="s">
        <v>1051</v>
      </c>
      <c r="J1852" s="142" t="s">
        <v>1052</v>
      </c>
      <c r="K1852" s="142" t="s">
        <v>1063</v>
      </c>
      <c r="L1852" s="142" t="s">
        <v>2505</v>
      </c>
      <c r="M1852" s="80" t="str">
        <f>IFERROR(VLOOKUP(K1852,REFERENCES!R:S,2,FALSE),"")</f>
        <v>Nombre</v>
      </c>
      <c r="N1852" s="75">
        <v>200</v>
      </c>
      <c r="O1852" s="75"/>
      <c r="P1852" s="75"/>
      <c r="Q1852" s="75"/>
      <c r="R1852" s="79"/>
      <c r="S1852" s="144"/>
      <c r="T1852" s="85"/>
      <c r="U1852" s="142" t="s">
        <v>20</v>
      </c>
      <c r="V1852" s="142" t="s">
        <v>526</v>
      </c>
      <c r="W1852" s="86" t="s">
        <v>1816</v>
      </c>
      <c r="X1852" s="142" t="s">
        <v>2636</v>
      </c>
      <c r="Y1852" s="142"/>
      <c r="Z1852" s="142"/>
      <c r="AA1852" s="142"/>
      <c r="AB1852" s="142" t="str">
        <f t="shared" si="96"/>
        <v>UNA20161116SUILIL</v>
      </c>
      <c r="AC1852" s="142">
        <f t="shared" si="97"/>
        <v>0</v>
      </c>
      <c r="AD1852" s="142" t="str">
        <f>VLOOKUP(U1852,NIVEAUXADMIN!A:B,2,FALSE)</f>
        <v>HT07</v>
      </c>
      <c r="AE1852" s="142" t="str">
        <f>VLOOKUP(V1852,NIVEAUXADMIN!E:F,2,FALSE)</f>
        <v>HT07716</v>
      </c>
      <c r="AF1852" s="142" t="str">
        <f>VLOOKUP(W1852,NIVEAUXADMIN!I:J,2,FALSE)</f>
        <v>HT07716-01</v>
      </c>
      <c r="AG1852" s="142">
        <f>IF(SUMPRODUCT(($A$4:$A1852=A1852)*($V$4:$V1852=V1852))&gt;1,0,1)</f>
        <v>0</v>
      </c>
    </row>
    <row r="1853" spans="1:33">
      <c r="A1853" s="86" t="s">
        <v>126</v>
      </c>
      <c r="B1853" s="86" t="s">
        <v>126</v>
      </c>
      <c r="C1853" s="86" t="s">
        <v>34</v>
      </c>
      <c r="D1853" s="142" t="s">
        <v>68</v>
      </c>
      <c r="E1853" s="142" t="s">
        <v>48</v>
      </c>
      <c r="F1853" s="142" t="s">
        <v>16</v>
      </c>
      <c r="G1853" s="142" t="str">
        <f t="shared" si="101"/>
        <v>Novembre</v>
      </c>
      <c r="H1853" s="158">
        <v>42690</v>
      </c>
      <c r="I1853" s="84" t="s">
        <v>1051</v>
      </c>
      <c r="J1853" s="142" t="s">
        <v>1052</v>
      </c>
      <c r="K1853" s="142" t="s">
        <v>1063</v>
      </c>
      <c r="L1853" s="142" t="s">
        <v>2508</v>
      </c>
      <c r="M1853" s="80" t="str">
        <f>IFERROR(VLOOKUP(K1853,REFERENCES!R:S,2,FALSE),"")</f>
        <v>Nombre</v>
      </c>
      <c r="N1853" s="75">
        <v>200</v>
      </c>
      <c r="O1853" s="75"/>
      <c r="P1853" s="75"/>
      <c r="Q1853" s="75"/>
      <c r="R1853" s="79"/>
      <c r="S1853" s="144"/>
      <c r="T1853" s="85"/>
      <c r="U1853" s="142" t="s">
        <v>20</v>
      </c>
      <c r="V1853" s="142" t="s">
        <v>529</v>
      </c>
      <c r="W1853" s="86"/>
      <c r="X1853" s="142"/>
      <c r="Y1853" s="142"/>
      <c r="Z1853" s="142"/>
      <c r="AA1853" s="142"/>
      <c r="AB1853" s="142" t="str">
        <f t="shared" si="96"/>
        <v>UNA20161116SULE</v>
      </c>
      <c r="AC1853" s="142">
        <f t="shared" si="97"/>
        <v>0</v>
      </c>
      <c r="AD1853" s="142" t="str">
        <f>VLOOKUP(U1853,NIVEAUXADMIN!A:B,2,FALSE)</f>
        <v>HT07</v>
      </c>
      <c r="AE1853" s="142" t="str">
        <f>VLOOKUP(V1853,NIVEAUXADMIN!E:F,2,FALSE)</f>
        <v>HT07752</v>
      </c>
      <c r="AF1853" s="142" t="e">
        <f>VLOOKUP(W1853,NIVEAUXADMIN!I:J,2,FALSE)</f>
        <v>#N/A</v>
      </c>
      <c r="AG1853" s="142">
        <f>IF(SUMPRODUCT(($A$4:$A1853=A1853)*($V$4:$V1853=V1853))&gt;1,0,1)</f>
        <v>1</v>
      </c>
    </row>
    <row r="1854" spans="1:33">
      <c r="A1854" s="86" t="s">
        <v>126</v>
      </c>
      <c r="B1854" s="86" t="s">
        <v>126</v>
      </c>
      <c r="C1854" s="86" t="s">
        <v>34</v>
      </c>
      <c r="D1854" s="142" t="s">
        <v>68</v>
      </c>
      <c r="E1854" s="142" t="s">
        <v>48</v>
      </c>
      <c r="F1854" s="142" t="s">
        <v>16</v>
      </c>
      <c r="G1854" s="142" t="str">
        <f t="shared" si="101"/>
        <v>Novembre</v>
      </c>
      <c r="H1854" s="158">
        <v>42690</v>
      </c>
      <c r="I1854" s="84" t="s">
        <v>1051</v>
      </c>
      <c r="J1854" s="142" t="s">
        <v>1052</v>
      </c>
      <c r="K1854" s="142" t="s">
        <v>1054</v>
      </c>
      <c r="L1854" s="142" t="s">
        <v>2505</v>
      </c>
      <c r="M1854" s="80" t="str">
        <f>IFERROR(VLOOKUP(K1854,REFERENCES!R:S,2,FALSE),"")</f>
        <v>Nombre</v>
      </c>
      <c r="N1854" s="75">
        <v>200</v>
      </c>
      <c r="O1854" s="75"/>
      <c r="P1854" s="75"/>
      <c r="Q1854" s="75"/>
      <c r="R1854" s="79"/>
      <c r="S1854" s="144"/>
      <c r="T1854" s="85"/>
      <c r="U1854" s="142" t="s">
        <v>20</v>
      </c>
      <c r="V1854" s="142" t="s">
        <v>536</v>
      </c>
      <c r="W1854" s="86" t="s">
        <v>1427</v>
      </c>
      <c r="X1854" s="142" t="s">
        <v>2635</v>
      </c>
      <c r="Y1854" s="142"/>
      <c r="Z1854" s="142"/>
      <c r="AA1854" s="142"/>
      <c r="AB1854" s="142" t="str">
        <f t="shared" si="96"/>
        <v>UNA20161116SUPO2È</v>
      </c>
      <c r="AC1854" s="142">
        <f t="shared" si="97"/>
        <v>0</v>
      </c>
      <c r="AD1854" s="142" t="str">
        <f>VLOOKUP(U1854,NIVEAUXADMIN!A:B,2,FALSE)</f>
        <v>HT07</v>
      </c>
      <c r="AE1854" s="142" t="str">
        <f>VLOOKUP(V1854,NIVEAUXADMIN!E:F,2,FALSE)</f>
        <v>HT07742</v>
      </c>
      <c r="AF1854" s="142" t="str">
        <f>VLOOKUP(W1854,NIVEAUXADMIN!I:J,2,FALSE)</f>
        <v>HT07742-02</v>
      </c>
      <c r="AG1854" s="142">
        <f>IF(SUMPRODUCT(($A$4:$A1854=A1854)*($V$4:$V1854=V1854))&gt;1,0,1)</f>
        <v>1</v>
      </c>
    </row>
    <row r="1855" spans="1:33">
      <c r="A1855" s="86" t="s">
        <v>126</v>
      </c>
      <c r="B1855" s="86" t="s">
        <v>126</v>
      </c>
      <c r="C1855" s="86" t="s">
        <v>34</v>
      </c>
      <c r="D1855" s="142" t="s">
        <v>68</v>
      </c>
      <c r="E1855" s="142" t="s">
        <v>48</v>
      </c>
      <c r="F1855" s="142" t="s">
        <v>16</v>
      </c>
      <c r="G1855" s="142" t="str">
        <f t="shared" si="101"/>
        <v>Novembre</v>
      </c>
      <c r="H1855" s="158">
        <v>42690</v>
      </c>
      <c r="I1855" s="84" t="s">
        <v>1051</v>
      </c>
      <c r="J1855" s="142" t="s">
        <v>1052</v>
      </c>
      <c r="K1855" s="142" t="s">
        <v>1063</v>
      </c>
      <c r="L1855" s="142" t="s">
        <v>2508</v>
      </c>
      <c r="M1855" s="80" t="str">
        <f>IFERROR(VLOOKUP(K1855,REFERENCES!R:S,2,FALSE),"")</f>
        <v>Nombre</v>
      </c>
      <c r="N1855" s="75">
        <v>200</v>
      </c>
      <c r="O1855" s="75"/>
      <c r="P1855" s="75"/>
      <c r="Q1855" s="75"/>
      <c r="R1855" s="79"/>
      <c r="S1855" s="144"/>
      <c r="T1855" s="85"/>
      <c r="U1855" s="142" t="s">
        <v>20</v>
      </c>
      <c r="V1855" s="142" t="s">
        <v>536</v>
      </c>
      <c r="W1855" s="86" t="s">
        <v>1427</v>
      </c>
      <c r="X1855" s="142" t="s">
        <v>2635</v>
      </c>
      <c r="Y1855" s="142"/>
      <c r="Z1855" s="142"/>
      <c r="AA1855" s="142"/>
      <c r="AB1855" s="142" t="str">
        <f t="shared" si="96"/>
        <v>UNA20161116SUPO2È</v>
      </c>
      <c r="AC1855" s="142">
        <f t="shared" si="97"/>
        <v>0</v>
      </c>
      <c r="AD1855" s="142" t="str">
        <f>VLOOKUP(U1855,NIVEAUXADMIN!A:B,2,FALSE)</f>
        <v>HT07</v>
      </c>
      <c r="AE1855" s="142" t="str">
        <f>VLOOKUP(V1855,NIVEAUXADMIN!E:F,2,FALSE)</f>
        <v>HT07742</v>
      </c>
      <c r="AF1855" s="142" t="str">
        <f>VLOOKUP(W1855,NIVEAUXADMIN!I:J,2,FALSE)</f>
        <v>HT07742-02</v>
      </c>
      <c r="AG1855" s="142">
        <f>IF(SUMPRODUCT(($A$4:$A1855=A1855)*($V$4:$V1855=V1855))&gt;1,0,1)</f>
        <v>0</v>
      </c>
    </row>
    <row r="1856" spans="1:33">
      <c r="A1856" s="86" t="s">
        <v>127</v>
      </c>
      <c r="B1856" s="86" t="s">
        <v>127</v>
      </c>
      <c r="C1856" s="86" t="s">
        <v>70</v>
      </c>
      <c r="D1856" s="142" t="s">
        <v>68</v>
      </c>
      <c r="E1856" s="142" t="s">
        <v>48</v>
      </c>
      <c r="F1856" s="142" t="s">
        <v>16</v>
      </c>
      <c r="G1856" s="142" t="str">
        <f t="shared" si="101"/>
        <v>Octobre</v>
      </c>
      <c r="H1856" s="158">
        <v>42671</v>
      </c>
      <c r="I1856" s="84" t="s">
        <v>1051</v>
      </c>
      <c r="J1856" s="142" t="s">
        <v>1052</v>
      </c>
      <c r="K1856" s="142" t="s">
        <v>1056</v>
      </c>
      <c r="L1856" s="142" t="s">
        <v>2505</v>
      </c>
      <c r="M1856" s="80" t="str">
        <f>IFERROR(VLOOKUP(K1856,REFERENCES!R:S,2,FALSE),"")</f>
        <v>Nombre</v>
      </c>
      <c r="N1856" s="75">
        <v>442</v>
      </c>
      <c r="O1856" s="75"/>
      <c r="P1856" s="75"/>
      <c r="Q1856" s="75"/>
      <c r="R1856" s="79"/>
      <c r="S1856" s="144"/>
      <c r="T1856" s="85"/>
      <c r="U1856" s="142" t="s">
        <v>20</v>
      </c>
      <c r="V1856" s="142" t="s">
        <v>253</v>
      </c>
      <c r="W1856" s="86"/>
      <c r="X1856" s="142"/>
      <c r="Y1856" s="142"/>
      <c r="Z1856" s="142"/>
      <c r="AA1856" s="142"/>
      <c r="AB1856" s="142" t="str">
        <f t="shared" si="96"/>
        <v>UNI20161028SUAQ</v>
      </c>
      <c r="AC1856" s="142">
        <f t="shared" si="97"/>
        <v>0</v>
      </c>
      <c r="AD1856" s="142" t="str">
        <f>VLOOKUP(U1856,NIVEAUXADMIN!A:B,2,FALSE)</f>
        <v>HT07</v>
      </c>
      <c r="AE1856" s="142" t="str">
        <f>VLOOKUP(V1856,NIVEAUXADMIN!E:F,2,FALSE)</f>
        <v>HT07731</v>
      </c>
      <c r="AF1856" s="142" t="e">
        <f>VLOOKUP(W1856,NIVEAUXADMIN!I:J,2,FALSE)</f>
        <v>#N/A</v>
      </c>
      <c r="AG1856" s="142">
        <f>IF(SUMPRODUCT(($A$4:$A1856=A1856)*($V$4:$V1856=V1856))&gt;1,0,1)</f>
        <v>1</v>
      </c>
    </row>
    <row r="1857" spans="1:33">
      <c r="A1857" s="86" t="s">
        <v>127</v>
      </c>
      <c r="B1857" s="86" t="s">
        <v>127</v>
      </c>
      <c r="C1857" s="86" t="s">
        <v>70</v>
      </c>
      <c r="D1857" s="142" t="s">
        <v>68</v>
      </c>
      <c r="E1857" s="142" t="s">
        <v>48</v>
      </c>
      <c r="F1857" s="142" t="s">
        <v>16</v>
      </c>
      <c r="G1857" s="142" t="str">
        <f t="shared" si="101"/>
        <v>Octobre</v>
      </c>
      <c r="H1857" s="158">
        <v>42671</v>
      </c>
      <c r="I1857" s="84" t="s">
        <v>1049</v>
      </c>
      <c r="J1857" s="142" t="s">
        <v>1053</v>
      </c>
      <c r="K1857" s="142" t="s">
        <v>1048</v>
      </c>
      <c r="L1857" s="142" t="s">
        <v>2505</v>
      </c>
      <c r="M1857" s="80" t="str">
        <f>IFERROR(VLOOKUP(K1857,REFERENCES!R:S,2,FALSE),"")</f>
        <v>Nombre</v>
      </c>
      <c r="N1857" s="75">
        <v>442</v>
      </c>
      <c r="O1857" s="75"/>
      <c r="P1857" s="75"/>
      <c r="Q1857" s="75"/>
      <c r="R1857" s="79"/>
      <c r="S1857" s="144"/>
      <c r="T1857" s="85"/>
      <c r="U1857" s="142" t="s">
        <v>20</v>
      </c>
      <c r="V1857" s="142" t="s">
        <v>310</v>
      </c>
      <c r="W1857" s="86"/>
      <c r="X1857" s="142"/>
      <c r="Y1857" s="142"/>
      <c r="Z1857" s="142"/>
      <c r="AA1857" s="142"/>
      <c r="AB1857" s="142" t="str">
        <f t="shared" si="96"/>
        <v>UNI20161028SUAR</v>
      </c>
      <c r="AC1857" s="142">
        <f t="shared" si="97"/>
        <v>0</v>
      </c>
      <c r="AD1857" s="142" t="str">
        <f>VLOOKUP(U1857,NIVEAUXADMIN!A:B,2,FALSE)</f>
        <v>HT07</v>
      </c>
      <c r="AE1857" s="142" t="str">
        <f>VLOOKUP(V1857,NIVEAUXADMIN!E:F,2,FALSE)</f>
        <v>HT07723</v>
      </c>
      <c r="AF1857" s="142" t="e">
        <f>VLOOKUP(W1857,NIVEAUXADMIN!I:J,2,FALSE)</f>
        <v>#N/A</v>
      </c>
      <c r="AG1857" s="142">
        <f>IF(SUMPRODUCT(($A$4:$A1857=A1857)*($V$4:$V1857=V1857))&gt;1,0,1)</f>
        <v>1</v>
      </c>
    </row>
    <row r="1858" spans="1:33">
      <c r="A1858" s="86" t="s">
        <v>127</v>
      </c>
      <c r="B1858" s="86" t="s">
        <v>127</v>
      </c>
      <c r="C1858" s="86" t="s">
        <v>70</v>
      </c>
      <c r="D1858" s="142" t="s">
        <v>68</v>
      </c>
      <c r="E1858" s="142" t="s">
        <v>48</v>
      </c>
      <c r="F1858" s="142" t="s">
        <v>16</v>
      </c>
      <c r="G1858" s="142" t="str">
        <f t="shared" si="101"/>
        <v>Octobre</v>
      </c>
      <c r="H1858" s="158">
        <v>42671</v>
      </c>
      <c r="I1858" s="84" t="s">
        <v>1051</v>
      </c>
      <c r="J1858" s="142" t="s">
        <v>1052</v>
      </c>
      <c r="K1858" s="142" t="s">
        <v>1062</v>
      </c>
      <c r="L1858" s="142" t="s">
        <v>2506</v>
      </c>
      <c r="M1858" s="80" t="str">
        <f>IFERROR(VLOOKUP(K1858,REFERENCES!R:S,2,FALSE),"")</f>
        <v>Nombre</v>
      </c>
      <c r="N1858" s="75">
        <v>402</v>
      </c>
      <c r="O1858" s="75"/>
      <c r="P1858" s="75"/>
      <c r="Q1858" s="75"/>
      <c r="R1858" s="79"/>
      <c r="S1858" s="144"/>
      <c r="T1858" s="85"/>
      <c r="U1858" s="142" t="s">
        <v>20</v>
      </c>
      <c r="V1858" s="142" t="s">
        <v>499</v>
      </c>
      <c r="W1858" s="86"/>
      <c r="X1858" s="142"/>
      <c r="Y1858" s="142"/>
      <c r="Z1858" s="142"/>
      <c r="AA1858" s="142"/>
      <c r="AB1858" s="142" t="str">
        <f t="shared" si="96"/>
        <v>UNI20161028SUCA</v>
      </c>
      <c r="AC1858" s="142">
        <f t="shared" si="97"/>
        <v>0</v>
      </c>
      <c r="AD1858" s="142" t="str">
        <f>VLOOKUP(U1858,NIVEAUXADMIN!A:B,2,FALSE)</f>
        <v>HT07</v>
      </c>
      <c r="AE1858" s="142" t="str">
        <f>VLOOKUP(V1858,NIVEAUXADMIN!E:F,2,FALSE)</f>
        <v>HT07714</v>
      </c>
      <c r="AF1858" s="142" t="e">
        <f>VLOOKUP(W1858,NIVEAUXADMIN!I:J,2,FALSE)</f>
        <v>#N/A</v>
      </c>
      <c r="AG1858" s="142">
        <f>IF(SUMPRODUCT(($A$4:$A1858=A1858)*($V$4:$V1858=V1858))&gt;1,0,1)</f>
        <v>1</v>
      </c>
    </row>
    <row r="1859" spans="1:33">
      <c r="A1859" s="86" t="s">
        <v>127</v>
      </c>
      <c r="B1859" s="86" t="s">
        <v>127</v>
      </c>
      <c r="C1859" s="86" t="s">
        <v>70</v>
      </c>
      <c r="D1859" s="142" t="s">
        <v>68</v>
      </c>
      <c r="E1859" s="142" t="s">
        <v>48</v>
      </c>
      <c r="F1859" s="142" t="s">
        <v>16</v>
      </c>
      <c r="G1859" s="142" t="str">
        <f t="shared" si="101"/>
        <v>Octobre</v>
      </c>
      <c r="H1859" s="158">
        <v>42671</v>
      </c>
      <c r="I1859" s="84" t="s">
        <v>1051</v>
      </c>
      <c r="J1859" s="142" t="s">
        <v>1052</v>
      </c>
      <c r="K1859" s="142" t="s">
        <v>1063</v>
      </c>
      <c r="L1859" s="142" t="s">
        <v>2508</v>
      </c>
      <c r="M1859" s="80" t="str">
        <f>IFERROR(VLOOKUP(K1859,REFERENCES!R:S,2,FALSE),"")</f>
        <v>Nombre</v>
      </c>
      <c r="N1859" s="75">
        <v>92</v>
      </c>
      <c r="O1859" s="75"/>
      <c r="P1859" s="75"/>
      <c r="Q1859" s="75"/>
      <c r="R1859" s="79"/>
      <c r="S1859" s="144"/>
      <c r="T1859" s="85"/>
      <c r="U1859" s="142" t="s">
        <v>20</v>
      </c>
      <c r="V1859" s="142" t="s">
        <v>514</v>
      </c>
      <c r="W1859" s="86"/>
      <c r="X1859" s="142"/>
      <c r="Y1859" s="142"/>
      <c r="Z1859" s="142"/>
      <c r="AA1859" s="142"/>
      <c r="AB1859" s="142" t="str">
        <f t="shared" si="96"/>
        <v>UNI20161028SUCA</v>
      </c>
      <c r="AC1859" s="142">
        <f t="shared" si="97"/>
        <v>0</v>
      </c>
      <c r="AD1859" s="142" t="str">
        <f>VLOOKUP(U1859,NIVEAUXADMIN!A:B,2,FALSE)</f>
        <v>HT07</v>
      </c>
      <c r="AE1859" s="142" t="str">
        <f>VLOOKUP(V1859,NIVEAUXADMIN!E:F,2,FALSE)</f>
        <v>HT07733</v>
      </c>
      <c r="AF1859" s="142" t="e">
        <f>VLOOKUP(W1859,NIVEAUXADMIN!I:J,2,FALSE)</f>
        <v>#N/A</v>
      </c>
      <c r="AG1859" s="142">
        <f>IF(SUMPRODUCT(($A$4:$A1859=A1859)*($V$4:$V1859=V1859))&gt;1,0,1)</f>
        <v>1</v>
      </c>
    </row>
    <row r="1860" spans="1:33">
      <c r="A1860" s="142" t="s">
        <v>2637</v>
      </c>
      <c r="B1860" s="142" t="s">
        <v>2637</v>
      </c>
      <c r="C1860" s="142" t="s">
        <v>26</v>
      </c>
      <c r="D1860" s="72"/>
      <c r="E1860" s="72" t="s">
        <v>48</v>
      </c>
      <c r="F1860" s="88" t="s">
        <v>16</v>
      </c>
      <c r="G1860" s="88" t="e">
        <f t="shared" si="101"/>
        <v>#VALUE!</v>
      </c>
      <c r="H1860" s="101" t="s">
        <v>1961</v>
      </c>
      <c r="I1860" s="84" t="s">
        <v>1049</v>
      </c>
      <c r="J1860" s="142" t="s">
        <v>1053</v>
      </c>
      <c r="K1860" s="142" t="s">
        <v>1048</v>
      </c>
      <c r="L1860" s="142"/>
      <c r="M1860" s="80" t="str">
        <f>IFERROR(VLOOKUP(K1860,REFERENCES!R:S,2,FALSE),"")</f>
        <v>Nombre</v>
      </c>
      <c r="N1860" s="159">
        <v>50</v>
      </c>
      <c r="O1860" s="75"/>
      <c r="P1860" s="75"/>
      <c r="Q1860" s="75"/>
      <c r="R1860" s="79" t="s">
        <v>1885</v>
      </c>
      <c r="S1860" s="144">
        <v>200</v>
      </c>
      <c r="T1860" s="85"/>
      <c r="U1860" s="142"/>
      <c r="V1860" s="142"/>
      <c r="W1860" s="86"/>
      <c r="X1860" s="142"/>
      <c r="Y1860" s="142"/>
      <c r="Z1860" s="142"/>
      <c r="AA1860" s="142"/>
      <c r="AB1860" s="142" t="e">
        <f t="shared" ref="AB1860:AB1923" si="102">UPPER(LEFT(A1860,3)&amp;YEAR(H1860)&amp;MONTH(H1860)&amp;DAY((H1860))&amp;LEFT(U1860,2)&amp;LEFT(V1860,2)&amp;LEFT(W1860,2))</f>
        <v>#VALUE!</v>
      </c>
      <c r="AC1860" s="142">
        <f t="shared" ref="AC1860:AC1923" si="103">COUNTIF($AB$4:$AB$1178,AB1860)</f>
        <v>162</v>
      </c>
      <c r="AD1860" s="142" t="e">
        <f>VLOOKUP(U1860,NIVEAUXADMIN!A:B,2,FALSE)</f>
        <v>#N/A</v>
      </c>
      <c r="AE1860" s="142" t="e">
        <f>VLOOKUP(V1860,NIVEAUXADMIN!E:F,2,FALSE)</f>
        <v>#N/A</v>
      </c>
      <c r="AF1860" s="142" t="e">
        <f>VLOOKUP(W1860,NIVEAUXADMIN!I:J,2,FALSE)</f>
        <v>#N/A</v>
      </c>
      <c r="AG1860" s="142">
        <f>IF(SUMPRODUCT(($A$4:$A1860=A1860)*($V$4:$V1860=V1860))&gt;1,0,1)</f>
        <v>1</v>
      </c>
    </row>
    <row r="1861" spans="1:33">
      <c r="A1861" s="142" t="s">
        <v>2637</v>
      </c>
      <c r="B1861" s="142" t="s">
        <v>2637</v>
      </c>
      <c r="C1861" s="142" t="s">
        <v>26</v>
      </c>
      <c r="D1861" s="72"/>
      <c r="E1861" s="72" t="s">
        <v>48</v>
      </c>
      <c r="F1861" s="88" t="s">
        <v>16</v>
      </c>
      <c r="G1861" s="88" t="e">
        <f t="shared" si="101"/>
        <v>#VALUE!</v>
      </c>
      <c r="H1861" s="101" t="s">
        <v>1961</v>
      </c>
      <c r="I1861" s="84" t="s">
        <v>1051</v>
      </c>
      <c r="J1861" s="142" t="s">
        <v>1052</v>
      </c>
      <c r="K1861" s="142" t="s">
        <v>1063</v>
      </c>
      <c r="L1861" s="142"/>
      <c r="M1861" s="80" t="str">
        <f>IFERROR(VLOOKUP(K1861,REFERENCES!R:S,2,FALSE),"")</f>
        <v>Nombre</v>
      </c>
      <c r="N1861" s="159">
        <v>200</v>
      </c>
      <c r="O1861" s="75"/>
      <c r="P1861" s="75"/>
      <c r="Q1861" s="75"/>
      <c r="R1861" s="79" t="s">
        <v>1885</v>
      </c>
      <c r="S1861" s="144">
        <v>200</v>
      </c>
      <c r="T1861" s="85"/>
      <c r="U1861" s="142"/>
      <c r="V1861" s="142"/>
      <c r="W1861" s="86"/>
      <c r="X1861" s="142"/>
      <c r="Y1861" s="142"/>
      <c r="Z1861" s="142"/>
      <c r="AA1861" s="142"/>
      <c r="AB1861" s="142" t="e">
        <f t="shared" si="102"/>
        <v>#VALUE!</v>
      </c>
      <c r="AC1861" s="142">
        <f t="shared" si="103"/>
        <v>162</v>
      </c>
      <c r="AD1861" s="142" t="e">
        <f>VLOOKUP(U1861,NIVEAUXADMIN!A:B,2,FALSE)</f>
        <v>#N/A</v>
      </c>
      <c r="AE1861" s="142" t="e">
        <f>VLOOKUP(V1861,NIVEAUXADMIN!E:F,2,FALSE)</f>
        <v>#N/A</v>
      </c>
      <c r="AF1861" s="142" t="e">
        <f>VLOOKUP(W1861,NIVEAUXADMIN!I:J,2,FALSE)</f>
        <v>#N/A</v>
      </c>
      <c r="AG1861" s="142">
        <f>IF(SUMPRODUCT(($A$4:$A1861=A1861)*($V$4:$V1861=V1861))&gt;1,0,1)</f>
        <v>0</v>
      </c>
    </row>
    <row r="1862" spans="1:33">
      <c r="A1862" s="142" t="s">
        <v>2637</v>
      </c>
      <c r="B1862" s="142" t="s">
        <v>2637</v>
      </c>
      <c r="C1862" s="142" t="s">
        <v>26</v>
      </c>
      <c r="D1862" s="72"/>
      <c r="E1862" s="72" t="s">
        <v>48</v>
      </c>
      <c r="F1862" s="88" t="s">
        <v>16</v>
      </c>
      <c r="G1862" s="88" t="e">
        <f t="shared" si="101"/>
        <v>#VALUE!</v>
      </c>
      <c r="H1862" s="101" t="s">
        <v>1961</v>
      </c>
      <c r="I1862" s="84" t="s">
        <v>1051</v>
      </c>
      <c r="J1862" s="142" t="s">
        <v>1052</v>
      </c>
      <c r="K1862" s="142" t="s">
        <v>1062</v>
      </c>
      <c r="L1862" s="142"/>
      <c r="M1862" s="80" t="str">
        <f>IFERROR(VLOOKUP(K1862,REFERENCES!R:S,2,FALSE),"")</f>
        <v>Nombre</v>
      </c>
      <c r="N1862" s="159">
        <v>200</v>
      </c>
      <c r="O1862" s="75"/>
      <c r="P1862" s="75"/>
      <c r="Q1862" s="75"/>
      <c r="R1862" s="79" t="s">
        <v>1885</v>
      </c>
      <c r="S1862" s="144">
        <v>200</v>
      </c>
      <c r="T1862" s="85"/>
      <c r="U1862" s="142"/>
      <c r="V1862" s="142"/>
      <c r="W1862" s="86"/>
      <c r="X1862" s="142"/>
      <c r="Y1862" s="142"/>
      <c r="Z1862" s="142"/>
      <c r="AA1862" s="142"/>
      <c r="AB1862" s="142" t="e">
        <f t="shared" si="102"/>
        <v>#VALUE!</v>
      </c>
      <c r="AC1862" s="142">
        <f t="shared" si="103"/>
        <v>162</v>
      </c>
      <c r="AD1862" s="142" t="e">
        <f>VLOOKUP(U1862,NIVEAUXADMIN!A:B,2,FALSE)</f>
        <v>#N/A</v>
      </c>
      <c r="AE1862" s="142" t="e">
        <f>VLOOKUP(V1862,NIVEAUXADMIN!E:F,2,FALSE)</f>
        <v>#N/A</v>
      </c>
      <c r="AF1862" s="142" t="e">
        <f>VLOOKUP(W1862,NIVEAUXADMIN!I:J,2,FALSE)</f>
        <v>#N/A</v>
      </c>
      <c r="AG1862" s="142">
        <f>IF(SUMPRODUCT(($A$4:$A1862=A1862)*($V$4:$V1862=V1862))&gt;1,0,1)</f>
        <v>0</v>
      </c>
    </row>
    <row r="1863" spans="1:33">
      <c r="A1863" s="86" t="s">
        <v>1817</v>
      </c>
      <c r="B1863" s="86" t="s">
        <v>1817</v>
      </c>
      <c r="C1863" s="86" t="s">
        <v>26</v>
      </c>
      <c r="D1863" s="142"/>
      <c r="E1863" s="72" t="s">
        <v>1819</v>
      </c>
      <c r="F1863" s="142" t="s">
        <v>16</v>
      </c>
      <c r="G1863" s="142" t="str">
        <f t="shared" si="101"/>
        <v>Octobre</v>
      </c>
      <c r="H1863" s="158">
        <v>42648</v>
      </c>
      <c r="I1863" s="84" t="s">
        <v>1051</v>
      </c>
      <c r="J1863" s="142" t="s">
        <v>1052</v>
      </c>
      <c r="K1863" s="142" t="s">
        <v>1065</v>
      </c>
      <c r="L1863" s="142" t="s">
        <v>1821</v>
      </c>
      <c r="M1863" s="80" t="str">
        <f>IFERROR(VLOOKUP(K1863,REFERENCES!R:S,2,FALSE),"")</f>
        <v>N/A</v>
      </c>
      <c r="N1863" s="159">
        <v>18</v>
      </c>
      <c r="O1863" s="75"/>
      <c r="P1863" s="75"/>
      <c r="Q1863" s="75"/>
      <c r="R1863" s="79" t="s">
        <v>1885</v>
      </c>
      <c r="S1863" s="144">
        <v>18</v>
      </c>
      <c r="T1863" s="85" t="s">
        <v>1040</v>
      </c>
      <c r="U1863" s="142" t="s">
        <v>183</v>
      </c>
      <c r="V1863" s="142" t="s">
        <v>219</v>
      </c>
      <c r="W1863" s="86" t="s">
        <v>1445</v>
      </c>
      <c r="X1863" s="142"/>
      <c r="Y1863" s="142" t="s">
        <v>1035</v>
      </c>
      <c r="Z1863" s="142" t="s">
        <v>1069</v>
      </c>
      <c r="AA1863" s="142"/>
      <c r="AB1863" s="142" t="str">
        <f t="shared" si="102"/>
        <v>WOR2016105SUAN2È</v>
      </c>
      <c r="AC1863" s="142">
        <f t="shared" si="103"/>
        <v>0</v>
      </c>
      <c r="AD1863" s="142" t="str">
        <f>VLOOKUP(U1863,NIVEAUXADMIN!A:B,2,FALSE)</f>
        <v>HT02</v>
      </c>
      <c r="AE1863" s="142" t="str">
        <f>VLOOKUP(V1863,NIVEAUXADMIN!E:F,2,FALSE)</f>
        <v>HT02234</v>
      </c>
      <c r="AF1863" s="142" t="str">
        <f>VLOOKUP(W1863,NIVEAUXADMIN!I:J,2,FALSE)</f>
        <v>HT02234-02</v>
      </c>
      <c r="AG1863" s="142">
        <f>IF(SUMPRODUCT(($A$4:$A1863=A1863)*($V$4:$V1863=V1863))&gt;1,0,1)</f>
        <v>1</v>
      </c>
    </row>
    <row r="1864" spans="1:33">
      <c r="A1864" s="86" t="s">
        <v>1817</v>
      </c>
      <c r="B1864" s="86" t="s">
        <v>1817</v>
      </c>
      <c r="C1864" s="86" t="s">
        <v>26</v>
      </c>
      <c r="D1864" s="142"/>
      <c r="E1864" s="72" t="s">
        <v>1819</v>
      </c>
      <c r="F1864" s="142" t="s">
        <v>16</v>
      </c>
      <c r="G1864" s="142" t="str">
        <f t="shared" si="101"/>
        <v>Octobre</v>
      </c>
      <c r="H1864" s="158">
        <v>42648</v>
      </c>
      <c r="I1864" s="84" t="s">
        <v>1049</v>
      </c>
      <c r="J1864" s="142" t="s">
        <v>1053</v>
      </c>
      <c r="K1864" s="142" t="s">
        <v>1048</v>
      </c>
      <c r="L1864" s="142" t="s">
        <v>1822</v>
      </c>
      <c r="M1864" s="80" t="str">
        <f>IFERROR(VLOOKUP(K1864,REFERENCES!R:S,2,FALSE),"")</f>
        <v>Nombre</v>
      </c>
      <c r="N1864" s="159">
        <v>22</v>
      </c>
      <c r="O1864" s="75"/>
      <c r="P1864" s="75"/>
      <c r="Q1864" s="75"/>
      <c r="R1864" s="79" t="s">
        <v>1885</v>
      </c>
      <c r="S1864" s="144">
        <v>22</v>
      </c>
      <c r="T1864" s="85" t="s">
        <v>1040</v>
      </c>
      <c r="U1864" s="142" t="s">
        <v>183</v>
      </c>
      <c r="V1864" s="142" t="s">
        <v>219</v>
      </c>
      <c r="W1864" s="86" t="s">
        <v>1445</v>
      </c>
      <c r="X1864" s="142"/>
      <c r="Y1864" s="142" t="s">
        <v>1035</v>
      </c>
      <c r="Z1864" s="142" t="s">
        <v>1069</v>
      </c>
      <c r="AA1864" s="142"/>
      <c r="AB1864" s="142" t="str">
        <f t="shared" si="102"/>
        <v>WOR2016105SUAN2È</v>
      </c>
      <c r="AC1864" s="142">
        <f t="shared" si="103"/>
        <v>0</v>
      </c>
      <c r="AD1864" s="142" t="str">
        <f>VLOOKUP(U1864,NIVEAUXADMIN!A:B,2,FALSE)</f>
        <v>HT02</v>
      </c>
      <c r="AE1864" s="142" t="str">
        <f>VLOOKUP(V1864,NIVEAUXADMIN!E:F,2,FALSE)</f>
        <v>HT02234</v>
      </c>
      <c r="AF1864" s="142" t="str">
        <f>VLOOKUP(W1864,NIVEAUXADMIN!I:J,2,FALSE)</f>
        <v>HT02234-02</v>
      </c>
      <c r="AG1864" s="142">
        <f>IF(SUMPRODUCT(($A$4:$A1864=A1864)*($V$4:$V1864=V1864))&gt;1,0,1)</f>
        <v>0</v>
      </c>
    </row>
    <row r="1865" spans="1:33">
      <c r="A1865" s="86" t="s">
        <v>1817</v>
      </c>
      <c r="B1865" s="86" t="s">
        <v>1817</v>
      </c>
      <c r="C1865" s="86" t="s">
        <v>26</v>
      </c>
      <c r="D1865" s="142"/>
      <c r="E1865" s="72" t="s">
        <v>1819</v>
      </c>
      <c r="F1865" s="142" t="s">
        <v>16</v>
      </c>
      <c r="G1865" s="142" t="str">
        <f t="shared" si="101"/>
        <v>Octobre</v>
      </c>
      <c r="H1865" s="158">
        <v>42648</v>
      </c>
      <c r="I1865" s="84" t="s">
        <v>1051</v>
      </c>
      <c r="J1865" s="142" t="s">
        <v>1052</v>
      </c>
      <c r="K1865" s="142" t="s">
        <v>1063</v>
      </c>
      <c r="L1865" s="142"/>
      <c r="M1865" s="80" t="str">
        <f>IFERROR(VLOOKUP(K1865,REFERENCES!R:S,2,FALSE),"")</f>
        <v>Nombre</v>
      </c>
      <c r="N1865" s="159">
        <v>34</v>
      </c>
      <c r="O1865" s="75"/>
      <c r="P1865" s="75"/>
      <c r="Q1865" s="75"/>
      <c r="R1865" s="79" t="s">
        <v>1885</v>
      </c>
      <c r="S1865" s="144">
        <v>34</v>
      </c>
      <c r="T1865" s="85" t="s">
        <v>1040</v>
      </c>
      <c r="U1865" s="142" t="s">
        <v>183</v>
      </c>
      <c r="V1865" s="142" t="s">
        <v>219</v>
      </c>
      <c r="W1865" s="86" t="s">
        <v>1445</v>
      </c>
      <c r="X1865" s="142"/>
      <c r="Y1865" s="142" t="s">
        <v>1035</v>
      </c>
      <c r="Z1865" s="142" t="s">
        <v>1069</v>
      </c>
      <c r="AA1865" s="142"/>
      <c r="AB1865" s="142" t="str">
        <f t="shared" si="102"/>
        <v>WOR2016105SUAN2È</v>
      </c>
      <c r="AC1865" s="142">
        <f t="shared" si="103"/>
        <v>0</v>
      </c>
      <c r="AD1865" s="142" t="str">
        <f>VLOOKUP(U1865,NIVEAUXADMIN!A:B,2,FALSE)</f>
        <v>HT02</v>
      </c>
      <c r="AE1865" s="142" t="str">
        <f>VLOOKUP(V1865,NIVEAUXADMIN!E:F,2,FALSE)</f>
        <v>HT02234</v>
      </c>
      <c r="AF1865" s="142" t="str">
        <f>VLOOKUP(W1865,NIVEAUXADMIN!I:J,2,FALSE)</f>
        <v>HT02234-02</v>
      </c>
      <c r="AG1865" s="142">
        <f>IF(SUMPRODUCT(($A$4:$A1865=A1865)*($V$4:$V1865=V1865))&gt;1,0,1)</f>
        <v>0</v>
      </c>
    </row>
    <row r="1866" spans="1:33">
      <c r="A1866" s="86" t="s">
        <v>1817</v>
      </c>
      <c r="B1866" s="86" t="s">
        <v>1817</v>
      </c>
      <c r="C1866" s="86" t="s">
        <v>26</v>
      </c>
      <c r="D1866" s="142"/>
      <c r="E1866" s="72" t="s">
        <v>1819</v>
      </c>
      <c r="F1866" s="142" t="s">
        <v>16</v>
      </c>
      <c r="G1866" s="142" t="str">
        <f t="shared" si="101"/>
        <v>Octobre</v>
      </c>
      <c r="H1866" s="158">
        <v>42648</v>
      </c>
      <c r="I1866" s="84" t="s">
        <v>1051</v>
      </c>
      <c r="J1866" s="142" t="s">
        <v>1052</v>
      </c>
      <c r="K1866" s="142" t="s">
        <v>1062</v>
      </c>
      <c r="L1866" s="142" t="s">
        <v>1820</v>
      </c>
      <c r="M1866" s="80" t="str">
        <f>IFERROR(VLOOKUP(K1866,REFERENCES!R:S,2,FALSE),"")</f>
        <v>Nombre</v>
      </c>
      <c r="N1866" s="159">
        <v>26</v>
      </c>
      <c r="O1866" s="75"/>
      <c r="P1866" s="75"/>
      <c r="Q1866" s="75"/>
      <c r="R1866" s="79" t="s">
        <v>1885</v>
      </c>
      <c r="S1866" s="144">
        <v>26</v>
      </c>
      <c r="T1866" s="85" t="s">
        <v>1040</v>
      </c>
      <c r="U1866" s="142" t="s">
        <v>183</v>
      </c>
      <c r="V1866" s="142" t="s">
        <v>219</v>
      </c>
      <c r="W1866" s="86" t="s">
        <v>1445</v>
      </c>
      <c r="X1866" s="142"/>
      <c r="Y1866" s="142" t="s">
        <v>1035</v>
      </c>
      <c r="Z1866" s="142" t="s">
        <v>1069</v>
      </c>
      <c r="AA1866" s="142"/>
      <c r="AB1866" s="142" t="str">
        <f t="shared" si="102"/>
        <v>WOR2016105SUAN2È</v>
      </c>
      <c r="AC1866" s="142">
        <f t="shared" si="103"/>
        <v>0</v>
      </c>
      <c r="AD1866" s="142" t="str">
        <f>VLOOKUP(U1866,NIVEAUXADMIN!A:B,2,FALSE)</f>
        <v>HT02</v>
      </c>
      <c r="AE1866" s="142" t="str">
        <f>VLOOKUP(V1866,NIVEAUXADMIN!E:F,2,FALSE)</f>
        <v>HT02234</v>
      </c>
      <c r="AF1866" s="142" t="str">
        <f>VLOOKUP(W1866,NIVEAUXADMIN!I:J,2,FALSE)</f>
        <v>HT02234-02</v>
      </c>
      <c r="AG1866" s="142">
        <f>IF(SUMPRODUCT(($A$4:$A1866=A1866)*($V$4:$V1866=V1866))&gt;1,0,1)</f>
        <v>0</v>
      </c>
    </row>
    <row r="1867" spans="1:33">
      <c r="A1867" s="86" t="s">
        <v>1817</v>
      </c>
      <c r="B1867" s="86" t="s">
        <v>1817</v>
      </c>
      <c r="C1867" s="86" t="s">
        <v>26</v>
      </c>
      <c r="D1867" s="142"/>
      <c r="E1867" s="72" t="s">
        <v>1819</v>
      </c>
      <c r="F1867" s="142" t="s">
        <v>16</v>
      </c>
      <c r="G1867" s="142" t="str">
        <f t="shared" si="101"/>
        <v>Novembre</v>
      </c>
      <c r="H1867" s="158">
        <v>42699</v>
      </c>
      <c r="I1867" s="84" t="s">
        <v>1049</v>
      </c>
      <c r="J1867" s="142" t="s">
        <v>1083</v>
      </c>
      <c r="K1867" s="142" t="s">
        <v>1025</v>
      </c>
      <c r="L1867" s="142" t="s">
        <v>1022</v>
      </c>
      <c r="M1867" s="80" t="str">
        <f>IFERROR(VLOOKUP(K1867,REFERENCES!R:S,2,FALSE),"")</f>
        <v>Valeur en HTG</v>
      </c>
      <c r="N1867" s="159">
        <v>61</v>
      </c>
      <c r="O1867" s="75"/>
      <c r="P1867" s="75"/>
      <c r="Q1867" s="75"/>
      <c r="R1867" s="79" t="s">
        <v>1885</v>
      </c>
      <c r="S1867" s="144">
        <v>61</v>
      </c>
      <c r="T1867" s="85" t="s">
        <v>1040</v>
      </c>
      <c r="U1867" s="142" t="s">
        <v>183</v>
      </c>
      <c r="V1867" s="142" t="s">
        <v>219</v>
      </c>
      <c r="W1867" s="86" t="s">
        <v>1445</v>
      </c>
      <c r="X1867" s="142"/>
      <c r="Y1867" s="142" t="s">
        <v>1035</v>
      </c>
      <c r="Z1867" s="142" t="s">
        <v>1069</v>
      </c>
      <c r="AA1867" s="142"/>
      <c r="AB1867" s="142" t="str">
        <f t="shared" si="102"/>
        <v>WOR20161125SUAN2È</v>
      </c>
      <c r="AC1867" s="142">
        <f t="shared" si="103"/>
        <v>0</v>
      </c>
      <c r="AD1867" s="142" t="str">
        <f>VLOOKUP(U1867,NIVEAUXADMIN!A:B,2,FALSE)</f>
        <v>HT02</v>
      </c>
      <c r="AE1867" s="142" t="str">
        <f>VLOOKUP(V1867,NIVEAUXADMIN!E:F,2,FALSE)</f>
        <v>HT02234</v>
      </c>
      <c r="AF1867" s="142" t="str">
        <f>VLOOKUP(W1867,NIVEAUXADMIN!I:J,2,FALSE)</f>
        <v>HT02234-02</v>
      </c>
      <c r="AG1867" s="142">
        <f>IF(SUMPRODUCT(($A$4:$A1867=A1867)*($V$4:$V1867=V1867))&gt;1,0,1)</f>
        <v>0</v>
      </c>
    </row>
    <row r="1868" spans="1:33">
      <c r="A1868" s="86" t="s">
        <v>1817</v>
      </c>
      <c r="B1868" s="86" t="s">
        <v>1817</v>
      </c>
      <c r="C1868" s="86" t="s">
        <v>26</v>
      </c>
      <c r="D1868" s="142"/>
      <c r="E1868" s="72" t="s">
        <v>1819</v>
      </c>
      <c r="F1868" s="142" t="s">
        <v>16</v>
      </c>
      <c r="G1868" s="142" t="str">
        <f t="shared" si="101"/>
        <v>Decembre</v>
      </c>
      <c r="H1868" s="158">
        <v>42707</v>
      </c>
      <c r="I1868" s="84" t="s">
        <v>1049</v>
      </c>
      <c r="J1868" s="142" t="s">
        <v>1083</v>
      </c>
      <c r="K1868" s="142" t="s">
        <v>1025</v>
      </c>
      <c r="L1868" s="142" t="s">
        <v>1022</v>
      </c>
      <c r="M1868" s="80" t="str">
        <f>IFERROR(VLOOKUP(K1868,REFERENCES!R:S,2,FALSE),"")</f>
        <v>Valeur en HTG</v>
      </c>
      <c r="N1868" s="159">
        <v>20</v>
      </c>
      <c r="O1868" s="75"/>
      <c r="P1868" s="75"/>
      <c r="Q1868" s="75"/>
      <c r="R1868" s="79" t="s">
        <v>1885</v>
      </c>
      <c r="S1868" s="144">
        <v>20</v>
      </c>
      <c r="T1868" s="85" t="s">
        <v>1040</v>
      </c>
      <c r="U1868" s="142" t="s">
        <v>183</v>
      </c>
      <c r="V1868" s="142" t="s">
        <v>425</v>
      </c>
      <c r="W1868" s="86" t="s">
        <v>1299</v>
      </c>
      <c r="X1868" s="142"/>
      <c r="Y1868" s="142" t="s">
        <v>1035</v>
      </c>
      <c r="Z1868" s="142" t="s">
        <v>1069</v>
      </c>
      <c r="AA1868" s="142"/>
      <c r="AB1868" s="142" t="str">
        <f t="shared" si="102"/>
        <v>WOR2016123SUBE1È</v>
      </c>
      <c r="AC1868" s="142">
        <f t="shared" si="103"/>
        <v>0</v>
      </c>
      <c r="AD1868" s="142" t="str">
        <f>VLOOKUP(U1868,NIVEAUXADMIN!A:B,2,FALSE)</f>
        <v>HT02</v>
      </c>
      <c r="AE1868" s="142" t="str">
        <f>VLOOKUP(V1868,NIVEAUXADMIN!E:F,2,FALSE)</f>
        <v>HT02231</v>
      </c>
      <c r="AF1868" s="142" t="str">
        <f>VLOOKUP(W1868,NIVEAUXADMIN!I:J,2,FALSE)</f>
        <v>HT02231-01</v>
      </c>
      <c r="AG1868" s="142">
        <f>IF(SUMPRODUCT(($A$4:$A1868=A1868)*($V$4:$V1868=V1868))&gt;1,0,1)</f>
        <v>1</v>
      </c>
    </row>
    <row r="1869" spans="1:33">
      <c r="A1869" s="86" t="s">
        <v>1817</v>
      </c>
      <c r="B1869" s="86" t="s">
        <v>1817</v>
      </c>
      <c r="C1869" s="86" t="s">
        <v>26</v>
      </c>
      <c r="D1869" s="142"/>
      <c r="E1869" s="72" t="s">
        <v>1819</v>
      </c>
      <c r="F1869" s="142" t="s">
        <v>16</v>
      </c>
      <c r="G1869" s="142" t="str">
        <f t="shared" si="101"/>
        <v>Decembre</v>
      </c>
      <c r="H1869" s="158">
        <v>42707</v>
      </c>
      <c r="I1869" s="84" t="s">
        <v>1049</v>
      </c>
      <c r="J1869" s="142" t="s">
        <v>1083</v>
      </c>
      <c r="K1869" s="142" t="s">
        <v>1025</v>
      </c>
      <c r="L1869" s="142" t="s">
        <v>1022</v>
      </c>
      <c r="M1869" s="80" t="str">
        <f>IFERROR(VLOOKUP(K1869,REFERENCES!R:S,2,FALSE),"")</f>
        <v>Valeur en HTG</v>
      </c>
      <c r="N1869" s="159">
        <v>80</v>
      </c>
      <c r="O1869" s="75"/>
      <c r="P1869" s="75"/>
      <c r="Q1869" s="75"/>
      <c r="R1869" s="79" t="s">
        <v>1885</v>
      </c>
      <c r="S1869" s="144">
        <v>80</v>
      </c>
      <c r="T1869" s="85" t="s">
        <v>1040</v>
      </c>
      <c r="U1869" s="142" t="s">
        <v>183</v>
      </c>
      <c r="V1869" s="142" t="s">
        <v>425</v>
      </c>
      <c r="W1869" s="86" t="s">
        <v>1689</v>
      </c>
      <c r="X1869" s="142"/>
      <c r="Y1869" s="142" t="s">
        <v>1036</v>
      </c>
      <c r="Z1869" s="142" t="s">
        <v>1069</v>
      </c>
      <c r="AA1869" s="142"/>
      <c r="AB1869" s="142" t="str">
        <f t="shared" si="102"/>
        <v>WOR2016123SUBE5È</v>
      </c>
      <c r="AC1869" s="142">
        <f t="shared" si="103"/>
        <v>0</v>
      </c>
      <c r="AD1869" s="142" t="str">
        <f>VLOOKUP(U1869,NIVEAUXADMIN!A:B,2,FALSE)</f>
        <v>HT02</v>
      </c>
      <c r="AE1869" s="142" t="str">
        <f>VLOOKUP(V1869,NIVEAUXADMIN!E:F,2,FALSE)</f>
        <v>HT02231</v>
      </c>
      <c r="AF1869" s="142" t="str">
        <f>VLOOKUP(W1869,NIVEAUXADMIN!I:J,2,FALSE)</f>
        <v>HT02231-05</v>
      </c>
      <c r="AG1869" s="142">
        <f>IF(SUMPRODUCT(($A$4:$A1869=A1869)*($V$4:$V1869=V1869))&gt;1,0,1)</f>
        <v>0</v>
      </c>
    </row>
    <row r="1870" spans="1:33">
      <c r="A1870" s="86" t="s">
        <v>1817</v>
      </c>
      <c r="B1870" s="86" t="s">
        <v>1817</v>
      </c>
      <c r="C1870" s="86" t="s">
        <v>26</v>
      </c>
      <c r="D1870" s="142"/>
      <c r="E1870" s="72" t="s">
        <v>1819</v>
      </c>
      <c r="F1870" s="142" t="s">
        <v>16</v>
      </c>
      <c r="G1870" s="142" t="str">
        <f t="shared" si="101"/>
        <v>Novembre</v>
      </c>
      <c r="H1870" s="158">
        <v>42700</v>
      </c>
      <c r="I1870" s="84" t="s">
        <v>1049</v>
      </c>
      <c r="J1870" s="142" t="s">
        <v>1083</v>
      </c>
      <c r="K1870" s="142" t="s">
        <v>1025</v>
      </c>
      <c r="L1870" s="142" t="s">
        <v>1022</v>
      </c>
      <c r="M1870" s="80" t="str">
        <f>IFERROR(VLOOKUP(K1870,REFERENCES!R:S,2,FALSE),"")</f>
        <v>Valeur en HTG</v>
      </c>
      <c r="N1870" s="159">
        <v>77</v>
      </c>
      <c r="O1870" s="75"/>
      <c r="P1870" s="75"/>
      <c r="Q1870" s="75"/>
      <c r="R1870" s="79" t="s">
        <v>1885</v>
      </c>
      <c r="S1870" s="144">
        <v>77</v>
      </c>
      <c r="T1870" s="85" t="s">
        <v>1040</v>
      </c>
      <c r="U1870" s="142" t="s">
        <v>183</v>
      </c>
      <c r="V1870" s="142" t="s">
        <v>425</v>
      </c>
      <c r="W1870" s="86" t="s">
        <v>1780</v>
      </c>
      <c r="X1870" s="142"/>
      <c r="Y1870" s="142" t="s">
        <v>1035</v>
      </c>
      <c r="Z1870" s="142" t="s">
        <v>1069</v>
      </c>
      <c r="AA1870" s="142"/>
      <c r="AB1870" s="142" t="str">
        <f t="shared" si="102"/>
        <v>WOR20161126SUBE7È</v>
      </c>
      <c r="AC1870" s="142">
        <f t="shared" si="103"/>
        <v>0</v>
      </c>
      <c r="AD1870" s="142" t="str">
        <f>VLOOKUP(U1870,NIVEAUXADMIN!A:B,2,FALSE)</f>
        <v>HT02</v>
      </c>
      <c r="AE1870" s="142" t="str">
        <f>VLOOKUP(V1870,NIVEAUXADMIN!E:F,2,FALSE)</f>
        <v>HT02231</v>
      </c>
      <c r="AF1870" s="142" t="str">
        <f>VLOOKUP(W1870,NIVEAUXADMIN!I:J,2,FALSE)</f>
        <v>HT02231-07</v>
      </c>
      <c r="AG1870" s="142">
        <f>IF(SUMPRODUCT(($A$4:$A1870=A1870)*($V$4:$V1870=V1870))&gt;1,0,1)</f>
        <v>0</v>
      </c>
    </row>
    <row r="1871" spans="1:33">
      <c r="A1871" s="86" t="s">
        <v>1817</v>
      </c>
      <c r="B1871" s="86" t="s">
        <v>1817</v>
      </c>
      <c r="C1871" s="86" t="s">
        <v>26</v>
      </c>
      <c r="D1871" s="142"/>
      <c r="E1871" s="72" t="s">
        <v>1819</v>
      </c>
      <c r="F1871" s="142" t="s">
        <v>16</v>
      </c>
      <c r="G1871" s="142" t="str">
        <f t="shared" si="101"/>
        <v>Decembre</v>
      </c>
      <c r="H1871" s="158">
        <v>42705</v>
      </c>
      <c r="I1871" s="84" t="s">
        <v>1049</v>
      </c>
      <c r="J1871" s="142" t="s">
        <v>1083</v>
      </c>
      <c r="K1871" s="142" t="s">
        <v>1025</v>
      </c>
      <c r="L1871" s="142" t="s">
        <v>1022</v>
      </c>
      <c r="M1871" s="80" t="str">
        <f>IFERROR(VLOOKUP(K1871,REFERENCES!R:S,2,FALSE),"")</f>
        <v>Valeur en HTG</v>
      </c>
      <c r="N1871" s="159">
        <v>44</v>
      </c>
      <c r="O1871" s="75"/>
      <c r="P1871" s="75"/>
      <c r="Q1871" s="75"/>
      <c r="R1871" s="79" t="s">
        <v>1885</v>
      </c>
      <c r="S1871" s="144">
        <v>44</v>
      </c>
      <c r="T1871" s="85" t="s">
        <v>1040</v>
      </c>
      <c r="U1871" s="142" t="s">
        <v>183</v>
      </c>
      <c r="V1871" s="142" t="s">
        <v>563</v>
      </c>
      <c r="W1871" s="86" t="s">
        <v>1479</v>
      </c>
      <c r="X1871" s="142"/>
      <c r="Y1871" s="142" t="s">
        <v>1035</v>
      </c>
      <c r="Z1871" s="142" t="s">
        <v>1069</v>
      </c>
      <c r="AA1871" s="142"/>
      <c r="AB1871" s="142" t="str">
        <f t="shared" si="102"/>
        <v>WOR2016121SUCA2È</v>
      </c>
      <c r="AC1871" s="142">
        <f t="shared" si="103"/>
        <v>0</v>
      </c>
      <c r="AD1871" s="142" t="str">
        <f>VLOOKUP(U1871,NIVEAUXADMIN!A:B,2,FALSE)</f>
        <v>HT02</v>
      </c>
      <c r="AE1871" s="142" t="str">
        <f>VLOOKUP(V1871,NIVEAUXADMIN!E:F,2,FALSE)</f>
        <v>HT02213</v>
      </c>
      <c r="AF1871" s="142" t="str">
        <f>VLOOKUP(W1871,NIVEAUXADMIN!I:J,2,FALSE)</f>
        <v>HT02213-02</v>
      </c>
      <c r="AG1871" s="142">
        <f>IF(SUMPRODUCT(($A$4:$A1871=A1871)*($V$4:$V1871=V1871))&gt;1,0,1)</f>
        <v>1</v>
      </c>
    </row>
    <row r="1872" spans="1:33">
      <c r="A1872" s="86" t="s">
        <v>1817</v>
      </c>
      <c r="B1872" s="86" t="s">
        <v>1817</v>
      </c>
      <c r="C1872" s="86" t="s">
        <v>26</v>
      </c>
      <c r="D1872" s="142"/>
      <c r="E1872" s="72" t="s">
        <v>1819</v>
      </c>
      <c r="F1872" s="142" t="s">
        <v>16</v>
      </c>
      <c r="G1872" s="142" t="str">
        <f t="shared" ref="G1872:G1903" si="104">CHOOSE(MONTH(H1872), "Janvier", "Fevrier", "Mars", "Avril", "Mai", "Juin", "Juillet", "Aout", "Septembre", "Octobre", "Novembre", "Decembre")</f>
        <v>Decembre</v>
      </c>
      <c r="H1872" s="158">
        <v>42705</v>
      </c>
      <c r="I1872" s="84" t="s">
        <v>1049</v>
      </c>
      <c r="J1872" s="142" t="s">
        <v>1083</v>
      </c>
      <c r="K1872" s="142" t="s">
        <v>1025</v>
      </c>
      <c r="L1872" s="142" t="s">
        <v>1022</v>
      </c>
      <c r="M1872" s="80" t="str">
        <f>IFERROR(VLOOKUP(K1872,REFERENCES!R:S,2,FALSE),"")</f>
        <v>Valeur en HTG</v>
      </c>
      <c r="N1872" s="159">
        <v>50</v>
      </c>
      <c r="O1872" s="75"/>
      <c r="P1872" s="75"/>
      <c r="Q1872" s="75"/>
      <c r="R1872" s="79" t="s">
        <v>1885</v>
      </c>
      <c r="S1872" s="144">
        <v>50</v>
      </c>
      <c r="T1872" s="85" t="s">
        <v>1040</v>
      </c>
      <c r="U1872" s="142" t="s">
        <v>183</v>
      </c>
      <c r="V1872" s="142" t="s">
        <v>572</v>
      </c>
      <c r="W1872" s="86" t="s">
        <v>1712</v>
      </c>
      <c r="X1872" s="142"/>
      <c r="Y1872" s="142" t="s">
        <v>1035</v>
      </c>
      <c r="Z1872" s="142" t="s">
        <v>1069</v>
      </c>
      <c r="AA1872" s="142"/>
      <c r="AB1872" s="142" t="str">
        <f t="shared" si="102"/>
        <v>WOR2016121SUJA5È</v>
      </c>
      <c r="AC1872" s="142">
        <f t="shared" si="103"/>
        <v>0</v>
      </c>
      <c r="AD1872" s="142" t="str">
        <f>VLOOKUP(U1872,NIVEAUXADMIN!A:B,2,FALSE)</f>
        <v>HT02</v>
      </c>
      <c r="AE1872" s="142" t="str">
        <f>VLOOKUP(V1872,NIVEAUXADMIN!E:F,2,FALSE)</f>
        <v>HT02211</v>
      </c>
      <c r="AF1872" s="142" t="str">
        <f>VLOOKUP(W1872,NIVEAUXADMIN!I:J,2,FALSE)</f>
        <v>HT02211-05</v>
      </c>
      <c r="AG1872" s="142">
        <f>IF(SUMPRODUCT(($A$4:$A1872=A1872)*($V$4:$V1872=V1872))&gt;1,0,1)</f>
        <v>1</v>
      </c>
    </row>
    <row r="1873" spans="1:33">
      <c r="A1873" s="86" t="s">
        <v>1817</v>
      </c>
      <c r="B1873" s="86" t="s">
        <v>1817</v>
      </c>
      <c r="C1873" s="86" t="s">
        <v>26</v>
      </c>
      <c r="D1873" s="142"/>
      <c r="E1873" s="72" t="s">
        <v>1819</v>
      </c>
      <c r="F1873" s="142" t="s">
        <v>16</v>
      </c>
      <c r="G1873" s="142" t="str">
        <f t="shared" si="104"/>
        <v>Decembre</v>
      </c>
      <c r="H1873" s="158">
        <v>42705</v>
      </c>
      <c r="I1873" s="84" t="s">
        <v>1049</v>
      </c>
      <c r="J1873" s="142" t="s">
        <v>1083</v>
      </c>
      <c r="K1873" s="142" t="s">
        <v>1025</v>
      </c>
      <c r="L1873" s="142" t="s">
        <v>1022</v>
      </c>
      <c r="M1873" s="80" t="str">
        <f>IFERROR(VLOOKUP(K1873,REFERENCES!R:S,2,FALSE),"")</f>
        <v>Valeur en HTG</v>
      </c>
      <c r="N1873" s="159">
        <v>34</v>
      </c>
      <c r="O1873" s="75"/>
      <c r="P1873" s="75"/>
      <c r="Q1873" s="75"/>
      <c r="R1873" s="79" t="s">
        <v>1885</v>
      </c>
      <c r="S1873" s="144">
        <v>34</v>
      </c>
      <c r="T1873" s="85" t="s">
        <v>1040</v>
      </c>
      <c r="U1873" s="142" t="s">
        <v>183</v>
      </c>
      <c r="V1873" s="142" t="s">
        <v>577</v>
      </c>
      <c r="W1873" s="86" t="s">
        <v>1592</v>
      </c>
      <c r="X1873" s="142"/>
      <c r="Y1873" s="142" t="s">
        <v>1035</v>
      </c>
      <c r="Z1873" s="142" t="s">
        <v>1069</v>
      </c>
      <c r="AA1873" s="142"/>
      <c r="AB1873" s="142" t="str">
        <f t="shared" si="102"/>
        <v>WOR2016121SUMA3È</v>
      </c>
      <c r="AC1873" s="142">
        <f t="shared" si="103"/>
        <v>0</v>
      </c>
      <c r="AD1873" s="142" t="str">
        <f>VLOOKUP(U1873,NIVEAUXADMIN!A:B,2,FALSE)</f>
        <v>HT02</v>
      </c>
      <c r="AE1873" s="142" t="str">
        <f>VLOOKUP(V1873,NIVEAUXADMIN!E:F,2,FALSE)</f>
        <v>HT02212</v>
      </c>
      <c r="AF1873" s="142" t="str">
        <f>VLOOKUP(W1873,NIVEAUXADMIN!I:J,2,FALSE)</f>
        <v>HT02212-03</v>
      </c>
      <c r="AG1873" s="142">
        <f>IF(SUMPRODUCT(($A$4:$A1873=A1873)*($V$4:$V1873=V1873))&gt;1,0,1)</f>
        <v>1</v>
      </c>
    </row>
    <row r="1874" spans="1:33">
      <c r="A1874" s="86" t="s">
        <v>1817</v>
      </c>
      <c r="B1874" s="86" t="s">
        <v>1817</v>
      </c>
      <c r="C1874" s="86" t="s">
        <v>26</v>
      </c>
      <c r="D1874" s="142"/>
      <c r="E1874" s="72" t="s">
        <v>1819</v>
      </c>
      <c r="F1874" s="142" t="s">
        <v>16</v>
      </c>
      <c r="G1874" s="142" t="str">
        <f t="shared" si="104"/>
        <v>Decembre</v>
      </c>
      <c r="H1874" s="158">
        <v>42705</v>
      </c>
      <c r="I1874" s="84" t="s">
        <v>1049</v>
      </c>
      <c r="J1874" s="142" t="s">
        <v>1083</v>
      </c>
      <c r="K1874" s="142" t="s">
        <v>1025</v>
      </c>
      <c r="L1874" s="142" t="s">
        <v>1022</v>
      </c>
      <c r="M1874" s="80" t="str">
        <f>IFERROR(VLOOKUP(K1874,REFERENCES!R:S,2,FALSE),"")</f>
        <v>Valeur en HTG</v>
      </c>
      <c r="N1874" s="159">
        <v>47</v>
      </c>
      <c r="O1874" s="75"/>
      <c r="P1874" s="75"/>
      <c r="Q1874" s="75"/>
      <c r="R1874" s="79" t="s">
        <v>1885</v>
      </c>
      <c r="S1874" s="144">
        <v>47</v>
      </c>
      <c r="T1874" s="85" t="s">
        <v>1040</v>
      </c>
      <c r="U1874" s="142" t="s">
        <v>183</v>
      </c>
      <c r="V1874" s="142" t="s">
        <v>577</v>
      </c>
      <c r="W1874" s="86" t="s">
        <v>1719</v>
      </c>
      <c r="X1874" s="142"/>
      <c r="Y1874" s="142" t="s">
        <v>1035</v>
      </c>
      <c r="Z1874" s="142" t="s">
        <v>1069</v>
      </c>
      <c r="AA1874" s="142"/>
      <c r="AB1874" s="142" t="str">
        <f t="shared" si="102"/>
        <v>WOR2016121SUMA5È</v>
      </c>
      <c r="AC1874" s="142">
        <f t="shared" si="103"/>
        <v>0</v>
      </c>
      <c r="AD1874" s="142" t="str">
        <f>VLOOKUP(U1874,NIVEAUXADMIN!A:B,2,FALSE)</f>
        <v>HT02</v>
      </c>
      <c r="AE1874" s="142" t="str">
        <f>VLOOKUP(V1874,NIVEAUXADMIN!E:F,2,FALSE)</f>
        <v>HT02212</v>
      </c>
      <c r="AF1874" s="142" t="str">
        <f>VLOOKUP(W1874,NIVEAUXADMIN!I:J,2,FALSE)</f>
        <v>HT02212-05</v>
      </c>
      <c r="AG1874" s="142">
        <f>IF(SUMPRODUCT(($A$4:$A1874=A1874)*($V$4:$V1874=V1874))&gt;1,0,1)</f>
        <v>0</v>
      </c>
    </row>
    <row r="1875" spans="1:33">
      <c r="A1875" s="86" t="s">
        <v>1817</v>
      </c>
      <c r="B1875" s="86" t="s">
        <v>1817</v>
      </c>
      <c r="C1875" s="86" t="s">
        <v>26</v>
      </c>
      <c r="D1875" s="142"/>
      <c r="E1875" s="72" t="s">
        <v>48</v>
      </c>
      <c r="F1875" s="142" t="s">
        <v>16</v>
      </c>
      <c r="G1875" s="142" t="str">
        <f t="shared" si="104"/>
        <v>Janvier</v>
      </c>
      <c r="H1875" s="158">
        <v>42763</v>
      </c>
      <c r="I1875" s="84" t="s">
        <v>1049</v>
      </c>
      <c r="J1875" s="142" t="s">
        <v>1053</v>
      </c>
      <c r="K1875" s="142" t="s">
        <v>1064</v>
      </c>
      <c r="L1875" s="142" t="s">
        <v>1818</v>
      </c>
      <c r="M1875" s="80" t="str">
        <f>IFERROR(VLOOKUP(K1875,REFERENCES!R:S,2,FALSE),"")</f>
        <v>Nombre</v>
      </c>
      <c r="N1875" s="159">
        <v>730</v>
      </c>
      <c r="O1875" s="75"/>
      <c r="P1875" s="75"/>
      <c r="Q1875" s="75"/>
      <c r="R1875" s="79" t="s">
        <v>1885</v>
      </c>
      <c r="S1875" s="144">
        <v>730</v>
      </c>
      <c r="T1875" s="85" t="s">
        <v>1040</v>
      </c>
      <c r="U1875" s="142" t="s">
        <v>20</v>
      </c>
      <c r="V1875" s="142" t="s">
        <v>539</v>
      </c>
      <c r="W1875" s="86" t="s">
        <v>1700</v>
      </c>
      <c r="X1875" s="142"/>
      <c r="Y1875" s="142" t="s">
        <v>1035</v>
      </c>
      <c r="Z1875" s="142" t="s">
        <v>1069</v>
      </c>
      <c r="AA1875" s="142"/>
      <c r="AB1875" s="142" t="str">
        <f t="shared" si="102"/>
        <v>WOR2017128SUPO5È</v>
      </c>
      <c r="AC1875" s="142">
        <f t="shared" si="103"/>
        <v>0</v>
      </c>
      <c r="AD1875" s="142" t="str">
        <f>VLOOKUP(U1875,NIVEAUXADMIN!A:B,2,FALSE)</f>
        <v>HT07</v>
      </c>
      <c r="AE1875" s="142" t="str">
        <f>VLOOKUP(V1875,NIVEAUXADMIN!E:F,2,FALSE)</f>
        <v>HT07721</v>
      </c>
      <c r="AF1875" s="142" t="str">
        <f>VLOOKUP(W1875,NIVEAUXADMIN!I:J,2,FALSE)</f>
        <v>HT07721-02</v>
      </c>
      <c r="AG1875" s="142">
        <f>IF(SUMPRODUCT(($A$4:$A1875=A1875)*($V$4:$V1875=V1875))&gt;1,0,1)</f>
        <v>1</v>
      </c>
    </row>
    <row r="1876" spans="1:33" ht="15" customHeight="1">
      <c r="A1876" s="86" t="s">
        <v>1817</v>
      </c>
      <c r="B1876" s="86" t="s">
        <v>1817</v>
      </c>
      <c r="C1876" s="86" t="s">
        <v>26</v>
      </c>
      <c r="D1876" s="142"/>
      <c r="E1876" s="72" t="s">
        <v>48</v>
      </c>
      <c r="F1876" s="142" t="s">
        <v>16</v>
      </c>
      <c r="G1876" s="142" t="str">
        <f t="shared" si="104"/>
        <v>Janvier</v>
      </c>
      <c r="H1876" s="158">
        <v>42752</v>
      </c>
      <c r="I1876" s="84" t="s">
        <v>1049</v>
      </c>
      <c r="J1876" s="142" t="s">
        <v>1053</v>
      </c>
      <c r="K1876" s="142" t="s">
        <v>1186</v>
      </c>
      <c r="L1876" s="142" t="s">
        <v>2656</v>
      </c>
      <c r="M1876" s="80" t="str">
        <f>IFERROR(VLOOKUP(K1876,REFERENCES!R:S,2,FALSE),"")</f>
        <v>Nombre</v>
      </c>
      <c r="N1876" s="159">
        <v>100</v>
      </c>
      <c r="O1876" s="75"/>
      <c r="P1876" s="75"/>
      <c r="Q1876" s="75"/>
      <c r="R1876" s="79" t="s">
        <v>1885</v>
      </c>
      <c r="S1876" s="144">
        <v>500</v>
      </c>
      <c r="T1876" s="85" t="s">
        <v>1040</v>
      </c>
      <c r="U1876" s="142" t="s">
        <v>20</v>
      </c>
      <c r="V1876" s="142" t="s">
        <v>539</v>
      </c>
      <c r="W1876" s="86" t="s">
        <v>1700</v>
      </c>
      <c r="X1876" s="142"/>
      <c r="Y1876" s="142" t="s">
        <v>1035</v>
      </c>
      <c r="Z1876" s="142" t="s">
        <v>1069</v>
      </c>
      <c r="AA1876" s="142"/>
      <c r="AB1876" s="142" t="str">
        <f t="shared" si="102"/>
        <v>WOR2017117SUPO5È</v>
      </c>
      <c r="AC1876" s="142">
        <f t="shared" si="103"/>
        <v>0</v>
      </c>
      <c r="AD1876" s="142" t="str">
        <f>VLOOKUP(U1876,NIVEAUXADMIN!A:B,2,FALSE)</f>
        <v>HT07</v>
      </c>
      <c r="AE1876" s="142" t="str">
        <f>VLOOKUP(V1876,NIVEAUXADMIN!E:F,2,FALSE)</f>
        <v>HT07721</v>
      </c>
      <c r="AF1876" s="142" t="str">
        <f>VLOOKUP(W1876,NIVEAUXADMIN!I:J,2,FALSE)</f>
        <v>HT07721-02</v>
      </c>
      <c r="AG1876" s="142">
        <f>IF(SUMPRODUCT(($A$4:$A1876=A1876)*($V$4:$V1876=V1876))&gt;1,0,1)</f>
        <v>0</v>
      </c>
    </row>
    <row r="1877" spans="1:33">
      <c r="A1877" s="86" t="s">
        <v>1817</v>
      </c>
      <c r="B1877" s="86" t="s">
        <v>1817</v>
      </c>
      <c r="C1877" s="86" t="s">
        <v>26</v>
      </c>
      <c r="D1877" s="142"/>
      <c r="E1877" s="72" t="s">
        <v>48</v>
      </c>
      <c r="F1877" s="142" t="s">
        <v>16</v>
      </c>
      <c r="G1877" s="142" t="str">
        <f t="shared" si="104"/>
        <v>Janvier</v>
      </c>
      <c r="H1877" s="158">
        <v>42763</v>
      </c>
      <c r="I1877" s="84" t="s">
        <v>1049</v>
      </c>
      <c r="J1877" s="142" t="s">
        <v>1053</v>
      </c>
      <c r="K1877" s="142" t="s">
        <v>1064</v>
      </c>
      <c r="L1877" s="142" t="s">
        <v>1818</v>
      </c>
      <c r="M1877" s="80" t="str">
        <f>IFERROR(VLOOKUP(K1877,REFERENCES!R:S,2,FALSE),"")</f>
        <v>Nombre</v>
      </c>
      <c r="N1877" s="159">
        <v>944</v>
      </c>
      <c r="O1877" s="75"/>
      <c r="P1877" s="75"/>
      <c r="Q1877" s="75"/>
      <c r="R1877" s="79" t="s">
        <v>1885</v>
      </c>
      <c r="S1877" s="144">
        <v>944</v>
      </c>
      <c r="T1877" s="85" t="s">
        <v>1040</v>
      </c>
      <c r="U1877" s="142" t="s">
        <v>20</v>
      </c>
      <c r="V1877" s="142" t="s">
        <v>545</v>
      </c>
      <c r="W1877" s="86" t="s">
        <v>1405</v>
      </c>
      <c r="X1877" s="142"/>
      <c r="Y1877" s="142" t="s">
        <v>1035</v>
      </c>
      <c r="Z1877" s="142" t="s">
        <v>1069</v>
      </c>
      <c r="AA1877" s="142"/>
      <c r="AB1877" s="142" t="str">
        <f t="shared" si="102"/>
        <v>WOR2017128SUST1È</v>
      </c>
      <c r="AC1877" s="142">
        <f t="shared" si="103"/>
        <v>0</v>
      </c>
      <c r="AD1877" s="142" t="str">
        <f>VLOOKUP(U1877,NIVEAUXADMIN!A:B,2,FALSE)</f>
        <v>HT07</v>
      </c>
      <c r="AE1877" s="142" t="str">
        <f>VLOOKUP(V1877,NIVEAUXADMIN!E:F,2,FALSE)</f>
        <v>HT07722</v>
      </c>
      <c r="AF1877" s="142" t="str">
        <f>VLOOKUP(W1877,NIVEAUXADMIN!I:J,2,FALSE)</f>
        <v>HT07722-01</v>
      </c>
      <c r="AG1877" s="142">
        <f>IF(SUMPRODUCT(($A$4:$A1877=A1877)*($V$4:$V1877=V1877))&gt;1,0,1)</f>
        <v>1</v>
      </c>
    </row>
    <row r="1878" spans="1:33" ht="15" customHeight="1">
      <c r="A1878" s="86" t="s">
        <v>1817</v>
      </c>
      <c r="B1878" s="86" t="s">
        <v>1817</v>
      </c>
      <c r="C1878" s="86" t="s">
        <v>26</v>
      </c>
      <c r="D1878" s="142"/>
      <c r="E1878" s="72" t="s">
        <v>48</v>
      </c>
      <c r="F1878" s="142" t="s">
        <v>16</v>
      </c>
      <c r="G1878" s="142" t="str">
        <f t="shared" si="104"/>
        <v>Janvier</v>
      </c>
      <c r="H1878" s="158">
        <v>42752</v>
      </c>
      <c r="I1878" s="84" t="s">
        <v>1049</v>
      </c>
      <c r="J1878" s="142" t="s">
        <v>1053</v>
      </c>
      <c r="K1878" s="142" t="s">
        <v>1186</v>
      </c>
      <c r="L1878" s="142" t="s">
        <v>2656</v>
      </c>
      <c r="M1878" s="80" t="str">
        <f>IFERROR(VLOOKUP(K1878,REFERENCES!R:S,2,FALSE),"")</f>
        <v>Nombre</v>
      </c>
      <c r="N1878" s="159">
        <v>215</v>
      </c>
      <c r="O1878" s="75"/>
      <c r="P1878" s="75"/>
      <c r="Q1878" s="75"/>
      <c r="R1878" s="79" t="s">
        <v>1885</v>
      </c>
      <c r="S1878" s="144">
        <v>1075</v>
      </c>
      <c r="T1878" s="85" t="s">
        <v>1040</v>
      </c>
      <c r="U1878" s="142" t="s">
        <v>20</v>
      </c>
      <c r="V1878" s="142" t="s">
        <v>545</v>
      </c>
      <c r="W1878" s="86" t="s">
        <v>1405</v>
      </c>
      <c r="X1878" s="142"/>
      <c r="Y1878" s="142" t="s">
        <v>1035</v>
      </c>
      <c r="Z1878" s="142" t="s">
        <v>1069</v>
      </c>
      <c r="AA1878" s="142"/>
      <c r="AB1878" s="142" t="str">
        <f t="shared" si="102"/>
        <v>WOR2017117SUST1È</v>
      </c>
      <c r="AC1878" s="142">
        <f t="shared" si="103"/>
        <v>0</v>
      </c>
      <c r="AD1878" s="142" t="str">
        <f>VLOOKUP(U1878,NIVEAUXADMIN!A:B,2,FALSE)</f>
        <v>HT07</v>
      </c>
      <c r="AE1878" s="142" t="str">
        <f>VLOOKUP(V1878,NIVEAUXADMIN!E:F,2,FALSE)</f>
        <v>HT07722</v>
      </c>
      <c r="AF1878" s="142" t="str">
        <f>VLOOKUP(W1878,NIVEAUXADMIN!I:J,2,FALSE)</f>
        <v>HT07722-01</v>
      </c>
      <c r="AG1878" s="142">
        <f>IF(SUMPRODUCT(($A$4:$A1878=A1878)*($V$4:$V1878=V1878))&gt;1,0,1)</f>
        <v>0</v>
      </c>
    </row>
    <row r="1879" spans="1:33">
      <c r="A1879" s="86" t="s">
        <v>1817</v>
      </c>
      <c r="B1879" s="86" t="s">
        <v>1817</v>
      </c>
      <c r="C1879" s="86" t="s">
        <v>26</v>
      </c>
      <c r="D1879" s="142"/>
      <c r="E1879" s="72" t="s">
        <v>1819</v>
      </c>
      <c r="F1879" s="142" t="s">
        <v>16</v>
      </c>
      <c r="G1879" s="142" t="str">
        <f t="shared" si="104"/>
        <v>Janvier</v>
      </c>
      <c r="H1879" s="158">
        <v>42741</v>
      </c>
      <c r="I1879" s="84" t="s">
        <v>1051</v>
      </c>
      <c r="J1879" s="142" t="s">
        <v>1052</v>
      </c>
      <c r="K1879" s="142" t="s">
        <v>1057</v>
      </c>
      <c r="L1879" s="142" t="s">
        <v>2657</v>
      </c>
      <c r="M1879" s="80" t="str">
        <f>IFERROR(VLOOKUP(K1879,REFERENCES!R:S,2,FALSE),"")</f>
        <v>Nombre</v>
      </c>
      <c r="N1879" s="159">
        <v>458</v>
      </c>
      <c r="O1879" s="75"/>
      <c r="P1879" s="75"/>
      <c r="Q1879" s="75"/>
      <c r="R1879" s="79" t="s">
        <v>1885</v>
      </c>
      <c r="S1879" s="144">
        <v>458</v>
      </c>
      <c r="T1879" s="85" t="s">
        <v>1040</v>
      </c>
      <c r="U1879" s="142" t="s">
        <v>20</v>
      </c>
      <c r="V1879" s="142" t="s">
        <v>545</v>
      </c>
      <c r="W1879" s="86" t="s">
        <v>1405</v>
      </c>
      <c r="X1879" s="142"/>
      <c r="Y1879" s="142" t="s">
        <v>1035</v>
      </c>
      <c r="Z1879" s="142" t="s">
        <v>1069</v>
      </c>
      <c r="AA1879" s="142"/>
      <c r="AB1879" s="142" t="str">
        <f t="shared" si="102"/>
        <v>WOR201716SUST1È</v>
      </c>
      <c r="AC1879" s="142">
        <f t="shared" si="103"/>
        <v>0</v>
      </c>
      <c r="AD1879" s="142" t="str">
        <f>VLOOKUP(U1879,NIVEAUXADMIN!A:B,2,FALSE)</f>
        <v>HT07</v>
      </c>
      <c r="AE1879" s="142" t="str">
        <f>VLOOKUP(V1879,NIVEAUXADMIN!E:F,2,FALSE)</f>
        <v>HT07722</v>
      </c>
      <c r="AF1879" s="142" t="str">
        <f>VLOOKUP(W1879,NIVEAUXADMIN!I:J,2,FALSE)</f>
        <v>HT07722-01</v>
      </c>
      <c r="AG1879" s="142">
        <f>IF(SUMPRODUCT(($A$4:$A1879=A1879)*($V$4:$V1879=V1879))&gt;1,0,1)</f>
        <v>0</v>
      </c>
    </row>
    <row r="1880" spans="1:33">
      <c r="A1880" s="86" t="s">
        <v>1817</v>
      </c>
      <c r="B1880" s="86" t="s">
        <v>1817</v>
      </c>
      <c r="C1880" s="86" t="s">
        <v>26</v>
      </c>
      <c r="D1880" s="142"/>
      <c r="E1880" s="72" t="s">
        <v>48</v>
      </c>
      <c r="F1880" s="142" t="s">
        <v>16</v>
      </c>
      <c r="G1880" s="142" t="str">
        <f t="shared" si="104"/>
        <v>Janvier</v>
      </c>
      <c r="H1880" s="158">
        <v>42763</v>
      </c>
      <c r="I1880" s="84" t="s">
        <v>1049</v>
      </c>
      <c r="J1880" s="142" t="s">
        <v>1053</v>
      </c>
      <c r="K1880" s="142" t="s">
        <v>1064</v>
      </c>
      <c r="L1880" s="142" t="s">
        <v>1818</v>
      </c>
      <c r="M1880" s="80" t="str">
        <f>IFERROR(VLOOKUP(K1880,REFERENCES!R:S,2,FALSE),"")</f>
        <v>Nombre</v>
      </c>
      <c r="N1880" s="159">
        <v>600</v>
      </c>
      <c r="O1880" s="75"/>
      <c r="P1880" s="75"/>
      <c r="Q1880" s="75"/>
      <c r="R1880" s="79" t="s">
        <v>1885</v>
      </c>
      <c r="S1880" s="144">
        <v>600</v>
      </c>
      <c r="T1880" s="85" t="s">
        <v>1040</v>
      </c>
      <c r="U1880" s="142" t="s">
        <v>20</v>
      </c>
      <c r="V1880" s="142" t="s">
        <v>545</v>
      </c>
      <c r="W1880" s="86" t="s">
        <v>1465</v>
      </c>
      <c r="X1880" s="142"/>
      <c r="Y1880" s="142" t="s">
        <v>1035</v>
      </c>
      <c r="Z1880" s="142" t="s">
        <v>1069</v>
      </c>
      <c r="AA1880" s="142"/>
      <c r="AB1880" s="142" t="str">
        <f t="shared" si="102"/>
        <v>WOR2017128SUST2È</v>
      </c>
      <c r="AC1880" s="142">
        <f t="shared" si="103"/>
        <v>0</v>
      </c>
      <c r="AD1880" s="142" t="str">
        <f>VLOOKUP(U1880,NIVEAUXADMIN!A:B,2,FALSE)</f>
        <v>HT07</v>
      </c>
      <c r="AE1880" s="142" t="str">
        <f>VLOOKUP(V1880,NIVEAUXADMIN!E:F,2,FALSE)</f>
        <v>HT07722</v>
      </c>
      <c r="AF1880" s="142" t="str">
        <f>VLOOKUP(W1880,NIVEAUXADMIN!I:J,2,FALSE)</f>
        <v>HT07722-02</v>
      </c>
      <c r="AG1880" s="142">
        <f>IF(SUMPRODUCT(($A$4:$A1880=A1880)*($V$4:$V1880=V1880))&gt;1,0,1)</f>
        <v>0</v>
      </c>
    </row>
    <row r="1881" spans="1:33">
      <c r="A1881" s="86" t="s">
        <v>1817</v>
      </c>
      <c r="B1881" s="86" t="s">
        <v>1817</v>
      </c>
      <c r="C1881" s="86" t="s">
        <v>26</v>
      </c>
      <c r="D1881" s="142"/>
      <c r="E1881" s="72" t="s">
        <v>48</v>
      </c>
      <c r="F1881" s="142" t="s">
        <v>16</v>
      </c>
      <c r="G1881" s="142" t="str">
        <f t="shared" si="104"/>
        <v>Janvier</v>
      </c>
      <c r="H1881" s="158">
        <v>42763</v>
      </c>
      <c r="I1881" s="84" t="s">
        <v>1049</v>
      </c>
      <c r="J1881" s="142" t="s">
        <v>1053</v>
      </c>
      <c r="K1881" s="142" t="s">
        <v>1064</v>
      </c>
      <c r="L1881" s="142" t="s">
        <v>1818</v>
      </c>
      <c r="M1881" s="80" t="str">
        <f>IFERROR(VLOOKUP(K1881,REFERENCES!R:S,2,FALSE),"")</f>
        <v>Nombre</v>
      </c>
      <c r="N1881" s="159">
        <v>600</v>
      </c>
      <c r="O1881" s="75"/>
      <c r="P1881" s="75"/>
      <c r="Q1881" s="75"/>
      <c r="R1881" s="79" t="s">
        <v>1885</v>
      </c>
      <c r="S1881" s="144">
        <v>600</v>
      </c>
      <c r="T1881" s="85" t="s">
        <v>30</v>
      </c>
      <c r="U1881" s="142" t="s">
        <v>20</v>
      </c>
      <c r="V1881" s="142" t="s">
        <v>545</v>
      </c>
      <c r="W1881" s="86" t="s">
        <v>1465</v>
      </c>
      <c r="X1881" s="142"/>
      <c r="Y1881" s="142" t="s">
        <v>1035</v>
      </c>
      <c r="Z1881" s="142" t="s">
        <v>1069</v>
      </c>
      <c r="AA1881" s="142"/>
      <c r="AB1881" s="142" t="str">
        <f t="shared" si="102"/>
        <v>WOR2017128SUST2È</v>
      </c>
      <c r="AC1881" s="142">
        <f t="shared" si="103"/>
        <v>0</v>
      </c>
      <c r="AD1881" s="142" t="str">
        <f>VLOOKUP(U1881,NIVEAUXADMIN!A:B,2,FALSE)</f>
        <v>HT07</v>
      </c>
      <c r="AE1881" s="142" t="str">
        <f>VLOOKUP(V1881,NIVEAUXADMIN!E:F,2,FALSE)</f>
        <v>HT07722</v>
      </c>
      <c r="AF1881" s="142" t="str">
        <f>VLOOKUP(W1881,NIVEAUXADMIN!I:J,2,FALSE)</f>
        <v>HT07722-02</v>
      </c>
      <c r="AG1881" s="142">
        <f>IF(SUMPRODUCT(($A$4:$A1881=A1881)*($V$4:$V1881=V1881))&gt;1,0,1)</f>
        <v>0</v>
      </c>
    </row>
    <row r="1882" spans="1:33" ht="15" customHeight="1">
      <c r="A1882" s="86" t="s">
        <v>1817</v>
      </c>
      <c r="B1882" s="86" t="s">
        <v>1817</v>
      </c>
      <c r="C1882" s="86" t="s">
        <v>26</v>
      </c>
      <c r="D1882" s="142"/>
      <c r="E1882" s="72" t="s">
        <v>48</v>
      </c>
      <c r="F1882" s="142" t="s">
        <v>16</v>
      </c>
      <c r="G1882" s="142" t="str">
        <f t="shared" si="104"/>
        <v>Janvier</v>
      </c>
      <c r="H1882" s="158">
        <v>42752</v>
      </c>
      <c r="I1882" s="84" t="s">
        <v>1049</v>
      </c>
      <c r="J1882" s="142" t="s">
        <v>1053</v>
      </c>
      <c r="K1882" s="142" t="s">
        <v>1186</v>
      </c>
      <c r="L1882" s="142" t="s">
        <v>2656</v>
      </c>
      <c r="M1882" s="80" t="str">
        <f>IFERROR(VLOOKUP(K1882,REFERENCES!R:S,2,FALSE),"")</f>
        <v>Nombre</v>
      </c>
      <c r="N1882" s="159">
        <v>135</v>
      </c>
      <c r="O1882" s="75"/>
      <c r="P1882" s="75"/>
      <c r="Q1882" s="75"/>
      <c r="R1882" s="79" t="s">
        <v>1885</v>
      </c>
      <c r="S1882" s="144">
        <v>675</v>
      </c>
      <c r="T1882" s="85" t="s">
        <v>1040</v>
      </c>
      <c r="U1882" s="142" t="s">
        <v>20</v>
      </c>
      <c r="V1882" s="142" t="s">
        <v>545</v>
      </c>
      <c r="W1882" s="86" t="s">
        <v>1465</v>
      </c>
      <c r="X1882" s="142"/>
      <c r="Y1882" s="142" t="s">
        <v>1035</v>
      </c>
      <c r="Z1882" s="142" t="s">
        <v>1069</v>
      </c>
      <c r="AA1882" s="142"/>
      <c r="AB1882" s="142" t="str">
        <f t="shared" si="102"/>
        <v>WOR2017117SUST2È</v>
      </c>
      <c r="AC1882" s="142">
        <f t="shared" si="103"/>
        <v>0</v>
      </c>
      <c r="AD1882" s="142" t="str">
        <f>VLOOKUP(U1882,NIVEAUXADMIN!A:B,2,FALSE)</f>
        <v>HT07</v>
      </c>
      <c r="AE1882" s="142" t="str">
        <f>VLOOKUP(V1882,NIVEAUXADMIN!E:F,2,FALSE)</f>
        <v>HT07722</v>
      </c>
      <c r="AF1882" s="142" t="str">
        <f>VLOOKUP(W1882,NIVEAUXADMIN!I:J,2,FALSE)</f>
        <v>HT07722-02</v>
      </c>
      <c r="AG1882" s="142">
        <f>IF(SUMPRODUCT(($A$4:$A1882=A1882)*($V$4:$V1882=V1882))&gt;1,0,1)</f>
        <v>0</v>
      </c>
    </row>
    <row r="1883" spans="1:33">
      <c r="A1883" s="86" t="s">
        <v>1817</v>
      </c>
      <c r="B1883" s="86" t="s">
        <v>1817</v>
      </c>
      <c r="C1883" s="86" t="s">
        <v>26</v>
      </c>
      <c r="D1883" s="142"/>
      <c r="E1883" s="72" t="s">
        <v>1819</v>
      </c>
      <c r="F1883" s="142" t="s">
        <v>16</v>
      </c>
      <c r="G1883" s="142" t="str">
        <f t="shared" si="104"/>
        <v>Janvier</v>
      </c>
      <c r="H1883" s="158">
        <v>42741</v>
      </c>
      <c r="I1883" s="84" t="s">
        <v>1051</v>
      </c>
      <c r="J1883" s="142" t="s">
        <v>1052</v>
      </c>
      <c r="K1883" s="142" t="s">
        <v>1057</v>
      </c>
      <c r="L1883" s="142" t="s">
        <v>2657</v>
      </c>
      <c r="M1883" s="80" t="str">
        <f>IFERROR(VLOOKUP(K1883,REFERENCES!R:S,2,FALSE),"")</f>
        <v>Nombre</v>
      </c>
      <c r="N1883" s="159">
        <v>240</v>
      </c>
      <c r="O1883" s="75"/>
      <c r="P1883" s="75"/>
      <c r="Q1883" s="75"/>
      <c r="R1883" s="79" t="s">
        <v>1885</v>
      </c>
      <c r="S1883" s="144">
        <v>240</v>
      </c>
      <c r="T1883" s="85" t="s">
        <v>1040</v>
      </c>
      <c r="U1883" s="142" t="s">
        <v>20</v>
      </c>
      <c r="V1883" s="142" t="s">
        <v>545</v>
      </c>
      <c r="W1883" s="86" t="s">
        <v>1465</v>
      </c>
      <c r="X1883" s="142"/>
      <c r="Y1883" s="142" t="s">
        <v>1035</v>
      </c>
      <c r="Z1883" s="142" t="s">
        <v>1069</v>
      </c>
      <c r="AA1883" s="142"/>
      <c r="AB1883" s="142" t="str">
        <f t="shared" si="102"/>
        <v>WOR201716SUST2È</v>
      </c>
      <c r="AC1883" s="142">
        <f t="shared" si="103"/>
        <v>0</v>
      </c>
      <c r="AD1883" s="142" t="str">
        <f>VLOOKUP(U1883,NIVEAUXADMIN!A:B,2,FALSE)</f>
        <v>HT07</v>
      </c>
      <c r="AE1883" s="142" t="str">
        <f>VLOOKUP(V1883,NIVEAUXADMIN!E:F,2,FALSE)</f>
        <v>HT07722</v>
      </c>
      <c r="AF1883" s="142" t="str">
        <f>VLOOKUP(W1883,NIVEAUXADMIN!I:J,2,FALSE)</f>
        <v>HT07722-02</v>
      </c>
      <c r="AG1883" s="142">
        <f>IF(SUMPRODUCT(($A$4:$A1883=A1883)*($V$4:$V1883=V1883))&gt;1,0,1)</f>
        <v>0</v>
      </c>
    </row>
    <row r="1884" spans="1:33">
      <c r="A1884" s="86" t="s">
        <v>1817</v>
      </c>
      <c r="B1884" s="86" t="s">
        <v>1817</v>
      </c>
      <c r="C1884" s="86" t="s">
        <v>26</v>
      </c>
      <c r="D1884" s="142"/>
      <c r="E1884" s="72" t="s">
        <v>48</v>
      </c>
      <c r="F1884" s="142" t="s">
        <v>16</v>
      </c>
      <c r="G1884" s="142" t="str">
        <f t="shared" si="104"/>
        <v>Janvier</v>
      </c>
      <c r="H1884" s="158">
        <v>42763</v>
      </c>
      <c r="I1884" s="84" t="s">
        <v>1049</v>
      </c>
      <c r="J1884" s="142" t="s">
        <v>1053</v>
      </c>
      <c r="K1884" s="142" t="s">
        <v>1064</v>
      </c>
      <c r="L1884" s="142" t="s">
        <v>1818</v>
      </c>
      <c r="M1884" s="80" t="str">
        <f>IFERROR(VLOOKUP(K1884,REFERENCES!R:S,2,FALSE),"")</f>
        <v>Nombre</v>
      </c>
      <c r="N1884" s="159">
        <v>1055</v>
      </c>
      <c r="O1884" s="75"/>
      <c r="P1884" s="75"/>
      <c r="Q1884" s="75"/>
      <c r="R1884" s="79" t="s">
        <v>1885</v>
      </c>
      <c r="S1884" s="144">
        <v>1055</v>
      </c>
      <c r="T1884" s="85" t="s">
        <v>1040</v>
      </c>
      <c r="U1884" s="142" t="s">
        <v>20</v>
      </c>
      <c r="V1884" s="142" t="s">
        <v>545</v>
      </c>
      <c r="W1884" s="86" t="s">
        <v>1618</v>
      </c>
      <c r="X1884" s="142"/>
      <c r="Y1884" s="142" t="s">
        <v>1035</v>
      </c>
      <c r="Z1884" s="142" t="s">
        <v>1069</v>
      </c>
      <c r="AA1884" s="142"/>
      <c r="AB1884" s="142" t="str">
        <f t="shared" si="102"/>
        <v>WOR2017128SUST3È</v>
      </c>
      <c r="AC1884" s="142">
        <f t="shared" si="103"/>
        <v>0</v>
      </c>
      <c r="AD1884" s="142" t="str">
        <f>VLOOKUP(U1884,NIVEAUXADMIN!A:B,2,FALSE)</f>
        <v>HT07</v>
      </c>
      <c r="AE1884" s="142" t="str">
        <f>VLOOKUP(V1884,NIVEAUXADMIN!E:F,2,FALSE)</f>
        <v>HT07722</v>
      </c>
      <c r="AF1884" s="142" t="str">
        <f>VLOOKUP(W1884,NIVEAUXADMIN!I:J,2,FALSE)</f>
        <v>HT07722-03</v>
      </c>
      <c r="AG1884" s="142">
        <f>IF(SUMPRODUCT(($A$4:$A1884=A1884)*($V$4:$V1884=V1884))&gt;1,0,1)</f>
        <v>0</v>
      </c>
    </row>
    <row r="1885" spans="1:33" ht="15" customHeight="1">
      <c r="A1885" s="86" t="s">
        <v>1817</v>
      </c>
      <c r="B1885" s="86" t="s">
        <v>1817</v>
      </c>
      <c r="C1885" s="86" t="s">
        <v>26</v>
      </c>
      <c r="D1885" s="142"/>
      <c r="E1885" s="72" t="s">
        <v>48</v>
      </c>
      <c r="F1885" s="142" t="s">
        <v>16</v>
      </c>
      <c r="G1885" s="142" t="str">
        <f t="shared" si="104"/>
        <v>Janvier</v>
      </c>
      <c r="H1885" s="158">
        <v>42752</v>
      </c>
      <c r="I1885" s="84" t="s">
        <v>1049</v>
      </c>
      <c r="J1885" s="142" t="s">
        <v>1053</v>
      </c>
      <c r="K1885" s="142" t="s">
        <v>1186</v>
      </c>
      <c r="L1885" s="142" t="s">
        <v>2656</v>
      </c>
      <c r="M1885" s="80" t="str">
        <f>IFERROR(VLOOKUP(K1885,REFERENCES!R:S,2,FALSE),"")</f>
        <v>Nombre</v>
      </c>
      <c r="N1885" s="159">
        <v>150</v>
      </c>
      <c r="O1885" s="75"/>
      <c r="P1885" s="75"/>
      <c r="Q1885" s="75"/>
      <c r="R1885" s="79" t="s">
        <v>1885</v>
      </c>
      <c r="S1885" s="144">
        <v>750</v>
      </c>
      <c r="T1885" s="85" t="s">
        <v>1040</v>
      </c>
      <c r="U1885" s="142" t="s">
        <v>20</v>
      </c>
      <c r="V1885" s="142" t="s">
        <v>545</v>
      </c>
      <c r="W1885" s="86" t="s">
        <v>1618</v>
      </c>
      <c r="X1885" s="142"/>
      <c r="Y1885" s="142" t="s">
        <v>1035</v>
      </c>
      <c r="Z1885" s="142" t="s">
        <v>1069</v>
      </c>
      <c r="AA1885" s="142"/>
      <c r="AB1885" s="142" t="str">
        <f t="shared" si="102"/>
        <v>WOR2017117SUST3È</v>
      </c>
      <c r="AC1885" s="142">
        <f t="shared" si="103"/>
        <v>0</v>
      </c>
      <c r="AD1885" s="142" t="str">
        <f>VLOOKUP(U1885,NIVEAUXADMIN!A:B,2,FALSE)</f>
        <v>HT07</v>
      </c>
      <c r="AE1885" s="142" t="str">
        <f>VLOOKUP(V1885,NIVEAUXADMIN!E:F,2,FALSE)</f>
        <v>HT07722</v>
      </c>
      <c r="AF1885" s="142" t="str">
        <f>VLOOKUP(W1885,NIVEAUXADMIN!I:J,2,FALSE)</f>
        <v>HT07722-03</v>
      </c>
      <c r="AG1885" s="142">
        <f>IF(SUMPRODUCT(($A$4:$A1885=A1885)*($V$4:$V1885=V1885))&gt;1,0,1)</f>
        <v>0</v>
      </c>
    </row>
    <row r="1886" spans="1:33">
      <c r="A1886" s="86" t="s">
        <v>1817</v>
      </c>
      <c r="B1886" s="86" t="s">
        <v>1817</v>
      </c>
      <c r="C1886" s="86" t="s">
        <v>26</v>
      </c>
      <c r="D1886" s="142"/>
      <c r="E1886" s="72" t="s">
        <v>1819</v>
      </c>
      <c r="F1886" s="142" t="s">
        <v>16</v>
      </c>
      <c r="G1886" s="142" t="str">
        <f t="shared" si="104"/>
        <v>Janvier</v>
      </c>
      <c r="H1886" s="158">
        <v>42741</v>
      </c>
      <c r="I1886" s="84" t="s">
        <v>1051</v>
      </c>
      <c r="J1886" s="142" t="s">
        <v>1052</v>
      </c>
      <c r="K1886" s="142" t="s">
        <v>1057</v>
      </c>
      <c r="L1886" s="142" t="s">
        <v>2657</v>
      </c>
      <c r="M1886" s="80" t="str">
        <f>IFERROR(VLOOKUP(K1886,REFERENCES!R:S,2,FALSE),"")</f>
        <v>Nombre</v>
      </c>
      <c r="N1886" s="159">
        <v>250</v>
      </c>
      <c r="O1886" s="75"/>
      <c r="P1886" s="75"/>
      <c r="Q1886" s="75"/>
      <c r="R1886" s="79" t="s">
        <v>1885</v>
      </c>
      <c r="S1886" s="144">
        <v>250</v>
      </c>
      <c r="T1886" s="85" t="s">
        <v>1040</v>
      </c>
      <c r="U1886" s="142" t="s">
        <v>20</v>
      </c>
      <c r="V1886" s="142" t="s">
        <v>545</v>
      </c>
      <c r="W1886" s="86" t="s">
        <v>1618</v>
      </c>
      <c r="X1886" s="142"/>
      <c r="Y1886" s="142" t="s">
        <v>1035</v>
      </c>
      <c r="Z1886" s="142" t="s">
        <v>1069</v>
      </c>
      <c r="AA1886" s="142"/>
      <c r="AB1886" s="142" t="str">
        <f t="shared" si="102"/>
        <v>WOR201716SUST3È</v>
      </c>
      <c r="AC1886" s="142">
        <f t="shared" si="103"/>
        <v>0</v>
      </c>
      <c r="AD1886" s="142" t="str">
        <f>VLOOKUP(U1886,NIVEAUXADMIN!A:B,2,FALSE)</f>
        <v>HT07</v>
      </c>
      <c r="AE1886" s="142" t="str">
        <f>VLOOKUP(V1886,NIVEAUXADMIN!E:F,2,FALSE)</f>
        <v>HT07722</v>
      </c>
      <c r="AF1886" s="142" t="str">
        <f>VLOOKUP(W1886,NIVEAUXADMIN!I:J,2,FALSE)</f>
        <v>HT07722-03</v>
      </c>
      <c r="AG1886" s="142">
        <f>IF(SUMPRODUCT(($A$4:$A1886=A1886)*($V$4:$V1886=V1886))&gt;1,0,1)</f>
        <v>0</v>
      </c>
    </row>
    <row r="1887" spans="1:33">
      <c r="A1887" s="86" t="s">
        <v>1817</v>
      </c>
      <c r="B1887" s="86" t="s">
        <v>1817</v>
      </c>
      <c r="C1887" s="86" t="s">
        <v>26</v>
      </c>
      <c r="D1887" s="142"/>
      <c r="E1887" s="72" t="s">
        <v>1819</v>
      </c>
      <c r="F1887" s="142" t="s">
        <v>16</v>
      </c>
      <c r="G1887" s="142" t="str">
        <f t="shared" si="104"/>
        <v>Octobre</v>
      </c>
      <c r="H1887" s="158">
        <v>42649</v>
      </c>
      <c r="I1887" s="84" t="s">
        <v>1051</v>
      </c>
      <c r="J1887" s="142" t="s">
        <v>1052</v>
      </c>
      <c r="K1887" s="142" t="s">
        <v>1065</v>
      </c>
      <c r="L1887" s="142" t="s">
        <v>1821</v>
      </c>
      <c r="M1887" s="80" t="str">
        <f>IFERROR(VLOOKUP(K1887,REFERENCES!R:S,2,FALSE),"")</f>
        <v>N/A</v>
      </c>
      <c r="N1887" s="159">
        <v>15</v>
      </c>
      <c r="O1887" s="75"/>
      <c r="P1887" s="75"/>
      <c r="Q1887" s="75"/>
      <c r="R1887" s="79" t="s">
        <v>1885</v>
      </c>
      <c r="S1887" s="144">
        <v>15</v>
      </c>
      <c r="T1887" s="85" t="s">
        <v>1040</v>
      </c>
      <c r="U1887" s="142" t="s">
        <v>183</v>
      </c>
      <c r="V1887" s="142" t="s">
        <v>580</v>
      </c>
      <c r="W1887" s="86" t="s">
        <v>1615</v>
      </c>
      <c r="X1887" s="142"/>
      <c r="Y1887" s="142" t="s">
        <v>1036</v>
      </c>
      <c r="Z1887" s="142" t="s">
        <v>1069</v>
      </c>
      <c r="AA1887" s="142"/>
      <c r="AB1887" s="142" t="str">
        <f t="shared" si="102"/>
        <v>WOR2016106SUTH3È</v>
      </c>
      <c r="AC1887" s="142">
        <f t="shared" si="103"/>
        <v>0</v>
      </c>
      <c r="AD1887" s="142" t="str">
        <f>VLOOKUP(U1887,NIVEAUXADMIN!A:B,2,FALSE)</f>
        <v>HT02</v>
      </c>
      <c r="AE1887" s="142" t="str">
        <f>VLOOKUP(V1887,NIVEAUXADMIN!E:F,2,FALSE)</f>
        <v>HT02233</v>
      </c>
      <c r="AF1887" s="142" t="str">
        <f>VLOOKUP(W1887,NIVEAUXADMIN!I:J,2,FALSE)</f>
        <v>HT02233-01</v>
      </c>
      <c r="AG1887" s="142">
        <f>IF(SUMPRODUCT(($A$4:$A1887=A1887)*($V$4:$V1887=V1887))&gt;1,0,1)</f>
        <v>1</v>
      </c>
    </row>
    <row r="1888" spans="1:33">
      <c r="A1888" s="86" t="s">
        <v>1817</v>
      </c>
      <c r="B1888" s="86" t="s">
        <v>1817</v>
      </c>
      <c r="C1888" s="86" t="s">
        <v>26</v>
      </c>
      <c r="D1888" s="142"/>
      <c r="E1888" s="72" t="s">
        <v>1819</v>
      </c>
      <c r="F1888" s="142" t="s">
        <v>16</v>
      </c>
      <c r="G1888" s="142" t="str">
        <f t="shared" si="104"/>
        <v>Octobre</v>
      </c>
      <c r="H1888" s="158">
        <v>42649</v>
      </c>
      <c r="I1888" s="84" t="s">
        <v>1051</v>
      </c>
      <c r="J1888" s="142" t="s">
        <v>1052</v>
      </c>
      <c r="K1888" s="142" t="s">
        <v>1054</v>
      </c>
      <c r="L1888" s="142" t="s">
        <v>1822</v>
      </c>
      <c r="M1888" s="80" t="str">
        <f>IFERROR(VLOOKUP(K1888,REFERENCES!R:S,2,FALSE),"")</f>
        <v>Nombre</v>
      </c>
      <c r="N1888" s="159">
        <v>26</v>
      </c>
      <c r="O1888" s="75"/>
      <c r="P1888" s="75"/>
      <c r="Q1888" s="75"/>
      <c r="R1888" s="79" t="s">
        <v>1885</v>
      </c>
      <c r="S1888" s="144">
        <v>26</v>
      </c>
      <c r="T1888" s="85" t="s">
        <v>1040</v>
      </c>
      <c r="U1888" s="142" t="s">
        <v>183</v>
      </c>
      <c r="V1888" s="142" t="s">
        <v>580</v>
      </c>
      <c r="W1888" s="86" t="s">
        <v>1615</v>
      </c>
      <c r="X1888" s="142"/>
      <c r="Y1888" s="142" t="s">
        <v>1036</v>
      </c>
      <c r="Z1888" s="142" t="s">
        <v>1069</v>
      </c>
      <c r="AA1888" s="142"/>
      <c r="AB1888" s="142" t="str">
        <f t="shared" si="102"/>
        <v>WOR2016106SUTH3È</v>
      </c>
      <c r="AC1888" s="142">
        <f t="shared" si="103"/>
        <v>0</v>
      </c>
      <c r="AD1888" s="142" t="str">
        <f>VLOOKUP(U1888,NIVEAUXADMIN!A:B,2,FALSE)</f>
        <v>HT02</v>
      </c>
      <c r="AE1888" s="142" t="str">
        <f>VLOOKUP(V1888,NIVEAUXADMIN!E:F,2,FALSE)</f>
        <v>HT02233</v>
      </c>
      <c r="AF1888" s="142" t="str">
        <f>VLOOKUP(W1888,NIVEAUXADMIN!I:J,2,FALSE)</f>
        <v>HT02233-01</v>
      </c>
      <c r="AG1888" s="142">
        <f>IF(SUMPRODUCT(($A$4:$A1888=A1888)*($V$4:$V1888=V1888))&gt;1,0,1)</f>
        <v>0</v>
      </c>
    </row>
    <row r="1889" spans="1:33">
      <c r="A1889" s="86" t="s">
        <v>1817</v>
      </c>
      <c r="B1889" s="86" t="s">
        <v>1817</v>
      </c>
      <c r="C1889" s="86" t="s">
        <v>26</v>
      </c>
      <c r="D1889" s="142"/>
      <c r="E1889" s="72" t="s">
        <v>1819</v>
      </c>
      <c r="F1889" s="142" t="s">
        <v>16</v>
      </c>
      <c r="G1889" s="142" t="str">
        <f t="shared" si="104"/>
        <v>Octobre</v>
      </c>
      <c r="H1889" s="158">
        <v>42649</v>
      </c>
      <c r="I1889" s="84" t="s">
        <v>1051</v>
      </c>
      <c r="J1889" s="142" t="s">
        <v>1052</v>
      </c>
      <c r="K1889" s="142" t="s">
        <v>1063</v>
      </c>
      <c r="L1889" s="142"/>
      <c r="M1889" s="80" t="str">
        <f>IFERROR(VLOOKUP(K1889,REFERENCES!R:S,2,FALSE),"")</f>
        <v>Nombre</v>
      </c>
      <c r="N1889" s="159">
        <v>40</v>
      </c>
      <c r="O1889" s="75"/>
      <c r="P1889" s="75"/>
      <c r="Q1889" s="75"/>
      <c r="R1889" s="79" t="s">
        <v>1885</v>
      </c>
      <c r="S1889" s="144">
        <v>40</v>
      </c>
      <c r="T1889" s="85" t="s">
        <v>1040</v>
      </c>
      <c r="U1889" s="142" t="s">
        <v>183</v>
      </c>
      <c r="V1889" s="142" t="s">
        <v>580</v>
      </c>
      <c r="W1889" s="86" t="s">
        <v>1615</v>
      </c>
      <c r="X1889" s="142"/>
      <c r="Y1889" s="142" t="s">
        <v>1036</v>
      </c>
      <c r="Z1889" s="142" t="s">
        <v>1069</v>
      </c>
      <c r="AA1889" s="142"/>
      <c r="AB1889" s="142" t="str">
        <f t="shared" si="102"/>
        <v>WOR2016106SUTH3È</v>
      </c>
      <c r="AC1889" s="142">
        <f t="shared" si="103"/>
        <v>0</v>
      </c>
      <c r="AD1889" s="142" t="str">
        <f>VLOOKUP(U1889,NIVEAUXADMIN!A:B,2,FALSE)</f>
        <v>HT02</v>
      </c>
      <c r="AE1889" s="142" t="str">
        <f>VLOOKUP(V1889,NIVEAUXADMIN!E:F,2,FALSE)</f>
        <v>HT02233</v>
      </c>
      <c r="AF1889" s="142" t="str">
        <f>VLOOKUP(W1889,NIVEAUXADMIN!I:J,2,FALSE)</f>
        <v>HT02233-01</v>
      </c>
      <c r="AG1889" s="142">
        <f>IF(SUMPRODUCT(($A$4:$A1889=A1889)*($V$4:$V1889=V1889))&gt;1,0,1)</f>
        <v>0</v>
      </c>
    </row>
    <row r="1890" spans="1:33">
      <c r="A1890" s="86" t="s">
        <v>1817</v>
      </c>
      <c r="B1890" s="86" t="s">
        <v>1817</v>
      </c>
      <c r="C1890" s="86" t="s">
        <v>26</v>
      </c>
      <c r="D1890" s="142"/>
      <c r="E1890" s="72" t="s">
        <v>1819</v>
      </c>
      <c r="F1890" s="142" t="s">
        <v>16</v>
      </c>
      <c r="G1890" s="142" t="str">
        <f t="shared" si="104"/>
        <v>Octobre</v>
      </c>
      <c r="H1890" s="158">
        <v>42649</v>
      </c>
      <c r="I1890" s="84" t="s">
        <v>1051</v>
      </c>
      <c r="J1890" s="142" t="s">
        <v>1052</v>
      </c>
      <c r="K1890" s="142" t="s">
        <v>1062</v>
      </c>
      <c r="L1890" s="142" t="s">
        <v>1823</v>
      </c>
      <c r="M1890" s="80" t="str">
        <f>IFERROR(VLOOKUP(K1890,REFERENCES!R:S,2,FALSE),"")</f>
        <v>Nombre</v>
      </c>
      <c r="N1890" s="159">
        <v>50</v>
      </c>
      <c r="O1890" s="75"/>
      <c r="P1890" s="75"/>
      <c r="Q1890" s="75"/>
      <c r="R1890" s="79" t="s">
        <v>1885</v>
      </c>
      <c r="S1890" s="144">
        <v>50</v>
      </c>
      <c r="T1890" s="85" t="s">
        <v>1040</v>
      </c>
      <c r="U1890" s="142" t="s">
        <v>183</v>
      </c>
      <c r="V1890" s="142" t="s">
        <v>580</v>
      </c>
      <c r="W1890" s="86" t="s">
        <v>1615</v>
      </c>
      <c r="X1890" s="142"/>
      <c r="Y1890" s="142" t="s">
        <v>1036</v>
      </c>
      <c r="Z1890" s="142" t="s">
        <v>1069</v>
      </c>
      <c r="AA1890" s="142"/>
      <c r="AB1890" s="142" t="str">
        <f t="shared" si="102"/>
        <v>WOR2016106SUTH3È</v>
      </c>
      <c r="AC1890" s="142">
        <f t="shared" si="103"/>
        <v>0</v>
      </c>
      <c r="AD1890" s="142" t="str">
        <f>VLOOKUP(U1890,NIVEAUXADMIN!A:B,2,FALSE)</f>
        <v>HT02</v>
      </c>
      <c r="AE1890" s="142" t="str">
        <f>VLOOKUP(V1890,NIVEAUXADMIN!E:F,2,FALSE)</f>
        <v>HT02233</v>
      </c>
      <c r="AF1890" s="142" t="str">
        <f>VLOOKUP(W1890,NIVEAUXADMIN!I:J,2,FALSE)</f>
        <v>HT02233-01</v>
      </c>
      <c r="AG1890" s="142">
        <f>IF(SUMPRODUCT(($A$4:$A1890=A1890)*($V$4:$V1890=V1890))&gt;1,0,1)</f>
        <v>0</v>
      </c>
    </row>
    <row r="1891" spans="1:33">
      <c r="A1891" s="86" t="s">
        <v>1817</v>
      </c>
      <c r="B1891" s="86" t="s">
        <v>1817</v>
      </c>
      <c r="C1891" s="86" t="s">
        <v>26</v>
      </c>
      <c r="D1891" s="142"/>
      <c r="E1891" s="72" t="s">
        <v>1819</v>
      </c>
      <c r="F1891" s="142" t="s">
        <v>16</v>
      </c>
      <c r="G1891" s="142" t="str">
        <f t="shared" si="104"/>
        <v>Novembre</v>
      </c>
      <c r="H1891" s="158">
        <v>42699</v>
      </c>
      <c r="I1891" s="84" t="s">
        <v>1049</v>
      </c>
      <c r="J1891" s="142" t="s">
        <v>1083</v>
      </c>
      <c r="K1891" s="142" t="s">
        <v>1025</v>
      </c>
      <c r="L1891" s="142" t="s">
        <v>1022</v>
      </c>
      <c r="M1891" s="80" t="str">
        <f>IFERROR(VLOOKUP(K1891,REFERENCES!R:S,2,FALSE),"")</f>
        <v>Valeur en HTG</v>
      </c>
      <c r="N1891" s="159">
        <v>84</v>
      </c>
      <c r="O1891" s="75"/>
      <c r="P1891" s="75"/>
      <c r="Q1891" s="75"/>
      <c r="R1891" s="79" t="s">
        <v>1885</v>
      </c>
      <c r="S1891" s="144">
        <v>84</v>
      </c>
      <c r="T1891" s="85" t="s">
        <v>1040</v>
      </c>
      <c r="U1891" s="142" t="s">
        <v>183</v>
      </c>
      <c r="V1891" s="142" t="s">
        <v>580</v>
      </c>
      <c r="W1891" s="86" t="s">
        <v>1615</v>
      </c>
      <c r="X1891" s="142"/>
      <c r="Y1891" s="142" t="s">
        <v>1037</v>
      </c>
      <c r="Z1891" s="142" t="s">
        <v>1069</v>
      </c>
      <c r="AA1891" s="142"/>
      <c r="AB1891" s="142" t="str">
        <f t="shared" si="102"/>
        <v>WOR20161125SUTH3È</v>
      </c>
      <c r="AC1891" s="142">
        <f t="shared" si="103"/>
        <v>0</v>
      </c>
      <c r="AD1891" s="142" t="str">
        <f>VLOOKUP(U1891,NIVEAUXADMIN!A:B,2,FALSE)</f>
        <v>HT02</v>
      </c>
      <c r="AE1891" s="142" t="str">
        <f>VLOOKUP(V1891,NIVEAUXADMIN!E:F,2,FALSE)</f>
        <v>HT02233</v>
      </c>
      <c r="AF1891" s="142" t="str">
        <f>VLOOKUP(W1891,NIVEAUXADMIN!I:J,2,FALSE)</f>
        <v>HT02233-01</v>
      </c>
      <c r="AG1891" s="142">
        <f>IF(SUMPRODUCT(($A$4:$A1891=A1891)*($V$4:$V1891=V1891))&gt;1,0,1)</f>
        <v>0</v>
      </c>
    </row>
    <row r="1892" spans="1:33">
      <c r="A1892" s="142" t="s">
        <v>1088</v>
      </c>
      <c r="B1892" s="142" t="s">
        <v>1088</v>
      </c>
      <c r="C1892" s="142" t="s">
        <v>26</v>
      </c>
      <c r="D1892" s="143" t="s">
        <v>2607</v>
      </c>
      <c r="E1892" s="72"/>
      <c r="F1892" s="88" t="s">
        <v>32</v>
      </c>
      <c r="G1892" s="88" t="s">
        <v>1957</v>
      </c>
      <c r="H1892" s="101" t="s">
        <v>1963</v>
      </c>
      <c r="I1892" s="84" t="s">
        <v>1049</v>
      </c>
      <c r="J1892" s="142" t="s">
        <v>1053</v>
      </c>
      <c r="K1892" s="142" t="s">
        <v>1048</v>
      </c>
      <c r="L1892" s="142"/>
      <c r="M1892" s="80" t="str">
        <f>IFERROR(VLOOKUP(K1892,REFERENCES!R:S,2,FALSE),"")</f>
        <v>Nombre</v>
      </c>
      <c r="N1892" s="159">
        <v>400</v>
      </c>
      <c r="O1892" s="75"/>
      <c r="P1892" s="75"/>
      <c r="Q1892" s="75"/>
      <c r="R1892" s="79" t="s">
        <v>1885</v>
      </c>
      <c r="S1892" s="144">
        <v>400</v>
      </c>
      <c r="T1892" s="85" t="s">
        <v>1040</v>
      </c>
      <c r="U1892" s="142" t="s">
        <v>17</v>
      </c>
      <c r="V1892" s="142" t="s">
        <v>272</v>
      </c>
      <c r="W1892" s="86" t="s">
        <v>2647</v>
      </c>
      <c r="X1892" s="142" t="s">
        <v>837</v>
      </c>
      <c r="Y1892" s="142"/>
      <c r="Z1892" s="142"/>
      <c r="AA1892" s="142"/>
      <c r="AB1892" s="142" t="e">
        <f t="shared" si="102"/>
        <v>#VALUE!</v>
      </c>
      <c r="AC1892" s="142">
        <f t="shared" si="103"/>
        <v>162</v>
      </c>
      <c r="AD1892" s="142" t="str">
        <f>VLOOKUP(U1892,NIVEAUXADMIN!A:B,2,FALSE)</f>
        <v>HT08</v>
      </c>
      <c r="AE1892" s="142" t="str">
        <f>VLOOKUP(V1892,NIVEAUXADMIN!E:F,2,FALSE)</f>
        <v>HT08834</v>
      </c>
      <c r="AF1892" s="142" t="str">
        <f>VLOOKUP(W1892,NIVEAUXADMIN!I:J,2,FALSE)</f>
        <v>HT08834-05</v>
      </c>
      <c r="AG1892" s="142">
        <f>IF(SUMPRODUCT(($A$4:$A1892=A1892)*($V$4:$V1892=V1892))&gt;1,0,1)</f>
        <v>1</v>
      </c>
    </row>
    <row r="1893" spans="1:33">
      <c r="A1893" s="142" t="s">
        <v>1088</v>
      </c>
      <c r="B1893" s="142" t="s">
        <v>1088</v>
      </c>
      <c r="C1893" s="142" t="s">
        <v>26</v>
      </c>
      <c r="D1893" s="143" t="s">
        <v>2607</v>
      </c>
      <c r="E1893" s="72"/>
      <c r="F1893" s="88" t="s">
        <v>32</v>
      </c>
      <c r="G1893" s="88" t="s">
        <v>1957</v>
      </c>
      <c r="H1893" s="101" t="s">
        <v>1963</v>
      </c>
      <c r="I1893" s="84" t="s">
        <v>1049</v>
      </c>
      <c r="J1893" s="142" t="s">
        <v>1083</v>
      </c>
      <c r="K1893" s="142" t="s">
        <v>1025</v>
      </c>
      <c r="L1893" s="142"/>
      <c r="M1893" s="80" t="str">
        <f>IFERROR(VLOOKUP(K1893,REFERENCES!R:S,2,FALSE),"")</f>
        <v>Valeur en HTG</v>
      </c>
      <c r="N1893" s="159">
        <v>50</v>
      </c>
      <c r="O1893" s="75"/>
      <c r="P1893" s="75"/>
      <c r="Q1893" s="75"/>
      <c r="R1893" s="79" t="s">
        <v>1885</v>
      </c>
      <c r="S1893" s="144">
        <v>400</v>
      </c>
      <c r="T1893" s="85" t="s">
        <v>1040</v>
      </c>
      <c r="U1893" s="142" t="s">
        <v>17</v>
      </c>
      <c r="V1893" s="142" t="s">
        <v>272</v>
      </c>
      <c r="W1893" s="86" t="s">
        <v>2647</v>
      </c>
      <c r="X1893" s="142" t="s">
        <v>837</v>
      </c>
      <c r="Y1893" s="142"/>
      <c r="Z1893" s="142"/>
      <c r="AA1893" s="142"/>
      <c r="AB1893" s="142" t="e">
        <f t="shared" si="102"/>
        <v>#VALUE!</v>
      </c>
      <c r="AC1893" s="142">
        <f t="shared" si="103"/>
        <v>162</v>
      </c>
      <c r="AD1893" s="142" t="str">
        <f>VLOOKUP(U1893,NIVEAUXADMIN!A:B,2,FALSE)</f>
        <v>HT08</v>
      </c>
      <c r="AE1893" s="142" t="str">
        <f>VLOOKUP(V1893,NIVEAUXADMIN!E:F,2,FALSE)</f>
        <v>HT08834</v>
      </c>
      <c r="AF1893" s="142" t="str">
        <f>VLOOKUP(W1893,NIVEAUXADMIN!I:J,2,FALSE)</f>
        <v>HT08834-05</v>
      </c>
      <c r="AG1893" s="142">
        <f>IF(SUMPRODUCT(($A$4:$A1893=A1893)*($V$4:$V1893=V1893))&gt;1,0,1)</f>
        <v>0</v>
      </c>
    </row>
    <row r="1894" spans="1:33">
      <c r="A1894" s="143" t="s">
        <v>1088</v>
      </c>
      <c r="B1894" s="143" t="s">
        <v>1088</v>
      </c>
      <c r="C1894" s="143" t="s">
        <v>26</v>
      </c>
      <c r="D1894" s="143" t="s">
        <v>2607</v>
      </c>
      <c r="E1894" s="142"/>
      <c r="F1894" s="142" t="s">
        <v>16</v>
      </c>
      <c r="G1894" s="142" t="s">
        <v>2789</v>
      </c>
      <c r="H1894" s="158" t="s">
        <v>2606</v>
      </c>
      <c r="I1894" s="84" t="s">
        <v>1049</v>
      </c>
      <c r="J1894" s="142" t="s">
        <v>1053</v>
      </c>
      <c r="K1894" s="142" t="s">
        <v>1048</v>
      </c>
      <c r="L1894" s="142"/>
      <c r="M1894" s="80" t="str">
        <f>IFERROR(VLOOKUP(K1894,REFERENCES!R:S,2,FALSE),"")</f>
        <v>Nombre</v>
      </c>
      <c r="N1894" s="75">
        <v>753</v>
      </c>
      <c r="O1894" s="75"/>
      <c r="P1894" s="75">
        <v>1329</v>
      </c>
      <c r="Q1894" s="75">
        <v>1396</v>
      </c>
      <c r="R1894" s="79"/>
      <c r="S1894" s="144">
        <v>753</v>
      </c>
      <c r="T1894" s="85"/>
      <c r="U1894" s="142" t="s">
        <v>17</v>
      </c>
      <c r="V1894" s="142" t="s">
        <v>272</v>
      </c>
      <c r="W1894" s="86" t="s">
        <v>2647</v>
      </c>
      <c r="X1894" s="142" t="s">
        <v>837</v>
      </c>
      <c r="Y1894" s="142"/>
      <c r="Z1894" s="142"/>
      <c r="AA1894" s="142"/>
      <c r="AB1894" s="142" t="e">
        <f t="shared" si="102"/>
        <v>#VALUE!</v>
      </c>
      <c r="AC1894" s="142">
        <f t="shared" si="103"/>
        <v>162</v>
      </c>
      <c r="AD1894" s="142" t="str">
        <f>VLOOKUP(U1894,NIVEAUXADMIN!A:B,2,FALSE)</f>
        <v>HT08</v>
      </c>
      <c r="AE1894" s="142" t="str">
        <f>VLOOKUP(V1894,NIVEAUXADMIN!E:F,2,FALSE)</f>
        <v>HT08834</v>
      </c>
      <c r="AF1894" s="142" t="str">
        <f>VLOOKUP(W1894,NIVEAUXADMIN!I:J,2,FALSE)</f>
        <v>HT08834-05</v>
      </c>
      <c r="AG1894" s="142">
        <f>IF(SUMPRODUCT(($A$4:$A1894=A1894)*($V$4:$V1894=V1894))&gt;1,0,1)</f>
        <v>0</v>
      </c>
    </row>
    <row r="1895" spans="1:33">
      <c r="A1895" s="143" t="s">
        <v>1088</v>
      </c>
      <c r="B1895" s="143" t="s">
        <v>1088</v>
      </c>
      <c r="C1895" s="143" t="s">
        <v>26</v>
      </c>
      <c r="D1895" s="143" t="s">
        <v>2607</v>
      </c>
      <c r="E1895" s="142"/>
      <c r="F1895" s="142" t="s">
        <v>16</v>
      </c>
      <c r="G1895" s="142" t="s">
        <v>2789</v>
      </c>
      <c r="H1895" s="158" t="s">
        <v>2606</v>
      </c>
      <c r="I1895" s="84" t="s">
        <v>1051</v>
      </c>
      <c r="J1895" s="142" t="s">
        <v>1052</v>
      </c>
      <c r="K1895" s="142" t="s">
        <v>1054</v>
      </c>
      <c r="L1895" s="142"/>
      <c r="M1895" s="80" t="str">
        <f>IFERROR(VLOOKUP(K1895,REFERENCES!R:S,2,FALSE),"")</f>
        <v>Nombre</v>
      </c>
      <c r="N1895" s="75">
        <v>753</v>
      </c>
      <c r="O1895" s="75"/>
      <c r="P1895" s="75">
        <v>1329</v>
      </c>
      <c r="Q1895" s="75">
        <v>1396</v>
      </c>
      <c r="R1895" s="79"/>
      <c r="S1895" s="144">
        <v>753</v>
      </c>
      <c r="T1895" s="85"/>
      <c r="U1895" s="142" t="s">
        <v>17</v>
      </c>
      <c r="V1895" s="142" t="s">
        <v>272</v>
      </c>
      <c r="W1895" s="86" t="s">
        <v>2647</v>
      </c>
      <c r="X1895" s="142" t="s">
        <v>837</v>
      </c>
      <c r="Y1895" s="142"/>
      <c r="Z1895" s="142"/>
      <c r="AA1895" s="142"/>
      <c r="AB1895" s="142" t="e">
        <f t="shared" si="102"/>
        <v>#VALUE!</v>
      </c>
      <c r="AC1895" s="142">
        <f t="shared" si="103"/>
        <v>162</v>
      </c>
      <c r="AD1895" s="142" t="str">
        <f>VLOOKUP(U1895,NIVEAUXADMIN!A:B,2,FALSE)</f>
        <v>HT08</v>
      </c>
      <c r="AE1895" s="142" t="str">
        <f>VLOOKUP(V1895,NIVEAUXADMIN!E:F,2,FALSE)</f>
        <v>HT08834</v>
      </c>
      <c r="AF1895" s="142" t="str">
        <f>VLOOKUP(W1895,NIVEAUXADMIN!I:J,2,FALSE)</f>
        <v>HT08834-05</v>
      </c>
      <c r="AG1895" s="142">
        <f>IF(SUMPRODUCT(($A$4:$A1895=A1895)*($V$4:$V1895=V1895))&gt;1,0,1)</f>
        <v>0</v>
      </c>
    </row>
    <row r="1896" spans="1:33">
      <c r="A1896" s="143" t="s">
        <v>1088</v>
      </c>
      <c r="B1896" s="143" t="s">
        <v>1088</v>
      </c>
      <c r="C1896" s="143" t="s">
        <v>26</v>
      </c>
      <c r="D1896" s="143" t="s">
        <v>2607</v>
      </c>
      <c r="E1896" s="142"/>
      <c r="F1896" s="142" t="s">
        <v>16</v>
      </c>
      <c r="G1896" s="142" t="s">
        <v>2789</v>
      </c>
      <c r="H1896" s="158" t="s">
        <v>2606</v>
      </c>
      <c r="I1896" s="84" t="s">
        <v>1051</v>
      </c>
      <c r="J1896" s="142" t="s">
        <v>1052</v>
      </c>
      <c r="K1896" s="142" t="s">
        <v>1062</v>
      </c>
      <c r="L1896" s="142" t="s">
        <v>2649</v>
      </c>
      <c r="M1896" s="80" t="str">
        <f>IFERROR(VLOOKUP(K1896,REFERENCES!R:S,2,FALSE),"")</f>
        <v>Nombre</v>
      </c>
      <c r="N1896" s="75">
        <v>753</v>
      </c>
      <c r="O1896" s="75"/>
      <c r="P1896" s="75">
        <v>1329</v>
      </c>
      <c r="Q1896" s="75">
        <v>1396</v>
      </c>
      <c r="R1896" s="79"/>
      <c r="S1896" s="144">
        <v>753</v>
      </c>
      <c r="T1896" s="85"/>
      <c r="U1896" s="142" t="s">
        <v>17</v>
      </c>
      <c r="V1896" s="142" t="s">
        <v>272</v>
      </c>
      <c r="W1896" s="86" t="s">
        <v>2647</v>
      </c>
      <c r="X1896" s="142" t="s">
        <v>837</v>
      </c>
      <c r="Y1896" s="142"/>
      <c r="Z1896" s="142"/>
      <c r="AA1896" s="142"/>
      <c r="AB1896" s="142" t="e">
        <f t="shared" si="102"/>
        <v>#VALUE!</v>
      </c>
      <c r="AC1896" s="142">
        <f t="shared" si="103"/>
        <v>162</v>
      </c>
      <c r="AD1896" s="142" t="str">
        <f>VLOOKUP(U1896,NIVEAUXADMIN!A:B,2,FALSE)</f>
        <v>HT08</v>
      </c>
      <c r="AE1896" s="142" t="str">
        <f>VLOOKUP(V1896,NIVEAUXADMIN!E:F,2,FALSE)</f>
        <v>HT08834</v>
      </c>
      <c r="AF1896" s="142" t="str">
        <f>VLOOKUP(W1896,NIVEAUXADMIN!I:J,2,FALSE)</f>
        <v>HT08834-05</v>
      </c>
      <c r="AG1896" s="142">
        <f>IF(SUMPRODUCT(($A$4:$A1896=A1896)*($V$4:$V1896=V1896))&gt;1,0,1)</f>
        <v>0</v>
      </c>
    </row>
    <row r="1897" spans="1:33">
      <c r="A1897" s="143" t="s">
        <v>1088</v>
      </c>
      <c r="B1897" s="143" t="s">
        <v>1088</v>
      </c>
      <c r="C1897" s="143" t="s">
        <v>26</v>
      </c>
      <c r="D1897" s="143" t="s">
        <v>2607</v>
      </c>
      <c r="E1897" s="142"/>
      <c r="F1897" s="142" t="s">
        <v>16</v>
      </c>
      <c r="G1897" s="142" t="s">
        <v>2789</v>
      </c>
      <c r="H1897" s="158" t="s">
        <v>2606</v>
      </c>
      <c r="I1897" s="84" t="s">
        <v>1051</v>
      </c>
      <c r="J1897" s="142" t="s">
        <v>1052</v>
      </c>
      <c r="K1897" s="142" t="s">
        <v>1063</v>
      </c>
      <c r="L1897" s="142"/>
      <c r="M1897" s="80" t="str">
        <f>IFERROR(VLOOKUP(K1897,REFERENCES!R:S,2,FALSE),"")</f>
        <v>Nombre</v>
      </c>
      <c r="N1897" s="75">
        <v>753</v>
      </c>
      <c r="O1897" s="75"/>
      <c r="P1897" s="75">
        <v>1329</v>
      </c>
      <c r="Q1897" s="75">
        <v>1396</v>
      </c>
      <c r="R1897" s="79"/>
      <c r="S1897" s="144">
        <v>753</v>
      </c>
      <c r="T1897" s="85"/>
      <c r="U1897" s="142" t="s">
        <v>17</v>
      </c>
      <c r="V1897" s="142" t="s">
        <v>272</v>
      </c>
      <c r="W1897" s="86" t="s">
        <v>2647</v>
      </c>
      <c r="X1897" s="142" t="s">
        <v>837</v>
      </c>
      <c r="Y1897" s="142"/>
      <c r="Z1897" s="142"/>
      <c r="AA1897" s="142"/>
      <c r="AB1897" s="142" t="e">
        <f t="shared" si="102"/>
        <v>#VALUE!</v>
      </c>
      <c r="AC1897" s="142">
        <f t="shared" si="103"/>
        <v>162</v>
      </c>
      <c r="AD1897" s="142" t="str">
        <f>VLOOKUP(U1897,NIVEAUXADMIN!A:B,2,FALSE)</f>
        <v>HT08</v>
      </c>
      <c r="AE1897" s="142" t="str">
        <f>VLOOKUP(V1897,NIVEAUXADMIN!E:F,2,FALSE)</f>
        <v>HT08834</v>
      </c>
      <c r="AF1897" s="142" t="str">
        <f>VLOOKUP(W1897,NIVEAUXADMIN!I:J,2,FALSE)</f>
        <v>HT08834-05</v>
      </c>
      <c r="AG1897" s="142">
        <f>IF(SUMPRODUCT(($A$4:$A1897=A1897)*($V$4:$V1897=V1897))&gt;1,0,1)</f>
        <v>0</v>
      </c>
    </row>
    <row r="1898" spans="1:33">
      <c r="A1898" s="143" t="s">
        <v>1088</v>
      </c>
      <c r="B1898" s="143" t="s">
        <v>1088</v>
      </c>
      <c r="C1898" s="143" t="s">
        <v>26</v>
      </c>
      <c r="D1898" s="143" t="s">
        <v>2607</v>
      </c>
      <c r="E1898" s="142"/>
      <c r="F1898" s="142" t="s">
        <v>16</v>
      </c>
      <c r="G1898" s="142" t="s">
        <v>2789</v>
      </c>
      <c r="H1898" s="158" t="s">
        <v>2606</v>
      </c>
      <c r="I1898" s="84" t="s">
        <v>1049</v>
      </c>
      <c r="J1898" s="142" t="s">
        <v>1053</v>
      </c>
      <c r="K1898" s="142" t="s">
        <v>1048</v>
      </c>
      <c r="L1898" s="142"/>
      <c r="M1898" s="80" t="str">
        <f>IFERROR(VLOOKUP(K1898,REFERENCES!R:S,2,FALSE),"")</f>
        <v>Nombre</v>
      </c>
      <c r="N1898" s="75">
        <v>379</v>
      </c>
      <c r="O1898" s="75"/>
      <c r="P1898" s="75">
        <v>1151</v>
      </c>
      <c r="Q1898" s="75">
        <v>1185</v>
      </c>
      <c r="R1898" s="79"/>
      <c r="S1898" s="144">
        <v>379</v>
      </c>
      <c r="T1898" s="85"/>
      <c r="U1898" s="142" t="s">
        <v>17</v>
      </c>
      <c r="V1898" s="142" t="s">
        <v>272</v>
      </c>
      <c r="W1898" s="86" t="s">
        <v>2647</v>
      </c>
      <c r="X1898" s="142" t="s">
        <v>2604</v>
      </c>
      <c r="Y1898" s="142"/>
      <c r="Z1898" s="142"/>
      <c r="AA1898" s="142"/>
      <c r="AB1898" s="142" t="e">
        <f t="shared" si="102"/>
        <v>#VALUE!</v>
      </c>
      <c r="AC1898" s="142">
        <f t="shared" si="103"/>
        <v>162</v>
      </c>
      <c r="AD1898" s="142" t="str">
        <f>VLOOKUP(U1898,NIVEAUXADMIN!A:B,2,FALSE)</f>
        <v>HT08</v>
      </c>
      <c r="AE1898" s="142" t="str">
        <f>VLOOKUP(V1898,NIVEAUXADMIN!E:F,2,FALSE)</f>
        <v>HT08834</v>
      </c>
      <c r="AF1898" s="142" t="str">
        <f>VLOOKUP(W1898,NIVEAUXADMIN!I:J,2,FALSE)</f>
        <v>HT08834-05</v>
      </c>
      <c r="AG1898" s="142">
        <f>IF(SUMPRODUCT(($A$4:$A1898=A1898)*($V$4:$V1898=V1898))&gt;1,0,1)</f>
        <v>0</v>
      </c>
    </row>
    <row r="1899" spans="1:33">
      <c r="A1899" s="143" t="s">
        <v>1088</v>
      </c>
      <c r="B1899" s="143" t="s">
        <v>1088</v>
      </c>
      <c r="C1899" s="143" t="s">
        <v>26</v>
      </c>
      <c r="D1899" s="143" t="s">
        <v>2607</v>
      </c>
      <c r="E1899" s="142"/>
      <c r="F1899" s="142" t="s">
        <v>16</v>
      </c>
      <c r="G1899" s="142" t="s">
        <v>2789</v>
      </c>
      <c r="H1899" s="158" t="s">
        <v>2606</v>
      </c>
      <c r="I1899" s="84" t="s">
        <v>1051</v>
      </c>
      <c r="J1899" s="142" t="s">
        <v>1052</v>
      </c>
      <c r="K1899" s="142" t="s">
        <v>1054</v>
      </c>
      <c r="L1899" s="142"/>
      <c r="M1899" s="80" t="str">
        <f>IFERROR(VLOOKUP(K1899,REFERENCES!R:S,2,FALSE),"")</f>
        <v>Nombre</v>
      </c>
      <c r="N1899" s="75">
        <v>379</v>
      </c>
      <c r="O1899" s="75"/>
      <c r="P1899" s="75">
        <v>1151</v>
      </c>
      <c r="Q1899" s="75">
        <v>1185</v>
      </c>
      <c r="R1899" s="79"/>
      <c r="S1899" s="144">
        <v>379</v>
      </c>
      <c r="T1899" s="85"/>
      <c r="U1899" s="142" t="s">
        <v>17</v>
      </c>
      <c r="V1899" s="142" t="s">
        <v>272</v>
      </c>
      <c r="W1899" s="86" t="s">
        <v>2647</v>
      </c>
      <c r="X1899" s="142" t="s">
        <v>2604</v>
      </c>
      <c r="Y1899" s="142"/>
      <c r="Z1899" s="142"/>
      <c r="AA1899" s="142"/>
      <c r="AB1899" s="142" t="e">
        <f t="shared" si="102"/>
        <v>#VALUE!</v>
      </c>
      <c r="AC1899" s="142">
        <f t="shared" si="103"/>
        <v>162</v>
      </c>
      <c r="AD1899" s="142" t="str">
        <f>VLOOKUP(U1899,NIVEAUXADMIN!A:B,2,FALSE)</f>
        <v>HT08</v>
      </c>
      <c r="AE1899" s="142" t="str">
        <f>VLOOKUP(V1899,NIVEAUXADMIN!E:F,2,FALSE)</f>
        <v>HT08834</v>
      </c>
      <c r="AF1899" s="142" t="str">
        <f>VLOOKUP(W1899,NIVEAUXADMIN!I:J,2,FALSE)</f>
        <v>HT08834-05</v>
      </c>
      <c r="AG1899" s="142">
        <f>IF(SUMPRODUCT(($A$4:$A1899=A1899)*($V$4:$V1899=V1899))&gt;1,0,1)</f>
        <v>0</v>
      </c>
    </row>
    <row r="1900" spans="1:33">
      <c r="A1900" s="143" t="s">
        <v>1088</v>
      </c>
      <c r="B1900" s="143" t="s">
        <v>1088</v>
      </c>
      <c r="C1900" s="143" t="s">
        <v>26</v>
      </c>
      <c r="D1900" s="143" t="s">
        <v>2607</v>
      </c>
      <c r="E1900" s="142"/>
      <c r="F1900" s="142" t="s">
        <v>16</v>
      </c>
      <c r="G1900" s="142" t="s">
        <v>2789</v>
      </c>
      <c r="H1900" s="158" t="s">
        <v>2606</v>
      </c>
      <c r="I1900" s="84" t="s">
        <v>1051</v>
      </c>
      <c r="J1900" s="142" t="s">
        <v>1052</v>
      </c>
      <c r="K1900" s="142" t="s">
        <v>1062</v>
      </c>
      <c r="L1900" s="142"/>
      <c r="M1900" s="80" t="str">
        <f>IFERROR(VLOOKUP(K1900,REFERENCES!R:S,2,FALSE),"")</f>
        <v>Nombre</v>
      </c>
      <c r="N1900" s="75">
        <v>379</v>
      </c>
      <c r="O1900" s="75"/>
      <c r="P1900" s="75">
        <v>1151</v>
      </c>
      <c r="Q1900" s="75">
        <v>1185</v>
      </c>
      <c r="R1900" s="79"/>
      <c r="S1900" s="144">
        <v>379</v>
      </c>
      <c r="T1900" s="85"/>
      <c r="U1900" s="142" t="s">
        <v>17</v>
      </c>
      <c r="V1900" s="142" t="s">
        <v>272</v>
      </c>
      <c r="W1900" s="86" t="s">
        <v>2647</v>
      </c>
      <c r="X1900" s="142" t="s">
        <v>2604</v>
      </c>
      <c r="Y1900" s="142"/>
      <c r="Z1900" s="142"/>
      <c r="AA1900" s="142"/>
      <c r="AB1900" s="142" t="e">
        <f t="shared" si="102"/>
        <v>#VALUE!</v>
      </c>
      <c r="AC1900" s="142">
        <f t="shared" si="103"/>
        <v>162</v>
      </c>
      <c r="AD1900" s="142" t="str">
        <f>VLOOKUP(U1900,NIVEAUXADMIN!A:B,2,FALSE)</f>
        <v>HT08</v>
      </c>
      <c r="AE1900" s="142" t="str">
        <f>VLOOKUP(V1900,NIVEAUXADMIN!E:F,2,FALSE)</f>
        <v>HT08834</v>
      </c>
      <c r="AF1900" s="142" t="str">
        <f>VLOOKUP(W1900,NIVEAUXADMIN!I:J,2,FALSE)</f>
        <v>HT08834-05</v>
      </c>
      <c r="AG1900" s="142">
        <f>IF(SUMPRODUCT(($A$4:$A1900=A1900)*($V$4:$V1900=V1900))&gt;1,0,1)</f>
        <v>0</v>
      </c>
    </row>
    <row r="1901" spans="1:33">
      <c r="A1901" s="143" t="s">
        <v>1088</v>
      </c>
      <c r="B1901" s="143" t="s">
        <v>1088</v>
      </c>
      <c r="C1901" s="143" t="s">
        <v>26</v>
      </c>
      <c r="D1901" s="143" t="s">
        <v>2607</v>
      </c>
      <c r="E1901" s="142"/>
      <c r="F1901" s="142" t="s">
        <v>16</v>
      </c>
      <c r="G1901" s="142" t="s">
        <v>2789</v>
      </c>
      <c r="H1901" s="158" t="s">
        <v>2606</v>
      </c>
      <c r="I1901" s="84" t="s">
        <v>1051</v>
      </c>
      <c r="J1901" s="142" t="s">
        <v>1052</v>
      </c>
      <c r="K1901" s="142" t="s">
        <v>1063</v>
      </c>
      <c r="L1901" s="142"/>
      <c r="M1901" s="80" t="str">
        <f>IFERROR(VLOOKUP(K1901,REFERENCES!R:S,2,FALSE),"")</f>
        <v>Nombre</v>
      </c>
      <c r="N1901" s="75">
        <v>379</v>
      </c>
      <c r="O1901" s="75"/>
      <c r="P1901" s="75">
        <v>1151</v>
      </c>
      <c r="Q1901" s="75">
        <v>1185</v>
      </c>
      <c r="R1901" s="79"/>
      <c r="S1901" s="144">
        <v>379</v>
      </c>
      <c r="T1901" s="85"/>
      <c r="U1901" s="142" t="s">
        <v>17</v>
      </c>
      <c r="V1901" s="142" t="s">
        <v>272</v>
      </c>
      <c r="W1901" s="86" t="s">
        <v>2647</v>
      </c>
      <c r="X1901" s="142" t="s">
        <v>2604</v>
      </c>
      <c r="Y1901" s="142"/>
      <c r="Z1901" s="142"/>
      <c r="AA1901" s="142"/>
      <c r="AB1901" s="142" t="e">
        <f t="shared" si="102"/>
        <v>#VALUE!</v>
      </c>
      <c r="AC1901" s="142">
        <f t="shared" si="103"/>
        <v>162</v>
      </c>
      <c r="AD1901" s="142" t="str">
        <f>VLOOKUP(U1901,NIVEAUXADMIN!A:B,2,FALSE)</f>
        <v>HT08</v>
      </c>
      <c r="AE1901" s="142" t="str">
        <f>VLOOKUP(V1901,NIVEAUXADMIN!E:F,2,FALSE)</f>
        <v>HT08834</v>
      </c>
      <c r="AF1901" s="142" t="str">
        <f>VLOOKUP(W1901,NIVEAUXADMIN!I:J,2,FALSE)</f>
        <v>HT08834-05</v>
      </c>
      <c r="AG1901" s="142">
        <f>IF(SUMPRODUCT(($A$4:$A1901=A1901)*($V$4:$V1901=V1901))&gt;1,0,1)</f>
        <v>0</v>
      </c>
    </row>
    <row r="1902" spans="1:33">
      <c r="A1902" s="143" t="s">
        <v>1088</v>
      </c>
      <c r="B1902" s="143" t="s">
        <v>1088</v>
      </c>
      <c r="C1902" s="143" t="s">
        <v>26</v>
      </c>
      <c r="D1902" s="143" t="s">
        <v>2607</v>
      </c>
      <c r="E1902" s="142"/>
      <c r="F1902" s="142" t="s">
        <v>16</v>
      </c>
      <c r="G1902" s="142" t="s">
        <v>2789</v>
      </c>
      <c r="H1902" s="158" t="s">
        <v>2606</v>
      </c>
      <c r="I1902" s="84" t="s">
        <v>1049</v>
      </c>
      <c r="J1902" s="142" t="s">
        <v>1053</v>
      </c>
      <c r="K1902" s="142" t="s">
        <v>1048</v>
      </c>
      <c r="L1902" s="142"/>
      <c r="M1902" s="80" t="str">
        <f>IFERROR(VLOOKUP(K1902,REFERENCES!R:S,2,FALSE),"")</f>
        <v>Nombre</v>
      </c>
      <c r="N1902" s="75">
        <v>442</v>
      </c>
      <c r="O1902" s="75"/>
      <c r="P1902" s="75">
        <v>1329</v>
      </c>
      <c r="Q1902" s="75">
        <v>1396</v>
      </c>
      <c r="R1902" s="79"/>
      <c r="S1902" s="144">
        <v>442</v>
      </c>
      <c r="T1902" s="85"/>
      <c r="U1902" s="142" t="s">
        <v>17</v>
      </c>
      <c r="V1902" s="142" t="s">
        <v>272</v>
      </c>
      <c r="W1902" s="86" t="s">
        <v>2647</v>
      </c>
      <c r="X1902" s="142" t="s">
        <v>2605</v>
      </c>
      <c r="Y1902" s="142"/>
      <c r="Z1902" s="142"/>
      <c r="AA1902" s="142"/>
      <c r="AB1902" s="142" t="e">
        <f t="shared" si="102"/>
        <v>#VALUE!</v>
      </c>
      <c r="AC1902" s="142">
        <f t="shared" si="103"/>
        <v>162</v>
      </c>
      <c r="AD1902" s="142" t="str">
        <f>VLOOKUP(U1902,NIVEAUXADMIN!A:B,2,FALSE)</f>
        <v>HT08</v>
      </c>
      <c r="AE1902" s="142" t="str">
        <f>VLOOKUP(V1902,NIVEAUXADMIN!E:F,2,FALSE)</f>
        <v>HT08834</v>
      </c>
      <c r="AF1902" s="142" t="str">
        <f>VLOOKUP(W1902,NIVEAUXADMIN!I:J,2,FALSE)</f>
        <v>HT08834-05</v>
      </c>
      <c r="AG1902" s="142">
        <f>IF(SUMPRODUCT(($A$4:$A1902=A1902)*($V$4:$V1902=V1902))&gt;1,0,1)</f>
        <v>0</v>
      </c>
    </row>
    <row r="1903" spans="1:33">
      <c r="A1903" s="143" t="s">
        <v>1088</v>
      </c>
      <c r="B1903" s="143" t="s">
        <v>1088</v>
      </c>
      <c r="C1903" s="143" t="s">
        <v>26</v>
      </c>
      <c r="D1903" s="143" t="s">
        <v>2607</v>
      </c>
      <c r="E1903" s="142"/>
      <c r="F1903" s="142" t="s">
        <v>16</v>
      </c>
      <c r="G1903" s="142" t="s">
        <v>2789</v>
      </c>
      <c r="H1903" s="158" t="s">
        <v>2606</v>
      </c>
      <c r="I1903" s="84" t="s">
        <v>1051</v>
      </c>
      <c r="J1903" s="142" t="s">
        <v>1052</v>
      </c>
      <c r="K1903" s="142" t="s">
        <v>1054</v>
      </c>
      <c r="L1903" s="142"/>
      <c r="M1903" s="80" t="str">
        <f>IFERROR(VLOOKUP(K1903,REFERENCES!R:S,2,FALSE),"")</f>
        <v>Nombre</v>
      </c>
      <c r="N1903" s="75">
        <v>442</v>
      </c>
      <c r="O1903" s="75"/>
      <c r="P1903" s="75">
        <v>1329</v>
      </c>
      <c r="Q1903" s="75">
        <v>1396</v>
      </c>
      <c r="R1903" s="79"/>
      <c r="S1903" s="144">
        <v>442</v>
      </c>
      <c r="T1903" s="85"/>
      <c r="U1903" s="142" t="s">
        <v>17</v>
      </c>
      <c r="V1903" s="142" t="s">
        <v>272</v>
      </c>
      <c r="W1903" s="86" t="s">
        <v>2647</v>
      </c>
      <c r="X1903" s="142" t="s">
        <v>2605</v>
      </c>
      <c r="Y1903" s="142"/>
      <c r="Z1903" s="142"/>
      <c r="AA1903" s="142"/>
      <c r="AB1903" s="142" t="e">
        <f t="shared" si="102"/>
        <v>#VALUE!</v>
      </c>
      <c r="AC1903" s="142">
        <f t="shared" si="103"/>
        <v>162</v>
      </c>
      <c r="AD1903" s="142" t="str">
        <f>VLOOKUP(U1903,NIVEAUXADMIN!A:B,2,FALSE)</f>
        <v>HT08</v>
      </c>
      <c r="AE1903" s="142" t="str">
        <f>VLOOKUP(V1903,NIVEAUXADMIN!E:F,2,FALSE)</f>
        <v>HT08834</v>
      </c>
      <c r="AF1903" s="142" t="str">
        <f>VLOOKUP(W1903,NIVEAUXADMIN!I:J,2,FALSE)</f>
        <v>HT08834-05</v>
      </c>
      <c r="AG1903" s="142">
        <f>IF(SUMPRODUCT(($A$4:$A1903=A1903)*($V$4:$V1903=V1903))&gt;1,0,1)</f>
        <v>0</v>
      </c>
    </row>
    <row r="1904" spans="1:33">
      <c r="A1904" s="143" t="s">
        <v>1088</v>
      </c>
      <c r="B1904" s="143" t="s">
        <v>1088</v>
      </c>
      <c r="C1904" s="143" t="s">
        <v>26</v>
      </c>
      <c r="D1904" s="143" t="s">
        <v>2607</v>
      </c>
      <c r="E1904" s="142"/>
      <c r="F1904" s="142" t="s">
        <v>16</v>
      </c>
      <c r="G1904" s="142" t="s">
        <v>2789</v>
      </c>
      <c r="H1904" s="158" t="s">
        <v>2606</v>
      </c>
      <c r="I1904" s="84" t="s">
        <v>1051</v>
      </c>
      <c r="J1904" s="142" t="s">
        <v>1052</v>
      </c>
      <c r="K1904" s="142" t="s">
        <v>1062</v>
      </c>
      <c r="L1904" s="142"/>
      <c r="M1904" s="80" t="str">
        <f>IFERROR(VLOOKUP(K1904,REFERENCES!R:S,2,FALSE),"")</f>
        <v>Nombre</v>
      </c>
      <c r="N1904" s="75">
        <v>442</v>
      </c>
      <c r="O1904" s="75"/>
      <c r="P1904" s="75">
        <v>1329</v>
      </c>
      <c r="Q1904" s="75">
        <v>1396</v>
      </c>
      <c r="R1904" s="79"/>
      <c r="S1904" s="144">
        <v>442</v>
      </c>
      <c r="T1904" s="85"/>
      <c r="U1904" s="142" t="s">
        <v>17</v>
      </c>
      <c r="V1904" s="142" t="s">
        <v>272</v>
      </c>
      <c r="W1904" s="86" t="s">
        <v>2647</v>
      </c>
      <c r="X1904" s="142" t="s">
        <v>2605</v>
      </c>
      <c r="Y1904" s="142"/>
      <c r="Z1904" s="142"/>
      <c r="AA1904" s="142"/>
      <c r="AB1904" s="142" t="e">
        <f t="shared" si="102"/>
        <v>#VALUE!</v>
      </c>
      <c r="AC1904" s="142">
        <f t="shared" si="103"/>
        <v>162</v>
      </c>
      <c r="AD1904" s="142" t="str">
        <f>VLOOKUP(U1904,NIVEAUXADMIN!A:B,2,FALSE)</f>
        <v>HT08</v>
      </c>
      <c r="AE1904" s="142" t="str">
        <f>VLOOKUP(V1904,NIVEAUXADMIN!E:F,2,FALSE)</f>
        <v>HT08834</v>
      </c>
      <c r="AF1904" s="142" t="str">
        <f>VLOOKUP(W1904,NIVEAUXADMIN!I:J,2,FALSE)</f>
        <v>HT08834-05</v>
      </c>
      <c r="AG1904" s="142">
        <f>IF(SUMPRODUCT(($A$4:$A1904=A1904)*($V$4:$V1904=V1904))&gt;1,0,1)</f>
        <v>0</v>
      </c>
    </row>
    <row r="1905" spans="1:33">
      <c r="A1905" s="143" t="s">
        <v>1088</v>
      </c>
      <c r="B1905" s="143" t="s">
        <v>1088</v>
      </c>
      <c r="C1905" s="143" t="s">
        <v>26</v>
      </c>
      <c r="D1905" s="143" t="s">
        <v>2607</v>
      </c>
      <c r="E1905" s="142"/>
      <c r="F1905" s="142" t="s">
        <v>16</v>
      </c>
      <c r="G1905" s="142" t="s">
        <v>2789</v>
      </c>
      <c r="H1905" s="158" t="s">
        <v>2606</v>
      </c>
      <c r="I1905" s="84" t="s">
        <v>1051</v>
      </c>
      <c r="J1905" s="142" t="s">
        <v>1052</v>
      </c>
      <c r="K1905" s="142" t="s">
        <v>1063</v>
      </c>
      <c r="L1905" s="142"/>
      <c r="M1905" s="80" t="str">
        <f>IFERROR(VLOOKUP(K1905,REFERENCES!R:S,2,FALSE),"")</f>
        <v>Nombre</v>
      </c>
      <c r="N1905" s="75">
        <v>442</v>
      </c>
      <c r="O1905" s="75"/>
      <c r="P1905" s="75">
        <v>1329</v>
      </c>
      <c r="Q1905" s="75">
        <v>1396</v>
      </c>
      <c r="R1905" s="79"/>
      <c r="S1905" s="144">
        <v>442</v>
      </c>
      <c r="T1905" s="85"/>
      <c r="U1905" s="142" t="s">
        <v>17</v>
      </c>
      <c r="V1905" s="142" t="s">
        <v>272</v>
      </c>
      <c r="W1905" s="86" t="s">
        <v>2647</v>
      </c>
      <c r="X1905" s="142" t="s">
        <v>2605</v>
      </c>
      <c r="Y1905" s="142"/>
      <c r="Z1905" s="142"/>
      <c r="AA1905" s="142"/>
      <c r="AB1905" s="142" t="e">
        <f t="shared" si="102"/>
        <v>#VALUE!</v>
      </c>
      <c r="AC1905" s="142">
        <f t="shared" si="103"/>
        <v>162</v>
      </c>
      <c r="AD1905" s="142" t="str">
        <f>VLOOKUP(U1905,NIVEAUXADMIN!A:B,2,FALSE)</f>
        <v>HT08</v>
      </c>
      <c r="AE1905" s="142" t="str">
        <f>VLOOKUP(V1905,NIVEAUXADMIN!E:F,2,FALSE)</f>
        <v>HT08834</v>
      </c>
      <c r="AF1905" s="142" t="str">
        <f>VLOOKUP(W1905,NIVEAUXADMIN!I:J,2,FALSE)</f>
        <v>HT08834-05</v>
      </c>
      <c r="AG1905" s="142">
        <f>IF(SUMPRODUCT(($A$4:$A1905=A1905)*($V$4:$V1905=V1905))&gt;1,0,1)</f>
        <v>0</v>
      </c>
    </row>
    <row r="1906" spans="1:33">
      <c r="A1906" s="142" t="s">
        <v>1090</v>
      </c>
      <c r="B1906" s="142" t="s">
        <v>1090</v>
      </c>
      <c r="C1906" s="142" t="s">
        <v>26</v>
      </c>
      <c r="D1906" s="72"/>
      <c r="E1906" s="72"/>
      <c r="F1906" s="142" t="s">
        <v>16</v>
      </c>
      <c r="G1906" s="142" t="str">
        <f t="shared" ref="G1906:G1969" si="105">CHOOSE(MONTH(H1906), "Janvier", "Fevrier", "Mars", "Avril", "Mai", "Juin", "Juillet", "Aout", "Septembre", "Octobre", "Novembre", "Decembre")</f>
        <v>Octobre</v>
      </c>
      <c r="H1906" s="158">
        <v>42644</v>
      </c>
      <c r="I1906" s="84" t="s">
        <v>1051</v>
      </c>
      <c r="J1906" s="142" t="s">
        <v>1052</v>
      </c>
      <c r="K1906" s="142" t="s">
        <v>1056</v>
      </c>
      <c r="L1906" s="142"/>
      <c r="M1906" s="80" t="str">
        <f>IFERROR(VLOOKUP(K1906,REFERENCES!R:S,2,FALSE),"")</f>
        <v>Nombre</v>
      </c>
      <c r="N1906" s="144">
        <v>32</v>
      </c>
      <c r="O1906" s="75"/>
      <c r="P1906" s="75"/>
      <c r="Q1906" s="75"/>
      <c r="R1906" s="79" t="str">
        <f t="shared" ref="R1906:R1937" si="106">IF(SUM(O1906+P1906+Q1906)=0,"",SUM(O1906+P1906+Q1906))</f>
        <v/>
      </c>
      <c r="S1906" s="144">
        <v>32</v>
      </c>
      <c r="T1906" s="85" t="s">
        <v>1040</v>
      </c>
      <c r="U1906" s="142" t="s">
        <v>174</v>
      </c>
      <c r="V1906" s="142" t="s">
        <v>200</v>
      </c>
      <c r="W1906" s="86" t="s">
        <v>1380</v>
      </c>
      <c r="X1906" s="142"/>
      <c r="Y1906" s="142"/>
      <c r="Z1906" s="142"/>
      <c r="AA1906" s="142"/>
      <c r="AB1906" s="142" t="str">
        <f t="shared" si="102"/>
        <v>WOR2016101OUAN1È</v>
      </c>
      <c r="AC1906" s="142">
        <f t="shared" si="103"/>
        <v>0</v>
      </c>
      <c r="AD1906" s="142" t="str">
        <f>VLOOKUP(U1906,NIVEAUXADMIN!A:B,2,FALSE)</f>
        <v>HT01</v>
      </c>
      <c r="AE1906" s="142" t="str">
        <f>VLOOKUP(V1906,NIVEAUXADMIN!E:F,2,FALSE)</f>
        <v>HT01151</v>
      </c>
      <c r="AF1906" s="142" t="str">
        <f>VLOOKUP(W1906,NIVEAUXADMIN!I:J,2,FALSE)</f>
        <v>HT01151-01</v>
      </c>
      <c r="AG1906" s="142">
        <f>IF(SUMPRODUCT(($A$4:$A1906=A1906)*($V$4:$V1906=V1906))&gt;1,0,1)</f>
        <v>1</v>
      </c>
    </row>
    <row r="1907" spans="1:33">
      <c r="A1907" s="142" t="s">
        <v>1090</v>
      </c>
      <c r="B1907" s="142" t="s">
        <v>1090</v>
      </c>
      <c r="C1907" s="142" t="s">
        <v>26</v>
      </c>
      <c r="D1907" s="72"/>
      <c r="E1907" s="72"/>
      <c r="F1907" s="142" t="s">
        <v>16</v>
      </c>
      <c r="G1907" s="142" t="str">
        <f t="shared" si="105"/>
        <v>Octobre</v>
      </c>
      <c r="H1907" s="158">
        <v>42644</v>
      </c>
      <c r="I1907" s="84" t="s">
        <v>1051</v>
      </c>
      <c r="J1907" s="142" t="s">
        <v>1052</v>
      </c>
      <c r="K1907" s="142" t="s">
        <v>1054</v>
      </c>
      <c r="L1907" s="142"/>
      <c r="M1907" s="80" t="str">
        <f>IFERROR(VLOOKUP(K1907,REFERENCES!R:S,2,FALSE),"")</f>
        <v>Nombre</v>
      </c>
      <c r="N1907" s="144">
        <v>32</v>
      </c>
      <c r="O1907" s="75"/>
      <c r="P1907" s="75"/>
      <c r="Q1907" s="75"/>
      <c r="R1907" s="79" t="str">
        <f t="shared" si="106"/>
        <v/>
      </c>
      <c r="S1907" s="144">
        <v>32</v>
      </c>
      <c r="T1907" s="85" t="s">
        <v>1040</v>
      </c>
      <c r="U1907" s="142" t="s">
        <v>174</v>
      </c>
      <c r="V1907" s="142" t="s">
        <v>200</v>
      </c>
      <c r="W1907" s="86" t="s">
        <v>1380</v>
      </c>
      <c r="X1907" s="142"/>
      <c r="Y1907" s="142"/>
      <c r="Z1907" s="142"/>
      <c r="AA1907" s="142"/>
      <c r="AB1907" s="142" t="str">
        <f t="shared" si="102"/>
        <v>WOR2016101OUAN1È</v>
      </c>
      <c r="AC1907" s="142">
        <f t="shared" si="103"/>
        <v>0</v>
      </c>
      <c r="AD1907" s="142" t="str">
        <f>VLOOKUP(U1907,NIVEAUXADMIN!A:B,2,FALSE)</f>
        <v>HT01</v>
      </c>
      <c r="AE1907" s="142" t="str">
        <f>VLOOKUP(V1907,NIVEAUXADMIN!E:F,2,FALSE)</f>
        <v>HT01151</v>
      </c>
      <c r="AF1907" s="142" t="str">
        <f>VLOOKUP(W1907,NIVEAUXADMIN!I:J,2,FALSE)</f>
        <v>HT01151-01</v>
      </c>
      <c r="AG1907" s="142">
        <f>IF(SUMPRODUCT(($A$4:$A1907=A1907)*($V$4:$V1907=V1907))&gt;1,0,1)</f>
        <v>0</v>
      </c>
    </row>
    <row r="1908" spans="1:33">
      <c r="A1908" s="142" t="s">
        <v>1090</v>
      </c>
      <c r="B1908" s="142" t="s">
        <v>1090</v>
      </c>
      <c r="C1908" s="142" t="s">
        <v>26</v>
      </c>
      <c r="D1908" s="72"/>
      <c r="E1908" s="72"/>
      <c r="F1908" s="142" t="s">
        <v>16</v>
      </c>
      <c r="G1908" s="142" t="str">
        <f t="shared" si="105"/>
        <v>Octobre</v>
      </c>
      <c r="H1908" s="158">
        <v>42647</v>
      </c>
      <c r="I1908" s="84" t="s">
        <v>1051</v>
      </c>
      <c r="J1908" s="142" t="s">
        <v>1052</v>
      </c>
      <c r="K1908" s="142" t="s">
        <v>1056</v>
      </c>
      <c r="L1908" s="142"/>
      <c r="M1908" s="80" t="str">
        <f>IFERROR(VLOOKUP(K1908,REFERENCES!R:S,2,FALSE),"")</f>
        <v>Nombre</v>
      </c>
      <c r="N1908" s="144">
        <v>114</v>
      </c>
      <c r="O1908" s="75"/>
      <c r="P1908" s="75"/>
      <c r="Q1908" s="75"/>
      <c r="R1908" s="79" t="str">
        <f t="shared" si="106"/>
        <v/>
      </c>
      <c r="S1908" s="144">
        <v>114</v>
      </c>
      <c r="T1908" s="85" t="s">
        <v>1040</v>
      </c>
      <c r="U1908" s="142" t="s">
        <v>174</v>
      </c>
      <c r="V1908" s="142" t="s">
        <v>488</v>
      </c>
      <c r="W1908" s="86" t="s">
        <v>1377</v>
      </c>
      <c r="X1908" s="142"/>
      <c r="Y1908" s="142"/>
      <c r="Z1908" s="142"/>
      <c r="AA1908" s="142"/>
      <c r="AB1908" s="142" t="str">
        <f t="shared" si="102"/>
        <v>WOR2016104OUPE1È</v>
      </c>
      <c r="AC1908" s="142">
        <f t="shared" si="103"/>
        <v>0</v>
      </c>
      <c r="AD1908" s="142" t="str">
        <f>VLOOKUP(U1908,NIVEAUXADMIN!A:B,2,FALSE)</f>
        <v>HT01</v>
      </c>
      <c r="AE1908" s="142" t="str">
        <f>VLOOKUP(V1908,NIVEAUXADMIN!E:F,2,FALSE)</f>
        <v>HT01114</v>
      </c>
      <c r="AF1908" s="142" t="str">
        <f>VLOOKUP(W1908,NIVEAUXADMIN!I:J,2,FALSE)</f>
        <v>HT01114-01</v>
      </c>
      <c r="AG1908" s="142">
        <f>IF(SUMPRODUCT(($A$4:$A1908=A1908)*($V$4:$V1908=V1908))&gt;1,0,1)</f>
        <v>1</v>
      </c>
    </row>
    <row r="1909" spans="1:33">
      <c r="A1909" s="142" t="s">
        <v>1090</v>
      </c>
      <c r="B1909" s="142" t="s">
        <v>1090</v>
      </c>
      <c r="C1909" s="142" t="s">
        <v>26</v>
      </c>
      <c r="D1909" s="72"/>
      <c r="E1909" s="72"/>
      <c r="F1909" s="142" t="s">
        <v>16</v>
      </c>
      <c r="G1909" s="142" t="str">
        <f t="shared" si="105"/>
        <v>Octobre</v>
      </c>
      <c r="H1909" s="158">
        <v>42647</v>
      </c>
      <c r="I1909" s="84" t="s">
        <v>1051</v>
      </c>
      <c r="J1909" s="142" t="s">
        <v>1052</v>
      </c>
      <c r="K1909" s="142" t="s">
        <v>1054</v>
      </c>
      <c r="L1909" s="142"/>
      <c r="M1909" s="80" t="str">
        <f>IFERROR(VLOOKUP(K1909,REFERENCES!R:S,2,FALSE),"")</f>
        <v>Nombre</v>
      </c>
      <c r="N1909" s="144">
        <v>114</v>
      </c>
      <c r="O1909" s="75"/>
      <c r="P1909" s="75"/>
      <c r="Q1909" s="75"/>
      <c r="R1909" s="79" t="str">
        <f t="shared" si="106"/>
        <v/>
      </c>
      <c r="S1909" s="144">
        <v>114</v>
      </c>
      <c r="T1909" s="85" t="s">
        <v>1040</v>
      </c>
      <c r="U1909" s="142" t="s">
        <v>174</v>
      </c>
      <c r="V1909" s="142" t="s">
        <v>488</v>
      </c>
      <c r="W1909" s="86" t="s">
        <v>1377</v>
      </c>
      <c r="X1909" s="142"/>
      <c r="Y1909" s="142"/>
      <c r="Z1909" s="142"/>
      <c r="AA1909" s="142"/>
      <c r="AB1909" s="142" t="str">
        <f t="shared" si="102"/>
        <v>WOR2016104OUPE1È</v>
      </c>
      <c r="AC1909" s="142">
        <f t="shared" si="103"/>
        <v>0</v>
      </c>
      <c r="AD1909" s="142" t="str">
        <f>VLOOKUP(U1909,NIVEAUXADMIN!A:B,2,FALSE)</f>
        <v>HT01</v>
      </c>
      <c r="AE1909" s="142" t="str">
        <f>VLOOKUP(V1909,NIVEAUXADMIN!E:F,2,FALSE)</f>
        <v>HT01114</v>
      </c>
      <c r="AF1909" s="142" t="str">
        <f>VLOOKUP(W1909,NIVEAUXADMIN!I:J,2,FALSE)</f>
        <v>HT01114-01</v>
      </c>
      <c r="AG1909" s="142">
        <f>IF(SUMPRODUCT(($A$4:$A1909=A1909)*($V$4:$V1909=V1909))&gt;1,0,1)</f>
        <v>0</v>
      </c>
    </row>
    <row r="1910" spans="1:33">
      <c r="A1910" s="142" t="s">
        <v>1090</v>
      </c>
      <c r="B1910" s="142" t="s">
        <v>1090</v>
      </c>
      <c r="C1910" s="142" t="s">
        <v>26</v>
      </c>
      <c r="D1910" s="72"/>
      <c r="E1910" s="72"/>
      <c r="F1910" s="142" t="s">
        <v>16</v>
      </c>
      <c r="G1910" s="142" t="str">
        <f t="shared" si="105"/>
        <v>Octobre</v>
      </c>
      <c r="H1910" s="158">
        <v>42647</v>
      </c>
      <c r="I1910" s="84" t="s">
        <v>1051</v>
      </c>
      <c r="J1910" s="142" t="s">
        <v>1052</v>
      </c>
      <c r="K1910" s="142" t="s">
        <v>1062</v>
      </c>
      <c r="L1910" s="142"/>
      <c r="M1910" s="80" t="str">
        <f>IFERROR(VLOOKUP(K1910,REFERENCES!R:S,2,FALSE),"")</f>
        <v>Nombre</v>
      </c>
      <c r="N1910" s="144">
        <v>35</v>
      </c>
      <c r="O1910" s="75"/>
      <c r="P1910" s="75"/>
      <c r="Q1910" s="75"/>
      <c r="R1910" s="79" t="str">
        <f t="shared" si="106"/>
        <v/>
      </c>
      <c r="S1910" s="144">
        <v>114</v>
      </c>
      <c r="T1910" s="85" t="s">
        <v>1040</v>
      </c>
      <c r="U1910" s="142" t="s">
        <v>174</v>
      </c>
      <c r="V1910" s="142" t="s">
        <v>488</v>
      </c>
      <c r="W1910" s="86" t="s">
        <v>1377</v>
      </c>
      <c r="X1910" s="142"/>
      <c r="Y1910" s="142"/>
      <c r="Z1910" s="142"/>
      <c r="AA1910" s="142"/>
      <c r="AB1910" s="142" t="str">
        <f t="shared" si="102"/>
        <v>WOR2016104OUPE1È</v>
      </c>
      <c r="AC1910" s="142">
        <f t="shared" si="103"/>
        <v>0</v>
      </c>
      <c r="AD1910" s="142" t="str">
        <f>VLOOKUP(U1910,NIVEAUXADMIN!A:B,2,FALSE)</f>
        <v>HT01</v>
      </c>
      <c r="AE1910" s="142" t="str">
        <f>VLOOKUP(V1910,NIVEAUXADMIN!E:F,2,FALSE)</f>
        <v>HT01114</v>
      </c>
      <c r="AF1910" s="142" t="str">
        <f>VLOOKUP(W1910,NIVEAUXADMIN!I:J,2,FALSE)</f>
        <v>HT01114-01</v>
      </c>
      <c r="AG1910" s="142">
        <f>IF(SUMPRODUCT(($A$4:$A1910=A1910)*($V$4:$V1910=V1910))&gt;1,0,1)</f>
        <v>0</v>
      </c>
    </row>
    <row r="1911" spans="1:33">
      <c r="A1911" s="142" t="s">
        <v>1090</v>
      </c>
      <c r="B1911" s="142" t="s">
        <v>1090</v>
      </c>
      <c r="C1911" s="142" t="s">
        <v>26</v>
      </c>
      <c r="D1911" s="72"/>
      <c r="E1911" s="72"/>
      <c r="F1911" s="142" t="s">
        <v>16</v>
      </c>
      <c r="G1911" s="142" t="str">
        <f t="shared" si="105"/>
        <v>Octobre</v>
      </c>
      <c r="H1911" s="158">
        <v>42650</v>
      </c>
      <c r="I1911" s="84" t="s">
        <v>1049</v>
      </c>
      <c r="J1911" s="142" t="s">
        <v>1053</v>
      </c>
      <c r="K1911" s="142" t="s">
        <v>1048</v>
      </c>
      <c r="L1911" s="142"/>
      <c r="M1911" s="80" t="str">
        <f>IFERROR(VLOOKUP(K1911,REFERENCES!R:S,2,FALSE),"")</f>
        <v>Nombre</v>
      </c>
      <c r="N1911" s="144">
        <v>128</v>
      </c>
      <c r="O1911" s="75"/>
      <c r="P1911" s="75"/>
      <c r="Q1911" s="75"/>
      <c r="R1911" s="79" t="str">
        <f t="shared" si="106"/>
        <v/>
      </c>
      <c r="S1911" s="144">
        <v>128</v>
      </c>
      <c r="T1911" s="85"/>
      <c r="U1911" s="142" t="s">
        <v>174</v>
      </c>
      <c r="V1911" s="142" t="s">
        <v>482</v>
      </c>
      <c r="W1911" s="86" t="s">
        <v>1613</v>
      </c>
      <c r="X1911" s="142"/>
      <c r="Y1911" s="142"/>
      <c r="Z1911" s="142"/>
      <c r="AA1911" s="142"/>
      <c r="AB1911" s="142" t="str">
        <f t="shared" si="102"/>
        <v>WOR2016107OUKE3È</v>
      </c>
      <c r="AC1911" s="142">
        <f t="shared" si="103"/>
        <v>0</v>
      </c>
      <c r="AD1911" s="142" t="str">
        <f>VLOOKUP(U1911,NIVEAUXADMIN!A:B,2,FALSE)</f>
        <v>HT01</v>
      </c>
      <c r="AE1911" s="142" t="str">
        <f>VLOOKUP(V1911,NIVEAUXADMIN!E:F,2,FALSE)</f>
        <v>HT01115</v>
      </c>
      <c r="AF1911" s="142" t="str">
        <f>VLOOKUP(W1911,NIVEAUXADMIN!I:J,2,FALSE)</f>
        <v>HT01115-03</v>
      </c>
      <c r="AG1911" s="142">
        <f>IF(SUMPRODUCT(($A$4:$A1911=A1911)*($V$4:$V1911=V1911))&gt;1,0,1)</f>
        <v>1</v>
      </c>
    </row>
    <row r="1912" spans="1:33">
      <c r="A1912" s="142" t="s">
        <v>1090</v>
      </c>
      <c r="B1912" s="142" t="s">
        <v>1090</v>
      </c>
      <c r="C1912" s="142" t="s">
        <v>26</v>
      </c>
      <c r="D1912" s="72"/>
      <c r="E1912" s="72"/>
      <c r="F1912" s="142" t="s">
        <v>16</v>
      </c>
      <c r="G1912" s="142" t="str">
        <f t="shared" si="105"/>
        <v>Octobre</v>
      </c>
      <c r="H1912" s="158">
        <v>42650</v>
      </c>
      <c r="I1912" s="84" t="s">
        <v>1051</v>
      </c>
      <c r="J1912" s="142" t="s">
        <v>1052</v>
      </c>
      <c r="K1912" s="142" t="s">
        <v>1056</v>
      </c>
      <c r="L1912" s="142"/>
      <c r="M1912" s="80" t="str">
        <f>IFERROR(VLOOKUP(K1912,REFERENCES!R:S,2,FALSE),"")</f>
        <v>Nombre</v>
      </c>
      <c r="N1912" s="144">
        <v>128</v>
      </c>
      <c r="O1912" s="75"/>
      <c r="P1912" s="75"/>
      <c r="Q1912" s="75"/>
      <c r="R1912" s="79" t="str">
        <f t="shared" si="106"/>
        <v/>
      </c>
      <c r="S1912" s="144">
        <v>128</v>
      </c>
      <c r="T1912" s="85" t="s">
        <v>1040</v>
      </c>
      <c r="U1912" s="142" t="s">
        <v>174</v>
      </c>
      <c r="V1912" s="142" t="s">
        <v>482</v>
      </c>
      <c r="W1912" s="86" t="s">
        <v>1613</v>
      </c>
      <c r="X1912" s="142"/>
      <c r="Y1912" s="142"/>
      <c r="Z1912" s="142"/>
      <c r="AA1912" s="142"/>
      <c r="AB1912" s="142" t="str">
        <f t="shared" si="102"/>
        <v>WOR2016107OUKE3È</v>
      </c>
      <c r="AC1912" s="142">
        <f t="shared" si="103"/>
        <v>0</v>
      </c>
      <c r="AD1912" s="142" t="str">
        <f>VLOOKUP(U1912,NIVEAUXADMIN!A:B,2,FALSE)</f>
        <v>HT01</v>
      </c>
      <c r="AE1912" s="142" t="str">
        <f>VLOOKUP(V1912,NIVEAUXADMIN!E:F,2,FALSE)</f>
        <v>HT01115</v>
      </c>
      <c r="AF1912" s="142" t="str">
        <f>VLOOKUP(W1912,NIVEAUXADMIN!I:J,2,FALSE)</f>
        <v>HT01115-03</v>
      </c>
      <c r="AG1912" s="142">
        <f>IF(SUMPRODUCT(($A$4:$A1912=A1912)*($V$4:$V1912=V1912))&gt;1,0,1)</f>
        <v>0</v>
      </c>
    </row>
    <row r="1913" spans="1:33">
      <c r="A1913" s="142" t="s">
        <v>1090</v>
      </c>
      <c r="B1913" s="142" t="s">
        <v>1090</v>
      </c>
      <c r="C1913" s="142" t="s">
        <v>26</v>
      </c>
      <c r="D1913" s="72"/>
      <c r="E1913" s="72"/>
      <c r="F1913" s="142" t="s">
        <v>16</v>
      </c>
      <c r="G1913" s="142" t="str">
        <f t="shared" si="105"/>
        <v>Octobre</v>
      </c>
      <c r="H1913" s="158">
        <v>42650</v>
      </c>
      <c r="I1913" s="84" t="s">
        <v>1051</v>
      </c>
      <c r="J1913" s="142" t="s">
        <v>1052</v>
      </c>
      <c r="K1913" s="142" t="s">
        <v>1054</v>
      </c>
      <c r="L1913" s="142"/>
      <c r="M1913" s="80" t="str">
        <f>IFERROR(VLOOKUP(K1913,REFERENCES!R:S,2,FALSE),"")</f>
        <v>Nombre</v>
      </c>
      <c r="N1913" s="144">
        <v>128</v>
      </c>
      <c r="O1913" s="75"/>
      <c r="P1913" s="75"/>
      <c r="Q1913" s="75"/>
      <c r="R1913" s="79" t="str">
        <f t="shared" si="106"/>
        <v/>
      </c>
      <c r="S1913" s="144">
        <v>128</v>
      </c>
      <c r="T1913" s="85" t="s">
        <v>1040</v>
      </c>
      <c r="U1913" s="142" t="s">
        <v>174</v>
      </c>
      <c r="V1913" s="142" t="s">
        <v>482</v>
      </c>
      <c r="W1913" s="86" t="s">
        <v>1613</v>
      </c>
      <c r="X1913" s="142"/>
      <c r="Y1913" s="142"/>
      <c r="Z1913" s="142"/>
      <c r="AA1913" s="142"/>
      <c r="AB1913" s="142" t="str">
        <f t="shared" si="102"/>
        <v>WOR2016107OUKE3È</v>
      </c>
      <c r="AC1913" s="142">
        <f t="shared" si="103"/>
        <v>0</v>
      </c>
      <c r="AD1913" s="142" t="str">
        <f>VLOOKUP(U1913,NIVEAUXADMIN!A:B,2,FALSE)</f>
        <v>HT01</v>
      </c>
      <c r="AE1913" s="142" t="str">
        <f>VLOOKUP(V1913,NIVEAUXADMIN!E:F,2,FALSE)</f>
        <v>HT01115</v>
      </c>
      <c r="AF1913" s="142" t="str">
        <f>VLOOKUP(W1913,NIVEAUXADMIN!I:J,2,FALSE)</f>
        <v>HT01115-03</v>
      </c>
      <c r="AG1913" s="142">
        <f>IF(SUMPRODUCT(($A$4:$A1913=A1913)*($V$4:$V1913=V1913))&gt;1,0,1)</f>
        <v>0</v>
      </c>
    </row>
    <row r="1914" spans="1:33">
      <c r="A1914" s="142" t="s">
        <v>1090</v>
      </c>
      <c r="B1914" s="142" t="s">
        <v>1090</v>
      </c>
      <c r="C1914" s="142" t="s">
        <v>26</v>
      </c>
      <c r="D1914" s="72"/>
      <c r="E1914" s="72"/>
      <c r="F1914" s="142" t="s">
        <v>16</v>
      </c>
      <c r="G1914" s="142" t="str">
        <f t="shared" si="105"/>
        <v>Octobre</v>
      </c>
      <c r="H1914" s="158">
        <v>42650</v>
      </c>
      <c r="I1914" s="84" t="s">
        <v>1051</v>
      </c>
      <c r="J1914" s="142" t="s">
        <v>1052</v>
      </c>
      <c r="K1914" s="142" t="s">
        <v>1062</v>
      </c>
      <c r="L1914" s="142"/>
      <c r="M1914" s="80" t="str">
        <f>IFERROR(VLOOKUP(K1914,REFERENCES!R:S,2,FALSE),"")</f>
        <v>Nombre</v>
      </c>
      <c r="N1914" s="144">
        <v>128</v>
      </c>
      <c r="O1914" s="75"/>
      <c r="P1914" s="75"/>
      <c r="Q1914" s="75"/>
      <c r="R1914" s="79" t="str">
        <f t="shared" si="106"/>
        <v/>
      </c>
      <c r="S1914" s="144">
        <v>128</v>
      </c>
      <c r="T1914" s="85" t="s">
        <v>1040</v>
      </c>
      <c r="U1914" s="142" t="s">
        <v>174</v>
      </c>
      <c r="V1914" s="142" t="s">
        <v>482</v>
      </c>
      <c r="W1914" s="86" t="s">
        <v>1613</v>
      </c>
      <c r="X1914" s="142"/>
      <c r="Y1914" s="142"/>
      <c r="Z1914" s="142"/>
      <c r="AA1914" s="142"/>
      <c r="AB1914" s="142" t="str">
        <f t="shared" si="102"/>
        <v>WOR2016107OUKE3È</v>
      </c>
      <c r="AC1914" s="142">
        <f t="shared" si="103"/>
        <v>0</v>
      </c>
      <c r="AD1914" s="142" t="str">
        <f>VLOOKUP(U1914,NIVEAUXADMIN!A:B,2,FALSE)</f>
        <v>HT01</v>
      </c>
      <c r="AE1914" s="142" t="str">
        <f>VLOOKUP(V1914,NIVEAUXADMIN!E:F,2,FALSE)</f>
        <v>HT01115</v>
      </c>
      <c r="AF1914" s="142" t="str">
        <f>VLOOKUP(W1914,NIVEAUXADMIN!I:J,2,FALSE)</f>
        <v>HT01115-03</v>
      </c>
      <c r="AG1914" s="142">
        <f>IF(SUMPRODUCT(($A$4:$A1914=A1914)*($V$4:$V1914=V1914))&gt;1,0,1)</f>
        <v>0</v>
      </c>
    </row>
    <row r="1915" spans="1:33">
      <c r="A1915" s="142" t="s">
        <v>1090</v>
      </c>
      <c r="B1915" s="142" t="s">
        <v>1090</v>
      </c>
      <c r="C1915" s="142" t="s">
        <v>26</v>
      </c>
      <c r="D1915" s="72" t="s">
        <v>1087</v>
      </c>
      <c r="E1915" s="72"/>
      <c r="F1915" s="142" t="s">
        <v>16</v>
      </c>
      <c r="G1915" s="142" t="str">
        <f t="shared" si="105"/>
        <v>Octobre</v>
      </c>
      <c r="H1915" s="158">
        <v>42651</v>
      </c>
      <c r="I1915" s="84" t="s">
        <v>1049</v>
      </c>
      <c r="J1915" s="142" t="s">
        <v>1053</v>
      </c>
      <c r="K1915" s="142" t="s">
        <v>1048</v>
      </c>
      <c r="L1915" s="142"/>
      <c r="M1915" s="80" t="str">
        <f>IFERROR(VLOOKUP(K1915,REFERENCES!R:S,2,FALSE),"")</f>
        <v>Nombre</v>
      </c>
      <c r="N1915" s="144">
        <v>150</v>
      </c>
      <c r="O1915" s="75"/>
      <c r="P1915" s="75"/>
      <c r="Q1915" s="75"/>
      <c r="R1915" s="79" t="str">
        <f t="shared" si="106"/>
        <v/>
      </c>
      <c r="S1915" s="144">
        <v>150</v>
      </c>
      <c r="T1915" s="85"/>
      <c r="U1915" s="142" t="s">
        <v>153</v>
      </c>
      <c r="V1915" s="142" t="s">
        <v>287</v>
      </c>
      <c r="W1915" s="86" t="s">
        <v>1476</v>
      </c>
      <c r="X1915" s="142"/>
      <c r="Y1915" s="142"/>
      <c r="Z1915" s="142"/>
      <c r="AA1915" s="142"/>
      <c r="AB1915" s="142" t="str">
        <f t="shared" si="102"/>
        <v>WOR2016108NIFO2È</v>
      </c>
      <c r="AC1915" s="142">
        <f t="shared" si="103"/>
        <v>0</v>
      </c>
      <c r="AD1915" s="142" t="str">
        <f>VLOOKUP(U1915,NIVEAUXADMIN!A:B,2,FALSE)</f>
        <v>HT10</v>
      </c>
      <c r="AE1915" s="142" t="str">
        <f>VLOOKUP(V1915,NIVEAUXADMIN!E:F,2,FALSE)</f>
        <v>HT101013</v>
      </c>
      <c r="AF1915" s="142" t="str">
        <f>VLOOKUP(W1915,NIVEAUXADMIN!I:J,2,FALSE)</f>
        <v>HT101013-01</v>
      </c>
      <c r="AG1915" s="142">
        <f>IF(SUMPRODUCT(($A$4:$A1915=A1915)*($V$4:$V1915=V1915))&gt;1,0,1)</f>
        <v>1</v>
      </c>
    </row>
    <row r="1916" spans="1:33">
      <c r="A1916" s="142" t="s">
        <v>1090</v>
      </c>
      <c r="B1916" s="142" t="s">
        <v>1090</v>
      </c>
      <c r="C1916" s="142" t="s">
        <v>26</v>
      </c>
      <c r="D1916" s="72" t="s">
        <v>1087</v>
      </c>
      <c r="E1916" s="72"/>
      <c r="F1916" s="142" t="s">
        <v>16</v>
      </c>
      <c r="G1916" s="142" t="str">
        <f t="shared" si="105"/>
        <v>Octobre</v>
      </c>
      <c r="H1916" s="158">
        <v>42651</v>
      </c>
      <c r="I1916" s="84" t="s">
        <v>1051</v>
      </c>
      <c r="J1916" s="142" t="s">
        <v>1052</v>
      </c>
      <c r="K1916" s="142" t="s">
        <v>1056</v>
      </c>
      <c r="L1916" s="142"/>
      <c r="M1916" s="80" t="str">
        <f>IFERROR(VLOOKUP(K1916,REFERENCES!R:S,2,FALSE),"")</f>
        <v>Nombre</v>
      </c>
      <c r="N1916" s="144">
        <v>150</v>
      </c>
      <c r="O1916" s="75"/>
      <c r="P1916" s="75"/>
      <c r="Q1916" s="75"/>
      <c r="R1916" s="79" t="str">
        <f t="shared" si="106"/>
        <v/>
      </c>
      <c r="S1916" s="144">
        <v>150</v>
      </c>
      <c r="T1916" s="85" t="s">
        <v>1040</v>
      </c>
      <c r="U1916" s="142" t="s">
        <v>153</v>
      </c>
      <c r="V1916" s="142" t="s">
        <v>287</v>
      </c>
      <c r="W1916" s="86" t="s">
        <v>1476</v>
      </c>
      <c r="X1916" s="142"/>
      <c r="Y1916" s="142"/>
      <c r="Z1916" s="142"/>
      <c r="AA1916" s="142"/>
      <c r="AB1916" s="142" t="str">
        <f t="shared" si="102"/>
        <v>WOR2016108NIFO2È</v>
      </c>
      <c r="AC1916" s="142">
        <f t="shared" si="103"/>
        <v>0</v>
      </c>
      <c r="AD1916" s="142" t="str">
        <f>VLOOKUP(U1916,NIVEAUXADMIN!A:B,2,FALSE)</f>
        <v>HT10</v>
      </c>
      <c r="AE1916" s="142" t="str">
        <f>VLOOKUP(V1916,NIVEAUXADMIN!E:F,2,FALSE)</f>
        <v>HT101013</v>
      </c>
      <c r="AF1916" s="142" t="str">
        <f>VLOOKUP(W1916,NIVEAUXADMIN!I:J,2,FALSE)</f>
        <v>HT101013-01</v>
      </c>
      <c r="AG1916" s="142">
        <f>IF(SUMPRODUCT(($A$4:$A1916=A1916)*($V$4:$V1916=V1916))&gt;1,0,1)</f>
        <v>0</v>
      </c>
    </row>
    <row r="1917" spans="1:33">
      <c r="A1917" s="142" t="s">
        <v>1090</v>
      </c>
      <c r="B1917" s="142" t="s">
        <v>1090</v>
      </c>
      <c r="C1917" s="142" t="s">
        <v>26</v>
      </c>
      <c r="D1917" s="72" t="s">
        <v>1087</v>
      </c>
      <c r="E1917" s="72"/>
      <c r="F1917" s="142" t="s">
        <v>16</v>
      </c>
      <c r="G1917" s="142" t="str">
        <f t="shared" si="105"/>
        <v>Octobre</v>
      </c>
      <c r="H1917" s="158">
        <v>42651</v>
      </c>
      <c r="I1917" s="84" t="s">
        <v>1051</v>
      </c>
      <c r="J1917" s="142" t="s">
        <v>1052</v>
      </c>
      <c r="K1917" s="142" t="s">
        <v>1054</v>
      </c>
      <c r="L1917" s="142"/>
      <c r="M1917" s="80" t="str">
        <f>IFERROR(VLOOKUP(K1917,REFERENCES!R:S,2,FALSE),"")</f>
        <v>Nombre</v>
      </c>
      <c r="N1917" s="144">
        <v>150</v>
      </c>
      <c r="O1917" s="75"/>
      <c r="P1917" s="75"/>
      <c r="Q1917" s="75"/>
      <c r="R1917" s="79" t="str">
        <f t="shared" si="106"/>
        <v/>
      </c>
      <c r="S1917" s="144">
        <v>150</v>
      </c>
      <c r="T1917" s="85" t="s">
        <v>1040</v>
      </c>
      <c r="U1917" s="142" t="s">
        <v>153</v>
      </c>
      <c r="V1917" s="142" t="s">
        <v>287</v>
      </c>
      <c r="W1917" s="86" t="s">
        <v>1476</v>
      </c>
      <c r="X1917" s="142"/>
      <c r="Y1917" s="142"/>
      <c r="Z1917" s="142"/>
      <c r="AA1917" s="142"/>
      <c r="AB1917" s="142" t="str">
        <f t="shared" si="102"/>
        <v>WOR2016108NIFO2È</v>
      </c>
      <c r="AC1917" s="142">
        <f t="shared" si="103"/>
        <v>0</v>
      </c>
      <c r="AD1917" s="142" t="str">
        <f>VLOOKUP(U1917,NIVEAUXADMIN!A:B,2,FALSE)</f>
        <v>HT10</v>
      </c>
      <c r="AE1917" s="142" t="str">
        <f>VLOOKUP(V1917,NIVEAUXADMIN!E:F,2,FALSE)</f>
        <v>HT101013</v>
      </c>
      <c r="AF1917" s="142" t="str">
        <f>VLOOKUP(W1917,NIVEAUXADMIN!I:J,2,FALSE)</f>
        <v>HT101013-01</v>
      </c>
      <c r="AG1917" s="142">
        <f>IF(SUMPRODUCT(($A$4:$A1917=A1917)*($V$4:$V1917=V1917))&gt;1,0,1)</f>
        <v>0</v>
      </c>
    </row>
    <row r="1918" spans="1:33">
      <c r="A1918" s="86" t="s">
        <v>1090</v>
      </c>
      <c r="B1918" s="86" t="s">
        <v>1090</v>
      </c>
      <c r="C1918" s="86" t="s">
        <v>26</v>
      </c>
      <c r="D1918" s="72" t="s">
        <v>1087</v>
      </c>
      <c r="E1918" s="72"/>
      <c r="F1918" s="142" t="s">
        <v>16</v>
      </c>
      <c r="G1918" s="142" t="str">
        <f t="shared" si="105"/>
        <v>Octobre</v>
      </c>
      <c r="H1918" s="158">
        <v>42651</v>
      </c>
      <c r="I1918" s="84" t="s">
        <v>1051</v>
      </c>
      <c r="J1918" s="142" t="s">
        <v>1052</v>
      </c>
      <c r="K1918" s="142" t="s">
        <v>1061</v>
      </c>
      <c r="L1918" s="142"/>
      <c r="M1918" s="80" t="str">
        <f>IFERROR(VLOOKUP(K1918,REFERENCES!R:S,2,FALSE),"")</f>
        <v>Nombre</v>
      </c>
      <c r="N1918" s="144">
        <v>150</v>
      </c>
      <c r="O1918" s="75"/>
      <c r="P1918" s="75"/>
      <c r="Q1918" s="75"/>
      <c r="R1918" s="79" t="str">
        <f t="shared" si="106"/>
        <v/>
      </c>
      <c r="S1918" s="144">
        <v>150</v>
      </c>
      <c r="T1918" s="85" t="s">
        <v>1040</v>
      </c>
      <c r="U1918" s="142" t="s">
        <v>153</v>
      </c>
      <c r="V1918" s="142" t="s">
        <v>287</v>
      </c>
      <c r="W1918" s="86" t="s">
        <v>1476</v>
      </c>
      <c r="X1918" s="142"/>
      <c r="Y1918" s="142"/>
      <c r="Z1918" s="142"/>
      <c r="AA1918" s="142"/>
      <c r="AB1918" s="142" t="str">
        <f t="shared" si="102"/>
        <v>WOR2016108NIFO2È</v>
      </c>
      <c r="AC1918" s="142">
        <f t="shared" si="103"/>
        <v>0</v>
      </c>
      <c r="AD1918" s="142" t="str">
        <f>VLOOKUP(U1918,NIVEAUXADMIN!A:B,2,FALSE)</f>
        <v>HT10</v>
      </c>
      <c r="AE1918" s="142" t="str">
        <f>VLOOKUP(V1918,NIVEAUXADMIN!E:F,2,FALSE)</f>
        <v>HT101013</v>
      </c>
      <c r="AF1918" s="142" t="str">
        <f>VLOOKUP(W1918,NIVEAUXADMIN!I:J,2,FALSE)</f>
        <v>HT101013-01</v>
      </c>
      <c r="AG1918" s="142">
        <f>IF(SUMPRODUCT(($A$4:$A1918=A1918)*($V$4:$V1918=V1918))&gt;1,0,1)</f>
        <v>0</v>
      </c>
    </row>
    <row r="1919" spans="1:33">
      <c r="A1919" s="86" t="s">
        <v>1090</v>
      </c>
      <c r="B1919" s="86" t="s">
        <v>1090</v>
      </c>
      <c r="C1919" s="86" t="s">
        <v>26</v>
      </c>
      <c r="D1919" s="72" t="s">
        <v>1087</v>
      </c>
      <c r="E1919" s="72"/>
      <c r="F1919" s="142" t="s">
        <v>16</v>
      </c>
      <c r="G1919" s="142" t="str">
        <f t="shared" si="105"/>
        <v>Octobre</v>
      </c>
      <c r="H1919" s="158">
        <v>42651</v>
      </c>
      <c r="I1919" s="84" t="s">
        <v>1051</v>
      </c>
      <c r="J1919" s="142" t="s">
        <v>1052</v>
      </c>
      <c r="K1919" s="142" t="s">
        <v>1058</v>
      </c>
      <c r="L1919" s="142"/>
      <c r="M1919" s="80" t="str">
        <f>IFERROR(VLOOKUP(K1919,REFERENCES!R:S,2,FALSE),"")</f>
        <v>Nombre</v>
      </c>
      <c r="N1919" s="144">
        <v>150</v>
      </c>
      <c r="O1919" s="75"/>
      <c r="P1919" s="75"/>
      <c r="Q1919" s="75"/>
      <c r="R1919" s="79" t="str">
        <f t="shared" si="106"/>
        <v/>
      </c>
      <c r="S1919" s="144">
        <v>150</v>
      </c>
      <c r="T1919" s="85" t="s">
        <v>1040</v>
      </c>
      <c r="U1919" s="142" t="s">
        <v>153</v>
      </c>
      <c r="V1919" s="142" t="s">
        <v>287</v>
      </c>
      <c r="W1919" s="86" t="s">
        <v>1476</v>
      </c>
      <c r="X1919" s="142"/>
      <c r="Y1919" s="142"/>
      <c r="Z1919" s="142"/>
      <c r="AA1919" s="142"/>
      <c r="AB1919" s="142" t="str">
        <f t="shared" si="102"/>
        <v>WOR2016108NIFO2È</v>
      </c>
      <c r="AC1919" s="142">
        <f t="shared" si="103"/>
        <v>0</v>
      </c>
      <c r="AD1919" s="142" t="str">
        <f>VLOOKUP(U1919,NIVEAUXADMIN!A:B,2,FALSE)</f>
        <v>HT10</v>
      </c>
      <c r="AE1919" s="142" t="str">
        <f>VLOOKUP(V1919,NIVEAUXADMIN!E:F,2,FALSE)</f>
        <v>HT101013</v>
      </c>
      <c r="AF1919" s="142" t="str">
        <f>VLOOKUP(W1919,NIVEAUXADMIN!I:J,2,FALSE)</f>
        <v>HT101013-01</v>
      </c>
      <c r="AG1919" s="142">
        <f>IF(SUMPRODUCT(($A$4:$A1919=A1919)*($V$4:$V1919=V1919))&gt;1,0,1)</f>
        <v>0</v>
      </c>
    </row>
    <row r="1920" spans="1:33">
      <c r="A1920" s="142" t="s">
        <v>1090</v>
      </c>
      <c r="B1920" s="142" t="s">
        <v>1090</v>
      </c>
      <c r="C1920" s="142" t="s">
        <v>26</v>
      </c>
      <c r="D1920" s="72"/>
      <c r="E1920" s="72"/>
      <c r="F1920" s="142" t="s">
        <v>16</v>
      </c>
      <c r="G1920" s="142" t="str">
        <f t="shared" si="105"/>
        <v>Octobre</v>
      </c>
      <c r="H1920" s="158">
        <v>42651</v>
      </c>
      <c r="I1920" s="84" t="s">
        <v>1049</v>
      </c>
      <c r="J1920" s="142" t="s">
        <v>1053</v>
      </c>
      <c r="K1920" s="142" t="s">
        <v>1048</v>
      </c>
      <c r="L1920" s="142"/>
      <c r="M1920" s="80" t="str">
        <f>IFERROR(VLOOKUP(K1920,REFERENCES!R:S,2,FALSE),"")</f>
        <v>Nombre</v>
      </c>
      <c r="N1920" s="144">
        <v>300</v>
      </c>
      <c r="O1920" s="75"/>
      <c r="P1920" s="75"/>
      <c r="Q1920" s="75"/>
      <c r="R1920" s="79" t="str">
        <f t="shared" si="106"/>
        <v/>
      </c>
      <c r="S1920" s="144">
        <v>300</v>
      </c>
      <c r="T1920" s="85"/>
      <c r="U1920" s="142" t="s">
        <v>153</v>
      </c>
      <c r="V1920" s="142" t="s">
        <v>296</v>
      </c>
      <c r="W1920" s="86" t="s">
        <v>1329</v>
      </c>
      <c r="X1920" s="142"/>
      <c r="Y1920" s="142"/>
      <c r="Z1920" s="142"/>
      <c r="AA1920" s="142"/>
      <c r="AB1920" s="142" t="str">
        <f t="shared" si="102"/>
        <v>WOR2016108NIMI1È</v>
      </c>
      <c r="AC1920" s="142">
        <f t="shared" si="103"/>
        <v>0</v>
      </c>
      <c r="AD1920" s="142" t="str">
        <f>VLOOKUP(U1920,NIVEAUXADMIN!A:B,2,FALSE)</f>
        <v>HT10</v>
      </c>
      <c r="AE1920" s="142" t="str">
        <f>VLOOKUP(V1920,NIVEAUXADMIN!E:F,2,FALSE)</f>
        <v>HT101011</v>
      </c>
      <c r="AF1920" s="142" t="str">
        <f>VLOOKUP(W1920,NIVEAUXADMIN!I:J,2,FALSE)</f>
        <v>HT101011-01</v>
      </c>
      <c r="AG1920" s="142">
        <f>IF(SUMPRODUCT(($A$4:$A1920=A1920)*($V$4:$V1920=V1920))&gt;1,0,1)</f>
        <v>1</v>
      </c>
    </row>
    <row r="1921" spans="1:33">
      <c r="A1921" s="142" t="s">
        <v>1090</v>
      </c>
      <c r="B1921" s="142" t="s">
        <v>1090</v>
      </c>
      <c r="C1921" s="142" t="s">
        <v>26</v>
      </c>
      <c r="D1921" s="72"/>
      <c r="E1921" s="72"/>
      <c r="F1921" s="142" t="s">
        <v>16</v>
      </c>
      <c r="G1921" s="142" t="str">
        <f t="shared" si="105"/>
        <v>Octobre</v>
      </c>
      <c r="H1921" s="158">
        <v>42651</v>
      </c>
      <c r="I1921" s="84" t="s">
        <v>1051</v>
      </c>
      <c r="J1921" s="142" t="s">
        <v>1052</v>
      </c>
      <c r="K1921" s="142" t="s">
        <v>1056</v>
      </c>
      <c r="L1921" s="142"/>
      <c r="M1921" s="80" t="str">
        <f>IFERROR(VLOOKUP(K1921,REFERENCES!R:S,2,FALSE),"")</f>
        <v>Nombre</v>
      </c>
      <c r="N1921" s="144">
        <v>300</v>
      </c>
      <c r="O1921" s="75"/>
      <c r="P1921" s="75"/>
      <c r="Q1921" s="75"/>
      <c r="R1921" s="79" t="str">
        <f t="shared" si="106"/>
        <v/>
      </c>
      <c r="S1921" s="144">
        <v>300</v>
      </c>
      <c r="T1921" s="85" t="s">
        <v>1040</v>
      </c>
      <c r="U1921" s="142" t="s">
        <v>153</v>
      </c>
      <c r="V1921" s="142" t="s">
        <v>296</v>
      </c>
      <c r="W1921" s="86" t="s">
        <v>1329</v>
      </c>
      <c r="X1921" s="142"/>
      <c r="Y1921" s="142"/>
      <c r="Z1921" s="142"/>
      <c r="AA1921" s="142"/>
      <c r="AB1921" s="142" t="str">
        <f t="shared" si="102"/>
        <v>WOR2016108NIMI1È</v>
      </c>
      <c r="AC1921" s="142">
        <f t="shared" si="103"/>
        <v>0</v>
      </c>
      <c r="AD1921" s="142" t="str">
        <f>VLOOKUP(U1921,NIVEAUXADMIN!A:B,2,FALSE)</f>
        <v>HT10</v>
      </c>
      <c r="AE1921" s="142" t="str">
        <f>VLOOKUP(V1921,NIVEAUXADMIN!E:F,2,FALSE)</f>
        <v>HT101011</v>
      </c>
      <c r="AF1921" s="142" t="str">
        <f>VLOOKUP(W1921,NIVEAUXADMIN!I:J,2,FALSE)</f>
        <v>HT101011-01</v>
      </c>
      <c r="AG1921" s="142">
        <f>IF(SUMPRODUCT(($A$4:$A1921=A1921)*($V$4:$V1921=V1921))&gt;1,0,1)</f>
        <v>0</v>
      </c>
    </row>
    <row r="1922" spans="1:33">
      <c r="A1922" s="142" t="s">
        <v>1090</v>
      </c>
      <c r="B1922" s="142" t="s">
        <v>1090</v>
      </c>
      <c r="C1922" s="142" t="s">
        <v>26</v>
      </c>
      <c r="D1922" s="72"/>
      <c r="E1922" s="72"/>
      <c r="F1922" s="142" t="s">
        <v>16</v>
      </c>
      <c r="G1922" s="142" t="str">
        <f t="shared" si="105"/>
        <v>Octobre</v>
      </c>
      <c r="H1922" s="158">
        <v>42651</v>
      </c>
      <c r="I1922" s="84" t="s">
        <v>1051</v>
      </c>
      <c r="J1922" s="142" t="s">
        <v>1052</v>
      </c>
      <c r="K1922" s="142" t="s">
        <v>1054</v>
      </c>
      <c r="L1922" s="142"/>
      <c r="M1922" s="80" t="str">
        <f>IFERROR(VLOOKUP(K1922,REFERENCES!R:S,2,FALSE),"")</f>
        <v>Nombre</v>
      </c>
      <c r="N1922" s="144">
        <v>300</v>
      </c>
      <c r="O1922" s="75"/>
      <c r="P1922" s="75"/>
      <c r="Q1922" s="75"/>
      <c r="R1922" s="79" t="str">
        <f t="shared" si="106"/>
        <v/>
      </c>
      <c r="S1922" s="144">
        <v>300</v>
      </c>
      <c r="T1922" s="85" t="s">
        <v>1040</v>
      </c>
      <c r="U1922" s="142" t="s">
        <v>153</v>
      </c>
      <c r="V1922" s="142" t="s">
        <v>296</v>
      </c>
      <c r="W1922" s="86" t="s">
        <v>1329</v>
      </c>
      <c r="X1922" s="142"/>
      <c r="Y1922" s="142"/>
      <c r="Z1922" s="142"/>
      <c r="AA1922" s="142"/>
      <c r="AB1922" s="142" t="str">
        <f t="shared" si="102"/>
        <v>WOR2016108NIMI1È</v>
      </c>
      <c r="AC1922" s="142">
        <f t="shared" si="103"/>
        <v>0</v>
      </c>
      <c r="AD1922" s="142" t="str">
        <f>VLOOKUP(U1922,NIVEAUXADMIN!A:B,2,FALSE)</f>
        <v>HT10</v>
      </c>
      <c r="AE1922" s="142" t="str">
        <f>VLOOKUP(V1922,NIVEAUXADMIN!E:F,2,FALSE)</f>
        <v>HT101011</v>
      </c>
      <c r="AF1922" s="142" t="str">
        <f>VLOOKUP(W1922,NIVEAUXADMIN!I:J,2,FALSE)</f>
        <v>HT101011-01</v>
      </c>
      <c r="AG1922" s="142">
        <f>IF(SUMPRODUCT(($A$4:$A1922=A1922)*($V$4:$V1922=V1922))&gt;1,0,1)</f>
        <v>0</v>
      </c>
    </row>
    <row r="1923" spans="1:33">
      <c r="A1923" s="86" t="s">
        <v>1090</v>
      </c>
      <c r="B1923" s="86" t="s">
        <v>1090</v>
      </c>
      <c r="C1923" s="86" t="s">
        <v>26</v>
      </c>
      <c r="D1923" s="72"/>
      <c r="E1923" s="72"/>
      <c r="F1923" s="142" t="s">
        <v>16</v>
      </c>
      <c r="G1923" s="142" t="str">
        <f t="shared" si="105"/>
        <v>Octobre</v>
      </c>
      <c r="H1923" s="158">
        <v>42651</v>
      </c>
      <c r="I1923" s="84" t="s">
        <v>1051</v>
      </c>
      <c r="J1923" s="142" t="s">
        <v>1052</v>
      </c>
      <c r="K1923" s="142" t="s">
        <v>1061</v>
      </c>
      <c r="L1923" s="142"/>
      <c r="M1923" s="80" t="str">
        <f>IFERROR(VLOOKUP(K1923,REFERENCES!R:S,2,FALSE),"")</f>
        <v>Nombre</v>
      </c>
      <c r="N1923" s="144">
        <v>300</v>
      </c>
      <c r="O1923" s="75"/>
      <c r="P1923" s="75"/>
      <c r="Q1923" s="75"/>
      <c r="R1923" s="79" t="str">
        <f t="shared" si="106"/>
        <v/>
      </c>
      <c r="S1923" s="144">
        <v>300</v>
      </c>
      <c r="T1923" s="85" t="s">
        <v>1040</v>
      </c>
      <c r="U1923" s="142" t="s">
        <v>153</v>
      </c>
      <c r="V1923" s="142" t="s">
        <v>296</v>
      </c>
      <c r="W1923" s="86" t="s">
        <v>1329</v>
      </c>
      <c r="X1923" s="142"/>
      <c r="Y1923" s="142"/>
      <c r="Z1923" s="142"/>
      <c r="AA1923" s="142"/>
      <c r="AB1923" s="142" t="str">
        <f t="shared" si="102"/>
        <v>WOR2016108NIMI1È</v>
      </c>
      <c r="AC1923" s="142">
        <f t="shared" si="103"/>
        <v>0</v>
      </c>
      <c r="AD1923" s="142" t="str">
        <f>VLOOKUP(U1923,NIVEAUXADMIN!A:B,2,FALSE)</f>
        <v>HT10</v>
      </c>
      <c r="AE1923" s="142" t="str">
        <f>VLOOKUP(V1923,NIVEAUXADMIN!E:F,2,FALSE)</f>
        <v>HT101011</v>
      </c>
      <c r="AF1923" s="142" t="str">
        <f>VLOOKUP(W1923,NIVEAUXADMIN!I:J,2,FALSE)</f>
        <v>HT101011-01</v>
      </c>
      <c r="AG1923" s="142">
        <f>IF(SUMPRODUCT(($A$4:$A1923=A1923)*($V$4:$V1923=V1923))&gt;1,0,1)</f>
        <v>0</v>
      </c>
    </row>
    <row r="1924" spans="1:33">
      <c r="A1924" s="86" t="s">
        <v>1090</v>
      </c>
      <c r="B1924" s="86" t="s">
        <v>1090</v>
      </c>
      <c r="C1924" s="86" t="s">
        <v>26</v>
      </c>
      <c r="D1924" s="72"/>
      <c r="E1924" s="72"/>
      <c r="F1924" s="142" t="s">
        <v>16</v>
      </c>
      <c r="G1924" s="142" t="str">
        <f t="shared" si="105"/>
        <v>Octobre</v>
      </c>
      <c r="H1924" s="158">
        <v>42651</v>
      </c>
      <c r="I1924" s="84" t="s">
        <v>1051</v>
      </c>
      <c r="J1924" s="142" t="s">
        <v>1052</v>
      </c>
      <c r="K1924" s="142" t="s">
        <v>1058</v>
      </c>
      <c r="L1924" s="142"/>
      <c r="M1924" s="80" t="str">
        <f>IFERROR(VLOOKUP(K1924,REFERENCES!R:S,2,FALSE),"")</f>
        <v>Nombre</v>
      </c>
      <c r="N1924" s="144">
        <v>300</v>
      </c>
      <c r="O1924" s="75"/>
      <c r="P1924" s="75"/>
      <c r="Q1924" s="75"/>
      <c r="R1924" s="79" t="str">
        <f t="shared" si="106"/>
        <v/>
      </c>
      <c r="S1924" s="144">
        <v>300</v>
      </c>
      <c r="T1924" s="85" t="s">
        <v>1040</v>
      </c>
      <c r="U1924" s="142" t="s">
        <v>153</v>
      </c>
      <c r="V1924" s="142" t="s">
        <v>296</v>
      </c>
      <c r="W1924" s="86" t="s">
        <v>1329</v>
      </c>
      <c r="X1924" s="142"/>
      <c r="Y1924" s="142"/>
      <c r="Z1924" s="142"/>
      <c r="AA1924" s="142"/>
      <c r="AB1924" s="142" t="str">
        <f t="shared" ref="AB1924:AB1987" si="107">UPPER(LEFT(A1924,3)&amp;YEAR(H1924)&amp;MONTH(H1924)&amp;DAY((H1924))&amp;LEFT(U1924,2)&amp;LEFT(V1924,2)&amp;LEFT(W1924,2))</f>
        <v>WOR2016108NIMI1È</v>
      </c>
      <c r="AC1924" s="142">
        <f t="shared" ref="AC1924:AC1987" si="108">COUNTIF($AB$4:$AB$1178,AB1924)</f>
        <v>0</v>
      </c>
      <c r="AD1924" s="142" t="str">
        <f>VLOOKUP(U1924,NIVEAUXADMIN!A:B,2,FALSE)</f>
        <v>HT10</v>
      </c>
      <c r="AE1924" s="142" t="str">
        <f>VLOOKUP(V1924,NIVEAUXADMIN!E:F,2,FALSE)</f>
        <v>HT101011</v>
      </c>
      <c r="AF1924" s="142" t="str">
        <f>VLOOKUP(W1924,NIVEAUXADMIN!I:J,2,FALSE)</f>
        <v>HT101011-01</v>
      </c>
      <c r="AG1924" s="142">
        <f>IF(SUMPRODUCT(($A$4:$A1924=A1924)*($V$4:$V1924=V1924))&gt;1,0,1)</f>
        <v>0</v>
      </c>
    </row>
    <row r="1925" spans="1:33">
      <c r="A1925" s="142" t="s">
        <v>1090</v>
      </c>
      <c r="B1925" s="142" t="s">
        <v>1090</v>
      </c>
      <c r="C1925" s="142" t="s">
        <v>26</v>
      </c>
      <c r="D1925" s="72" t="s">
        <v>1087</v>
      </c>
      <c r="E1925" s="72"/>
      <c r="F1925" s="142" t="s">
        <v>16</v>
      </c>
      <c r="G1925" s="142" t="str">
        <f t="shared" si="105"/>
        <v>Octobre</v>
      </c>
      <c r="H1925" s="158">
        <v>42652</v>
      </c>
      <c r="I1925" s="84" t="s">
        <v>1049</v>
      </c>
      <c r="J1925" s="142" t="s">
        <v>1053</v>
      </c>
      <c r="K1925" s="142" t="s">
        <v>1048</v>
      </c>
      <c r="L1925" s="142"/>
      <c r="M1925" s="80" t="str">
        <f>IFERROR(VLOOKUP(K1925,REFERENCES!R:S,2,FALSE),"")</f>
        <v>Nombre</v>
      </c>
      <c r="N1925" s="144">
        <v>400</v>
      </c>
      <c r="O1925" s="75"/>
      <c r="P1925" s="75"/>
      <c r="Q1925" s="75"/>
      <c r="R1925" s="79" t="str">
        <f t="shared" si="106"/>
        <v/>
      </c>
      <c r="S1925" s="144">
        <v>400</v>
      </c>
      <c r="T1925" s="85"/>
      <c r="U1925" s="142" t="s">
        <v>153</v>
      </c>
      <c r="V1925" s="142" t="s">
        <v>287</v>
      </c>
      <c r="W1925" s="86" t="s">
        <v>1476</v>
      </c>
      <c r="X1925" s="142"/>
      <c r="Y1925" s="142"/>
      <c r="Z1925" s="142"/>
      <c r="AA1925" s="142"/>
      <c r="AB1925" s="142" t="str">
        <f t="shared" si="107"/>
        <v>WOR2016109NIFO2È</v>
      </c>
      <c r="AC1925" s="142">
        <f t="shared" si="108"/>
        <v>0</v>
      </c>
      <c r="AD1925" s="142" t="str">
        <f>VLOOKUP(U1925,NIVEAUXADMIN!A:B,2,FALSE)</f>
        <v>HT10</v>
      </c>
      <c r="AE1925" s="142" t="str">
        <f>VLOOKUP(V1925,NIVEAUXADMIN!E:F,2,FALSE)</f>
        <v>HT101013</v>
      </c>
      <c r="AF1925" s="142" t="str">
        <f>VLOOKUP(W1925,NIVEAUXADMIN!I:J,2,FALSE)</f>
        <v>HT101013-01</v>
      </c>
      <c r="AG1925" s="142">
        <f>IF(SUMPRODUCT(($A$4:$A1925=A1925)*($V$4:$V1925=V1925))&gt;1,0,1)</f>
        <v>0</v>
      </c>
    </row>
    <row r="1926" spans="1:33">
      <c r="A1926" s="142" t="s">
        <v>1090</v>
      </c>
      <c r="B1926" s="142" t="s">
        <v>1090</v>
      </c>
      <c r="C1926" s="142" t="s">
        <v>26</v>
      </c>
      <c r="D1926" s="72" t="s">
        <v>1087</v>
      </c>
      <c r="E1926" s="72"/>
      <c r="F1926" s="142" t="s">
        <v>16</v>
      </c>
      <c r="G1926" s="142" t="str">
        <f t="shared" si="105"/>
        <v>Octobre</v>
      </c>
      <c r="H1926" s="158">
        <v>42652</v>
      </c>
      <c r="I1926" s="84" t="s">
        <v>1051</v>
      </c>
      <c r="J1926" s="142" t="s">
        <v>1052</v>
      </c>
      <c r="K1926" s="142" t="s">
        <v>1056</v>
      </c>
      <c r="L1926" s="142"/>
      <c r="M1926" s="80" t="str">
        <f>IFERROR(VLOOKUP(K1926,REFERENCES!R:S,2,FALSE),"")</f>
        <v>Nombre</v>
      </c>
      <c r="N1926" s="144">
        <v>400</v>
      </c>
      <c r="O1926" s="75"/>
      <c r="P1926" s="75"/>
      <c r="Q1926" s="75"/>
      <c r="R1926" s="79" t="str">
        <f t="shared" si="106"/>
        <v/>
      </c>
      <c r="S1926" s="144">
        <v>400</v>
      </c>
      <c r="T1926" s="85" t="s">
        <v>1040</v>
      </c>
      <c r="U1926" s="142" t="s">
        <v>153</v>
      </c>
      <c r="V1926" s="142" t="s">
        <v>287</v>
      </c>
      <c r="W1926" s="86" t="s">
        <v>1476</v>
      </c>
      <c r="X1926" s="142"/>
      <c r="Y1926" s="142"/>
      <c r="Z1926" s="142"/>
      <c r="AA1926" s="142"/>
      <c r="AB1926" s="142" t="str">
        <f t="shared" si="107"/>
        <v>WOR2016109NIFO2È</v>
      </c>
      <c r="AC1926" s="142">
        <f t="shared" si="108"/>
        <v>0</v>
      </c>
      <c r="AD1926" s="142" t="str">
        <f>VLOOKUP(U1926,NIVEAUXADMIN!A:B,2,FALSE)</f>
        <v>HT10</v>
      </c>
      <c r="AE1926" s="142" t="str">
        <f>VLOOKUP(V1926,NIVEAUXADMIN!E:F,2,FALSE)</f>
        <v>HT101013</v>
      </c>
      <c r="AF1926" s="142" t="str">
        <f>VLOOKUP(W1926,NIVEAUXADMIN!I:J,2,FALSE)</f>
        <v>HT101013-01</v>
      </c>
      <c r="AG1926" s="142">
        <f>IF(SUMPRODUCT(($A$4:$A1926=A1926)*($V$4:$V1926=V1926))&gt;1,0,1)</f>
        <v>0</v>
      </c>
    </row>
    <row r="1927" spans="1:33">
      <c r="A1927" s="142" t="s">
        <v>1090</v>
      </c>
      <c r="B1927" s="142" t="s">
        <v>1090</v>
      </c>
      <c r="C1927" s="142" t="s">
        <v>26</v>
      </c>
      <c r="D1927" s="72" t="s">
        <v>1087</v>
      </c>
      <c r="E1927" s="72"/>
      <c r="F1927" s="142" t="s">
        <v>16</v>
      </c>
      <c r="G1927" s="142" t="str">
        <f t="shared" si="105"/>
        <v>Octobre</v>
      </c>
      <c r="H1927" s="158">
        <v>42652</v>
      </c>
      <c r="I1927" s="84" t="s">
        <v>1051</v>
      </c>
      <c r="J1927" s="142" t="s">
        <v>1052</v>
      </c>
      <c r="K1927" s="142" t="s">
        <v>1054</v>
      </c>
      <c r="L1927" s="142"/>
      <c r="M1927" s="80" t="str">
        <f>IFERROR(VLOOKUP(K1927,REFERENCES!R:S,2,FALSE),"")</f>
        <v>Nombre</v>
      </c>
      <c r="N1927" s="144">
        <v>400</v>
      </c>
      <c r="O1927" s="75"/>
      <c r="P1927" s="75"/>
      <c r="Q1927" s="75"/>
      <c r="R1927" s="79" t="str">
        <f t="shared" si="106"/>
        <v/>
      </c>
      <c r="S1927" s="144">
        <v>400</v>
      </c>
      <c r="T1927" s="85" t="s">
        <v>1040</v>
      </c>
      <c r="U1927" s="142" t="s">
        <v>153</v>
      </c>
      <c r="V1927" s="142" t="s">
        <v>287</v>
      </c>
      <c r="W1927" s="86" t="s">
        <v>1476</v>
      </c>
      <c r="X1927" s="142"/>
      <c r="Y1927" s="142"/>
      <c r="Z1927" s="142"/>
      <c r="AA1927" s="142"/>
      <c r="AB1927" s="142" t="str">
        <f t="shared" si="107"/>
        <v>WOR2016109NIFO2È</v>
      </c>
      <c r="AC1927" s="142">
        <f t="shared" si="108"/>
        <v>0</v>
      </c>
      <c r="AD1927" s="142" t="str">
        <f>VLOOKUP(U1927,NIVEAUXADMIN!A:B,2,FALSE)</f>
        <v>HT10</v>
      </c>
      <c r="AE1927" s="142" t="str">
        <f>VLOOKUP(V1927,NIVEAUXADMIN!E:F,2,FALSE)</f>
        <v>HT101013</v>
      </c>
      <c r="AF1927" s="142" t="str">
        <f>VLOOKUP(W1927,NIVEAUXADMIN!I:J,2,FALSE)</f>
        <v>HT101013-01</v>
      </c>
      <c r="AG1927" s="142">
        <f>IF(SUMPRODUCT(($A$4:$A1927=A1927)*($V$4:$V1927=V1927))&gt;1,0,1)</f>
        <v>0</v>
      </c>
    </row>
    <row r="1928" spans="1:33">
      <c r="A1928" s="86" t="s">
        <v>1090</v>
      </c>
      <c r="B1928" s="86" t="s">
        <v>1090</v>
      </c>
      <c r="C1928" s="86" t="s">
        <v>26</v>
      </c>
      <c r="D1928" s="72" t="s">
        <v>1087</v>
      </c>
      <c r="E1928" s="72"/>
      <c r="F1928" s="142" t="s">
        <v>16</v>
      </c>
      <c r="G1928" s="142" t="str">
        <f t="shared" si="105"/>
        <v>Octobre</v>
      </c>
      <c r="H1928" s="158">
        <v>42652</v>
      </c>
      <c r="I1928" s="84" t="s">
        <v>1051</v>
      </c>
      <c r="J1928" s="142" t="s">
        <v>1052</v>
      </c>
      <c r="K1928" s="142" t="s">
        <v>1061</v>
      </c>
      <c r="L1928" s="142"/>
      <c r="M1928" s="80" t="str">
        <f>IFERROR(VLOOKUP(K1928,REFERENCES!R:S,2,FALSE),"")</f>
        <v>Nombre</v>
      </c>
      <c r="N1928" s="144">
        <v>400</v>
      </c>
      <c r="O1928" s="75"/>
      <c r="P1928" s="75"/>
      <c r="Q1928" s="75"/>
      <c r="R1928" s="79" t="str">
        <f t="shared" si="106"/>
        <v/>
      </c>
      <c r="S1928" s="144">
        <v>400</v>
      </c>
      <c r="T1928" s="85" t="s">
        <v>1040</v>
      </c>
      <c r="U1928" s="142" t="s">
        <v>153</v>
      </c>
      <c r="V1928" s="142" t="s">
        <v>287</v>
      </c>
      <c r="W1928" s="86" t="s">
        <v>1476</v>
      </c>
      <c r="X1928" s="142"/>
      <c r="Y1928" s="142"/>
      <c r="Z1928" s="142"/>
      <c r="AA1928" s="142"/>
      <c r="AB1928" s="142" t="str">
        <f t="shared" si="107"/>
        <v>WOR2016109NIFO2È</v>
      </c>
      <c r="AC1928" s="142">
        <f t="shared" si="108"/>
        <v>0</v>
      </c>
      <c r="AD1928" s="142" t="str">
        <f>VLOOKUP(U1928,NIVEAUXADMIN!A:B,2,FALSE)</f>
        <v>HT10</v>
      </c>
      <c r="AE1928" s="142" t="str">
        <f>VLOOKUP(V1928,NIVEAUXADMIN!E:F,2,FALSE)</f>
        <v>HT101013</v>
      </c>
      <c r="AF1928" s="142" t="str">
        <f>VLOOKUP(W1928,NIVEAUXADMIN!I:J,2,FALSE)</f>
        <v>HT101013-01</v>
      </c>
      <c r="AG1928" s="142">
        <f>IF(SUMPRODUCT(($A$4:$A1928=A1928)*($V$4:$V1928=V1928))&gt;1,0,1)</f>
        <v>0</v>
      </c>
    </row>
    <row r="1929" spans="1:33">
      <c r="A1929" s="86" t="s">
        <v>1090</v>
      </c>
      <c r="B1929" s="86" t="s">
        <v>1090</v>
      </c>
      <c r="C1929" s="86" t="s">
        <v>26</v>
      </c>
      <c r="D1929" s="72" t="s">
        <v>1087</v>
      </c>
      <c r="E1929" s="72"/>
      <c r="F1929" s="142" t="s">
        <v>16</v>
      </c>
      <c r="G1929" s="142" t="str">
        <f t="shared" si="105"/>
        <v>Octobre</v>
      </c>
      <c r="H1929" s="158">
        <v>42652</v>
      </c>
      <c r="I1929" s="84" t="s">
        <v>1051</v>
      </c>
      <c r="J1929" s="142" t="s">
        <v>1052</v>
      </c>
      <c r="K1929" s="142" t="s">
        <v>1058</v>
      </c>
      <c r="L1929" s="142"/>
      <c r="M1929" s="80" t="str">
        <f>IFERROR(VLOOKUP(K1929,REFERENCES!R:S,2,FALSE),"")</f>
        <v>Nombre</v>
      </c>
      <c r="N1929" s="144">
        <v>400</v>
      </c>
      <c r="O1929" s="75"/>
      <c r="P1929" s="75"/>
      <c r="Q1929" s="75"/>
      <c r="R1929" s="79" t="str">
        <f t="shared" si="106"/>
        <v/>
      </c>
      <c r="S1929" s="144">
        <v>400</v>
      </c>
      <c r="T1929" s="85" t="s">
        <v>1040</v>
      </c>
      <c r="U1929" s="142" t="s">
        <v>153</v>
      </c>
      <c r="V1929" s="142" t="s">
        <v>287</v>
      </c>
      <c r="W1929" s="86" t="s">
        <v>1476</v>
      </c>
      <c r="X1929" s="142"/>
      <c r="Y1929" s="142"/>
      <c r="Z1929" s="142"/>
      <c r="AA1929" s="142"/>
      <c r="AB1929" s="142" t="str">
        <f t="shared" si="107"/>
        <v>WOR2016109NIFO2È</v>
      </c>
      <c r="AC1929" s="142">
        <f t="shared" si="108"/>
        <v>0</v>
      </c>
      <c r="AD1929" s="142" t="str">
        <f>VLOOKUP(U1929,NIVEAUXADMIN!A:B,2,FALSE)</f>
        <v>HT10</v>
      </c>
      <c r="AE1929" s="142" t="str">
        <f>VLOOKUP(V1929,NIVEAUXADMIN!E:F,2,FALSE)</f>
        <v>HT101013</v>
      </c>
      <c r="AF1929" s="142" t="str">
        <f>VLOOKUP(W1929,NIVEAUXADMIN!I:J,2,FALSE)</f>
        <v>HT101013-01</v>
      </c>
      <c r="AG1929" s="142">
        <f>IF(SUMPRODUCT(($A$4:$A1929=A1929)*($V$4:$V1929=V1929))&gt;1,0,1)</f>
        <v>0</v>
      </c>
    </row>
    <row r="1930" spans="1:33">
      <c r="A1930" s="142" t="s">
        <v>1090</v>
      </c>
      <c r="B1930" s="142" t="s">
        <v>1090</v>
      </c>
      <c r="C1930" s="142" t="s">
        <v>26</v>
      </c>
      <c r="D1930" s="72"/>
      <c r="E1930" s="72"/>
      <c r="F1930" s="142" t="s">
        <v>16</v>
      </c>
      <c r="G1930" s="142" t="str">
        <f t="shared" si="105"/>
        <v>Octobre</v>
      </c>
      <c r="H1930" s="158">
        <v>42652</v>
      </c>
      <c r="I1930" s="84" t="s">
        <v>1049</v>
      </c>
      <c r="J1930" s="142" t="s">
        <v>1053</v>
      </c>
      <c r="K1930" s="142" t="s">
        <v>1048</v>
      </c>
      <c r="L1930" s="142"/>
      <c r="M1930" s="80" t="str">
        <f>IFERROR(VLOOKUP(K1930,REFERENCES!R:S,2,FALSE),"")</f>
        <v>Nombre</v>
      </c>
      <c r="N1930" s="144">
        <v>134</v>
      </c>
      <c r="O1930" s="75"/>
      <c r="P1930" s="75"/>
      <c r="Q1930" s="75"/>
      <c r="R1930" s="79" t="str">
        <f t="shared" si="106"/>
        <v/>
      </c>
      <c r="S1930" s="144">
        <v>134</v>
      </c>
      <c r="T1930" s="85"/>
      <c r="U1930" s="142" t="s">
        <v>174</v>
      </c>
      <c r="V1930" s="142" t="s">
        <v>482</v>
      </c>
      <c r="W1930" s="86" t="s">
        <v>1633</v>
      </c>
      <c r="X1930" s="142"/>
      <c r="Y1930" s="142"/>
      <c r="Z1930" s="142"/>
      <c r="AA1930" s="142"/>
      <c r="AB1930" s="142" t="str">
        <f t="shared" si="107"/>
        <v>WOR2016109OUKE4È</v>
      </c>
      <c r="AC1930" s="142">
        <f t="shared" si="108"/>
        <v>0</v>
      </c>
      <c r="AD1930" s="142" t="str">
        <f>VLOOKUP(U1930,NIVEAUXADMIN!A:B,2,FALSE)</f>
        <v>HT01</v>
      </c>
      <c r="AE1930" s="142" t="str">
        <f>VLOOKUP(V1930,NIVEAUXADMIN!E:F,2,FALSE)</f>
        <v>HT01115</v>
      </c>
      <c r="AF1930" s="142" t="str">
        <f>VLOOKUP(W1930,NIVEAUXADMIN!I:J,2,FALSE)</f>
        <v>HT01115-04</v>
      </c>
      <c r="AG1930" s="142">
        <f>IF(SUMPRODUCT(($A$4:$A1930=A1930)*($V$4:$V1930=V1930))&gt;1,0,1)</f>
        <v>0</v>
      </c>
    </row>
    <row r="1931" spans="1:33">
      <c r="A1931" s="142" t="s">
        <v>1090</v>
      </c>
      <c r="B1931" s="142" t="s">
        <v>1090</v>
      </c>
      <c r="C1931" s="142" t="s">
        <v>26</v>
      </c>
      <c r="D1931" s="72"/>
      <c r="E1931" s="72"/>
      <c r="F1931" s="142" t="s">
        <v>16</v>
      </c>
      <c r="G1931" s="142" t="str">
        <f t="shared" si="105"/>
        <v>Octobre</v>
      </c>
      <c r="H1931" s="158">
        <v>42652</v>
      </c>
      <c r="I1931" s="84" t="s">
        <v>1051</v>
      </c>
      <c r="J1931" s="142" t="s">
        <v>1052</v>
      </c>
      <c r="K1931" s="142" t="s">
        <v>1056</v>
      </c>
      <c r="L1931" s="142"/>
      <c r="M1931" s="80" t="str">
        <f>IFERROR(VLOOKUP(K1931,REFERENCES!R:S,2,FALSE),"")</f>
        <v>Nombre</v>
      </c>
      <c r="N1931" s="144">
        <v>134</v>
      </c>
      <c r="O1931" s="75"/>
      <c r="P1931" s="75"/>
      <c r="Q1931" s="75"/>
      <c r="R1931" s="79" t="str">
        <f t="shared" si="106"/>
        <v/>
      </c>
      <c r="S1931" s="144">
        <v>134</v>
      </c>
      <c r="T1931" s="85" t="s">
        <v>1040</v>
      </c>
      <c r="U1931" s="142" t="s">
        <v>174</v>
      </c>
      <c r="V1931" s="142" t="s">
        <v>482</v>
      </c>
      <c r="W1931" s="86" t="s">
        <v>1633</v>
      </c>
      <c r="X1931" s="142"/>
      <c r="Y1931" s="142"/>
      <c r="Z1931" s="142"/>
      <c r="AA1931" s="142"/>
      <c r="AB1931" s="142" t="str">
        <f t="shared" si="107"/>
        <v>WOR2016109OUKE4È</v>
      </c>
      <c r="AC1931" s="142">
        <f t="shared" si="108"/>
        <v>0</v>
      </c>
      <c r="AD1931" s="142" t="str">
        <f>VLOOKUP(U1931,NIVEAUXADMIN!A:B,2,FALSE)</f>
        <v>HT01</v>
      </c>
      <c r="AE1931" s="142" t="str">
        <f>VLOOKUP(V1931,NIVEAUXADMIN!E:F,2,FALSE)</f>
        <v>HT01115</v>
      </c>
      <c r="AF1931" s="142" t="str">
        <f>VLOOKUP(W1931,NIVEAUXADMIN!I:J,2,FALSE)</f>
        <v>HT01115-04</v>
      </c>
      <c r="AG1931" s="142">
        <f>IF(SUMPRODUCT(($A$4:$A1931=A1931)*($V$4:$V1931=V1931))&gt;1,0,1)</f>
        <v>0</v>
      </c>
    </row>
    <row r="1932" spans="1:33">
      <c r="A1932" s="142" t="s">
        <v>1090</v>
      </c>
      <c r="B1932" s="142" t="s">
        <v>1090</v>
      </c>
      <c r="C1932" s="142" t="s">
        <v>26</v>
      </c>
      <c r="D1932" s="72"/>
      <c r="E1932" s="72"/>
      <c r="F1932" s="142" t="s">
        <v>16</v>
      </c>
      <c r="G1932" s="142" t="str">
        <f t="shared" si="105"/>
        <v>Octobre</v>
      </c>
      <c r="H1932" s="158">
        <v>42652</v>
      </c>
      <c r="I1932" s="84" t="s">
        <v>1051</v>
      </c>
      <c r="J1932" s="142" t="s">
        <v>1052</v>
      </c>
      <c r="K1932" s="142" t="s">
        <v>1054</v>
      </c>
      <c r="L1932" s="142"/>
      <c r="M1932" s="80" t="str">
        <f>IFERROR(VLOOKUP(K1932,REFERENCES!R:S,2,FALSE),"")</f>
        <v>Nombre</v>
      </c>
      <c r="N1932" s="144">
        <v>134</v>
      </c>
      <c r="O1932" s="75"/>
      <c r="P1932" s="75"/>
      <c r="Q1932" s="75"/>
      <c r="R1932" s="79" t="str">
        <f t="shared" si="106"/>
        <v/>
      </c>
      <c r="S1932" s="144">
        <v>134</v>
      </c>
      <c r="T1932" s="85" t="s">
        <v>1040</v>
      </c>
      <c r="U1932" s="142" t="s">
        <v>174</v>
      </c>
      <c r="V1932" s="142" t="s">
        <v>482</v>
      </c>
      <c r="W1932" s="86" t="s">
        <v>1633</v>
      </c>
      <c r="X1932" s="142"/>
      <c r="Y1932" s="142"/>
      <c r="Z1932" s="142"/>
      <c r="AA1932" s="142"/>
      <c r="AB1932" s="142" t="str">
        <f t="shared" si="107"/>
        <v>WOR2016109OUKE4È</v>
      </c>
      <c r="AC1932" s="142">
        <f t="shared" si="108"/>
        <v>0</v>
      </c>
      <c r="AD1932" s="142" t="str">
        <f>VLOOKUP(U1932,NIVEAUXADMIN!A:B,2,FALSE)</f>
        <v>HT01</v>
      </c>
      <c r="AE1932" s="142" t="str">
        <f>VLOOKUP(V1932,NIVEAUXADMIN!E:F,2,FALSE)</f>
        <v>HT01115</v>
      </c>
      <c r="AF1932" s="142" t="str">
        <f>VLOOKUP(W1932,NIVEAUXADMIN!I:J,2,FALSE)</f>
        <v>HT01115-04</v>
      </c>
      <c r="AG1932" s="142">
        <f>IF(SUMPRODUCT(($A$4:$A1932=A1932)*($V$4:$V1932=V1932))&gt;1,0,1)</f>
        <v>0</v>
      </c>
    </row>
    <row r="1933" spans="1:33">
      <c r="A1933" s="142" t="s">
        <v>1090</v>
      </c>
      <c r="B1933" s="142" t="s">
        <v>1090</v>
      </c>
      <c r="C1933" s="142" t="s">
        <v>26</v>
      </c>
      <c r="D1933" s="72"/>
      <c r="E1933" s="72"/>
      <c r="F1933" s="142" t="s">
        <v>16</v>
      </c>
      <c r="G1933" s="142" t="str">
        <f t="shared" si="105"/>
        <v>Octobre</v>
      </c>
      <c r="H1933" s="158">
        <v>42652</v>
      </c>
      <c r="I1933" s="84" t="s">
        <v>1049</v>
      </c>
      <c r="J1933" s="142" t="s">
        <v>1053</v>
      </c>
      <c r="K1933" s="142" t="s">
        <v>1048</v>
      </c>
      <c r="L1933" s="142"/>
      <c r="M1933" s="80" t="str">
        <f>IFERROR(VLOOKUP(K1933,REFERENCES!R:S,2,FALSE),"")</f>
        <v>Nombre</v>
      </c>
      <c r="N1933" s="144">
        <v>250</v>
      </c>
      <c r="O1933" s="75"/>
      <c r="P1933" s="75"/>
      <c r="Q1933" s="75"/>
      <c r="R1933" s="79" t="str">
        <f t="shared" si="106"/>
        <v/>
      </c>
      <c r="S1933" s="144">
        <v>250</v>
      </c>
      <c r="T1933" s="85"/>
      <c r="U1933" s="142" t="s">
        <v>174</v>
      </c>
      <c r="V1933" s="142" t="s">
        <v>482</v>
      </c>
      <c r="W1933" s="86" t="s">
        <v>1449</v>
      </c>
      <c r="X1933" s="142"/>
      <c r="Y1933" s="142"/>
      <c r="Z1933" s="142"/>
      <c r="AA1933" s="142"/>
      <c r="AB1933" s="142" t="str">
        <f t="shared" si="107"/>
        <v>WOR2016109OUKE2È</v>
      </c>
      <c r="AC1933" s="142">
        <f t="shared" si="108"/>
        <v>0</v>
      </c>
      <c r="AD1933" s="142" t="str">
        <f>VLOOKUP(U1933,NIVEAUXADMIN!A:B,2,FALSE)</f>
        <v>HT01</v>
      </c>
      <c r="AE1933" s="142" t="str">
        <f>VLOOKUP(V1933,NIVEAUXADMIN!E:F,2,FALSE)</f>
        <v>HT01115</v>
      </c>
      <c r="AF1933" s="142" t="str">
        <f>VLOOKUP(W1933,NIVEAUXADMIN!I:J,2,FALSE)</f>
        <v>HT01115-02</v>
      </c>
      <c r="AG1933" s="142">
        <f>IF(SUMPRODUCT(($A$4:$A1933=A1933)*($V$4:$V1933=V1933))&gt;1,0,1)</f>
        <v>0</v>
      </c>
    </row>
    <row r="1934" spans="1:33">
      <c r="A1934" s="142" t="s">
        <v>1090</v>
      </c>
      <c r="B1934" s="142" t="s">
        <v>1090</v>
      </c>
      <c r="C1934" s="142" t="s">
        <v>26</v>
      </c>
      <c r="D1934" s="72"/>
      <c r="E1934" s="72"/>
      <c r="F1934" s="142" t="s">
        <v>16</v>
      </c>
      <c r="G1934" s="142" t="str">
        <f t="shared" si="105"/>
        <v>Octobre</v>
      </c>
      <c r="H1934" s="158">
        <v>42652</v>
      </c>
      <c r="I1934" s="84" t="s">
        <v>1051</v>
      </c>
      <c r="J1934" s="142" t="s">
        <v>1052</v>
      </c>
      <c r="K1934" s="142" t="s">
        <v>1056</v>
      </c>
      <c r="L1934" s="142"/>
      <c r="M1934" s="80" t="str">
        <f>IFERROR(VLOOKUP(K1934,REFERENCES!R:S,2,FALSE),"")</f>
        <v>Nombre</v>
      </c>
      <c r="N1934" s="144">
        <v>250</v>
      </c>
      <c r="O1934" s="75"/>
      <c r="P1934" s="75"/>
      <c r="Q1934" s="75"/>
      <c r="R1934" s="79" t="str">
        <f t="shared" si="106"/>
        <v/>
      </c>
      <c r="S1934" s="144">
        <v>250</v>
      </c>
      <c r="T1934" s="85" t="s">
        <v>1040</v>
      </c>
      <c r="U1934" s="142" t="s">
        <v>174</v>
      </c>
      <c r="V1934" s="142" t="s">
        <v>482</v>
      </c>
      <c r="W1934" s="86" t="s">
        <v>1449</v>
      </c>
      <c r="X1934" s="142"/>
      <c r="Y1934" s="142"/>
      <c r="Z1934" s="142"/>
      <c r="AA1934" s="142"/>
      <c r="AB1934" s="142" t="str">
        <f t="shared" si="107"/>
        <v>WOR2016109OUKE2È</v>
      </c>
      <c r="AC1934" s="142">
        <f t="shared" si="108"/>
        <v>0</v>
      </c>
      <c r="AD1934" s="142" t="str">
        <f>VLOOKUP(U1934,NIVEAUXADMIN!A:B,2,FALSE)</f>
        <v>HT01</v>
      </c>
      <c r="AE1934" s="142" t="str">
        <f>VLOOKUP(V1934,NIVEAUXADMIN!E:F,2,FALSE)</f>
        <v>HT01115</v>
      </c>
      <c r="AF1934" s="142" t="str">
        <f>VLOOKUP(W1934,NIVEAUXADMIN!I:J,2,FALSE)</f>
        <v>HT01115-02</v>
      </c>
      <c r="AG1934" s="142">
        <f>IF(SUMPRODUCT(($A$4:$A1934=A1934)*($V$4:$V1934=V1934))&gt;1,0,1)</f>
        <v>0</v>
      </c>
    </row>
    <row r="1935" spans="1:33">
      <c r="A1935" s="142" t="s">
        <v>1090</v>
      </c>
      <c r="B1935" s="142" t="s">
        <v>1090</v>
      </c>
      <c r="C1935" s="142" t="s">
        <v>26</v>
      </c>
      <c r="D1935" s="72"/>
      <c r="E1935" s="72"/>
      <c r="F1935" s="142" t="s">
        <v>16</v>
      </c>
      <c r="G1935" s="142" t="str">
        <f t="shared" si="105"/>
        <v>Octobre</v>
      </c>
      <c r="H1935" s="158">
        <v>42652</v>
      </c>
      <c r="I1935" s="84" t="s">
        <v>1051</v>
      </c>
      <c r="J1935" s="142" t="s">
        <v>1052</v>
      </c>
      <c r="K1935" s="142" t="s">
        <v>1054</v>
      </c>
      <c r="L1935" s="142"/>
      <c r="M1935" s="80" t="str">
        <f>IFERROR(VLOOKUP(K1935,REFERENCES!R:S,2,FALSE),"")</f>
        <v>Nombre</v>
      </c>
      <c r="N1935" s="144">
        <v>250</v>
      </c>
      <c r="O1935" s="75"/>
      <c r="P1935" s="75"/>
      <c r="Q1935" s="75"/>
      <c r="R1935" s="79" t="str">
        <f t="shared" si="106"/>
        <v/>
      </c>
      <c r="S1935" s="144">
        <v>250</v>
      </c>
      <c r="T1935" s="85" t="s">
        <v>1040</v>
      </c>
      <c r="U1935" s="142" t="s">
        <v>174</v>
      </c>
      <c r="V1935" s="142" t="s">
        <v>482</v>
      </c>
      <c r="W1935" s="86" t="s">
        <v>1449</v>
      </c>
      <c r="X1935" s="142"/>
      <c r="Y1935" s="142"/>
      <c r="Z1935" s="142"/>
      <c r="AA1935" s="142"/>
      <c r="AB1935" s="142" t="str">
        <f t="shared" si="107"/>
        <v>WOR2016109OUKE2È</v>
      </c>
      <c r="AC1935" s="142">
        <f t="shared" si="108"/>
        <v>0</v>
      </c>
      <c r="AD1935" s="142" t="str">
        <f>VLOOKUP(U1935,NIVEAUXADMIN!A:B,2,FALSE)</f>
        <v>HT01</v>
      </c>
      <c r="AE1935" s="142" t="str">
        <f>VLOOKUP(V1935,NIVEAUXADMIN!E:F,2,FALSE)</f>
        <v>HT01115</v>
      </c>
      <c r="AF1935" s="142" t="str">
        <f>VLOOKUP(W1935,NIVEAUXADMIN!I:J,2,FALSE)</f>
        <v>HT01115-02</v>
      </c>
      <c r="AG1935" s="142">
        <f>IF(SUMPRODUCT(($A$4:$A1935=A1935)*($V$4:$V1935=V1935))&gt;1,0,1)</f>
        <v>0</v>
      </c>
    </row>
    <row r="1936" spans="1:33">
      <c r="A1936" s="142" t="s">
        <v>1090</v>
      </c>
      <c r="B1936" s="142" t="s">
        <v>1090</v>
      </c>
      <c r="C1936" s="142" t="s">
        <v>26</v>
      </c>
      <c r="D1936" s="72" t="s">
        <v>1100</v>
      </c>
      <c r="E1936" s="72"/>
      <c r="F1936" s="142" t="s">
        <v>16</v>
      </c>
      <c r="G1936" s="142" t="str">
        <f t="shared" si="105"/>
        <v>Octobre</v>
      </c>
      <c r="H1936" s="158">
        <v>42652</v>
      </c>
      <c r="I1936" s="84" t="s">
        <v>1049</v>
      </c>
      <c r="J1936" s="142" t="s">
        <v>1053</v>
      </c>
      <c r="K1936" s="142" t="s">
        <v>1048</v>
      </c>
      <c r="L1936" s="142"/>
      <c r="M1936" s="80" t="str">
        <f>IFERROR(VLOOKUP(K1936,REFERENCES!R:S,2,FALSE),"")</f>
        <v>Nombre</v>
      </c>
      <c r="N1936" s="144">
        <v>50</v>
      </c>
      <c r="O1936" s="75"/>
      <c r="P1936" s="75"/>
      <c r="Q1936" s="75"/>
      <c r="R1936" s="79" t="str">
        <f t="shared" si="106"/>
        <v/>
      </c>
      <c r="S1936" s="144">
        <v>50</v>
      </c>
      <c r="T1936" s="85"/>
      <c r="U1936" s="142" t="s">
        <v>20</v>
      </c>
      <c r="V1936" s="142" t="s">
        <v>21</v>
      </c>
      <c r="W1936" s="86" t="s">
        <v>1321</v>
      </c>
      <c r="X1936" s="142"/>
      <c r="Y1936" s="142"/>
      <c r="Z1936" s="142"/>
      <c r="AA1936" s="142"/>
      <c r="AB1936" s="142" t="str">
        <f t="shared" si="107"/>
        <v>WOR2016109SULE1È</v>
      </c>
      <c r="AC1936" s="142">
        <f t="shared" si="108"/>
        <v>0</v>
      </c>
      <c r="AD1936" s="142" t="str">
        <f>VLOOKUP(U1936,NIVEAUXADMIN!A:B,2,FALSE)</f>
        <v>HT07</v>
      </c>
      <c r="AE1936" s="142" t="str">
        <f>VLOOKUP(V1936,NIVEAUXADMIN!E:F,2,FALSE)</f>
        <v>HT07711</v>
      </c>
      <c r="AF1936" s="142" t="str">
        <f>VLOOKUP(W1936,NIVEAUXADMIN!I:J,2,FALSE)</f>
        <v>HT07711-01</v>
      </c>
      <c r="AG1936" s="142">
        <f>IF(SUMPRODUCT(($A$4:$A1936=A1936)*($V$4:$V1936=V1936))&gt;1,0,1)</f>
        <v>1</v>
      </c>
    </row>
    <row r="1937" spans="1:33">
      <c r="A1937" s="142" t="s">
        <v>1090</v>
      </c>
      <c r="B1937" s="142" t="s">
        <v>1090</v>
      </c>
      <c r="C1937" s="142" t="s">
        <v>26</v>
      </c>
      <c r="D1937" s="72" t="s">
        <v>1100</v>
      </c>
      <c r="E1937" s="72"/>
      <c r="F1937" s="142" t="s">
        <v>16</v>
      </c>
      <c r="G1937" s="142" t="str">
        <f t="shared" si="105"/>
        <v>Octobre</v>
      </c>
      <c r="H1937" s="158">
        <v>42652</v>
      </c>
      <c r="I1937" s="84" t="s">
        <v>1051</v>
      </c>
      <c r="J1937" s="142" t="s">
        <v>1052</v>
      </c>
      <c r="K1937" s="142" t="s">
        <v>1056</v>
      </c>
      <c r="L1937" s="142"/>
      <c r="M1937" s="80" t="str">
        <f>IFERROR(VLOOKUP(K1937,REFERENCES!R:S,2,FALSE),"")</f>
        <v>Nombre</v>
      </c>
      <c r="N1937" s="144">
        <v>50</v>
      </c>
      <c r="O1937" s="75"/>
      <c r="P1937" s="75"/>
      <c r="Q1937" s="75"/>
      <c r="R1937" s="79" t="str">
        <f t="shared" si="106"/>
        <v/>
      </c>
      <c r="S1937" s="144">
        <v>50</v>
      </c>
      <c r="T1937" s="85" t="s">
        <v>1040</v>
      </c>
      <c r="U1937" s="142" t="s">
        <v>20</v>
      </c>
      <c r="V1937" s="142" t="s">
        <v>21</v>
      </c>
      <c r="W1937" s="86" t="s">
        <v>1321</v>
      </c>
      <c r="X1937" s="142"/>
      <c r="Y1937" s="142"/>
      <c r="Z1937" s="142"/>
      <c r="AA1937" s="142"/>
      <c r="AB1937" s="142" t="str">
        <f t="shared" si="107"/>
        <v>WOR2016109SULE1È</v>
      </c>
      <c r="AC1937" s="142">
        <f t="shared" si="108"/>
        <v>0</v>
      </c>
      <c r="AD1937" s="142" t="str">
        <f>VLOOKUP(U1937,NIVEAUXADMIN!A:B,2,FALSE)</f>
        <v>HT07</v>
      </c>
      <c r="AE1937" s="142" t="str">
        <f>VLOOKUP(V1937,NIVEAUXADMIN!E:F,2,FALSE)</f>
        <v>HT07711</v>
      </c>
      <c r="AF1937" s="142" t="str">
        <f>VLOOKUP(W1937,NIVEAUXADMIN!I:J,2,FALSE)</f>
        <v>HT07711-01</v>
      </c>
      <c r="AG1937" s="142">
        <f>IF(SUMPRODUCT(($A$4:$A1937=A1937)*($V$4:$V1937=V1937))&gt;1,0,1)</f>
        <v>0</v>
      </c>
    </row>
    <row r="1938" spans="1:33">
      <c r="A1938" s="142" t="s">
        <v>1090</v>
      </c>
      <c r="B1938" s="142" t="s">
        <v>1090</v>
      </c>
      <c r="C1938" s="142" t="s">
        <v>26</v>
      </c>
      <c r="D1938" s="72" t="s">
        <v>1100</v>
      </c>
      <c r="E1938" s="72"/>
      <c r="F1938" s="142" t="s">
        <v>16</v>
      </c>
      <c r="G1938" s="142" t="str">
        <f t="shared" si="105"/>
        <v>Octobre</v>
      </c>
      <c r="H1938" s="158">
        <v>42652</v>
      </c>
      <c r="I1938" s="84" t="s">
        <v>1051</v>
      </c>
      <c r="J1938" s="142" t="s">
        <v>1052</v>
      </c>
      <c r="K1938" s="142" t="s">
        <v>1054</v>
      </c>
      <c r="L1938" s="142"/>
      <c r="M1938" s="80" t="str">
        <f>IFERROR(VLOOKUP(K1938,REFERENCES!R:S,2,FALSE),"")</f>
        <v>Nombre</v>
      </c>
      <c r="N1938" s="144">
        <v>50</v>
      </c>
      <c r="O1938" s="75"/>
      <c r="P1938" s="75"/>
      <c r="Q1938" s="75"/>
      <c r="R1938" s="79" t="str">
        <f t="shared" ref="R1938:R1969" si="109">IF(SUM(O1938+P1938+Q1938)=0,"",SUM(O1938+P1938+Q1938))</f>
        <v/>
      </c>
      <c r="S1938" s="144">
        <v>50</v>
      </c>
      <c r="T1938" s="85" t="s">
        <v>1040</v>
      </c>
      <c r="U1938" s="142" t="s">
        <v>20</v>
      </c>
      <c r="V1938" s="142" t="s">
        <v>21</v>
      </c>
      <c r="W1938" s="86" t="s">
        <v>1321</v>
      </c>
      <c r="X1938" s="142"/>
      <c r="Y1938" s="142"/>
      <c r="Z1938" s="142"/>
      <c r="AA1938" s="142"/>
      <c r="AB1938" s="142" t="str">
        <f t="shared" si="107"/>
        <v>WOR2016109SULE1È</v>
      </c>
      <c r="AC1938" s="142">
        <f t="shared" si="108"/>
        <v>0</v>
      </c>
      <c r="AD1938" s="142" t="str">
        <f>VLOOKUP(U1938,NIVEAUXADMIN!A:B,2,FALSE)</f>
        <v>HT07</v>
      </c>
      <c r="AE1938" s="142" t="str">
        <f>VLOOKUP(V1938,NIVEAUXADMIN!E:F,2,FALSE)</f>
        <v>HT07711</v>
      </c>
      <c r="AF1938" s="142" t="str">
        <f>VLOOKUP(W1938,NIVEAUXADMIN!I:J,2,FALSE)</f>
        <v>HT07711-01</v>
      </c>
      <c r="AG1938" s="142">
        <f>IF(SUMPRODUCT(($A$4:$A1938=A1938)*($V$4:$V1938=V1938))&gt;1,0,1)</f>
        <v>0</v>
      </c>
    </row>
    <row r="1939" spans="1:33">
      <c r="A1939" s="86" t="s">
        <v>1090</v>
      </c>
      <c r="B1939" s="86" t="s">
        <v>1090</v>
      </c>
      <c r="C1939" s="86" t="s">
        <v>26</v>
      </c>
      <c r="D1939" s="72" t="s">
        <v>1100</v>
      </c>
      <c r="E1939" s="72"/>
      <c r="F1939" s="142" t="s">
        <v>16</v>
      </c>
      <c r="G1939" s="142" t="str">
        <f t="shared" si="105"/>
        <v>Octobre</v>
      </c>
      <c r="H1939" s="158">
        <v>42652</v>
      </c>
      <c r="I1939" s="84" t="s">
        <v>1051</v>
      </c>
      <c r="J1939" s="142" t="s">
        <v>1052</v>
      </c>
      <c r="K1939" s="142" t="s">
        <v>1061</v>
      </c>
      <c r="L1939" s="142"/>
      <c r="M1939" s="80" t="str">
        <f>IFERROR(VLOOKUP(K1939,REFERENCES!R:S,2,FALSE),"")</f>
        <v>Nombre</v>
      </c>
      <c r="N1939" s="144">
        <v>50</v>
      </c>
      <c r="O1939" s="75"/>
      <c r="P1939" s="75"/>
      <c r="Q1939" s="75"/>
      <c r="R1939" s="79" t="str">
        <f t="shared" si="109"/>
        <v/>
      </c>
      <c r="S1939" s="144">
        <v>50</v>
      </c>
      <c r="T1939" s="85" t="s">
        <v>1040</v>
      </c>
      <c r="U1939" s="142" t="s">
        <v>20</v>
      </c>
      <c r="V1939" s="142" t="s">
        <v>21</v>
      </c>
      <c r="W1939" s="86" t="s">
        <v>1321</v>
      </c>
      <c r="X1939" s="142"/>
      <c r="Y1939" s="142"/>
      <c r="Z1939" s="142"/>
      <c r="AA1939" s="142"/>
      <c r="AB1939" s="142" t="str">
        <f t="shared" si="107"/>
        <v>WOR2016109SULE1È</v>
      </c>
      <c r="AC1939" s="142">
        <f t="shared" si="108"/>
        <v>0</v>
      </c>
      <c r="AD1939" s="142" t="str">
        <f>VLOOKUP(U1939,NIVEAUXADMIN!A:B,2,FALSE)</f>
        <v>HT07</v>
      </c>
      <c r="AE1939" s="142" t="str">
        <f>VLOOKUP(V1939,NIVEAUXADMIN!E:F,2,FALSE)</f>
        <v>HT07711</v>
      </c>
      <c r="AF1939" s="142" t="str">
        <f>VLOOKUP(W1939,NIVEAUXADMIN!I:J,2,FALSE)</f>
        <v>HT07711-01</v>
      </c>
      <c r="AG1939" s="142">
        <f>IF(SUMPRODUCT(($A$4:$A1939=A1939)*($V$4:$V1939=V1939))&gt;1,0,1)</f>
        <v>0</v>
      </c>
    </row>
    <row r="1940" spans="1:33">
      <c r="A1940" s="86" t="s">
        <v>1090</v>
      </c>
      <c r="B1940" s="86" t="s">
        <v>1090</v>
      </c>
      <c r="C1940" s="86" t="s">
        <v>26</v>
      </c>
      <c r="D1940" s="72" t="s">
        <v>1100</v>
      </c>
      <c r="E1940" s="72"/>
      <c r="F1940" s="142" t="s">
        <v>16</v>
      </c>
      <c r="G1940" s="142" t="str">
        <f t="shared" si="105"/>
        <v>Octobre</v>
      </c>
      <c r="H1940" s="158">
        <v>42652</v>
      </c>
      <c r="I1940" s="84" t="s">
        <v>1051</v>
      </c>
      <c r="J1940" s="142" t="s">
        <v>1052</v>
      </c>
      <c r="K1940" s="142" t="s">
        <v>1058</v>
      </c>
      <c r="L1940" s="142"/>
      <c r="M1940" s="80" t="str">
        <f>IFERROR(VLOOKUP(K1940,REFERENCES!R:S,2,FALSE),"")</f>
        <v>Nombre</v>
      </c>
      <c r="N1940" s="144">
        <v>50</v>
      </c>
      <c r="O1940" s="75"/>
      <c r="P1940" s="75"/>
      <c r="Q1940" s="75"/>
      <c r="R1940" s="79" t="str">
        <f t="shared" si="109"/>
        <v/>
      </c>
      <c r="S1940" s="144">
        <v>50</v>
      </c>
      <c r="T1940" s="85" t="s">
        <v>1040</v>
      </c>
      <c r="U1940" s="142" t="s">
        <v>20</v>
      </c>
      <c r="V1940" s="142" t="s">
        <v>21</v>
      </c>
      <c r="W1940" s="86" t="s">
        <v>1321</v>
      </c>
      <c r="X1940" s="142"/>
      <c r="Y1940" s="142"/>
      <c r="Z1940" s="142"/>
      <c r="AA1940" s="142"/>
      <c r="AB1940" s="142" t="str">
        <f t="shared" si="107"/>
        <v>WOR2016109SULE1È</v>
      </c>
      <c r="AC1940" s="142">
        <f t="shared" si="108"/>
        <v>0</v>
      </c>
      <c r="AD1940" s="142" t="str">
        <f>VLOOKUP(U1940,NIVEAUXADMIN!A:B,2,FALSE)</f>
        <v>HT07</v>
      </c>
      <c r="AE1940" s="142" t="str">
        <f>VLOOKUP(V1940,NIVEAUXADMIN!E:F,2,FALSE)</f>
        <v>HT07711</v>
      </c>
      <c r="AF1940" s="142" t="str">
        <f>VLOOKUP(W1940,NIVEAUXADMIN!I:J,2,FALSE)</f>
        <v>HT07711-01</v>
      </c>
      <c r="AG1940" s="142">
        <f>IF(SUMPRODUCT(($A$4:$A1940=A1940)*($V$4:$V1940=V1940))&gt;1,0,1)</f>
        <v>0</v>
      </c>
    </row>
    <row r="1941" spans="1:33">
      <c r="A1941" s="142" t="s">
        <v>1090</v>
      </c>
      <c r="B1941" s="142" t="s">
        <v>1090</v>
      </c>
      <c r="C1941" s="142" t="s">
        <v>26</v>
      </c>
      <c r="D1941" s="72"/>
      <c r="E1941" s="72"/>
      <c r="F1941" s="142" t="s">
        <v>16</v>
      </c>
      <c r="G1941" s="142" t="str">
        <f t="shared" si="105"/>
        <v>Octobre</v>
      </c>
      <c r="H1941" s="158">
        <v>42652</v>
      </c>
      <c r="I1941" s="84" t="s">
        <v>1049</v>
      </c>
      <c r="J1941" s="142" t="s">
        <v>1053</v>
      </c>
      <c r="K1941" s="142" t="s">
        <v>1048</v>
      </c>
      <c r="L1941" s="142"/>
      <c r="M1941" s="80" t="str">
        <f>IFERROR(VLOOKUP(K1941,REFERENCES!R:S,2,FALSE),"")</f>
        <v>Nombre</v>
      </c>
      <c r="N1941" s="144">
        <v>156</v>
      </c>
      <c r="O1941" s="75"/>
      <c r="P1941" s="75"/>
      <c r="Q1941" s="75"/>
      <c r="R1941" s="79" t="str">
        <f t="shared" si="109"/>
        <v/>
      </c>
      <c r="S1941" s="144">
        <v>156</v>
      </c>
      <c r="T1941" s="85"/>
      <c r="U1941" s="142" t="s">
        <v>153</v>
      </c>
      <c r="V1941" s="142" t="s">
        <v>305</v>
      </c>
      <c r="W1941" s="86" t="s">
        <v>1611</v>
      </c>
      <c r="X1941" s="142"/>
      <c r="Y1941" s="142"/>
      <c r="Z1941" s="142"/>
      <c r="AA1941" s="142"/>
      <c r="AB1941" s="142" t="str">
        <f t="shared" si="107"/>
        <v>WOR2016109NIPE3È</v>
      </c>
      <c r="AC1941" s="142">
        <f t="shared" si="108"/>
        <v>0</v>
      </c>
      <c r="AD1941" s="142" t="str">
        <f>VLOOKUP(U1941,NIVEAUXADMIN!A:B,2,FALSE)</f>
        <v>HT10</v>
      </c>
      <c r="AE1941" s="142" t="str">
        <f>VLOOKUP(V1941,NIVEAUXADMIN!E:F,2,FALSE)</f>
        <v>HT101012</v>
      </c>
      <c r="AF1941" s="142" t="str">
        <f>VLOOKUP(W1941,NIVEAUXADMIN!I:J,2,FALSE)</f>
        <v>HT101012-03</v>
      </c>
      <c r="AG1941" s="142">
        <f>IF(SUMPRODUCT(($A$4:$A1941=A1941)*($V$4:$V1941=V1941))&gt;1,0,1)</f>
        <v>1</v>
      </c>
    </row>
    <row r="1942" spans="1:33">
      <c r="A1942" s="142" t="s">
        <v>1090</v>
      </c>
      <c r="B1942" s="142" t="s">
        <v>1090</v>
      </c>
      <c r="C1942" s="142" t="s">
        <v>26</v>
      </c>
      <c r="D1942" s="72"/>
      <c r="E1942" s="72"/>
      <c r="F1942" s="142" t="s">
        <v>16</v>
      </c>
      <c r="G1942" s="142" t="str">
        <f t="shared" si="105"/>
        <v>Octobre</v>
      </c>
      <c r="H1942" s="158">
        <v>42652</v>
      </c>
      <c r="I1942" s="84" t="s">
        <v>1051</v>
      </c>
      <c r="J1942" s="142" t="s">
        <v>1052</v>
      </c>
      <c r="K1942" s="142" t="s">
        <v>1056</v>
      </c>
      <c r="L1942" s="142"/>
      <c r="M1942" s="80" t="str">
        <f>IFERROR(VLOOKUP(K1942,REFERENCES!R:S,2,FALSE),"")</f>
        <v>Nombre</v>
      </c>
      <c r="N1942" s="144">
        <v>156</v>
      </c>
      <c r="O1942" s="75"/>
      <c r="P1942" s="75"/>
      <c r="Q1942" s="75"/>
      <c r="R1942" s="79" t="str">
        <f t="shared" si="109"/>
        <v/>
      </c>
      <c r="S1942" s="144">
        <v>156</v>
      </c>
      <c r="T1942" s="85" t="s">
        <v>1040</v>
      </c>
      <c r="U1942" s="142" t="s">
        <v>153</v>
      </c>
      <c r="V1942" s="142" t="s">
        <v>305</v>
      </c>
      <c r="W1942" s="86" t="s">
        <v>1611</v>
      </c>
      <c r="X1942" s="142"/>
      <c r="Y1942" s="142"/>
      <c r="Z1942" s="142"/>
      <c r="AA1942" s="142"/>
      <c r="AB1942" s="142" t="str">
        <f t="shared" si="107"/>
        <v>WOR2016109NIPE3È</v>
      </c>
      <c r="AC1942" s="142">
        <f t="shared" si="108"/>
        <v>0</v>
      </c>
      <c r="AD1942" s="142" t="str">
        <f>VLOOKUP(U1942,NIVEAUXADMIN!A:B,2,FALSE)</f>
        <v>HT10</v>
      </c>
      <c r="AE1942" s="142" t="str">
        <f>VLOOKUP(V1942,NIVEAUXADMIN!E:F,2,FALSE)</f>
        <v>HT101012</v>
      </c>
      <c r="AF1942" s="142" t="str">
        <f>VLOOKUP(W1942,NIVEAUXADMIN!I:J,2,FALSE)</f>
        <v>HT101012-03</v>
      </c>
      <c r="AG1942" s="142">
        <f>IF(SUMPRODUCT(($A$4:$A1942=A1942)*($V$4:$V1942=V1942))&gt;1,0,1)</f>
        <v>0</v>
      </c>
    </row>
    <row r="1943" spans="1:33">
      <c r="A1943" s="142" t="s">
        <v>1090</v>
      </c>
      <c r="B1943" s="142" t="s">
        <v>1090</v>
      </c>
      <c r="C1943" s="142" t="s">
        <v>26</v>
      </c>
      <c r="D1943" s="72"/>
      <c r="E1943" s="72"/>
      <c r="F1943" s="142" t="s">
        <v>16</v>
      </c>
      <c r="G1943" s="142" t="str">
        <f t="shared" si="105"/>
        <v>Octobre</v>
      </c>
      <c r="H1943" s="158">
        <v>42652</v>
      </c>
      <c r="I1943" s="84" t="s">
        <v>1051</v>
      </c>
      <c r="J1943" s="142" t="s">
        <v>1052</v>
      </c>
      <c r="K1943" s="142" t="s">
        <v>1054</v>
      </c>
      <c r="L1943" s="142"/>
      <c r="M1943" s="80" t="str">
        <f>IFERROR(VLOOKUP(K1943,REFERENCES!R:S,2,FALSE),"")</f>
        <v>Nombre</v>
      </c>
      <c r="N1943" s="144">
        <v>156</v>
      </c>
      <c r="O1943" s="75"/>
      <c r="P1943" s="75"/>
      <c r="Q1943" s="75"/>
      <c r="R1943" s="79" t="str">
        <f t="shared" si="109"/>
        <v/>
      </c>
      <c r="S1943" s="144">
        <v>156</v>
      </c>
      <c r="T1943" s="85" t="s">
        <v>1040</v>
      </c>
      <c r="U1943" s="142" t="s">
        <v>153</v>
      </c>
      <c r="V1943" s="142" t="s">
        <v>305</v>
      </c>
      <c r="W1943" s="86" t="s">
        <v>1611</v>
      </c>
      <c r="X1943" s="142"/>
      <c r="Y1943" s="142"/>
      <c r="Z1943" s="142"/>
      <c r="AA1943" s="142"/>
      <c r="AB1943" s="142" t="str">
        <f t="shared" si="107"/>
        <v>WOR2016109NIPE3È</v>
      </c>
      <c r="AC1943" s="142">
        <f t="shared" si="108"/>
        <v>0</v>
      </c>
      <c r="AD1943" s="142" t="str">
        <f>VLOOKUP(U1943,NIVEAUXADMIN!A:B,2,FALSE)</f>
        <v>HT10</v>
      </c>
      <c r="AE1943" s="142" t="str">
        <f>VLOOKUP(V1943,NIVEAUXADMIN!E:F,2,FALSE)</f>
        <v>HT101012</v>
      </c>
      <c r="AF1943" s="142" t="str">
        <f>VLOOKUP(W1943,NIVEAUXADMIN!I:J,2,FALSE)</f>
        <v>HT101012-03</v>
      </c>
      <c r="AG1943" s="142">
        <f>IF(SUMPRODUCT(($A$4:$A1943=A1943)*($V$4:$V1943=V1943))&gt;1,0,1)</f>
        <v>0</v>
      </c>
    </row>
    <row r="1944" spans="1:33">
      <c r="A1944" s="142" t="s">
        <v>1090</v>
      </c>
      <c r="B1944" s="142" t="s">
        <v>1090</v>
      </c>
      <c r="C1944" s="142" t="s">
        <v>26</v>
      </c>
      <c r="D1944" s="72"/>
      <c r="E1944" s="72"/>
      <c r="F1944" s="142" t="s">
        <v>16</v>
      </c>
      <c r="G1944" s="142" t="str">
        <f t="shared" si="105"/>
        <v>Octobre</v>
      </c>
      <c r="H1944" s="158">
        <v>42652</v>
      </c>
      <c r="I1944" s="84" t="s">
        <v>1049</v>
      </c>
      <c r="J1944" s="142" t="s">
        <v>1053</v>
      </c>
      <c r="K1944" s="142" t="s">
        <v>1048</v>
      </c>
      <c r="L1944" s="142"/>
      <c r="M1944" s="80" t="str">
        <f>IFERROR(VLOOKUP(K1944,REFERENCES!R:S,2,FALSE),"")</f>
        <v>Nombre</v>
      </c>
      <c r="N1944" s="144">
        <v>145</v>
      </c>
      <c r="O1944" s="75"/>
      <c r="P1944" s="75"/>
      <c r="Q1944" s="75"/>
      <c r="R1944" s="79" t="str">
        <f t="shared" si="109"/>
        <v/>
      </c>
      <c r="S1944" s="144">
        <v>145</v>
      </c>
      <c r="T1944" s="85"/>
      <c r="U1944" s="142" t="s">
        <v>174</v>
      </c>
      <c r="V1944" s="142" t="s">
        <v>494</v>
      </c>
      <c r="W1944" s="86" t="s">
        <v>1804</v>
      </c>
      <c r="X1944" s="142"/>
      <c r="Y1944" s="142"/>
      <c r="Z1944" s="142"/>
      <c r="AA1944" s="142"/>
      <c r="AB1944" s="142" t="str">
        <f t="shared" si="107"/>
        <v>WOR2016109OUPO8È</v>
      </c>
      <c r="AC1944" s="142">
        <f t="shared" si="108"/>
        <v>0</v>
      </c>
      <c r="AD1944" s="142" t="str">
        <f>VLOOKUP(U1944,NIVEAUXADMIN!A:B,2,FALSE)</f>
        <v>HT01</v>
      </c>
      <c r="AE1944" s="142" t="str">
        <f>VLOOKUP(V1944,NIVEAUXADMIN!E:F,2,FALSE)</f>
        <v>HT01152</v>
      </c>
      <c r="AF1944" s="142" t="str">
        <f>VLOOKUP(W1944,NIVEAUXADMIN!I:J,2,FALSE)</f>
        <v>HT01152-03</v>
      </c>
      <c r="AG1944" s="142">
        <f>IF(SUMPRODUCT(($A$4:$A1944=A1944)*($V$4:$V1944=V1944))&gt;1,0,1)</f>
        <v>1</v>
      </c>
    </row>
    <row r="1945" spans="1:33">
      <c r="A1945" s="142" t="s">
        <v>1090</v>
      </c>
      <c r="B1945" s="142" t="s">
        <v>1090</v>
      </c>
      <c r="C1945" s="142" t="s">
        <v>26</v>
      </c>
      <c r="D1945" s="72"/>
      <c r="E1945" s="72"/>
      <c r="F1945" s="142" t="s">
        <v>16</v>
      </c>
      <c r="G1945" s="142" t="str">
        <f t="shared" si="105"/>
        <v>Octobre</v>
      </c>
      <c r="H1945" s="158">
        <v>42652</v>
      </c>
      <c r="I1945" s="84" t="s">
        <v>1051</v>
      </c>
      <c r="J1945" s="142" t="s">
        <v>1052</v>
      </c>
      <c r="K1945" s="142" t="s">
        <v>1056</v>
      </c>
      <c r="L1945" s="142"/>
      <c r="M1945" s="80" t="str">
        <f>IFERROR(VLOOKUP(K1945,REFERENCES!R:S,2,FALSE),"")</f>
        <v>Nombre</v>
      </c>
      <c r="N1945" s="144">
        <v>145</v>
      </c>
      <c r="O1945" s="75"/>
      <c r="P1945" s="75"/>
      <c r="Q1945" s="75"/>
      <c r="R1945" s="79" t="str">
        <f t="shared" si="109"/>
        <v/>
      </c>
      <c r="S1945" s="144">
        <v>145</v>
      </c>
      <c r="T1945" s="85" t="s">
        <v>1040</v>
      </c>
      <c r="U1945" s="142" t="s">
        <v>174</v>
      </c>
      <c r="V1945" s="142" t="s">
        <v>494</v>
      </c>
      <c r="W1945" s="86" t="s">
        <v>1804</v>
      </c>
      <c r="X1945" s="142"/>
      <c r="Y1945" s="142"/>
      <c r="Z1945" s="142"/>
      <c r="AA1945" s="142"/>
      <c r="AB1945" s="142" t="str">
        <f t="shared" si="107"/>
        <v>WOR2016109OUPO8È</v>
      </c>
      <c r="AC1945" s="142">
        <f t="shared" si="108"/>
        <v>0</v>
      </c>
      <c r="AD1945" s="142" t="str">
        <f>VLOOKUP(U1945,NIVEAUXADMIN!A:B,2,FALSE)</f>
        <v>HT01</v>
      </c>
      <c r="AE1945" s="142" t="str">
        <f>VLOOKUP(V1945,NIVEAUXADMIN!E:F,2,FALSE)</f>
        <v>HT01152</v>
      </c>
      <c r="AF1945" s="142" t="str">
        <f>VLOOKUP(W1945,NIVEAUXADMIN!I:J,2,FALSE)</f>
        <v>HT01152-03</v>
      </c>
      <c r="AG1945" s="142">
        <f>IF(SUMPRODUCT(($A$4:$A1945=A1945)*($V$4:$V1945=V1945))&gt;1,0,1)</f>
        <v>0</v>
      </c>
    </row>
    <row r="1946" spans="1:33">
      <c r="A1946" s="142" t="s">
        <v>1090</v>
      </c>
      <c r="B1946" s="142" t="s">
        <v>1090</v>
      </c>
      <c r="C1946" s="142" t="s">
        <v>26</v>
      </c>
      <c r="D1946" s="72"/>
      <c r="E1946" s="72"/>
      <c r="F1946" s="142" t="s">
        <v>16</v>
      </c>
      <c r="G1946" s="142" t="str">
        <f t="shared" si="105"/>
        <v>Octobre</v>
      </c>
      <c r="H1946" s="158">
        <v>42652</v>
      </c>
      <c r="I1946" s="84" t="s">
        <v>1051</v>
      </c>
      <c r="J1946" s="142" t="s">
        <v>1052</v>
      </c>
      <c r="K1946" s="142" t="s">
        <v>1054</v>
      </c>
      <c r="L1946" s="142"/>
      <c r="M1946" s="80" t="str">
        <f>IFERROR(VLOOKUP(K1946,REFERENCES!R:S,2,FALSE),"")</f>
        <v>Nombre</v>
      </c>
      <c r="N1946" s="144">
        <v>145</v>
      </c>
      <c r="O1946" s="75"/>
      <c r="P1946" s="75"/>
      <c r="Q1946" s="75"/>
      <c r="R1946" s="79" t="str">
        <f t="shared" si="109"/>
        <v/>
      </c>
      <c r="S1946" s="144">
        <v>145</v>
      </c>
      <c r="T1946" s="85" t="s">
        <v>1040</v>
      </c>
      <c r="U1946" s="142" t="s">
        <v>174</v>
      </c>
      <c r="V1946" s="142" t="s">
        <v>494</v>
      </c>
      <c r="W1946" s="86" t="s">
        <v>1804</v>
      </c>
      <c r="X1946" s="142"/>
      <c r="Y1946" s="142"/>
      <c r="Z1946" s="142"/>
      <c r="AA1946" s="142"/>
      <c r="AB1946" s="142" t="str">
        <f t="shared" si="107"/>
        <v>WOR2016109OUPO8È</v>
      </c>
      <c r="AC1946" s="142">
        <f t="shared" si="108"/>
        <v>0</v>
      </c>
      <c r="AD1946" s="142" t="str">
        <f>VLOOKUP(U1946,NIVEAUXADMIN!A:B,2,FALSE)</f>
        <v>HT01</v>
      </c>
      <c r="AE1946" s="142" t="str">
        <f>VLOOKUP(V1946,NIVEAUXADMIN!E:F,2,FALSE)</f>
        <v>HT01152</v>
      </c>
      <c r="AF1946" s="142" t="str">
        <f>VLOOKUP(W1946,NIVEAUXADMIN!I:J,2,FALSE)</f>
        <v>HT01152-03</v>
      </c>
      <c r="AG1946" s="142">
        <f>IF(SUMPRODUCT(($A$4:$A1946=A1946)*($V$4:$V1946=V1946))&gt;1,0,1)</f>
        <v>0</v>
      </c>
    </row>
    <row r="1947" spans="1:33">
      <c r="A1947" s="142" t="s">
        <v>1090</v>
      </c>
      <c r="B1947" s="142" t="s">
        <v>1090</v>
      </c>
      <c r="C1947" s="142" t="s">
        <v>26</v>
      </c>
      <c r="D1947" s="72"/>
      <c r="E1947" s="72"/>
      <c r="F1947" s="142" t="s">
        <v>16</v>
      </c>
      <c r="G1947" s="142" t="str">
        <f t="shared" si="105"/>
        <v>Octobre</v>
      </c>
      <c r="H1947" s="158">
        <v>42652</v>
      </c>
      <c r="I1947" s="84" t="s">
        <v>1051</v>
      </c>
      <c r="J1947" s="142" t="s">
        <v>1052</v>
      </c>
      <c r="K1947" s="142" t="s">
        <v>1063</v>
      </c>
      <c r="L1947" s="142"/>
      <c r="M1947" s="80" t="str">
        <f>IFERROR(VLOOKUP(K1947,REFERENCES!R:S,2,FALSE),"")</f>
        <v>Nombre</v>
      </c>
      <c r="N1947" s="144">
        <v>145</v>
      </c>
      <c r="O1947" s="75"/>
      <c r="P1947" s="75"/>
      <c r="Q1947" s="75"/>
      <c r="R1947" s="79" t="str">
        <f t="shared" si="109"/>
        <v/>
      </c>
      <c r="S1947" s="144">
        <v>145</v>
      </c>
      <c r="T1947" s="85" t="s">
        <v>1040</v>
      </c>
      <c r="U1947" s="142" t="s">
        <v>174</v>
      </c>
      <c r="V1947" s="142" t="s">
        <v>494</v>
      </c>
      <c r="W1947" s="86" t="s">
        <v>1804</v>
      </c>
      <c r="X1947" s="142"/>
      <c r="Y1947" s="142"/>
      <c r="Z1947" s="142"/>
      <c r="AA1947" s="142"/>
      <c r="AB1947" s="142" t="str">
        <f t="shared" si="107"/>
        <v>WOR2016109OUPO8È</v>
      </c>
      <c r="AC1947" s="142">
        <f t="shared" si="108"/>
        <v>0</v>
      </c>
      <c r="AD1947" s="142" t="str">
        <f>VLOOKUP(U1947,NIVEAUXADMIN!A:B,2,FALSE)</f>
        <v>HT01</v>
      </c>
      <c r="AE1947" s="142" t="str">
        <f>VLOOKUP(V1947,NIVEAUXADMIN!E:F,2,FALSE)</f>
        <v>HT01152</v>
      </c>
      <c r="AF1947" s="142" t="str">
        <f>VLOOKUP(W1947,NIVEAUXADMIN!I:J,2,FALSE)</f>
        <v>HT01152-03</v>
      </c>
      <c r="AG1947" s="142">
        <f>IF(SUMPRODUCT(($A$4:$A1947=A1947)*($V$4:$V1947=V1947))&gt;1,0,1)</f>
        <v>0</v>
      </c>
    </row>
    <row r="1948" spans="1:33">
      <c r="A1948" s="142" t="s">
        <v>1090</v>
      </c>
      <c r="B1948" s="142" t="s">
        <v>1090</v>
      </c>
      <c r="C1948" s="142" t="s">
        <v>26</v>
      </c>
      <c r="D1948" s="72"/>
      <c r="E1948" s="72"/>
      <c r="F1948" s="142" t="s">
        <v>16</v>
      </c>
      <c r="G1948" s="142" t="str">
        <f t="shared" si="105"/>
        <v>Octobre</v>
      </c>
      <c r="H1948" s="158">
        <v>42653</v>
      </c>
      <c r="I1948" s="84" t="s">
        <v>1049</v>
      </c>
      <c r="J1948" s="142" t="s">
        <v>1053</v>
      </c>
      <c r="K1948" s="142" t="s">
        <v>1048</v>
      </c>
      <c r="L1948" s="142"/>
      <c r="M1948" s="80" t="str">
        <f>IFERROR(VLOOKUP(K1948,REFERENCES!R:S,2,FALSE),"")</f>
        <v>Nombre</v>
      </c>
      <c r="N1948" s="144">
        <v>250</v>
      </c>
      <c r="O1948" s="75"/>
      <c r="P1948" s="75"/>
      <c r="Q1948" s="75"/>
      <c r="R1948" s="79" t="str">
        <f t="shared" si="109"/>
        <v/>
      </c>
      <c r="S1948" s="144">
        <v>250</v>
      </c>
      <c r="T1948" s="85"/>
      <c r="U1948" s="142" t="s">
        <v>174</v>
      </c>
      <c r="V1948" s="142" t="s">
        <v>494</v>
      </c>
      <c r="W1948" s="86" t="s">
        <v>1706</v>
      </c>
      <c r="X1948" s="142"/>
      <c r="Y1948" s="142"/>
      <c r="Z1948" s="142"/>
      <c r="AA1948" s="142"/>
      <c r="AB1948" s="142" t="str">
        <f t="shared" si="107"/>
        <v>WOR20161010OUPO5È</v>
      </c>
      <c r="AC1948" s="142">
        <f t="shared" si="108"/>
        <v>0</v>
      </c>
      <c r="AD1948" s="142" t="str">
        <f>VLOOKUP(U1948,NIVEAUXADMIN!A:B,2,FALSE)</f>
        <v>HT01</v>
      </c>
      <c r="AE1948" s="142" t="str">
        <f>VLOOKUP(V1948,NIVEAUXADMIN!E:F,2,FALSE)</f>
        <v>HT01152</v>
      </c>
      <c r="AF1948" s="142" t="str">
        <f>VLOOKUP(W1948,NIVEAUXADMIN!I:J,2,FALSE)</f>
        <v>HT01152-05</v>
      </c>
      <c r="AG1948" s="142">
        <f>IF(SUMPRODUCT(($A$4:$A1948=A1948)*($V$4:$V1948=V1948))&gt;1,0,1)</f>
        <v>0</v>
      </c>
    </row>
    <row r="1949" spans="1:33">
      <c r="A1949" s="142" t="s">
        <v>1090</v>
      </c>
      <c r="B1949" s="142" t="s">
        <v>1090</v>
      </c>
      <c r="C1949" s="142" t="s">
        <v>26</v>
      </c>
      <c r="D1949" s="72"/>
      <c r="E1949" s="72"/>
      <c r="F1949" s="142" t="s">
        <v>16</v>
      </c>
      <c r="G1949" s="142" t="str">
        <f t="shared" si="105"/>
        <v>Octobre</v>
      </c>
      <c r="H1949" s="158">
        <v>42653</v>
      </c>
      <c r="I1949" s="84" t="s">
        <v>1051</v>
      </c>
      <c r="J1949" s="142" t="s">
        <v>1052</v>
      </c>
      <c r="K1949" s="142" t="s">
        <v>1056</v>
      </c>
      <c r="L1949" s="142"/>
      <c r="M1949" s="80" t="str">
        <f>IFERROR(VLOOKUP(K1949,REFERENCES!R:S,2,FALSE),"")</f>
        <v>Nombre</v>
      </c>
      <c r="N1949" s="144">
        <v>250</v>
      </c>
      <c r="O1949" s="75"/>
      <c r="P1949" s="75"/>
      <c r="Q1949" s="75"/>
      <c r="R1949" s="79" t="str">
        <f t="shared" si="109"/>
        <v/>
      </c>
      <c r="S1949" s="144">
        <v>250</v>
      </c>
      <c r="T1949" s="85" t="s">
        <v>1040</v>
      </c>
      <c r="U1949" s="142" t="s">
        <v>174</v>
      </c>
      <c r="V1949" s="142" t="s">
        <v>494</v>
      </c>
      <c r="W1949" s="86" t="s">
        <v>1706</v>
      </c>
      <c r="X1949" s="142"/>
      <c r="Y1949" s="142"/>
      <c r="Z1949" s="142"/>
      <c r="AA1949" s="142"/>
      <c r="AB1949" s="142" t="str">
        <f t="shared" si="107"/>
        <v>WOR20161010OUPO5È</v>
      </c>
      <c r="AC1949" s="142">
        <f t="shared" si="108"/>
        <v>0</v>
      </c>
      <c r="AD1949" s="142" t="str">
        <f>VLOOKUP(U1949,NIVEAUXADMIN!A:B,2,FALSE)</f>
        <v>HT01</v>
      </c>
      <c r="AE1949" s="142" t="str">
        <f>VLOOKUP(V1949,NIVEAUXADMIN!E:F,2,FALSE)</f>
        <v>HT01152</v>
      </c>
      <c r="AF1949" s="142" t="str">
        <f>VLOOKUP(W1949,NIVEAUXADMIN!I:J,2,FALSE)</f>
        <v>HT01152-05</v>
      </c>
      <c r="AG1949" s="142">
        <f>IF(SUMPRODUCT(($A$4:$A1949=A1949)*($V$4:$V1949=V1949))&gt;1,0,1)</f>
        <v>0</v>
      </c>
    </row>
    <row r="1950" spans="1:33">
      <c r="A1950" s="142" t="s">
        <v>1090</v>
      </c>
      <c r="B1950" s="142" t="s">
        <v>1090</v>
      </c>
      <c r="C1950" s="142" t="s">
        <v>26</v>
      </c>
      <c r="D1950" s="72"/>
      <c r="E1950" s="72"/>
      <c r="F1950" s="142" t="s">
        <v>16</v>
      </c>
      <c r="G1950" s="142" t="str">
        <f t="shared" si="105"/>
        <v>Octobre</v>
      </c>
      <c r="H1950" s="158">
        <v>42653</v>
      </c>
      <c r="I1950" s="84" t="s">
        <v>1051</v>
      </c>
      <c r="J1950" s="142" t="s">
        <v>1052</v>
      </c>
      <c r="K1950" s="142" t="s">
        <v>1054</v>
      </c>
      <c r="L1950" s="142"/>
      <c r="M1950" s="80" t="str">
        <f>IFERROR(VLOOKUP(K1950,REFERENCES!R:S,2,FALSE),"")</f>
        <v>Nombre</v>
      </c>
      <c r="N1950" s="144">
        <v>250</v>
      </c>
      <c r="O1950" s="75"/>
      <c r="P1950" s="75"/>
      <c r="Q1950" s="75"/>
      <c r="R1950" s="79" t="str">
        <f t="shared" si="109"/>
        <v/>
      </c>
      <c r="S1950" s="144">
        <v>250</v>
      </c>
      <c r="T1950" s="85" t="s">
        <v>1040</v>
      </c>
      <c r="U1950" s="142" t="s">
        <v>174</v>
      </c>
      <c r="V1950" s="142" t="s">
        <v>494</v>
      </c>
      <c r="W1950" s="86" t="s">
        <v>1706</v>
      </c>
      <c r="X1950" s="142"/>
      <c r="Y1950" s="142"/>
      <c r="Z1950" s="142"/>
      <c r="AA1950" s="142"/>
      <c r="AB1950" s="142" t="str">
        <f t="shared" si="107"/>
        <v>WOR20161010OUPO5È</v>
      </c>
      <c r="AC1950" s="142">
        <f t="shared" si="108"/>
        <v>0</v>
      </c>
      <c r="AD1950" s="142" t="str">
        <f>VLOOKUP(U1950,NIVEAUXADMIN!A:B,2,FALSE)</f>
        <v>HT01</v>
      </c>
      <c r="AE1950" s="142" t="str">
        <f>VLOOKUP(V1950,NIVEAUXADMIN!E:F,2,FALSE)</f>
        <v>HT01152</v>
      </c>
      <c r="AF1950" s="142" t="str">
        <f>VLOOKUP(W1950,NIVEAUXADMIN!I:J,2,FALSE)</f>
        <v>HT01152-05</v>
      </c>
      <c r="AG1950" s="142">
        <f>IF(SUMPRODUCT(($A$4:$A1950=A1950)*($V$4:$V1950=V1950))&gt;1,0,1)</f>
        <v>0</v>
      </c>
    </row>
    <row r="1951" spans="1:33">
      <c r="A1951" s="142" t="s">
        <v>1090</v>
      </c>
      <c r="B1951" s="142" t="s">
        <v>1090</v>
      </c>
      <c r="C1951" s="142" t="s">
        <v>26</v>
      </c>
      <c r="D1951" s="72"/>
      <c r="E1951" s="72"/>
      <c r="F1951" s="142" t="s">
        <v>16</v>
      </c>
      <c r="G1951" s="142" t="str">
        <f t="shared" si="105"/>
        <v>Octobre</v>
      </c>
      <c r="H1951" s="158">
        <v>42653</v>
      </c>
      <c r="I1951" s="84" t="s">
        <v>1049</v>
      </c>
      <c r="J1951" s="142" t="s">
        <v>1053</v>
      </c>
      <c r="K1951" s="142" t="s">
        <v>1048</v>
      </c>
      <c r="L1951" s="142"/>
      <c r="M1951" s="80" t="str">
        <f>IFERROR(VLOOKUP(K1951,REFERENCES!R:S,2,FALSE),"")</f>
        <v>Nombre</v>
      </c>
      <c r="N1951" s="144">
        <v>200</v>
      </c>
      <c r="O1951" s="75"/>
      <c r="P1951" s="75"/>
      <c r="Q1951" s="75"/>
      <c r="R1951" s="79" t="str">
        <f t="shared" si="109"/>
        <v/>
      </c>
      <c r="S1951" s="144">
        <v>200</v>
      </c>
      <c r="T1951" s="85"/>
      <c r="U1951" s="142" t="s">
        <v>174</v>
      </c>
      <c r="V1951" s="142" t="s">
        <v>494</v>
      </c>
      <c r="W1951" s="86" t="s">
        <v>1740</v>
      </c>
      <c r="X1951" s="142"/>
      <c r="Y1951" s="142"/>
      <c r="Z1951" s="142"/>
      <c r="AA1951" s="142"/>
      <c r="AB1951" s="142" t="str">
        <f t="shared" si="107"/>
        <v>WOR20161010OUPO6È</v>
      </c>
      <c r="AC1951" s="142">
        <f t="shared" si="108"/>
        <v>0</v>
      </c>
      <c r="AD1951" s="142" t="str">
        <f>VLOOKUP(U1951,NIVEAUXADMIN!A:B,2,FALSE)</f>
        <v>HT01</v>
      </c>
      <c r="AE1951" s="142" t="str">
        <f>VLOOKUP(V1951,NIVEAUXADMIN!E:F,2,FALSE)</f>
        <v>HT01152</v>
      </c>
      <c r="AF1951" s="142" t="str">
        <f>VLOOKUP(W1951,NIVEAUXADMIN!I:J,2,FALSE)</f>
        <v>HT01152-01</v>
      </c>
      <c r="AG1951" s="142">
        <f>IF(SUMPRODUCT(($A$4:$A1951=A1951)*($V$4:$V1951=V1951))&gt;1,0,1)</f>
        <v>0</v>
      </c>
    </row>
    <row r="1952" spans="1:33">
      <c r="A1952" s="142" t="s">
        <v>1090</v>
      </c>
      <c r="B1952" s="142" t="s">
        <v>1090</v>
      </c>
      <c r="C1952" s="142" t="s">
        <v>26</v>
      </c>
      <c r="D1952" s="72"/>
      <c r="E1952" s="72"/>
      <c r="F1952" s="142" t="s">
        <v>16</v>
      </c>
      <c r="G1952" s="142" t="str">
        <f t="shared" si="105"/>
        <v>Octobre</v>
      </c>
      <c r="H1952" s="158">
        <v>42653</v>
      </c>
      <c r="I1952" s="84" t="s">
        <v>1051</v>
      </c>
      <c r="J1952" s="142" t="s">
        <v>1052</v>
      </c>
      <c r="K1952" s="142" t="s">
        <v>1056</v>
      </c>
      <c r="L1952" s="142"/>
      <c r="M1952" s="80" t="str">
        <f>IFERROR(VLOOKUP(K1952,REFERENCES!R:S,2,FALSE),"")</f>
        <v>Nombre</v>
      </c>
      <c r="N1952" s="144">
        <v>200</v>
      </c>
      <c r="O1952" s="75"/>
      <c r="P1952" s="75"/>
      <c r="Q1952" s="75"/>
      <c r="R1952" s="79" t="str">
        <f t="shared" si="109"/>
        <v/>
      </c>
      <c r="S1952" s="144">
        <v>200</v>
      </c>
      <c r="T1952" s="85" t="s">
        <v>1040</v>
      </c>
      <c r="U1952" s="142" t="s">
        <v>174</v>
      </c>
      <c r="V1952" s="142" t="s">
        <v>494</v>
      </c>
      <c r="W1952" s="86" t="s">
        <v>1740</v>
      </c>
      <c r="X1952" s="142"/>
      <c r="Y1952" s="142"/>
      <c r="Z1952" s="142"/>
      <c r="AA1952" s="142"/>
      <c r="AB1952" s="142" t="str">
        <f t="shared" si="107"/>
        <v>WOR20161010OUPO6È</v>
      </c>
      <c r="AC1952" s="142">
        <f t="shared" si="108"/>
        <v>0</v>
      </c>
      <c r="AD1952" s="142" t="str">
        <f>VLOOKUP(U1952,NIVEAUXADMIN!A:B,2,FALSE)</f>
        <v>HT01</v>
      </c>
      <c r="AE1952" s="142" t="str">
        <f>VLOOKUP(V1952,NIVEAUXADMIN!E:F,2,FALSE)</f>
        <v>HT01152</v>
      </c>
      <c r="AF1952" s="142" t="str">
        <f>VLOOKUP(W1952,NIVEAUXADMIN!I:J,2,FALSE)</f>
        <v>HT01152-01</v>
      </c>
      <c r="AG1952" s="142">
        <f>IF(SUMPRODUCT(($A$4:$A1952=A1952)*($V$4:$V1952=V1952))&gt;1,0,1)</f>
        <v>0</v>
      </c>
    </row>
    <row r="1953" spans="1:33">
      <c r="A1953" s="142" t="s">
        <v>1090</v>
      </c>
      <c r="B1953" s="142" t="s">
        <v>1090</v>
      </c>
      <c r="C1953" s="142" t="s">
        <v>26</v>
      </c>
      <c r="D1953" s="72"/>
      <c r="E1953" s="72"/>
      <c r="F1953" s="142" t="s">
        <v>16</v>
      </c>
      <c r="G1953" s="142" t="str">
        <f t="shared" si="105"/>
        <v>Octobre</v>
      </c>
      <c r="H1953" s="158">
        <v>42653</v>
      </c>
      <c r="I1953" s="84" t="s">
        <v>1051</v>
      </c>
      <c r="J1953" s="142" t="s">
        <v>1052</v>
      </c>
      <c r="K1953" s="142" t="s">
        <v>1054</v>
      </c>
      <c r="L1953" s="142"/>
      <c r="M1953" s="80" t="str">
        <f>IFERROR(VLOOKUP(K1953,REFERENCES!R:S,2,FALSE),"")</f>
        <v>Nombre</v>
      </c>
      <c r="N1953" s="144">
        <v>200</v>
      </c>
      <c r="O1953" s="75"/>
      <c r="P1953" s="75"/>
      <c r="Q1953" s="75"/>
      <c r="R1953" s="79" t="str">
        <f t="shared" si="109"/>
        <v/>
      </c>
      <c r="S1953" s="144">
        <v>200</v>
      </c>
      <c r="T1953" s="85" t="s">
        <v>1040</v>
      </c>
      <c r="U1953" s="142" t="s">
        <v>174</v>
      </c>
      <c r="V1953" s="142" t="s">
        <v>494</v>
      </c>
      <c r="W1953" s="86" t="s">
        <v>1740</v>
      </c>
      <c r="X1953" s="142"/>
      <c r="Y1953" s="142"/>
      <c r="Z1953" s="142"/>
      <c r="AA1953" s="142"/>
      <c r="AB1953" s="142" t="str">
        <f t="shared" si="107"/>
        <v>WOR20161010OUPO6È</v>
      </c>
      <c r="AC1953" s="142">
        <f t="shared" si="108"/>
        <v>0</v>
      </c>
      <c r="AD1953" s="142" t="str">
        <f>VLOOKUP(U1953,NIVEAUXADMIN!A:B,2,FALSE)</f>
        <v>HT01</v>
      </c>
      <c r="AE1953" s="142" t="str">
        <f>VLOOKUP(V1953,NIVEAUXADMIN!E:F,2,FALSE)</f>
        <v>HT01152</v>
      </c>
      <c r="AF1953" s="142" t="str">
        <f>VLOOKUP(W1953,NIVEAUXADMIN!I:J,2,FALSE)</f>
        <v>HT01152-01</v>
      </c>
      <c r="AG1953" s="142">
        <f>IF(SUMPRODUCT(($A$4:$A1953=A1953)*($V$4:$V1953=V1953))&gt;1,0,1)</f>
        <v>0</v>
      </c>
    </row>
    <row r="1954" spans="1:33">
      <c r="A1954" s="142" t="s">
        <v>1090</v>
      </c>
      <c r="B1954" s="142" t="s">
        <v>1090</v>
      </c>
      <c r="C1954" s="142" t="s">
        <v>26</v>
      </c>
      <c r="D1954" s="72"/>
      <c r="E1954" s="72"/>
      <c r="F1954" s="142" t="s">
        <v>16</v>
      </c>
      <c r="G1954" s="142" t="str">
        <f t="shared" si="105"/>
        <v>Octobre</v>
      </c>
      <c r="H1954" s="158">
        <v>42653</v>
      </c>
      <c r="I1954" s="84" t="s">
        <v>1049</v>
      </c>
      <c r="J1954" s="142" t="s">
        <v>1053</v>
      </c>
      <c r="K1954" s="142" t="s">
        <v>1048</v>
      </c>
      <c r="L1954" s="142"/>
      <c r="M1954" s="80" t="str">
        <f>IFERROR(VLOOKUP(K1954,REFERENCES!R:S,2,FALSE),"")</f>
        <v>Nombre</v>
      </c>
      <c r="N1954" s="144">
        <v>250</v>
      </c>
      <c r="O1954" s="75"/>
      <c r="P1954" s="75"/>
      <c r="Q1954" s="75"/>
      <c r="R1954" s="79" t="str">
        <f t="shared" si="109"/>
        <v/>
      </c>
      <c r="S1954" s="144">
        <v>250</v>
      </c>
      <c r="T1954" s="85"/>
      <c r="U1954" s="142" t="s">
        <v>174</v>
      </c>
      <c r="V1954" s="142" t="s">
        <v>494</v>
      </c>
      <c r="W1954" s="86" t="s">
        <v>1804</v>
      </c>
      <c r="X1954" s="142"/>
      <c r="Y1954" s="142"/>
      <c r="Z1954" s="142"/>
      <c r="AA1954" s="142"/>
      <c r="AB1954" s="142" t="str">
        <f t="shared" si="107"/>
        <v>WOR20161010OUPO8È</v>
      </c>
      <c r="AC1954" s="142">
        <f t="shared" si="108"/>
        <v>0</v>
      </c>
      <c r="AD1954" s="142" t="str">
        <f>VLOOKUP(U1954,NIVEAUXADMIN!A:B,2,FALSE)</f>
        <v>HT01</v>
      </c>
      <c r="AE1954" s="142" t="str">
        <f>VLOOKUP(V1954,NIVEAUXADMIN!E:F,2,FALSE)</f>
        <v>HT01152</v>
      </c>
      <c r="AF1954" s="142" t="str">
        <f>VLOOKUP(W1954,NIVEAUXADMIN!I:J,2,FALSE)</f>
        <v>HT01152-03</v>
      </c>
      <c r="AG1954" s="142">
        <f>IF(SUMPRODUCT(($A$4:$A1954=A1954)*($V$4:$V1954=V1954))&gt;1,0,1)</f>
        <v>0</v>
      </c>
    </row>
    <row r="1955" spans="1:33">
      <c r="A1955" s="142" t="s">
        <v>1090</v>
      </c>
      <c r="B1955" s="142" t="s">
        <v>1090</v>
      </c>
      <c r="C1955" s="142" t="s">
        <v>26</v>
      </c>
      <c r="D1955" s="72"/>
      <c r="E1955" s="72"/>
      <c r="F1955" s="142" t="s">
        <v>16</v>
      </c>
      <c r="G1955" s="142" t="str">
        <f t="shared" si="105"/>
        <v>Octobre</v>
      </c>
      <c r="H1955" s="158">
        <v>42653</v>
      </c>
      <c r="I1955" s="84" t="s">
        <v>1051</v>
      </c>
      <c r="J1955" s="142" t="s">
        <v>1052</v>
      </c>
      <c r="K1955" s="142" t="s">
        <v>1056</v>
      </c>
      <c r="L1955" s="142"/>
      <c r="M1955" s="80" t="str">
        <f>IFERROR(VLOOKUP(K1955,REFERENCES!R:S,2,FALSE),"")</f>
        <v>Nombre</v>
      </c>
      <c r="N1955" s="144">
        <v>250</v>
      </c>
      <c r="O1955" s="75"/>
      <c r="P1955" s="75"/>
      <c r="Q1955" s="75"/>
      <c r="R1955" s="79" t="str">
        <f t="shared" si="109"/>
        <v/>
      </c>
      <c r="S1955" s="144">
        <v>250</v>
      </c>
      <c r="T1955" s="85" t="s">
        <v>1040</v>
      </c>
      <c r="U1955" s="142" t="s">
        <v>174</v>
      </c>
      <c r="V1955" s="142" t="s">
        <v>494</v>
      </c>
      <c r="W1955" s="86" t="s">
        <v>1804</v>
      </c>
      <c r="X1955" s="142"/>
      <c r="Y1955" s="142"/>
      <c r="Z1955" s="142"/>
      <c r="AA1955" s="142"/>
      <c r="AB1955" s="142" t="str">
        <f t="shared" si="107"/>
        <v>WOR20161010OUPO8È</v>
      </c>
      <c r="AC1955" s="142">
        <f t="shared" si="108"/>
        <v>0</v>
      </c>
      <c r="AD1955" s="142" t="str">
        <f>VLOOKUP(U1955,NIVEAUXADMIN!A:B,2,FALSE)</f>
        <v>HT01</v>
      </c>
      <c r="AE1955" s="142" t="str">
        <f>VLOOKUP(V1955,NIVEAUXADMIN!E:F,2,FALSE)</f>
        <v>HT01152</v>
      </c>
      <c r="AF1955" s="142" t="str">
        <f>VLOOKUP(W1955,NIVEAUXADMIN!I:J,2,FALSE)</f>
        <v>HT01152-03</v>
      </c>
      <c r="AG1955" s="142">
        <f>IF(SUMPRODUCT(($A$4:$A1955=A1955)*($V$4:$V1955=V1955))&gt;1,0,1)</f>
        <v>0</v>
      </c>
    </row>
    <row r="1956" spans="1:33">
      <c r="A1956" s="142" t="s">
        <v>1090</v>
      </c>
      <c r="B1956" s="142" t="s">
        <v>1090</v>
      </c>
      <c r="C1956" s="142" t="s">
        <v>26</v>
      </c>
      <c r="D1956" s="72"/>
      <c r="E1956" s="72"/>
      <c r="F1956" s="142" t="s">
        <v>16</v>
      </c>
      <c r="G1956" s="142" t="str">
        <f t="shared" si="105"/>
        <v>Octobre</v>
      </c>
      <c r="H1956" s="158">
        <v>42653</v>
      </c>
      <c r="I1956" s="84" t="s">
        <v>1051</v>
      </c>
      <c r="J1956" s="142" t="s">
        <v>1052</v>
      </c>
      <c r="K1956" s="142" t="s">
        <v>1054</v>
      </c>
      <c r="L1956" s="142"/>
      <c r="M1956" s="80" t="str">
        <f>IFERROR(VLOOKUP(K1956,REFERENCES!R:S,2,FALSE),"")</f>
        <v>Nombre</v>
      </c>
      <c r="N1956" s="144">
        <v>250</v>
      </c>
      <c r="O1956" s="75"/>
      <c r="P1956" s="75"/>
      <c r="Q1956" s="75"/>
      <c r="R1956" s="79" t="str">
        <f t="shared" si="109"/>
        <v/>
      </c>
      <c r="S1956" s="144">
        <v>250</v>
      </c>
      <c r="T1956" s="85" t="s">
        <v>1040</v>
      </c>
      <c r="U1956" s="142" t="s">
        <v>174</v>
      </c>
      <c r="V1956" s="142" t="s">
        <v>494</v>
      </c>
      <c r="W1956" s="86" t="s">
        <v>1804</v>
      </c>
      <c r="X1956" s="142"/>
      <c r="Y1956" s="142"/>
      <c r="Z1956" s="142"/>
      <c r="AA1956" s="142"/>
      <c r="AB1956" s="142" t="str">
        <f t="shared" si="107"/>
        <v>WOR20161010OUPO8È</v>
      </c>
      <c r="AC1956" s="142">
        <f t="shared" si="108"/>
        <v>0</v>
      </c>
      <c r="AD1956" s="142" t="str">
        <f>VLOOKUP(U1956,NIVEAUXADMIN!A:B,2,FALSE)</f>
        <v>HT01</v>
      </c>
      <c r="AE1956" s="142" t="str">
        <f>VLOOKUP(V1956,NIVEAUXADMIN!E:F,2,FALSE)</f>
        <v>HT01152</v>
      </c>
      <c r="AF1956" s="142" t="str">
        <f>VLOOKUP(W1956,NIVEAUXADMIN!I:J,2,FALSE)</f>
        <v>HT01152-03</v>
      </c>
      <c r="AG1956" s="142">
        <f>IF(SUMPRODUCT(($A$4:$A1956=A1956)*($V$4:$V1956=V1956))&gt;1,0,1)</f>
        <v>0</v>
      </c>
    </row>
    <row r="1957" spans="1:33">
      <c r="A1957" s="142" t="s">
        <v>1090</v>
      </c>
      <c r="B1957" s="142" t="s">
        <v>1090</v>
      </c>
      <c r="C1957" s="142" t="s">
        <v>26</v>
      </c>
      <c r="D1957" s="72" t="s">
        <v>1101</v>
      </c>
      <c r="E1957" s="72"/>
      <c r="F1957" s="142" t="s">
        <v>16</v>
      </c>
      <c r="G1957" s="142" t="str">
        <f t="shared" si="105"/>
        <v>Octobre</v>
      </c>
      <c r="H1957" s="158">
        <v>42654</v>
      </c>
      <c r="I1957" s="84" t="s">
        <v>1049</v>
      </c>
      <c r="J1957" s="142" t="s">
        <v>1053</v>
      </c>
      <c r="K1957" s="142" t="s">
        <v>1048</v>
      </c>
      <c r="L1957" s="142"/>
      <c r="M1957" s="80" t="str">
        <f>IFERROR(VLOOKUP(K1957,REFERENCES!R:S,2,FALSE),"")</f>
        <v>Nombre</v>
      </c>
      <c r="N1957" s="144">
        <v>120</v>
      </c>
      <c r="O1957" s="75"/>
      <c r="P1957" s="75"/>
      <c r="Q1957" s="75"/>
      <c r="R1957" s="79" t="str">
        <f t="shared" si="109"/>
        <v/>
      </c>
      <c r="S1957" s="144">
        <v>120</v>
      </c>
      <c r="T1957" s="85"/>
      <c r="U1957" s="142" t="s">
        <v>20</v>
      </c>
      <c r="V1957" s="142" t="s">
        <v>526</v>
      </c>
      <c r="W1957" s="86" t="s">
        <v>1816</v>
      </c>
      <c r="X1957" s="142"/>
      <c r="Y1957" s="142"/>
      <c r="Z1957" s="142"/>
      <c r="AA1957" s="142"/>
      <c r="AB1957" s="142" t="str">
        <f t="shared" si="107"/>
        <v>WOR20161011SUILIL</v>
      </c>
      <c r="AC1957" s="142">
        <f t="shared" si="108"/>
        <v>0</v>
      </c>
      <c r="AD1957" s="142" t="str">
        <f>VLOOKUP(U1957,NIVEAUXADMIN!A:B,2,FALSE)</f>
        <v>HT07</v>
      </c>
      <c r="AE1957" s="142" t="str">
        <f>VLOOKUP(V1957,NIVEAUXADMIN!E:F,2,FALSE)</f>
        <v>HT07716</v>
      </c>
      <c r="AF1957" s="142" t="str">
        <f>VLOOKUP(W1957,NIVEAUXADMIN!I:J,2,FALSE)</f>
        <v>HT07716-01</v>
      </c>
      <c r="AG1957" s="142">
        <f>IF(SUMPRODUCT(($A$4:$A1957=A1957)*($V$4:$V1957=V1957))&gt;1,0,1)</f>
        <v>1</v>
      </c>
    </row>
    <row r="1958" spans="1:33">
      <c r="A1958" s="142" t="s">
        <v>1090</v>
      </c>
      <c r="B1958" s="142" t="s">
        <v>1090</v>
      </c>
      <c r="C1958" s="142" t="s">
        <v>26</v>
      </c>
      <c r="D1958" s="72" t="s">
        <v>62</v>
      </c>
      <c r="E1958" s="72"/>
      <c r="F1958" s="142" t="s">
        <v>16</v>
      </c>
      <c r="G1958" s="142" t="str">
        <f t="shared" si="105"/>
        <v>Octobre</v>
      </c>
      <c r="H1958" s="158">
        <v>42654</v>
      </c>
      <c r="I1958" s="84" t="s">
        <v>1049</v>
      </c>
      <c r="J1958" s="142" t="s">
        <v>1053</v>
      </c>
      <c r="K1958" s="142" t="s">
        <v>1048</v>
      </c>
      <c r="L1958" s="142"/>
      <c r="M1958" s="80" t="str">
        <f>IFERROR(VLOOKUP(K1958,REFERENCES!R:S,2,FALSE),"")</f>
        <v>Nombre</v>
      </c>
      <c r="N1958" s="144">
        <v>285</v>
      </c>
      <c r="O1958" s="75"/>
      <c r="P1958" s="75"/>
      <c r="Q1958" s="75"/>
      <c r="R1958" s="79" t="str">
        <f t="shared" si="109"/>
        <v/>
      </c>
      <c r="S1958" s="144">
        <v>285</v>
      </c>
      <c r="T1958" s="85"/>
      <c r="U1958" s="142" t="s">
        <v>174</v>
      </c>
      <c r="V1958" s="142" t="s">
        <v>494</v>
      </c>
      <c r="W1958" s="86" t="s">
        <v>1775</v>
      </c>
      <c r="X1958" s="142"/>
      <c r="Y1958" s="142"/>
      <c r="Z1958" s="142"/>
      <c r="AA1958" s="142"/>
      <c r="AB1958" s="142" t="str">
        <f t="shared" si="107"/>
        <v>WOR20161011OUPO7È</v>
      </c>
      <c r="AC1958" s="142">
        <f t="shared" si="108"/>
        <v>0</v>
      </c>
      <c r="AD1958" s="142" t="str">
        <f>VLOOKUP(U1958,NIVEAUXADMIN!A:B,2,FALSE)</f>
        <v>HT01</v>
      </c>
      <c r="AE1958" s="142" t="str">
        <f>VLOOKUP(V1958,NIVEAUXADMIN!E:F,2,FALSE)</f>
        <v>HT01152</v>
      </c>
      <c r="AF1958" s="142" t="str">
        <f>VLOOKUP(W1958,NIVEAUXADMIN!I:J,2,FALSE)</f>
        <v>HT01152-02</v>
      </c>
      <c r="AG1958" s="142">
        <f>IF(SUMPRODUCT(($A$4:$A1958=A1958)*($V$4:$V1958=V1958))&gt;1,0,1)</f>
        <v>0</v>
      </c>
    </row>
    <row r="1959" spans="1:33">
      <c r="A1959" s="142" t="s">
        <v>1090</v>
      </c>
      <c r="B1959" s="142" t="s">
        <v>1090</v>
      </c>
      <c r="C1959" s="142" t="s">
        <v>26</v>
      </c>
      <c r="D1959" s="72" t="s">
        <v>62</v>
      </c>
      <c r="E1959" s="72"/>
      <c r="F1959" s="142" t="s">
        <v>16</v>
      </c>
      <c r="G1959" s="142" t="str">
        <f t="shared" si="105"/>
        <v>Octobre</v>
      </c>
      <c r="H1959" s="158">
        <v>42654</v>
      </c>
      <c r="I1959" s="84" t="s">
        <v>1051</v>
      </c>
      <c r="J1959" s="142" t="s">
        <v>1052</v>
      </c>
      <c r="K1959" s="142" t="s">
        <v>1056</v>
      </c>
      <c r="L1959" s="142"/>
      <c r="M1959" s="80" t="str">
        <f>IFERROR(VLOOKUP(K1959,REFERENCES!R:S,2,FALSE),"")</f>
        <v>Nombre</v>
      </c>
      <c r="N1959" s="144">
        <v>285</v>
      </c>
      <c r="O1959" s="75"/>
      <c r="P1959" s="75"/>
      <c r="Q1959" s="75"/>
      <c r="R1959" s="79" t="str">
        <f t="shared" si="109"/>
        <v/>
      </c>
      <c r="S1959" s="144">
        <v>285</v>
      </c>
      <c r="T1959" s="85" t="s">
        <v>1040</v>
      </c>
      <c r="U1959" s="142" t="s">
        <v>174</v>
      </c>
      <c r="V1959" s="142" t="s">
        <v>494</v>
      </c>
      <c r="W1959" s="86" t="s">
        <v>1775</v>
      </c>
      <c r="X1959" s="142"/>
      <c r="Y1959" s="142"/>
      <c r="Z1959" s="142"/>
      <c r="AA1959" s="142"/>
      <c r="AB1959" s="142" t="str">
        <f t="shared" si="107"/>
        <v>WOR20161011OUPO7È</v>
      </c>
      <c r="AC1959" s="142">
        <f t="shared" si="108"/>
        <v>0</v>
      </c>
      <c r="AD1959" s="142" t="str">
        <f>VLOOKUP(U1959,NIVEAUXADMIN!A:B,2,FALSE)</f>
        <v>HT01</v>
      </c>
      <c r="AE1959" s="142" t="str">
        <f>VLOOKUP(V1959,NIVEAUXADMIN!E:F,2,FALSE)</f>
        <v>HT01152</v>
      </c>
      <c r="AF1959" s="142" t="str">
        <f>VLOOKUP(W1959,NIVEAUXADMIN!I:J,2,FALSE)</f>
        <v>HT01152-02</v>
      </c>
      <c r="AG1959" s="142">
        <f>IF(SUMPRODUCT(($A$4:$A1959=A1959)*($V$4:$V1959=V1959))&gt;1,0,1)</f>
        <v>0</v>
      </c>
    </row>
    <row r="1960" spans="1:33">
      <c r="A1960" s="142" t="s">
        <v>1090</v>
      </c>
      <c r="B1960" s="142" t="s">
        <v>1090</v>
      </c>
      <c r="C1960" s="142" t="s">
        <v>26</v>
      </c>
      <c r="D1960" s="72" t="s">
        <v>62</v>
      </c>
      <c r="E1960" s="72"/>
      <c r="F1960" s="142" t="s">
        <v>16</v>
      </c>
      <c r="G1960" s="142" t="str">
        <f t="shared" si="105"/>
        <v>Octobre</v>
      </c>
      <c r="H1960" s="158">
        <v>42654</v>
      </c>
      <c r="I1960" s="84" t="s">
        <v>1051</v>
      </c>
      <c r="J1960" s="142" t="s">
        <v>1052</v>
      </c>
      <c r="K1960" s="142" t="s">
        <v>1054</v>
      </c>
      <c r="L1960" s="142"/>
      <c r="M1960" s="80" t="str">
        <f>IFERROR(VLOOKUP(K1960,REFERENCES!R:S,2,FALSE),"")</f>
        <v>Nombre</v>
      </c>
      <c r="N1960" s="144">
        <v>285</v>
      </c>
      <c r="O1960" s="75"/>
      <c r="P1960" s="75"/>
      <c r="Q1960" s="75"/>
      <c r="R1960" s="79" t="str">
        <f t="shared" si="109"/>
        <v/>
      </c>
      <c r="S1960" s="144">
        <v>285</v>
      </c>
      <c r="T1960" s="85" t="s">
        <v>1040</v>
      </c>
      <c r="U1960" s="142" t="s">
        <v>174</v>
      </c>
      <c r="V1960" s="142" t="s">
        <v>494</v>
      </c>
      <c r="W1960" s="86" t="s">
        <v>1775</v>
      </c>
      <c r="X1960" s="142"/>
      <c r="Y1960" s="142"/>
      <c r="Z1960" s="142"/>
      <c r="AA1960" s="142"/>
      <c r="AB1960" s="142" t="str">
        <f t="shared" si="107"/>
        <v>WOR20161011OUPO7È</v>
      </c>
      <c r="AC1960" s="142">
        <f t="shared" si="108"/>
        <v>0</v>
      </c>
      <c r="AD1960" s="142" t="str">
        <f>VLOOKUP(U1960,NIVEAUXADMIN!A:B,2,FALSE)</f>
        <v>HT01</v>
      </c>
      <c r="AE1960" s="142" t="str">
        <f>VLOOKUP(V1960,NIVEAUXADMIN!E:F,2,FALSE)</f>
        <v>HT01152</v>
      </c>
      <c r="AF1960" s="142" t="str">
        <f>VLOOKUP(W1960,NIVEAUXADMIN!I:J,2,FALSE)</f>
        <v>HT01152-02</v>
      </c>
      <c r="AG1960" s="142">
        <f>IF(SUMPRODUCT(($A$4:$A1960=A1960)*($V$4:$V1960=V1960))&gt;1,0,1)</f>
        <v>0</v>
      </c>
    </row>
    <row r="1961" spans="1:33">
      <c r="A1961" s="142" t="s">
        <v>1090</v>
      </c>
      <c r="B1961" s="142" t="s">
        <v>1090</v>
      </c>
      <c r="C1961" s="142" t="s">
        <v>26</v>
      </c>
      <c r="D1961" s="72" t="s">
        <v>62</v>
      </c>
      <c r="E1961" s="72"/>
      <c r="F1961" s="142" t="s">
        <v>16</v>
      </c>
      <c r="G1961" s="142" t="str">
        <f t="shared" si="105"/>
        <v>Octobre</v>
      </c>
      <c r="H1961" s="158">
        <v>42654</v>
      </c>
      <c r="I1961" s="84" t="s">
        <v>1051</v>
      </c>
      <c r="J1961" s="142" t="s">
        <v>1052</v>
      </c>
      <c r="K1961" s="142" t="s">
        <v>1062</v>
      </c>
      <c r="L1961" s="142"/>
      <c r="M1961" s="80" t="str">
        <f>IFERROR(VLOOKUP(K1961,REFERENCES!R:S,2,FALSE),"")</f>
        <v>Nombre</v>
      </c>
      <c r="N1961" s="144">
        <v>285</v>
      </c>
      <c r="O1961" s="75"/>
      <c r="P1961" s="75"/>
      <c r="Q1961" s="75"/>
      <c r="R1961" s="79" t="str">
        <f t="shared" si="109"/>
        <v/>
      </c>
      <c r="S1961" s="144">
        <v>285</v>
      </c>
      <c r="T1961" s="85" t="s">
        <v>1040</v>
      </c>
      <c r="U1961" s="142" t="s">
        <v>174</v>
      </c>
      <c r="V1961" s="142" t="s">
        <v>494</v>
      </c>
      <c r="W1961" s="86" t="s">
        <v>1775</v>
      </c>
      <c r="X1961" s="142"/>
      <c r="Y1961" s="142"/>
      <c r="Z1961" s="142"/>
      <c r="AA1961" s="142"/>
      <c r="AB1961" s="142" t="str">
        <f t="shared" si="107"/>
        <v>WOR20161011OUPO7È</v>
      </c>
      <c r="AC1961" s="142">
        <f t="shared" si="108"/>
        <v>0</v>
      </c>
      <c r="AD1961" s="142" t="str">
        <f>VLOOKUP(U1961,NIVEAUXADMIN!A:B,2,FALSE)</f>
        <v>HT01</v>
      </c>
      <c r="AE1961" s="142" t="str">
        <f>VLOOKUP(V1961,NIVEAUXADMIN!E:F,2,FALSE)</f>
        <v>HT01152</v>
      </c>
      <c r="AF1961" s="142" t="str">
        <f>VLOOKUP(W1961,NIVEAUXADMIN!I:J,2,FALSE)</f>
        <v>HT01152-02</v>
      </c>
      <c r="AG1961" s="142">
        <f>IF(SUMPRODUCT(($A$4:$A1961=A1961)*($V$4:$V1961=V1961))&gt;1,0,1)</f>
        <v>0</v>
      </c>
    </row>
    <row r="1962" spans="1:33">
      <c r="A1962" s="142" t="s">
        <v>1090</v>
      </c>
      <c r="B1962" s="142" t="s">
        <v>1090</v>
      </c>
      <c r="C1962" s="142" t="s">
        <v>26</v>
      </c>
      <c r="D1962" s="72" t="s">
        <v>62</v>
      </c>
      <c r="E1962" s="72"/>
      <c r="F1962" s="142" t="s">
        <v>16</v>
      </c>
      <c r="G1962" s="142" t="str">
        <f t="shared" si="105"/>
        <v>Octobre</v>
      </c>
      <c r="H1962" s="158">
        <v>42654</v>
      </c>
      <c r="I1962" s="84" t="s">
        <v>1051</v>
      </c>
      <c r="J1962" s="142" t="s">
        <v>1052</v>
      </c>
      <c r="K1962" s="142" t="s">
        <v>1059</v>
      </c>
      <c r="L1962" s="142"/>
      <c r="M1962" s="80" t="str">
        <f>IFERROR(VLOOKUP(K1962,REFERENCES!R:S,2,FALSE),"")</f>
        <v>Nombre</v>
      </c>
      <c r="N1962" s="144">
        <v>285</v>
      </c>
      <c r="O1962" s="75"/>
      <c r="P1962" s="75"/>
      <c r="Q1962" s="75"/>
      <c r="R1962" s="79"/>
      <c r="S1962" s="144">
        <v>285</v>
      </c>
      <c r="T1962" s="85" t="s">
        <v>1040</v>
      </c>
      <c r="U1962" s="142" t="s">
        <v>174</v>
      </c>
      <c r="V1962" s="142" t="s">
        <v>494</v>
      </c>
      <c r="W1962" s="86" t="s">
        <v>1775</v>
      </c>
      <c r="X1962" s="142"/>
      <c r="Y1962" s="142"/>
      <c r="Z1962" s="142"/>
      <c r="AA1962" s="142"/>
      <c r="AB1962" s="142" t="str">
        <f t="shared" si="107"/>
        <v>WOR20161011OUPO7È</v>
      </c>
      <c r="AC1962" s="142">
        <f t="shared" si="108"/>
        <v>0</v>
      </c>
      <c r="AD1962" s="142" t="str">
        <f>VLOOKUP(U1962,NIVEAUXADMIN!A:B,2,FALSE)</f>
        <v>HT01</v>
      </c>
      <c r="AE1962" s="142" t="str">
        <f>VLOOKUP(V1962,NIVEAUXADMIN!E:F,2,FALSE)</f>
        <v>HT01152</v>
      </c>
      <c r="AF1962" s="142" t="str">
        <f>VLOOKUP(W1962,NIVEAUXADMIN!I:J,2,FALSE)</f>
        <v>HT01152-02</v>
      </c>
      <c r="AG1962" s="142">
        <f>IF(SUMPRODUCT(($A$4:$A1962=A1962)*($V$4:$V1962=V1962))&gt;1,0,1)</f>
        <v>0</v>
      </c>
    </row>
    <row r="1963" spans="1:33">
      <c r="A1963" s="86" t="s">
        <v>1090</v>
      </c>
      <c r="B1963" s="86" t="s">
        <v>1090</v>
      </c>
      <c r="C1963" s="86" t="s">
        <v>26</v>
      </c>
      <c r="D1963" s="72" t="s">
        <v>62</v>
      </c>
      <c r="E1963" s="72"/>
      <c r="F1963" s="142" t="s">
        <v>16</v>
      </c>
      <c r="G1963" s="142" t="str">
        <f t="shared" si="105"/>
        <v>Octobre</v>
      </c>
      <c r="H1963" s="158">
        <v>42654</v>
      </c>
      <c r="I1963" s="84" t="s">
        <v>1051</v>
      </c>
      <c r="J1963" s="142" t="s">
        <v>1052</v>
      </c>
      <c r="K1963" s="142" t="s">
        <v>1061</v>
      </c>
      <c r="L1963" s="142"/>
      <c r="M1963" s="80" t="str">
        <f>IFERROR(VLOOKUP(K1963,REFERENCES!R:S,2,FALSE),"")</f>
        <v>Nombre</v>
      </c>
      <c r="N1963" s="144">
        <v>285</v>
      </c>
      <c r="O1963" s="75"/>
      <c r="P1963" s="75"/>
      <c r="Q1963" s="75"/>
      <c r="R1963" s="79" t="str">
        <f t="shared" ref="R1963:R1994" si="110">IF(SUM(O1963+P1963+Q1963)=0,"",SUM(O1963+P1963+Q1963))</f>
        <v/>
      </c>
      <c r="S1963" s="144">
        <v>285</v>
      </c>
      <c r="T1963" s="85" t="s">
        <v>1040</v>
      </c>
      <c r="U1963" s="142" t="s">
        <v>174</v>
      </c>
      <c r="V1963" s="142" t="s">
        <v>494</v>
      </c>
      <c r="W1963" s="86" t="s">
        <v>1775</v>
      </c>
      <c r="X1963" s="142"/>
      <c r="Y1963" s="142"/>
      <c r="Z1963" s="142"/>
      <c r="AA1963" s="142"/>
      <c r="AB1963" s="142" t="str">
        <f t="shared" si="107"/>
        <v>WOR20161011OUPO7È</v>
      </c>
      <c r="AC1963" s="142">
        <f t="shared" si="108"/>
        <v>0</v>
      </c>
      <c r="AD1963" s="142" t="str">
        <f>VLOOKUP(U1963,NIVEAUXADMIN!A:B,2,FALSE)</f>
        <v>HT01</v>
      </c>
      <c r="AE1963" s="142" t="str">
        <f>VLOOKUP(V1963,NIVEAUXADMIN!E:F,2,FALSE)</f>
        <v>HT01152</v>
      </c>
      <c r="AF1963" s="142" t="str">
        <f>VLOOKUP(W1963,NIVEAUXADMIN!I:J,2,FALSE)</f>
        <v>HT01152-02</v>
      </c>
      <c r="AG1963" s="142">
        <f>IF(SUMPRODUCT(($A$4:$A1963=A1963)*($V$4:$V1963=V1963))&gt;1,0,1)</f>
        <v>0</v>
      </c>
    </row>
    <row r="1964" spans="1:33">
      <c r="A1964" s="86" t="s">
        <v>1090</v>
      </c>
      <c r="B1964" s="86" t="s">
        <v>1090</v>
      </c>
      <c r="C1964" s="86" t="s">
        <v>26</v>
      </c>
      <c r="D1964" s="72" t="s">
        <v>62</v>
      </c>
      <c r="E1964" s="72"/>
      <c r="F1964" s="142" t="s">
        <v>16</v>
      </c>
      <c r="G1964" s="142" t="str">
        <f t="shared" si="105"/>
        <v>Octobre</v>
      </c>
      <c r="H1964" s="158">
        <v>42654</v>
      </c>
      <c r="I1964" s="84" t="s">
        <v>1051</v>
      </c>
      <c r="J1964" s="142" t="s">
        <v>1052</v>
      </c>
      <c r="K1964" s="142" t="s">
        <v>1058</v>
      </c>
      <c r="L1964" s="142"/>
      <c r="M1964" s="80" t="str">
        <f>IFERROR(VLOOKUP(K1964,REFERENCES!R:S,2,FALSE),"")</f>
        <v>Nombre</v>
      </c>
      <c r="N1964" s="144">
        <v>285</v>
      </c>
      <c r="O1964" s="75"/>
      <c r="P1964" s="75"/>
      <c r="Q1964" s="75"/>
      <c r="R1964" s="79" t="str">
        <f t="shared" si="110"/>
        <v/>
      </c>
      <c r="S1964" s="144">
        <v>285</v>
      </c>
      <c r="T1964" s="85" t="s">
        <v>1040</v>
      </c>
      <c r="U1964" s="142" t="s">
        <v>174</v>
      </c>
      <c r="V1964" s="142" t="s">
        <v>494</v>
      </c>
      <c r="W1964" s="86" t="s">
        <v>1775</v>
      </c>
      <c r="X1964" s="142"/>
      <c r="Y1964" s="142"/>
      <c r="Z1964" s="142"/>
      <c r="AA1964" s="142"/>
      <c r="AB1964" s="142" t="str">
        <f t="shared" si="107"/>
        <v>WOR20161011OUPO7È</v>
      </c>
      <c r="AC1964" s="142">
        <f t="shared" si="108"/>
        <v>0</v>
      </c>
      <c r="AD1964" s="142" t="str">
        <f>VLOOKUP(U1964,NIVEAUXADMIN!A:B,2,FALSE)</f>
        <v>HT01</v>
      </c>
      <c r="AE1964" s="142" t="str">
        <f>VLOOKUP(V1964,NIVEAUXADMIN!E:F,2,FALSE)</f>
        <v>HT01152</v>
      </c>
      <c r="AF1964" s="142" t="str">
        <f>VLOOKUP(W1964,NIVEAUXADMIN!I:J,2,FALSE)</f>
        <v>HT01152-02</v>
      </c>
      <c r="AG1964" s="142">
        <f>IF(SUMPRODUCT(($A$4:$A1964=A1964)*($V$4:$V1964=V1964))&gt;1,0,1)</f>
        <v>0</v>
      </c>
    </row>
    <row r="1965" spans="1:33">
      <c r="A1965" s="142" t="s">
        <v>1090</v>
      </c>
      <c r="B1965" s="142" t="s">
        <v>1090</v>
      </c>
      <c r="C1965" s="142" t="s">
        <v>26</v>
      </c>
      <c r="D1965" s="72"/>
      <c r="E1965" s="72"/>
      <c r="F1965" s="142" t="s">
        <v>16</v>
      </c>
      <c r="G1965" s="142" t="str">
        <f t="shared" si="105"/>
        <v>Octobre</v>
      </c>
      <c r="H1965" s="158">
        <v>42654</v>
      </c>
      <c r="I1965" s="84" t="s">
        <v>1049</v>
      </c>
      <c r="J1965" s="142" t="s">
        <v>1053</v>
      </c>
      <c r="K1965" s="142" t="s">
        <v>1048</v>
      </c>
      <c r="L1965" s="142"/>
      <c r="M1965" s="80" t="str">
        <f>IFERROR(VLOOKUP(K1965,REFERENCES!R:S,2,FALSE),"")</f>
        <v>Nombre</v>
      </c>
      <c r="N1965" s="144">
        <v>300</v>
      </c>
      <c r="O1965" s="75"/>
      <c r="P1965" s="75"/>
      <c r="Q1965" s="75"/>
      <c r="R1965" s="79" t="str">
        <f t="shared" si="110"/>
        <v/>
      </c>
      <c r="S1965" s="144">
        <v>300</v>
      </c>
      <c r="T1965" s="85"/>
      <c r="U1965" s="142" t="s">
        <v>174</v>
      </c>
      <c r="V1965" s="142" t="s">
        <v>494</v>
      </c>
      <c r="W1965" s="86" t="s">
        <v>1740</v>
      </c>
      <c r="X1965" s="142"/>
      <c r="Y1965" s="142"/>
      <c r="Z1965" s="142"/>
      <c r="AA1965" s="142"/>
      <c r="AB1965" s="142" t="str">
        <f t="shared" si="107"/>
        <v>WOR20161011OUPO6È</v>
      </c>
      <c r="AC1965" s="142">
        <f t="shared" si="108"/>
        <v>0</v>
      </c>
      <c r="AD1965" s="142" t="str">
        <f>VLOOKUP(U1965,NIVEAUXADMIN!A:B,2,FALSE)</f>
        <v>HT01</v>
      </c>
      <c r="AE1965" s="142" t="str">
        <f>VLOOKUP(V1965,NIVEAUXADMIN!E:F,2,FALSE)</f>
        <v>HT01152</v>
      </c>
      <c r="AF1965" s="142" t="str">
        <f>VLOOKUP(W1965,NIVEAUXADMIN!I:J,2,FALSE)</f>
        <v>HT01152-01</v>
      </c>
      <c r="AG1965" s="142">
        <f>IF(SUMPRODUCT(($A$4:$A1965=A1965)*($V$4:$V1965=V1965))&gt;1,0,1)</f>
        <v>0</v>
      </c>
    </row>
    <row r="1966" spans="1:33">
      <c r="A1966" s="142" t="s">
        <v>1090</v>
      </c>
      <c r="B1966" s="142" t="s">
        <v>1090</v>
      </c>
      <c r="C1966" s="142" t="s">
        <v>26</v>
      </c>
      <c r="D1966" s="72"/>
      <c r="E1966" s="72"/>
      <c r="F1966" s="142" t="s">
        <v>16</v>
      </c>
      <c r="G1966" s="142" t="str">
        <f t="shared" si="105"/>
        <v>Octobre</v>
      </c>
      <c r="H1966" s="158">
        <v>42654</v>
      </c>
      <c r="I1966" s="84" t="s">
        <v>1051</v>
      </c>
      <c r="J1966" s="142" t="s">
        <v>1052</v>
      </c>
      <c r="K1966" s="142" t="s">
        <v>1056</v>
      </c>
      <c r="L1966" s="142"/>
      <c r="M1966" s="80" t="str">
        <f>IFERROR(VLOOKUP(K1966,REFERENCES!R:S,2,FALSE),"")</f>
        <v>Nombre</v>
      </c>
      <c r="N1966" s="144">
        <v>300</v>
      </c>
      <c r="O1966" s="75"/>
      <c r="P1966" s="75"/>
      <c r="Q1966" s="75"/>
      <c r="R1966" s="79" t="str">
        <f t="shared" si="110"/>
        <v/>
      </c>
      <c r="S1966" s="144">
        <v>300</v>
      </c>
      <c r="T1966" s="85" t="s">
        <v>1040</v>
      </c>
      <c r="U1966" s="142" t="s">
        <v>174</v>
      </c>
      <c r="V1966" s="142" t="s">
        <v>494</v>
      </c>
      <c r="W1966" s="86" t="s">
        <v>1740</v>
      </c>
      <c r="X1966" s="142"/>
      <c r="Y1966" s="142"/>
      <c r="Z1966" s="142"/>
      <c r="AA1966" s="142"/>
      <c r="AB1966" s="142" t="str">
        <f t="shared" si="107"/>
        <v>WOR20161011OUPO6È</v>
      </c>
      <c r="AC1966" s="142">
        <f t="shared" si="108"/>
        <v>0</v>
      </c>
      <c r="AD1966" s="142" t="str">
        <f>VLOOKUP(U1966,NIVEAUXADMIN!A:B,2,FALSE)</f>
        <v>HT01</v>
      </c>
      <c r="AE1966" s="142" t="str">
        <f>VLOOKUP(V1966,NIVEAUXADMIN!E:F,2,FALSE)</f>
        <v>HT01152</v>
      </c>
      <c r="AF1966" s="142" t="str">
        <f>VLOOKUP(W1966,NIVEAUXADMIN!I:J,2,FALSE)</f>
        <v>HT01152-01</v>
      </c>
      <c r="AG1966" s="142">
        <f>IF(SUMPRODUCT(($A$4:$A1966=A1966)*($V$4:$V1966=V1966))&gt;1,0,1)</f>
        <v>0</v>
      </c>
    </row>
    <row r="1967" spans="1:33">
      <c r="A1967" s="142" t="s">
        <v>1090</v>
      </c>
      <c r="B1967" s="142" t="s">
        <v>1090</v>
      </c>
      <c r="C1967" s="142" t="s">
        <v>26</v>
      </c>
      <c r="D1967" s="72"/>
      <c r="E1967" s="72"/>
      <c r="F1967" s="142" t="s">
        <v>16</v>
      </c>
      <c r="G1967" s="142" t="str">
        <f t="shared" si="105"/>
        <v>Octobre</v>
      </c>
      <c r="H1967" s="158">
        <v>42654</v>
      </c>
      <c r="I1967" s="84" t="s">
        <v>1051</v>
      </c>
      <c r="J1967" s="142" t="s">
        <v>1052</v>
      </c>
      <c r="K1967" s="142" t="s">
        <v>1054</v>
      </c>
      <c r="L1967" s="142"/>
      <c r="M1967" s="80" t="str">
        <f>IFERROR(VLOOKUP(K1967,REFERENCES!R:S,2,FALSE),"")</f>
        <v>Nombre</v>
      </c>
      <c r="N1967" s="144">
        <v>300</v>
      </c>
      <c r="O1967" s="75"/>
      <c r="P1967" s="75"/>
      <c r="Q1967" s="75"/>
      <c r="R1967" s="79" t="str">
        <f t="shared" si="110"/>
        <v/>
      </c>
      <c r="S1967" s="144">
        <v>300</v>
      </c>
      <c r="T1967" s="85" t="s">
        <v>1040</v>
      </c>
      <c r="U1967" s="142" t="s">
        <v>174</v>
      </c>
      <c r="V1967" s="142" t="s">
        <v>494</v>
      </c>
      <c r="W1967" s="86" t="s">
        <v>1740</v>
      </c>
      <c r="X1967" s="142"/>
      <c r="Y1967" s="142"/>
      <c r="Z1967" s="142"/>
      <c r="AA1967" s="142"/>
      <c r="AB1967" s="142" t="str">
        <f t="shared" si="107"/>
        <v>WOR20161011OUPO6È</v>
      </c>
      <c r="AC1967" s="142">
        <f t="shared" si="108"/>
        <v>0</v>
      </c>
      <c r="AD1967" s="142" t="str">
        <f>VLOOKUP(U1967,NIVEAUXADMIN!A:B,2,FALSE)</f>
        <v>HT01</v>
      </c>
      <c r="AE1967" s="142" t="str">
        <f>VLOOKUP(V1967,NIVEAUXADMIN!E:F,2,FALSE)</f>
        <v>HT01152</v>
      </c>
      <c r="AF1967" s="142" t="str">
        <f>VLOOKUP(W1967,NIVEAUXADMIN!I:J,2,FALSE)</f>
        <v>HT01152-01</v>
      </c>
      <c r="AG1967" s="142">
        <f>IF(SUMPRODUCT(($A$4:$A1967=A1967)*($V$4:$V1967=V1967))&gt;1,0,1)</f>
        <v>0</v>
      </c>
    </row>
    <row r="1968" spans="1:33">
      <c r="A1968" s="86" t="s">
        <v>1090</v>
      </c>
      <c r="B1968" s="86" t="s">
        <v>1090</v>
      </c>
      <c r="C1968" s="86" t="s">
        <v>26</v>
      </c>
      <c r="D1968" s="72"/>
      <c r="E1968" s="72"/>
      <c r="F1968" s="142" t="s">
        <v>16</v>
      </c>
      <c r="G1968" s="142" t="str">
        <f t="shared" si="105"/>
        <v>Octobre</v>
      </c>
      <c r="H1968" s="158">
        <v>42654</v>
      </c>
      <c r="I1968" s="84" t="s">
        <v>1051</v>
      </c>
      <c r="J1968" s="142" t="s">
        <v>1052</v>
      </c>
      <c r="K1968" s="142" t="s">
        <v>1061</v>
      </c>
      <c r="L1968" s="142"/>
      <c r="M1968" s="80" t="str">
        <f>IFERROR(VLOOKUP(K1968,REFERENCES!R:S,2,FALSE),"")</f>
        <v>Nombre</v>
      </c>
      <c r="N1968" s="144">
        <v>300</v>
      </c>
      <c r="O1968" s="75"/>
      <c r="P1968" s="75"/>
      <c r="Q1968" s="75"/>
      <c r="R1968" s="79" t="str">
        <f t="shared" si="110"/>
        <v/>
      </c>
      <c r="S1968" s="144">
        <v>300</v>
      </c>
      <c r="T1968" s="85" t="s">
        <v>1040</v>
      </c>
      <c r="U1968" s="142" t="s">
        <v>174</v>
      </c>
      <c r="V1968" s="142" t="s">
        <v>494</v>
      </c>
      <c r="W1968" s="86" t="s">
        <v>1740</v>
      </c>
      <c r="X1968" s="142"/>
      <c r="Y1968" s="142"/>
      <c r="Z1968" s="142"/>
      <c r="AA1968" s="142"/>
      <c r="AB1968" s="142" t="str">
        <f t="shared" si="107"/>
        <v>WOR20161011OUPO6È</v>
      </c>
      <c r="AC1968" s="142">
        <f t="shared" si="108"/>
        <v>0</v>
      </c>
      <c r="AD1968" s="142" t="str">
        <f>VLOOKUP(U1968,NIVEAUXADMIN!A:B,2,FALSE)</f>
        <v>HT01</v>
      </c>
      <c r="AE1968" s="142" t="str">
        <f>VLOOKUP(V1968,NIVEAUXADMIN!E:F,2,FALSE)</f>
        <v>HT01152</v>
      </c>
      <c r="AF1968" s="142" t="str">
        <f>VLOOKUP(W1968,NIVEAUXADMIN!I:J,2,FALSE)</f>
        <v>HT01152-01</v>
      </c>
      <c r="AG1968" s="142">
        <f>IF(SUMPRODUCT(($A$4:$A1968=A1968)*($V$4:$V1968=V1968))&gt;1,0,1)</f>
        <v>0</v>
      </c>
    </row>
    <row r="1969" spans="1:33">
      <c r="A1969" s="86" t="s">
        <v>1090</v>
      </c>
      <c r="B1969" s="86" t="s">
        <v>1090</v>
      </c>
      <c r="C1969" s="86" t="s">
        <v>26</v>
      </c>
      <c r="D1969" s="72"/>
      <c r="E1969" s="72"/>
      <c r="F1969" s="142" t="s">
        <v>16</v>
      </c>
      <c r="G1969" s="142" t="str">
        <f t="shared" si="105"/>
        <v>Octobre</v>
      </c>
      <c r="H1969" s="158">
        <v>42654</v>
      </c>
      <c r="I1969" s="84" t="s">
        <v>1051</v>
      </c>
      <c r="J1969" s="142" t="s">
        <v>1052</v>
      </c>
      <c r="K1969" s="142" t="s">
        <v>1058</v>
      </c>
      <c r="L1969" s="142"/>
      <c r="M1969" s="80" t="str">
        <f>IFERROR(VLOOKUP(K1969,REFERENCES!R:S,2,FALSE),"")</f>
        <v>Nombre</v>
      </c>
      <c r="N1969" s="144">
        <v>300</v>
      </c>
      <c r="O1969" s="75"/>
      <c r="P1969" s="75"/>
      <c r="Q1969" s="75"/>
      <c r="R1969" s="79" t="str">
        <f t="shared" si="110"/>
        <v/>
      </c>
      <c r="S1969" s="144">
        <v>300</v>
      </c>
      <c r="T1969" s="85" t="s">
        <v>1040</v>
      </c>
      <c r="U1969" s="142" t="s">
        <v>174</v>
      </c>
      <c r="V1969" s="142" t="s">
        <v>494</v>
      </c>
      <c r="W1969" s="86" t="s">
        <v>1740</v>
      </c>
      <c r="X1969" s="142"/>
      <c r="Y1969" s="142"/>
      <c r="Z1969" s="142"/>
      <c r="AA1969" s="142"/>
      <c r="AB1969" s="142" t="str">
        <f t="shared" si="107"/>
        <v>WOR20161011OUPO6È</v>
      </c>
      <c r="AC1969" s="142">
        <f t="shared" si="108"/>
        <v>0</v>
      </c>
      <c r="AD1969" s="142" t="str">
        <f>VLOOKUP(U1969,NIVEAUXADMIN!A:B,2,FALSE)</f>
        <v>HT01</v>
      </c>
      <c r="AE1969" s="142" t="str">
        <f>VLOOKUP(V1969,NIVEAUXADMIN!E:F,2,FALSE)</f>
        <v>HT01152</v>
      </c>
      <c r="AF1969" s="142" t="str">
        <f>VLOOKUP(W1969,NIVEAUXADMIN!I:J,2,FALSE)</f>
        <v>HT01152-01</v>
      </c>
      <c r="AG1969" s="142">
        <f>IF(SUMPRODUCT(($A$4:$A1969=A1969)*($V$4:$V1969=V1969))&gt;1,0,1)</f>
        <v>0</v>
      </c>
    </row>
    <row r="1970" spans="1:33">
      <c r="A1970" s="142" t="s">
        <v>1090</v>
      </c>
      <c r="B1970" s="142" t="s">
        <v>1090</v>
      </c>
      <c r="C1970" s="142" t="s">
        <v>26</v>
      </c>
      <c r="D1970" s="72"/>
      <c r="E1970" s="72"/>
      <c r="F1970" s="142" t="s">
        <v>16</v>
      </c>
      <c r="G1970" s="142" t="str">
        <f t="shared" ref="G1970:G2033" si="111">CHOOSE(MONTH(H1970), "Janvier", "Fevrier", "Mars", "Avril", "Mai", "Juin", "Juillet", "Aout", "Septembre", "Octobre", "Novembre", "Decembre")</f>
        <v>Octobre</v>
      </c>
      <c r="H1970" s="158">
        <v>42654</v>
      </c>
      <c r="I1970" s="84" t="s">
        <v>1049</v>
      </c>
      <c r="J1970" s="142" t="s">
        <v>1053</v>
      </c>
      <c r="K1970" s="142" t="s">
        <v>1048</v>
      </c>
      <c r="L1970" s="142"/>
      <c r="M1970" s="80" t="str">
        <f>IFERROR(VLOOKUP(K1970,REFERENCES!R:S,2,FALSE),"")</f>
        <v>Nombre</v>
      </c>
      <c r="N1970" s="144">
        <v>437</v>
      </c>
      <c r="O1970" s="75"/>
      <c r="P1970" s="75"/>
      <c r="Q1970" s="75"/>
      <c r="R1970" s="79" t="str">
        <f t="shared" si="110"/>
        <v/>
      </c>
      <c r="S1970" s="144">
        <v>437</v>
      </c>
      <c r="T1970" s="85"/>
      <c r="U1970" s="142" t="s">
        <v>20</v>
      </c>
      <c r="V1970" s="142" t="s">
        <v>548</v>
      </c>
      <c r="W1970" s="86" t="s">
        <v>1426</v>
      </c>
      <c r="X1970" s="142"/>
      <c r="Y1970" s="142"/>
      <c r="Z1970" s="142"/>
      <c r="AA1970" s="142"/>
      <c r="AB1970" s="142" t="str">
        <f t="shared" si="107"/>
        <v>WOR20161011SUST2È</v>
      </c>
      <c r="AC1970" s="142">
        <f t="shared" si="108"/>
        <v>0</v>
      </c>
      <c r="AD1970" s="142" t="str">
        <f>VLOOKUP(U1970,NIVEAUXADMIN!A:B,2,FALSE)</f>
        <v>HT07</v>
      </c>
      <c r="AE1970" s="142" t="str">
        <f>VLOOKUP(V1970,NIVEAUXADMIN!E:F,2,FALSE)</f>
        <v>HT07732</v>
      </c>
      <c r="AF1970" s="142" t="str">
        <f>VLOOKUP(W1970,NIVEAUXADMIN!I:J,2,FALSE)</f>
        <v>HT07732-02</v>
      </c>
      <c r="AG1970" s="142">
        <f>IF(SUMPRODUCT(($A$4:$A1970=A1970)*($V$4:$V1970=V1970))&gt;1,0,1)</f>
        <v>1</v>
      </c>
    </row>
    <row r="1971" spans="1:33">
      <c r="A1971" s="142" t="s">
        <v>1090</v>
      </c>
      <c r="B1971" s="142" t="s">
        <v>1090</v>
      </c>
      <c r="C1971" s="142" t="s">
        <v>26</v>
      </c>
      <c r="D1971" s="72"/>
      <c r="E1971" s="72"/>
      <c r="F1971" s="142" t="s">
        <v>16</v>
      </c>
      <c r="G1971" s="142" t="str">
        <f t="shared" si="111"/>
        <v>Octobre</v>
      </c>
      <c r="H1971" s="158">
        <v>42654</v>
      </c>
      <c r="I1971" s="84" t="s">
        <v>1051</v>
      </c>
      <c r="J1971" s="142" t="s">
        <v>1052</v>
      </c>
      <c r="K1971" s="142" t="s">
        <v>1054</v>
      </c>
      <c r="L1971" s="142"/>
      <c r="M1971" s="80" t="str">
        <f>IFERROR(VLOOKUP(K1971,REFERENCES!R:S,2,FALSE),"")</f>
        <v>Nombre</v>
      </c>
      <c r="N1971" s="144">
        <v>437</v>
      </c>
      <c r="O1971" s="75"/>
      <c r="P1971" s="75"/>
      <c r="Q1971" s="75"/>
      <c r="R1971" s="79" t="str">
        <f t="shared" si="110"/>
        <v/>
      </c>
      <c r="S1971" s="144">
        <v>437</v>
      </c>
      <c r="T1971" s="85" t="s">
        <v>1040</v>
      </c>
      <c r="U1971" s="142" t="s">
        <v>20</v>
      </c>
      <c r="V1971" s="142" t="s">
        <v>548</v>
      </c>
      <c r="W1971" s="86" t="s">
        <v>1426</v>
      </c>
      <c r="X1971" s="142"/>
      <c r="Y1971" s="142"/>
      <c r="Z1971" s="142"/>
      <c r="AA1971" s="142"/>
      <c r="AB1971" s="142" t="str">
        <f t="shared" si="107"/>
        <v>WOR20161011SUST2È</v>
      </c>
      <c r="AC1971" s="142">
        <f t="shared" si="108"/>
        <v>0</v>
      </c>
      <c r="AD1971" s="142" t="str">
        <f>VLOOKUP(U1971,NIVEAUXADMIN!A:B,2,FALSE)</f>
        <v>HT07</v>
      </c>
      <c r="AE1971" s="142" t="str">
        <f>VLOOKUP(V1971,NIVEAUXADMIN!E:F,2,FALSE)</f>
        <v>HT07732</v>
      </c>
      <c r="AF1971" s="142" t="str">
        <f>VLOOKUP(W1971,NIVEAUXADMIN!I:J,2,FALSE)</f>
        <v>HT07732-02</v>
      </c>
      <c r="AG1971" s="142">
        <f>IF(SUMPRODUCT(($A$4:$A1971=A1971)*($V$4:$V1971=V1971))&gt;1,0,1)</f>
        <v>0</v>
      </c>
    </row>
    <row r="1972" spans="1:33">
      <c r="A1972" s="86" t="s">
        <v>1090</v>
      </c>
      <c r="B1972" s="86" t="s">
        <v>1090</v>
      </c>
      <c r="C1972" s="86" t="s">
        <v>26</v>
      </c>
      <c r="D1972" s="72"/>
      <c r="E1972" s="72"/>
      <c r="F1972" s="142" t="s">
        <v>16</v>
      </c>
      <c r="G1972" s="142" t="str">
        <f t="shared" si="111"/>
        <v>Octobre</v>
      </c>
      <c r="H1972" s="158">
        <v>42654</v>
      </c>
      <c r="I1972" s="84" t="s">
        <v>1051</v>
      </c>
      <c r="J1972" s="142" t="s">
        <v>1052</v>
      </c>
      <c r="K1972" s="142" t="s">
        <v>1061</v>
      </c>
      <c r="L1972" s="142"/>
      <c r="M1972" s="80" t="str">
        <f>IFERROR(VLOOKUP(K1972,REFERENCES!R:S,2,FALSE),"")</f>
        <v>Nombre</v>
      </c>
      <c r="N1972" s="144">
        <v>437</v>
      </c>
      <c r="O1972" s="75"/>
      <c r="P1972" s="75"/>
      <c r="Q1972" s="75"/>
      <c r="R1972" s="79" t="str">
        <f t="shared" si="110"/>
        <v/>
      </c>
      <c r="S1972" s="144">
        <v>437</v>
      </c>
      <c r="T1972" s="85" t="s">
        <v>1040</v>
      </c>
      <c r="U1972" s="142" t="s">
        <v>20</v>
      </c>
      <c r="V1972" s="142" t="s">
        <v>548</v>
      </c>
      <c r="W1972" s="86" t="s">
        <v>1426</v>
      </c>
      <c r="X1972" s="142"/>
      <c r="Y1972" s="142"/>
      <c r="Z1972" s="142"/>
      <c r="AA1972" s="142"/>
      <c r="AB1972" s="142" t="str">
        <f t="shared" si="107"/>
        <v>WOR20161011SUST2È</v>
      </c>
      <c r="AC1972" s="142">
        <f t="shared" si="108"/>
        <v>0</v>
      </c>
      <c r="AD1972" s="142" t="str">
        <f>VLOOKUP(U1972,NIVEAUXADMIN!A:B,2,FALSE)</f>
        <v>HT07</v>
      </c>
      <c r="AE1972" s="142" t="str">
        <f>VLOOKUP(V1972,NIVEAUXADMIN!E:F,2,FALSE)</f>
        <v>HT07732</v>
      </c>
      <c r="AF1972" s="142" t="str">
        <f>VLOOKUP(W1972,NIVEAUXADMIN!I:J,2,FALSE)</f>
        <v>HT07732-02</v>
      </c>
      <c r="AG1972" s="142">
        <f>IF(SUMPRODUCT(($A$4:$A1972=A1972)*($V$4:$V1972=V1972))&gt;1,0,1)</f>
        <v>0</v>
      </c>
    </row>
    <row r="1973" spans="1:33">
      <c r="A1973" s="86" t="s">
        <v>1090</v>
      </c>
      <c r="B1973" s="86" t="s">
        <v>1090</v>
      </c>
      <c r="C1973" s="86" t="s">
        <v>26</v>
      </c>
      <c r="D1973" s="72"/>
      <c r="E1973" s="72"/>
      <c r="F1973" s="142" t="s">
        <v>16</v>
      </c>
      <c r="G1973" s="142" t="str">
        <f t="shared" si="111"/>
        <v>Octobre</v>
      </c>
      <c r="H1973" s="158">
        <v>42654</v>
      </c>
      <c r="I1973" s="84" t="s">
        <v>1051</v>
      </c>
      <c r="J1973" s="142" t="s">
        <v>1052</v>
      </c>
      <c r="K1973" s="142" t="s">
        <v>1058</v>
      </c>
      <c r="L1973" s="142"/>
      <c r="M1973" s="80" t="str">
        <f>IFERROR(VLOOKUP(K1973,REFERENCES!R:S,2,FALSE),"")</f>
        <v>Nombre</v>
      </c>
      <c r="N1973" s="144">
        <v>437</v>
      </c>
      <c r="O1973" s="75"/>
      <c r="P1973" s="75"/>
      <c r="Q1973" s="75"/>
      <c r="R1973" s="79" t="str">
        <f t="shared" si="110"/>
        <v/>
      </c>
      <c r="S1973" s="144">
        <v>437</v>
      </c>
      <c r="T1973" s="85" t="s">
        <v>1040</v>
      </c>
      <c r="U1973" s="142" t="s">
        <v>20</v>
      </c>
      <c r="V1973" s="142" t="s">
        <v>548</v>
      </c>
      <c r="W1973" s="86" t="s">
        <v>1426</v>
      </c>
      <c r="X1973" s="142"/>
      <c r="Y1973" s="142"/>
      <c r="Z1973" s="142"/>
      <c r="AA1973" s="142"/>
      <c r="AB1973" s="142" t="str">
        <f t="shared" si="107"/>
        <v>WOR20161011SUST2È</v>
      </c>
      <c r="AC1973" s="142">
        <f t="shared" si="108"/>
        <v>0</v>
      </c>
      <c r="AD1973" s="142" t="str">
        <f>VLOOKUP(U1973,NIVEAUXADMIN!A:B,2,FALSE)</f>
        <v>HT07</v>
      </c>
      <c r="AE1973" s="142" t="str">
        <f>VLOOKUP(V1973,NIVEAUXADMIN!E:F,2,FALSE)</f>
        <v>HT07732</v>
      </c>
      <c r="AF1973" s="142" t="str">
        <f>VLOOKUP(W1973,NIVEAUXADMIN!I:J,2,FALSE)</f>
        <v>HT07732-02</v>
      </c>
      <c r="AG1973" s="142">
        <f>IF(SUMPRODUCT(($A$4:$A1973=A1973)*($V$4:$V1973=V1973))&gt;1,0,1)</f>
        <v>0</v>
      </c>
    </row>
    <row r="1974" spans="1:33">
      <c r="A1974" s="142" t="s">
        <v>1090</v>
      </c>
      <c r="B1974" s="142" t="s">
        <v>1090</v>
      </c>
      <c r="C1974" s="142" t="s">
        <v>26</v>
      </c>
      <c r="D1974" s="72"/>
      <c r="E1974" s="72"/>
      <c r="F1974" s="142" t="s">
        <v>16</v>
      </c>
      <c r="G1974" s="142" t="str">
        <f t="shared" si="111"/>
        <v>Octobre</v>
      </c>
      <c r="H1974" s="158">
        <v>42655</v>
      </c>
      <c r="I1974" s="84" t="s">
        <v>1049</v>
      </c>
      <c r="J1974" s="142" t="s">
        <v>1053</v>
      </c>
      <c r="K1974" s="142" t="s">
        <v>1048</v>
      </c>
      <c r="L1974" s="142"/>
      <c r="M1974" s="80" t="str">
        <f>IFERROR(VLOOKUP(K1974,REFERENCES!R:S,2,FALSE),"")</f>
        <v>Nombre</v>
      </c>
      <c r="N1974" s="144">
        <v>310</v>
      </c>
      <c r="O1974" s="75"/>
      <c r="P1974" s="75"/>
      <c r="Q1974" s="75"/>
      <c r="R1974" s="79" t="str">
        <f t="shared" si="110"/>
        <v/>
      </c>
      <c r="S1974" s="144">
        <v>310</v>
      </c>
      <c r="T1974" s="85"/>
      <c r="U1974" s="142" t="s">
        <v>174</v>
      </c>
      <c r="V1974" s="142" t="s">
        <v>494</v>
      </c>
      <c r="W1974" s="86" t="s">
        <v>1804</v>
      </c>
      <c r="X1974" s="142"/>
      <c r="Y1974" s="142"/>
      <c r="Z1974" s="142"/>
      <c r="AA1974" s="142"/>
      <c r="AB1974" s="142" t="str">
        <f t="shared" si="107"/>
        <v>WOR20161012OUPO8È</v>
      </c>
      <c r="AC1974" s="142">
        <f t="shared" si="108"/>
        <v>0</v>
      </c>
      <c r="AD1974" s="142" t="str">
        <f>VLOOKUP(U1974,NIVEAUXADMIN!A:B,2,FALSE)</f>
        <v>HT01</v>
      </c>
      <c r="AE1974" s="142" t="str">
        <f>VLOOKUP(V1974,NIVEAUXADMIN!E:F,2,FALSE)</f>
        <v>HT01152</v>
      </c>
      <c r="AF1974" s="142" t="str">
        <f>VLOOKUP(W1974,NIVEAUXADMIN!I:J,2,FALSE)</f>
        <v>HT01152-03</v>
      </c>
      <c r="AG1974" s="142">
        <f>IF(SUMPRODUCT(($A$4:$A1974=A1974)*($V$4:$V1974=V1974))&gt;1,0,1)</f>
        <v>0</v>
      </c>
    </row>
    <row r="1975" spans="1:33">
      <c r="A1975" s="142" t="s">
        <v>1090</v>
      </c>
      <c r="B1975" s="142" t="s">
        <v>1090</v>
      </c>
      <c r="C1975" s="142" t="s">
        <v>26</v>
      </c>
      <c r="D1975" s="72"/>
      <c r="E1975" s="72"/>
      <c r="F1975" s="142" t="s">
        <v>16</v>
      </c>
      <c r="G1975" s="142" t="str">
        <f t="shared" si="111"/>
        <v>Octobre</v>
      </c>
      <c r="H1975" s="158">
        <v>42655</v>
      </c>
      <c r="I1975" s="84" t="s">
        <v>1051</v>
      </c>
      <c r="J1975" s="142" t="s">
        <v>1052</v>
      </c>
      <c r="K1975" s="142" t="s">
        <v>1056</v>
      </c>
      <c r="L1975" s="142"/>
      <c r="M1975" s="80" t="str">
        <f>IFERROR(VLOOKUP(K1975,REFERENCES!R:S,2,FALSE),"")</f>
        <v>Nombre</v>
      </c>
      <c r="N1975" s="144">
        <v>310</v>
      </c>
      <c r="O1975" s="75"/>
      <c r="P1975" s="75"/>
      <c r="Q1975" s="75"/>
      <c r="R1975" s="79" t="str">
        <f t="shared" si="110"/>
        <v/>
      </c>
      <c r="S1975" s="144">
        <v>310</v>
      </c>
      <c r="T1975" s="85" t="s">
        <v>1040</v>
      </c>
      <c r="U1975" s="142" t="s">
        <v>174</v>
      </c>
      <c r="V1975" s="142" t="s">
        <v>494</v>
      </c>
      <c r="W1975" s="86" t="s">
        <v>1804</v>
      </c>
      <c r="X1975" s="142"/>
      <c r="Y1975" s="142"/>
      <c r="Z1975" s="142"/>
      <c r="AA1975" s="142"/>
      <c r="AB1975" s="142" t="str">
        <f t="shared" si="107"/>
        <v>WOR20161012OUPO8È</v>
      </c>
      <c r="AC1975" s="142">
        <f t="shared" si="108"/>
        <v>0</v>
      </c>
      <c r="AD1975" s="142" t="str">
        <f>VLOOKUP(U1975,NIVEAUXADMIN!A:B,2,FALSE)</f>
        <v>HT01</v>
      </c>
      <c r="AE1975" s="142" t="str">
        <f>VLOOKUP(V1975,NIVEAUXADMIN!E:F,2,FALSE)</f>
        <v>HT01152</v>
      </c>
      <c r="AF1975" s="142" t="str">
        <f>VLOOKUP(W1975,NIVEAUXADMIN!I:J,2,FALSE)</f>
        <v>HT01152-03</v>
      </c>
      <c r="AG1975" s="142">
        <f>IF(SUMPRODUCT(($A$4:$A1975=A1975)*($V$4:$V1975=V1975))&gt;1,0,1)</f>
        <v>0</v>
      </c>
    </row>
    <row r="1976" spans="1:33">
      <c r="A1976" s="142" t="s">
        <v>1090</v>
      </c>
      <c r="B1976" s="142" t="s">
        <v>1090</v>
      </c>
      <c r="C1976" s="142" t="s">
        <v>26</v>
      </c>
      <c r="D1976" s="72"/>
      <c r="E1976" s="72"/>
      <c r="F1976" s="142" t="s">
        <v>16</v>
      </c>
      <c r="G1976" s="142" t="str">
        <f t="shared" si="111"/>
        <v>Octobre</v>
      </c>
      <c r="H1976" s="158">
        <v>42655</v>
      </c>
      <c r="I1976" s="84" t="s">
        <v>1051</v>
      </c>
      <c r="J1976" s="142" t="s">
        <v>1052</v>
      </c>
      <c r="K1976" s="142" t="s">
        <v>1054</v>
      </c>
      <c r="L1976" s="142"/>
      <c r="M1976" s="80" t="str">
        <f>IFERROR(VLOOKUP(K1976,REFERENCES!R:S,2,FALSE),"")</f>
        <v>Nombre</v>
      </c>
      <c r="N1976" s="144">
        <v>310</v>
      </c>
      <c r="O1976" s="75"/>
      <c r="P1976" s="75"/>
      <c r="Q1976" s="75"/>
      <c r="R1976" s="79" t="str">
        <f t="shared" si="110"/>
        <v/>
      </c>
      <c r="S1976" s="144">
        <v>310</v>
      </c>
      <c r="T1976" s="85" t="s">
        <v>1040</v>
      </c>
      <c r="U1976" s="142" t="s">
        <v>174</v>
      </c>
      <c r="V1976" s="142" t="s">
        <v>494</v>
      </c>
      <c r="W1976" s="86" t="s">
        <v>1804</v>
      </c>
      <c r="X1976" s="142"/>
      <c r="Y1976" s="142"/>
      <c r="Z1976" s="142"/>
      <c r="AA1976" s="142"/>
      <c r="AB1976" s="142" t="str">
        <f t="shared" si="107"/>
        <v>WOR20161012OUPO8È</v>
      </c>
      <c r="AC1976" s="142">
        <f t="shared" si="108"/>
        <v>0</v>
      </c>
      <c r="AD1976" s="142" t="str">
        <f>VLOOKUP(U1976,NIVEAUXADMIN!A:B,2,FALSE)</f>
        <v>HT01</v>
      </c>
      <c r="AE1976" s="142" t="str">
        <f>VLOOKUP(V1976,NIVEAUXADMIN!E:F,2,FALSE)</f>
        <v>HT01152</v>
      </c>
      <c r="AF1976" s="142" t="str">
        <f>VLOOKUP(W1976,NIVEAUXADMIN!I:J,2,FALSE)</f>
        <v>HT01152-03</v>
      </c>
      <c r="AG1976" s="142">
        <f>IF(SUMPRODUCT(($A$4:$A1976=A1976)*($V$4:$V1976=V1976))&gt;1,0,1)</f>
        <v>0</v>
      </c>
    </row>
    <row r="1977" spans="1:33">
      <c r="A1977" s="142" t="s">
        <v>1090</v>
      </c>
      <c r="B1977" s="142" t="s">
        <v>1090</v>
      </c>
      <c r="C1977" s="142" t="s">
        <v>26</v>
      </c>
      <c r="D1977" s="72"/>
      <c r="E1977" s="72"/>
      <c r="F1977" s="142" t="s">
        <v>16</v>
      </c>
      <c r="G1977" s="142" t="str">
        <f t="shared" si="111"/>
        <v>Octobre</v>
      </c>
      <c r="H1977" s="158">
        <v>42656</v>
      </c>
      <c r="I1977" s="84" t="s">
        <v>1049</v>
      </c>
      <c r="J1977" s="142" t="s">
        <v>1053</v>
      </c>
      <c r="K1977" s="142" t="s">
        <v>1048</v>
      </c>
      <c r="L1977" s="142"/>
      <c r="M1977" s="80" t="str">
        <f>IFERROR(VLOOKUP(K1977,REFERENCES!R:S,2,FALSE),"")</f>
        <v>Nombre</v>
      </c>
      <c r="N1977" s="144">
        <v>165</v>
      </c>
      <c r="O1977" s="75"/>
      <c r="P1977" s="75"/>
      <c r="Q1977" s="75"/>
      <c r="R1977" s="79" t="str">
        <f t="shared" si="110"/>
        <v/>
      </c>
      <c r="S1977" s="144">
        <v>165</v>
      </c>
      <c r="T1977" s="85"/>
      <c r="U1977" s="142" t="s">
        <v>174</v>
      </c>
      <c r="V1977" s="142" t="s">
        <v>200</v>
      </c>
      <c r="W1977" s="86" t="s">
        <v>1576</v>
      </c>
      <c r="X1977" s="142"/>
      <c r="Y1977" s="142"/>
      <c r="Z1977" s="142"/>
      <c r="AA1977" s="142"/>
      <c r="AB1977" s="142" t="str">
        <f t="shared" si="107"/>
        <v>WOR20161013OUAN3È</v>
      </c>
      <c r="AC1977" s="142">
        <f t="shared" si="108"/>
        <v>0</v>
      </c>
      <c r="AD1977" s="142" t="str">
        <f>VLOOKUP(U1977,NIVEAUXADMIN!A:B,2,FALSE)</f>
        <v>HT01</v>
      </c>
      <c r="AE1977" s="142" t="str">
        <f>VLOOKUP(V1977,NIVEAUXADMIN!E:F,2,FALSE)</f>
        <v>HT01151</v>
      </c>
      <c r="AF1977" s="142" t="str">
        <f>VLOOKUP(W1977,NIVEAUXADMIN!I:J,2,FALSE)</f>
        <v>HT01151-03</v>
      </c>
      <c r="AG1977" s="142">
        <f>IF(SUMPRODUCT(($A$4:$A1977=A1977)*($V$4:$V1977=V1977))&gt;1,0,1)</f>
        <v>0</v>
      </c>
    </row>
    <row r="1978" spans="1:33">
      <c r="A1978" s="142" t="s">
        <v>1090</v>
      </c>
      <c r="B1978" s="142" t="s">
        <v>1090</v>
      </c>
      <c r="C1978" s="142" t="s">
        <v>26</v>
      </c>
      <c r="D1978" s="72"/>
      <c r="E1978" s="72"/>
      <c r="F1978" s="142" t="s">
        <v>16</v>
      </c>
      <c r="G1978" s="142" t="str">
        <f t="shared" si="111"/>
        <v>Octobre</v>
      </c>
      <c r="H1978" s="158">
        <v>42656</v>
      </c>
      <c r="I1978" s="84" t="s">
        <v>1051</v>
      </c>
      <c r="J1978" s="142" t="s">
        <v>1052</v>
      </c>
      <c r="K1978" s="142" t="s">
        <v>1056</v>
      </c>
      <c r="L1978" s="142"/>
      <c r="M1978" s="80" t="str">
        <f>IFERROR(VLOOKUP(K1978,REFERENCES!R:S,2,FALSE),"")</f>
        <v>Nombre</v>
      </c>
      <c r="N1978" s="144">
        <v>165</v>
      </c>
      <c r="O1978" s="75"/>
      <c r="P1978" s="75"/>
      <c r="Q1978" s="75"/>
      <c r="R1978" s="79" t="str">
        <f t="shared" si="110"/>
        <v/>
      </c>
      <c r="S1978" s="144">
        <v>165</v>
      </c>
      <c r="T1978" s="85" t="s">
        <v>1040</v>
      </c>
      <c r="U1978" s="142" t="s">
        <v>174</v>
      </c>
      <c r="V1978" s="142" t="s">
        <v>200</v>
      </c>
      <c r="W1978" s="86" t="s">
        <v>1576</v>
      </c>
      <c r="X1978" s="142"/>
      <c r="Y1978" s="142"/>
      <c r="Z1978" s="142"/>
      <c r="AA1978" s="142"/>
      <c r="AB1978" s="142" t="str">
        <f t="shared" si="107"/>
        <v>WOR20161013OUAN3È</v>
      </c>
      <c r="AC1978" s="142">
        <f t="shared" si="108"/>
        <v>0</v>
      </c>
      <c r="AD1978" s="142" t="str">
        <f>VLOOKUP(U1978,NIVEAUXADMIN!A:B,2,FALSE)</f>
        <v>HT01</v>
      </c>
      <c r="AE1978" s="142" t="str">
        <f>VLOOKUP(V1978,NIVEAUXADMIN!E:F,2,FALSE)</f>
        <v>HT01151</v>
      </c>
      <c r="AF1978" s="142" t="str">
        <f>VLOOKUP(W1978,NIVEAUXADMIN!I:J,2,FALSE)</f>
        <v>HT01151-03</v>
      </c>
      <c r="AG1978" s="142">
        <f>IF(SUMPRODUCT(($A$4:$A1978=A1978)*($V$4:$V1978=V1978))&gt;1,0,1)</f>
        <v>0</v>
      </c>
    </row>
    <row r="1979" spans="1:33">
      <c r="A1979" s="142" t="s">
        <v>1090</v>
      </c>
      <c r="B1979" s="142" t="s">
        <v>1090</v>
      </c>
      <c r="C1979" s="142" t="s">
        <v>26</v>
      </c>
      <c r="D1979" s="72"/>
      <c r="E1979" s="72"/>
      <c r="F1979" s="142" t="s">
        <v>16</v>
      </c>
      <c r="G1979" s="142" t="str">
        <f t="shared" si="111"/>
        <v>Octobre</v>
      </c>
      <c r="H1979" s="158">
        <v>42656</v>
      </c>
      <c r="I1979" s="84" t="s">
        <v>1051</v>
      </c>
      <c r="J1979" s="142" t="s">
        <v>1052</v>
      </c>
      <c r="K1979" s="142" t="s">
        <v>1054</v>
      </c>
      <c r="L1979" s="142"/>
      <c r="M1979" s="80" t="str">
        <f>IFERROR(VLOOKUP(K1979,REFERENCES!R:S,2,FALSE),"")</f>
        <v>Nombre</v>
      </c>
      <c r="N1979" s="144">
        <v>165</v>
      </c>
      <c r="O1979" s="75"/>
      <c r="P1979" s="75"/>
      <c r="Q1979" s="75"/>
      <c r="R1979" s="79" t="str">
        <f t="shared" si="110"/>
        <v/>
      </c>
      <c r="S1979" s="144">
        <v>165</v>
      </c>
      <c r="T1979" s="85" t="s">
        <v>1040</v>
      </c>
      <c r="U1979" s="142" t="s">
        <v>174</v>
      </c>
      <c r="V1979" s="142" t="s">
        <v>200</v>
      </c>
      <c r="W1979" s="86" t="s">
        <v>1576</v>
      </c>
      <c r="X1979" s="142"/>
      <c r="Y1979" s="142"/>
      <c r="Z1979" s="142"/>
      <c r="AA1979" s="142"/>
      <c r="AB1979" s="142" t="str">
        <f t="shared" si="107"/>
        <v>WOR20161013OUAN3È</v>
      </c>
      <c r="AC1979" s="142">
        <f t="shared" si="108"/>
        <v>0</v>
      </c>
      <c r="AD1979" s="142" t="str">
        <f>VLOOKUP(U1979,NIVEAUXADMIN!A:B,2,FALSE)</f>
        <v>HT01</v>
      </c>
      <c r="AE1979" s="142" t="str">
        <f>VLOOKUP(V1979,NIVEAUXADMIN!E:F,2,FALSE)</f>
        <v>HT01151</v>
      </c>
      <c r="AF1979" s="142" t="str">
        <f>VLOOKUP(W1979,NIVEAUXADMIN!I:J,2,FALSE)</f>
        <v>HT01151-03</v>
      </c>
      <c r="AG1979" s="142">
        <f>IF(SUMPRODUCT(($A$4:$A1979=A1979)*($V$4:$V1979=V1979))&gt;1,0,1)</f>
        <v>0</v>
      </c>
    </row>
    <row r="1980" spans="1:33">
      <c r="A1980" s="142" t="s">
        <v>1090</v>
      </c>
      <c r="B1980" s="142" t="s">
        <v>1090</v>
      </c>
      <c r="C1980" s="142" t="s">
        <v>26</v>
      </c>
      <c r="D1980" s="72"/>
      <c r="E1980" s="72"/>
      <c r="F1980" s="142" t="s">
        <v>16</v>
      </c>
      <c r="G1980" s="142" t="str">
        <f t="shared" si="111"/>
        <v>Octobre</v>
      </c>
      <c r="H1980" s="158">
        <v>42656</v>
      </c>
      <c r="I1980" s="84" t="s">
        <v>1049</v>
      </c>
      <c r="J1980" s="142" t="s">
        <v>1053</v>
      </c>
      <c r="K1980" s="142" t="s">
        <v>1048</v>
      </c>
      <c r="L1980" s="142"/>
      <c r="M1980" s="80" t="str">
        <f>IFERROR(VLOOKUP(K1980,REFERENCES!R:S,2,FALSE),"")</f>
        <v>Nombre</v>
      </c>
      <c r="N1980" s="144">
        <v>166</v>
      </c>
      <c r="O1980" s="75"/>
      <c r="P1980" s="75"/>
      <c r="Q1980" s="75"/>
      <c r="R1980" s="79" t="str">
        <f t="shared" si="110"/>
        <v/>
      </c>
      <c r="S1980" s="144">
        <v>166</v>
      </c>
      <c r="T1980" s="85"/>
      <c r="U1980" s="142" t="s">
        <v>174</v>
      </c>
      <c r="V1980" s="142" t="s">
        <v>200</v>
      </c>
      <c r="W1980" s="86" t="s">
        <v>1511</v>
      </c>
      <c r="X1980" s="142"/>
      <c r="Y1980" s="142"/>
      <c r="Z1980" s="142"/>
      <c r="AA1980" s="142"/>
      <c r="AB1980" s="142" t="str">
        <f t="shared" si="107"/>
        <v>WOR20161013OUAN2È</v>
      </c>
      <c r="AC1980" s="142">
        <f t="shared" si="108"/>
        <v>0</v>
      </c>
      <c r="AD1980" s="142" t="str">
        <f>VLOOKUP(U1980,NIVEAUXADMIN!A:B,2,FALSE)</f>
        <v>HT01</v>
      </c>
      <c r="AE1980" s="142" t="str">
        <f>VLOOKUP(V1980,NIVEAUXADMIN!E:F,2,FALSE)</f>
        <v>HT01151</v>
      </c>
      <c r="AF1980" s="142" t="str">
        <f>VLOOKUP(W1980,NIVEAUXADMIN!I:J,2,FALSE)</f>
        <v>HT01151-02</v>
      </c>
      <c r="AG1980" s="142">
        <f>IF(SUMPRODUCT(($A$4:$A1980=A1980)*($V$4:$V1980=V1980))&gt;1,0,1)</f>
        <v>0</v>
      </c>
    </row>
    <row r="1981" spans="1:33">
      <c r="A1981" s="142" t="s">
        <v>1090</v>
      </c>
      <c r="B1981" s="142" t="s">
        <v>1090</v>
      </c>
      <c r="C1981" s="142" t="s">
        <v>26</v>
      </c>
      <c r="D1981" s="72"/>
      <c r="E1981" s="72"/>
      <c r="F1981" s="142" t="s">
        <v>16</v>
      </c>
      <c r="G1981" s="142" t="str">
        <f t="shared" si="111"/>
        <v>Octobre</v>
      </c>
      <c r="H1981" s="158">
        <v>42656</v>
      </c>
      <c r="I1981" s="84" t="s">
        <v>1051</v>
      </c>
      <c r="J1981" s="142" t="s">
        <v>1052</v>
      </c>
      <c r="K1981" s="142" t="s">
        <v>1056</v>
      </c>
      <c r="L1981" s="142"/>
      <c r="M1981" s="80" t="str">
        <f>IFERROR(VLOOKUP(K1981,REFERENCES!R:S,2,FALSE),"")</f>
        <v>Nombre</v>
      </c>
      <c r="N1981" s="144">
        <v>166</v>
      </c>
      <c r="O1981" s="75"/>
      <c r="P1981" s="75"/>
      <c r="Q1981" s="75"/>
      <c r="R1981" s="79" t="str">
        <f t="shared" si="110"/>
        <v/>
      </c>
      <c r="S1981" s="144">
        <v>166</v>
      </c>
      <c r="T1981" s="85" t="s">
        <v>1040</v>
      </c>
      <c r="U1981" s="142" t="s">
        <v>174</v>
      </c>
      <c r="V1981" s="142" t="s">
        <v>200</v>
      </c>
      <c r="W1981" s="86" t="s">
        <v>1511</v>
      </c>
      <c r="X1981" s="142"/>
      <c r="Y1981" s="142"/>
      <c r="Z1981" s="142"/>
      <c r="AA1981" s="142"/>
      <c r="AB1981" s="142" t="str">
        <f t="shared" si="107"/>
        <v>WOR20161013OUAN2È</v>
      </c>
      <c r="AC1981" s="142">
        <f t="shared" si="108"/>
        <v>0</v>
      </c>
      <c r="AD1981" s="142" t="str">
        <f>VLOOKUP(U1981,NIVEAUXADMIN!A:B,2,FALSE)</f>
        <v>HT01</v>
      </c>
      <c r="AE1981" s="142" t="str">
        <f>VLOOKUP(V1981,NIVEAUXADMIN!E:F,2,FALSE)</f>
        <v>HT01151</v>
      </c>
      <c r="AF1981" s="142" t="str">
        <f>VLOOKUP(W1981,NIVEAUXADMIN!I:J,2,FALSE)</f>
        <v>HT01151-02</v>
      </c>
      <c r="AG1981" s="142">
        <f>IF(SUMPRODUCT(($A$4:$A1981=A1981)*($V$4:$V1981=V1981))&gt;1,0,1)</f>
        <v>0</v>
      </c>
    </row>
    <row r="1982" spans="1:33">
      <c r="A1982" s="142" t="s">
        <v>1090</v>
      </c>
      <c r="B1982" s="142" t="s">
        <v>1090</v>
      </c>
      <c r="C1982" s="142" t="s">
        <v>26</v>
      </c>
      <c r="D1982" s="72"/>
      <c r="E1982" s="72"/>
      <c r="F1982" s="142" t="s">
        <v>16</v>
      </c>
      <c r="G1982" s="142" t="str">
        <f t="shared" si="111"/>
        <v>Octobre</v>
      </c>
      <c r="H1982" s="158">
        <v>42656</v>
      </c>
      <c r="I1982" s="84" t="s">
        <v>1051</v>
      </c>
      <c r="J1982" s="142" t="s">
        <v>1052</v>
      </c>
      <c r="K1982" s="142" t="s">
        <v>1054</v>
      </c>
      <c r="L1982" s="142"/>
      <c r="M1982" s="80" t="str">
        <f>IFERROR(VLOOKUP(K1982,REFERENCES!R:S,2,FALSE),"")</f>
        <v>Nombre</v>
      </c>
      <c r="N1982" s="144">
        <v>166</v>
      </c>
      <c r="O1982" s="75"/>
      <c r="P1982" s="75"/>
      <c r="Q1982" s="75"/>
      <c r="R1982" s="79" t="str">
        <f t="shared" si="110"/>
        <v/>
      </c>
      <c r="S1982" s="144">
        <v>166</v>
      </c>
      <c r="T1982" s="85" t="s">
        <v>1040</v>
      </c>
      <c r="U1982" s="142" t="s">
        <v>174</v>
      </c>
      <c r="V1982" s="142" t="s">
        <v>200</v>
      </c>
      <c r="W1982" s="86" t="s">
        <v>1511</v>
      </c>
      <c r="X1982" s="142"/>
      <c r="Y1982" s="142"/>
      <c r="Z1982" s="142"/>
      <c r="AA1982" s="142"/>
      <c r="AB1982" s="142" t="str">
        <f t="shared" si="107"/>
        <v>WOR20161013OUAN2È</v>
      </c>
      <c r="AC1982" s="142">
        <f t="shared" si="108"/>
        <v>0</v>
      </c>
      <c r="AD1982" s="142" t="str">
        <f>VLOOKUP(U1982,NIVEAUXADMIN!A:B,2,FALSE)</f>
        <v>HT01</v>
      </c>
      <c r="AE1982" s="142" t="str">
        <f>VLOOKUP(V1982,NIVEAUXADMIN!E:F,2,FALSE)</f>
        <v>HT01151</v>
      </c>
      <c r="AF1982" s="142" t="str">
        <f>VLOOKUP(W1982,NIVEAUXADMIN!I:J,2,FALSE)</f>
        <v>HT01151-02</v>
      </c>
      <c r="AG1982" s="142">
        <f>IF(SUMPRODUCT(($A$4:$A1982=A1982)*($V$4:$V1982=V1982))&gt;1,0,1)</f>
        <v>0</v>
      </c>
    </row>
    <row r="1983" spans="1:33">
      <c r="A1983" s="142" t="s">
        <v>1090</v>
      </c>
      <c r="B1983" s="142" t="s">
        <v>1090</v>
      </c>
      <c r="C1983" s="142" t="s">
        <v>26</v>
      </c>
      <c r="D1983" s="72"/>
      <c r="E1983" s="72"/>
      <c r="F1983" s="142" t="s">
        <v>16</v>
      </c>
      <c r="G1983" s="142" t="str">
        <f t="shared" si="111"/>
        <v>Octobre</v>
      </c>
      <c r="H1983" s="158">
        <v>42656</v>
      </c>
      <c r="I1983" s="84" t="s">
        <v>1049</v>
      </c>
      <c r="J1983" s="142" t="s">
        <v>1053</v>
      </c>
      <c r="K1983" s="142" t="s">
        <v>1048</v>
      </c>
      <c r="L1983" s="142"/>
      <c r="M1983" s="80" t="str">
        <f>IFERROR(VLOOKUP(K1983,REFERENCES!R:S,2,FALSE),"")</f>
        <v>Nombre</v>
      </c>
      <c r="N1983" s="144">
        <v>250</v>
      </c>
      <c r="O1983" s="75"/>
      <c r="P1983" s="75"/>
      <c r="Q1983" s="75"/>
      <c r="R1983" s="79" t="str">
        <f t="shared" si="110"/>
        <v/>
      </c>
      <c r="S1983" s="144">
        <v>250</v>
      </c>
      <c r="T1983" s="85"/>
      <c r="U1983" s="142" t="s">
        <v>174</v>
      </c>
      <c r="V1983" s="142" t="s">
        <v>482</v>
      </c>
      <c r="W1983" s="86" t="s">
        <v>1613</v>
      </c>
      <c r="X1983" s="142"/>
      <c r="Y1983" s="142"/>
      <c r="Z1983" s="142"/>
      <c r="AA1983" s="142"/>
      <c r="AB1983" s="142" t="str">
        <f t="shared" si="107"/>
        <v>WOR20161013OUKE3È</v>
      </c>
      <c r="AC1983" s="142">
        <f t="shared" si="108"/>
        <v>0</v>
      </c>
      <c r="AD1983" s="142" t="str">
        <f>VLOOKUP(U1983,NIVEAUXADMIN!A:B,2,FALSE)</f>
        <v>HT01</v>
      </c>
      <c r="AE1983" s="142" t="str">
        <f>VLOOKUP(V1983,NIVEAUXADMIN!E:F,2,FALSE)</f>
        <v>HT01115</v>
      </c>
      <c r="AF1983" s="142" t="str">
        <f>VLOOKUP(W1983,NIVEAUXADMIN!I:J,2,FALSE)</f>
        <v>HT01115-03</v>
      </c>
      <c r="AG1983" s="142">
        <f>IF(SUMPRODUCT(($A$4:$A1983=A1983)*($V$4:$V1983=V1983))&gt;1,0,1)</f>
        <v>0</v>
      </c>
    </row>
    <row r="1984" spans="1:33">
      <c r="A1984" s="142" t="s">
        <v>1090</v>
      </c>
      <c r="B1984" s="142" t="s">
        <v>1090</v>
      </c>
      <c r="C1984" s="142" t="s">
        <v>26</v>
      </c>
      <c r="D1984" s="72"/>
      <c r="E1984" s="72"/>
      <c r="F1984" s="142" t="s">
        <v>16</v>
      </c>
      <c r="G1984" s="142" t="str">
        <f t="shared" si="111"/>
        <v>Octobre</v>
      </c>
      <c r="H1984" s="158">
        <v>42656</v>
      </c>
      <c r="I1984" s="84" t="s">
        <v>1051</v>
      </c>
      <c r="J1984" s="142" t="s">
        <v>1052</v>
      </c>
      <c r="K1984" s="142" t="s">
        <v>1056</v>
      </c>
      <c r="L1984" s="142"/>
      <c r="M1984" s="80" t="str">
        <f>IFERROR(VLOOKUP(K1984,REFERENCES!R:S,2,FALSE),"")</f>
        <v>Nombre</v>
      </c>
      <c r="N1984" s="144">
        <v>250</v>
      </c>
      <c r="O1984" s="75"/>
      <c r="P1984" s="75"/>
      <c r="Q1984" s="75"/>
      <c r="R1984" s="79" t="str">
        <f t="shared" si="110"/>
        <v/>
      </c>
      <c r="S1984" s="144">
        <v>250</v>
      </c>
      <c r="T1984" s="85" t="s">
        <v>1040</v>
      </c>
      <c r="U1984" s="142" t="s">
        <v>174</v>
      </c>
      <c r="V1984" s="142" t="s">
        <v>482</v>
      </c>
      <c r="W1984" s="86" t="s">
        <v>1613</v>
      </c>
      <c r="X1984" s="142"/>
      <c r="Y1984" s="142"/>
      <c r="Z1984" s="142"/>
      <c r="AA1984" s="142"/>
      <c r="AB1984" s="142" t="str">
        <f t="shared" si="107"/>
        <v>WOR20161013OUKE3È</v>
      </c>
      <c r="AC1984" s="142">
        <f t="shared" si="108"/>
        <v>0</v>
      </c>
      <c r="AD1984" s="142" t="str">
        <f>VLOOKUP(U1984,NIVEAUXADMIN!A:B,2,FALSE)</f>
        <v>HT01</v>
      </c>
      <c r="AE1984" s="142" t="str">
        <f>VLOOKUP(V1984,NIVEAUXADMIN!E:F,2,FALSE)</f>
        <v>HT01115</v>
      </c>
      <c r="AF1984" s="142" t="str">
        <f>VLOOKUP(W1984,NIVEAUXADMIN!I:J,2,FALSE)</f>
        <v>HT01115-03</v>
      </c>
      <c r="AG1984" s="142">
        <f>IF(SUMPRODUCT(($A$4:$A1984=A1984)*($V$4:$V1984=V1984))&gt;1,0,1)</f>
        <v>0</v>
      </c>
    </row>
    <row r="1985" spans="1:33">
      <c r="A1985" s="142" t="s">
        <v>1090</v>
      </c>
      <c r="B1985" s="142" t="s">
        <v>1090</v>
      </c>
      <c r="C1985" s="142" t="s">
        <v>26</v>
      </c>
      <c r="D1985" s="72"/>
      <c r="E1985" s="72"/>
      <c r="F1985" s="142" t="s">
        <v>16</v>
      </c>
      <c r="G1985" s="142" t="str">
        <f t="shared" si="111"/>
        <v>Octobre</v>
      </c>
      <c r="H1985" s="158">
        <v>42656</v>
      </c>
      <c r="I1985" s="84" t="s">
        <v>1051</v>
      </c>
      <c r="J1985" s="142" t="s">
        <v>1052</v>
      </c>
      <c r="K1985" s="142" t="s">
        <v>1054</v>
      </c>
      <c r="L1985" s="142"/>
      <c r="M1985" s="80" t="str">
        <f>IFERROR(VLOOKUP(K1985,REFERENCES!R:S,2,FALSE),"")</f>
        <v>Nombre</v>
      </c>
      <c r="N1985" s="144">
        <v>250</v>
      </c>
      <c r="O1985" s="75"/>
      <c r="P1985" s="75"/>
      <c r="Q1985" s="75"/>
      <c r="R1985" s="79" t="str">
        <f t="shared" si="110"/>
        <v/>
      </c>
      <c r="S1985" s="144">
        <v>250</v>
      </c>
      <c r="T1985" s="85" t="s">
        <v>1040</v>
      </c>
      <c r="U1985" s="142" t="s">
        <v>174</v>
      </c>
      <c r="V1985" s="142" t="s">
        <v>482</v>
      </c>
      <c r="W1985" s="86" t="s">
        <v>1613</v>
      </c>
      <c r="X1985" s="142"/>
      <c r="Y1985" s="142"/>
      <c r="Z1985" s="142"/>
      <c r="AA1985" s="142"/>
      <c r="AB1985" s="142" t="str">
        <f t="shared" si="107"/>
        <v>WOR20161013OUKE3È</v>
      </c>
      <c r="AC1985" s="142">
        <f t="shared" si="108"/>
        <v>0</v>
      </c>
      <c r="AD1985" s="142" t="str">
        <f>VLOOKUP(U1985,NIVEAUXADMIN!A:B,2,FALSE)</f>
        <v>HT01</v>
      </c>
      <c r="AE1985" s="142" t="str">
        <f>VLOOKUP(V1985,NIVEAUXADMIN!E:F,2,FALSE)</f>
        <v>HT01115</v>
      </c>
      <c r="AF1985" s="142" t="str">
        <f>VLOOKUP(W1985,NIVEAUXADMIN!I:J,2,FALSE)</f>
        <v>HT01115-03</v>
      </c>
      <c r="AG1985" s="142">
        <f>IF(SUMPRODUCT(($A$4:$A1985=A1985)*($V$4:$V1985=V1985))&gt;1,0,1)</f>
        <v>0</v>
      </c>
    </row>
    <row r="1986" spans="1:33">
      <c r="A1986" s="86" t="s">
        <v>1090</v>
      </c>
      <c r="B1986" s="86" t="s">
        <v>1090</v>
      </c>
      <c r="C1986" s="86" t="s">
        <v>26</v>
      </c>
      <c r="D1986" s="72"/>
      <c r="E1986" s="72"/>
      <c r="F1986" s="142" t="s">
        <v>16</v>
      </c>
      <c r="G1986" s="142" t="str">
        <f t="shared" si="111"/>
        <v>Octobre</v>
      </c>
      <c r="H1986" s="158">
        <v>42656</v>
      </c>
      <c r="I1986" s="84" t="s">
        <v>1051</v>
      </c>
      <c r="J1986" s="142" t="s">
        <v>1052</v>
      </c>
      <c r="K1986" s="142" t="s">
        <v>1058</v>
      </c>
      <c r="L1986" s="142"/>
      <c r="M1986" s="80" t="str">
        <f>IFERROR(VLOOKUP(K1986,REFERENCES!R:S,2,FALSE),"")</f>
        <v>Nombre</v>
      </c>
      <c r="N1986" s="144">
        <v>250</v>
      </c>
      <c r="O1986" s="75"/>
      <c r="P1986" s="75"/>
      <c r="Q1986" s="75"/>
      <c r="R1986" s="79" t="str">
        <f t="shared" si="110"/>
        <v/>
      </c>
      <c r="S1986" s="144">
        <v>250</v>
      </c>
      <c r="T1986" s="85" t="s">
        <v>1040</v>
      </c>
      <c r="U1986" s="142" t="s">
        <v>174</v>
      </c>
      <c r="V1986" s="142" t="s">
        <v>482</v>
      </c>
      <c r="W1986" s="86" t="s">
        <v>1613</v>
      </c>
      <c r="X1986" s="142"/>
      <c r="Y1986" s="142"/>
      <c r="Z1986" s="142"/>
      <c r="AA1986" s="142"/>
      <c r="AB1986" s="142" t="str">
        <f t="shared" si="107"/>
        <v>WOR20161013OUKE3È</v>
      </c>
      <c r="AC1986" s="142">
        <f t="shared" si="108"/>
        <v>0</v>
      </c>
      <c r="AD1986" s="142" t="str">
        <f>VLOOKUP(U1986,NIVEAUXADMIN!A:B,2,FALSE)</f>
        <v>HT01</v>
      </c>
      <c r="AE1986" s="142" t="str">
        <f>VLOOKUP(V1986,NIVEAUXADMIN!E:F,2,FALSE)</f>
        <v>HT01115</v>
      </c>
      <c r="AF1986" s="142" t="str">
        <f>VLOOKUP(W1986,NIVEAUXADMIN!I:J,2,FALSE)</f>
        <v>HT01115-03</v>
      </c>
      <c r="AG1986" s="142">
        <f>IF(SUMPRODUCT(($A$4:$A1986=A1986)*($V$4:$V1986=V1986))&gt;1,0,1)</f>
        <v>0</v>
      </c>
    </row>
    <row r="1987" spans="1:33">
      <c r="A1987" s="142" t="s">
        <v>1090</v>
      </c>
      <c r="B1987" s="142" t="s">
        <v>1090</v>
      </c>
      <c r="C1987" s="142" t="s">
        <v>26</v>
      </c>
      <c r="D1987" s="72"/>
      <c r="E1987" s="72"/>
      <c r="F1987" s="142" t="s">
        <v>16</v>
      </c>
      <c r="G1987" s="142" t="str">
        <f t="shared" si="111"/>
        <v>Octobre</v>
      </c>
      <c r="H1987" s="158">
        <v>42656</v>
      </c>
      <c r="I1987" s="84" t="s">
        <v>1049</v>
      </c>
      <c r="J1987" s="142" t="s">
        <v>1053</v>
      </c>
      <c r="K1987" s="142" t="s">
        <v>1048</v>
      </c>
      <c r="L1987" s="142"/>
      <c r="M1987" s="80" t="str">
        <f>IFERROR(VLOOKUP(K1987,REFERENCES!R:S,2,FALSE),"")</f>
        <v>Nombre</v>
      </c>
      <c r="N1987" s="144">
        <v>297</v>
      </c>
      <c r="O1987" s="75"/>
      <c r="P1987" s="75"/>
      <c r="Q1987" s="75"/>
      <c r="R1987" s="79" t="str">
        <f t="shared" si="110"/>
        <v/>
      </c>
      <c r="S1987" s="144">
        <v>297</v>
      </c>
      <c r="T1987" s="85"/>
      <c r="U1987" s="142" t="s">
        <v>153</v>
      </c>
      <c r="V1987" s="142" t="s">
        <v>299</v>
      </c>
      <c r="W1987" s="86" t="s">
        <v>1399</v>
      </c>
      <c r="X1987" s="142"/>
      <c r="Y1987" s="142"/>
      <c r="Z1987" s="142"/>
      <c r="AA1987" s="142"/>
      <c r="AB1987" s="142" t="str">
        <f t="shared" si="107"/>
        <v>WOR20161013NIPA1È</v>
      </c>
      <c r="AC1987" s="142">
        <f t="shared" si="108"/>
        <v>0</v>
      </c>
      <c r="AD1987" s="142" t="str">
        <f>VLOOKUP(U1987,NIVEAUXADMIN!A:B,2,FALSE)</f>
        <v>HT10</v>
      </c>
      <c r="AE1987" s="142" t="str">
        <f>VLOOKUP(V1987,NIVEAUXADMIN!E:F,2,FALSE)</f>
        <v>HT101014</v>
      </c>
      <c r="AF1987" s="142" t="str">
        <f>VLOOKUP(W1987,NIVEAUXADMIN!I:J,2,FALSE)</f>
        <v>HT101014-01</v>
      </c>
      <c r="AG1987" s="142">
        <f>IF(SUMPRODUCT(($A$4:$A1987=A1987)*($V$4:$V1987=V1987))&gt;1,0,1)</f>
        <v>1</v>
      </c>
    </row>
    <row r="1988" spans="1:33">
      <c r="A1988" s="142" t="s">
        <v>1090</v>
      </c>
      <c r="B1988" s="142" t="s">
        <v>1090</v>
      </c>
      <c r="C1988" s="142" t="s">
        <v>26</v>
      </c>
      <c r="D1988" s="72"/>
      <c r="E1988" s="72"/>
      <c r="F1988" s="142" t="s">
        <v>16</v>
      </c>
      <c r="G1988" s="142" t="str">
        <f t="shared" si="111"/>
        <v>Octobre</v>
      </c>
      <c r="H1988" s="158">
        <v>42656</v>
      </c>
      <c r="I1988" s="84" t="s">
        <v>1051</v>
      </c>
      <c r="J1988" s="142" t="s">
        <v>1052</v>
      </c>
      <c r="K1988" s="142" t="s">
        <v>1056</v>
      </c>
      <c r="L1988" s="142"/>
      <c r="M1988" s="80" t="str">
        <f>IFERROR(VLOOKUP(K1988,REFERENCES!R:S,2,FALSE),"")</f>
        <v>Nombre</v>
      </c>
      <c r="N1988" s="144">
        <v>297</v>
      </c>
      <c r="O1988" s="75"/>
      <c r="P1988" s="75"/>
      <c r="Q1988" s="75"/>
      <c r="R1988" s="79" t="str">
        <f t="shared" si="110"/>
        <v/>
      </c>
      <c r="S1988" s="144">
        <v>297</v>
      </c>
      <c r="T1988" s="85" t="s">
        <v>1040</v>
      </c>
      <c r="U1988" s="142" t="s">
        <v>153</v>
      </c>
      <c r="V1988" s="142" t="s">
        <v>299</v>
      </c>
      <c r="W1988" s="86" t="s">
        <v>1399</v>
      </c>
      <c r="X1988" s="142"/>
      <c r="Y1988" s="142"/>
      <c r="Z1988" s="142"/>
      <c r="AA1988" s="142"/>
      <c r="AB1988" s="142" t="str">
        <f t="shared" ref="AB1988:AB2051" si="112">UPPER(LEFT(A1988,3)&amp;YEAR(H1988)&amp;MONTH(H1988)&amp;DAY((H1988))&amp;LEFT(U1988,2)&amp;LEFT(V1988,2)&amp;LEFT(W1988,2))</f>
        <v>WOR20161013NIPA1È</v>
      </c>
      <c r="AC1988" s="142">
        <f t="shared" ref="AC1988:AC2051" si="113">COUNTIF($AB$4:$AB$1178,AB1988)</f>
        <v>0</v>
      </c>
      <c r="AD1988" s="142" t="str">
        <f>VLOOKUP(U1988,NIVEAUXADMIN!A:B,2,FALSE)</f>
        <v>HT10</v>
      </c>
      <c r="AE1988" s="142" t="str">
        <f>VLOOKUP(V1988,NIVEAUXADMIN!E:F,2,FALSE)</f>
        <v>HT101014</v>
      </c>
      <c r="AF1988" s="142" t="str">
        <f>VLOOKUP(W1988,NIVEAUXADMIN!I:J,2,FALSE)</f>
        <v>HT101014-01</v>
      </c>
      <c r="AG1988" s="142">
        <f>IF(SUMPRODUCT(($A$4:$A1988=A1988)*($V$4:$V1988=V1988))&gt;1,0,1)</f>
        <v>0</v>
      </c>
    </row>
    <row r="1989" spans="1:33">
      <c r="A1989" s="142" t="s">
        <v>1090</v>
      </c>
      <c r="B1989" s="142" t="s">
        <v>1090</v>
      </c>
      <c r="C1989" s="142" t="s">
        <v>26</v>
      </c>
      <c r="D1989" s="72"/>
      <c r="E1989" s="72"/>
      <c r="F1989" s="142" t="s">
        <v>16</v>
      </c>
      <c r="G1989" s="142" t="str">
        <f t="shared" si="111"/>
        <v>Octobre</v>
      </c>
      <c r="H1989" s="158">
        <v>42656</v>
      </c>
      <c r="I1989" s="84" t="s">
        <v>1051</v>
      </c>
      <c r="J1989" s="142" t="s">
        <v>1052</v>
      </c>
      <c r="K1989" s="142" t="s">
        <v>1054</v>
      </c>
      <c r="L1989" s="142"/>
      <c r="M1989" s="80" t="str">
        <f>IFERROR(VLOOKUP(K1989,REFERENCES!R:S,2,FALSE),"")</f>
        <v>Nombre</v>
      </c>
      <c r="N1989" s="144">
        <v>297</v>
      </c>
      <c r="O1989" s="75"/>
      <c r="P1989" s="75"/>
      <c r="Q1989" s="75"/>
      <c r="R1989" s="79" t="str">
        <f t="shared" si="110"/>
        <v/>
      </c>
      <c r="S1989" s="144">
        <v>297</v>
      </c>
      <c r="T1989" s="85" t="s">
        <v>1040</v>
      </c>
      <c r="U1989" s="142" t="s">
        <v>153</v>
      </c>
      <c r="V1989" s="142" t="s">
        <v>299</v>
      </c>
      <c r="W1989" s="86" t="s">
        <v>1399</v>
      </c>
      <c r="X1989" s="142"/>
      <c r="Y1989" s="142"/>
      <c r="Z1989" s="142"/>
      <c r="AA1989" s="142"/>
      <c r="AB1989" s="142" t="str">
        <f t="shared" si="112"/>
        <v>WOR20161013NIPA1È</v>
      </c>
      <c r="AC1989" s="142">
        <f t="shared" si="113"/>
        <v>0</v>
      </c>
      <c r="AD1989" s="142" t="str">
        <f>VLOOKUP(U1989,NIVEAUXADMIN!A:B,2,FALSE)</f>
        <v>HT10</v>
      </c>
      <c r="AE1989" s="142" t="str">
        <f>VLOOKUP(V1989,NIVEAUXADMIN!E:F,2,FALSE)</f>
        <v>HT101014</v>
      </c>
      <c r="AF1989" s="142" t="str">
        <f>VLOOKUP(W1989,NIVEAUXADMIN!I:J,2,FALSE)</f>
        <v>HT101014-01</v>
      </c>
      <c r="AG1989" s="142">
        <f>IF(SUMPRODUCT(($A$4:$A1989=A1989)*($V$4:$V1989=V1989))&gt;1,0,1)</f>
        <v>0</v>
      </c>
    </row>
    <row r="1990" spans="1:33">
      <c r="A1990" s="86" t="s">
        <v>1090</v>
      </c>
      <c r="B1990" s="86" t="s">
        <v>1090</v>
      </c>
      <c r="C1990" s="86" t="s">
        <v>26</v>
      </c>
      <c r="D1990" s="72"/>
      <c r="E1990" s="72"/>
      <c r="F1990" s="142" t="s">
        <v>16</v>
      </c>
      <c r="G1990" s="142" t="str">
        <f t="shared" si="111"/>
        <v>Octobre</v>
      </c>
      <c r="H1990" s="158">
        <v>42656</v>
      </c>
      <c r="I1990" s="84" t="s">
        <v>1051</v>
      </c>
      <c r="J1990" s="142" t="s">
        <v>1052</v>
      </c>
      <c r="K1990" s="142" t="s">
        <v>1061</v>
      </c>
      <c r="L1990" s="142"/>
      <c r="M1990" s="80" t="str">
        <f>IFERROR(VLOOKUP(K1990,REFERENCES!R:S,2,FALSE),"")</f>
        <v>Nombre</v>
      </c>
      <c r="N1990" s="144">
        <v>297</v>
      </c>
      <c r="O1990" s="75"/>
      <c r="P1990" s="75"/>
      <c r="Q1990" s="75"/>
      <c r="R1990" s="79" t="str">
        <f t="shared" si="110"/>
        <v/>
      </c>
      <c r="S1990" s="144">
        <v>297</v>
      </c>
      <c r="T1990" s="85" t="s">
        <v>1040</v>
      </c>
      <c r="U1990" s="142" t="s">
        <v>153</v>
      </c>
      <c r="V1990" s="142" t="s">
        <v>299</v>
      </c>
      <c r="W1990" s="86" t="s">
        <v>1399</v>
      </c>
      <c r="X1990" s="142"/>
      <c r="Y1990" s="142"/>
      <c r="Z1990" s="142"/>
      <c r="AA1990" s="142"/>
      <c r="AB1990" s="142" t="str">
        <f t="shared" si="112"/>
        <v>WOR20161013NIPA1È</v>
      </c>
      <c r="AC1990" s="142">
        <f t="shared" si="113"/>
        <v>0</v>
      </c>
      <c r="AD1990" s="142" t="str">
        <f>VLOOKUP(U1990,NIVEAUXADMIN!A:B,2,FALSE)</f>
        <v>HT10</v>
      </c>
      <c r="AE1990" s="142" t="str">
        <f>VLOOKUP(V1990,NIVEAUXADMIN!E:F,2,FALSE)</f>
        <v>HT101014</v>
      </c>
      <c r="AF1990" s="142" t="str">
        <f>VLOOKUP(W1990,NIVEAUXADMIN!I:J,2,FALSE)</f>
        <v>HT101014-01</v>
      </c>
      <c r="AG1990" s="142">
        <f>IF(SUMPRODUCT(($A$4:$A1990=A1990)*($V$4:$V1990=V1990))&gt;1,0,1)</f>
        <v>0</v>
      </c>
    </row>
    <row r="1991" spans="1:33">
      <c r="A1991" s="142" t="s">
        <v>1090</v>
      </c>
      <c r="B1991" s="142" t="s">
        <v>1090</v>
      </c>
      <c r="C1991" s="142" t="s">
        <v>26</v>
      </c>
      <c r="D1991" s="72" t="s">
        <v>62</v>
      </c>
      <c r="E1991" s="72"/>
      <c r="F1991" s="142" t="s">
        <v>16</v>
      </c>
      <c r="G1991" s="142" t="str">
        <f t="shared" si="111"/>
        <v>Octobre</v>
      </c>
      <c r="H1991" s="158">
        <v>42657</v>
      </c>
      <c r="I1991" s="84" t="s">
        <v>1049</v>
      </c>
      <c r="J1991" s="142" t="s">
        <v>1053</v>
      </c>
      <c r="K1991" s="142" t="s">
        <v>1048</v>
      </c>
      <c r="L1991" s="142"/>
      <c r="M1991" s="80" t="str">
        <f>IFERROR(VLOOKUP(K1991,REFERENCES!R:S,2,FALSE),"")</f>
        <v>Nombre</v>
      </c>
      <c r="N1991" s="144">
        <v>150</v>
      </c>
      <c r="O1991" s="75"/>
      <c r="P1991" s="75"/>
      <c r="Q1991" s="75"/>
      <c r="R1991" s="79" t="str">
        <f t="shared" si="110"/>
        <v/>
      </c>
      <c r="S1991" s="144">
        <v>150</v>
      </c>
      <c r="T1991" s="85"/>
      <c r="U1991" s="142" t="s">
        <v>174</v>
      </c>
      <c r="V1991" s="142" t="s">
        <v>200</v>
      </c>
      <c r="W1991" s="86" t="s">
        <v>1511</v>
      </c>
      <c r="X1991" s="142"/>
      <c r="Y1991" s="142"/>
      <c r="Z1991" s="142"/>
      <c r="AA1991" s="142"/>
      <c r="AB1991" s="142" t="str">
        <f t="shared" si="112"/>
        <v>WOR20161014OUAN2È</v>
      </c>
      <c r="AC1991" s="142">
        <f t="shared" si="113"/>
        <v>0</v>
      </c>
      <c r="AD1991" s="142" t="str">
        <f>VLOOKUP(U1991,NIVEAUXADMIN!A:B,2,FALSE)</f>
        <v>HT01</v>
      </c>
      <c r="AE1991" s="142" t="str">
        <f>VLOOKUP(V1991,NIVEAUXADMIN!E:F,2,FALSE)</f>
        <v>HT01151</v>
      </c>
      <c r="AF1991" s="142" t="str">
        <f>VLOOKUP(W1991,NIVEAUXADMIN!I:J,2,FALSE)</f>
        <v>HT01151-02</v>
      </c>
      <c r="AG1991" s="142">
        <f>IF(SUMPRODUCT(($A$4:$A1991=A1991)*($V$4:$V1991=V1991))&gt;1,0,1)</f>
        <v>0</v>
      </c>
    </row>
    <row r="1992" spans="1:33">
      <c r="A1992" s="142" t="s">
        <v>1090</v>
      </c>
      <c r="B1992" s="142" t="s">
        <v>1090</v>
      </c>
      <c r="C1992" s="142" t="s">
        <v>26</v>
      </c>
      <c r="D1992" s="72" t="s">
        <v>62</v>
      </c>
      <c r="E1992" s="72"/>
      <c r="F1992" s="142" t="s">
        <v>16</v>
      </c>
      <c r="G1992" s="142" t="str">
        <f t="shared" si="111"/>
        <v>Octobre</v>
      </c>
      <c r="H1992" s="158">
        <v>42657</v>
      </c>
      <c r="I1992" s="84" t="s">
        <v>1051</v>
      </c>
      <c r="J1992" s="142" t="s">
        <v>1052</v>
      </c>
      <c r="K1992" s="142" t="s">
        <v>1056</v>
      </c>
      <c r="L1992" s="142"/>
      <c r="M1992" s="80" t="str">
        <f>IFERROR(VLOOKUP(K1992,REFERENCES!R:S,2,FALSE),"")</f>
        <v>Nombre</v>
      </c>
      <c r="N1992" s="144">
        <v>150</v>
      </c>
      <c r="O1992" s="75"/>
      <c r="P1992" s="75"/>
      <c r="Q1992" s="75"/>
      <c r="R1992" s="79" t="str">
        <f t="shared" si="110"/>
        <v/>
      </c>
      <c r="S1992" s="144">
        <v>150</v>
      </c>
      <c r="T1992" s="85" t="s">
        <v>1040</v>
      </c>
      <c r="U1992" s="142" t="s">
        <v>174</v>
      </c>
      <c r="V1992" s="142" t="s">
        <v>200</v>
      </c>
      <c r="W1992" s="86" t="s">
        <v>1511</v>
      </c>
      <c r="X1992" s="142"/>
      <c r="Y1992" s="142"/>
      <c r="Z1992" s="142"/>
      <c r="AA1992" s="142"/>
      <c r="AB1992" s="142" t="str">
        <f t="shared" si="112"/>
        <v>WOR20161014OUAN2È</v>
      </c>
      <c r="AC1992" s="142">
        <f t="shared" si="113"/>
        <v>0</v>
      </c>
      <c r="AD1992" s="142" t="str">
        <f>VLOOKUP(U1992,NIVEAUXADMIN!A:B,2,FALSE)</f>
        <v>HT01</v>
      </c>
      <c r="AE1992" s="142" t="str">
        <f>VLOOKUP(V1992,NIVEAUXADMIN!E:F,2,FALSE)</f>
        <v>HT01151</v>
      </c>
      <c r="AF1992" s="142" t="str">
        <f>VLOOKUP(W1992,NIVEAUXADMIN!I:J,2,FALSE)</f>
        <v>HT01151-02</v>
      </c>
      <c r="AG1992" s="142">
        <f>IF(SUMPRODUCT(($A$4:$A1992=A1992)*($V$4:$V1992=V1992))&gt;1,0,1)</f>
        <v>0</v>
      </c>
    </row>
    <row r="1993" spans="1:33">
      <c r="A1993" s="142" t="s">
        <v>1090</v>
      </c>
      <c r="B1993" s="142" t="s">
        <v>1090</v>
      </c>
      <c r="C1993" s="142" t="s">
        <v>26</v>
      </c>
      <c r="D1993" s="72" t="s">
        <v>62</v>
      </c>
      <c r="E1993" s="72"/>
      <c r="F1993" s="142" t="s">
        <v>16</v>
      </c>
      <c r="G1993" s="142" t="str">
        <f t="shared" si="111"/>
        <v>Octobre</v>
      </c>
      <c r="H1993" s="158">
        <v>42657</v>
      </c>
      <c r="I1993" s="84" t="s">
        <v>1051</v>
      </c>
      <c r="J1993" s="142" t="s">
        <v>1052</v>
      </c>
      <c r="K1993" s="142" t="s">
        <v>1054</v>
      </c>
      <c r="L1993" s="142"/>
      <c r="M1993" s="80" t="str">
        <f>IFERROR(VLOOKUP(K1993,REFERENCES!R:S,2,FALSE),"")</f>
        <v>Nombre</v>
      </c>
      <c r="N1993" s="144">
        <v>150</v>
      </c>
      <c r="O1993" s="75"/>
      <c r="P1993" s="75"/>
      <c r="Q1993" s="75"/>
      <c r="R1993" s="79" t="str">
        <f t="shared" si="110"/>
        <v/>
      </c>
      <c r="S1993" s="144">
        <v>150</v>
      </c>
      <c r="T1993" s="85" t="s">
        <v>1040</v>
      </c>
      <c r="U1993" s="142" t="s">
        <v>174</v>
      </c>
      <c r="V1993" s="142" t="s">
        <v>200</v>
      </c>
      <c r="W1993" s="86" t="s">
        <v>1511</v>
      </c>
      <c r="X1993" s="142"/>
      <c r="Y1993" s="142"/>
      <c r="Z1993" s="142"/>
      <c r="AA1993" s="142"/>
      <c r="AB1993" s="142" t="str">
        <f t="shared" si="112"/>
        <v>WOR20161014OUAN2È</v>
      </c>
      <c r="AC1993" s="142">
        <f t="shared" si="113"/>
        <v>0</v>
      </c>
      <c r="AD1993" s="142" t="str">
        <f>VLOOKUP(U1993,NIVEAUXADMIN!A:B,2,FALSE)</f>
        <v>HT01</v>
      </c>
      <c r="AE1993" s="142" t="str">
        <f>VLOOKUP(V1993,NIVEAUXADMIN!E:F,2,FALSE)</f>
        <v>HT01151</v>
      </c>
      <c r="AF1993" s="142" t="str">
        <f>VLOOKUP(W1993,NIVEAUXADMIN!I:J,2,FALSE)</f>
        <v>HT01151-02</v>
      </c>
      <c r="AG1993" s="142">
        <f>IF(SUMPRODUCT(($A$4:$A1993=A1993)*($V$4:$V1993=V1993))&gt;1,0,1)</f>
        <v>0</v>
      </c>
    </row>
    <row r="1994" spans="1:33">
      <c r="A1994" s="142" t="s">
        <v>1090</v>
      </c>
      <c r="B1994" s="142" t="s">
        <v>1090</v>
      </c>
      <c r="C1994" s="142" t="s">
        <v>26</v>
      </c>
      <c r="D1994" s="72" t="s">
        <v>62</v>
      </c>
      <c r="E1994" s="72"/>
      <c r="F1994" s="142" t="s">
        <v>16</v>
      </c>
      <c r="G1994" s="142" t="str">
        <f t="shared" si="111"/>
        <v>Octobre</v>
      </c>
      <c r="H1994" s="158">
        <v>42657</v>
      </c>
      <c r="I1994" s="84" t="s">
        <v>1051</v>
      </c>
      <c r="J1994" s="142" t="s">
        <v>1052</v>
      </c>
      <c r="K1994" s="142" t="s">
        <v>1062</v>
      </c>
      <c r="L1994" s="142"/>
      <c r="M1994" s="80" t="str">
        <f>IFERROR(VLOOKUP(K1994,REFERENCES!R:S,2,FALSE),"")</f>
        <v>Nombre</v>
      </c>
      <c r="N1994" s="144">
        <v>150</v>
      </c>
      <c r="O1994" s="75"/>
      <c r="P1994" s="75"/>
      <c r="Q1994" s="75"/>
      <c r="R1994" s="79" t="str">
        <f t="shared" si="110"/>
        <v/>
      </c>
      <c r="S1994" s="144">
        <v>150</v>
      </c>
      <c r="T1994" s="85" t="s">
        <v>1040</v>
      </c>
      <c r="U1994" s="142" t="s">
        <v>174</v>
      </c>
      <c r="V1994" s="142" t="s">
        <v>200</v>
      </c>
      <c r="W1994" s="86" t="s">
        <v>1511</v>
      </c>
      <c r="X1994" s="142"/>
      <c r="Y1994" s="142"/>
      <c r="Z1994" s="142"/>
      <c r="AA1994" s="142"/>
      <c r="AB1994" s="142" t="str">
        <f t="shared" si="112"/>
        <v>WOR20161014OUAN2È</v>
      </c>
      <c r="AC1994" s="142">
        <f t="shared" si="113"/>
        <v>0</v>
      </c>
      <c r="AD1994" s="142" t="str">
        <f>VLOOKUP(U1994,NIVEAUXADMIN!A:B,2,FALSE)</f>
        <v>HT01</v>
      </c>
      <c r="AE1994" s="142" t="str">
        <f>VLOOKUP(V1994,NIVEAUXADMIN!E:F,2,FALSE)</f>
        <v>HT01151</v>
      </c>
      <c r="AF1994" s="142" t="str">
        <f>VLOOKUP(W1994,NIVEAUXADMIN!I:J,2,FALSE)</f>
        <v>HT01151-02</v>
      </c>
      <c r="AG1994" s="142">
        <f>IF(SUMPRODUCT(($A$4:$A1994=A1994)*($V$4:$V1994=V1994))&gt;1,0,1)</f>
        <v>0</v>
      </c>
    </row>
    <row r="1995" spans="1:33">
      <c r="A1995" s="142" t="s">
        <v>1090</v>
      </c>
      <c r="B1995" s="142" t="s">
        <v>1090</v>
      </c>
      <c r="C1995" s="142" t="s">
        <v>26</v>
      </c>
      <c r="D1995" s="72" t="s">
        <v>62</v>
      </c>
      <c r="E1995" s="72"/>
      <c r="F1995" s="142" t="s">
        <v>16</v>
      </c>
      <c r="G1995" s="142" t="str">
        <f t="shared" si="111"/>
        <v>Octobre</v>
      </c>
      <c r="H1995" s="158">
        <v>42657</v>
      </c>
      <c r="I1995" s="84" t="s">
        <v>1051</v>
      </c>
      <c r="J1995" s="142" t="s">
        <v>1052</v>
      </c>
      <c r="K1995" s="142" t="s">
        <v>1059</v>
      </c>
      <c r="L1995" s="142"/>
      <c r="M1995" s="80" t="str">
        <f>IFERROR(VLOOKUP(K1995,REFERENCES!R:S,2,FALSE),"")</f>
        <v>Nombre</v>
      </c>
      <c r="N1995" s="144">
        <v>150</v>
      </c>
      <c r="O1995" s="75"/>
      <c r="P1995" s="75"/>
      <c r="Q1995" s="75"/>
      <c r="R1995" s="79"/>
      <c r="S1995" s="144">
        <v>150</v>
      </c>
      <c r="T1995" s="85" t="s">
        <v>1040</v>
      </c>
      <c r="U1995" s="142" t="s">
        <v>174</v>
      </c>
      <c r="V1995" s="142" t="s">
        <v>200</v>
      </c>
      <c r="W1995" s="86" t="s">
        <v>1511</v>
      </c>
      <c r="X1995" s="142"/>
      <c r="Y1995" s="142"/>
      <c r="Z1995" s="142"/>
      <c r="AA1995" s="142"/>
      <c r="AB1995" s="142" t="str">
        <f t="shared" si="112"/>
        <v>WOR20161014OUAN2È</v>
      </c>
      <c r="AC1995" s="142">
        <f t="shared" si="113"/>
        <v>0</v>
      </c>
      <c r="AD1995" s="142" t="str">
        <f>VLOOKUP(U1995,NIVEAUXADMIN!A:B,2,FALSE)</f>
        <v>HT01</v>
      </c>
      <c r="AE1995" s="142" t="str">
        <f>VLOOKUP(V1995,NIVEAUXADMIN!E:F,2,FALSE)</f>
        <v>HT01151</v>
      </c>
      <c r="AF1995" s="142" t="str">
        <f>VLOOKUP(W1995,NIVEAUXADMIN!I:J,2,FALSE)</f>
        <v>HT01151-02</v>
      </c>
      <c r="AG1995" s="142">
        <f>IF(SUMPRODUCT(($A$4:$A1995=A1995)*($V$4:$V1995=V1995))&gt;1,0,1)</f>
        <v>0</v>
      </c>
    </row>
    <row r="1996" spans="1:33">
      <c r="A1996" s="142" t="s">
        <v>1090</v>
      </c>
      <c r="B1996" s="142" t="s">
        <v>1090</v>
      </c>
      <c r="C1996" s="142" t="s">
        <v>26</v>
      </c>
      <c r="D1996" s="72"/>
      <c r="E1996" s="72"/>
      <c r="F1996" s="142" t="s">
        <v>16</v>
      </c>
      <c r="G1996" s="142" t="str">
        <f t="shared" si="111"/>
        <v>Octobre</v>
      </c>
      <c r="H1996" s="158">
        <v>42657</v>
      </c>
      <c r="I1996" s="84" t="s">
        <v>1049</v>
      </c>
      <c r="J1996" s="142" t="s">
        <v>1053</v>
      </c>
      <c r="K1996" s="142" t="s">
        <v>1048</v>
      </c>
      <c r="L1996" s="142"/>
      <c r="M1996" s="80" t="str">
        <f>IFERROR(VLOOKUP(K1996,REFERENCES!R:S,2,FALSE),"")</f>
        <v>Nombre</v>
      </c>
      <c r="N1996" s="144">
        <v>410</v>
      </c>
      <c r="O1996" s="75"/>
      <c r="P1996" s="75"/>
      <c r="Q1996" s="75"/>
      <c r="R1996" s="79" t="str">
        <f t="shared" ref="R1996:R2005" si="114">IF(SUM(O1996+P1996+Q1996)=0,"",SUM(O1996+P1996+Q1996))</f>
        <v/>
      </c>
      <c r="S1996" s="144">
        <v>420</v>
      </c>
      <c r="T1996" s="85"/>
      <c r="U1996" s="142" t="s">
        <v>153</v>
      </c>
      <c r="V1996" s="142" t="s">
        <v>302</v>
      </c>
      <c r="W1996" s="86" t="s">
        <v>1525</v>
      </c>
      <c r="X1996" s="142"/>
      <c r="Y1996" s="142"/>
      <c r="Z1996" s="142"/>
      <c r="AA1996" s="142"/>
      <c r="AB1996" s="142" t="str">
        <f t="shared" si="112"/>
        <v>WOR20161014NIPE2È</v>
      </c>
      <c r="AC1996" s="142">
        <f t="shared" si="113"/>
        <v>0</v>
      </c>
      <c r="AD1996" s="142" t="str">
        <f>VLOOKUP(U1996,NIVEAUXADMIN!A:B,2,FALSE)</f>
        <v>HT10</v>
      </c>
      <c r="AE1996" s="142" t="str">
        <f>VLOOKUP(V1996,NIVEAUXADMIN!E:F,2,FALSE)</f>
        <v>HT101022</v>
      </c>
      <c r="AF1996" s="142" t="str">
        <f>VLOOKUP(W1996,NIVEAUXADMIN!I:J,2,FALSE)</f>
        <v>HT101022-02</v>
      </c>
      <c r="AG1996" s="142">
        <f>IF(SUMPRODUCT(($A$4:$A1996=A1996)*($V$4:$V1996=V1996))&gt;1,0,1)</f>
        <v>1</v>
      </c>
    </row>
    <row r="1997" spans="1:33">
      <c r="A1997" s="142" t="s">
        <v>1090</v>
      </c>
      <c r="B1997" s="142" t="s">
        <v>1090</v>
      </c>
      <c r="C1997" s="142" t="s">
        <v>26</v>
      </c>
      <c r="D1997" s="72"/>
      <c r="E1997" s="72"/>
      <c r="F1997" s="142" t="s">
        <v>16</v>
      </c>
      <c r="G1997" s="142" t="str">
        <f t="shared" si="111"/>
        <v>Octobre</v>
      </c>
      <c r="H1997" s="158">
        <v>42657</v>
      </c>
      <c r="I1997" s="84" t="s">
        <v>1051</v>
      </c>
      <c r="J1997" s="142" t="s">
        <v>1052</v>
      </c>
      <c r="K1997" s="142" t="s">
        <v>1056</v>
      </c>
      <c r="L1997" s="142"/>
      <c r="M1997" s="80" t="str">
        <f>IFERROR(VLOOKUP(K1997,REFERENCES!R:S,2,FALSE),"")</f>
        <v>Nombre</v>
      </c>
      <c r="N1997" s="144">
        <v>420</v>
      </c>
      <c r="O1997" s="75"/>
      <c r="P1997" s="75"/>
      <c r="Q1997" s="75"/>
      <c r="R1997" s="79" t="str">
        <f t="shared" si="114"/>
        <v/>
      </c>
      <c r="S1997" s="144">
        <v>420</v>
      </c>
      <c r="T1997" s="85" t="s">
        <v>1040</v>
      </c>
      <c r="U1997" s="142" t="s">
        <v>153</v>
      </c>
      <c r="V1997" s="142" t="s">
        <v>302</v>
      </c>
      <c r="W1997" s="86" t="s">
        <v>1525</v>
      </c>
      <c r="X1997" s="142"/>
      <c r="Y1997" s="142"/>
      <c r="Z1997" s="142"/>
      <c r="AA1997" s="142"/>
      <c r="AB1997" s="142" t="str">
        <f t="shared" si="112"/>
        <v>WOR20161014NIPE2È</v>
      </c>
      <c r="AC1997" s="142">
        <f t="shared" si="113"/>
        <v>0</v>
      </c>
      <c r="AD1997" s="142" t="str">
        <f>VLOOKUP(U1997,NIVEAUXADMIN!A:B,2,FALSE)</f>
        <v>HT10</v>
      </c>
      <c r="AE1997" s="142" t="str">
        <f>VLOOKUP(V1997,NIVEAUXADMIN!E:F,2,FALSE)</f>
        <v>HT101022</v>
      </c>
      <c r="AF1997" s="142" t="str">
        <f>VLOOKUP(W1997,NIVEAUXADMIN!I:J,2,FALSE)</f>
        <v>HT101022-02</v>
      </c>
      <c r="AG1997" s="142">
        <f>IF(SUMPRODUCT(($A$4:$A1997=A1997)*($V$4:$V1997=V1997))&gt;1,0,1)</f>
        <v>0</v>
      </c>
    </row>
    <row r="1998" spans="1:33">
      <c r="A1998" s="142" t="s">
        <v>1090</v>
      </c>
      <c r="B1998" s="142" t="s">
        <v>1090</v>
      </c>
      <c r="C1998" s="142" t="s">
        <v>26</v>
      </c>
      <c r="D1998" s="72"/>
      <c r="E1998" s="72"/>
      <c r="F1998" s="142" t="s">
        <v>16</v>
      </c>
      <c r="G1998" s="142" t="str">
        <f t="shared" si="111"/>
        <v>Octobre</v>
      </c>
      <c r="H1998" s="158">
        <v>42657</v>
      </c>
      <c r="I1998" s="84" t="s">
        <v>1051</v>
      </c>
      <c r="J1998" s="142" t="s">
        <v>1052</v>
      </c>
      <c r="K1998" s="142" t="s">
        <v>1054</v>
      </c>
      <c r="L1998" s="142"/>
      <c r="M1998" s="80" t="str">
        <f>IFERROR(VLOOKUP(K1998,REFERENCES!R:S,2,FALSE),"")</f>
        <v>Nombre</v>
      </c>
      <c r="N1998" s="144">
        <v>420</v>
      </c>
      <c r="O1998" s="75"/>
      <c r="P1998" s="75"/>
      <c r="Q1998" s="75"/>
      <c r="R1998" s="79" t="str">
        <f t="shared" si="114"/>
        <v/>
      </c>
      <c r="S1998" s="144">
        <v>420</v>
      </c>
      <c r="T1998" s="85" t="s">
        <v>1040</v>
      </c>
      <c r="U1998" s="142" t="s">
        <v>153</v>
      </c>
      <c r="V1998" s="142" t="s">
        <v>302</v>
      </c>
      <c r="W1998" s="86" t="s">
        <v>1525</v>
      </c>
      <c r="X1998" s="142"/>
      <c r="Y1998" s="142"/>
      <c r="Z1998" s="142"/>
      <c r="AA1998" s="142"/>
      <c r="AB1998" s="142" t="str">
        <f t="shared" si="112"/>
        <v>WOR20161014NIPE2È</v>
      </c>
      <c r="AC1998" s="142">
        <f t="shared" si="113"/>
        <v>0</v>
      </c>
      <c r="AD1998" s="142" t="str">
        <f>VLOOKUP(U1998,NIVEAUXADMIN!A:B,2,FALSE)</f>
        <v>HT10</v>
      </c>
      <c r="AE1998" s="142" t="str">
        <f>VLOOKUP(V1998,NIVEAUXADMIN!E:F,2,FALSE)</f>
        <v>HT101022</v>
      </c>
      <c r="AF1998" s="142" t="str">
        <f>VLOOKUP(W1998,NIVEAUXADMIN!I:J,2,FALSE)</f>
        <v>HT101022-02</v>
      </c>
      <c r="AG1998" s="142">
        <f>IF(SUMPRODUCT(($A$4:$A1998=A1998)*($V$4:$V1998=V1998))&gt;1,0,1)</f>
        <v>0</v>
      </c>
    </row>
    <row r="1999" spans="1:33">
      <c r="A1999" s="86" t="s">
        <v>1090</v>
      </c>
      <c r="B1999" s="86" t="s">
        <v>1090</v>
      </c>
      <c r="C1999" s="86" t="s">
        <v>26</v>
      </c>
      <c r="D1999" s="72"/>
      <c r="E1999" s="72"/>
      <c r="F1999" s="142" t="s">
        <v>16</v>
      </c>
      <c r="G1999" s="142" t="str">
        <f t="shared" si="111"/>
        <v>Octobre</v>
      </c>
      <c r="H1999" s="158">
        <v>42657</v>
      </c>
      <c r="I1999" s="84" t="s">
        <v>1051</v>
      </c>
      <c r="J1999" s="142" t="s">
        <v>1052</v>
      </c>
      <c r="K1999" s="142" t="s">
        <v>1061</v>
      </c>
      <c r="L1999" s="142"/>
      <c r="M1999" s="80" t="str">
        <f>IFERROR(VLOOKUP(K1999,REFERENCES!R:S,2,FALSE),"")</f>
        <v>Nombre</v>
      </c>
      <c r="N1999" s="144">
        <v>420</v>
      </c>
      <c r="O1999" s="75"/>
      <c r="P1999" s="75"/>
      <c r="Q1999" s="75"/>
      <c r="R1999" s="79" t="str">
        <f t="shared" si="114"/>
        <v/>
      </c>
      <c r="S1999" s="144">
        <v>420</v>
      </c>
      <c r="T1999" s="85" t="s">
        <v>1040</v>
      </c>
      <c r="U1999" s="142" t="s">
        <v>153</v>
      </c>
      <c r="V1999" s="142" t="s">
        <v>302</v>
      </c>
      <c r="W1999" s="86" t="s">
        <v>1525</v>
      </c>
      <c r="X1999" s="142"/>
      <c r="Y1999" s="142"/>
      <c r="Z1999" s="142"/>
      <c r="AA1999" s="142"/>
      <c r="AB1999" s="142" t="str">
        <f t="shared" si="112"/>
        <v>WOR20161014NIPE2È</v>
      </c>
      <c r="AC1999" s="142">
        <f t="shared" si="113"/>
        <v>0</v>
      </c>
      <c r="AD1999" s="142" t="str">
        <f>VLOOKUP(U1999,NIVEAUXADMIN!A:B,2,FALSE)</f>
        <v>HT10</v>
      </c>
      <c r="AE1999" s="142" t="str">
        <f>VLOOKUP(V1999,NIVEAUXADMIN!E:F,2,FALSE)</f>
        <v>HT101022</v>
      </c>
      <c r="AF1999" s="142" t="str">
        <f>VLOOKUP(W1999,NIVEAUXADMIN!I:J,2,FALSE)</f>
        <v>HT101022-02</v>
      </c>
      <c r="AG1999" s="142">
        <f>IF(SUMPRODUCT(($A$4:$A1999=A1999)*($V$4:$V1999=V1999))&gt;1,0,1)</f>
        <v>0</v>
      </c>
    </row>
    <row r="2000" spans="1:33">
      <c r="A2000" s="142" t="s">
        <v>1090</v>
      </c>
      <c r="B2000" s="142" t="s">
        <v>1090</v>
      </c>
      <c r="C2000" s="142" t="s">
        <v>26</v>
      </c>
      <c r="D2000" s="72"/>
      <c r="E2000" s="72"/>
      <c r="F2000" s="142" t="s">
        <v>16</v>
      </c>
      <c r="G2000" s="142" t="str">
        <f t="shared" si="111"/>
        <v>Octobre</v>
      </c>
      <c r="H2000" s="158">
        <v>42658</v>
      </c>
      <c r="I2000" s="84" t="s">
        <v>1049</v>
      </c>
      <c r="J2000" s="142" t="s">
        <v>1053</v>
      </c>
      <c r="K2000" s="142" t="s">
        <v>1048</v>
      </c>
      <c r="L2000" s="142"/>
      <c r="M2000" s="80" t="str">
        <f>IFERROR(VLOOKUP(K2000,REFERENCES!R:S,2,FALSE),"")</f>
        <v>Nombre</v>
      </c>
      <c r="N2000" s="144">
        <v>100</v>
      </c>
      <c r="O2000" s="75"/>
      <c r="P2000" s="75"/>
      <c r="Q2000" s="75"/>
      <c r="R2000" s="79" t="str">
        <f t="shared" si="114"/>
        <v/>
      </c>
      <c r="S2000" s="144">
        <v>100</v>
      </c>
      <c r="T2000" s="85"/>
      <c r="U2000" s="142" t="s">
        <v>174</v>
      </c>
      <c r="V2000" s="142" t="s">
        <v>200</v>
      </c>
      <c r="W2000" s="86" t="s">
        <v>1511</v>
      </c>
      <c r="X2000" s="142"/>
      <c r="Y2000" s="142"/>
      <c r="Z2000" s="142"/>
      <c r="AA2000" s="142"/>
      <c r="AB2000" s="142" t="str">
        <f t="shared" si="112"/>
        <v>WOR20161015OUAN2È</v>
      </c>
      <c r="AC2000" s="142">
        <f t="shared" si="113"/>
        <v>0</v>
      </c>
      <c r="AD2000" s="142" t="str">
        <f>VLOOKUP(U2000,NIVEAUXADMIN!A:B,2,FALSE)</f>
        <v>HT01</v>
      </c>
      <c r="AE2000" s="142" t="str">
        <f>VLOOKUP(V2000,NIVEAUXADMIN!E:F,2,FALSE)</f>
        <v>HT01151</v>
      </c>
      <c r="AF2000" s="142" t="str">
        <f>VLOOKUP(W2000,NIVEAUXADMIN!I:J,2,FALSE)</f>
        <v>HT01151-02</v>
      </c>
      <c r="AG2000" s="142">
        <f>IF(SUMPRODUCT(($A$4:$A2000=A2000)*($V$4:$V2000=V2000))&gt;1,0,1)</f>
        <v>0</v>
      </c>
    </row>
    <row r="2001" spans="1:33">
      <c r="A2001" s="142" t="s">
        <v>1090</v>
      </c>
      <c r="B2001" s="142" t="s">
        <v>1090</v>
      </c>
      <c r="C2001" s="142" t="s">
        <v>26</v>
      </c>
      <c r="D2001" s="72"/>
      <c r="E2001" s="72"/>
      <c r="F2001" s="142" t="s">
        <v>16</v>
      </c>
      <c r="G2001" s="142" t="str">
        <f t="shared" si="111"/>
        <v>Octobre</v>
      </c>
      <c r="H2001" s="158">
        <v>42658</v>
      </c>
      <c r="I2001" s="84" t="s">
        <v>1051</v>
      </c>
      <c r="J2001" s="142" t="s">
        <v>1052</v>
      </c>
      <c r="K2001" s="142" t="s">
        <v>1056</v>
      </c>
      <c r="L2001" s="142"/>
      <c r="M2001" s="80" t="str">
        <f>IFERROR(VLOOKUP(K2001,REFERENCES!R:S,2,FALSE),"")</f>
        <v>Nombre</v>
      </c>
      <c r="N2001" s="144">
        <v>100</v>
      </c>
      <c r="O2001" s="75"/>
      <c r="P2001" s="75"/>
      <c r="Q2001" s="75"/>
      <c r="R2001" s="79" t="str">
        <f t="shared" si="114"/>
        <v/>
      </c>
      <c r="S2001" s="144">
        <v>100</v>
      </c>
      <c r="T2001" s="85" t="s">
        <v>1040</v>
      </c>
      <c r="U2001" s="142" t="s">
        <v>174</v>
      </c>
      <c r="V2001" s="142" t="s">
        <v>200</v>
      </c>
      <c r="W2001" s="86" t="s">
        <v>1511</v>
      </c>
      <c r="X2001" s="142"/>
      <c r="Y2001" s="142"/>
      <c r="Z2001" s="142"/>
      <c r="AA2001" s="142"/>
      <c r="AB2001" s="142" t="str">
        <f t="shared" si="112"/>
        <v>WOR20161015OUAN2È</v>
      </c>
      <c r="AC2001" s="142">
        <f t="shared" si="113"/>
        <v>0</v>
      </c>
      <c r="AD2001" s="142" t="str">
        <f>VLOOKUP(U2001,NIVEAUXADMIN!A:B,2,FALSE)</f>
        <v>HT01</v>
      </c>
      <c r="AE2001" s="142" t="str">
        <f>VLOOKUP(V2001,NIVEAUXADMIN!E:F,2,FALSE)</f>
        <v>HT01151</v>
      </c>
      <c r="AF2001" s="142" t="str">
        <f>VLOOKUP(W2001,NIVEAUXADMIN!I:J,2,FALSE)</f>
        <v>HT01151-02</v>
      </c>
      <c r="AG2001" s="142">
        <f>IF(SUMPRODUCT(($A$4:$A2001=A2001)*($V$4:$V2001=V2001))&gt;1,0,1)</f>
        <v>0</v>
      </c>
    </row>
    <row r="2002" spans="1:33">
      <c r="A2002" s="142" t="s">
        <v>1090</v>
      </c>
      <c r="B2002" s="142" t="s">
        <v>1090</v>
      </c>
      <c r="C2002" s="142" t="s">
        <v>26</v>
      </c>
      <c r="D2002" s="72"/>
      <c r="E2002" s="72"/>
      <c r="F2002" s="142" t="s">
        <v>16</v>
      </c>
      <c r="G2002" s="142" t="str">
        <f t="shared" si="111"/>
        <v>Octobre</v>
      </c>
      <c r="H2002" s="158">
        <v>42658</v>
      </c>
      <c r="I2002" s="84" t="s">
        <v>1051</v>
      </c>
      <c r="J2002" s="142" t="s">
        <v>1052</v>
      </c>
      <c r="K2002" s="142" t="s">
        <v>1054</v>
      </c>
      <c r="L2002" s="142"/>
      <c r="M2002" s="80" t="str">
        <f>IFERROR(VLOOKUP(K2002,REFERENCES!R:S,2,FALSE),"")</f>
        <v>Nombre</v>
      </c>
      <c r="N2002" s="144">
        <v>100</v>
      </c>
      <c r="O2002" s="75"/>
      <c r="P2002" s="75"/>
      <c r="Q2002" s="75"/>
      <c r="R2002" s="79" t="str">
        <f t="shared" si="114"/>
        <v/>
      </c>
      <c r="S2002" s="144">
        <v>100</v>
      </c>
      <c r="T2002" s="85" t="s">
        <v>1040</v>
      </c>
      <c r="U2002" s="142" t="s">
        <v>174</v>
      </c>
      <c r="V2002" s="142" t="s">
        <v>200</v>
      </c>
      <c r="W2002" s="86" t="s">
        <v>1511</v>
      </c>
      <c r="X2002" s="142"/>
      <c r="Y2002" s="142"/>
      <c r="Z2002" s="142"/>
      <c r="AA2002" s="142"/>
      <c r="AB2002" s="142" t="str">
        <f t="shared" si="112"/>
        <v>WOR20161015OUAN2È</v>
      </c>
      <c r="AC2002" s="142">
        <f t="shared" si="113"/>
        <v>0</v>
      </c>
      <c r="AD2002" s="142" t="str">
        <f>VLOOKUP(U2002,NIVEAUXADMIN!A:B,2,FALSE)</f>
        <v>HT01</v>
      </c>
      <c r="AE2002" s="142" t="str">
        <f>VLOOKUP(V2002,NIVEAUXADMIN!E:F,2,FALSE)</f>
        <v>HT01151</v>
      </c>
      <c r="AF2002" s="142" t="str">
        <f>VLOOKUP(W2002,NIVEAUXADMIN!I:J,2,FALSE)</f>
        <v>HT01151-02</v>
      </c>
      <c r="AG2002" s="142">
        <f>IF(SUMPRODUCT(($A$4:$A2002=A2002)*($V$4:$V2002=V2002))&gt;1,0,1)</f>
        <v>0</v>
      </c>
    </row>
    <row r="2003" spans="1:33">
      <c r="A2003" s="142" t="s">
        <v>1090</v>
      </c>
      <c r="B2003" s="142" t="s">
        <v>1090</v>
      </c>
      <c r="C2003" s="142" t="s">
        <v>26</v>
      </c>
      <c r="D2003" s="72"/>
      <c r="E2003" s="72"/>
      <c r="F2003" s="142" t="s">
        <v>16</v>
      </c>
      <c r="G2003" s="142" t="str">
        <f t="shared" si="111"/>
        <v>Octobre</v>
      </c>
      <c r="H2003" s="158">
        <v>42660</v>
      </c>
      <c r="I2003" s="84" t="s">
        <v>1049</v>
      </c>
      <c r="J2003" s="142" t="s">
        <v>1053</v>
      </c>
      <c r="K2003" s="142" t="s">
        <v>1048</v>
      </c>
      <c r="L2003" s="142"/>
      <c r="M2003" s="80" t="str">
        <f>IFERROR(VLOOKUP(K2003,REFERENCES!R:S,2,FALSE),"")</f>
        <v>Nombre</v>
      </c>
      <c r="N2003" s="144">
        <v>150</v>
      </c>
      <c r="O2003" s="75"/>
      <c r="P2003" s="75"/>
      <c r="Q2003" s="75"/>
      <c r="R2003" s="79" t="str">
        <f t="shared" si="114"/>
        <v/>
      </c>
      <c r="S2003" s="144">
        <v>150</v>
      </c>
      <c r="T2003" s="85"/>
      <c r="U2003" s="142" t="s">
        <v>174</v>
      </c>
      <c r="V2003" s="142" t="s">
        <v>200</v>
      </c>
      <c r="W2003" s="86" t="s">
        <v>1576</v>
      </c>
      <c r="X2003" s="142"/>
      <c r="Y2003" s="142"/>
      <c r="Z2003" s="142"/>
      <c r="AA2003" s="142"/>
      <c r="AB2003" s="142" t="str">
        <f t="shared" si="112"/>
        <v>WOR20161017OUAN3È</v>
      </c>
      <c r="AC2003" s="142">
        <f t="shared" si="113"/>
        <v>0</v>
      </c>
      <c r="AD2003" s="142" t="str">
        <f>VLOOKUP(U2003,NIVEAUXADMIN!A:B,2,FALSE)</f>
        <v>HT01</v>
      </c>
      <c r="AE2003" s="142" t="str">
        <f>VLOOKUP(V2003,NIVEAUXADMIN!E:F,2,FALSE)</f>
        <v>HT01151</v>
      </c>
      <c r="AF2003" s="142" t="str">
        <f>VLOOKUP(W2003,NIVEAUXADMIN!I:J,2,FALSE)</f>
        <v>HT01151-03</v>
      </c>
      <c r="AG2003" s="142">
        <f>IF(SUMPRODUCT(($A$4:$A2003=A2003)*($V$4:$V2003=V2003))&gt;1,0,1)</f>
        <v>0</v>
      </c>
    </row>
    <row r="2004" spans="1:33">
      <c r="A2004" s="142" t="s">
        <v>1090</v>
      </c>
      <c r="B2004" s="142" t="s">
        <v>1090</v>
      </c>
      <c r="C2004" s="142" t="s">
        <v>26</v>
      </c>
      <c r="D2004" s="72"/>
      <c r="E2004" s="72"/>
      <c r="F2004" s="142" t="s">
        <v>16</v>
      </c>
      <c r="G2004" s="142" t="str">
        <f t="shared" si="111"/>
        <v>Octobre</v>
      </c>
      <c r="H2004" s="158">
        <v>42660</v>
      </c>
      <c r="I2004" s="84" t="s">
        <v>1051</v>
      </c>
      <c r="J2004" s="142" t="s">
        <v>1052</v>
      </c>
      <c r="K2004" s="142" t="s">
        <v>1056</v>
      </c>
      <c r="L2004" s="142"/>
      <c r="M2004" s="80" t="str">
        <f>IFERROR(VLOOKUP(K2004,REFERENCES!R:S,2,FALSE),"")</f>
        <v>Nombre</v>
      </c>
      <c r="N2004" s="144">
        <v>150</v>
      </c>
      <c r="O2004" s="75"/>
      <c r="P2004" s="75"/>
      <c r="Q2004" s="75"/>
      <c r="R2004" s="79" t="str">
        <f t="shared" si="114"/>
        <v/>
      </c>
      <c r="S2004" s="144">
        <v>150</v>
      </c>
      <c r="T2004" s="85" t="s">
        <v>1040</v>
      </c>
      <c r="U2004" s="142" t="s">
        <v>174</v>
      </c>
      <c r="V2004" s="142" t="s">
        <v>200</v>
      </c>
      <c r="W2004" s="86" t="s">
        <v>1576</v>
      </c>
      <c r="X2004" s="142"/>
      <c r="Y2004" s="142"/>
      <c r="Z2004" s="142"/>
      <c r="AA2004" s="142"/>
      <c r="AB2004" s="142" t="str">
        <f t="shared" si="112"/>
        <v>WOR20161017OUAN3È</v>
      </c>
      <c r="AC2004" s="142">
        <f t="shared" si="113"/>
        <v>0</v>
      </c>
      <c r="AD2004" s="142" t="str">
        <f>VLOOKUP(U2004,NIVEAUXADMIN!A:B,2,FALSE)</f>
        <v>HT01</v>
      </c>
      <c r="AE2004" s="142" t="str">
        <f>VLOOKUP(V2004,NIVEAUXADMIN!E:F,2,FALSE)</f>
        <v>HT01151</v>
      </c>
      <c r="AF2004" s="142" t="str">
        <f>VLOOKUP(W2004,NIVEAUXADMIN!I:J,2,FALSE)</f>
        <v>HT01151-03</v>
      </c>
      <c r="AG2004" s="142">
        <f>IF(SUMPRODUCT(($A$4:$A2004=A2004)*($V$4:$V2004=V2004))&gt;1,0,1)</f>
        <v>0</v>
      </c>
    </row>
    <row r="2005" spans="1:33">
      <c r="A2005" s="142" t="s">
        <v>1090</v>
      </c>
      <c r="B2005" s="142" t="s">
        <v>1090</v>
      </c>
      <c r="C2005" s="142" t="s">
        <v>26</v>
      </c>
      <c r="D2005" s="72"/>
      <c r="E2005" s="72"/>
      <c r="F2005" s="142" t="s">
        <v>16</v>
      </c>
      <c r="G2005" s="142" t="str">
        <f t="shared" si="111"/>
        <v>Octobre</v>
      </c>
      <c r="H2005" s="158">
        <v>42660</v>
      </c>
      <c r="I2005" s="84" t="s">
        <v>1051</v>
      </c>
      <c r="J2005" s="142" t="s">
        <v>1052</v>
      </c>
      <c r="K2005" s="142" t="s">
        <v>1054</v>
      </c>
      <c r="L2005" s="142"/>
      <c r="M2005" s="80" t="str">
        <f>IFERROR(VLOOKUP(K2005,REFERENCES!R:S,2,FALSE),"")</f>
        <v>Nombre</v>
      </c>
      <c r="N2005" s="144">
        <v>150</v>
      </c>
      <c r="O2005" s="75"/>
      <c r="P2005" s="75"/>
      <c r="Q2005" s="75"/>
      <c r="R2005" s="79" t="str">
        <f t="shared" si="114"/>
        <v/>
      </c>
      <c r="S2005" s="144">
        <v>150</v>
      </c>
      <c r="T2005" s="85" t="s">
        <v>1040</v>
      </c>
      <c r="U2005" s="142" t="s">
        <v>174</v>
      </c>
      <c r="V2005" s="142" t="s">
        <v>200</v>
      </c>
      <c r="W2005" s="86" t="s">
        <v>1576</v>
      </c>
      <c r="X2005" s="142"/>
      <c r="Y2005" s="142"/>
      <c r="Z2005" s="142"/>
      <c r="AA2005" s="142"/>
      <c r="AB2005" s="142" t="str">
        <f t="shared" si="112"/>
        <v>WOR20161017OUAN3È</v>
      </c>
      <c r="AC2005" s="142">
        <f t="shared" si="113"/>
        <v>0</v>
      </c>
      <c r="AD2005" s="142" t="str">
        <f>VLOOKUP(U2005,NIVEAUXADMIN!A:B,2,FALSE)</f>
        <v>HT01</v>
      </c>
      <c r="AE2005" s="142" t="str">
        <f>VLOOKUP(V2005,NIVEAUXADMIN!E:F,2,FALSE)</f>
        <v>HT01151</v>
      </c>
      <c r="AF2005" s="142" t="str">
        <f>VLOOKUP(W2005,NIVEAUXADMIN!I:J,2,FALSE)</f>
        <v>HT01151-03</v>
      </c>
      <c r="AG2005" s="142">
        <f>IF(SUMPRODUCT(($A$4:$A2005=A2005)*($V$4:$V2005=V2005))&gt;1,0,1)</f>
        <v>0</v>
      </c>
    </row>
    <row r="2006" spans="1:33">
      <c r="A2006" s="142" t="s">
        <v>1090</v>
      </c>
      <c r="B2006" s="142" t="s">
        <v>1090</v>
      </c>
      <c r="C2006" s="142" t="s">
        <v>26</v>
      </c>
      <c r="D2006" s="72"/>
      <c r="E2006" s="72"/>
      <c r="F2006" s="142" t="s">
        <v>16</v>
      </c>
      <c r="G2006" s="142" t="str">
        <f t="shared" si="111"/>
        <v>Octobre</v>
      </c>
      <c r="H2006" s="158">
        <v>42660</v>
      </c>
      <c r="I2006" s="84" t="s">
        <v>1050</v>
      </c>
      <c r="J2006" s="142" t="s">
        <v>1029</v>
      </c>
      <c r="K2006" s="142" t="s">
        <v>1029</v>
      </c>
      <c r="L2006" s="142"/>
      <c r="M2006" s="80" t="str">
        <f>IFERROR(VLOOKUP(K2006,REFERENCES!R:S,2,FALSE),"")</f>
        <v/>
      </c>
      <c r="N2006" s="144">
        <v>506</v>
      </c>
      <c r="O2006" s="75"/>
      <c r="P2006" s="75"/>
      <c r="Q2006" s="75"/>
      <c r="R2006" s="79"/>
      <c r="S2006" s="144">
        <v>506</v>
      </c>
      <c r="T2006" s="85" t="s">
        <v>1040</v>
      </c>
      <c r="U2006" s="142" t="s">
        <v>153</v>
      </c>
      <c r="V2006" s="142" t="s">
        <v>305</v>
      </c>
      <c r="W2006" s="86" t="s">
        <v>1347</v>
      </c>
      <c r="X2006" s="142" t="s">
        <v>1237</v>
      </c>
      <c r="Y2006" s="142"/>
      <c r="Z2006" s="142"/>
      <c r="AA2006" s="142"/>
      <c r="AB2006" s="142" t="str">
        <f t="shared" si="112"/>
        <v>WOR20161017NIPE1È</v>
      </c>
      <c r="AC2006" s="142">
        <f t="shared" si="113"/>
        <v>0</v>
      </c>
      <c r="AD2006" s="142" t="str">
        <f>VLOOKUP(U2006,NIVEAUXADMIN!A:B,2,FALSE)</f>
        <v>HT10</v>
      </c>
      <c r="AE2006" s="142" t="str">
        <f>VLOOKUP(V2006,NIVEAUXADMIN!E:F,2,FALSE)</f>
        <v>HT101012</v>
      </c>
      <c r="AF2006" s="142" t="str">
        <f>VLOOKUP(W2006,NIVEAUXADMIN!I:J,2,FALSE)</f>
        <v>HT101012-01</v>
      </c>
      <c r="AG2006" s="142">
        <f>IF(SUMPRODUCT(($A$4:$A2006=A2006)*($V$4:$V2006=V2006))&gt;1,0,1)</f>
        <v>0</v>
      </c>
    </row>
    <row r="2007" spans="1:33">
      <c r="A2007" s="142" t="s">
        <v>1090</v>
      </c>
      <c r="B2007" s="142" t="s">
        <v>1090</v>
      </c>
      <c r="C2007" s="142" t="s">
        <v>26</v>
      </c>
      <c r="D2007" s="72"/>
      <c r="E2007" s="72"/>
      <c r="F2007" s="142" t="s">
        <v>16</v>
      </c>
      <c r="G2007" s="142" t="str">
        <f t="shared" si="111"/>
        <v>Octobre</v>
      </c>
      <c r="H2007" s="158">
        <v>42661</v>
      </c>
      <c r="I2007" s="84" t="s">
        <v>1049</v>
      </c>
      <c r="J2007" s="142" t="s">
        <v>1053</v>
      </c>
      <c r="K2007" s="142" t="s">
        <v>1048</v>
      </c>
      <c r="L2007" s="142"/>
      <c r="M2007" s="80" t="str">
        <f>IFERROR(VLOOKUP(K2007,REFERENCES!R:S,2,FALSE),"")</f>
        <v>Nombre</v>
      </c>
      <c r="N2007" s="144">
        <v>200</v>
      </c>
      <c r="O2007" s="75"/>
      <c r="P2007" s="75"/>
      <c r="Q2007" s="75"/>
      <c r="R2007" s="79" t="str">
        <f t="shared" ref="R2007:R2014" si="115">IF(SUM(O2007+P2007+Q2007)=0,"",SUM(O2007+P2007+Q2007))</f>
        <v/>
      </c>
      <c r="S2007" s="144">
        <v>200</v>
      </c>
      <c r="T2007" s="85"/>
      <c r="U2007" s="142" t="s">
        <v>174</v>
      </c>
      <c r="V2007" s="142" t="s">
        <v>200</v>
      </c>
      <c r="W2007" s="86" t="s">
        <v>1653</v>
      </c>
      <c r="X2007" s="142"/>
      <c r="Y2007" s="142"/>
      <c r="Z2007" s="142"/>
      <c r="AA2007" s="142"/>
      <c r="AB2007" s="142" t="str">
        <f t="shared" si="112"/>
        <v>WOR20161018OUAN4È</v>
      </c>
      <c r="AC2007" s="142">
        <f t="shared" si="113"/>
        <v>0</v>
      </c>
      <c r="AD2007" s="142" t="str">
        <f>VLOOKUP(U2007,NIVEAUXADMIN!A:B,2,FALSE)</f>
        <v>HT01</v>
      </c>
      <c r="AE2007" s="142" t="str">
        <f>VLOOKUP(V2007,NIVEAUXADMIN!E:F,2,FALSE)</f>
        <v>HT01151</v>
      </c>
      <c r="AF2007" s="142" t="str">
        <f>VLOOKUP(W2007,NIVEAUXADMIN!I:J,2,FALSE)</f>
        <v>HT01151-04</v>
      </c>
      <c r="AG2007" s="142">
        <f>IF(SUMPRODUCT(($A$4:$A2007=A2007)*($V$4:$V2007=V2007))&gt;1,0,1)</f>
        <v>0</v>
      </c>
    </row>
    <row r="2008" spans="1:33">
      <c r="A2008" s="142" t="s">
        <v>1090</v>
      </c>
      <c r="B2008" s="142" t="s">
        <v>1090</v>
      </c>
      <c r="C2008" s="142" t="s">
        <v>26</v>
      </c>
      <c r="D2008" s="72"/>
      <c r="E2008" s="72"/>
      <c r="F2008" s="142" t="s">
        <v>16</v>
      </c>
      <c r="G2008" s="142" t="str">
        <f t="shared" si="111"/>
        <v>Octobre</v>
      </c>
      <c r="H2008" s="158">
        <v>42661</v>
      </c>
      <c r="I2008" s="84" t="s">
        <v>1051</v>
      </c>
      <c r="J2008" s="142" t="s">
        <v>1052</v>
      </c>
      <c r="K2008" s="142" t="s">
        <v>1056</v>
      </c>
      <c r="L2008" s="142"/>
      <c r="M2008" s="80" t="str">
        <f>IFERROR(VLOOKUP(K2008,REFERENCES!R:S,2,FALSE),"")</f>
        <v>Nombre</v>
      </c>
      <c r="N2008" s="144">
        <v>200</v>
      </c>
      <c r="O2008" s="75"/>
      <c r="P2008" s="75"/>
      <c r="Q2008" s="75"/>
      <c r="R2008" s="79" t="str">
        <f t="shared" si="115"/>
        <v/>
      </c>
      <c r="S2008" s="144">
        <v>200</v>
      </c>
      <c r="T2008" s="85" t="s">
        <v>1040</v>
      </c>
      <c r="U2008" s="142" t="s">
        <v>174</v>
      </c>
      <c r="V2008" s="142" t="s">
        <v>200</v>
      </c>
      <c r="W2008" s="86" t="s">
        <v>1653</v>
      </c>
      <c r="X2008" s="142"/>
      <c r="Y2008" s="142"/>
      <c r="Z2008" s="142"/>
      <c r="AA2008" s="142"/>
      <c r="AB2008" s="142" t="str">
        <f t="shared" si="112"/>
        <v>WOR20161018OUAN4È</v>
      </c>
      <c r="AC2008" s="142">
        <f t="shared" si="113"/>
        <v>0</v>
      </c>
      <c r="AD2008" s="142" t="str">
        <f>VLOOKUP(U2008,NIVEAUXADMIN!A:B,2,FALSE)</f>
        <v>HT01</v>
      </c>
      <c r="AE2008" s="142" t="str">
        <f>VLOOKUP(V2008,NIVEAUXADMIN!E:F,2,FALSE)</f>
        <v>HT01151</v>
      </c>
      <c r="AF2008" s="142" t="str">
        <f>VLOOKUP(W2008,NIVEAUXADMIN!I:J,2,FALSE)</f>
        <v>HT01151-04</v>
      </c>
      <c r="AG2008" s="142">
        <f>IF(SUMPRODUCT(($A$4:$A2008=A2008)*($V$4:$V2008=V2008))&gt;1,0,1)</f>
        <v>0</v>
      </c>
    </row>
    <row r="2009" spans="1:33">
      <c r="A2009" s="142" t="s">
        <v>1090</v>
      </c>
      <c r="B2009" s="142" t="s">
        <v>1090</v>
      </c>
      <c r="C2009" s="142" t="s">
        <v>26</v>
      </c>
      <c r="D2009" s="72"/>
      <c r="E2009" s="72"/>
      <c r="F2009" s="142" t="s">
        <v>16</v>
      </c>
      <c r="G2009" s="142" t="str">
        <f t="shared" si="111"/>
        <v>Octobre</v>
      </c>
      <c r="H2009" s="158">
        <v>42661</v>
      </c>
      <c r="I2009" s="84" t="s">
        <v>1051</v>
      </c>
      <c r="J2009" s="142" t="s">
        <v>1052</v>
      </c>
      <c r="K2009" s="142" t="s">
        <v>1054</v>
      </c>
      <c r="L2009" s="142"/>
      <c r="M2009" s="80" t="str">
        <f>IFERROR(VLOOKUP(K2009,REFERENCES!R:S,2,FALSE),"")</f>
        <v>Nombre</v>
      </c>
      <c r="N2009" s="144">
        <v>200</v>
      </c>
      <c r="O2009" s="75"/>
      <c r="P2009" s="75"/>
      <c r="Q2009" s="75"/>
      <c r="R2009" s="79" t="str">
        <f t="shared" si="115"/>
        <v/>
      </c>
      <c r="S2009" s="144">
        <v>200</v>
      </c>
      <c r="T2009" s="85" t="s">
        <v>1040</v>
      </c>
      <c r="U2009" s="142" t="s">
        <v>174</v>
      </c>
      <c r="V2009" s="142" t="s">
        <v>200</v>
      </c>
      <c r="W2009" s="86" t="s">
        <v>1653</v>
      </c>
      <c r="X2009" s="142"/>
      <c r="Y2009" s="142"/>
      <c r="Z2009" s="142"/>
      <c r="AA2009" s="142"/>
      <c r="AB2009" s="142" t="str">
        <f t="shared" si="112"/>
        <v>WOR20161018OUAN4È</v>
      </c>
      <c r="AC2009" s="142">
        <f t="shared" si="113"/>
        <v>0</v>
      </c>
      <c r="AD2009" s="142" t="str">
        <f>VLOOKUP(U2009,NIVEAUXADMIN!A:B,2,FALSE)</f>
        <v>HT01</v>
      </c>
      <c r="AE2009" s="142" t="str">
        <f>VLOOKUP(V2009,NIVEAUXADMIN!E:F,2,FALSE)</f>
        <v>HT01151</v>
      </c>
      <c r="AF2009" s="142" t="str">
        <f>VLOOKUP(W2009,NIVEAUXADMIN!I:J,2,FALSE)</f>
        <v>HT01151-04</v>
      </c>
      <c r="AG2009" s="142">
        <f>IF(SUMPRODUCT(($A$4:$A2009=A2009)*($V$4:$V2009=V2009))&gt;1,0,1)</f>
        <v>0</v>
      </c>
    </row>
    <row r="2010" spans="1:33">
      <c r="A2010" s="142" t="s">
        <v>1090</v>
      </c>
      <c r="B2010" s="142" t="s">
        <v>1090</v>
      </c>
      <c r="C2010" s="142" t="s">
        <v>26</v>
      </c>
      <c r="D2010" s="72"/>
      <c r="E2010" s="72"/>
      <c r="F2010" s="142" t="s">
        <v>16</v>
      </c>
      <c r="G2010" s="142" t="str">
        <f t="shared" si="111"/>
        <v>Octobre</v>
      </c>
      <c r="H2010" s="158">
        <v>42662</v>
      </c>
      <c r="I2010" s="84" t="s">
        <v>1051</v>
      </c>
      <c r="J2010" s="142" t="s">
        <v>1052</v>
      </c>
      <c r="K2010" s="142" t="s">
        <v>1056</v>
      </c>
      <c r="L2010" s="142"/>
      <c r="M2010" s="80" t="str">
        <f>IFERROR(VLOOKUP(K2010,REFERENCES!R:S,2,FALSE),"")</f>
        <v>Nombre</v>
      </c>
      <c r="N2010" s="144">
        <v>300</v>
      </c>
      <c r="O2010" s="75"/>
      <c r="P2010" s="75"/>
      <c r="Q2010" s="75"/>
      <c r="R2010" s="79" t="str">
        <f t="shared" si="115"/>
        <v/>
      </c>
      <c r="S2010" s="144">
        <v>300</v>
      </c>
      <c r="T2010" s="85" t="s">
        <v>1040</v>
      </c>
      <c r="U2010" s="142" t="s">
        <v>153</v>
      </c>
      <c r="V2010" s="142" t="s">
        <v>302</v>
      </c>
      <c r="W2010" s="86" t="s">
        <v>1525</v>
      </c>
      <c r="X2010" s="142"/>
      <c r="Y2010" s="142"/>
      <c r="Z2010" s="142"/>
      <c r="AA2010" s="142"/>
      <c r="AB2010" s="142" t="str">
        <f t="shared" si="112"/>
        <v>WOR20161019NIPE2È</v>
      </c>
      <c r="AC2010" s="142">
        <f t="shared" si="113"/>
        <v>0</v>
      </c>
      <c r="AD2010" s="142" t="str">
        <f>VLOOKUP(U2010,NIVEAUXADMIN!A:B,2,FALSE)</f>
        <v>HT10</v>
      </c>
      <c r="AE2010" s="142" t="str">
        <f>VLOOKUP(V2010,NIVEAUXADMIN!E:F,2,FALSE)</f>
        <v>HT101022</v>
      </c>
      <c r="AF2010" s="142" t="str">
        <f>VLOOKUP(W2010,NIVEAUXADMIN!I:J,2,FALSE)</f>
        <v>HT101022-02</v>
      </c>
      <c r="AG2010" s="142">
        <f>IF(SUMPRODUCT(($A$4:$A2010=A2010)*($V$4:$V2010=V2010))&gt;1,0,1)</f>
        <v>0</v>
      </c>
    </row>
    <row r="2011" spans="1:33">
      <c r="A2011" s="142" t="s">
        <v>1090</v>
      </c>
      <c r="B2011" s="142" t="s">
        <v>1090</v>
      </c>
      <c r="C2011" s="142" t="s">
        <v>26</v>
      </c>
      <c r="D2011" s="72"/>
      <c r="E2011" s="72"/>
      <c r="F2011" s="142" t="s">
        <v>16</v>
      </c>
      <c r="G2011" s="142" t="str">
        <f t="shared" si="111"/>
        <v>Octobre</v>
      </c>
      <c r="H2011" s="158">
        <v>42662</v>
      </c>
      <c r="I2011" s="84" t="s">
        <v>1051</v>
      </c>
      <c r="J2011" s="142" t="s">
        <v>1052</v>
      </c>
      <c r="K2011" s="142" t="s">
        <v>1054</v>
      </c>
      <c r="L2011" s="142"/>
      <c r="M2011" s="80" t="str">
        <f>IFERROR(VLOOKUP(K2011,REFERENCES!R:S,2,FALSE),"")</f>
        <v>Nombre</v>
      </c>
      <c r="N2011" s="144">
        <v>300</v>
      </c>
      <c r="O2011" s="75"/>
      <c r="P2011" s="75"/>
      <c r="Q2011" s="75"/>
      <c r="R2011" s="79" t="str">
        <f t="shared" si="115"/>
        <v/>
      </c>
      <c r="S2011" s="144">
        <v>300</v>
      </c>
      <c r="T2011" s="85" t="s">
        <v>1040</v>
      </c>
      <c r="U2011" s="142" t="s">
        <v>153</v>
      </c>
      <c r="V2011" s="142" t="s">
        <v>302</v>
      </c>
      <c r="W2011" s="86" t="s">
        <v>1525</v>
      </c>
      <c r="X2011" s="142"/>
      <c r="Y2011" s="142"/>
      <c r="Z2011" s="142"/>
      <c r="AA2011" s="142"/>
      <c r="AB2011" s="142" t="str">
        <f t="shared" si="112"/>
        <v>WOR20161019NIPE2È</v>
      </c>
      <c r="AC2011" s="142">
        <f t="shared" si="113"/>
        <v>0</v>
      </c>
      <c r="AD2011" s="142" t="str">
        <f>VLOOKUP(U2011,NIVEAUXADMIN!A:B,2,FALSE)</f>
        <v>HT10</v>
      </c>
      <c r="AE2011" s="142" t="str">
        <f>VLOOKUP(V2011,NIVEAUXADMIN!E:F,2,FALSE)</f>
        <v>HT101022</v>
      </c>
      <c r="AF2011" s="142" t="str">
        <f>VLOOKUP(W2011,NIVEAUXADMIN!I:J,2,FALSE)</f>
        <v>HT101022-02</v>
      </c>
      <c r="AG2011" s="142">
        <f>IF(SUMPRODUCT(($A$4:$A2011=A2011)*($V$4:$V2011=V2011))&gt;1,0,1)</f>
        <v>0</v>
      </c>
    </row>
    <row r="2012" spans="1:33">
      <c r="A2012" s="142" t="s">
        <v>1090</v>
      </c>
      <c r="B2012" s="142" t="s">
        <v>1090</v>
      </c>
      <c r="C2012" s="142" t="s">
        <v>26</v>
      </c>
      <c r="D2012" s="72"/>
      <c r="E2012" s="72"/>
      <c r="F2012" s="142" t="s">
        <v>16</v>
      </c>
      <c r="G2012" s="142" t="str">
        <f t="shared" si="111"/>
        <v>Octobre</v>
      </c>
      <c r="H2012" s="158">
        <v>42662</v>
      </c>
      <c r="I2012" s="84" t="s">
        <v>1049</v>
      </c>
      <c r="J2012" s="142" t="s">
        <v>1053</v>
      </c>
      <c r="K2012" s="142" t="s">
        <v>1048</v>
      </c>
      <c r="L2012" s="142"/>
      <c r="M2012" s="80" t="str">
        <f>IFERROR(VLOOKUP(K2012,REFERENCES!R:S,2,FALSE),"")</f>
        <v>Nombre</v>
      </c>
      <c r="N2012" s="144">
        <v>150</v>
      </c>
      <c r="O2012" s="75"/>
      <c r="P2012" s="75"/>
      <c r="Q2012" s="75"/>
      <c r="R2012" s="79" t="str">
        <f t="shared" si="115"/>
        <v/>
      </c>
      <c r="S2012" s="144">
        <v>150</v>
      </c>
      <c r="T2012" s="85"/>
      <c r="U2012" s="142" t="s">
        <v>174</v>
      </c>
      <c r="V2012" s="142" t="s">
        <v>494</v>
      </c>
      <c r="W2012" s="86" t="s">
        <v>1814</v>
      </c>
      <c r="X2012" s="142"/>
      <c r="Y2012" s="142"/>
      <c r="Z2012" s="142"/>
      <c r="AA2012" s="142"/>
      <c r="AB2012" s="142" t="str">
        <f t="shared" si="112"/>
        <v>WOR20161019OUPO9È</v>
      </c>
      <c r="AC2012" s="142">
        <f t="shared" si="113"/>
        <v>0</v>
      </c>
      <c r="AD2012" s="142" t="str">
        <f>VLOOKUP(U2012,NIVEAUXADMIN!A:B,2,FALSE)</f>
        <v>HT01</v>
      </c>
      <c r="AE2012" s="142" t="str">
        <f>VLOOKUP(V2012,NIVEAUXADMIN!E:F,2,FALSE)</f>
        <v>HT01152</v>
      </c>
      <c r="AF2012" s="142" t="str">
        <f>VLOOKUP(W2012,NIVEAUXADMIN!I:J,2,FALSE)</f>
        <v>HT01152-04</v>
      </c>
      <c r="AG2012" s="142">
        <f>IF(SUMPRODUCT(($A$4:$A2012=A2012)*($V$4:$V2012=V2012))&gt;1,0,1)</f>
        <v>0</v>
      </c>
    </row>
    <row r="2013" spans="1:33">
      <c r="A2013" s="142" t="s">
        <v>1090</v>
      </c>
      <c r="B2013" s="142" t="s">
        <v>1090</v>
      </c>
      <c r="C2013" s="142" t="s">
        <v>26</v>
      </c>
      <c r="D2013" s="72"/>
      <c r="E2013" s="72"/>
      <c r="F2013" s="142" t="s">
        <v>16</v>
      </c>
      <c r="G2013" s="142" t="str">
        <f t="shared" si="111"/>
        <v>Octobre</v>
      </c>
      <c r="H2013" s="158">
        <v>42662</v>
      </c>
      <c r="I2013" s="84" t="s">
        <v>1051</v>
      </c>
      <c r="J2013" s="142" t="s">
        <v>1052</v>
      </c>
      <c r="K2013" s="142" t="s">
        <v>1056</v>
      </c>
      <c r="L2013" s="142"/>
      <c r="M2013" s="80" t="str">
        <f>IFERROR(VLOOKUP(K2013,REFERENCES!R:S,2,FALSE),"")</f>
        <v>Nombre</v>
      </c>
      <c r="N2013" s="144">
        <v>150</v>
      </c>
      <c r="O2013" s="75"/>
      <c r="P2013" s="75"/>
      <c r="Q2013" s="75"/>
      <c r="R2013" s="79" t="str">
        <f t="shared" si="115"/>
        <v/>
      </c>
      <c r="S2013" s="144">
        <v>150</v>
      </c>
      <c r="T2013" s="85" t="s">
        <v>1040</v>
      </c>
      <c r="U2013" s="142" t="s">
        <v>174</v>
      </c>
      <c r="V2013" s="142" t="s">
        <v>494</v>
      </c>
      <c r="W2013" s="86" t="s">
        <v>1814</v>
      </c>
      <c r="X2013" s="142"/>
      <c r="Y2013" s="142"/>
      <c r="Z2013" s="142"/>
      <c r="AA2013" s="142"/>
      <c r="AB2013" s="142" t="str">
        <f t="shared" si="112"/>
        <v>WOR20161019OUPO9È</v>
      </c>
      <c r="AC2013" s="142">
        <f t="shared" si="113"/>
        <v>0</v>
      </c>
      <c r="AD2013" s="142" t="str">
        <f>VLOOKUP(U2013,NIVEAUXADMIN!A:B,2,FALSE)</f>
        <v>HT01</v>
      </c>
      <c r="AE2013" s="142" t="str">
        <f>VLOOKUP(V2013,NIVEAUXADMIN!E:F,2,FALSE)</f>
        <v>HT01152</v>
      </c>
      <c r="AF2013" s="142" t="str">
        <f>VLOOKUP(W2013,NIVEAUXADMIN!I:J,2,FALSE)</f>
        <v>HT01152-04</v>
      </c>
      <c r="AG2013" s="142">
        <f>IF(SUMPRODUCT(($A$4:$A2013=A2013)*($V$4:$V2013=V2013))&gt;1,0,1)</f>
        <v>0</v>
      </c>
    </row>
    <row r="2014" spans="1:33">
      <c r="A2014" s="142" t="s">
        <v>1090</v>
      </c>
      <c r="B2014" s="142" t="s">
        <v>1090</v>
      </c>
      <c r="C2014" s="142" t="s">
        <v>26</v>
      </c>
      <c r="D2014" s="72"/>
      <c r="E2014" s="72"/>
      <c r="F2014" s="142" t="s">
        <v>16</v>
      </c>
      <c r="G2014" s="142" t="str">
        <f t="shared" si="111"/>
        <v>Octobre</v>
      </c>
      <c r="H2014" s="158">
        <v>42662</v>
      </c>
      <c r="I2014" s="84" t="s">
        <v>1051</v>
      </c>
      <c r="J2014" s="142" t="s">
        <v>1052</v>
      </c>
      <c r="K2014" s="142" t="s">
        <v>1054</v>
      </c>
      <c r="L2014" s="142"/>
      <c r="M2014" s="80" t="str">
        <f>IFERROR(VLOOKUP(K2014,REFERENCES!R:S,2,FALSE),"")</f>
        <v>Nombre</v>
      </c>
      <c r="N2014" s="144">
        <v>150</v>
      </c>
      <c r="O2014" s="75"/>
      <c r="P2014" s="75"/>
      <c r="Q2014" s="75"/>
      <c r="R2014" s="79" t="str">
        <f t="shared" si="115"/>
        <v/>
      </c>
      <c r="S2014" s="144">
        <v>150</v>
      </c>
      <c r="T2014" s="85" t="s">
        <v>1040</v>
      </c>
      <c r="U2014" s="142" t="s">
        <v>174</v>
      </c>
      <c r="V2014" s="142" t="s">
        <v>494</v>
      </c>
      <c r="W2014" s="86" t="s">
        <v>1814</v>
      </c>
      <c r="X2014" s="142"/>
      <c r="Y2014" s="142"/>
      <c r="Z2014" s="142"/>
      <c r="AA2014" s="142"/>
      <c r="AB2014" s="142" t="str">
        <f t="shared" si="112"/>
        <v>WOR20161019OUPO9È</v>
      </c>
      <c r="AC2014" s="142">
        <f t="shared" si="113"/>
        <v>0</v>
      </c>
      <c r="AD2014" s="142" t="str">
        <f>VLOOKUP(U2014,NIVEAUXADMIN!A:B,2,FALSE)</f>
        <v>HT01</v>
      </c>
      <c r="AE2014" s="142" t="str">
        <f>VLOOKUP(V2014,NIVEAUXADMIN!E:F,2,FALSE)</f>
        <v>HT01152</v>
      </c>
      <c r="AF2014" s="142" t="str">
        <f>VLOOKUP(W2014,NIVEAUXADMIN!I:J,2,FALSE)</f>
        <v>HT01152-04</v>
      </c>
      <c r="AG2014" s="142">
        <f>IF(SUMPRODUCT(($A$4:$A2014=A2014)*($V$4:$V2014=V2014))&gt;1,0,1)</f>
        <v>0</v>
      </c>
    </row>
    <row r="2015" spans="1:33">
      <c r="A2015" s="142" t="s">
        <v>1090</v>
      </c>
      <c r="B2015" s="142" t="s">
        <v>1090</v>
      </c>
      <c r="C2015" s="142" t="s">
        <v>26</v>
      </c>
      <c r="D2015" s="72"/>
      <c r="E2015" s="72"/>
      <c r="F2015" s="142" t="s">
        <v>16</v>
      </c>
      <c r="G2015" s="142" t="str">
        <f t="shared" si="111"/>
        <v>Octobre</v>
      </c>
      <c r="H2015" s="158">
        <v>42664</v>
      </c>
      <c r="I2015" s="84" t="s">
        <v>1050</v>
      </c>
      <c r="J2015" s="142" t="s">
        <v>1029</v>
      </c>
      <c r="K2015" s="142" t="s">
        <v>1029</v>
      </c>
      <c r="L2015" s="142"/>
      <c r="M2015" s="80" t="str">
        <f>IFERROR(VLOOKUP(K2015,REFERENCES!R:S,2,FALSE),"")</f>
        <v/>
      </c>
      <c r="N2015" s="144">
        <v>86</v>
      </c>
      <c r="O2015" s="75"/>
      <c r="P2015" s="75"/>
      <c r="Q2015" s="75"/>
      <c r="R2015" s="79"/>
      <c r="S2015" s="144">
        <v>86</v>
      </c>
      <c r="T2015" s="85" t="s">
        <v>1040</v>
      </c>
      <c r="U2015" s="142" t="s">
        <v>153</v>
      </c>
      <c r="V2015" s="142" t="s">
        <v>305</v>
      </c>
      <c r="W2015" s="86" t="s">
        <v>1347</v>
      </c>
      <c r="X2015" s="142" t="s">
        <v>1238</v>
      </c>
      <c r="Y2015" s="142"/>
      <c r="Z2015" s="142"/>
      <c r="AA2015" s="142"/>
      <c r="AB2015" s="142" t="str">
        <f t="shared" si="112"/>
        <v>WOR20161021NIPE1È</v>
      </c>
      <c r="AC2015" s="142">
        <f t="shared" si="113"/>
        <v>0</v>
      </c>
      <c r="AD2015" s="142" t="str">
        <f>VLOOKUP(U2015,NIVEAUXADMIN!A:B,2,FALSE)</f>
        <v>HT10</v>
      </c>
      <c r="AE2015" s="142" t="str">
        <f>VLOOKUP(V2015,NIVEAUXADMIN!E:F,2,FALSE)</f>
        <v>HT101012</v>
      </c>
      <c r="AF2015" s="142" t="str">
        <f>VLOOKUP(W2015,NIVEAUXADMIN!I:J,2,FALSE)</f>
        <v>HT101012-01</v>
      </c>
      <c r="AG2015" s="142">
        <f>IF(SUMPRODUCT(($A$4:$A2015=A2015)*($V$4:$V2015=V2015))&gt;1,0,1)</f>
        <v>0</v>
      </c>
    </row>
    <row r="2016" spans="1:33">
      <c r="A2016" s="142" t="s">
        <v>1090</v>
      </c>
      <c r="B2016" s="142" t="s">
        <v>1090</v>
      </c>
      <c r="C2016" s="142" t="s">
        <v>26</v>
      </c>
      <c r="D2016" s="72"/>
      <c r="E2016" s="72"/>
      <c r="F2016" s="142" t="s">
        <v>16</v>
      </c>
      <c r="G2016" s="142" t="str">
        <f t="shared" si="111"/>
        <v>Octobre</v>
      </c>
      <c r="H2016" s="158">
        <v>42664</v>
      </c>
      <c r="I2016" s="84" t="s">
        <v>1049</v>
      </c>
      <c r="J2016" s="142" t="s">
        <v>1053</v>
      </c>
      <c r="K2016" s="142" t="s">
        <v>1048</v>
      </c>
      <c r="L2016" s="142"/>
      <c r="M2016" s="80" t="str">
        <f>IFERROR(VLOOKUP(K2016,REFERENCES!R:S,2,FALSE),"")</f>
        <v>Nombre</v>
      </c>
      <c r="N2016" s="144">
        <v>150</v>
      </c>
      <c r="O2016" s="75"/>
      <c r="P2016" s="75"/>
      <c r="Q2016" s="75"/>
      <c r="R2016" s="79" t="str">
        <f t="shared" ref="R2016:R2045" si="116">IF(SUM(O2016+P2016+Q2016)=0,"",SUM(O2016+P2016+Q2016))</f>
        <v/>
      </c>
      <c r="S2016" s="144">
        <v>150</v>
      </c>
      <c r="T2016" s="85"/>
      <c r="U2016" s="142" t="s">
        <v>174</v>
      </c>
      <c r="V2016" s="142" t="s">
        <v>494</v>
      </c>
      <c r="W2016" s="86" t="s">
        <v>1814</v>
      </c>
      <c r="X2016" s="142"/>
      <c r="Y2016" s="142"/>
      <c r="Z2016" s="142"/>
      <c r="AA2016" s="142"/>
      <c r="AB2016" s="142" t="str">
        <f t="shared" si="112"/>
        <v>WOR20161021OUPO9È</v>
      </c>
      <c r="AC2016" s="142">
        <f t="shared" si="113"/>
        <v>0</v>
      </c>
      <c r="AD2016" s="142" t="str">
        <f>VLOOKUP(U2016,NIVEAUXADMIN!A:B,2,FALSE)</f>
        <v>HT01</v>
      </c>
      <c r="AE2016" s="142" t="str">
        <f>VLOOKUP(V2016,NIVEAUXADMIN!E:F,2,FALSE)</f>
        <v>HT01152</v>
      </c>
      <c r="AF2016" s="142" t="str">
        <f>VLOOKUP(W2016,NIVEAUXADMIN!I:J,2,FALSE)</f>
        <v>HT01152-04</v>
      </c>
      <c r="AG2016" s="142">
        <f>IF(SUMPRODUCT(($A$4:$A2016=A2016)*($V$4:$V2016=V2016))&gt;1,0,1)</f>
        <v>0</v>
      </c>
    </row>
    <row r="2017" spans="1:33">
      <c r="A2017" s="142" t="s">
        <v>1090</v>
      </c>
      <c r="B2017" s="142" t="s">
        <v>1090</v>
      </c>
      <c r="C2017" s="142" t="s">
        <v>26</v>
      </c>
      <c r="D2017" s="72"/>
      <c r="E2017" s="72"/>
      <c r="F2017" s="142" t="s">
        <v>16</v>
      </c>
      <c r="G2017" s="142" t="str">
        <f t="shared" si="111"/>
        <v>Octobre</v>
      </c>
      <c r="H2017" s="158">
        <v>42664</v>
      </c>
      <c r="I2017" s="84" t="s">
        <v>1051</v>
      </c>
      <c r="J2017" s="142" t="s">
        <v>1052</v>
      </c>
      <c r="K2017" s="142" t="s">
        <v>1056</v>
      </c>
      <c r="L2017" s="142"/>
      <c r="M2017" s="80" t="str">
        <f>IFERROR(VLOOKUP(K2017,REFERENCES!R:S,2,FALSE),"")</f>
        <v>Nombre</v>
      </c>
      <c r="N2017" s="144">
        <v>150</v>
      </c>
      <c r="O2017" s="75"/>
      <c r="P2017" s="75"/>
      <c r="Q2017" s="75"/>
      <c r="R2017" s="79" t="str">
        <f t="shared" si="116"/>
        <v/>
      </c>
      <c r="S2017" s="144">
        <v>150</v>
      </c>
      <c r="T2017" s="85" t="s">
        <v>1040</v>
      </c>
      <c r="U2017" s="142" t="s">
        <v>174</v>
      </c>
      <c r="V2017" s="142" t="s">
        <v>494</v>
      </c>
      <c r="W2017" s="86" t="s">
        <v>1814</v>
      </c>
      <c r="X2017" s="142"/>
      <c r="Y2017" s="142"/>
      <c r="Z2017" s="142"/>
      <c r="AA2017" s="142"/>
      <c r="AB2017" s="142" t="str">
        <f t="shared" si="112"/>
        <v>WOR20161021OUPO9È</v>
      </c>
      <c r="AC2017" s="142">
        <f t="shared" si="113"/>
        <v>0</v>
      </c>
      <c r="AD2017" s="142" t="str">
        <f>VLOOKUP(U2017,NIVEAUXADMIN!A:B,2,FALSE)</f>
        <v>HT01</v>
      </c>
      <c r="AE2017" s="142" t="str">
        <f>VLOOKUP(V2017,NIVEAUXADMIN!E:F,2,FALSE)</f>
        <v>HT01152</v>
      </c>
      <c r="AF2017" s="142" t="str">
        <f>VLOOKUP(W2017,NIVEAUXADMIN!I:J,2,FALSE)</f>
        <v>HT01152-04</v>
      </c>
      <c r="AG2017" s="142">
        <f>IF(SUMPRODUCT(($A$4:$A2017=A2017)*($V$4:$V2017=V2017))&gt;1,0,1)</f>
        <v>0</v>
      </c>
    </row>
    <row r="2018" spans="1:33">
      <c r="A2018" s="142" t="s">
        <v>1090</v>
      </c>
      <c r="B2018" s="142" t="s">
        <v>1090</v>
      </c>
      <c r="C2018" s="142" t="s">
        <v>26</v>
      </c>
      <c r="D2018" s="72"/>
      <c r="E2018" s="72"/>
      <c r="F2018" s="142" t="s">
        <v>16</v>
      </c>
      <c r="G2018" s="142" t="str">
        <f t="shared" si="111"/>
        <v>Octobre</v>
      </c>
      <c r="H2018" s="158">
        <v>42664</v>
      </c>
      <c r="I2018" s="84" t="s">
        <v>1051</v>
      </c>
      <c r="J2018" s="142" t="s">
        <v>1052</v>
      </c>
      <c r="K2018" s="142" t="s">
        <v>1054</v>
      </c>
      <c r="L2018" s="142"/>
      <c r="M2018" s="80" t="str">
        <f>IFERROR(VLOOKUP(K2018,REFERENCES!R:S,2,FALSE),"")</f>
        <v>Nombre</v>
      </c>
      <c r="N2018" s="144">
        <v>150</v>
      </c>
      <c r="O2018" s="75"/>
      <c r="P2018" s="75"/>
      <c r="Q2018" s="75"/>
      <c r="R2018" s="79" t="str">
        <f t="shared" si="116"/>
        <v/>
      </c>
      <c r="S2018" s="144">
        <v>150</v>
      </c>
      <c r="T2018" s="85" t="s">
        <v>1040</v>
      </c>
      <c r="U2018" s="142" t="s">
        <v>174</v>
      </c>
      <c r="V2018" s="142" t="s">
        <v>494</v>
      </c>
      <c r="W2018" s="86" t="s">
        <v>1814</v>
      </c>
      <c r="X2018" s="142"/>
      <c r="Y2018" s="142"/>
      <c r="Z2018" s="142"/>
      <c r="AA2018" s="142"/>
      <c r="AB2018" s="142" t="str">
        <f t="shared" si="112"/>
        <v>WOR20161021OUPO9È</v>
      </c>
      <c r="AC2018" s="142">
        <f t="shared" si="113"/>
        <v>0</v>
      </c>
      <c r="AD2018" s="142" t="str">
        <f>VLOOKUP(U2018,NIVEAUXADMIN!A:B,2,FALSE)</f>
        <v>HT01</v>
      </c>
      <c r="AE2018" s="142" t="str">
        <f>VLOOKUP(V2018,NIVEAUXADMIN!E:F,2,FALSE)</f>
        <v>HT01152</v>
      </c>
      <c r="AF2018" s="142" t="str">
        <f>VLOOKUP(W2018,NIVEAUXADMIN!I:J,2,FALSE)</f>
        <v>HT01152-04</v>
      </c>
      <c r="AG2018" s="142">
        <f>IF(SUMPRODUCT(($A$4:$A2018=A2018)*($V$4:$V2018=V2018))&gt;1,0,1)</f>
        <v>0</v>
      </c>
    </row>
    <row r="2019" spans="1:33">
      <c r="A2019" s="142" t="s">
        <v>1090</v>
      </c>
      <c r="B2019" s="142" t="s">
        <v>1090</v>
      </c>
      <c r="C2019" s="142" t="s">
        <v>26</v>
      </c>
      <c r="D2019" s="72"/>
      <c r="E2019" s="72"/>
      <c r="F2019" s="142" t="s">
        <v>16</v>
      </c>
      <c r="G2019" s="142" t="str">
        <f t="shared" si="111"/>
        <v>Octobre</v>
      </c>
      <c r="H2019" s="158">
        <v>42665</v>
      </c>
      <c r="I2019" s="84" t="s">
        <v>1049</v>
      </c>
      <c r="J2019" s="142" t="s">
        <v>1053</v>
      </c>
      <c r="K2019" s="142" t="s">
        <v>1048</v>
      </c>
      <c r="L2019" s="142"/>
      <c r="M2019" s="80" t="str">
        <f>IFERROR(VLOOKUP(K2019,REFERENCES!R:S,2,FALSE),"")</f>
        <v>Nombre</v>
      </c>
      <c r="N2019" s="144">
        <v>206</v>
      </c>
      <c r="O2019" s="75"/>
      <c r="P2019" s="75"/>
      <c r="Q2019" s="75"/>
      <c r="R2019" s="79" t="str">
        <f t="shared" si="116"/>
        <v/>
      </c>
      <c r="S2019" s="144">
        <v>206</v>
      </c>
      <c r="T2019" s="85"/>
      <c r="U2019" s="142" t="s">
        <v>174</v>
      </c>
      <c r="V2019" s="142" t="s">
        <v>482</v>
      </c>
      <c r="W2019" s="86" t="s">
        <v>1506</v>
      </c>
      <c r="X2019" s="142"/>
      <c r="Y2019" s="142"/>
      <c r="Z2019" s="142"/>
      <c r="AA2019" s="142"/>
      <c r="AB2019" s="142" t="str">
        <f t="shared" si="112"/>
        <v>WOR20161022OUKE2È</v>
      </c>
      <c r="AC2019" s="142">
        <f t="shared" si="113"/>
        <v>0</v>
      </c>
      <c r="AD2019" s="142" t="str">
        <f>VLOOKUP(U2019,NIVEAUXADMIN!A:B,2,FALSE)</f>
        <v>HT01</v>
      </c>
      <c r="AE2019" s="142" t="str">
        <f>VLOOKUP(V2019,NIVEAUXADMIN!E:F,2,FALSE)</f>
        <v>HT01115</v>
      </c>
      <c r="AF2019" s="142" t="str">
        <f>VLOOKUP(W2019,NIVEAUXADMIN!I:J,2,FALSE)</f>
        <v>HT01115-01</v>
      </c>
      <c r="AG2019" s="142">
        <f>IF(SUMPRODUCT(($A$4:$A2019=A2019)*($V$4:$V2019=V2019))&gt;1,0,1)</f>
        <v>0</v>
      </c>
    </row>
    <row r="2020" spans="1:33">
      <c r="A2020" s="142" t="s">
        <v>1090</v>
      </c>
      <c r="B2020" s="142" t="s">
        <v>1090</v>
      </c>
      <c r="C2020" s="142" t="s">
        <v>26</v>
      </c>
      <c r="D2020" s="72"/>
      <c r="E2020" s="72"/>
      <c r="F2020" s="142" t="s">
        <v>16</v>
      </c>
      <c r="G2020" s="142" t="str">
        <f t="shared" si="111"/>
        <v>Octobre</v>
      </c>
      <c r="H2020" s="158">
        <v>42665</v>
      </c>
      <c r="I2020" s="84" t="s">
        <v>1051</v>
      </c>
      <c r="J2020" s="142" t="s">
        <v>1052</v>
      </c>
      <c r="K2020" s="142" t="s">
        <v>1056</v>
      </c>
      <c r="L2020" s="142"/>
      <c r="M2020" s="80" t="str">
        <f>IFERROR(VLOOKUP(K2020,REFERENCES!R:S,2,FALSE),"")</f>
        <v>Nombre</v>
      </c>
      <c r="N2020" s="144">
        <v>412</v>
      </c>
      <c r="O2020" s="75"/>
      <c r="P2020" s="75"/>
      <c r="Q2020" s="75"/>
      <c r="R2020" s="79" t="str">
        <f t="shared" si="116"/>
        <v/>
      </c>
      <c r="S2020" s="144">
        <v>206</v>
      </c>
      <c r="T2020" s="85" t="s">
        <v>1040</v>
      </c>
      <c r="U2020" s="142" t="s">
        <v>174</v>
      </c>
      <c r="V2020" s="142" t="s">
        <v>482</v>
      </c>
      <c r="W2020" s="86" t="s">
        <v>1506</v>
      </c>
      <c r="X2020" s="142"/>
      <c r="Y2020" s="142"/>
      <c r="Z2020" s="142"/>
      <c r="AA2020" s="142"/>
      <c r="AB2020" s="142" t="str">
        <f t="shared" si="112"/>
        <v>WOR20161022OUKE2È</v>
      </c>
      <c r="AC2020" s="142">
        <f t="shared" si="113"/>
        <v>0</v>
      </c>
      <c r="AD2020" s="142" t="str">
        <f>VLOOKUP(U2020,NIVEAUXADMIN!A:B,2,FALSE)</f>
        <v>HT01</v>
      </c>
      <c r="AE2020" s="142" t="str">
        <f>VLOOKUP(V2020,NIVEAUXADMIN!E:F,2,FALSE)</f>
        <v>HT01115</v>
      </c>
      <c r="AF2020" s="142" t="str">
        <f>VLOOKUP(W2020,NIVEAUXADMIN!I:J,2,FALSE)</f>
        <v>HT01115-01</v>
      </c>
      <c r="AG2020" s="142">
        <f>IF(SUMPRODUCT(($A$4:$A2020=A2020)*($V$4:$V2020=V2020))&gt;1,0,1)</f>
        <v>0</v>
      </c>
    </row>
    <row r="2021" spans="1:33">
      <c r="A2021" s="142" t="s">
        <v>1090</v>
      </c>
      <c r="B2021" s="142" t="s">
        <v>1090</v>
      </c>
      <c r="C2021" s="142" t="s">
        <v>26</v>
      </c>
      <c r="D2021" s="72"/>
      <c r="E2021" s="72"/>
      <c r="F2021" s="142" t="s">
        <v>16</v>
      </c>
      <c r="G2021" s="142" t="str">
        <f t="shared" si="111"/>
        <v>Octobre</v>
      </c>
      <c r="H2021" s="158">
        <v>42665</v>
      </c>
      <c r="I2021" s="84" t="s">
        <v>1051</v>
      </c>
      <c r="J2021" s="142" t="s">
        <v>1052</v>
      </c>
      <c r="K2021" s="142" t="s">
        <v>1054</v>
      </c>
      <c r="L2021" s="142"/>
      <c r="M2021" s="80" t="str">
        <f>IFERROR(VLOOKUP(K2021,REFERENCES!R:S,2,FALSE),"")</f>
        <v>Nombre</v>
      </c>
      <c r="N2021" s="144">
        <v>412</v>
      </c>
      <c r="O2021" s="75"/>
      <c r="P2021" s="75"/>
      <c r="Q2021" s="75"/>
      <c r="R2021" s="79" t="str">
        <f t="shared" si="116"/>
        <v/>
      </c>
      <c r="S2021" s="144">
        <v>206</v>
      </c>
      <c r="T2021" s="85" t="s">
        <v>1040</v>
      </c>
      <c r="U2021" s="142" t="s">
        <v>174</v>
      </c>
      <c r="V2021" s="142" t="s">
        <v>482</v>
      </c>
      <c r="W2021" s="86" t="s">
        <v>1506</v>
      </c>
      <c r="X2021" s="142"/>
      <c r="Y2021" s="142"/>
      <c r="Z2021" s="142"/>
      <c r="AA2021" s="142"/>
      <c r="AB2021" s="142" t="str">
        <f t="shared" si="112"/>
        <v>WOR20161022OUKE2È</v>
      </c>
      <c r="AC2021" s="142">
        <f t="shared" si="113"/>
        <v>0</v>
      </c>
      <c r="AD2021" s="142" t="str">
        <f>VLOOKUP(U2021,NIVEAUXADMIN!A:B,2,FALSE)</f>
        <v>HT01</v>
      </c>
      <c r="AE2021" s="142" t="str">
        <f>VLOOKUP(V2021,NIVEAUXADMIN!E:F,2,FALSE)</f>
        <v>HT01115</v>
      </c>
      <c r="AF2021" s="142" t="str">
        <f>VLOOKUP(W2021,NIVEAUXADMIN!I:J,2,FALSE)</f>
        <v>HT01115-01</v>
      </c>
      <c r="AG2021" s="142">
        <f>IF(SUMPRODUCT(($A$4:$A2021=A2021)*($V$4:$V2021=V2021))&gt;1,0,1)</f>
        <v>0</v>
      </c>
    </row>
    <row r="2022" spans="1:33">
      <c r="A2022" s="142" t="s">
        <v>1090</v>
      </c>
      <c r="B2022" s="142" t="s">
        <v>1090</v>
      </c>
      <c r="C2022" s="142" t="s">
        <v>26</v>
      </c>
      <c r="D2022" s="72"/>
      <c r="E2022" s="72"/>
      <c r="F2022" s="142" t="s">
        <v>16</v>
      </c>
      <c r="G2022" s="142" t="str">
        <f t="shared" si="111"/>
        <v>Octobre</v>
      </c>
      <c r="H2022" s="158">
        <v>42665</v>
      </c>
      <c r="I2022" s="84" t="s">
        <v>1051</v>
      </c>
      <c r="J2022" s="142" t="s">
        <v>1052</v>
      </c>
      <c r="K2022" s="142" t="s">
        <v>1062</v>
      </c>
      <c r="L2022" s="142"/>
      <c r="M2022" s="80" t="str">
        <f>IFERROR(VLOOKUP(K2022,REFERENCES!R:S,2,FALSE),"")</f>
        <v>Nombre</v>
      </c>
      <c r="N2022" s="144">
        <v>206</v>
      </c>
      <c r="O2022" s="75"/>
      <c r="P2022" s="75"/>
      <c r="Q2022" s="75"/>
      <c r="R2022" s="79" t="str">
        <f t="shared" si="116"/>
        <v/>
      </c>
      <c r="S2022" s="144">
        <v>206</v>
      </c>
      <c r="T2022" s="85" t="s">
        <v>1040</v>
      </c>
      <c r="U2022" s="142" t="s">
        <v>174</v>
      </c>
      <c r="V2022" s="142" t="s">
        <v>482</v>
      </c>
      <c r="W2022" s="86" t="s">
        <v>1506</v>
      </c>
      <c r="X2022" s="142"/>
      <c r="Y2022" s="142"/>
      <c r="Z2022" s="142"/>
      <c r="AA2022" s="142"/>
      <c r="AB2022" s="142" t="str">
        <f t="shared" si="112"/>
        <v>WOR20161022OUKE2È</v>
      </c>
      <c r="AC2022" s="142">
        <f t="shared" si="113"/>
        <v>0</v>
      </c>
      <c r="AD2022" s="142" t="str">
        <f>VLOOKUP(U2022,NIVEAUXADMIN!A:B,2,FALSE)</f>
        <v>HT01</v>
      </c>
      <c r="AE2022" s="142" t="str">
        <f>VLOOKUP(V2022,NIVEAUXADMIN!E:F,2,FALSE)</f>
        <v>HT01115</v>
      </c>
      <c r="AF2022" s="142" t="str">
        <f>VLOOKUP(W2022,NIVEAUXADMIN!I:J,2,FALSE)</f>
        <v>HT01115-01</v>
      </c>
      <c r="AG2022" s="142">
        <f>IF(SUMPRODUCT(($A$4:$A2022=A2022)*($V$4:$V2022=V2022))&gt;1,0,1)</f>
        <v>0</v>
      </c>
    </row>
    <row r="2023" spans="1:33">
      <c r="A2023" s="86" t="s">
        <v>1090</v>
      </c>
      <c r="B2023" s="86" t="s">
        <v>1090</v>
      </c>
      <c r="C2023" s="86" t="s">
        <v>26</v>
      </c>
      <c r="D2023" s="72"/>
      <c r="E2023" s="72"/>
      <c r="F2023" s="142" t="s">
        <v>16</v>
      </c>
      <c r="G2023" s="142" t="str">
        <f t="shared" si="111"/>
        <v>Octobre</v>
      </c>
      <c r="H2023" s="158">
        <v>42665</v>
      </c>
      <c r="I2023" s="84" t="s">
        <v>1051</v>
      </c>
      <c r="J2023" s="142" t="s">
        <v>1052</v>
      </c>
      <c r="K2023" s="142" t="s">
        <v>1058</v>
      </c>
      <c r="L2023" s="142"/>
      <c r="M2023" s="80" t="str">
        <f>IFERROR(VLOOKUP(K2023,REFERENCES!R:S,2,FALSE),"")</f>
        <v>Nombre</v>
      </c>
      <c r="N2023" s="144">
        <v>206</v>
      </c>
      <c r="O2023" s="75"/>
      <c r="P2023" s="75"/>
      <c r="Q2023" s="75"/>
      <c r="R2023" s="79" t="str">
        <f t="shared" si="116"/>
        <v/>
      </c>
      <c r="S2023" s="144">
        <v>206</v>
      </c>
      <c r="T2023" s="85" t="s">
        <v>1040</v>
      </c>
      <c r="U2023" s="142" t="s">
        <v>174</v>
      </c>
      <c r="V2023" s="142" t="s">
        <v>482</v>
      </c>
      <c r="W2023" s="86" t="s">
        <v>1506</v>
      </c>
      <c r="X2023" s="142"/>
      <c r="Y2023" s="142"/>
      <c r="Z2023" s="142"/>
      <c r="AA2023" s="142"/>
      <c r="AB2023" s="142" t="str">
        <f t="shared" si="112"/>
        <v>WOR20161022OUKE2È</v>
      </c>
      <c r="AC2023" s="142">
        <f t="shared" si="113"/>
        <v>0</v>
      </c>
      <c r="AD2023" s="142" t="str">
        <f>VLOOKUP(U2023,NIVEAUXADMIN!A:B,2,FALSE)</f>
        <v>HT01</v>
      </c>
      <c r="AE2023" s="142" t="str">
        <f>VLOOKUP(V2023,NIVEAUXADMIN!E:F,2,FALSE)</f>
        <v>HT01115</v>
      </c>
      <c r="AF2023" s="142" t="str">
        <f>VLOOKUP(W2023,NIVEAUXADMIN!I:J,2,FALSE)</f>
        <v>HT01115-01</v>
      </c>
      <c r="AG2023" s="142">
        <f>IF(SUMPRODUCT(($A$4:$A2023=A2023)*($V$4:$V2023=V2023))&gt;1,0,1)</f>
        <v>0</v>
      </c>
    </row>
    <row r="2024" spans="1:33">
      <c r="A2024" s="142" t="s">
        <v>1090</v>
      </c>
      <c r="B2024" s="142" t="s">
        <v>1090</v>
      </c>
      <c r="C2024" s="142" t="s">
        <v>26</v>
      </c>
      <c r="D2024" s="72" t="s">
        <v>1101</v>
      </c>
      <c r="E2024" s="72"/>
      <c r="F2024" s="142" t="s">
        <v>16</v>
      </c>
      <c r="G2024" s="142" t="str">
        <f t="shared" si="111"/>
        <v>Octobre</v>
      </c>
      <c r="H2024" s="158">
        <v>42667</v>
      </c>
      <c r="I2024" s="84" t="s">
        <v>1049</v>
      </c>
      <c r="J2024" s="142" t="s">
        <v>1053</v>
      </c>
      <c r="K2024" s="142" t="s">
        <v>1048</v>
      </c>
      <c r="L2024" s="142"/>
      <c r="M2024" s="80" t="str">
        <f>IFERROR(VLOOKUP(K2024,REFERENCES!R:S,2,FALSE),"")</f>
        <v>Nombre</v>
      </c>
      <c r="N2024" s="144">
        <v>250</v>
      </c>
      <c r="O2024" s="75"/>
      <c r="P2024" s="75"/>
      <c r="Q2024" s="75"/>
      <c r="R2024" s="79" t="str">
        <f t="shared" si="116"/>
        <v/>
      </c>
      <c r="S2024" s="144">
        <v>288</v>
      </c>
      <c r="T2024" s="85"/>
      <c r="U2024" s="142" t="s">
        <v>17</v>
      </c>
      <c r="V2024" s="142" t="s">
        <v>18</v>
      </c>
      <c r="W2024" s="86" t="s">
        <v>1764</v>
      </c>
      <c r="X2024" s="142"/>
      <c r="Y2024" s="142"/>
      <c r="Z2024" s="142"/>
      <c r="AA2024" s="142" t="s">
        <v>1132</v>
      </c>
      <c r="AB2024" s="142" t="str">
        <f t="shared" si="112"/>
        <v>WOR20161024GRJE7E</v>
      </c>
      <c r="AC2024" s="142">
        <f t="shared" si="113"/>
        <v>0</v>
      </c>
      <c r="AD2024" s="142" t="str">
        <f>VLOOKUP(U2024,NIVEAUXADMIN!A:B,2,FALSE)</f>
        <v>HT08</v>
      </c>
      <c r="AE2024" s="142" t="str">
        <f>VLOOKUP(V2024,NIVEAUXADMIN!E:F,2,FALSE)</f>
        <v>HT08811</v>
      </c>
      <c r="AF2024" s="142" t="str">
        <f>VLOOKUP(W2024,NIVEAUXADMIN!I:J,2,FALSE)</f>
        <v>HT08811-07</v>
      </c>
      <c r="AG2024" s="142">
        <f>IF(SUMPRODUCT(($A$4:$A2024=A2024)*($V$4:$V2024=V2024))&gt;1,0,1)</f>
        <v>1</v>
      </c>
    </row>
    <row r="2025" spans="1:33">
      <c r="A2025" s="142" t="s">
        <v>1090</v>
      </c>
      <c r="B2025" s="142" t="s">
        <v>1090</v>
      </c>
      <c r="C2025" s="142" t="s">
        <v>26</v>
      </c>
      <c r="D2025" s="72" t="s">
        <v>1101</v>
      </c>
      <c r="E2025" s="72"/>
      <c r="F2025" s="142" t="s">
        <v>16</v>
      </c>
      <c r="G2025" s="142" t="str">
        <f t="shared" si="111"/>
        <v>Octobre</v>
      </c>
      <c r="H2025" s="158">
        <v>42667</v>
      </c>
      <c r="I2025" s="84" t="s">
        <v>1051</v>
      </c>
      <c r="J2025" s="142" t="s">
        <v>1052</v>
      </c>
      <c r="K2025" s="142" t="s">
        <v>1056</v>
      </c>
      <c r="L2025" s="142"/>
      <c r="M2025" s="80" t="str">
        <f>IFERROR(VLOOKUP(K2025,REFERENCES!R:S,2,FALSE),"")</f>
        <v>Nombre</v>
      </c>
      <c r="N2025" s="144">
        <v>270</v>
      </c>
      <c r="O2025" s="75"/>
      <c r="P2025" s="75"/>
      <c r="Q2025" s="75"/>
      <c r="R2025" s="79" t="str">
        <f t="shared" si="116"/>
        <v/>
      </c>
      <c r="S2025" s="144">
        <v>288</v>
      </c>
      <c r="T2025" s="85" t="s">
        <v>1040</v>
      </c>
      <c r="U2025" s="142" t="s">
        <v>17</v>
      </c>
      <c r="V2025" s="142" t="s">
        <v>18</v>
      </c>
      <c r="W2025" s="86" t="s">
        <v>1764</v>
      </c>
      <c r="X2025" s="142"/>
      <c r="Y2025" s="142"/>
      <c r="Z2025" s="142"/>
      <c r="AA2025" s="142" t="s">
        <v>1132</v>
      </c>
      <c r="AB2025" s="142" t="str">
        <f t="shared" si="112"/>
        <v>WOR20161024GRJE7E</v>
      </c>
      <c r="AC2025" s="142">
        <f t="shared" si="113"/>
        <v>0</v>
      </c>
      <c r="AD2025" s="142" t="str">
        <f>VLOOKUP(U2025,NIVEAUXADMIN!A:B,2,FALSE)</f>
        <v>HT08</v>
      </c>
      <c r="AE2025" s="142" t="str">
        <f>VLOOKUP(V2025,NIVEAUXADMIN!E:F,2,FALSE)</f>
        <v>HT08811</v>
      </c>
      <c r="AF2025" s="142" t="str">
        <f>VLOOKUP(W2025,NIVEAUXADMIN!I:J,2,FALSE)</f>
        <v>HT08811-07</v>
      </c>
      <c r="AG2025" s="142">
        <f>IF(SUMPRODUCT(($A$4:$A2025=A2025)*($V$4:$V2025=V2025))&gt;1,0,1)</f>
        <v>0</v>
      </c>
    </row>
    <row r="2026" spans="1:33">
      <c r="A2026" s="142" t="s">
        <v>1090</v>
      </c>
      <c r="B2026" s="142" t="s">
        <v>1090</v>
      </c>
      <c r="C2026" s="142" t="s">
        <v>26</v>
      </c>
      <c r="D2026" s="72" t="s">
        <v>1101</v>
      </c>
      <c r="E2026" s="72"/>
      <c r="F2026" s="142" t="s">
        <v>16</v>
      </c>
      <c r="G2026" s="142" t="str">
        <f t="shared" si="111"/>
        <v>Octobre</v>
      </c>
      <c r="H2026" s="158">
        <v>42667</v>
      </c>
      <c r="I2026" s="84" t="s">
        <v>1051</v>
      </c>
      <c r="J2026" s="142" t="s">
        <v>1052</v>
      </c>
      <c r="K2026" s="142" t="s">
        <v>1054</v>
      </c>
      <c r="L2026" s="142"/>
      <c r="M2026" s="80" t="str">
        <f>IFERROR(VLOOKUP(K2026,REFERENCES!R:S,2,FALSE),"")</f>
        <v>Nombre</v>
      </c>
      <c r="N2026" s="144">
        <v>270</v>
      </c>
      <c r="O2026" s="75"/>
      <c r="P2026" s="75"/>
      <c r="Q2026" s="75"/>
      <c r="R2026" s="79" t="str">
        <f t="shared" si="116"/>
        <v/>
      </c>
      <c r="S2026" s="144">
        <v>288</v>
      </c>
      <c r="T2026" s="85" t="s">
        <v>1040</v>
      </c>
      <c r="U2026" s="142" t="s">
        <v>17</v>
      </c>
      <c r="V2026" s="142" t="s">
        <v>18</v>
      </c>
      <c r="W2026" s="86" t="s">
        <v>1764</v>
      </c>
      <c r="X2026" s="142"/>
      <c r="Y2026" s="142"/>
      <c r="Z2026" s="142"/>
      <c r="AA2026" s="142" t="s">
        <v>1132</v>
      </c>
      <c r="AB2026" s="142" t="str">
        <f t="shared" si="112"/>
        <v>WOR20161024GRJE7E</v>
      </c>
      <c r="AC2026" s="142">
        <f t="shared" si="113"/>
        <v>0</v>
      </c>
      <c r="AD2026" s="142" t="str">
        <f>VLOOKUP(U2026,NIVEAUXADMIN!A:B,2,FALSE)</f>
        <v>HT08</v>
      </c>
      <c r="AE2026" s="142" t="str">
        <f>VLOOKUP(V2026,NIVEAUXADMIN!E:F,2,FALSE)</f>
        <v>HT08811</v>
      </c>
      <c r="AF2026" s="142" t="str">
        <f>VLOOKUP(W2026,NIVEAUXADMIN!I:J,2,FALSE)</f>
        <v>HT08811-07</v>
      </c>
      <c r="AG2026" s="142">
        <f>IF(SUMPRODUCT(($A$4:$A2026=A2026)*($V$4:$V2026=V2026))&gt;1,0,1)</f>
        <v>0</v>
      </c>
    </row>
    <row r="2027" spans="1:33">
      <c r="A2027" s="142" t="s">
        <v>1090</v>
      </c>
      <c r="B2027" s="142" t="s">
        <v>1090</v>
      </c>
      <c r="C2027" s="142" t="s">
        <v>26</v>
      </c>
      <c r="D2027" s="72"/>
      <c r="E2027" s="72"/>
      <c r="F2027" s="142" t="s">
        <v>16</v>
      </c>
      <c r="G2027" s="142" t="str">
        <f t="shared" si="111"/>
        <v>Octobre</v>
      </c>
      <c r="H2027" s="158">
        <v>42667</v>
      </c>
      <c r="I2027" s="84" t="s">
        <v>1051</v>
      </c>
      <c r="J2027" s="142" t="s">
        <v>1052</v>
      </c>
      <c r="K2027" s="142" t="s">
        <v>1056</v>
      </c>
      <c r="L2027" s="142"/>
      <c r="M2027" s="80" t="str">
        <f>IFERROR(VLOOKUP(K2027,REFERENCES!R:S,2,FALSE),"")</f>
        <v>Nombre</v>
      </c>
      <c r="N2027" s="144">
        <v>90</v>
      </c>
      <c r="O2027" s="75"/>
      <c r="P2027" s="75"/>
      <c r="Q2027" s="75"/>
      <c r="R2027" s="79" t="str">
        <f t="shared" si="116"/>
        <v/>
      </c>
      <c r="S2027" s="144">
        <v>90</v>
      </c>
      <c r="T2027" s="85" t="s">
        <v>1040</v>
      </c>
      <c r="U2027" s="142" t="s">
        <v>174</v>
      </c>
      <c r="V2027" s="142" t="s">
        <v>494</v>
      </c>
      <c r="W2027" s="86" t="s">
        <v>1804</v>
      </c>
      <c r="X2027" s="142"/>
      <c r="Y2027" s="142"/>
      <c r="Z2027" s="142"/>
      <c r="AA2027" s="142"/>
      <c r="AB2027" s="142" t="str">
        <f t="shared" si="112"/>
        <v>WOR20161024OUPO8È</v>
      </c>
      <c r="AC2027" s="142">
        <f t="shared" si="113"/>
        <v>0</v>
      </c>
      <c r="AD2027" s="142" t="str">
        <f>VLOOKUP(U2027,NIVEAUXADMIN!A:B,2,FALSE)</f>
        <v>HT01</v>
      </c>
      <c r="AE2027" s="142" t="str">
        <f>VLOOKUP(V2027,NIVEAUXADMIN!E:F,2,FALSE)</f>
        <v>HT01152</v>
      </c>
      <c r="AF2027" s="142" t="str">
        <f>VLOOKUP(W2027,NIVEAUXADMIN!I:J,2,FALSE)</f>
        <v>HT01152-03</v>
      </c>
      <c r="AG2027" s="142">
        <f>IF(SUMPRODUCT(($A$4:$A2027=A2027)*($V$4:$V2027=V2027))&gt;1,0,1)</f>
        <v>0</v>
      </c>
    </row>
    <row r="2028" spans="1:33">
      <c r="A2028" s="142" t="s">
        <v>1090</v>
      </c>
      <c r="B2028" s="142" t="s">
        <v>1090</v>
      </c>
      <c r="C2028" s="142" t="s">
        <v>26</v>
      </c>
      <c r="D2028" s="72" t="s">
        <v>1101</v>
      </c>
      <c r="E2028" s="72"/>
      <c r="F2028" s="142" t="s">
        <v>16</v>
      </c>
      <c r="G2028" s="142" t="str">
        <f t="shared" si="111"/>
        <v>Octobre</v>
      </c>
      <c r="H2028" s="158">
        <v>42668</v>
      </c>
      <c r="I2028" s="84" t="s">
        <v>1049</v>
      </c>
      <c r="J2028" s="142" t="s">
        <v>1053</v>
      </c>
      <c r="K2028" s="142" t="s">
        <v>1048</v>
      </c>
      <c r="L2028" s="142"/>
      <c r="M2028" s="80" t="str">
        <f>IFERROR(VLOOKUP(K2028,REFERENCES!R:S,2,FALSE),"")</f>
        <v>Nombre</v>
      </c>
      <c r="N2028" s="144">
        <v>250</v>
      </c>
      <c r="O2028" s="75"/>
      <c r="P2028" s="75"/>
      <c r="Q2028" s="75"/>
      <c r="R2028" s="79" t="str">
        <f t="shared" si="116"/>
        <v/>
      </c>
      <c r="S2028" s="144">
        <v>288</v>
      </c>
      <c r="T2028" s="85"/>
      <c r="U2028" s="142" t="s">
        <v>17</v>
      </c>
      <c r="V2028" s="142" t="s">
        <v>261</v>
      </c>
      <c r="W2028" s="86" t="s">
        <v>1302</v>
      </c>
      <c r="X2028" s="142"/>
      <c r="Y2028" s="142"/>
      <c r="Z2028" s="142"/>
      <c r="AA2028" s="142" t="s">
        <v>1132</v>
      </c>
      <c r="AB2028" s="142" t="str">
        <f t="shared" si="112"/>
        <v>WOR20161025GRDA1E</v>
      </c>
      <c r="AC2028" s="142">
        <f t="shared" si="113"/>
        <v>0</v>
      </c>
      <c r="AD2028" s="142" t="str">
        <f>VLOOKUP(U2028,NIVEAUXADMIN!A:B,2,FALSE)</f>
        <v>HT08</v>
      </c>
      <c r="AE2028" s="142" t="str">
        <f>VLOOKUP(V2028,NIVEAUXADMIN!E:F,2,FALSE)</f>
        <v>HT08822</v>
      </c>
      <c r="AF2028" s="142" t="str">
        <f>VLOOKUP(W2028,NIVEAUXADMIN!I:J,2,FALSE)</f>
        <v>HT08822-01</v>
      </c>
      <c r="AG2028" s="142">
        <f>IF(SUMPRODUCT(($A$4:$A2028=A2028)*($V$4:$V2028=V2028))&gt;1,0,1)</f>
        <v>1</v>
      </c>
    </row>
    <row r="2029" spans="1:33">
      <c r="A2029" s="142" t="s">
        <v>1090</v>
      </c>
      <c r="B2029" s="142" t="s">
        <v>1090</v>
      </c>
      <c r="C2029" s="142" t="s">
        <v>26</v>
      </c>
      <c r="D2029" s="72" t="s">
        <v>1101</v>
      </c>
      <c r="E2029" s="72"/>
      <c r="F2029" s="142" t="s">
        <v>16</v>
      </c>
      <c r="G2029" s="142" t="str">
        <f t="shared" si="111"/>
        <v>Octobre</v>
      </c>
      <c r="H2029" s="158">
        <v>42668</v>
      </c>
      <c r="I2029" s="84" t="s">
        <v>1051</v>
      </c>
      <c r="J2029" s="142" t="s">
        <v>1052</v>
      </c>
      <c r="K2029" s="142" t="s">
        <v>1056</v>
      </c>
      <c r="L2029" s="142"/>
      <c r="M2029" s="80" t="str">
        <f>IFERROR(VLOOKUP(K2029,REFERENCES!R:S,2,FALSE),"")</f>
        <v>Nombre</v>
      </c>
      <c r="N2029" s="144">
        <v>270</v>
      </c>
      <c r="O2029" s="75"/>
      <c r="P2029" s="75"/>
      <c r="Q2029" s="75"/>
      <c r="R2029" s="79" t="str">
        <f t="shared" si="116"/>
        <v/>
      </c>
      <c r="S2029" s="144">
        <v>288</v>
      </c>
      <c r="T2029" s="85" t="s">
        <v>1040</v>
      </c>
      <c r="U2029" s="142" t="s">
        <v>17</v>
      </c>
      <c r="V2029" s="142" t="s">
        <v>261</v>
      </c>
      <c r="W2029" s="86" t="s">
        <v>1302</v>
      </c>
      <c r="X2029" s="142"/>
      <c r="Y2029" s="142"/>
      <c r="Z2029" s="142"/>
      <c r="AA2029" s="142" t="s">
        <v>1132</v>
      </c>
      <c r="AB2029" s="142" t="str">
        <f t="shared" si="112"/>
        <v>WOR20161025GRDA1E</v>
      </c>
      <c r="AC2029" s="142">
        <f t="shared" si="113"/>
        <v>0</v>
      </c>
      <c r="AD2029" s="142" t="str">
        <f>VLOOKUP(U2029,NIVEAUXADMIN!A:B,2,FALSE)</f>
        <v>HT08</v>
      </c>
      <c r="AE2029" s="142" t="str">
        <f>VLOOKUP(V2029,NIVEAUXADMIN!E:F,2,FALSE)</f>
        <v>HT08822</v>
      </c>
      <c r="AF2029" s="142" t="str">
        <f>VLOOKUP(W2029,NIVEAUXADMIN!I:J,2,FALSE)</f>
        <v>HT08822-01</v>
      </c>
      <c r="AG2029" s="142">
        <f>IF(SUMPRODUCT(($A$4:$A2029=A2029)*($V$4:$V2029=V2029))&gt;1,0,1)</f>
        <v>0</v>
      </c>
    </row>
    <row r="2030" spans="1:33">
      <c r="A2030" s="142" t="s">
        <v>1090</v>
      </c>
      <c r="B2030" s="142" t="s">
        <v>1090</v>
      </c>
      <c r="C2030" s="142" t="s">
        <v>26</v>
      </c>
      <c r="D2030" s="72" t="s">
        <v>1101</v>
      </c>
      <c r="E2030" s="72"/>
      <c r="F2030" s="142" t="s">
        <v>16</v>
      </c>
      <c r="G2030" s="142" t="str">
        <f t="shared" si="111"/>
        <v>Octobre</v>
      </c>
      <c r="H2030" s="158">
        <v>42668</v>
      </c>
      <c r="I2030" s="84" t="s">
        <v>1051</v>
      </c>
      <c r="J2030" s="142" t="s">
        <v>1052</v>
      </c>
      <c r="K2030" s="142" t="s">
        <v>1054</v>
      </c>
      <c r="L2030" s="142"/>
      <c r="M2030" s="80" t="str">
        <f>IFERROR(VLOOKUP(K2030,REFERENCES!R:S,2,FALSE),"")</f>
        <v>Nombre</v>
      </c>
      <c r="N2030" s="144">
        <v>270</v>
      </c>
      <c r="O2030" s="75"/>
      <c r="P2030" s="75"/>
      <c r="Q2030" s="75"/>
      <c r="R2030" s="79" t="str">
        <f t="shared" si="116"/>
        <v/>
      </c>
      <c r="S2030" s="144">
        <v>288</v>
      </c>
      <c r="T2030" s="85" t="s">
        <v>1040</v>
      </c>
      <c r="U2030" s="142" t="s">
        <v>17</v>
      </c>
      <c r="V2030" s="142" t="s">
        <v>261</v>
      </c>
      <c r="W2030" s="86" t="s">
        <v>1302</v>
      </c>
      <c r="X2030" s="142"/>
      <c r="Y2030" s="142"/>
      <c r="Z2030" s="142"/>
      <c r="AA2030" s="142" t="s">
        <v>1132</v>
      </c>
      <c r="AB2030" s="142" t="str">
        <f t="shared" si="112"/>
        <v>WOR20161025GRDA1E</v>
      </c>
      <c r="AC2030" s="142">
        <f t="shared" si="113"/>
        <v>0</v>
      </c>
      <c r="AD2030" s="142" t="str">
        <f>VLOOKUP(U2030,NIVEAUXADMIN!A:B,2,FALSE)</f>
        <v>HT08</v>
      </c>
      <c r="AE2030" s="142" t="str">
        <f>VLOOKUP(V2030,NIVEAUXADMIN!E:F,2,FALSE)</f>
        <v>HT08822</v>
      </c>
      <c r="AF2030" s="142" t="str">
        <f>VLOOKUP(W2030,NIVEAUXADMIN!I:J,2,FALSE)</f>
        <v>HT08822-01</v>
      </c>
      <c r="AG2030" s="142">
        <f>IF(SUMPRODUCT(($A$4:$A2030=A2030)*($V$4:$V2030=V2030))&gt;1,0,1)</f>
        <v>0</v>
      </c>
    </row>
    <row r="2031" spans="1:33">
      <c r="A2031" s="142" t="s">
        <v>1090</v>
      </c>
      <c r="B2031" s="142" t="s">
        <v>1090</v>
      </c>
      <c r="C2031" s="142" t="s">
        <v>26</v>
      </c>
      <c r="D2031" s="72"/>
      <c r="E2031" s="72"/>
      <c r="F2031" s="142" t="s">
        <v>16</v>
      </c>
      <c r="G2031" s="142" t="str">
        <f t="shared" si="111"/>
        <v>Octobre</v>
      </c>
      <c r="H2031" s="158">
        <v>42668</v>
      </c>
      <c r="I2031" s="84" t="s">
        <v>1049</v>
      </c>
      <c r="J2031" s="142" t="s">
        <v>1053</v>
      </c>
      <c r="K2031" s="142" t="s">
        <v>1048</v>
      </c>
      <c r="L2031" s="142"/>
      <c r="M2031" s="80" t="str">
        <f>IFERROR(VLOOKUP(K2031,REFERENCES!R:S,2,FALSE),"")</f>
        <v>Nombre</v>
      </c>
      <c r="N2031" s="144">
        <v>250</v>
      </c>
      <c r="O2031" s="75"/>
      <c r="P2031" s="75"/>
      <c r="Q2031" s="75"/>
      <c r="R2031" s="79" t="str">
        <f t="shared" si="116"/>
        <v/>
      </c>
      <c r="S2031" s="144">
        <v>250</v>
      </c>
      <c r="T2031" s="85"/>
      <c r="U2031" s="142" t="s">
        <v>153</v>
      </c>
      <c r="V2031" s="142" t="s">
        <v>305</v>
      </c>
      <c r="W2031" s="86" t="s">
        <v>1347</v>
      </c>
      <c r="X2031" s="142"/>
      <c r="Y2031" s="142"/>
      <c r="Z2031" s="142"/>
      <c r="AA2031" s="142"/>
      <c r="AB2031" s="142" t="str">
        <f t="shared" si="112"/>
        <v>WOR20161025NIPE1È</v>
      </c>
      <c r="AC2031" s="142">
        <f t="shared" si="113"/>
        <v>0</v>
      </c>
      <c r="AD2031" s="142" t="str">
        <f>VLOOKUP(U2031,NIVEAUXADMIN!A:B,2,FALSE)</f>
        <v>HT10</v>
      </c>
      <c r="AE2031" s="142" t="str">
        <f>VLOOKUP(V2031,NIVEAUXADMIN!E:F,2,FALSE)</f>
        <v>HT101012</v>
      </c>
      <c r="AF2031" s="142" t="str">
        <f>VLOOKUP(W2031,NIVEAUXADMIN!I:J,2,FALSE)</f>
        <v>HT101012-01</v>
      </c>
      <c r="AG2031" s="142">
        <f>IF(SUMPRODUCT(($A$4:$A2031=A2031)*($V$4:$V2031=V2031))&gt;1,0,1)</f>
        <v>0</v>
      </c>
    </row>
    <row r="2032" spans="1:33">
      <c r="A2032" s="142" t="s">
        <v>1090</v>
      </c>
      <c r="B2032" s="142" t="s">
        <v>1090</v>
      </c>
      <c r="C2032" s="142" t="s">
        <v>26</v>
      </c>
      <c r="D2032" s="72"/>
      <c r="E2032" s="72"/>
      <c r="F2032" s="142" t="s">
        <v>16</v>
      </c>
      <c r="G2032" s="142" t="str">
        <f t="shared" si="111"/>
        <v>Octobre</v>
      </c>
      <c r="H2032" s="158">
        <v>42668</v>
      </c>
      <c r="I2032" s="84" t="s">
        <v>1051</v>
      </c>
      <c r="J2032" s="142" t="s">
        <v>1052</v>
      </c>
      <c r="K2032" s="142" t="s">
        <v>1054</v>
      </c>
      <c r="L2032" s="142"/>
      <c r="M2032" s="80" t="str">
        <f>IFERROR(VLOOKUP(K2032,REFERENCES!R:S,2,FALSE),"")</f>
        <v>Nombre</v>
      </c>
      <c r="N2032" s="144">
        <v>500</v>
      </c>
      <c r="O2032" s="75"/>
      <c r="P2032" s="75"/>
      <c r="Q2032" s="75"/>
      <c r="R2032" s="79" t="str">
        <f t="shared" si="116"/>
        <v/>
      </c>
      <c r="S2032" s="144">
        <v>250</v>
      </c>
      <c r="T2032" s="85" t="s">
        <v>1040</v>
      </c>
      <c r="U2032" s="142" t="s">
        <v>153</v>
      </c>
      <c r="V2032" s="142" t="s">
        <v>305</v>
      </c>
      <c r="W2032" s="86" t="s">
        <v>1347</v>
      </c>
      <c r="X2032" s="142"/>
      <c r="Y2032" s="142"/>
      <c r="Z2032" s="142"/>
      <c r="AA2032" s="142"/>
      <c r="AB2032" s="142" t="str">
        <f t="shared" si="112"/>
        <v>WOR20161025NIPE1È</v>
      </c>
      <c r="AC2032" s="142">
        <f t="shared" si="113"/>
        <v>0</v>
      </c>
      <c r="AD2032" s="142" t="str">
        <f>VLOOKUP(U2032,NIVEAUXADMIN!A:B,2,FALSE)</f>
        <v>HT10</v>
      </c>
      <c r="AE2032" s="142" t="str">
        <f>VLOOKUP(V2032,NIVEAUXADMIN!E:F,2,FALSE)</f>
        <v>HT101012</v>
      </c>
      <c r="AF2032" s="142" t="str">
        <f>VLOOKUP(W2032,NIVEAUXADMIN!I:J,2,FALSE)</f>
        <v>HT101012-01</v>
      </c>
      <c r="AG2032" s="142">
        <f>IF(SUMPRODUCT(($A$4:$A2032=A2032)*($V$4:$V2032=V2032))&gt;1,0,1)</f>
        <v>0</v>
      </c>
    </row>
    <row r="2033" spans="1:33">
      <c r="A2033" s="142" t="s">
        <v>1090</v>
      </c>
      <c r="B2033" s="142" t="s">
        <v>1090</v>
      </c>
      <c r="C2033" s="142" t="s">
        <v>26</v>
      </c>
      <c r="D2033" s="72"/>
      <c r="E2033" s="72"/>
      <c r="F2033" s="142" t="s">
        <v>16</v>
      </c>
      <c r="G2033" s="142" t="str">
        <f t="shared" si="111"/>
        <v>Octobre</v>
      </c>
      <c r="H2033" s="158">
        <v>42668</v>
      </c>
      <c r="I2033" s="84" t="s">
        <v>1051</v>
      </c>
      <c r="J2033" s="142" t="s">
        <v>1052</v>
      </c>
      <c r="K2033" s="142" t="s">
        <v>1062</v>
      </c>
      <c r="L2033" s="142"/>
      <c r="M2033" s="80" t="str">
        <f>IFERROR(VLOOKUP(K2033,REFERENCES!R:S,2,FALSE),"")</f>
        <v>Nombre</v>
      </c>
      <c r="N2033" s="144">
        <v>250</v>
      </c>
      <c r="O2033" s="75"/>
      <c r="P2033" s="75"/>
      <c r="Q2033" s="75"/>
      <c r="R2033" s="79" t="str">
        <f t="shared" si="116"/>
        <v/>
      </c>
      <c r="S2033" s="144">
        <v>250</v>
      </c>
      <c r="T2033" s="85" t="s">
        <v>1040</v>
      </c>
      <c r="U2033" s="142" t="s">
        <v>153</v>
      </c>
      <c r="V2033" s="142" t="s">
        <v>305</v>
      </c>
      <c r="W2033" s="86" t="s">
        <v>1347</v>
      </c>
      <c r="X2033" s="142"/>
      <c r="Y2033" s="142"/>
      <c r="Z2033" s="142"/>
      <c r="AA2033" s="142"/>
      <c r="AB2033" s="142" t="str">
        <f t="shared" si="112"/>
        <v>WOR20161025NIPE1È</v>
      </c>
      <c r="AC2033" s="142">
        <f t="shared" si="113"/>
        <v>0</v>
      </c>
      <c r="AD2033" s="142" t="str">
        <f>VLOOKUP(U2033,NIVEAUXADMIN!A:B,2,FALSE)</f>
        <v>HT10</v>
      </c>
      <c r="AE2033" s="142" t="str">
        <f>VLOOKUP(V2033,NIVEAUXADMIN!E:F,2,FALSE)</f>
        <v>HT101012</v>
      </c>
      <c r="AF2033" s="142" t="str">
        <f>VLOOKUP(W2033,NIVEAUXADMIN!I:J,2,FALSE)</f>
        <v>HT101012-01</v>
      </c>
      <c r="AG2033" s="142">
        <f>IF(SUMPRODUCT(($A$4:$A2033=A2033)*($V$4:$V2033=V2033))&gt;1,0,1)</f>
        <v>0</v>
      </c>
    </row>
    <row r="2034" spans="1:33">
      <c r="A2034" s="86" t="s">
        <v>1090</v>
      </c>
      <c r="B2034" s="86" t="s">
        <v>1090</v>
      </c>
      <c r="C2034" s="86" t="s">
        <v>26</v>
      </c>
      <c r="D2034" s="72"/>
      <c r="E2034" s="72"/>
      <c r="F2034" s="142" t="s">
        <v>16</v>
      </c>
      <c r="G2034" s="142" t="str">
        <f t="shared" ref="G2034:G2097" si="117">CHOOSE(MONTH(H2034), "Janvier", "Fevrier", "Mars", "Avril", "Mai", "Juin", "Juillet", "Aout", "Septembre", "Octobre", "Novembre", "Decembre")</f>
        <v>Octobre</v>
      </c>
      <c r="H2034" s="158">
        <v>42668</v>
      </c>
      <c r="I2034" s="84" t="s">
        <v>1051</v>
      </c>
      <c r="J2034" s="142" t="s">
        <v>1052</v>
      </c>
      <c r="K2034" s="142" t="s">
        <v>1058</v>
      </c>
      <c r="L2034" s="142"/>
      <c r="M2034" s="80" t="str">
        <f>IFERROR(VLOOKUP(K2034,REFERENCES!R:S,2,FALSE),"")</f>
        <v>Nombre</v>
      </c>
      <c r="N2034" s="144">
        <v>500</v>
      </c>
      <c r="O2034" s="75"/>
      <c r="P2034" s="75"/>
      <c r="Q2034" s="75"/>
      <c r="R2034" s="79" t="str">
        <f t="shared" si="116"/>
        <v/>
      </c>
      <c r="S2034" s="144">
        <v>250</v>
      </c>
      <c r="T2034" s="85" t="s">
        <v>1040</v>
      </c>
      <c r="U2034" s="142" t="s">
        <v>153</v>
      </c>
      <c r="V2034" s="142" t="s">
        <v>305</v>
      </c>
      <c r="W2034" s="86" t="s">
        <v>1347</v>
      </c>
      <c r="X2034" s="142"/>
      <c r="Y2034" s="142"/>
      <c r="Z2034" s="142"/>
      <c r="AA2034" s="142"/>
      <c r="AB2034" s="142" t="str">
        <f t="shared" si="112"/>
        <v>WOR20161025NIPE1È</v>
      </c>
      <c r="AC2034" s="142">
        <f t="shared" si="113"/>
        <v>0</v>
      </c>
      <c r="AD2034" s="142" t="str">
        <f>VLOOKUP(U2034,NIVEAUXADMIN!A:B,2,FALSE)</f>
        <v>HT10</v>
      </c>
      <c r="AE2034" s="142" t="str">
        <f>VLOOKUP(V2034,NIVEAUXADMIN!E:F,2,FALSE)</f>
        <v>HT101012</v>
      </c>
      <c r="AF2034" s="142" t="str">
        <f>VLOOKUP(W2034,NIVEAUXADMIN!I:J,2,FALSE)</f>
        <v>HT101012-01</v>
      </c>
      <c r="AG2034" s="142">
        <f>IF(SUMPRODUCT(($A$4:$A2034=A2034)*($V$4:$V2034=V2034))&gt;1,0,1)</f>
        <v>0</v>
      </c>
    </row>
    <row r="2035" spans="1:33">
      <c r="A2035" s="142" t="s">
        <v>1090</v>
      </c>
      <c r="B2035" s="142" t="s">
        <v>1090</v>
      </c>
      <c r="C2035" s="142" t="s">
        <v>26</v>
      </c>
      <c r="D2035" s="72" t="s">
        <v>1101</v>
      </c>
      <c r="E2035" s="72"/>
      <c r="F2035" s="142" t="s">
        <v>16</v>
      </c>
      <c r="G2035" s="142" t="str">
        <f t="shared" si="117"/>
        <v>Octobre</v>
      </c>
      <c r="H2035" s="158">
        <v>42669</v>
      </c>
      <c r="I2035" s="84" t="s">
        <v>1049</v>
      </c>
      <c r="J2035" s="142" t="s">
        <v>1053</v>
      </c>
      <c r="K2035" s="142" t="s">
        <v>1048</v>
      </c>
      <c r="L2035" s="142"/>
      <c r="M2035" s="80" t="str">
        <f>IFERROR(VLOOKUP(K2035,REFERENCES!R:S,2,FALSE),"")</f>
        <v>Nombre</v>
      </c>
      <c r="N2035" s="144">
        <v>250</v>
      </c>
      <c r="O2035" s="75"/>
      <c r="P2035" s="75"/>
      <c r="Q2035" s="75"/>
      <c r="R2035" s="79" t="str">
        <f t="shared" si="116"/>
        <v/>
      </c>
      <c r="S2035" s="144">
        <v>288</v>
      </c>
      <c r="T2035" s="85"/>
      <c r="U2035" s="142" t="s">
        <v>17</v>
      </c>
      <c r="V2035" s="142" t="s">
        <v>236</v>
      </c>
      <c r="W2035" s="86" t="s">
        <v>1294</v>
      </c>
      <c r="X2035" s="142"/>
      <c r="Y2035" s="142"/>
      <c r="Z2035" s="142"/>
      <c r="AA2035" s="142" t="s">
        <v>1132</v>
      </c>
      <c r="AB2035" s="142" t="str">
        <f t="shared" si="112"/>
        <v>WOR20161026GRAN1E</v>
      </c>
      <c r="AC2035" s="142">
        <f t="shared" si="113"/>
        <v>0</v>
      </c>
      <c r="AD2035" s="142" t="str">
        <f>VLOOKUP(U2035,NIVEAUXADMIN!A:B,2,FALSE)</f>
        <v>HT08</v>
      </c>
      <c r="AE2035" s="142" t="str">
        <f>VLOOKUP(V2035,NIVEAUXADMIN!E:F,2,FALSE)</f>
        <v>HT08821</v>
      </c>
      <c r="AF2035" s="142" t="str">
        <f>VLOOKUP(W2035,NIVEAUXADMIN!I:J,2,FALSE)</f>
        <v>HT08821-01</v>
      </c>
      <c r="AG2035" s="142">
        <f>IF(SUMPRODUCT(($A$4:$A2035=A2035)*($V$4:$V2035=V2035))&gt;1,0,1)</f>
        <v>1</v>
      </c>
    </row>
    <row r="2036" spans="1:33">
      <c r="A2036" s="142" t="s">
        <v>1090</v>
      </c>
      <c r="B2036" s="142" t="s">
        <v>1090</v>
      </c>
      <c r="C2036" s="142" t="s">
        <v>26</v>
      </c>
      <c r="D2036" s="72" t="s">
        <v>1101</v>
      </c>
      <c r="E2036" s="72"/>
      <c r="F2036" s="142" t="s">
        <v>16</v>
      </c>
      <c r="G2036" s="142" t="str">
        <f t="shared" si="117"/>
        <v>Octobre</v>
      </c>
      <c r="H2036" s="158">
        <v>42669</v>
      </c>
      <c r="I2036" s="84" t="s">
        <v>1051</v>
      </c>
      <c r="J2036" s="142" t="s">
        <v>1052</v>
      </c>
      <c r="K2036" s="142" t="s">
        <v>1056</v>
      </c>
      <c r="L2036" s="142"/>
      <c r="M2036" s="80" t="str">
        <f>IFERROR(VLOOKUP(K2036,REFERENCES!R:S,2,FALSE),"")</f>
        <v>Nombre</v>
      </c>
      <c r="N2036" s="144">
        <v>270</v>
      </c>
      <c r="O2036" s="75"/>
      <c r="P2036" s="75"/>
      <c r="Q2036" s="75"/>
      <c r="R2036" s="79" t="str">
        <f t="shared" si="116"/>
        <v/>
      </c>
      <c r="S2036" s="144">
        <v>288</v>
      </c>
      <c r="T2036" s="85" t="s">
        <v>1040</v>
      </c>
      <c r="U2036" s="142" t="s">
        <v>17</v>
      </c>
      <c r="V2036" s="142" t="s">
        <v>236</v>
      </c>
      <c r="W2036" s="86" t="s">
        <v>1294</v>
      </c>
      <c r="X2036" s="142"/>
      <c r="Y2036" s="142"/>
      <c r="Z2036" s="142"/>
      <c r="AA2036" s="142" t="s">
        <v>1132</v>
      </c>
      <c r="AB2036" s="142" t="str">
        <f t="shared" si="112"/>
        <v>WOR20161026GRAN1E</v>
      </c>
      <c r="AC2036" s="142">
        <f t="shared" si="113"/>
        <v>0</v>
      </c>
      <c r="AD2036" s="142" t="str">
        <f>VLOOKUP(U2036,NIVEAUXADMIN!A:B,2,FALSE)</f>
        <v>HT08</v>
      </c>
      <c r="AE2036" s="142" t="str">
        <f>VLOOKUP(V2036,NIVEAUXADMIN!E:F,2,FALSE)</f>
        <v>HT08821</v>
      </c>
      <c r="AF2036" s="142" t="str">
        <f>VLOOKUP(W2036,NIVEAUXADMIN!I:J,2,FALSE)</f>
        <v>HT08821-01</v>
      </c>
      <c r="AG2036" s="142">
        <f>IF(SUMPRODUCT(($A$4:$A2036=A2036)*($V$4:$V2036=V2036))&gt;1,0,1)</f>
        <v>0</v>
      </c>
    </row>
    <row r="2037" spans="1:33">
      <c r="A2037" s="142" t="s">
        <v>1090</v>
      </c>
      <c r="B2037" s="142" t="s">
        <v>1090</v>
      </c>
      <c r="C2037" s="142" t="s">
        <v>26</v>
      </c>
      <c r="D2037" s="72" t="s">
        <v>1101</v>
      </c>
      <c r="E2037" s="72"/>
      <c r="F2037" s="142" t="s">
        <v>16</v>
      </c>
      <c r="G2037" s="142" t="str">
        <f t="shared" si="117"/>
        <v>Octobre</v>
      </c>
      <c r="H2037" s="158">
        <v>42669</v>
      </c>
      <c r="I2037" s="84" t="s">
        <v>1051</v>
      </c>
      <c r="J2037" s="142" t="s">
        <v>1052</v>
      </c>
      <c r="K2037" s="142" t="s">
        <v>1054</v>
      </c>
      <c r="L2037" s="142"/>
      <c r="M2037" s="80" t="str">
        <f>IFERROR(VLOOKUP(K2037,REFERENCES!R:S,2,FALSE),"")</f>
        <v>Nombre</v>
      </c>
      <c r="N2037" s="144">
        <v>270</v>
      </c>
      <c r="O2037" s="75"/>
      <c r="P2037" s="75"/>
      <c r="Q2037" s="75"/>
      <c r="R2037" s="79" t="str">
        <f t="shared" si="116"/>
        <v/>
      </c>
      <c r="S2037" s="144">
        <v>288</v>
      </c>
      <c r="T2037" s="85" t="s">
        <v>1040</v>
      </c>
      <c r="U2037" s="142" t="s">
        <v>17</v>
      </c>
      <c r="V2037" s="142" t="s">
        <v>236</v>
      </c>
      <c r="W2037" s="86" t="s">
        <v>1294</v>
      </c>
      <c r="X2037" s="142"/>
      <c r="Y2037" s="142"/>
      <c r="Z2037" s="142"/>
      <c r="AA2037" s="142" t="s">
        <v>1132</v>
      </c>
      <c r="AB2037" s="142" t="str">
        <f t="shared" si="112"/>
        <v>WOR20161026GRAN1E</v>
      </c>
      <c r="AC2037" s="142">
        <f t="shared" si="113"/>
        <v>0</v>
      </c>
      <c r="AD2037" s="142" t="str">
        <f>VLOOKUP(U2037,NIVEAUXADMIN!A:B,2,FALSE)</f>
        <v>HT08</v>
      </c>
      <c r="AE2037" s="142" t="str">
        <f>VLOOKUP(V2037,NIVEAUXADMIN!E:F,2,FALSE)</f>
        <v>HT08821</v>
      </c>
      <c r="AF2037" s="142" t="str">
        <f>VLOOKUP(W2037,NIVEAUXADMIN!I:J,2,FALSE)</f>
        <v>HT08821-01</v>
      </c>
      <c r="AG2037" s="142">
        <f>IF(SUMPRODUCT(($A$4:$A2037=A2037)*($V$4:$V2037=V2037))&gt;1,0,1)</f>
        <v>0</v>
      </c>
    </row>
    <row r="2038" spans="1:33">
      <c r="A2038" s="142" t="s">
        <v>1090</v>
      </c>
      <c r="B2038" s="142" t="s">
        <v>1090</v>
      </c>
      <c r="C2038" s="142" t="s">
        <v>26</v>
      </c>
      <c r="D2038" s="72"/>
      <c r="E2038" s="72"/>
      <c r="F2038" s="142" t="s">
        <v>16</v>
      </c>
      <c r="G2038" s="142" t="str">
        <f t="shared" si="117"/>
        <v>Octobre</v>
      </c>
      <c r="H2038" s="158">
        <v>42669</v>
      </c>
      <c r="I2038" s="84" t="s">
        <v>1049</v>
      </c>
      <c r="J2038" s="142" t="s">
        <v>1053</v>
      </c>
      <c r="K2038" s="142" t="s">
        <v>1048</v>
      </c>
      <c r="L2038" s="142"/>
      <c r="M2038" s="80" t="str">
        <f>IFERROR(VLOOKUP(K2038,REFERENCES!R:S,2,FALSE),"")</f>
        <v>Nombre</v>
      </c>
      <c r="N2038" s="144">
        <v>300</v>
      </c>
      <c r="O2038" s="75"/>
      <c r="P2038" s="75"/>
      <c r="Q2038" s="75"/>
      <c r="R2038" s="79" t="str">
        <f t="shared" si="116"/>
        <v/>
      </c>
      <c r="S2038" s="144">
        <v>300</v>
      </c>
      <c r="T2038" s="85"/>
      <c r="U2038" s="142" t="s">
        <v>153</v>
      </c>
      <c r="V2038" s="142" t="s">
        <v>299</v>
      </c>
      <c r="W2038" s="86" t="s">
        <v>1399</v>
      </c>
      <c r="X2038" s="142"/>
      <c r="Y2038" s="142"/>
      <c r="Z2038" s="142"/>
      <c r="AA2038" s="142"/>
      <c r="AB2038" s="142" t="str">
        <f t="shared" si="112"/>
        <v>WOR20161026NIPA1È</v>
      </c>
      <c r="AC2038" s="142">
        <f t="shared" si="113"/>
        <v>0</v>
      </c>
      <c r="AD2038" s="142" t="str">
        <f>VLOOKUP(U2038,NIVEAUXADMIN!A:B,2,FALSE)</f>
        <v>HT10</v>
      </c>
      <c r="AE2038" s="142" t="str">
        <f>VLOOKUP(V2038,NIVEAUXADMIN!E:F,2,FALSE)</f>
        <v>HT101014</v>
      </c>
      <c r="AF2038" s="142" t="str">
        <f>VLOOKUP(W2038,NIVEAUXADMIN!I:J,2,FALSE)</f>
        <v>HT101014-01</v>
      </c>
      <c r="AG2038" s="142">
        <f>IF(SUMPRODUCT(($A$4:$A2038=A2038)*($V$4:$V2038=V2038))&gt;1,0,1)</f>
        <v>0</v>
      </c>
    </row>
    <row r="2039" spans="1:33">
      <c r="A2039" s="142" t="s">
        <v>1090</v>
      </c>
      <c r="B2039" s="142" t="s">
        <v>1090</v>
      </c>
      <c r="C2039" s="142" t="s">
        <v>26</v>
      </c>
      <c r="D2039" s="72"/>
      <c r="E2039" s="72"/>
      <c r="F2039" s="142" t="s">
        <v>16</v>
      </c>
      <c r="G2039" s="142" t="str">
        <f t="shared" si="117"/>
        <v>Octobre</v>
      </c>
      <c r="H2039" s="158">
        <v>42669</v>
      </c>
      <c r="I2039" s="84" t="s">
        <v>1051</v>
      </c>
      <c r="J2039" s="142" t="s">
        <v>1052</v>
      </c>
      <c r="K2039" s="142" t="s">
        <v>1054</v>
      </c>
      <c r="L2039" s="142"/>
      <c r="M2039" s="80" t="str">
        <f>IFERROR(VLOOKUP(K2039,REFERENCES!R:S,2,FALSE),"")</f>
        <v>Nombre</v>
      </c>
      <c r="N2039" s="144">
        <v>600</v>
      </c>
      <c r="O2039" s="75"/>
      <c r="P2039" s="75"/>
      <c r="Q2039" s="75"/>
      <c r="R2039" s="79" t="str">
        <f t="shared" si="116"/>
        <v/>
      </c>
      <c r="S2039" s="144">
        <v>300</v>
      </c>
      <c r="T2039" s="85" t="s">
        <v>1040</v>
      </c>
      <c r="U2039" s="142" t="s">
        <v>153</v>
      </c>
      <c r="V2039" s="142" t="s">
        <v>299</v>
      </c>
      <c r="W2039" s="86" t="s">
        <v>1399</v>
      </c>
      <c r="X2039" s="142"/>
      <c r="Y2039" s="142"/>
      <c r="Z2039" s="142"/>
      <c r="AA2039" s="142"/>
      <c r="AB2039" s="142" t="str">
        <f t="shared" si="112"/>
        <v>WOR20161026NIPA1È</v>
      </c>
      <c r="AC2039" s="142">
        <f t="shared" si="113"/>
        <v>0</v>
      </c>
      <c r="AD2039" s="142" t="str">
        <f>VLOOKUP(U2039,NIVEAUXADMIN!A:B,2,FALSE)</f>
        <v>HT10</v>
      </c>
      <c r="AE2039" s="142" t="str">
        <f>VLOOKUP(V2039,NIVEAUXADMIN!E:F,2,FALSE)</f>
        <v>HT101014</v>
      </c>
      <c r="AF2039" s="142" t="str">
        <f>VLOOKUP(W2039,NIVEAUXADMIN!I:J,2,FALSE)</f>
        <v>HT101014-01</v>
      </c>
      <c r="AG2039" s="142">
        <f>IF(SUMPRODUCT(($A$4:$A2039=A2039)*($V$4:$V2039=V2039))&gt;1,0,1)</f>
        <v>0</v>
      </c>
    </row>
    <row r="2040" spans="1:33">
      <c r="A2040" s="142" t="s">
        <v>1090</v>
      </c>
      <c r="B2040" s="142" t="s">
        <v>1090</v>
      </c>
      <c r="C2040" s="142" t="s">
        <v>26</v>
      </c>
      <c r="D2040" s="72"/>
      <c r="E2040" s="72"/>
      <c r="F2040" s="142" t="s">
        <v>16</v>
      </c>
      <c r="G2040" s="142" t="str">
        <f t="shared" si="117"/>
        <v>Octobre</v>
      </c>
      <c r="H2040" s="158">
        <v>42669</v>
      </c>
      <c r="I2040" s="84" t="s">
        <v>1051</v>
      </c>
      <c r="J2040" s="142" t="s">
        <v>1052</v>
      </c>
      <c r="K2040" s="142" t="s">
        <v>1062</v>
      </c>
      <c r="L2040" s="142"/>
      <c r="M2040" s="80" t="str">
        <f>IFERROR(VLOOKUP(K2040,REFERENCES!R:S,2,FALSE),"")</f>
        <v>Nombre</v>
      </c>
      <c r="N2040" s="144">
        <v>300</v>
      </c>
      <c r="O2040" s="75"/>
      <c r="P2040" s="75"/>
      <c r="Q2040" s="75"/>
      <c r="R2040" s="79" t="str">
        <f t="shared" si="116"/>
        <v/>
      </c>
      <c r="S2040" s="144">
        <v>300</v>
      </c>
      <c r="T2040" s="85" t="s">
        <v>1040</v>
      </c>
      <c r="U2040" s="142" t="s">
        <v>153</v>
      </c>
      <c r="V2040" s="142" t="s">
        <v>299</v>
      </c>
      <c r="W2040" s="86" t="s">
        <v>1399</v>
      </c>
      <c r="X2040" s="142"/>
      <c r="Y2040" s="142"/>
      <c r="Z2040" s="142"/>
      <c r="AA2040" s="142"/>
      <c r="AB2040" s="142" t="str">
        <f t="shared" si="112"/>
        <v>WOR20161026NIPA1È</v>
      </c>
      <c r="AC2040" s="142">
        <f t="shared" si="113"/>
        <v>0</v>
      </c>
      <c r="AD2040" s="142" t="str">
        <f>VLOOKUP(U2040,NIVEAUXADMIN!A:B,2,FALSE)</f>
        <v>HT10</v>
      </c>
      <c r="AE2040" s="142" t="str">
        <f>VLOOKUP(V2040,NIVEAUXADMIN!E:F,2,FALSE)</f>
        <v>HT101014</v>
      </c>
      <c r="AF2040" s="142" t="str">
        <f>VLOOKUP(W2040,NIVEAUXADMIN!I:J,2,FALSE)</f>
        <v>HT101014-01</v>
      </c>
      <c r="AG2040" s="142">
        <f>IF(SUMPRODUCT(($A$4:$A2040=A2040)*($V$4:$V2040=V2040))&gt;1,0,1)</f>
        <v>0</v>
      </c>
    </row>
    <row r="2041" spans="1:33">
      <c r="A2041" s="86" t="s">
        <v>1090</v>
      </c>
      <c r="B2041" s="86" t="s">
        <v>1090</v>
      </c>
      <c r="C2041" s="86" t="s">
        <v>26</v>
      </c>
      <c r="D2041" s="72"/>
      <c r="E2041" s="72"/>
      <c r="F2041" s="142" t="s">
        <v>16</v>
      </c>
      <c r="G2041" s="142" t="str">
        <f t="shared" si="117"/>
        <v>Octobre</v>
      </c>
      <c r="H2041" s="158">
        <v>42669</v>
      </c>
      <c r="I2041" s="84" t="s">
        <v>1051</v>
      </c>
      <c r="J2041" s="142" t="s">
        <v>1052</v>
      </c>
      <c r="K2041" s="142" t="s">
        <v>1058</v>
      </c>
      <c r="L2041" s="142"/>
      <c r="M2041" s="80" t="str">
        <f>IFERROR(VLOOKUP(K2041,REFERENCES!R:S,2,FALSE),"")</f>
        <v>Nombre</v>
      </c>
      <c r="N2041" s="144">
        <v>600</v>
      </c>
      <c r="O2041" s="75"/>
      <c r="P2041" s="75"/>
      <c r="Q2041" s="75"/>
      <c r="R2041" s="79" t="str">
        <f t="shared" si="116"/>
        <v/>
      </c>
      <c r="S2041" s="144">
        <v>300</v>
      </c>
      <c r="T2041" s="85" t="s">
        <v>1040</v>
      </c>
      <c r="U2041" s="142" t="s">
        <v>153</v>
      </c>
      <c r="V2041" s="142" t="s">
        <v>299</v>
      </c>
      <c r="W2041" s="86" t="s">
        <v>1399</v>
      </c>
      <c r="X2041" s="142"/>
      <c r="Y2041" s="142"/>
      <c r="Z2041" s="142"/>
      <c r="AA2041" s="142"/>
      <c r="AB2041" s="142" t="str">
        <f t="shared" si="112"/>
        <v>WOR20161026NIPA1È</v>
      </c>
      <c r="AC2041" s="142">
        <f t="shared" si="113"/>
        <v>0</v>
      </c>
      <c r="AD2041" s="142" t="str">
        <f>VLOOKUP(U2041,NIVEAUXADMIN!A:B,2,FALSE)</f>
        <v>HT10</v>
      </c>
      <c r="AE2041" s="142" t="str">
        <f>VLOOKUP(V2041,NIVEAUXADMIN!E:F,2,FALSE)</f>
        <v>HT101014</v>
      </c>
      <c r="AF2041" s="142" t="str">
        <f>VLOOKUP(W2041,NIVEAUXADMIN!I:J,2,FALSE)</f>
        <v>HT101014-01</v>
      </c>
      <c r="AG2041" s="142">
        <f>IF(SUMPRODUCT(($A$4:$A2041=A2041)*($V$4:$V2041=V2041))&gt;1,0,1)</f>
        <v>0</v>
      </c>
    </row>
    <row r="2042" spans="1:33">
      <c r="A2042" s="142" t="s">
        <v>1090</v>
      </c>
      <c r="B2042" s="142" t="s">
        <v>1090</v>
      </c>
      <c r="C2042" s="142" t="s">
        <v>26</v>
      </c>
      <c r="D2042" s="72"/>
      <c r="E2042" s="72"/>
      <c r="F2042" s="142" t="s">
        <v>16</v>
      </c>
      <c r="G2042" s="142" t="str">
        <f t="shared" si="117"/>
        <v>Octobre</v>
      </c>
      <c r="H2042" s="158">
        <v>42669</v>
      </c>
      <c r="I2042" s="84" t="s">
        <v>1051</v>
      </c>
      <c r="J2042" s="142" t="s">
        <v>1052</v>
      </c>
      <c r="K2042" s="142" t="s">
        <v>1057</v>
      </c>
      <c r="L2042" s="142"/>
      <c r="M2042" s="80" t="str">
        <f>IFERROR(VLOOKUP(K2042,REFERENCES!R:S,2,FALSE),"")</f>
        <v>Nombre</v>
      </c>
      <c r="N2042" s="144">
        <v>300</v>
      </c>
      <c r="O2042" s="75"/>
      <c r="P2042" s="75"/>
      <c r="Q2042" s="75"/>
      <c r="R2042" s="79" t="str">
        <f t="shared" si="116"/>
        <v/>
      </c>
      <c r="S2042" s="144">
        <v>300</v>
      </c>
      <c r="T2042" s="85" t="s">
        <v>1040</v>
      </c>
      <c r="U2042" s="142" t="s">
        <v>153</v>
      </c>
      <c r="V2042" s="142" t="s">
        <v>299</v>
      </c>
      <c r="W2042" s="86" t="s">
        <v>1399</v>
      </c>
      <c r="X2042" s="142"/>
      <c r="Y2042" s="142"/>
      <c r="Z2042" s="142"/>
      <c r="AA2042" s="142"/>
      <c r="AB2042" s="142" t="str">
        <f t="shared" si="112"/>
        <v>WOR20161026NIPA1È</v>
      </c>
      <c r="AC2042" s="142">
        <f t="shared" si="113"/>
        <v>0</v>
      </c>
      <c r="AD2042" s="142" t="str">
        <f>VLOOKUP(U2042,NIVEAUXADMIN!A:B,2,FALSE)</f>
        <v>HT10</v>
      </c>
      <c r="AE2042" s="142" t="str">
        <f>VLOOKUP(V2042,NIVEAUXADMIN!E:F,2,FALSE)</f>
        <v>HT101014</v>
      </c>
      <c r="AF2042" s="142" t="str">
        <f>VLOOKUP(W2042,NIVEAUXADMIN!I:J,2,FALSE)</f>
        <v>HT101014-01</v>
      </c>
      <c r="AG2042" s="142">
        <f>IF(SUMPRODUCT(($A$4:$A2042=A2042)*($V$4:$V2042=V2042))&gt;1,0,1)</f>
        <v>0</v>
      </c>
    </row>
    <row r="2043" spans="1:33">
      <c r="A2043" s="142" t="s">
        <v>1090</v>
      </c>
      <c r="B2043" s="142" t="s">
        <v>1090</v>
      </c>
      <c r="C2043" s="142" t="s">
        <v>26</v>
      </c>
      <c r="D2043" s="72" t="s">
        <v>1101</v>
      </c>
      <c r="E2043" s="72"/>
      <c r="F2043" s="142" t="s">
        <v>16</v>
      </c>
      <c r="G2043" s="142" t="str">
        <f t="shared" si="117"/>
        <v>Octobre</v>
      </c>
      <c r="H2043" s="158">
        <v>42671</v>
      </c>
      <c r="I2043" s="84" t="s">
        <v>1049</v>
      </c>
      <c r="J2043" s="142" t="s">
        <v>1053</v>
      </c>
      <c r="K2043" s="142" t="s">
        <v>1048</v>
      </c>
      <c r="L2043" s="142"/>
      <c r="M2043" s="80" t="str">
        <f>IFERROR(VLOOKUP(K2043,REFERENCES!R:S,2,FALSE),"")</f>
        <v>Nombre</v>
      </c>
      <c r="N2043" s="144">
        <v>250</v>
      </c>
      <c r="O2043" s="75"/>
      <c r="P2043" s="75"/>
      <c r="Q2043" s="75"/>
      <c r="R2043" s="79" t="str">
        <f t="shared" si="116"/>
        <v/>
      </c>
      <c r="S2043" s="144">
        <v>288</v>
      </c>
      <c r="T2043" s="85"/>
      <c r="U2043" s="142" t="s">
        <v>17</v>
      </c>
      <c r="V2043" s="142" t="s">
        <v>248</v>
      </c>
      <c r="W2043" s="86" t="s">
        <v>1632</v>
      </c>
      <c r="X2043" s="142"/>
      <c r="Y2043" s="142"/>
      <c r="Z2043" s="142"/>
      <c r="AA2043" s="142" t="s">
        <v>1132</v>
      </c>
      <c r="AB2043" s="142" t="str">
        <f t="shared" si="112"/>
        <v>WOR20161028GRBE4È</v>
      </c>
      <c r="AC2043" s="142">
        <f t="shared" si="113"/>
        <v>0</v>
      </c>
      <c r="AD2043" s="142" t="str">
        <f>VLOOKUP(U2043,NIVEAUXADMIN!A:B,2,FALSE)</f>
        <v>HT08</v>
      </c>
      <c r="AE2043" s="142" t="str">
        <f>VLOOKUP(V2043,NIVEAUXADMIN!E:F,2,FALSE)</f>
        <v>HT08833</v>
      </c>
      <c r="AF2043" s="142" t="str">
        <f>VLOOKUP(W2043,NIVEAUXADMIN!I:J,2,FALSE)</f>
        <v>HT08833-01</v>
      </c>
      <c r="AG2043" s="142">
        <f>IF(SUMPRODUCT(($A$4:$A2043=A2043)*($V$4:$V2043=V2043))&gt;1,0,1)</f>
        <v>1</v>
      </c>
    </row>
    <row r="2044" spans="1:33">
      <c r="A2044" s="142" t="s">
        <v>1090</v>
      </c>
      <c r="B2044" s="142" t="s">
        <v>1090</v>
      </c>
      <c r="C2044" s="142" t="s">
        <v>26</v>
      </c>
      <c r="D2044" s="72" t="s">
        <v>1101</v>
      </c>
      <c r="E2044" s="72"/>
      <c r="F2044" s="142" t="s">
        <v>16</v>
      </c>
      <c r="G2044" s="142" t="str">
        <f t="shared" si="117"/>
        <v>Octobre</v>
      </c>
      <c r="H2044" s="158">
        <v>42671</v>
      </c>
      <c r="I2044" s="84" t="s">
        <v>1051</v>
      </c>
      <c r="J2044" s="142" t="s">
        <v>1052</v>
      </c>
      <c r="K2044" s="142" t="s">
        <v>1056</v>
      </c>
      <c r="L2044" s="142"/>
      <c r="M2044" s="80" t="str">
        <f>IFERROR(VLOOKUP(K2044,REFERENCES!R:S,2,FALSE),"")</f>
        <v>Nombre</v>
      </c>
      <c r="N2044" s="144">
        <v>270</v>
      </c>
      <c r="O2044" s="75"/>
      <c r="P2044" s="75"/>
      <c r="Q2044" s="75"/>
      <c r="R2044" s="79" t="str">
        <f t="shared" si="116"/>
        <v/>
      </c>
      <c r="S2044" s="144">
        <v>288</v>
      </c>
      <c r="T2044" s="85" t="s">
        <v>1040</v>
      </c>
      <c r="U2044" s="142" t="s">
        <v>17</v>
      </c>
      <c r="V2044" s="142" t="s">
        <v>248</v>
      </c>
      <c r="W2044" s="86" t="s">
        <v>1632</v>
      </c>
      <c r="X2044" s="142"/>
      <c r="Y2044" s="142"/>
      <c r="Z2044" s="142"/>
      <c r="AA2044" s="142" t="s">
        <v>1132</v>
      </c>
      <c r="AB2044" s="142" t="str">
        <f t="shared" si="112"/>
        <v>WOR20161028GRBE4È</v>
      </c>
      <c r="AC2044" s="142">
        <f t="shared" si="113"/>
        <v>0</v>
      </c>
      <c r="AD2044" s="142" t="str">
        <f>VLOOKUP(U2044,NIVEAUXADMIN!A:B,2,FALSE)</f>
        <v>HT08</v>
      </c>
      <c r="AE2044" s="142" t="str">
        <f>VLOOKUP(V2044,NIVEAUXADMIN!E:F,2,FALSE)</f>
        <v>HT08833</v>
      </c>
      <c r="AF2044" s="142" t="str">
        <f>VLOOKUP(W2044,NIVEAUXADMIN!I:J,2,FALSE)</f>
        <v>HT08833-01</v>
      </c>
      <c r="AG2044" s="142">
        <f>IF(SUMPRODUCT(($A$4:$A2044=A2044)*($V$4:$V2044=V2044))&gt;1,0,1)</f>
        <v>0</v>
      </c>
    </row>
    <row r="2045" spans="1:33">
      <c r="A2045" s="142" t="s">
        <v>1090</v>
      </c>
      <c r="B2045" s="142" t="s">
        <v>1090</v>
      </c>
      <c r="C2045" s="142" t="s">
        <v>26</v>
      </c>
      <c r="D2045" s="72" t="s">
        <v>1101</v>
      </c>
      <c r="E2045" s="72"/>
      <c r="F2045" s="142" t="s">
        <v>16</v>
      </c>
      <c r="G2045" s="142" t="str">
        <f t="shared" si="117"/>
        <v>Octobre</v>
      </c>
      <c r="H2045" s="158">
        <v>42671</v>
      </c>
      <c r="I2045" s="84" t="s">
        <v>1051</v>
      </c>
      <c r="J2045" s="142" t="s">
        <v>1052</v>
      </c>
      <c r="K2045" s="142" t="s">
        <v>1054</v>
      </c>
      <c r="L2045" s="142"/>
      <c r="M2045" s="80" t="str">
        <f>IFERROR(VLOOKUP(K2045,REFERENCES!R:S,2,FALSE),"")</f>
        <v>Nombre</v>
      </c>
      <c r="N2045" s="144">
        <v>270</v>
      </c>
      <c r="O2045" s="75"/>
      <c r="P2045" s="75"/>
      <c r="Q2045" s="75"/>
      <c r="R2045" s="79" t="str">
        <f t="shared" si="116"/>
        <v/>
      </c>
      <c r="S2045" s="144">
        <v>288</v>
      </c>
      <c r="T2045" s="85" t="s">
        <v>1040</v>
      </c>
      <c r="U2045" s="142" t="s">
        <v>17</v>
      </c>
      <c r="V2045" s="142" t="s">
        <v>248</v>
      </c>
      <c r="W2045" s="86" t="s">
        <v>1632</v>
      </c>
      <c r="X2045" s="142"/>
      <c r="Y2045" s="142"/>
      <c r="Z2045" s="142"/>
      <c r="AA2045" s="142" t="s">
        <v>1132</v>
      </c>
      <c r="AB2045" s="142" t="str">
        <f t="shared" si="112"/>
        <v>WOR20161028GRBE4È</v>
      </c>
      <c r="AC2045" s="142">
        <f t="shared" si="113"/>
        <v>0</v>
      </c>
      <c r="AD2045" s="142" t="str">
        <f>VLOOKUP(U2045,NIVEAUXADMIN!A:B,2,FALSE)</f>
        <v>HT08</v>
      </c>
      <c r="AE2045" s="142" t="str">
        <f>VLOOKUP(V2045,NIVEAUXADMIN!E:F,2,FALSE)</f>
        <v>HT08833</v>
      </c>
      <c r="AF2045" s="142" t="str">
        <f>VLOOKUP(W2045,NIVEAUXADMIN!I:J,2,FALSE)</f>
        <v>HT08833-01</v>
      </c>
      <c r="AG2045" s="142">
        <f>IF(SUMPRODUCT(($A$4:$A2045=A2045)*($V$4:$V2045=V2045))&gt;1,0,1)</f>
        <v>0</v>
      </c>
    </row>
    <row r="2046" spans="1:33">
      <c r="A2046" s="142" t="s">
        <v>1090</v>
      </c>
      <c r="B2046" s="142" t="s">
        <v>1090</v>
      </c>
      <c r="C2046" s="142" t="s">
        <v>26</v>
      </c>
      <c r="D2046" s="72"/>
      <c r="E2046" s="72"/>
      <c r="F2046" s="142" t="s">
        <v>16</v>
      </c>
      <c r="G2046" s="142" t="str">
        <f t="shared" si="117"/>
        <v>Octobre</v>
      </c>
      <c r="H2046" s="158">
        <v>42671</v>
      </c>
      <c r="I2046" s="84" t="s">
        <v>1050</v>
      </c>
      <c r="J2046" s="142" t="s">
        <v>1029</v>
      </c>
      <c r="K2046" s="142" t="s">
        <v>1029</v>
      </c>
      <c r="L2046" s="142"/>
      <c r="M2046" s="80" t="str">
        <f>IFERROR(VLOOKUP(K2046,REFERENCES!R:S,2,FALSE),"")</f>
        <v/>
      </c>
      <c r="N2046" s="144">
        <v>479</v>
      </c>
      <c r="O2046" s="75"/>
      <c r="P2046" s="75"/>
      <c r="Q2046" s="75"/>
      <c r="R2046" s="79"/>
      <c r="S2046" s="144">
        <v>479</v>
      </c>
      <c r="T2046" s="85" t="s">
        <v>1040</v>
      </c>
      <c r="U2046" s="142" t="s">
        <v>153</v>
      </c>
      <c r="V2046" s="142" t="s">
        <v>296</v>
      </c>
      <c r="W2046" s="86" t="s">
        <v>1329</v>
      </c>
      <c r="X2046" s="142" t="s">
        <v>1239</v>
      </c>
      <c r="Y2046" s="142"/>
      <c r="Z2046" s="142"/>
      <c r="AA2046" s="142"/>
      <c r="AB2046" s="142" t="str">
        <f t="shared" si="112"/>
        <v>WOR20161028NIMI1È</v>
      </c>
      <c r="AC2046" s="142">
        <f t="shared" si="113"/>
        <v>0</v>
      </c>
      <c r="AD2046" s="142" t="str">
        <f>VLOOKUP(U2046,NIVEAUXADMIN!A:B,2,FALSE)</f>
        <v>HT10</v>
      </c>
      <c r="AE2046" s="142" t="str">
        <f>VLOOKUP(V2046,NIVEAUXADMIN!E:F,2,FALSE)</f>
        <v>HT101011</v>
      </c>
      <c r="AF2046" s="142" t="str">
        <f>VLOOKUP(W2046,NIVEAUXADMIN!I:J,2,FALSE)</f>
        <v>HT101011-01</v>
      </c>
      <c r="AG2046" s="142">
        <f>IF(SUMPRODUCT(($A$4:$A2046=A2046)*($V$4:$V2046=V2046))&gt;1,0,1)</f>
        <v>0</v>
      </c>
    </row>
    <row r="2047" spans="1:33">
      <c r="A2047" s="142" t="s">
        <v>1090</v>
      </c>
      <c r="B2047" s="142" t="s">
        <v>1090</v>
      </c>
      <c r="C2047" s="142" t="s">
        <v>26</v>
      </c>
      <c r="D2047" s="72"/>
      <c r="E2047" s="72"/>
      <c r="F2047" s="142" t="s">
        <v>16</v>
      </c>
      <c r="G2047" s="142" t="str">
        <f t="shared" si="117"/>
        <v>Octobre</v>
      </c>
      <c r="H2047" s="158">
        <v>42672</v>
      </c>
      <c r="I2047" s="84" t="s">
        <v>1049</v>
      </c>
      <c r="J2047" s="142" t="s">
        <v>1053</v>
      </c>
      <c r="K2047" s="142" t="s">
        <v>1048</v>
      </c>
      <c r="L2047" s="142"/>
      <c r="M2047" s="80" t="str">
        <f>IFERROR(VLOOKUP(K2047,REFERENCES!R:S,2,FALSE),"")</f>
        <v>Nombre</v>
      </c>
      <c r="N2047" s="144">
        <v>150</v>
      </c>
      <c r="O2047" s="75"/>
      <c r="P2047" s="75"/>
      <c r="Q2047" s="75"/>
      <c r="R2047" s="79" t="str">
        <f t="shared" ref="R2047:R2078" si="118">IF(SUM(O2047+P2047+Q2047)=0,"",SUM(O2047+P2047+Q2047))</f>
        <v/>
      </c>
      <c r="S2047" s="144">
        <v>150</v>
      </c>
      <c r="T2047" s="85"/>
      <c r="U2047" s="142" t="s">
        <v>153</v>
      </c>
      <c r="V2047" s="142" t="s">
        <v>296</v>
      </c>
      <c r="W2047" s="86" t="s">
        <v>1329</v>
      </c>
      <c r="X2047" s="142"/>
      <c r="Y2047" s="142"/>
      <c r="Z2047" s="142"/>
      <c r="AA2047" s="142"/>
      <c r="AB2047" s="142" t="str">
        <f t="shared" si="112"/>
        <v>WOR20161029NIMI1È</v>
      </c>
      <c r="AC2047" s="142">
        <f t="shared" si="113"/>
        <v>0</v>
      </c>
      <c r="AD2047" s="142" t="str">
        <f>VLOOKUP(U2047,NIVEAUXADMIN!A:B,2,FALSE)</f>
        <v>HT10</v>
      </c>
      <c r="AE2047" s="142" t="str">
        <f>VLOOKUP(V2047,NIVEAUXADMIN!E:F,2,FALSE)</f>
        <v>HT101011</v>
      </c>
      <c r="AF2047" s="142" t="str">
        <f>VLOOKUP(W2047,NIVEAUXADMIN!I:J,2,FALSE)</f>
        <v>HT101011-01</v>
      </c>
      <c r="AG2047" s="142">
        <f>IF(SUMPRODUCT(($A$4:$A2047=A2047)*($V$4:$V2047=V2047))&gt;1,0,1)</f>
        <v>0</v>
      </c>
    </row>
    <row r="2048" spans="1:33">
      <c r="A2048" s="142" t="s">
        <v>1090</v>
      </c>
      <c r="B2048" s="142" t="s">
        <v>1090</v>
      </c>
      <c r="C2048" s="142" t="s">
        <v>26</v>
      </c>
      <c r="D2048" s="72"/>
      <c r="E2048" s="72"/>
      <c r="F2048" s="142" t="s">
        <v>16</v>
      </c>
      <c r="G2048" s="142" t="str">
        <f t="shared" si="117"/>
        <v>Octobre</v>
      </c>
      <c r="H2048" s="158">
        <v>42672</v>
      </c>
      <c r="I2048" s="84" t="s">
        <v>1051</v>
      </c>
      <c r="J2048" s="142" t="s">
        <v>1052</v>
      </c>
      <c r="K2048" s="142" t="s">
        <v>1054</v>
      </c>
      <c r="L2048" s="142"/>
      <c r="M2048" s="80" t="str">
        <f>IFERROR(VLOOKUP(K2048,REFERENCES!R:S,2,FALSE),"")</f>
        <v>Nombre</v>
      </c>
      <c r="N2048" s="144">
        <v>300</v>
      </c>
      <c r="O2048" s="75"/>
      <c r="P2048" s="75"/>
      <c r="Q2048" s="75"/>
      <c r="R2048" s="79" t="str">
        <f t="shared" si="118"/>
        <v/>
      </c>
      <c r="S2048" s="144">
        <v>150</v>
      </c>
      <c r="T2048" s="85" t="s">
        <v>1040</v>
      </c>
      <c r="U2048" s="142" t="s">
        <v>153</v>
      </c>
      <c r="V2048" s="142" t="s">
        <v>296</v>
      </c>
      <c r="W2048" s="86" t="s">
        <v>1329</v>
      </c>
      <c r="X2048" s="142"/>
      <c r="Y2048" s="142"/>
      <c r="Z2048" s="142"/>
      <c r="AA2048" s="142"/>
      <c r="AB2048" s="142" t="str">
        <f t="shared" si="112"/>
        <v>WOR20161029NIMI1È</v>
      </c>
      <c r="AC2048" s="142">
        <f t="shared" si="113"/>
        <v>0</v>
      </c>
      <c r="AD2048" s="142" t="str">
        <f>VLOOKUP(U2048,NIVEAUXADMIN!A:B,2,FALSE)</f>
        <v>HT10</v>
      </c>
      <c r="AE2048" s="142" t="str">
        <f>VLOOKUP(V2048,NIVEAUXADMIN!E:F,2,FALSE)</f>
        <v>HT101011</v>
      </c>
      <c r="AF2048" s="142" t="str">
        <f>VLOOKUP(W2048,NIVEAUXADMIN!I:J,2,FALSE)</f>
        <v>HT101011-01</v>
      </c>
      <c r="AG2048" s="142">
        <f>IF(SUMPRODUCT(($A$4:$A2048=A2048)*($V$4:$V2048=V2048))&gt;1,0,1)</f>
        <v>0</v>
      </c>
    </row>
    <row r="2049" spans="1:33">
      <c r="A2049" s="142" t="s">
        <v>1090</v>
      </c>
      <c r="B2049" s="142" t="s">
        <v>1090</v>
      </c>
      <c r="C2049" s="142" t="s">
        <v>26</v>
      </c>
      <c r="D2049" s="72"/>
      <c r="E2049" s="72"/>
      <c r="F2049" s="142" t="s">
        <v>16</v>
      </c>
      <c r="G2049" s="142" t="str">
        <f t="shared" si="117"/>
        <v>Octobre</v>
      </c>
      <c r="H2049" s="158">
        <v>42672</v>
      </c>
      <c r="I2049" s="84" t="s">
        <v>1051</v>
      </c>
      <c r="J2049" s="142" t="s">
        <v>1052</v>
      </c>
      <c r="K2049" s="142" t="s">
        <v>1062</v>
      </c>
      <c r="L2049" s="142"/>
      <c r="M2049" s="80" t="str">
        <f>IFERROR(VLOOKUP(K2049,REFERENCES!R:S,2,FALSE),"")</f>
        <v>Nombre</v>
      </c>
      <c r="N2049" s="144">
        <v>150</v>
      </c>
      <c r="O2049" s="75"/>
      <c r="P2049" s="75"/>
      <c r="Q2049" s="75"/>
      <c r="R2049" s="79" t="str">
        <f t="shared" si="118"/>
        <v/>
      </c>
      <c r="S2049" s="144">
        <v>150</v>
      </c>
      <c r="T2049" s="85" t="s">
        <v>1040</v>
      </c>
      <c r="U2049" s="142" t="s">
        <v>153</v>
      </c>
      <c r="V2049" s="142" t="s">
        <v>296</v>
      </c>
      <c r="W2049" s="86" t="s">
        <v>1329</v>
      </c>
      <c r="X2049" s="142"/>
      <c r="Y2049" s="142"/>
      <c r="Z2049" s="142"/>
      <c r="AA2049" s="142"/>
      <c r="AB2049" s="142" t="str">
        <f t="shared" si="112"/>
        <v>WOR20161029NIMI1È</v>
      </c>
      <c r="AC2049" s="142">
        <f t="shared" si="113"/>
        <v>0</v>
      </c>
      <c r="AD2049" s="142" t="str">
        <f>VLOOKUP(U2049,NIVEAUXADMIN!A:B,2,FALSE)</f>
        <v>HT10</v>
      </c>
      <c r="AE2049" s="142" t="str">
        <f>VLOOKUP(V2049,NIVEAUXADMIN!E:F,2,FALSE)</f>
        <v>HT101011</v>
      </c>
      <c r="AF2049" s="142" t="str">
        <f>VLOOKUP(W2049,NIVEAUXADMIN!I:J,2,FALSE)</f>
        <v>HT101011-01</v>
      </c>
      <c r="AG2049" s="142">
        <f>IF(SUMPRODUCT(($A$4:$A2049=A2049)*($V$4:$V2049=V2049))&gt;1,0,1)</f>
        <v>0</v>
      </c>
    </row>
    <row r="2050" spans="1:33">
      <c r="A2050" s="86" t="s">
        <v>1090</v>
      </c>
      <c r="B2050" s="86" t="s">
        <v>1090</v>
      </c>
      <c r="C2050" s="86" t="s">
        <v>26</v>
      </c>
      <c r="D2050" s="72"/>
      <c r="E2050" s="72"/>
      <c r="F2050" s="142" t="s">
        <v>16</v>
      </c>
      <c r="G2050" s="142" t="str">
        <f t="shared" si="117"/>
        <v>Octobre</v>
      </c>
      <c r="H2050" s="158">
        <v>42672</v>
      </c>
      <c r="I2050" s="84" t="s">
        <v>1051</v>
      </c>
      <c r="J2050" s="142" t="s">
        <v>1052</v>
      </c>
      <c r="K2050" s="142" t="s">
        <v>1058</v>
      </c>
      <c r="L2050" s="142"/>
      <c r="M2050" s="80" t="str">
        <f>IFERROR(VLOOKUP(K2050,REFERENCES!R:S,2,FALSE),"")</f>
        <v>Nombre</v>
      </c>
      <c r="N2050" s="144">
        <v>300</v>
      </c>
      <c r="O2050" s="75"/>
      <c r="P2050" s="75"/>
      <c r="Q2050" s="75"/>
      <c r="R2050" s="79" t="str">
        <f t="shared" si="118"/>
        <v/>
      </c>
      <c r="S2050" s="144">
        <v>150</v>
      </c>
      <c r="T2050" s="85" t="s">
        <v>1040</v>
      </c>
      <c r="U2050" s="142" t="s">
        <v>153</v>
      </c>
      <c r="V2050" s="142" t="s">
        <v>296</v>
      </c>
      <c r="W2050" s="86" t="s">
        <v>1329</v>
      </c>
      <c r="X2050" s="142"/>
      <c r="Y2050" s="142"/>
      <c r="Z2050" s="142"/>
      <c r="AA2050" s="142"/>
      <c r="AB2050" s="142" t="str">
        <f t="shared" si="112"/>
        <v>WOR20161029NIMI1È</v>
      </c>
      <c r="AC2050" s="142">
        <f t="shared" si="113"/>
        <v>0</v>
      </c>
      <c r="AD2050" s="142" t="str">
        <f>VLOOKUP(U2050,NIVEAUXADMIN!A:B,2,FALSE)</f>
        <v>HT10</v>
      </c>
      <c r="AE2050" s="142" t="str">
        <f>VLOOKUP(V2050,NIVEAUXADMIN!E:F,2,FALSE)</f>
        <v>HT101011</v>
      </c>
      <c r="AF2050" s="142" t="str">
        <f>VLOOKUP(W2050,NIVEAUXADMIN!I:J,2,FALSE)</f>
        <v>HT101011-01</v>
      </c>
      <c r="AG2050" s="142">
        <f>IF(SUMPRODUCT(($A$4:$A2050=A2050)*($V$4:$V2050=V2050))&gt;1,0,1)</f>
        <v>0</v>
      </c>
    </row>
    <row r="2051" spans="1:33">
      <c r="A2051" s="142" t="s">
        <v>1090</v>
      </c>
      <c r="B2051" s="142" t="s">
        <v>1090</v>
      </c>
      <c r="C2051" s="142" t="s">
        <v>26</v>
      </c>
      <c r="D2051" s="72"/>
      <c r="E2051" s="72"/>
      <c r="F2051" s="142" t="s">
        <v>16</v>
      </c>
      <c r="G2051" s="142" t="str">
        <f t="shared" si="117"/>
        <v>Octobre</v>
      </c>
      <c r="H2051" s="158">
        <v>42673</v>
      </c>
      <c r="I2051" s="84" t="s">
        <v>1049</v>
      </c>
      <c r="J2051" s="142" t="s">
        <v>1084</v>
      </c>
      <c r="K2051" s="142" t="s">
        <v>1086</v>
      </c>
      <c r="L2051" s="142"/>
      <c r="M2051" s="80" t="str">
        <f>IFERROR(VLOOKUP(K2051,REFERENCES!R:S,2,FALSE),"")</f>
        <v>Valeur en USD</v>
      </c>
      <c r="N2051" s="144">
        <v>50</v>
      </c>
      <c r="O2051" s="75"/>
      <c r="P2051" s="75"/>
      <c r="Q2051" s="75"/>
      <c r="R2051" s="79" t="str">
        <f t="shared" si="118"/>
        <v/>
      </c>
      <c r="S2051" s="144">
        <v>401</v>
      </c>
      <c r="T2051" s="85"/>
      <c r="U2051" s="142" t="s">
        <v>174</v>
      </c>
      <c r="V2051" s="142" t="s">
        <v>200</v>
      </c>
      <c r="W2051" s="86" t="s">
        <v>1653</v>
      </c>
      <c r="X2051" s="142"/>
      <c r="Y2051" s="142"/>
      <c r="Z2051" s="142"/>
      <c r="AA2051" s="142" t="s">
        <v>1091</v>
      </c>
      <c r="AB2051" s="142" t="str">
        <f t="shared" si="112"/>
        <v>WOR20161030OUAN4È</v>
      </c>
      <c r="AC2051" s="142">
        <f t="shared" si="113"/>
        <v>0</v>
      </c>
      <c r="AD2051" s="142" t="str">
        <f>VLOOKUP(U2051,NIVEAUXADMIN!A:B,2,FALSE)</f>
        <v>HT01</v>
      </c>
      <c r="AE2051" s="142" t="str">
        <f>VLOOKUP(V2051,NIVEAUXADMIN!E:F,2,FALSE)</f>
        <v>HT01151</v>
      </c>
      <c r="AF2051" s="142" t="str">
        <f>VLOOKUP(W2051,NIVEAUXADMIN!I:J,2,FALSE)</f>
        <v>HT01151-04</v>
      </c>
      <c r="AG2051" s="142">
        <f>IF(SUMPRODUCT(($A$4:$A2051=A2051)*($V$4:$V2051=V2051))&gt;1,0,1)</f>
        <v>0</v>
      </c>
    </row>
    <row r="2052" spans="1:33">
      <c r="A2052" s="142" t="s">
        <v>1090</v>
      </c>
      <c r="B2052" s="142" t="s">
        <v>1090</v>
      </c>
      <c r="C2052" s="142" t="s">
        <v>26</v>
      </c>
      <c r="D2052" s="72" t="s">
        <v>2651</v>
      </c>
      <c r="E2052" s="72"/>
      <c r="F2052" s="142" t="s">
        <v>16</v>
      </c>
      <c r="G2052" s="142" t="str">
        <f t="shared" si="117"/>
        <v>Octobre</v>
      </c>
      <c r="H2052" s="158">
        <v>42673</v>
      </c>
      <c r="I2052" s="84" t="s">
        <v>1049</v>
      </c>
      <c r="J2052" s="142" t="s">
        <v>1084</v>
      </c>
      <c r="K2052" s="142" t="s">
        <v>1085</v>
      </c>
      <c r="L2052" s="142"/>
      <c r="M2052" s="80" t="str">
        <f>IFERROR(VLOOKUP(K2052,REFERENCES!R:S,2,FALSE),"")</f>
        <v>Valeur en USD</v>
      </c>
      <c r="N2052" s="144">
        <v>25</v>
      </c>
      <c r="O2052" s="75"/>
      <c r="P2052" s="75"/>
      <c r="Q2052" s="75"/>
      <c r="R2052" s="79" t="str">
        <f t="shared" si="118"/>
        <v/>
      </c>
      <c r="S2052" s="144">
        <v>109</v>
      </c>
      <c r="T2052" s="85"/>
      <c r="U2052" s="142" t="s">
        <v>174</v>
      </c>
      <c r="V2052" s="142" t="s">
        <v>200</v>
      </c>
      <c r="W2052" s="86" t="s">
        <v>1653</v>
      </c>
      <c r="X2052" s="142"/>
      <c r="Y2052" s="142"/>
      <c r="Z2052" s="142"/>
      <c r="AA2052" s="142"/>
      <c r="AB2052" s="142" t="str">
        <f t="shared" ref="AB2052:AB2115" si="119">UPPER(LEFT(A2052,3)&amp;YEAR(H2052)&amp;MONTH(H2052)&amp;DAY((H2052))&amp;LEFT(U2052,2)&amp;LEFT(V2052,2)&amp;LEFT(W2052,2))</f>
        <v>WOR20161030OUAN4È</v>
      </c>
      <c r="AC2052" s="142">
        <f t="shared" ref="AC2052:AC2115" si="120">COUNTIF($AB$4:$AB$1178,AB2052)</f>
        <v>0</v>
      </c>
      <c r="AD2052" s="142" t="str">
        <f>VLOOKUP(U2052,NIVEAUXADMIN!A:B,2,FALSE)</f>
        <v>HT01</v>
      </c>
      <c r="AE2052" s="142" t="str">
        <f>VLOOKUP(V2052,NIVEAUXADMIN!E:F,2,FALSE)</f>
        <v>HT01151</v>
      </c>
      <c r="AF2052" s="142" t="str">
        <f>VLOOKUP(W2052,NIVEAUXADMIN!I:J,2,FALSE)</f>
        <v>HT01151-04</v>
      </c>
      <c r="AG2052" s="142">
        <f>IF(SUMPRODUCT(($A$4:$A2052=A2052)*($V$4:$V2052=V2052))&gt;1,0,1)</f>
        <v>0</v>
      </c>
    </row>
    <row r="2053" spans="1:33">
      <c r="A2053" s="142" t="s">
        <v>1090</v>
      </c>
      <c r="B2053" s="142" t="s">
        <v>1090</v>
      </c>
      <c r="C2053" s="142" t="s">
        <v>26</v>
      </c>
      <c r="D2053" s="72"/>
      <c r="E2053" s="72"/>
      <c r="F2053" s="142" t="s">
        <v>16</v>
      </c>
      <c r="G2053" s="142" t="str">
        <f t="shared" si="117"/>
        <v>Octobre</v>
      </c>
      <c r="H2053" s="158">
        <v>42673</v>
      </c>
      <c r="I2053" s="84" t="s">
        <v>1049</v>
      </c>
      <c r="J2053" s="142" t="s">
        <v>1084</v>
      </c>
      <c r="K2053" s="142" t="s">
        <v>1086</v>
      </c>
      <c r="L2053" s="142"/>
      <c r="M2053" s="80" t="str">
        <f>IFERROR(VLOOKUP(K2053,REFERENCES!R:S,2,FALSE),"")</f>
        <v>Valeur en USD</v>
      </c>
      <c r="N2053" s="144">
        <v>50</v>
      </c>
      <c r="O2053" s="75"/>
      <c r="P2053" s="75"/>
      <c r="Q2053" s="75"/>
      <c r="R2053" s="79" t="str">
        <f t="shared" si="118"/>
        <v/>
      </c>
      <c r="S2053" s="144">
        <v>378</v>
      </c>
      <c r="T2053" s="85"/>
      <c r="U2053" s="142" t="s">
        <v>174</v>
      </c>
      <c r="V2053" s="142" t="s">
        <v>200</v>
      </c>
      <c r="W2053" s="86" t="s">
        <v>1576</v>
      </c>
      <c r="X2053" s="142"/>
      <c r="Y2053" s="142"/>
      <c r="Z2053" s="142"/>
      <c r="AA2053" s="142" t="s">
        <v>1091</v>
      </c>
      <c r="AB2053" s="142" t="str">
        <f t="shared" si="119"/>
        <v>WOR20161030OUAN3È</v>
      </c>
      <c r="AC2053" s="142">
        <f t="shared" si="120"/>
        <v>0</v>
      </c>
      <c r="AD2053" s="142" t="str">
        <f>VLOOKUP(U2053,NIVEAUXADMIN!A:B,2,FALSE)</f>
        <v>HT01</v>
      </c>
      <c r="AE2053" s="142" t="str">
        <f>VLOOKUP(V2053,NIVEAUXADMIN!E:F,2,FALSE)</f>
        <v>HT01151</v>
      </c>
      <c r="AF2053" s="142" t="str">
        <f>VLOOKUP(W2053,NIVEAUXADMIN!I:J,2,FALSE)</f>
        <v>HT01151-03</v>
      </c>
      <c r="AG2053" s="142">
        <f>IF(SUMPRODUCT(($A$4:$A2053=A2053)*($V$4:$V2053=V2053))&gt;1,0,1)</f>
        <v>0</v>
      </c>
    </row>
    <row r="2054" spans="1:33">
      <c r="A2054" s="142" t="s">
        <v>1090</v>
      </c>
      <c r="B2054" s="142" t="s">
        <v>1090</v>
      </c>
      <c r="C2054" s="142" t="s">
        <v>26</v>
      </c>
      <c r="D2054" s="72" t="s">
        <v>2651</v>
      </c>
      <c r="E2054" s="72"/>
      <c r="F2054" s="142" t="s">
        <v>16</v>
      </c>
      <c r="G2054" s="142" t="str">
        <f t="shared" si="117"/>
        <v>Octobre</v>
      </c>
      <c r="H2054" s="158">
        <v>42673</v>
      </c>
      <c r="I2054" s="84" t="s">
        <v>1049</v>
      </c>
      <c r="J2054" s="142" t="s">
        <v>1084</v>
      </c>
      <c r="K2054" s="142" t="s">
        <v>1085</v>
      </c>
      <c r="L2054" s="142"/>
      <c r="M2054" s="80" t="str">
        <f>IFERROR(VLOOKUP(K2054,REFERENCES!R:S,2,FALSE),"")</f>
        <v>Valeur en USD</v>
      </c>
      <c r="N2054" s="144">
        <v>25</v>
      </c>
      <c r="O2054" s="75"/>
      <c r="P2054" s="75"/>
      <c r="Q2054" s="75"/>
      <c r="R2054" s="79" t="str">
        <f t="shared" si="118"/>
        <v/>
      </c>
      <c r="S2054" s="144">
        <v>165</v>
      </c>
      <c r="T2054" s="85"/>
      <c r="U2054" s="142" t="s">
        <v>174</v>
      </c>
      <c r="V2054" s="142" t="s">
        <v>200</v>
      </c>
      <c r="W2054" s="86" t="s">
        <v>1576</v>
      </c>
      <c r="X2054" s="142"/>
      <c r="Y2054" s="142"/>
      <c r="Z2054" s="142"/>
      <c r="AA2054" s="142"/>
      <c r="AB2054" s="142" t="str">
        <f t="shared" si="119"/>
        <v>WOR20161030OUAN3È</v>
      </c>
      <c r="AC2054" s="142">
        <f t="shared" si="120"/>
        <v>0</v>
      </c>
      <c r="AD2054" s="142" t="str">
        <f>VLOOKUP(U2054,NIVEAUXADMIN!A:B,2,FALSE)</f>
        <v>HT01</v>
      </c>
      <c r="AE2054" s="142" t="str">
        <f>VLOOKUP(V2054,NIVEAUXADMIN!E:F,2,FALSE)</f>
        <v>HT01151</v>
      </c>
      <c r="AF2054" s="142" t="str">
        <f>VLOOKUP(W2054,NIVEAUXADMIN!I:J,2,FALSE)</f>
        <v>HT01151-03</v>
      </c>
      <c r="AG2054" s="142">
        <f>IF(SUMPRODUCT(($A$4:$A2054=A2054)*($V$4:$V2054=V2054))&gt;1,0,1)</f>
        <v>0</v>
      </c>
    </row>
    <row r="2055" spans="1:33">
      <c r="A2055" s="142" t="s">
        <v>1090</v>
      </c>
      <c r="B2055" s="142" t="s">
        <v>1090</v>
      </c>
      <c r="C2055" s="142" t="s">
        <v>26</v>
      </c>
      <c r="D2055" s="72"/>
      <c r="E2055" s="72"/>
      <c r="F2055" s="142" t="s">
        <v>16</v>
      </c>
      <c r="G2055" s="142" t="str">
        <f t="shared" si="117"/>
        <v>Octobre</v>
      </c>
      <c r="H2055" s="158">
        <v>42673</v>
      </c>
      <c r="I2055" s="84" t="s">
        <v>1049</v>
      </c>
      <c r="J2055" s="142" t="s">
        <v>1084</v>
      </c>
      <c r="K2055" s="142" t="s">
        <v>1086</v>
      </c>
      <c r="L2055" s="142"/>
      <c r="M2055" s="80" t="str">
        <f>IFERROR(VLOOKUP(K2055,REFERENCES!R:S,2,FALSE),"")</f>
        <v>Valeur en USD</v>
      </c>
      <c r="N2055" s="144">
        <v>50</v>
      </c>
      <c r="O2055" s="75"/>
      <c r="P2055" s="75"/>
      <c r="Q2055" s="75"/>
      <c r="R2055" s="79" t="str">
        <f t="shared" si="118"/>
        <v/>
      </c>
      <c r="S2055" s="144">
        <v>1150</v>
      </c>
      <c r="T2055" s="85"/>
      <c r="U2055" s="142" t="s">
        <v>174</v>
      </c>
      <c r="V2055" s="142" t="s">
        <v>200</v>
      </c>
      <c r="W2055" s="86" t="s">
        <v>1380</v>
      </c>
      <c r="X2055" s="142"/>
      <c r="Y2055" s="142"/>
      <c r="Z2055" s="142"/>
      <c r="AA2055" s="142" t="s">
        <v>1091</v>
      </c>
      <c r="AB2055" s="142" t="str">
        <f t="shared" si="119"/>
        <v>WOR20161030OUAN1È</v>
      </c>
      <c r="AC2055" s="142">
        <f t="shared" si="120"/>
        <v>0</v>
      </c>
      <c r="AD2055" s="142" t="str">
        <f>VLOOKUP(U2055,NIVEAUXADMIN!A:B,2,FALSE)</f>
        <v>HT01</v>
      </c>
      <c r="AE2055" s="142" t="str">
        <f>VLOOKUP(V2055,NIVEAUXADMIN!E:F,2,FALSE)</f>
        <v>HT01151</v>
      </c>
      <c r="AF2055" s="142" t="str">
        <f>VLOOKUP(W2055,NIVEAUXADMIN!I:J,2,FALSE)</f>
        <v>HT01151-01</v>
      </c>
      <c r="AG2055" s="142">
        <f>IF(SUMPRODUCT(($A$4:$A2055=A2055)*($V$4:$V2055=V2055))&gt;1,0,1)</f>
        <v>0</v>
      </c>
    </row>
    <row r="2056" spans="1:33">
      <c r="A2056" s="142" t="s">
        <v>1090</v>
      </c>
      <c r="B2056" s="142" t="s">
        <v>1090</v>
      </c>
      <c r="C2056" s="142" t="s">
        <v>26</v>
      </c>
      <c r="D2056" s="72" t="s">
        <v>2651</v>
      </c>
      <c r="E2056" s="72"/>
      <c r="F2056" s="142" t="s">
        <v>16</v>
      </c>
      <c r="G2056" s="142" t="str">
        <f t="shared" si="117"/>
        <v>Octobre</v>
      </c>
      <c r="H2056" s="158">
        <v>42673</v>
      </c>
      <c r="I2056" s="84" t="s">
        <v>1049</v>
      </c>
      <c r="J2056" s="142" t="s">
        <v>1084</v>
      </c>
      <c r="K2056" s="142" t="s">
        <v>1085</v>
      </c>
      <c r="L2056" s="142"/>
      <c r="M2056" s="80" t="str">
        <f>IFERROR(VLOOKUP(K2056,REFERENCES!R:S,2,FALSE),"")</f>
        <v>Valeur en USD</v>
      </c>
      <c r="N2056" s="144">
        <v>25</v>
      </c>
      <c r="O2056" s="75"/>
      <c r="P2056" s="75"/>
      <c r="Q2056" s="75"/>
      <c r="R2056" s="79" t="str">
        <f t="shared" si="118"/>
        <v/>
      </c>
      <c r="S2056" s="144">
        <v>500</v>
      </c>
      <c r="T2056" s="85"/>
      <c r="U2056" s="142" t="s">
        <v>174</v>
      </c>
      <c r="V2056" s="142" t="s">
        <v>200</v>
      </c>
      <c r="W2056" s="86" t="s">
        <v>1380</v>
      </c>
      <c r="X2056" s="142"/>
      <c r="Y2056" s="142"/>
      <c r="Z2056" s="142"/>
      <c r="AA2056" s="142"/>
      <c r="AB2056" s="142" t="str">
        <f t="shared" si="119"/>
        <v>WOR20161030OUAN1È</v>
      </c>
      <c r="AC2056" s="142">
        <f t="shared" si="120"/>
        <v>0</v>
      </c>
      <c r="AD2056" s="142" t="str">
        <f>VLOOKUP(U2056,NIVEAUXADMIN!A:B,2,FALSE)</f>
        <v>HT01</v>
      </c>
      <c r="AE2056" s="142" t="str">
        <f>VLOOKUP(V2056,NIVEAUXADMIN!E:F,2,FALSE)</f>
        <v>HT01151</v>
      </c>
      <c r="AF2056" s="142" t="str">
        <f>VLOOKUP(W2056,NIVEAUXADMIN!I:J,2,FALSE)</f>
        <v>HT01151-01</v>
      </c>
      <c r="AG2056" s="142">
        <f>IF(SUMPRODUCT(($A$4:$A2056=A2056)*($V$4:$V2056=V2056))&gt;1,0,1)</f>
        <v>0</v>
      </c>
    </row>
    <row r="2057" spans="1:33">
      <c r="A2057" s="142" t="s">
        <v>1090</v>
      </c>
      <c r="B2057" s="142" t="s">
        <v>1090</v>
      </c>
      <c r="C2057" s="142" t="s">
        <v>26</v>
      </c>
      <c r="D2057" s="72"/>
      <c r="E2057" s="72"/>
      <c r="F2057" s="142" t="s">
        <v>16</v>
      </c>
      <c r="G2057" s="142" t="str">
        <f t="shared" si="117"/>
        <v>Octobre</v>
      </c>
      <c r="H2057" s="158">
        <v>42673</v>
      </c>
      <c r="I2057" s="84" t="s">
        <v>1049</v>
      </c>
      <c r="J2057" s="142" t="s">
        <v>1084</v>
      </c>
      <c r="K2057" s="142" t="s">
        <v>1086</v>
      </c>
      <c r="L2057" s="142"/>
      <c r="M2057" s="80" t="str">
        <f>IFERROR(VLOOKUP(K2057,REFERENCES!R:S,2,FALSE),"")</f>
        <v>Valeur en USD</v>
      </c>
      <c r="N2057" s="144">
        <v>50</v>
      </c>
      <c r="O2057" s="75"/>
      <c r="P2057" s="75"/>
      <c r="Q2057" s="75"/>
      <c r="R2057" s="79" t="str">
        <f t="shared" si="118"/>
        <v/>
      </c>
      <c r="S2057" s="144">
        <v>110</v>
      </c>
      <c r="T2057" s="85"/>
      <c r="U2057" s="142" t="s">
        <v>174</v>
      </c>
      <c r="V2057" s="142" t="s">
        <v>200</v>
      </c>
      <c r="W2057" s="86" t="s">
        <v>1273</v>
      </c>
      <c r="X2057" s="142"/>
      <c r="Y2057" s="142"/>
      <c r="Z2057" s="142"/>
      <c r="AA2057" s="142" t="s">
        <v>1091</v>
      </c>
      <c r="AB2057" s="142" t="str">
        <f t="shared" si="119"/>
        <v>WOR20161030OUAN11</v>
      </c>
      <c r="AC2057" s="142">
        <f t="shared" si="120"/>
        <v>0</v>
      </c>
      <c r="AD2057" s="142" t="str">
        <f>VLOOKUP(U2057,NIVEAUXADMIN!A:B,2,FALSE)</f>
        <v>HT01</v>
      </c>
      <c r="AE2057" s="142" t="str">
        <f>VLOOKUP(V2057,NIVEAUXADMIN!E:F,2,FALSE)</f>
        <v>HT01151</v>
      </c>
      <c r="AF2057" s="142" t="str">
        <f>VLOOKUP(W2057,NIVEAUXADMIN!I:J,2,FALSE)</f>
        <v>HT01151-06</v>
      </c>
      <c r="AG2057" s="142">
        <f>IF(SUMPRODUCT(($A$4:$A2057=A2057)*($V$4:$V2057=V2057))&gt;1,0,1)</f>
        <v>0</v>
      </c>
    </row>
    <row r="2058" spans="1:33">
      <c r="A2058" s="142" t="s">
        <v>1090</v>
      </c>
      <c r="B2058" s="142" t="s">
        <v>1090</v>
      </c>
      <c r="C2058" s="142" t="s">
        <v>26</v>
      </c>
      <c r="D2058" s="72" t="s">
        <v>2651</v>
      </c>
      <c r="E2058" s="72"/>
      <c r="F2058" s="142" t="s">
        <v>16</v>
      </c>
      <c r="G2058" s="142" t="str">
        <f t="shared" si="117"/>
        <v>Octobre</v>
      </c>
      <c r="H2058" s="158">
        <v>42673</v>
      </c>
      <c r="I2058" s="84" t="s">
        <v>1049</v>
      </c>
      <c r="J2058" s="142" t="s">
        <v>1084</v>
      </c>
      <c r="K2058" s="142" t="s">
        <v>1085</v>
      </c>
      <c r="L2058" s="142"/>
      <c r="M2058" s="80" t="str">
        <f>IFERROR(VLOOKUP(K2058,REFERENCES!R:S,2,FALSE),"")</f>
        <v>Valeur en USD</v>
      </c>
      <c r="N2058" s="144">
        <v>25</v>
      </c>
      <c r="O2058" s="75"/>
      <c r="P2058" s="75"/>
      <c r="Q2058" s="75"/>
      <c r="R2058" s="79" t="str">
        <f t="shared" si="118"/>
        <v/>
      </c>
      <c r="S2058" s="144">
        <v>74</v>
      </c>
      <c r="T2058" s="85"/>
      <c r="U2058" s="142" t="s">
        <v>174</v>
      </c>
      <c r="V2058" s="142" t="s">
        <v>200</v>
      </c>
      <c r="W2058" s="86" t="s">
        <v>1273</v>
      </c>
      <c r="X2058" s="142"/>
      <c r="Y2058" s="142"/>
      <c r="Z2058" s="142"/>
      <c r="AA2058" s="142"/>
      <c r="AB2058" s="142" t="str">
        <f t="shared" si="119"/>
        <v>WOR20161030OUAN11</v>
      </c>
      <c r="AC2058" s="142">
        <f t="shared" si="120"/>
        <v>0</v>
      </c>
      <c r="AD2058" s="142" t="str">
        <f>VLOOKUP(U2058,NIVEAUXADMIN!A:B,2,FALSE)</f>
        <v>HT01</v>
      </c>
      <c r="AE2058" s="142" t="str">
        <f>VLOOKUP(V2058,NIVEAUXADMIN!E:F,2,FALSE)</f>
        <v>HT01151</v>
      </c>
      <c r="AF2058" s="142" t="str">
        <f>VLOOKUP(W2058,NIVEAUXADMIN!I:J,2,FALSE)</f>
        <v>HT01151-06</v>
      </c>
      <c r="AG2058" s="142">
        <f>IF(SUMPRODUCT(($A$4:$A2058=A2058)*($V$4:$V2058=V2058))&gt;1,0,1)</f>
        <v>0</v>
      </c>
    </row>
    <row r="2059" spans="1:33">
      <c r="A2059" s="142" t="s">
        <v>1090</v>
      </c>
      <c r="B2059" s="142" t="s">
        <v>1090</v>
      </c>
      <c r="C2059" s="142" t="s">
        <v>26</v>
      </c>
      <c r="D2059" s="72"/>
      <c r="E2059" s="72"/>
      <c r="F2059" s="142" t="s">
        <v>16</v>
      </c>
      <c r="G2059" s="142" t="str">
        <f t="shared" si="117"/>
        <v>Octobre</v>
      </c>
      <c r="H2059" s="158">
        <v>42673</v>
      </c>
      <c r="I2059" s="84" t="s">
        <v>1049</v>
      </c>
      <c r="J2059" s="142" t="s">
        <v>1084</v>
      </c>
      <c r="K2059" s="142" t="s">
        <v>1086</v>
      </c>
      <c r="L2059" s="142"/>
      <c r="M2059" s="80" t="str">
        <f>IFERROR(VLOOKUP(K2059,REFERENCES!R:S,2,FALSE),"")</f>
        <v>Valeur en USD</v>
      </c>
      <c r="N2059" s="144">
        <v>50</v>
      </c>
      <c r="O2059" s="75"/>
      <c r="P2059" s="75"/>
      <c r="Q2059" s="75"/>
      <c r="R2059" s="79" t="str">
        <f t="shared" si="118"/>
        <v/>
      </c>
      <c r="S2059" s="144">
        <v>907</v>
      </c>
      <c r="T2059" s="85"/>
      <c r="U2059" s="142" t="s">
        <v>174</v>
      </c>
      <c r="V2059" s="142" t="s">
        <v>200</v>
      </c>
      <c r="W2059" s="86" t="s">
        <v>1511</v>
      </c>
      <c r="X2059" s="142"/>
      <c r="Y2059" s="142"/>
      <c r="Z2059" s="142"/>
      <c r="AA2059" s="142" t="s">
        <v>1091</v>
      </c>
      <c r="AB2059" s="142" t="str">
        <f t="shared" si="119"/>
        <v>WOR20161030OUAN2È</v>
      </c>
      <c r="AC2059" s="142">
        <f t="shared" si="120"/>
        <v>0</v>
      </c>
      <c r="AD2059" s="142" t="str">
        <f>VLOOKUP(U2059,NIVEAUXADMIN!A:B,2,FALSE)</f>
        <v>HT01</v>
      </c>
      <c r="AE2059" s="142" t="str">
        <f>VLOOKUP(V2059,NIVEAUXADMIN!E:F,2,FALSE)</f>
        <v>HT01151</v>
      </c>
      <c r="AF2059" s="142" t="str">
        <f>VLOOKUP(W2059,NIVEAUXADMIN!I:J,2,FALSE)</f>
        <v>HT01151-02</v>
      </c>
      <c r="AG2059" s="142">
        <f>IF(SUMPRODUCT(($A$4:$A2059=A2059)*($V$4:$V2059=V2059))&gt;1,0,1)</f>
        <v>0</v>
      </c>
    </row>
    <row r="2060" spans="1:33">
      <c r="A2060" s="142" t="s">
        <v>1090</v>
      </c>
      <c r="B2060" s="142" t="s">
        <v>1090</v>
      </c>
      <c r="C2060" s="142" t="s">
        <v>26</v>
      </c>
      <c r="D2060" s="72" t="s">
        <v>2651</v>
      </c>
      <c r="E2060" s="72"/>
      <c r="F2060" s="142" t="s">
        <v>16</v>
      </c>
      <c r="G2060" s="142" t="str">
        <f t="shared" si="117"/>
        <v>Octobre</v>
      </c>
      <c r="H2060" s="158">
        <v>42673</v>
      </c>
      <c r="I2060" s="84" t="s">
        <v>1049</v>
      </c>
      <c r="J2060" s="142" t="s">
        <v>1084</v>
      </c>
      <c r="K2060" s="142" t="s">
        <v>1085</v>
      </c>
      <c r="L2060" s="142"/>
      <c r="M2060" s="80" t="str">
        <f>IFERROR(VLOOKUP(K2060,REFERENCES!R:S,2,FALSE),"")</f>
        <v>Valeur en USD</v>
      </c>
      <c r="N2060" s="144">
        <v>25</v>
      </c>
      <c r="O2060" s="75"/>
      <c r="P2060" s="75"/>
      <c r="Q2060" s="75"/>
      <c r="R2060" s="79" t="str">
        <f t="shared" si="118"/>
        <v/>
      </c>
      <c r="S2060" s="144">
        <v>116</v>
      </c>
      <c r="T2060" s="85"/>
      <c r="U2060" s="142" t="s">
        <v>174</v>
      </c>
      <c r="V2060" s="142" t="s">
        <v>200</v>
      </c>
      <c r="W2060" s="86" t="s">
        <v>1511</v>
      </c>
      <c r="X2060" s="142"/>
      <c r="Y2060" s="142"/>
      <c r="Z2060" s="142"/>
      <c r="AA2060" s="142"/>
      <c r="AB2060" s="142" t="str">
        <f t="shared" si="119"/>
        <v>WOR20161030OUAN2È</v>
      </c>
      <c r="AC2060" s="142">
        <f t="shared" si="120"/>
        <v>0</v>
      </c>
      <c r="AD2060" s="142" t="str">
        <f>VLOOKUP(U2060,NIVEAUXADMIN!A:B,2,FALSE)</f>
        <v>HT01</v>
      </c>
      <c r="AE2060" s="142" t="str">
        <f>VLOOKUP(V2060,NIVEAUXADMIN!E:F,2,FALSE)</f>
        <v>HT01151</v>
      </c>
      <c r="AF2060" s="142" t="str">
        <f>VLOOKUP(W2060,NIVEAUXADMIN!I:J,2,FALSE)</f>
        <v>HT01151-02</v>
      </c>
      <c r="AG2060" s="142">
        <f>IF(SUMPRODUCT(($A$4:$A2060=A2060)*($V$4:$V2060=V2060))&gt;1,0,1)</f>
        <v>0</v>
      </c>
    </row>
    <row r="2061" spans="1:33">
      <c r="A2061" s="142" t="s">
        <v>1090</v>
      </c>
      <c r="B2061" s="142" t="s">
        <v>1090</v>
      </c>
      <c r="C2061" s="142" t="s">
        <v>26</v>
      </c>
      <c r="D2061" s="72"/>
      <c r="E2061" s="72"/>
      <c r="F2061" s="142" t="s">
        <v>16</v>
      </c>
      <c r="G2061" s="142" t="str">
        <f t="shared" si="117"/>
        <v>Octobre</v>
      </c>
      <c r="H2061" s="158">
        <v>42673</v>
      </c>
      <c r="I2061" s="84" t="s">
        <v>1049</v>
      </c>
      <c r="J2061" s="142" t="s">
        <v>1084</v>
      </c>
      <c r="K2061" s="142" t="s">
        <v>1086</v>
      </c>
      <c r="L2061" s="142"/>
      <c r="M2061" s="80" t="str">
        <f>IFERROR(VLOOKUP(K2061,REFERENCES!R:S,2,FALSE),"")</f>
        <v>Valeur en USD</v>
      </c>
      <c r="N2061" s="144">
        <v>50</v>
      </c>
      <c r="O2061" s="75"/>
      <c r="P2061" s="75"/>
      <c r="Q2061" s="75"/>
      <c r="R2061" s="79" t="str">
        <f t="shared" si="118"/>
        <v/>
      </c>
      <c r="S2061" s="144">
        <v>176</v>
      </c>
      <c r="T2061" s="85"/>
      <c r="U2061" s="142" t="s">
        <v>174</v>
      </c>
      <c r="V2061" s="142" t="s">
        <v>200</v>
      </c>
      <c r="W2061" s="86" t="s">
        <v>1266</v>
      </c>
      <c r="X2061" s="142"/>
      <c r="Y2061" s="142"/>
      <c r="Z2061" s="142"/>
      <c r="AA2061" s="142" t="s">
        <v>1091</v>
      </c>
      <c r="AB2061" s="142" t="str">
        <f t="shared" si="119"/>
        <v>WOR20161030OUAN10</v>
      </c>
      <c r="AC2061" s="142">
        <f t="shared" si="120"/>
        <v>0</v>
      </c>
      <c r="AD2061" s="142" t="str">
        <f>VLOOKUP(U2061,NIVEAUXADMIN!A:B,2,FALSE)</f>
        <v>HT01</v>
      </c>
      <c r="AE2061" s="142" t="str">
        <f>VLOOKUP(V2061,NIVEAUXADMIN!E:F,2,FALSE)</f>
        <v>HT01151</v>
      </c>
      <c r="AF2061" s="142" t="str">
        <f>VLOOKUP(W2061,NIVEAUXADMIN!I:J,2,FALSE)</f>
        <v>HT01151-05</v>
      </c>
      <c r="AG2061" s="142">
        <f>IF(SUMPRODUCT(($A$4:$A2061=A2061)*($V$4:$V2061=V2061))&gt;1,0,1)</f>
        <v>0</v>
      </c>
    </row>
    <row r="2062" spans="1:33">
      <c r="A2062" s="142" t="s">
        <v>1090</v>
      </c>
      <c r="B2062" s="142" t="s">
        <v>1090</v>
      </c>
      <c r="C2062" s="142" t="s">
        <v>26</v>
      </c>
      <c r="D2062" s="72" t="s">
        <v>2651</v>
      </c>
      <c r="E2062" s="72"/>
      <c r="F2062" s="142" t="s">
        <v>16</v>
      </c>
      <c r="G2062" s="142" t="str">
        <f t="shared" si="117"/>
        <v>Octobre</v>
      </c>
      <c r="H2062" s="158">
        <v>42673</v>
      </c>
      <c r="I2062" s="84" t="s">
        <v>1049</v>
      </c>
      <c r="J2062" s="142" t="s">
        <v>1084</v>
      </c>
      <c r="K2062" s="142" t="s">
        <v>1085</v>
      </c>
      <c r="L2062" s="142"/>
      <c r="M2062" s="80" t="str">
        <f>IFERROR(VLOOKUP(K2062,REFERENCES!R:S,2,FALSE),"")</f>
        <v>Valeur en USD</v>
      </c>
      <c r="N2062" s="144">
        <v>25</v>
      </c>
      <c r="O2062" s="75"/>
      <c r="P2062" s="75"/>
      <c r="Q2062" s="75"/>
      <c r="R2062" s="79" t="str">
        <f t="shared" si="118"/>
        <v/>
      </c>
      <c r="S2062" s="144">
        <v>44</v>
      </c>
      <c r="T2062" s="85"/>
      <c r="U2062" s="142" t="s">
        <v>174</v>
      </c>
      <c r="V2062" s="142" t="s">
        <v>200</v>
      </c>
      <c r="W2062" s="86" t="s">
        <v>1266</v>
      </c>
      <c r="X2062" s="142"/>
      <c r="Y2062" s="142"/>
      <c r="Z2062" s="142"/>
      <c r="AA2062" s="142"/>
      <c r="AB2062" s="142" t="str">
        <f t="shared" si="119"/>
        <v>WOR20161030OUAN10</v>
      </c>
      <c r="AC2062" s="142">
        <f t="shared" si="120"/>
        <v>0</v>
      </c>
      <c r="AD2062" s="142" t="str">
        <f>VLOOKUP(U2062,NIVEAUXADMIN!A:B,2,FALSE)</f>
        <v>HT01</v>
      </c>
      <c r="AE2062" s="142" t="str">
        <f>VLOOKUP(V2062,NIVEAUXADMIN!E:F,2,FALSE)</f>
        <v>HT01151</v>
      </c>
      <c r="AF2062" s="142" t="str">
        <f>VLOOKUP(W2062,NIVEAUXADMIN!I:J,2,FALSE)</f>
        <v>HT01151-05</v>
      </c>
      <c r="AG2062" s="142">
        <f>IF(SUMPRODUCT(($A$4:$A2062=A2062)*($V$4:$V2062=V2062))&gt;1,0,1)</f>
        <v>0</v>
      </c>
    </row>
    <row r="2063" spans="1:33">
      <c r="A2063" s="142" t="s">
        <v>1090</v>
      </c>
      <c r="B2063" s="142" t="s">
        <v>1090</v>
      </c>
      <c r="C2063" s="142" t="s">
        <v>26</v>
      </c>
      <c r="D2063" s="72"/>
      <c r="E2063" s="72"/>
      <c r="F2063" s="142" t="s">
        <v>16</v>
      </c>
      <c r="G2063" s="142" t="str">
        <f t="shared" si="117"/>
        <v>Octobre</v>
      </c>
      <c r="H2063" s="158">
        <v>42673</v>
      </c>
      <c r="I2063" s="84" t="s">
        <v>1050</v>
      </c>
      <c r="J2063" s="142" t="s">
        <v>1029</v>
      </c>
      <c r="K2063" s="142" t="s">
        <v>1029</v>
      </c>
      <c r="L2063" s="142"/>
      <c r="M2063" s="80" t="str">
        <f>IFERROR(VLOOKUP(K2063,REFERENCES!R:S,2,FALSE),"")</f>
        <v/>
      </c>
      <c r="N2063" s="166">
        <v>135</v>
      </c>
      <c r="O2063" s="75"/>
      <c r="P2063" s="75"/>
      <c r="Q2063" s="75"/>
      <c r="R2063" s="79" t="str">
        <f t="shared" si="118"/>
        <v/>
      </c>
      <c r="S2063" s="144">
        <v>135</v>
      </c>
      <c r="T2063" s="85" t="s">
        <v>1040</v>
      </c>
      <c r="U2063" s="142" t="s">
        <v>174</v>
      </c>
      <c r="V2063" s="142" t="s">
        <v>482</v>
      </c>
      <c r="W2063" s="86" t="s">
        <v>1506</v>
      </c>
      <c r="X2063" s="142"/>
      <c r="Y2063" s="142"/>
      <c r="Z2063" s="142"/>
      <c r="AA2063" s="142"/>
      <c r="AB2063" s="142" t="str">
        <f t="shared" si="119"/>
        <v>WOR20161030OUKE2È</v>
      </c>
      <c r="AC2063" s="142">
        <f t="shared" si="120"/>
        <v>0</v>
      </c>
      <c r="AD2063" s="142" t="str">
        <f>VLOOKUP(U2063,NIVEAUXADMIN!A:B,2,FALSE)</f>
        <v>HT01</v>
      </c>
      <c r="AE2063" s="142" t="str">
        <f>VLOOKUP(V2063,NIVEAUXADMIN!E:F,2,FALSE)</f>
        <v>HT01115</v>
      </c>
      <c r="AF2063" s="142" t="str">
        <f>VLOOKUP(W2063,NIVEAUXADMIN!I:J,2,FALSE)</f>
        <v>HT01115-01</v>
      </c>
      <c r="AG2063" s="142">
        <f>IF(SUMPRODUCT(($A$4:$A2063=A2063)*($V$4:$V2063=V2063))&gt;1,0,1)</f>
        <v>0</v>
      </c>
    </row>
    <row r="2064" spans="1:33">
      <c r="A2064" s="142" t="s">
        <v>1090</v>
      </c>
      <c r="B2064" s="142" t="s">
        <v>1090</v>
      </c>
      <c r="C2064" s="142" t="s">
        <v>26</v>
      </c>
      <c r="D2064" s="72"/>
      <c r="E2064" s="72"/>
      <c r="F2064" s="142" t="s">
        <v>16</v>
      </c>
      <c r="G2064" s="142" t="str">
        <f t="shared" si="117"/>
        <v>Octobre</v>
      </c>
      <c r="H2064" s="158">
        <v>42673</v>
      </c>
      <c r="I2064" s="84" t="s">
        <v>1049</v>
      </c>
      <c r="J2064" s="142" t="s">
        <v>1084</v>
      </c>
      <c r="K2064" s="142" t="s">
        <v>1086</v>
      </c>
      <c r="L2064" s="142"/>
      <c r="M2064" s="80" t="str">
        <f>IFERROR(VLOOKUP(K2064,REFERENCES!R:S,2,FALSE),"")</f>
        <v>Valeur en USD</v>
      </c>
      <c r="N2064" s="144">
        <v>50</v>
      </c>
      <c r="O2064" s="75"/>
      <c r="P2064" s="75"/>
      <c r="Q2064" s="75"/>
      <c r="R2064" s="79" t="str">
        <f t="shared" si="118"/>
        <v/>
      </c>
      <c r="S2064" s="144">
        <v>403</v>
      </c>
      <c r="T2064" s="85"/>
      <c r="U2064" s="142" t="s">
        <v>174</v>
      </c>
      <c r="V2064" s="142" t="s">
        <v>494</v>
      </c>
      <c r="W2064" s="86" t="s">
        <v>1775</v>
      </c>
      <c r="X2064" s="142"/>
      <c r="Y2064" s="142"/>
      <c r="Z2064" s="142"/>
      <c r="AA2064" s="142" t="s">
        <v>1091</v>
      </c>
      <c r="AB2064" s="142" t="str">
        <f t="shared" si="119"/>
        <v>WOR20161030OUPO7È</v>
      </c>
      <c r="AC2064" s="142">
        <f t="shared" si="120"/>
        <v>0</v>
      </c>
      <c r="AD2064" s="142" t="str">
        <f>VLOOKUP(U2064,NIVEAUXADMIN!A:B,2,FALSE)</f>
        <v>HT01</v>
      </c>
      <c r="AE2064" s="142" t="str">
        <f>VLOOKUP(V2064,NIVEAUXADMIN!E:F,2,FALSE)</f>
        <v>HT01152</v>
      </c>
      <c r="AF2064" s="142" t="str">
        <f>VLOOKUP(W2064,NIVEAUXADMIN!I:J,2,FALSE)</f>
        <v>HT01152-02</v>
      </c>
      <c r="AG2064" s="142">
        <f>IF(SUMPRODUCT(($A$4:$A2064=A2064)*($V$4:$V2064=V2064))&gt;1,0,1)</f>
        <v>0</v>
      </c>
    </row>
    <row r="2065" spans="1:33">
      <c r="A2065" s="142" t="s">
        <v>1090</v>
      </c>
      <c r="B2065" s="142" t="s">
        <v>1090</v>
      </c>
      <c r="C2065" s="142" t="s">
        <v>26</v>
      </c>
      <c r="D2065" s="72" t="s">
        <v>2651</v>
      </c>
      <c r="E2065" s="72"/>
      <c r="F2065" s="142" t="s">
        <v>16</v>
      </c>
      <c r="G2065" s="142" t="str">
        <f t="shared" si="117"/>
        <v>Octobre</v>
      </c>
      <c r="H2065" s="158">
        <v>42673</v>
      </c>
      <c r="I2065" s="84" t="s">
        <v>1049</v>
      </c>
      <c r="J2065" s="142" t="s">
        <v>1084</v>
      </c>
      <c r="K2065" s="142" t="s">
        <v>1085</v>
      </c>
      <c r="L2065" s="142"/>
      <c r="M2065" s="80" t="str">
        <f>IFERROR(VLOOKUP(K2065,REFERENCES!R:S,2,FALSE),"")</f>
        <v>Valeur en USD</v>
      </c>
      <c r="N2065" s="144">
        <v>25</v>
      </c>
      <c r="O2065" s="75"/>
      <c r="P2065" s="75"/>
      <c r="Q2065" s="75"/>
      <c r="R2065" s="79" t="str">
        <f t="shared" si="118"/>
        <v/>
      </c>
      <c r="S2065" s="144">
        <v>112</v>
      </c>
      <c r="T2065" s="85"/>
      <c r="U2065" s="142" t="s">
        <v>174</v>
      </c>
      <c r="V2065" s="142" t="s">
        <v>494</v>
      </c>
      <c r="W2065" s="86" t="s">
        <v>1775</v>
      </c>
      <c r="X2065" s="142"/>
      <c r="Y2065" s="142"/>
      <c r="Z2065" s="142"/>
      <c r="AA2065" s="142"/>
      <c r="AB2065" s="142" t="str">
        <f t="shared" si="119"/>
        <v>WOR20161030OUPO7È</v>
      </c>
      <c r="AC2065" s="142">
        <f t="shared" si="120"/>
        <v>0</v>
      </c>
      <c r="AD2065" s="142" t="str">
        <f>VLOOKUP(U2065,NIVEAUXADMIN!A:B,2,FALSE)</f>
        <v>HT01</v>
      </c>
      <c r="AE2065" s="142" t="str">
        <f>VLOOKUP(V2065,NIVEAUXADMIN!E:F,2,FALSE)</f>
        <v>HT01152</v>
      </c>
      <c r="AF2065" s="142" t="str">
        <f>VLOOKUP(W2065,NIVEAUXADMIN!I:J,2,FALSE)</f>
        <v>HT01152-02</v>
      </c>
      <c r="AG2065" s="142">
        <f>IF(SUMPRODUCT(($A$4:$A2065=A2065)*($V$4:$V2065=V2065))&gt;1,0,1)</f>
        <v>0</v>
      </c>
    </row>
    <row r="2066" spans="1:33">
      <c r="A2066" s="142" t="s">
        <v>1090</v>
      </c>
      <c r="B2066" s="142" t="s">
        <v>1090</v>
      </c>
      <c r="C2066" s="142" t="s">
        <v>26</v>
      </c>
      <c r="D2066" s="72" t="s">
        <v>2651</v>
      </c>
      <c r="E2066" s="72"/>
      <c r="F2066" s="142" t="s">
        <v>16</v>
      </c>
      <c r="G2066" s="142" t="str">
        <f t="shared" si="117"/>
        <v>Octobre</v>
      </c>
      <c r="H2066" s="158">
        <v>42673</v>
      </c>
      <c r="I2066" s="84" t="s">
        <v>1049</v>
      </c>
      <c r="J2066" s="142" t="s">
        <v>1084</v>
      </c>
      <c r="K2066" s="142" t="s">
        <v>1086</v>
      </c>
      <c r="L2066" s="142"/>
      <c r="M2066" s="80" t="str">
        <f>IFERROR(VLOOKUP(K2066,REFERENCES!R:S,2,FALSE),"")</f>
        <v>Valeur en USD</v>
      </c>
      <c r="N2066" s="144">
        <v>50</v>
      </c>
      <c r="O2066" s="75"/>
      <c r="P2066" s="75"/>
      <c r="Q2066" s="75"/>
      <c r="R2066" s="79" t="str">
        <f t="shared" si="118"/>
        <v/>
      </c>
      <c r="S2066" s="144">
        <v>127</v>
      </c>
      <c r="T2066" s="85"/>
      <c r="U2066" s="142" t="s">
        <v>174</v>
      </c>
      <c r="V2066" s="142" t="s">
        <v>494</v>
      </c>
      <c r="W2066" s="86" t="s">
        <v>1706</v>
      </c>
      <c r="X2066" s="142"/>
      <c r="Y2066" s="142"/>
      <c r="Z2066" s="142"/>
      <c r="AA2066" s="142" t="s">
        <v>1091</v>
      </c>
      <c r="AB2066" s="142" t="str">
        <f t="shared" si="119"/>
        <v>WOR20161030OUPO5È</v>
      </c>
      <c r="AC2066" s="142">
        <f t="shared" si="120"/>
        <v>0</v>
      </c>
      <c r="AD2066" s="142" t="str">
        <f>VLOOKUP(U2066,NIVEAUXADMIN!A:B,2,FALSE)</f>
        <v>HT01</v>
      </c>
      <c r="AE2066" s="142" t="str">
        <f>VLOOKUP(V2066,NIVEAUXADMIN!E:F,2,FALSE)</f>
        <v>HT01152</v>
      </c>
      <c r="AF2066" s="142" t="str">
        <f>VLOOKUP(W2066,NIVEAUXADMIN!I:J,2,FALSE)</f>
        <v>HT01152-05</v>
      </c>
      <c r="AG2066" s="142">
        <f>IF(SUMPRODUCT(($A$4:$A2066=A2066)*($V$4:$V2066=V2066))&gt;1,0,1)</f>
        <v>0</v>
      </c>
    </row>
    <row r="2067" spans="1:33">
      <c r="A2067" s="142" t="s">
        <v>1090</v>
      </c>
      <c r="B2067" s="142" t="s">
        <v>1090</v>
      </c>
      <c r="C2067" s="142" t="s">
        <v>26</v>
      </c>
      <c r="D2067" s="72" t="s">
        <v>2651</v>
      </c>
      <c r="E2067" s="72"/>
      <c r="F2067" s="142" t="s">
        <v>16</v>
      </c>
      <c r="G2067" s="142" t="str">
        <f t="shared" si="117"/>
        <v>Octobre</v>
      </c>
      <c r="H2067" s="158">
        <v>42673</v>
      </c>
      <c r="I2067" s="84" t="s">
        <v>1049</v>
      </c>
      <c r="J2067" s="142" t="s">
        <v>1084</v>
      </c>
      <c r="K2067" s="142" t="s">
        <v>1085</v>
      </c>
      <c r="L2067" s="142"/>
      <c r="M2067" s="80" t="str">
        <f>IFERROR(VLOOKUP(K2067,REFERENCES!R:S,2,FALSE),"")</f>
        <v>Valeur en USD</v>
      </c>
      <c r="N2067" s="144">
        <v>25</v>
      </c>
      <c r="O2067" s="75"/>
      <c r="P2067" s="75"/>
      <c r="Q2067" s="75"/>
      <c r="R2067" s="79" t="str">
        <f t="shared" si="118"/>
        <v/>
      </c>
      <c r="S2067" s="144">
        <v>66</v>
      </c>
      <c r="T2067" s="85"/>
      <c r="U2067" s="142" t="s">
        <v>174</v>
      </c>
      <c r="V2067" s="142" t="s">
        <v>494</v>
      </c>
      <c r="W2067" s="86" t="s">
        <v>1706</v>
      </c>
      <c r="X2067" s="142"/>
      <c r="Y2067" s="142"/>
      <c r="Z2067" s="142"/>
      <c r="AA2067" s="142"/>
      <c r="AB2067" s="142" t="str">
        <f t="shared" si="119"/>
        <v>WOR20161030OUPO5È</v>
      </c>
      <c r="AC2067" s="142">
        <f t="shared" si="120"/>
        <v>0</v>
      </c>
      <c r="AD2067" s="142" t="str">
        <f>VLOOKUP(U2067,NIVEAUXADMIN!A:B,2,FALSE)</f>
        <v>HT01</v>
      </c>
      <c r="AE2067" s="142" t="str">
        <f>VLOOKUP(V2067,NIVEAUXADMIN!E:F,2,FALSE)</f>
        <v>HT01152</v>
      </c>
      <c r="AF2067" s="142" t="str">
        <f>VLOOKUP(W2067,NIVEAUXADMIN!I:J,2,FALSE)</f>
        <v>HT01152-05</v>
      </c>
      <c r="AG2067" s="142">
        <f>IF(SUMPRODUCT(($A$4:$A2067=A2067)*($V$4:$V2067=V2067))&gt;1,0,1)</f>
        <v>0</v>
      </c>
    </row>
    <row r="2068" spans="1:33">
      <c r="A2068" s="142" t="s">
        <v>1090</v>
      </c>
      <c r="B2068" s="142" t="s">
        <v>1090</v>
      </c>
      <c r="C2068" s="142" t="s">
        <v>26</v>
      </c>
      <c r="D2068" s="72"/>
      <c r="E2068" s="72"/>
      <c r="F2068" s="142" t="s">
        <v>16</v>
      </c>
      <c r="G2068" s="142" t="str">
        <f t="shared" si="117"/>
        <v>Octobre</v>
      </c>
      <c r="H2068" s="158">
        <v>42673</v>
      </c>
      <c r="I2068" s="84" t="s">
        <v>1049</v>
      </c>
      <c r="J2068" s="142" t="s">
        <v>1084</v>
      </c>
      <c r="K2068" s="142" t="s">
        <v>1086</v>
      </c>
      <c r="L2068" s="142"/>
      <c r="M2068" s="80" t="str">
        <f>IFERROR(VLOOKUP(K2068,REFERENCES!R:S,2,FALSE),"")</f>
        <v>Valeur en USD</v>
      </c>
      <c r="N2068" s="144">
        <v>50</v>
      </c>
      <c r="O2068" s="75"/>
      <c r="P2068" s="75"/>
      <c r="Q2068" s="75"/>
      <c r="R2068" s="79" t="str">
        <f t="shared" si="118"/>
        <v/>
      </c>
      <c r="S2068" s="144">
        <v>229</v>
      </c>
      <c r="T2068" s="85"/>
      <c r="U2068" s="142" t="s">
        <v>174</v>
      </c>
      <c r="V2068" s="142" t="s">
        <v>494</v>
      </c>
      <c r="W2068" s="86" t="s">
        <v>1740</v>
      </c>
      <c r="X2068" s="142"/>
      <c r="Y2068" s="142"/>
      <c r="Z2068" s="142"/>
      <c r="AA2068" s="142" t="s">
        <v>1091</v>
      </c>
      <c r="AB2068" s="142" t="str">
        <f t="shared" si="119"/>
        <v>WOR20161030OUPO6È</v>
      </c>
      <c r="AC2068" s="142">
        <f t="shared" si="120"/>
        <v>0</v>
      </c>
      <c r="AD2068" s="142" t="str">
        <f>VLOOKUP(U2068,NIVEAUXADMIN!A:B,2,FALSE)</f>
        <v>HT01</v>
      </c>
      <c r="AE2068" s="142" t="str">
        <f>VLOOKUP(V2068,NIVEAUXADMIN!E:F,2,FALSE)</f>
        <v>HT01152</v>
      </c>
      <c r="AF2068" s="142" t="str">
        <f>VLOOKUP(W2068,NIVEAUXADMIN!I:J,2,FALSE)</f>
        <v>HT01152-01</v>
      </c>
      <c r="AG2068" s="142">
        <f>IF(SUMPRODUCT(($A$4:$A2068=A2068)*($V$4:$V2068=V2068))&gt;1,0,1)</f>
        <v>0</v>
      </c>
    </row>
    <row r="2069" spans="1:33">
      <c r="A2069" s="142" t="s">
        <v>1090</v>
      </c>
      <c r="B2069" s="142" t="s">
        <v>1090</v>
      </c>
      <c r="C2069" s="142" t="s">
        <v>26</v>
      </c>
      <c r="D2069" s="72" t="s">
        <v>2651</v>
      </c>
      <c r="E2069" s="72"/>
      <c r="F2069" s="142" t="s">
        <v>16</v>
      </c>
      <c r="G2069" s="142" t="str">
        <f t="shared" si="117"/>
        <v>Octobre</v>
      </c>
      <c r="H2069" s="158">
        <v>42673</v>
      </c>
      <c r="I2069" s="84" t="s">
        <v>1049</v>
      </c>
      <c r="J2069" s="142" t="s">
        <v>1084</v>
      </c>
      <c r="K2069" s="142" t="s">
        <v>1085</v>
      </c>
      <c r="L2069" s="142"/>
      <c r="M2069" s="80" t="str">
        <f>IFERROR(VLOOKUP(K2069,REFERENCES!R:S,2,FALSE),"")</f>
        <v>Valeur en USD</v>
      </c>
      <c r="N2069" s="144">
        <v>25</v>
      </c>
      <c r="O2069" s="75"/>
      <c r="P2069" s="75"/>
      <c r="Q2069" s="75"/>
      <c r="R2069" s="79" t="str">
        <f t="shared" si="118"/>
        <v/>
      </c>
      <c r="S2069" s="144">
        <v>82</v>
      </c>
      <c r="T2069" s="85"/>
      <c r="U2069" s="142" t="s">
        <v>174</v>
      </c>
      <c r="V2069" s="142" t="s">
        <v>494</v>
      </c>
      <c r="W2069" s="86" t="s">
        <v>1740</v>
      </c>
      <c r="X2069" s="142"/>
      <c r="Y2069" s="142"/>
      <c r="Z2069" s="142"/>
      <c r="AA2069" s="142"/>
      <c r="AB2069" s="142" t="str">
        <f t="shared" si="119"/>
        <v>WOR20161030OUPO6È</v>
      </c>
      <c r="AC2069" s="142">
        <f t="shared" si="120"/>
        <v>0</v>
      </c>
      <c r="AD2069" s="142" t="str">
        <f>VLOOKUP(U2069,NIVEAUXADMIN!A:B,2,FALSE)</f>
        <v>HT01</v>
      </c>
      <c r="AE2069" s="142" t="str">
        <f>VLOOKUP(V2069,NIVEAUXADMIN!E:F,2,FALSE)</f>
        <v>HT01152</v>
      </c>
      <c r="AF2069" s="142" t="str">
        <f>VLOOKUP(W2069,NIVEAUXADMIN!I:J,2,FALSE)</f>
        <v>HT01152-01</v>
      </c>
      <c r="AG2069" s="142">
        <f>IF(SUMPRODUCT(($A$4:$A2069=A2069)*($V$4:$V2069=V2069))&gt;1,0,1)</f>
        <v>0</v>
      </c>
    </row>
    <row r="2070" spans="1:33">
      <c r="A2070" s="142" t="s">
        <v>1090</v>
      </c>
      <c r="B2070" s="142" t="s">
        <v>1090</v>
      </c>
      <c r="C2070" s="142" t="s">
        <v>26</v>
      </c>
      <c r="D2070" s="72"/>
      <c r="E2070" s="72"/>
      <c r="F2070" s="142" t="s">
        <v>16</v>
      </c>
      <c r="G2070" s="142" t="str">
        <f t="shared" si="117"/>
        <v>Octobre</v>
      </c>
      <c r="H2070" s="158">
        <v>42673</v>
      </c>
      <c r="I2070" s="84" t="s">
        <v>1049</v>
      </c>
      <c r="J2070" s="142" t="s">
        <v>1084</v>
      </c>
      <c r="K2070" s="142" t="s">
        <v>1086</v>
      </c>
      <c r="L2070" s="142"/>
      <c r="M2070" s="80" t="str">
        <f>IFERROR(VLOOKUP(K2070,REFERENCES!R:S,2,FALSE),"")</f>
        <v>Valeur en USD</v>
      </c>
      <c r="N2070" s="144">
        <v>50</v>
      </c>
      <c r="O2070" s="75"/>
      <c r="P2070" s="75"/>
      <c r="Q2070" s="75"/>
      <c r="R2070" s="79" t="str">
        <f t="shared" si="118"/>
        <v/>
      </c>
      <c r="S2070" s="144">
        <v>857</v>
      </c>
      <c r="T2070" s="85"/>
      <c r="U2070" s="142" t="s">
        <v>174</v>
      </c>
      <c r="V2070" s="142" t="s">
        <v>494</v>
      </c>
      <c r="W2070" s="86" t="s">
        <v>1814</v>
      </c>
      <c r="X2070" s="142"/>
      <c r="Y2070" s="142"/>
      <c r="Z2070" s="142"/>
      <c r="AA2070" s="142" t="s">
        <v>1091</v>
      </c>
      <c r="AB2070" s="142" t="str">
        <f t="shared" si="119"/>
        <v>WOR20161030OUPO9È</v>
      </c>
      <c r="AC2070" s="142">
        <f t="shared" si="120"/>
        <v>0</v>
      </c>
      <c r="AD2070" s="142" t="str">
        <f>VLOOKUP(U2070,NIVEAUXADMIN!A:B,2,FALSE)</f>
        <v>HT01</v>
      </c>
      <c r="AE2070" s="142" t="str">
        <f>VLOOKUP(V2070,NIVEAUXADMIN!E:F,2,FALSE)</f>
        <v>HT01152</v>
      </c>
      <c r="AF2070" s="142" t="str">
        <f>VLOOKUP(W2070,NIVEAUXADMIN!I:J,2,FALSE)</f>
        <v>HT01152-04</v>
      </c>
      <c r="AG2070" s="142">
        <f>IF(SUMPRODUCT(($A$4:$A2070=A2070)*($V$4:$V2070=V2070))&gt;1,0,1)</f>
        <v>0</v>
      </c>
    </row>
    <row r="2071" spans="1:33">
      <c r="A2071" s="142" t="s">
        <v>1090</v>
      </c>
      <c r="B2071" s="142" t="s">
        <v>1090</v>
      </c>
      <c r="C2071" s="142" t="s">
        <v>26</v>
      </c>
      <c r="D2071" s="72" t="s">
        <v>2651</v>
      </c>
      <c r="E2071" s="72"/>
      <c r="F2071" s="142" t="s">
        <v>16</v>
      </c>
      <c r="G2071" s="142" t="str">
        <f t="shared" si="117"/>
        <v>Octobre</v>
      </c>
      <c r="H2071" s="158">
        <v>42673</v>
      </c>
      <c r="I2071" s="84" t="s">
        <v>1049</v>
      </c>
      <c r="J2071" s="142" t="s">
        <v>1084</v>
      </c>
      <c r="K2071" s="142" t="s">
        <v>1085</v>
      </c>
      <c r="L2071" s="142"/>
      <c r="M2071" s="80" t="str">
        <f>IFERROR(VLOOKUP(K2071,REFERENCES!R:S,2,FALSE),"")</f>
        <v>Valeur en USD</v>
      </c>
      <c r="N2071" s="144">
        <v>25</v>
      </c>
      <c r="O2071" s="75"/>
      <c r="P2071" s="75"/>
      <c r="Q2071" s="75"/>
      <c r="R2071" s="79" t="str">
        <f t="shared" si="118"/>
        <v/>
      </c>
      <c r="S2071" s="144">
        <v>198</v>
      </c>
      <c r="T2071" s="85"/>
      <c r="U2071" s="142" t="s">
        <v>174</v>
      </c>
      <c r="V2071" s="142" t="s">
        <v>494</v>
      </c>
      <c r="W2071" s="86" t="s">
        <v>1814</v>
      </c>
      <c r="X2071" s="142"/>
      <c r="Y2071" s="142"/>
      <c r="Z2071" s="142"/>
      <c r="AA2071" s="142"/>
      <c r="AB2071" s="142" t="str">
        <f t="shared" si="119"/>
        <v>WOR20161030OUPO9È</v>
      </c>
      <c r="AC2071" s="142">
        <f t="shared" si="120"/>
        <v>0</v>
      </c>
      <c r="AD2071" s="142" t="str">
        <f>VLOOKUP(U2071,NIVEAUXADMIN!A:B,2,FALSE)</f>
        <v>HT01</v>
      </c>
      <c r="AE2071" s="142" t="str">
        <f>VLOOKUP(V2071,NIVEAUXADMIN!E:F,2,FALSE)</f>
        <v>HT01152</v>
      </c>
      <c r="AF2071" s="142" t="str">
        <f>VLOOKUP(W2071,NIVEAUXADMIN!I:J,2,FALSE)</f>
        <v>HT01152-04</v>
      </c>
      <c r="AG2071" s="142">
        <f>IF(SUMPRODUCT(($A$4:$A2071=A2071)*($V$4:$V2071=V2071))&gt;1,0,1)</f>
        <v>0</v>
      </c>
    </row>
    <row r="2072" spans="1:33">
      <c r="A2072" s="142" t="s">
        <v>1090</v>
      </c>
      <c r="B2072" s="142" t="s">
        <v>1090</v>
      </c>
      <c r="C2072" s="142" t="s">
        <v>26</v>
      </c>
      <c r="D2072" s="72"/>
      <c r="E2072" s="72"/>
      <c r="F2072" s="142" t="s">
        <v>16</v>
      </c>
      <c r="G2072" s="142" t="str">
        <f t="shared" si="117"/>
        <v>Octobre</v>
      </c>
      <c r="H2072" s="158">
        <v>42673</v>
      </c>
      <c r="I2072" s="84" t="s">
        <v>1051</v>
      </c>
      <c r="J2072" s="142" t="s">
        <v>1052</v>
      </c>
      <c r="K2072" s="142" t="s">
        <v>1059</v>
      </c>
      <c r="L2072" s="142"/>
      <c r="M2072" s="80" t="str">
        <f>IFERROR(VLOOKUP(K2072,REFERENCES!R:S,2,FALSE),"")</f>
        <v>Nombre</v>
      </c>
      <c r="N2072" s="144">
        <v>6180</v>
      </c>
      <c r="O2072" s="75"/>
      <c r="P2072" s="75"/>
      <c r="Q2072" s="75"/>
      <c r="R2072" s="79" t="str">
        <f t="shared" si="118"/>
        <v/>
      </c>
      <c r="S2072" s="144">
        <v>103</v>
      </c>
      <c r="T2072" s="85" t="s">
        <v>1040</v>
      </c>
      <c r="U2072" s="142" t="s">
        <v>174</v>
      </c>
      <c r="V2072" s="142" t="s">
        <v>494</v>
      </c>
      <c r="W2072" s="86" t="s">
        <v>1804</v>
      </c>
      <c r="X2072" s="142"/>
      <c r="Y2072" s="142"/>
      <c r="Z2072" s="142"/>
      <c r="AA2072" s="142"/>
      <c r="AB2072" s="142" t="str">
        <f t="shared" si="119"/>
        <v>WOR20161030OUPO8È</v>
      </c>
      <c r="AC2072" s="142">
        <f t="shared" si="120"/>
        <v>0</v>
      </c>
      <c r="AD2072" s="142" t="str">
        <f>VLOOKUP(U2072,NIVEAUXADMIN!A:B,2,FALSE)</f>
        <v>HT01</v>
      </c>
      <c r="AE2072" s="142" t="str">
        <f>VLOOKUP(V2072,NIVEAUXADMIN!E:F,2,FALSE)</f>
        <v>HT01152</v>
      </c>
      <c r="AF2072" s="142" t="str">
        <f>VLOOKUP(W2072,NIVEAUXADMIN!I:J,2,FALSE)</f>
        <v>HT01152-03</v>
      </c>
      <c r="AG2072" s="142">
        <f>IF(SUMPRODUCT(($A$4:$A2072=A2072)*($V$4:$V2072=V2072))&gt;1,0,1)</f>
        <v>0</v>
      </c>
    </row>
    <row r="2073" spans="1:33">
      <c r="A2073" s="142" t="s">
        <v>1090</v>
      </c>
      <c r="B2073" s="142" t="s">
        <v>1090</v>
      </c>
      <c r="C2073" s="142" t="s">
        <v>26</v>
      </c>
      <c r="D2073" s="72"/>
      <c r="E2073" s="72"/>
      <c r="F2073" s="142" t="s">
        <v>16</v>
      </c>
      <c r="G2073" s="142" t="str">
        <f t="shared" si="117"/>
        <v>Octobre</v>
      </c>
      <c r="H2073" s="158">
        <v>42673</v>
      </c>
      <c r="I2073" s="84" t="s">
        <v>1049</v>
      </c>
      <c r="J2073" s="142" t="s">
        <v>1084</v>
      </c>
      <c r="K2073" s="142" t="s">
        <v>1086</v>
      </c>
      <c r="L2073" s="142"/>
      <c r="M2073" s="80" t="str">
        <f>IFERROR(VLOOKUP(K2073,REFERENCES!R:S,2,FALSE),"")</f>
        <v>Valeur en USD</v>
      </c>
      <c r="N2073" s="144">
        <v>50</v>
      </c>
      <c r="O2073" s="75"/>
      <c r="P2073" s="75"/>
      <c r="Q2073" s="75"/>
      <c r="R2073" s="79" t="str">
        <f t="shared" si="118"/>
        <v/>
      </c>
      <c r="S2073" s="144">
        <v>656</v>
      </c>
      <c r="T2073" s="85"/>
      <c r="U2073" s="142" t="s">
        <v>174</v>
      </c>
      <c r="V2073" s="142" t="s">
        <v>494</v>
      </c>
      <c r="W2073" s="86" t="s">
        <v>1804</v>
      </c>
      <c r="X2073" s="142"/>
      <c r="Y2073" s="142"/>
      <c r="Z2073" s="142"/>
      <c r="AA2073" s="142" t="s">
        <v>1091</v>
      </c>
      <c r="AB2073" s="142" t="str">
        <f t="shared" si="119"/>
        <v>WOR20161030OUPO8È</v>
      </c>
      <c r="AC2073" s="142">
        <f t="shared" si="120"/>
        <v>0</v>
      </c>
      <c r="AD2073" s="142" t="str">
        <f>VLOOKUP(U2073,NIVEAUXADMIN!A:B,2,FALSE)</f>
        <v>HT01</v>
      </c>
      <c r="AE2073" s="142" t="str">
        <f>VLOOKUP(V2073,NIVEAUXADMIN!E:F,2,FALSE)</f>
        <v>HT01152</v>
      </c>
      <c r="AF2073" s="142" t="str">
        <f>VLOOKUP(W2073,NIVEAUXADMIN!I:J,2,FALSE)</f>
        <v>HT01152-03</v>
      </c>
      <c r="AG2073" s="142">
        <f>IF(SUMPRODUCT(($A$4:$A2073=A2073)*($V$4:$V2073=V2073))&gt;1,0,1)</f>
        <v>0</v>
      </c>
    </row>
    <row r="2074" spans="1:33">
      <c r="A2074" s="142" t="s">
        <v>1090</v>
      </c>
      <c r="B2074" s="142" t="s">
        <v>1090</v>
      </c>
      <c r="C2074" s="142" t="s">
        <v>26</v>
      </c>
      <c r="D2074" s="72" t="s">
        <v>2651</v>
      </c>
      <c r="E2074" s="72"/>
      <c r="F2074" s="142" t="s">
        <v>16</v>
      </c>
      <c r="G2074" s="142" t="str">
        <f t="shared" si="117"/>
        <v>Octobre</v>
      </c>
      <c r="H2074" s="158">
        <v>42673</v>
      </c>
      <c r="I2074" s="84" t="s">
        <v>1049</v>
      </c>
      <c r="J2074" s="142" t="s">
        <v>1084</v>
      </c>
      <c r="K2074" s="142" t="s">
        <v>1085</v>
      </c>
      <c r="L2074" s="142"/>
      <c r="M2074" s="80" t="str">
        <f>IFERROR(VLOOKUP(K2074,REFERENCES!R:S,2,FALSE),"")</f>
        <v>Valeur en USD</v>
      </c>
      <c r="N2074" s="144">
        <v>25</v>
      </c>
      <c r="O2074" s="75"/>
      <c r="P2074" s="75"/>
      <c r="Q2074" s="75"/>
      <c r="R2074" s="79" t="str">
        <f t="shared" si="118"/>
        <v/>
      </c>
      <c r="S2074" s="144">
        <v>180</v>
      </c>
      <c r="T2074" s="85"/>
      <c r="U2074" s="142" t="s">
        <v>174</v>
      </c>
      <c r="V2074" s="142" t="s">
        <v>494</v>
      </c>
      <c r="W2074" s="86" t="s">
        <v>1804</v>
      </c>
      <c r="X2074" s="142"/>
      <c r="Y2074" s="142"/>
      <c r="Z2074" s="142"/>
      <c r="AA2074" s="142"/>
      <c r="AB2074" s="142" t="str">
        <f t="shared" si="119"/>
        <v>WOR20161030OUPO8È</v>
      </c>
      <c r="AC2074" s="142">
        <f t="shared" si="120"/>
        <v>0</v>
      </c>
      <c r="AD2074" s="142" t="str">
        <f>VLOOKUP(U2074,NIVEAUXADMIN!A:B,2,FALSE)</f>
        <v>HT01</v>
      </c>
      <c r="AE2074" s="142" t="str">
        <f>VLOOKUP(V2074,NIVEAUXADMIN!E:F,2,FALSE)</f>
        <v>HT01152</v>
      </c>
      <c r="AF2074" s="142" t="str">
        <f>VLOOKUP(W2074,NIVEAUXADMIN!I:J,2,FALSE)</f>
        <v>HT01152-03</v>
      </c>
      <c r="AG2074" s="142">
        <f>IF(SUMPRODUCT(($A$4:$A2074=A2074)*($V$4:$V2074=V2074))&gt;1,0,1)</f>
        <v>0</v>
      </c>
    </row>
    <row r="2075" spans="1:33">
      <c r="A2075" s="142" t="s">
        <v>1090</v>
      </c>
      <c r="B2075" s="142" t="s">
        <v>1090</v>
      </c>
      <c r="C2075" s="142" t="s">
        <v>26</v>
      </c>
      <c r="D2075" s="72"/>
      <c r="E2075" s="72"/>
      <c r="F2075" s="142" t="s">
        <v>16</v>
      </c>
      <c r="G2075" s="142" t="str">
        <f t="shared" si="117"/>
        <v>Novembre</v>
      </c>
      <c r="H2075" s="158">
        <v>42676</v>
      </c>
      <c r="I2075" s="84" t="s">
        <v>1049</v>
      </c>
      <c r="J2075" s="142" t="s">
        <v>1053</v>
      </c>
      <c r="K2075" s="142" t="s">
        <v>1048</v>
      </c>
      <c r="L2075" s="142"/>
      <c r="M2075" s="80" t="str">
        <f>IFERROR(VLOOKUP(K2075,REFERENCES!R:S,2,FALSE),"")</f>
        <v>Nombre</v>
      </c>
      <c r="N2075" s="144">
        <v>50</v>
      </c>
      <c r="O2075" s="75"/>
      <c r="P2075" s="75"/>
      <c r="Q2075" s="75"/>
      <c r="R2075" s="79" t="str">
        <f t="shared" si="118"/>
        <v/>
      </c>
      <c r="S2075" s="144"/>
      <c r="T2075" s="85"/>
      <c r="U2075" s="142" t="s">
        <v>153</v>
      </c>
      <c r="V2075" s="142" t="s">
        <v>296</v>
      </c>
      <c r="W2075" s="86" t="s">
        <v>1329</v>
      </c>
      <c r="X2075" s="142"/>
      <c r="Y2075" s="142"/>
      <c r="Z2075" s="142"/>
      <c r="AA2075" s="142" t="s">
        <v>1133</v>
      </c>
      <c r="AB2075" s="142" t="str">
        <f t="shared" si="119"/>
        <v>WOR2016112NIMI1È</v>
      </c>
      <c r="AC2075" s="142">
        <f t="shared" si="120"/>
        <v>0</v>
      </c>
      <c r="AD2075" s="142" t="str">
        <f>VLOOKUP(U2075,NIVEAUXADMIN!A:B,2,FALSE)</f>
        <v>HT10</v>
      </c>
      <c r="AE2075" s="142" t="str">
        <f>VLOOKUP(V2075,NIVEAUXADMIN!E:F,2,FALSE)</f>
        <v>HT101011</v>
      </c>
      <c r="AF2075" s="142" t="str">
        <f>VLOOKUP(W2075,NIVEAUXADMIN!I:J,2,FALSE)</f>
        <v>HT101011-01</v>
      </c>
      <c r="AG2075" s="142">
        <f>IF(SUMPRODUCT(($A$4:$A2075=A2075)*($V$4:$V2075=V2075))&gt;1,0,1)</f>
        <v>0</v>
      </c>
    </row>
    <row r="2076" spans="1:33">
      <c r="A2076" s="142" t="s">
        <v>1090</v>
      </c>
      <c r="B2076" s="142" t="s">
        <v>1090</v>
      </c>
      <c r="C2076" s="142" t="s">
        <v>26</v>
      </c>
      <c r="D2076" s="72"/>
      <c r="E2076" s="72"/>
      <c r="F2076" s="142" t="s">
        <v>16</v>
      </c>
      <c r="G2076" s="142" t="str">
        <f t="shared" si="117"/>
        <v>Novembre</v>
      </c>
      <c r="H2076" s="158">
        <v>42677</v>
      </c>
      <c r="I2076" s="84" t="s">
        <v>1049</v>
      </c>
      <c r="J2076" s="142" t="s">
        <v>1053</v>
      </c>
      <c r="K2076" s="142" t="s">
        <v>1048</v>
      </c>
      <c r="L2076" s="142"/>
      <c r="M2076" s="80" t="str">
        <f>IFERROR(VLOOKUP(K2076,REFERENCES!R:S,2,FALSE),"")</f>
        <v>Nombre</v>
      </c>
      <c r="N2076" s="144">
        <v>300</v>
      </c>
      <c r="O2076" s="75"/>
      <c r="P2076" s="75"/>
      <c r="Q2076" s="75"/>
      <c r="R2076" s="79" t="str">
        <f t="shared" si="118"/>
        <v/>
      </c>
      <c r="S2076" s="144">
        <v>300</v>
      </c>
      <c r="T2076" s="85"/>
      <c r="U2076" s="142" t="s">
        <v>153</v>
      </c>
      <c r="V2076" s="142" t="s">
        <v>302</v>
      </c>
      <c r="W2076" s="86" t="s">
        <v>1394</v>
      </c>
      <c r="X2076" s="142"/>
      <c r="Y2076" s="142"/>
      <c r="Z2076" s="142"/>
      <c r="AA2076" s="142"/>
      <c r="AB2076" s="142" t="str">
        <f t="shared" si="119"/>
        <v>WOR2016113NIPE1È</v>
      </c>
      <c r="AC2076" s="142">
        <f t="shared" si="120"/>
        <v>0</v>
      </c>
      <c r="AD2076" s="142" t="str">
        <f>VLOOKUP(U2076,NIVEAUXADMIN!A:B,2,FALSE)</f>
        <v>HT10</v>
      </c>
      <c r="AE2076" s="142" t="str">
        <f>VLOOKUP(V2076,NIVEAUXADMIN!E:F,2,FALSE)</f>
        <v>HT101022</v>
      </c>
      <c r="AF2076" s="142" t="str">
        <f>VLOOKUP(W2076,NIVEAUXADMIN!I:J,2,FALSE)</f>
        <v>HT101022-01</v>
      </c>
      <c r="AG2076" s="142">
        <f>IF(SUMPRODUCT(($A$4:$A2076=A2076)*($V$4:$V2076=V2076))&gt;1,0,1)</f>
        <v>0</v>
      </c>
    </row>
    <row r="2077" spans="1:33">
      <c r="A2077" s="142" t="s">
        <v>1090</v>
      </c>
      <c r="B2077" s="142" t="s">
        <v>1090</v>
      </c>
      <c r="C2077" s="142" t="s">
        <v>26</v>
      </c>
      <c r="D2077" s="72"/>
      <c r="E2077" s="72"/>
      <c r="F2077" s="142" t="s">
        <v>16</v>
      </c>
      <c r="G2077" s="142" t="str">
        <f t="shared" si="117"/>
        <v>Novembre</v>
      </c>
      <c r="H2077" s="158">
        <v>42677</v>
      </c>
      <c r="I2077" s="84" t="s">
        <v>1051</v>
      </c>
      <c r="J2077" s="142" t="s">
        <v>1052</v>
      </c>
      <c r="K2077" s="142" t="s">
        <v>1054</v>
      </c>
      <c r="L2077" s="142"/>
      <c r="M2077" s="80" t="str">
        <f>IFERROR(VLOOKUP(K2077,REFERENCES!R:S,2,FALSE),"")</f>
        <v>Nombre</v>
      </c>
      <c r="N2077" s="144">
        <v>600</v>
      </c>
      <c r="O2077" s="75"/>
      <c r="P2077" s="75"/>
      <c r="Q2077" s="75"/>
      <c r="R2077" s="79" t="str">
        <f t="shared" si="118"/>
        <v/>
      </c>
      <c r="S2077" s="144">
        <v>300</v>
      </c>
      <c r="T2077" s="85" t="s">
        <v>1040</v>
      </c>
      <c r="U2077" s="142" t="s">
        <v>153</v>
      </c>
      <c r="V2077" s="142" t="s">
        <v>302</v>
      </c>
      <c r="W2077" s="86" t="s">
        <v>1394</v>
      </c>
      <c r="X2077" s="142"/>
      <c r="Y2077" s="142"/>
      <c r="Z2077" s="142"/>
      <c r="AA2077" s="142"/>
      <c r="AB2077" s="142" t="str">
        <f t="shared" si="119"/>
        <v>WOR2016113NIPE1È</v>
      </c>
      <c r="AC2077" s="142">
        <f t="shared" si="120"/>
        <v>0</v>
      </c>
      <c r="AD2077" s="142" t="str">
        <f>VLOOKUP(U2077,NIVEAUXADMIN!A:B,2,FALSE)</f>
        <v>HT10</v>
      </c>
      <c r="AE2077" s="142" t="str">
        <f>VLOOKUP(V2077,NIVEAUXADMIN!E:F,2,FALSE)</f>
        <v>HT101022</v>
      </c>
      <c r="AF2077" s="142" t="str">
        <f>VLOOKUP(W2077,NIVEAUXADMIN!I:J,2,FALSE)</f>
        <v>HT101022-01</v>
      </c>
      <c r="AG2077" s="142">
        <f>IF(SUMPRODUCT(($A$4:$A2077=A2077)*($V$4:$V2077=V2077))&gt;1,0,1)</f>
        <v>0</v>
      </c>
    </row>
    <row r="2078" spans="1:33">
      <c r="A2078" s="142" t="s">
        <v>1090</v>
      </c>
      <c r="B2078" s="142" t="s">
        <v>1090</v>
      </c>
      <c r="C2078" s="142" t="s">
        <v>26</v>
      </c>
      <c r="D2078" s="72"/>
      <c r="E2078" s="72"/>
      <c r="F2078" s="142" t="s">
        <v>16</v>
      </c>
      <c r="G2078" s="142" t="str">
        <f t="shared" si="117"/>
        <v>Novembre</v>
      </c>
      <c r="H2078" s="158">
        <v>42677</v>
      </c>
      <c r="I2078" s="84" t="s">
        <v>1051</v>
      </c>
      <c r="J2078" s="142" t="s">
        <v>1052</v>
      </c>
      <c r="K2078" s="142" t="s">
        <v>1062</v>
      </c>
      <c r="L2078" s="142"/>
      <c r="M2078" s="80" t="str">
        <f>IFERROR(VLOOKUP(K2078,REFERENCES!R:S,2,FALSE),"")</f>
        <v>Nombre</v>
      </c>
      <c r="N2078" s="144">
        <v>300</v>
      </c>
      <c r="O2078" s="75"/>
      <c r="P2078" s="75"/>
      <c r="Q2078" s="75"/>
      <c r="R2078" s="79" t="str">
        <f t="shared" si="118"/>
        <v/>
      </c>
      <c r="S2078" s="144">
        <v>300</v>
      </c>
      <c r="T2078" s="85" t="s">
        <v>1040</v>
      </c>
      <c r="U2078" s="142" t="s">
        <v>153</v>
      </c>
      <c r="V2078" s="142" t="s">
        <v>302</v>
      </c>
      <c r="W2078" s="86" t="s">
        <v>1394</v>
      </c>
      <c r="X2078" s="142"/>
      <c r="Y2078" s="142"/>
      <c r="Z2078" s="142"/>
      <c r="AA2078" s="142"/>
      <c r="AB2078" s="142" t="str">
        <f t="shared" si="119"/>
        <v>WOR2016113NIPE1È</v>
      </c>
      <c r="AC2078" s="142">
        <f t="shared" si="120"/>
        <v>0</v>
      </c>
      <c r="AD2078" s="142" t="str">
        <f>VLOOKUP(U2078,NIVEAUXADMIN!A:B,2,FALSE)</f>
        <v>HT10</v>
      </c>
      <c r="AE2078" s="142" t="str">
        <f>VLOOKUP(V2078,NIVEAUXADMIN!E:F,2,FALSE)</f>
        <v>HT101022</v>
      </c>
      <c r="AF2078" s="142" t="str">
        <f>VLOOKUP(W2078,NIVEAUXADMIN!I:J,2,FALSE)</f>
        <v>HT101022-01</v>
      </c>
      <c r="AG2078" s="142">
        <f>IF(SUMPRODUCT(($A$4:$A2078=A2078)*($V$4:$V2078=V2078))&gt;1,0,1)</f>
        <v>0</v>
      </c>
    </row>
    <row r="2079" spans="1:33">
      <c r="A2079" s="86" t="s">
        <v>1090</v>
      </c>
      <c r="B2079" s="86" t="s">
        <v>1090</v>
      </c>
      <c r="C2079" s="86" t="s">
        <v>26</v>
      </c>
      <c r="D2079" s="72"/>
      <c r="E2079" s="72"/>
      <c r="F2079" s="142" t="s">
        <v>16</v>
      </c>
      <c r="G2079" s="142" t="str">
        <f t="shared" si="117"/>
        <v>Novembre</v>
      </c>
      <c r="H2079" s="158">
        <v>42677</v>
      </c>
      <c r="I2079" s="84" t="s">
        <v>1051</v>
      </c>
      <c r="J2079" s="142" t="s">
        <v>1052</v>
      </c>
      <c r="K2079" s="142" t="s">
        <v>1058</v>
      </c>
      <c r="L2079" s="142"/>
      <c r="M2079" s="80" t="str">
        <f>IFERROR(VLOOKUP(K2079,REFERENCES!R:S,2,FALSE),"")</f>
        <v>Nombre</v>
      </c>
      <c r="N2079" s="144">
        <v>600</v>
      </c>
      <c r="O2079" s="75"/>
      <c r="P2079" s="75"/>
      <c r="Q2079" s="75"/>
      <c r="R2079" s="79" t="str">
        <f t="shared" ref="R2079:R2110" si="121">IF(SUM(O2079+P2079+Q2079)=0,"",SUM(O2079+P2079+Q2079))</f>
        <v/>
      </c>
      <c r="S2079" s="144">
        <v>300</v>
      </c>
      <c r="T2079" s="85" t="s">
        <v>1040</v>
      </c>
      <c r="U2079" s="142" t="s">
        <v>153</v>
      </c>
      <c r="V2079" s="142" t="s">
        <v>302</v>
      </c>
      <c r="W2079" s="86" t="s">
        <v>1394</v>
      </c>
      <c r="X2079" s="142"/>
      <c r="Y2079" s="142"/>
      <c r="Z2079" s="142"/>
      <c r="AA2079" s="142"/>
      <c r="AB2079" s="142" t="str">
        <f t="shared" si="119"/>
        <v>WOR2016113NIPE1È</v>
      </c>
      <c r="AC2079" s="142">
        <f t="shared" si="120"/>
        <v>0</v>
      </c>
      <c r="AD2079" s="142" t="str">
        <f>VLOOKUP(U2079,NIVEAUXADMIN!A:B,2,FALSE)</f>
        <v>HT10</v>
      </c>
      <c r="AE2079" s="142" t="str">
        <f>VLOOKUP(V2079,NIVEAUXADMIN!E:F,2,FALSE)</f>
        <v>HT101022</v>
      </c>
      <c r="AF2079" s="142" t="str">
        <f>VLOOKUP(W2079,NIVEAUXADMIN!I:J,2,FALSE)</f>
        <v>HT101022-01</v>
      </c>
      <c r="AG2079" s="142">
        <f>IF(SUMPRODUCT(($A$4:$A2079=A2079)*($V$4:$V2079=V2079))&gt;1,0,1)</f>
        <v>0</v>
      </c>
    </row>
    <row r="2080" spans="1:33">
      <c r="A2080" s="142" t="s">
        <v>1090</v>
      </c>
      <c r="B2080" s="142" t="s">
        <v>1090</v>
      </c>
      <c r="C2080" s="142" t="s">
        <v>26</v>
      </c>
      <c r="D2080" s="72"/>
      <c r="E2080" s="72"/>
      <c r="F2080" s="142" t="s">
        <v>16</v>
      </c>
      <c r="G2080" s="142" t="str">
        <f t="shared" si="117"/>
        <v>Novembre</v>
      </c>
      <c r="H2080" s="158">
        <v>42678</v>
      </c>
      <c r="I2080" s="84" t="s">
        <v>1049</v>
      </c>
      <c r="J2080" s="142" t="s">
        <v>1053</v>
      </c>
      <c r="K2080" s="142" t="s">
        <v>1048</v>
      </c>
      <c r="L2080" s="142"/>
      <c r="M2080" s="80" t="str">
        <f>IFERROR(VLOOKUP(K2080,REFERENCES!R:S,2,FALSE),"")</f>
        <v>Nombre</v>
      </c>
      <c r="N2080" s="144">
        <v>300</v>
      </c>
      <c r="O2080" s="75"/>
      <c r="P2080" s="75"/>
      <c r="Q2080" s="75"/>
      <c r="R2080" s="79" t="str">
        <f t="shared" si="121"/>
        <v/>
      </c>
      <c r="S2080" s="144">
        <v>300</v>
      </c>
      <c r="T2080" s="85"/>
      <c r="U2080" s="142" t="s">
        <v>153</v>
      </c>
      <c r="V2080" s="142" t="s">
        <v>299</v>
      </c>
      <c r="W2080" s="86" t="s">
        <v>1457</v>
      </c>
      <c r="X2080" s="142"/>
      <c r="Y2080" s="142"/>
      <c r="Z2080" s="142"/>
      <c r="AA2080" s="142"/>
      <c r="AB2080" s="142" t="str">
        <f t="shared" si="119"/>
        <v>WOR2016114NIPA2È</v>
      </c>
      <c r="AC2080" s="142">
        <f t="shared" si="120"/>
        <v>0</v>
      </c>
      <c r="AD2080" s="142" t="str">
        <f>VLOOKUP(U2080,NIVEAUXADMIN!A:B,2,FALSE)</f>
        <v>HT10</v>
      </c>
      <c r="AE2080" s="142" t="str">
        <f>VLOOKUP(V2080,NIVEAUXADMIN!E:F,2,FALSE)</f>
        <v>HT101014</v>
      </c>
      <c r="AF2080" s="142" t="str">
        <f>VLOOKUP(W2080,NIVEAUXADMIN!I:J,2,FALSE)</f>
        <v>HT101014-02</v>
      </c>
      <c r="AG2080" s="142">
        <f>IF(SUMPRODUCT(($A$4:$A2080=A2080)*($V$4:$V2080=V2080))&gt;1,0,1)</f>
        <v>0</v>
      </c>
    </row>
    <row r="2081" spans="1:33">
      <c r="A2081" s="142" t="s">
        <v>1090</v>
      </c>
      <c r="B2081" s="142" t="s">
        <v>1090</v>
      </c>
      <c r="C2081" s="142" t="s">
        <v>26</v>
      </c>
      <c r="D2081" s="72"/>
      <c r="E2081" s="72"/>
      <c r="F2081" s="142" t="s">
        <v>16</v>
      </c>
      <c r="G2081" s="142" t="str">
        <f t="shared" si="117"/>
        <v>Novembre</v>
      </c>
      <c r="H2081" s="158">
        <v>42678</v>
      </c>
      <c r="I2081" s="84" t="s">
        <v>1051</v>
      </c>
      <c r="J2081" s="142" t="s">
        <v>1052</v>
      </c>
      <c r="K2081" s="142" t="s">
        <v>1054</v>
      </c>
      <c r="L2081" s="142"/>
      <c r="M2081" s="80" t="str">
        <f>IFERROR(VLOOKUP(K2081,REFERENCES!R:S,2,FALSE),"")</f>
        <v>Nombre</v>
      </c>
      <c r="N2081" s="144">
        <v>600</v>
      </c>
      <c r="O2081" s="75"/>
      <c r="P2081" s="75"/>
      <c r="Q2081" s="75"/>
      <c r="R2081" s="79" t="str">
        <f t="shared" si="121"/>
        <v/>
      </c>
      <c r="S2081" s="144">
        <v>300</v>
      </c>
      <c r="T2081" s="85" t="s">
        <v>1040</v>
      </c>
      <c r="U2081" s="142" t="s">
        <v>153</v>
      </c>
      <c r="V2081" s="142" t="s">
        <v>299</v>
      </c>
      <c r="W2081" s="86" t="s">
        <v>1457</v>
      </c>
      <c r="X2081" s="142"/>
      <c r="Y2081" s="142"/>
      <c r="Z2081" s="142"/>
      <c r="AA2081" s="142"/>
      <c r="AB2081" s="142" t="str">
        <f t="shared" si="119"/>
        <v>WOR2016114NIPA2È</v>
      </c>
      <c r="AC2081" s="142">
        <f t="shared" si="120"/>
        <v>0</v>
      </c>
      <c r="AD2081" s="142" t="str">
        <f>VLOOKUP(U2081,NIVEAUXADMIN!A:B,2,FALSE)</f>
        <v>HT10</v>
      </c>
      <c r="AE2081" s="142" t="str">
        <f>VLOOKUP(V2081,NIVEAUXADMIN!E:F,2,FALSE)</f>
        <v>HT101014</v>
      </c>
      <c r="AF2081" s="142" t="str">
        <f>VLOOKUP(W2081,NIVEAUXADMIN!I:J,2,FALSE)</f>
        <v>HT101014-02</v>
      </c>
      <c r="AG2081" s="142">
        <f>IF(SUMPRODUCT(($A$4:$A2081=A2081)*($V$4:$V2081=V2081))&gt;1,0,1)</f>
        <v>0</v>
      </c>
    </row>
    <row r="2082" spans="1:33">
      <c r="A2082" s="142" t="s">
        <v>1090</v>
      </c>
      <c r="B2082" s="142" t="s">
        <v>1090</v>
      </c>
      <c r="C2082" s="142" t="s">
        <v>26</v>
      </c>
      <c r="D2082" s="72"/>
      <c r="E2082" s="72"/>
      <c r="F2082" s="142" t="s">
        <v>16</v>
      </c>
      <c r="G2082" s="142" t="str">
        <f t="shared" si="117"/>
        <v>Novembre</v>
      </c>
      <c r="H2082" s="158">
        <v>42678</v>
      </c>
      <c r="I2082" s="84" t="s">
        <v>1051</v>
      </c>
      <c r="J2082" s="142" t="s">
        <v>1052</v>
      </c>
      <c r="K2082" s="142" t="s">
        <v>1062</v>
      </c>
      <c r="L2082" s="142"/>
      <c r="M2082" s="80" t="str">
        <f>IFERROR(VLOOKUP(K2082,REFERENCES!R:S,2,FALSE),"")</f>
        <v>Nombre</v>
      </c>
      <c r="N2082" s="144">
        <v>300</v>
      </c>
      <c r="O2082" s="75"/>
      <c r="P2082" s="75"/>
      <c r="Q2082" s="75"/>
      <c r="R2082" s="79" t="str">
        <f t="shared" si="121"/>
        <v/>
      </c>
      <c r="S2082" s="144">
        <v>300</v>
      </c>
      <c r="T2082" s="85" t="s">
        <v>1040</v>
      </c>
      <c r="U2082" s="142" t="s">
        <v>153</v>
      </c>
      <c r="V2082" s="142" t="s">
        <v>299</v>
      </c>
      <c r="W2082" s="86" t="s">
        <v>1457</v>
      </c>
      <c r="X2082" s="142"/>
      <c r="Y2082" s="142"/>
      <c r="Z2082" s="142"/>
      <c r="AA2082" s="142"/>
      <c r="AB2082" s="142" t="str">
        <f t="shared" si="119"/>
        <v>WOR2016114NIPA2È</v>
      </c>
      <c r="AC2082" s="142">
        <f t="shared" si="120"/>
        <v>0</v>
      </c>
      <c r="AD2082" s="142" t="str">
        <f>VLOOKUP(U2082,NIVEAUXADMIN!A:B,2,FALSE)</f>
        <v>HT10</v>
      </c>
      <c r="AE2082" s="142" t="str">
        <f>VLOOKUP(V2082,NIVEAUXADMIN!E:F,2,FALSE)</f>
        <v>HT101014</v>
      </c>
      <c r="AF2082" s="142" t="str">
        <f>VLOOKUP(W2082,NIVEAUXADMIN!I:J,2,FALSE)</f>
        <v>HT101014-02</v>
      </c>
      <c r="AG2082" s="142">
        <f>IF(SUMPRODUCT(($A$4:$A2082=A2082)*($V$4:$V2082=V2082))&gt;1,0,1)</f>
        <v>0</v>
      </c>
    </row>
    <row r="2083" spans="1:33">
      <c r="A2083" s="86" t="s">
        <v>1090</v>
      </c>
      <c r="B2083" s="86" t="s">
        <v>1090</v>
      </c>
      <c r="C2083" s="86" t="s">
        <v>26</v>
      </c>
      <c r="D2083" s="72"/>
      <c r="E2083" s="72"/>
      <c r="F2083" s="142" t="s">
        <v>16</v>
      </c>
      <c r="G2083" s="142" t="str">
        <f t="shared" si="117"/>
        <v>Novembre</v>
      </c>
      <c r="H2083" s="158">
        <v>42678</v>
      </c>
      <c r="I2083" s="84" t="s">
        <v>1051</v>
      </c>
      <c r="J2083" s="142" t="s">
        <v>1052</v>
      </c>
      <c r="K2083" s="142" t="s">
        <v>1058</v>
      </c>
      <c r="L2083" s="142"/>
      <c r="M2083" s="80" t="str">
        <f>IFERROR(VLOOKUP(K2083,REFERENCES!R:S,2,FALSE),"")</f>
        <v>Nombre</v>
      </c>
      <c r="N2083" s="144">
        <v>600</v>
      </c>
      <c r="O2083" s="75"/>
      <c r="P2083" s="75"/>
      <c r="Q2083" s="75"/>
      <c r="R2083" s="79" t="str">
        <f t="shared" si="121"/>
        <v/>
      </c>
      <c r="S2083" s="144">
        <v>300</v>
      </c>
      <c r="T2083" s="85" t="s">
        <v>1040</v>
      </c>
      <c r="U2083" s="142" t="s">
        <v>153</v>
      </c>
      <c r="V2083" s="142" t="s">
        <v>299</v>
      </c>
      <c r="W2083" s="86" t="s">
        <v>1457</v>
      </c>
      <c r="X2083" s="142"/>
      <c r="Y2083" s="142"/>
      <c r="Z2083" s="142"/>
      <c r="AA2083" s="142"/>
      <c r="AB2083" s="142" t="str">
        <f t="shared" si="119"/>
        <v>WOR2016114NIPA2È</v>
      </c>
      <c r="AC2083" s="142">
        <f t="shared" si="120"/>
        <v>0</v>
      </c>
      <c r="AD2083" s="142" t="str">
        <f>VLOOKUP(U2083,NIVEAUXADMIN!A:B,2,FALSE)</f>
        <v>HT10</v>
      </c>
      <c r="AE2083" s="142" t="str">
        <f>VLOOKUP(V2083,NIVEAUXADMIN!E:F,2,FALSE)</f>
        <v>HT101014</v>
      </c>
      <c r="AF2083" s="142" t="str">
        <f>VLOOKUP(W2083,NIVEAUXADMIN!I:J,2,FALSE)</f>
        <v>HT101014-02</v>
      </c>
      <c r="AG2083" s="142">
        <f>IF(SUMPRODUCT(($A$4:$A2083=A2083)*($V$4:$V2083=V2083))&gt;1,0,1)</f>
        <v>0</v>
      </c>
    </row>
    <row r="2084" spans="1:33">
      <c r="A2084" s="142" t="s">
        <v>1090</v>
      </c>
      <c r="B2084" s="142" t="s">
        <v>1090</v>
      </c>
      <c r="C2084" s="142" t="s">
        <v>26</v>
      </c>
      <c r="D2084" s="72"/>
      <c r="E2084" s="72"/>
      <c r="F2084" s="142" t="s">
        <v>16</v>
      </c>
      <c r="G2084" s="142" t="str">
        <f t="shared" si="117"/>
        <v>Novembre</v>
      </c>
      <c r="H2084" s="158">
        <v>42679</v>
      </c>
      <c r="I2084" s="84" t="s">
        <v>1049</v>
      </c>
      <c r="J2084" s="142" t="s">
        <v>1053</v>
      </c>
      <c r="K2084" s="142" t="s">
        <v>1048</v>
      </c>
      <c r="L2084" s="142"/>
      <c r="M2084" s="80" t="str">
        <f>IFERROR(VLOOKUP(K2084,REFERENCES!R:S,2,FALSE),"")</f>
        <v>Nombre</v>
      </c>
      <c r="N2084" s="144">
        <v>150</v>
      </c>
      <c r="O2084" s="75"/>
      <c r="P2084" s="75"/>
      <c r="Q2084" s="75"/>
      <c r="R2084" s="79" t="str">
        <f t="shared" si="121"/>
        <v/>
      </c>
      <c r="S2084" s="144">
        <v>150</v>
      </c>
      <c r="T2084" s="85"/>
      <c r="U2084" s="142" t="s">
        <v>153</v>
      </c>
      <c r="V2084" s="142" t="s">
        <v>305</v>
      </c>
      <c r="W2084" s="86" t="s">
        <v>1636</v>
      </c>
      <c r="X2084" s="142"/>
      <c r="Y2084" s="142"/>
      <c r="Z2084" s="142"/>
      <c r="AA2084" s="142"/>
      <c r="AB2084" s="142" t="str">
        <f t="shared" si="119"/>
        <v>WOR2016115NIPE4È</v>
      </c>
      <c r="AC2084" s="142">
        <f t="shared" si="120"/>
        <v>0</v>
      </c>
      <c r="AD2084" s="142" t="str">
        <f>VLOOKUP(U2084,NIVEAUXADMIN!A:B,2,FALSE)</f>
        <v>HT10</v>
      </c>
      <c r="AE2084" s="142" t="str">
        <f>VLOOKUP(V2084,NIVEAUXADMIN!E:F,2,FALSE)</f>
        <v>HT101012</v>
      </c>
      <c r="AF2084" s="142" t="str">
        <f>VLOOKUP(W2084,NIVEAUXADMIN!I:J,2,FALSE)</f>
        <v>HT101012-04</v>
      </c>
      <c r="AG2084" s="142">
        <f>IF(SUMPRODUCT(($A$4:$A2084=A2084)*($V$4:$V2084=V2084))&gt;1,0,1)</f>
        <v>0</v>
      </c>
    </row>
    <row r="2085" spans="1:33">
      <c r="A2085" s="142" t="s">
        <v>1090</v>
      </c>
      <c r="B2085" s="142" t="s">
        <v>1090</v>
      </c>
      <c r="C2085" s="142" t="s">
        <v>26</v>
      </c>
      <c r="D2085" s="72"/>
      <c r="E2085" s="72"/>
      <c r="F2085" s="142" t="s">
        <v>16</v>
      </c>
      <c r="G2085" s="142" t="str">
        <f t="shared" si="117"/>
        <v>Novembre</v>
      </c>
      <c r="H2085" s="158">
        <v>42679</v>
      </c>
      <c r="I2085" s="84" t="s">
        <v>1051</v>
      </c>
      <c r="J2085" s="142" t="s">
        <v>1052</v>
      </c>
      <c r="K2085" s="142" t="s">
        <v>1054</v>
      </c>
      <c r="L2085" s="142"/>
      <c r="M2085" s="80" t="str">
        <f>IFERROR(VLOOKUP(K2085,REFERENCES!R:S,2,FALSE),"")</f>
        <v>Nombre</v>
      </c>
      <c r="N2085" s="144">
        <v>300</v>
      </c>
      <c r="O2085" s="75"/>
      <c r="P2085" s="75"/>
      <c r="Q2085" s="75"/>
      <c r="R2085" s="79" t="str">
        <f t="shared" si="121"/>
        <v/>
      </c>
      <c r="S2085" s="144">
        <v>150</v>
      </c>
      <c r="T2085" s="85" t="s">
        <v>1040</v>
      </c>
      <c r="U2085" s="142" t="s">
        <v>153</v>
      </c>
      <c r="V2085" s="142" t="s">
        <v>305</v>
      </c>
      <c r="W2085" s="86" t="s">
        <v>1636</v>
      </c>
      <c r="X2085" s="142"/>
      <c r="Y2085" s="142"/>
      <c r="Z2085" s="142"/>
      <c r="AA2085" s="142"/>
      <c r="AB2085" s="142" t="str">
        <f t="shared" si="119"/>
        <v>WOR2016115NIPE4È</v>
      </c>
      <c r="AC2085" s="142">
        <f t="shared" si="120"/>
        <v>0</v>
      </c>
      <c r="AD2085" s="142" t="str">
        <f>VLOOKUP(U2085,NIVEAUXADMIN!A:B,2,FALSE)</f>
        <v>HT10</v>
      </c>
      <c r="AE2085" s="142" t="str">
        <f>VLOOKUP(V2085,NIVEAUXADMIN!E:F,2,FALSE)</f>
        <v>HT101012</v>
      </c>
      <c r="AF2085" s="142" t="str">
        <f>VLOOKUP(W2085,NIVEAUXADMIN!I:J,2,FALSE)</f>
        <v>HT101012-04</v>
      </c>
      <c r="AG2085" s="142">
        <f>IF(SUMPRODUCT(($A$4:$A2085=A2085)*($V$4:$V2085=V2085))&gt;1,0,1)</f>
        <v>0</v>
      </c>
    </row>
    <row r="2086" spans="1:33">
      <c r="A2086" s="142" t="s">
        <v>1090</v>
      </c>
      <c r="B2086" s="142" t="s">
        <v>1090</v>
      </c>
      <c r="C2086" s="142" t="s">
        <v>26</v>
      </c>
      <c r="D2086" s="72"/>
      <c r="E2086" s="72"/>
      <c r="F2086" s="142" t="s">
        <v>16</v>
      </c>
      <c r="G2086" s="142" t="str">
        <f t="shared" si="117"/>
        <v>Novembre</v>
      </c>
      <c r="H2086" s="158">
        <v>42679</v>
      </c>
      <c r="I2086" s="84" t="s">
        <v>1051</v>
      </c>
      <c r="J2086" s="142" t="s">
        <v>1052</v>
      </c>
      <c r="K2086" s="142" t="s">
        <v>1062</v>
      </c>
      <c r="L2086" s="142"/>
      <c r="M2086" s="80" t="str">
        <f>IFERROR(VLOOKUP(K2086,REFERENCES!R:S,2,FALSE),"")</f>
        <v>Nombre</v>
      </c>
      <c r="N2086" s="144">
        <v>150</v>
      </c>
      <c r="O2086" s="75"/>
      <c r="P2086" s="75"/>
      <c r="Q2086" s="75"/>
      <c r="R2086" s="79" t="str">
        <f t="shared" si="121"/>
        <v/>
      </c>
      <c r="S2086" s="144">
        <v>150</v>
      </c>
      <c r="T2086" s="85" t="s">
        <v>1040</v>
      </c>
      <c r="U2086" s="142" t="s">
        <v>153</v>
      </c>
      <c r="V2086" s="142" t="s">
        <v>305</v>
      </c>
      <c r="W2086" s="86" t="s">
        <v>1636</v>
      </c>
      <c r="X2086" s="142"/>
      <c r="Y2086" s="142"/>
      <c r="Z2086" s="142"/>
      <c r="AA2086" s="142"/>
      <c r="AB2086" s="142" t="str">
        <f t="shared" si="119"/>
        <v>WOR2016115NIPE4È</v>
      </c>
      <c r="AC2086" s="142">
        <f t="shared" si="120"/>
        <v>0</v>
      </c>
      <c r="AD2086" s="142" t="str">
        <f>VLOOKUP(U2086,NIVEAUXADMIN!A:B,2,FALSE)</f>
        <v>HT10</v>
      </c>
      <c r="AE2086" s="142" t="str">
        <f>VLOOKUP(V2086,NIVEAUXADMIN!E:F,2,FALSE)</f>
        <v>HT101012</v>
      </c>
      <c r="AF2086" s="142" t="str">
        <f>VLOOKUP(W2086,NIVEAUXADMIN!I:J,2,FALSE)</f>
        <v>HT101012-04</v>
      </c>
      <c r="AG2086" s="142">
        <f>IF(SUMPRODUCT(($A$4:$A2086=A2086)*($V$4:$V2086=V2086))&gt;1,0,1)</f>
        <v>0</v>
      </c>
    </row>
    <row r="2087" spans="1:33">
      <c r="A2087" s="86" t="s">
        <v>1090</v>
      </c>
      <c r="B2087" s="86" t="s">
        <v>1090</v>
      </c>
      <c r="C2087" s="86" t="s">
        <v>26</v>
      </c>
      <c r="D2087" s="72"/>
      <c r="E2087" s="72"/>
      <c r="F2087" s="142" t="s">
        <v>16</v>
      </c>
      <c r="G2087" s="142" t="str">
        <f t="shared" si="117"/>
        <v>Novembre</v>
      </c>
      <c r="H2087" s="158">
        <v>42679</v>
      </c>
      <c r="I2087" s="84" t="s">
        <v>1051</v>
      </c>
      <c r="J2087" s="142" t="s">
        <v>1052</v>
      </c>
      <c r="K2087" s="142" t="s">
        <v>1058</v>
      </c>
      <c r="L2087" s="142"/>
      <c r="M2087" s="80" t="str">
        <f>IFERROR(VLOOKUP(K2087,REFERENCES!R:S,2,FALSE),"")</f>
        <v>Nombre</v>
      </c>
      <c r="N2087" s="144">
        <v>300</v>
      </c>
      <c r="O2087" s="75"/>
      <c r="P2087" s="75"/>
      <c r="Q2087" s="75"/>
      <c r="R2087" s="79" t="str">
        <f t="shared" si="121"/>
        <v/>
      </c>
      <c r="S2087" s="144">
        <v>150</v>
      </c>
      <c r="T2087" s="85" t="s">
        <v>1040</v>
      </c>
      <c r="U2087" s="142" t="s">
        <v>153</v>
      </c>
      <c r="V2087" s="142" t="s">
        <v>305</v>
      </c>
      <c r="W2087" s="86" t="s">
        <v>1636</v>
      </c>
      <c r="X2087" s="142"/>
      <c r="Y2087" s="142"/>
      <c r="Z2087" s="142"/>
      <c r="AA2087" s="142"/>
      <c r="AB2087" s="142" t="str">
        <f t="shared" si="119"/>
        <v>WOR2016115NIPE4È</v>
      </c>
      <c r="AC2087" s="142">
        <f t="shared" si="120"/>
        <v>0</v>
      </c>
      <c r="AD2087" s="142" t="str">
        <f>VLOOKUP(U2087,NIVEAUXADMIN!A:B,2,FALSE)</f>
        <v>HT10</v>
      </c>
      <c r="AE2087" s="142" t="str">
        <f>VLOOKUP(V2087,NIVEAUXADMIN!E:F,2,FALSE)</f>
        <v>HT101012</v>
      </c>
      <c r="AF2087" s="142" t="str">
        <f>VLOOKUP(W2087,NIVEAUXADMIN!I:J,2,FALSE)</f>
        <v>HT101012-04</v>
      </c>
      <c r="AG2087" s="142">
        <f>IF(SUMPRODUCT(($A$4:$A2087=A2087)*($V$4:$V2087=V2087))&gt;1,0,1)</f>
        <v>0</v>
      </c>
    </row>
    <row r="2088" spans="1:33">
      <c r="A2088" s="142" t="s">
        <v>1090</v>
      </c>
      <c r="B2088" s="142" t="s">
        <v>1090</v>
      </c>
      <c r="C2088" s="142" t="s">
        <v>26</v>
      </c>
      <c r="D2088" s="72"/>
      <c r="E2088" s="72"/>
      <c r="F2088" s="142" t="s">
        <v>16</v>
      </c>
      <c r="G2088" s="142" t="str">
        <f t="shared" si="117"/>
        <v>Novembre</v>
      </c>
      <c r="H2088" s="158">
        <v>42682</v>
      </c>
      <c r="I2088" s="84" t="s">
        <v>1049</v>
      </c>
      <c r="J2088" s="142" t="s">
        <v>1053</v>
      </c>
      <c r="K2088" s="142" t="s">
        <v>1048</v>
      </c>
      <c r="L2088" s="142"/>
      <c r="M2088" s="80" t="str">
        <f>IFERROR(VLOOKUP(K2088,REFERENCES!R:S,2,FALSE),"")</f>
        <v>Nombre</v>
      </c>
      <c r="N2088" s="144">
        <v>290</v>
      </c>
      <c r="O2088" s="75"/>
      <c r="P2088" s="75"/>
      <c r="Q2088" s="75"/>
      <c r="R2088" s="79" t="str">
        <f t="shared" si="121"/>
        <v/>
      </c>
      <c r="S2088" s="144">
        <v>290</v>
      </c>
      <c r="T2088" s="85"/>
      <c r="U2088" s="142" t="s">
        <v>153</v>
      </c>
      <c r="V2088" s="142" t="s">
        <v>296</v>
      </c>
      <c r="W2088" s="86" t="s">
        <v>1718</v>
      </c>
      <c r="X2088" s="142"/>
      <c r="Y2088" s="142"/>
      <c r="Z2088" s="142"/>
      <c r="AA2088" s="142"/>
      <c r="AB2088" s="142" t="str">
        <f t="shared" si="119"/>
        <v>WOR2016118NIMI5È</v>
      </c>
      <c r="AC2088" s="142">
        <f t="shared" si="120"/>
        <v>0</v>
      </c>
      <c r="AD2088" s="142" t="str">
        <f>VLOOKUP(U2088,NIVEAUXADMIN!A:B,2,FALSE)</f>
        <v>HT10</v>
      </c>
      <c r="AE2088" s="142" t="str">
        <f>VLOOKUP(V2088,NIVEAUXADMIN!E:F,2,FALSE)</f>
        <v>HT101011</v>
      </c>
      <c r="AF2088" s="142" t="str">
        <f>VLOOKUP(W2088,NIVEAUXADMIN!I:J,2,FALSE)</f>
        <v>HT101031-05</v>
      </c>
      <c r="AG2088" s="142">
        <f>IF(SUMPRODUCT(($A$4:$A2088=A2088)*($V$4:$V2088=V2088))&gt;1,0,1)</f>
        <v>0</v>
      </c>
    </row>
    <row r="2089" spans="1:33">
      <c r="A2089" s="142" t="s">
        <v>1090</v>
      </c>
      <c r="B2089" s="142" t="s">
        <v>1090</v>
      </c>
      <c r="C2089" s="142" t="s">
        <v>26</v>
      </c>
      <c r="D2089" s="72"/>
      <c r="E2089" s="72"/>
      <c r="F2089" s="142" t="s">
        <v>16</v>
      </c>
      <c r="G2089" s="142" t="str">
        <f t="shared" si="117"/>
        <v>Novembre</v>
      </c>
      <c r="H2089" s="158">
        <v>42682</v>
      </c>
      <c r="I2089" s="84" t="s">
        <v>1051</v>
      </c>
      <c r="J2089" s="142" t="s">
        <v>1052</v>
      </c>
      <c r="K2089" s="142" t="s">
        <v>1054</v>
      </c>
      <c r="L2089" s="142"/>
      <c r="M2089" s="80" t="str">
        <f>IFERROR(VLOOKUP(K2089,REFERENCES!R:S,2,FALSE),"")</f>
        <v>Nombre</v>
      </c>
      <c r="N2089" s="144">
        <v>580</v>
      </c>
      <c r="O2089" s="75"/>
      <c r="P2089" s="75"/>
      <c r="Q2089" s="75"/>
      <c r="R2089" s="79" t="str">
        <f t="shared" si="121"/>
        <v/>
      </c>
      <c r="S2089" s="144">
        <v>290</v>
      </c>
      <c r="T2089" s="85" t="s">
        <v>1040</v>
      </c>
      <c r="U2089" s="142" t="s">
        <v>153</v>
      </c>
      <c r="V2089" s="142" t="s">
        <v>296</v>
      </c>
      <c r="W2089" s="86" t="s">
        <v>1718</v>
      </c>
      <c r="X2089" s="142"/>
      <c r="Y2089" s="142"/>
      <c r="Z2089" s="142"/>
      <c r="AA2089" s="142"/>
      <c r="AB2089" s="142" t="str">
        <f t="shared" si="119"/>
        <v>WOR2016118NIMI5È</v>
      </c>
      <c r="AC2089" s="142">
        <f t="shared" si="120"/>
        <v>0</v>
      </c>
      <c r="AD2089" s="142" t="str">
        <f>VLOOKUP(U2089,NIVEAUXADMIN!A:B,2,FALSE)</f>
        <v>HT10</v>
      </c>
      <c r="AE2089" s="142" t="str">
        <f>VLOOKUP(V2089,NIVEAUXADMIN!E:F,2,FALSE)</f>
        <v>HT101011</v>
      </c>
      <c r="AF2089" s="142" t="str">
        <f>VLOOKUP(W2089,NIVEAUXADMIN!I:J,2,FALSE)</f>
        <v>HT101031-05</v>
      </c>
      <c r="AG2089" s="142">
        <f>IF(SUMPRODUCT(($A$4:$A2089=A2089)*($V$4:$V2089=V2089))&gt;1,0,1)</f>
        <v>0</v>
      </c>
    </row>
    <row r="2090" spans="1:33">
      <c r="A2090" s="142" t="s">
        <v>1090</v>
      </c>
      <c r="B2090" s="142" t="s">
        <v>1090</v>
      </c>
      <c r="C2090" s="142" t="s">
        <v>26</v>
      </c>
      <c r="D2090" s="72"/>
      <c r="E2090" s="72"/>
      <c r="F2090" s="142" t="s">
        <v>16</v>
      </c>
      <c r="G2090" s="142" t="str">
        <f t="shared" si="117"/>
        <v>Novembre</v>
      </c>
      <c r="H2090" s="158">
        <v>42682</v>
      </c>
      <c r="I2090" s="84" t="s">
        <v>1051</v>
      </c>
      <c r="J2090" s="142" t="s">
        <v>1052</v>
      </c>
      <c r="K2090" s="142" t="s">
        <v>1062</v>
      </c>
      <c r="L2090" s="142"/>
      <c r="M2090" s="80" t="str">
        <f>IFERROR(VLOOKUP(K2090,REFERENCES!R:S,2,FALSE),"")</f>
        <v>Nombre</v>
      </c>
      <c r="N2090" s="144">
        <v>290</v>
      </c>
      <c r="O2090" s="75"/>
      <c r="P2090" s="75"/>
      <c r="Q2090" s="75"/>
      <c r="R2090" s="79" t="str">
        <f t="shared" si="121"/>
        <v/>
      </c>
      <c r="S2090" s="144">
        <v>290</v>
      </c>
      <c r="T2090" s="85" t="s">
        <v>1040</v>
      </c>
      <c r="U2090" s="142" t="s">
        <v>153</v>
      </c>
      <c r="V2090" s="142" t="s">
        <v>296</v>
      </c>
      <c r="W2090" s="86" t="s">
        <v>1718</v>
      </c>
      <c r="X2090" s="142"/>
      <c r="Y2090" s="142"/>
      <c r="Z2090" s="142"/>
      <c r="AA2090" s="142"/>
      <c r="AB2090" s="142" t="str">
        <f t="shared" si="119"/>
        <v>WOR2016118NIMI5È</v>
      </c>
      <c r="AC2090" s="142">
        <f t="shared" si="120"/>
        <v>0</v>
      </c>
      <c r="AD2090" s="142" t="str">
        <f>VLOOKUP(U2090,NIVEAUXADMIN!A:B,2,FALSE)</f>
        <v>HT10</v>
      </c>
      <c r="AE2090" s="142" t="str">
        <f>VLOOKUP(V2090,NIVEAUXADMIN!E:F,2,FALSE)</f>
        <v>HT101011</v>
      </c>
      <c r="AF2090" s="142" t="str">
        <f>VLOOKUP(W2090,NIVEAUXADMIN!I:J,2,FALSE)</f>
        <v>HT101031-05</v>
      </c>
      <c r="AG2090" s="142">
        <f>IF(SUMPRODUCT(($A$4:$A2090=A2090)*($V$4:$V2090=V2090))&gt;1,0,1)</f>
        <v>0</v>
      </c>
    </row>
    <row r="2091" spans="1:33">
      <c r="A2091" s="86" t="s">
        <v>1090</v>
      </c>
      <c r="B2091" s="86" t="s">
        <v>1090</v>
      </c>
      <c r="C2091" s="86" t="s">
        <v>26</v>
      </c>
      <c r="D2091" s="72"/>
      <c r="E2091" s="72"/>
      <c r="F2091" s="142" t="s">
        <v>16</v>
      </c>
      <c r="G2091" s="142" t="str">
        <f t="shared" si="117"/>
        <v>Novembre</v>
      </c>
      <c r="H2091" s="158">
        <v>42682</v>
      </c>
      <c r="I2091" s="84" t="s">
        <v>1051</v>
      </c>
      <c r="J2091" s="142" t="s">
        <v>1052</v>
      </c>
      <c r="K2091" s="142" t="s">
        <v>1058</v>
      </c>
      <c r="L2091" s="142"/>
      <c r="M2091" s="80" t="str">
        <f>IFERROR(VLOOKUP(K2091,REFERENCES!R:S,2,FALSE),"")</f>
        <v>Nombre</v>
      </c>
      <c r="N2091" s="144">
        <v>580</v>
      </c>
      <c r="O2091" s="75"/>
      <c r="P2091" s="75"/>
      <c r="Q2091" s="75"/>
      <c r="R2091" s="79" t="str">
        <f t="shared" si="121"/>
        <v/>
      </c>
      <c r="S2091" s="144">
        <v>290</v>
      </c>
      <c r="T2091" s="85" t="s">
        <v>1040</v>
      </c>
      <c r="U2091" s="142" t="s">
        <v>153</v>
      </c>
      <c r="V2091" s="142" t="s">
        <v>296</v>
      </c>
      <c r="W2091" s="86" t="s">
        <v>1718</v>
      </c>
      <c r="X2091" s="142"/>
      <c r="Y2091" s="142"/>
      <c r="Z2091" s="142"/>
      <c r="AA2091" s="142"/>
      <c r="AB2091" s="142" t="str">
        <f t="shared" si="119"/>
        <v>WOR2016118NIMI5È</v>
      </c>
      <c r="AC2091" s="142">
        <f t="shared" si="120"/>
        <v>0</v>
      </c>
      <c r="AD2091" s="142" t="str">
        <f>VLOOKUP(U2091,NIVEAUXADMIN!A:B,2,FALSE)</f>
        <v>HT10</v>
      </c>
      <c r="AE2091" s="142" t="str">
        <f>VLOOKUP(V2091,NIVEAUXADMIN!E:F,2,FALSE)</f>
        <v>HT101011</v>
      </c>
      <c r="AF2091" s="142" t="str">
        <f>VLOOKUP(W2091,NIVEAUXADMIN!I:J,2,FALSE)</f>
        <v>HT101031-05</v>
      </c>
      <c r="AG2091" s="142">
        <f>IF(SUMPRODUCT(($A$4:$A2091=A2091)*($V$4:$V2091=V2091))&gt;1,0,1)</f>
        <v>0</v>
      </c>
    </row>
    <row r="2092" spans="1:33">
      <c r="A2092" s="142" t="s">
        <v>1090</v>
      </c>
      <c r="B2092" s="142" t="s">
        <v>1090</v>
      </c>
      <c r="C2092" s="142" t="s">
        <v>26</v>
      </c>
      <c r="D2092" s="72"/>
      <c r="E2092" s="72"/>
      <c r="F2092" s="142" t="s">
        <v>16</v>
      </c>
      <c r="G2092" s="142" t="str">
        <f t="shared" si="117"/>
        <v>Novembre</v>
      </c>
      <c r="H2092" s="158">
        <v>42684</v>
      </c>
      <c r="I2092" s="84" t="s">
        <v>1049</v>
      </c>
      <c r="J2092" s="142" t="s">
        <v>1053</v>
      </c>
      <c r="K2092" s="142" t="s">
        <v>1048</v>
      </c>
      <c r="L2092" s="142"/>
      <c r="M2092" s="80" t="str">
        <f>IFERROR(VLOOKUP(K2092,REFERENCES!R:S,2,FALSE),"")</f>
        <v>Nombre</v>
      </c>
      <c r="N2092" s="144">
        <v>300</v>
      </c>
      <c r="O2092" s="75"/>
      <c r="P2092" s="75"/>
      <c r="Q2092" s="75"/>
      <c r="R2092" s="79" t="str">
        <f t="shared" si="121"/>
        <v/>
      </c>
      <c r="S2092" s="144">
        <v>300</v>
      </c>
      <c r="T2092" s="85"/>
      <c r="U2092" s="142" t="s">
        <v>153</v>
      </c>
      <c r="V2092" s="142" t="s">
        <v>305</v>
      </c>
      <c r="W2092" s="86" t="s">
        <v>1462</v>
      </c>
      <c r="X2092" s="142"/>
      <c r="Y2092" s="142"/>
      <c r="Z2092" s="142"/>
      <c r="AA2092" s="142"/>
      <c r="AB2092" s="142" t="str">
        <f t="shared" si="119"/>
        <v>WOR20161110NIPE2È</v>
      </c>
      <c r="AC2092" s="142">
        <f t="shared" si="120"/>
        <v>0</v>
      </c>
      <c r="AD2092" s="142" t="str">
        <f>VLOOKUP(U2092,NIVEAUXADMIN!A:B,2,FALSE)</f>
        <v>HT10</v>
      </c>
      <c r="AE2092" s="142" t="str">
        <f>VLOOKUP(V2092,NIVEAUXADMIN!E:F,2,FALSE)</f>
        <v>HT101012</v>
      </c>
      <c r="AF2092" s="142" t="str">
        <f>VLOOKUP(W2092,NIVEAUXADMIN!I:J,2,FALSE)</f>
        <v>HT101012-02</v>
      </c>
      <c r="AG2092" s="142">
        <f>IF(SUMPRODUCT(($A$4:$A2092=A2092)*($V$4:$V2092=V2092))&gt;1,0,1)</f>
        <v>0</v>
      </c>
    </row>
    <row r="2093" spans="1:33">
      <c r="A2093" s="142" t="s">
        <v>1090</v>
      </c>
      <c r="B2093" s="142" t="s">
        <v>1090</v>
      </c>
      <c r="C2093" s="142" t="s">
        <v>26</v>
      </c>
      <c r="D2093" s="72"/>
      <c r="E2093" s="72"/>
      <c r="F2093" s="142" t="s">
        <v>16</v>
      </c>
      <c r="G2093" s="142" t="str">
        <f t="shared" si="117"/>
        <v>Novembre</v>
      </c>
      <c r="H2093" s="158">
        <v>42684</v>
      </c>
      <c r="I2093" s="84" t="s">
        <v>1049</v>
      </c>
      <c r="J2093" s="142" t="s">
        <v>1053</v>
      </c>
      <c r="K2093" s="142" t="s">
        <v>1048</v>
      </c>
      <c r="L2093" s="142"/>
      <c r="M2093" s="80" t="str">
        <f>IFERROR(VLOOKUP(K2093,REFERENCES!R:S,2,FALSE),"")</f>
        <v>Nombre</v>
      </c>
      <c r="N2093" s="144">
        <v>150</v>
      </c>
      <c r="O2093" s="75"/>
      <c r="P2093" s="75"/>
      <c r="Q2093" s="75"/>
      <c r="R2093" s="79" t="str">
        <f t="shared" si="121"/>
        <v/>
      </c>
      <c r="S2093" s="144">
        <v>150</v>
      </c>
      <c r="T2093" s="85"/>
      <c r="U2093" s="142" t="s">
        <v>153</v>
      </c>
      <c r="V2093" s="142" t="s">
        <v>305</v>
      </c>
      <c r="W2093" s="86" t="s">
        <v>1462</v>
      </c>
      <c r="X2093" s="142"/>
      <c r="Y2093" s="142"/>
      <c r="Z2093" s="142"/>
      <c r="AA2093" s="142"/>
      <c r="AB2093" s="142" t="str">
        <f t="shared" si="119"/>
        <v>WOR20161110NIPE2È</v>
      </c>
      <c r="AC2093" s="142">
        <f t="shared" si="120"/>
        <v>0</v>
      </c>
      <c r="AD2093" s="142" t="str">
        <f>VLOOKUP(U2093,NIVEAUXADMIN!A:B,2,FALSE)</f>
        <v>HT10</v>
      </c>
      <c r="AE2093" s="142" t="str">
        <f>VLOOKUP(V2093,NIVEAUXADMIN!E:F,2,FALSE)</f>
        <v>HT101012</v>
      </c>
      <c r="AF2093" s="142" t="str">
        <f>VLOOKUP(W2093,NIVEAUXADMIN!I:J,2,FALSE)</f>
        <v>HT101012-02</v>
      </c>
      <c r="AG2093" s="142">
        <f>IF(SUMPRODUCT(($A$4:$A2093=A2093)*($V$4:$V2093=V2093))&gt;1,0,1)</f>
        <v>0</v>
      </c>
    </row>
    <row r="2094" spans="1:33">
      <c r="A2094" s="142" t="s">
        <v>1090</v>
      </c>
      <c r="B2094" s="142" t="s">
        <v>1090</v>
      </c>
      <c r="C2094" s="142" t="s">
        <v>26</v>
      </c>
      <c r="D2094" s="72"/>
      <c r="E2094" s="72"/>
      <c r="F2094" s="142" t="s">
        <v>16</v>
      </c>
      <c r="G2094" s="142" t="str">
        <f t="shared" si="117"/>
        <v>Novembre</v>
      </c>
      <c r="H2094" s="158">
        <v>42684</v>
      </c>
      <c r="I2094" s="84" t="s">
        <v>1051</v>
      </c>
      <c r="J2094" s="142" t="s">
        <v>1052</v>
      </c>
      <c r="K2094" s="142" t="s">
        <v>1054</v>
      </c>
      <c r="L2094" s="142"/>
      <c r="M2094" s="80" t="str">
        <f>IFERROR(VLOOKUP(K2094,REFERENCES!R:S,2,FALSE),"")</f>
        <v>Nombre</v>
      </c>
      <c r="N2094" s="144">
        <v>600</v>
      </c>
      <c r="O2094" s="75"/>
      <c r="P2094" s="75"/>
      <c r="Q2094" s="75"/>
      <c r="R2094" s="79" t="str">
        <f t="shared" si="121"/>
        <v/>
      </c>
      <c r="S2094" s="144">
        <v>300</v>
      </c>
      <c r="T2094" s="85" t="s">
        <v>1040</v>
      </c>
      <c r="U2094" s="142" t="s">
        <v>153</v>
      </c>
      <c r="V2094" s="142" t="s">
        <v>305</v>
      </c>
      <c r="W2094" s="86" t="s">
        <v>1462</v>
      </c>
      <c r="X2094" s="142"/>
      <c r="Y2094" s="142"/>
      <c r="Z2094" s="142"/>
      <c r="AA2094" s="142"/>
      <c r="AB2094" s="142" t="str">
        <f t="shared" si="119"/>
        <v>WOR20161110NIPE2È</v>
      </c>
      <c r="AC2094" s="142">
        <f t="shared" si="120"/>
        <v>0</v>
      </c>
      <c r="AD2094" s="142" t="str">
        <f>VLOOKUP(U2094,NIVEAUXADMIN!A:B,2,FALSE)</f>
        <v>HT10</v>
      </c>
      <c r="AE2094" s="142" t="str">
        <f>VLOOKUP(V2094,NIVEAUXADMIN!E:F,2,FALSE)</f>
        <v>HT101012</v>
      </c>
      <c r="AF2094" s="142" t="str">
        <f>VLOOKUP(W2094,NIVEAUXADMIN!I:J,2,FALSE)</f>
        <v>HT101012-02</v>
      </c>
      <c r="AG2094" s="142">
        <f>IF(SUMPRODUCT(($A$4:$A2094=A2094)*($V$4:$V2094=V2094))&gt;1,0,1)</f>
        <v>0</v>
      </c>
    </row>
    <row r="2095" spans="1:33">
      <c r="A2095" s="142" t="s">
        <v>1090</v>
      </c>
      <c r="B2095" s="142" t="s">
        <v>1090</v>
      </c>
      <c r="C2095" s="142" t="s">
        <v>26</v>
      </c>
      <c r="D2095" s="72"/>
      <c r="E2095" s="72"/>
      <c r="F2095" s="142" t="s">
        <v>16</v>
      </c>
      <c r="G2095" s="142" t="str">
        <f t="shared" si="117"/>
        <v>Novembre</v>
      </c>
      <c r="H2095" s="158">
        <v>42684</v>
      </c>
      <c r="I2095" s="84" t="s">
        <v>1051</v>
      </c>
      <c r="J2095" s="142" t="s">
        <v>1052</v>
      </c>
      <c r="K2095" s="142" t="s">
        <v>1054</v>
      </c>
      <c r="L2095" s="142"/>
      <c r="M2095" s="80" t="str">
        <f>IFERROR(VLOOKUP(K2095,REFERENCES!R:S,2,FALSE),"")</f>
        <v>Nombre</v>
      </c>
      <c r="N2095" s="144">
        <v>300</v>
      </c>
      <c r="O2095" s="75"/>
      <c r="P2095" s="75"/>
      <c r="Q2095" s="75"/>
      <c r="R2095" s="79" t="str">
        <f t="shared" si="121"/>
        <v/>
      </c>
      <c r="S2095" s="144">
        <v>150</v>
      </c>
      <c r="T2095" s="85" t="s">
        <v>1040</v>
      </c>
      <c r="U2095" s="142" t="s">
        <v>153</v>
      </c>
      <c r="V2095" s="142" t="s">
        <v>305</v>
      </c>
      <c r="W2095" s="86" t="s">
        <v>1462</v>
      </c>
      <c r="X2095" s="142"/>
      <c r="Y2095" s="142"/>
      <c r="Z2095" s="142"/>
      <c r="AA2095" s="142"/>
      <c r="AB2095" s="142" t="str">
        <f t="shared" si="119"/>
        <v>WOR20161110NIPE2È</v>
      </c>
      <c r="AC2095" s="142">
        <f t="shared" si="120"/>
        <v>0</v>
      </c>
      <c r="AD2095" s="142" t="str">
        <f>VLOOKUP(U2095,NIVEAUXADMIN!A:B,2,FALSE)</f>
        <v>HT10</v>
      </c>
      <c r="AE2095" s="142" t="str">
        <f>VLOOKUP(V2095,NIVEAUXADMIN!E:F,2,FALSE)</f>
        <v>HT101012</v>
      </c>
      <c r="AF2095" s="142" t="str">
        <f>VLOOKUP(W2095,NIVEAUXADMIN!I:J,2,FALSE)</f>
        <v>HT101012-02</v>
      </c>
      <c r="AG2095" s="142">
        <f>IF(SUMPRODUCT(($A$4:$A2095=A2095)*($V$4:$V2095=V2095))&gt;1,0,1)</f>
        <v>0</v>
      </c>
    </row>
    <row r="2096" spans="1:33">
      <c r="A2096" s="142" t="s">
        <v>1090</v>
      </c>
      <c r="B2096" s="142" t="s">
        <v>1090</v>
      </c>
      <c r="C2096" s="142" t="s">
        <v>26</v>
      </c>
      <c r="D2096" s="72"/>
      <c r="E2096" s="72"/>
      <c r="F2096" s="142" t="s">
        <v>16</v>
      </c>
      <c r="G2096" s="142" t="str">
        <f t="shared" si="117"/>
        <v>Novembre</v>
      </c>
      <c r="H2096" s="158">
        <v>42684</v>
      </c>
      <c r="I2096" s="84" t="s">
        <v>1051</v>
      </c>
      <c r="J2096" s="142" t="s">
        <v>1052</v>
      </c>
      <c r="K2096" s="142" t="s">
        <v>1062</v>
      </c>
      <c r="L2096" s="142"/>
      <c r="M2096" s="80" t="str">
        <f>IFERROR(VLOOKUP(K2096,REFERENCES!R:S,2,FALSE),"")</f>
        <v>Nombre</v>
      </c>
      <c r="N2096" s="144">
        <v>300</v>
      </c>
      <c r="O2096" s="75"/>
      <c r="P2096" s="75"/>
      <c r="Q2096" s="75"/>
      <c r="R2096" s="79" t="str">
        <f t="shared" si="121"/>
        <v/>
      </c>
      <c r="S2096" s="144">
        <v>300</v>
      </c>
      <c r="T2096" s="85" t="s">
        <v>1040</v>
      </c>
      <c r="U2096" s="142" t="s">
        <v>153</v>
      </c>
      <c r="V2096" s="142" t="s">
        <v>305</v>
      </c>
      <c r="W2096" s="86" t="s">
        <v>1462</v>
      </c>
      <c r="X2096" s="142"/>
      <c r="Y2096" s="142"/>
      <c r="Z2096" s="142"/>
      <c r="AA2096" s="142"/>
      <c r="AB2096" s="142" t="str">
        <f t="shared" si="119"/>
        <v>WOR20161110NIPE2È</v>
      </c>
      <c r="AC2096" s="142">
        <f t="shared" si="120"/>
        <v>0</v>
      </c>
      <c r="AD2096" s="142" t="str">
        <f>VLOOKUP(U2096,NIVEAUXADMIN!A:B,2,FALSE)</f>
        <v>HT10</v>
      </c>
      <c r="AE2096" s="142" t="str">
        <f>VLOOKUP(V2096,NIVEAUXADMIN!E:F,2,FALSE)</f>
        <v>HT101012</v>
      </c>
      <c r="AF2096" s="142" t="str">
        <f>VLOOKUP(W2096,NIVEAUXADMIN!I:J,2,FALSE)</f>
        <v>HT101012-02</v>
      </c>
      <c r="AG2096" s="142">
        <f>IF(SUMPRODUCT(($A$4:$A2096=A2096)*($V$4:$V2096=V2096))&gt;1,0,1)</f>
        <v>0</v>
      </c>
    </row>
    <row r="2097" spans="1:33">
      <c r="A2097" s="142" t="s">
        <v>1090</v>
      </c>
      <c r="B2097" s="142" t="s">
        <v>1090</v>
      </c>
      <c r="C2097" s="142" t="s">
        <v>26</v>
      </c>
      <c r="D2097" s="72"/>
      <c r="E2097" s="72"/>
      <c r="F2097" s="142" t="s">
        <v>16</v>
      </c>
      <c r="G2097" s="142" t="str">
        <f t="shared" si="117"/>
        <v>Novembre</v>
      </c>
      <c r="H2097" s="158">
        <v>42684</v>
      </c>
      <c r="I2097" s="84" t="s">
        <v>1051</v>
      </c>
      <c r="J2097" s="142" t="s">
        <v>1052</v>
      </c>
      <c r="K2097" s="142" t="s">
        <v>1062</v>
      </c>
      <c r="L2097" s="142"/>
      <c r="M2097" s="80" t="str">
        <f>IFERROR(VLOOKUP(K2097,REFERENCES!R:S,2,FALSE),"")</f>
        <v>Nombre</v>
      </c>
      <c r="N2097" s="144">
        <v>150</v>
      </c>
      <c r="O2097" s="75"/>
      <c r="P2097" s="75"/>
      <c r="Q2097" s="75"/>
      <c r="R2097" s="79" t="str">
        <f t="shared" si="121"/>
        <v/>
      </c>
      <c r="S2097" s="144">
        <v>150</v>
      </c>
      <c r="T2097" s="85" t="s">
        <v>1040</v>
      </c>
      <c r="U2097" s="142" t="s">
        <v>153</v>
      </c>
      <c r="V2097" s="142" t="s">
        <v>305</v>
      </c>
      <c r="W2097" s="86" t="s">
        <v>1462</v>
      </c>
      <c r="X2097" s="142"/>
      <c r="Y2097" s="142"/>
      <c r="Z2097" s="142"/>
      <c r="AA2097" s="142"/>
      <c r="AB2097" s="142" t="str">
        <f t="shared" si="119"/>
        <v>WOR20161110NIPE2È</v>
      </c>
      <c r="AC2097" s="142">
        <f t="shared" si="120"/>
        <v>0</v>
      </c>
      <c r="AD2097" s="142" t="str">
        <f>VLOOKUP(U2097,NIVEAUXADMIN!A:B,2,FALSE)</f>
        <v>HT10</v>
      </c>
      <c r="AE2097" s="142" t="str">
        <f>VLOOKUP(V2097,NIVEAUXADMIN!E:F,2,FALSE)</f>
        <v>HT101012</v>
      </c>
      <c r="AF2097" s="142" t="str">
        <f>VLOOKUP(W2097,NIVEAUXADMIN!I:J,2,FALSE)</f>
        <v>HT101012-02</v>
      </c>
      <c r="AG2097" s="142">
        <f>IF(SUMPRODUCT(($A$4:$A2097=A2097)*($V$4:$V2097=V2097))&gt;1,0,1)</f>
        <v>0</v>
      </c>
    </row>
    <row r="2098" spans="1:33">
      <c r="A2098" s="86" t="s">
        <v>1090</v>
      </c>
      <c r="B2098" s="86" t="s">
        <v>1090</v>
      </c>
      <c r="C2098" s="86" t="s">
        <v>26</v>
      </c>
      <c r="D2098" s="72"/>
      <c r="E2098" s="72"/>
      <c r="F2098" s="142" t="s">
        <v>16</v>
      </c>
      <c r="G2098" s="142" t="str">
        <f t="shared" ref="G2098:G2161" si="122">CHOOSE(MONTH(H2098), "Janvier", "Fevrier", "Mars", "Avril", "Mai", "Juin", "Juillet", "Aout", "Septembre", "Octobre", "Novembre", "Decembre")</f>
        <v>Novembre</v>
      </c>
      <c r="H2098" s="158">
        <v>42684</v>
      </c>
      <c r="I2098" s="84" t="s">
        <v>1051</v>
      </c>
      <c r="J2098" s="142" t="s">
        <v>1052</v>
      </c>
      <c r="K2098" s="142" t="s">
        <v>1058</v>
      </c>
      <c r="L2098" s="142"/>
      <c r="M2098" s="80" t="str">
        <f>IFERROR(VLOOKUP(K2098,REFERENCES!R:S,2,FALSE),"")</f>
        <v>Nombre</v>
      </c>
      <c r="N2098" s="144">
        <v>600</v>
      </c>
      <c r="O2098" s="75"/>
      <c r="P2098" s="75"/>
      <c r="Q2098" s="75"/>
      <c r="R2098" s="79" t="str">
        <f t="shared" si="121"/>
        <v/>
      </c>
      <c r="S2098" s="144">
        <v>300</v>
      </c>
      <c r="T2098" s="85" t="s">
        <v>1040</v>
      </c>
      <c r="U2098" s="142" t="s">
        <v>153</v>
      </c>
      <c r="V2098" s="142" t="s">
        <v>305</v>
      </c>
      <c r="W2098" s="86" t="s">
        <v>1462</v>
      </c>
      <c r="X2098" s="142"/>
      <c r="Y2098" s="142"/>
      <c r="Z2098" s="142"/>
      <c r="AA2098" s="142"/>
      <c r="AB2098" s="142" t="str">
        <f t="shared" si="119"/>
        <v>WOR20161110NIPE2È</v>
      </c>
      <c r="AC2098" s="142">
        <f t="shared" si="120"/>
        <v>0</v>
      </c>
      <c r="AD2098" s="142" t="str">
        <f>VLOOKUP(U2098,NIVEAUXADMIN!A:B,2,FALSE)</f>
        <v>HT10</v>
      </c>
      <c r="AE2098" s="142" t="str">
        <f>VLOOKUP(V2098,NIVEAUXADMIN!E:F,2,FALSE)</f>
        <v>HT101012</v>
      </c>
      <c r="AF2098" s="142" t="str">
        <f>VLOOKUP(W2098,NIVEAUXADMIN!I:J,2,FALSE)</f>
        <v>HT101012-02</v>
      </c>
      <c r="AG2098" s="142">
        <f>IF(SUMPRODUCT(($A$4:$A2098=A2098)*($V$4:$V2098=V2098))&gt;1,0,1)</f>
        <v>0</v>
      </c>
    </row>
    <row r="2099" spans="1:33">
      <c r="A2099" s="86" t="s">
        <v>1090</v>
      </c>
      <c r="B2099" s="86" t="s">
        <v>1090</v>
      </c>
      <c r="C2099" s="86" t="s">
        <v>26</v>
      </c>
      <c r="D2099" s="72"/>
      <c r="E2099" s="72"/>
      <c r="F2099" s="142" t="s">
        <v>16</v>
      </c>
      <c r="G2099" s="142" t="str">
        <f t="shared" si="122"/>
        <v>Novembre</v>
      </c>
      <c r="H2099" s="158">
        <v>42684</v>
      </c>
      <c r="I2099" s="84" t="s">
        <v>1051</v>
      </c>
      <c r="J2099" s="142" t="s">
        <v>1052</v>
      </c>
      <c r="K2099" s="142" t="s">
        <v>1058</v>
      </c>
      <c r="L2099" s="142"/>
      <c r="M2099" s="80" t="str">
        <f>IFERROR(VLOOKUP(K2099,REFERENCES!R:S,2,FALSE),"")</f>
        <v>Nombre</v>
      </c>
      <c r="N2099" s="144">
        <v>300</v>
      </c>
      <c r="O2099" s="75"/>
      <c r="P2099" s="75"/>
      <c r="Q2099" s="75"/>
      <c r="R2099" s="79" t="str">
        <f t="shared" si="121"/>
        <v/>
      </c>
      <c r="S2099" s="144">
        <v>150</v>
      </c>
      <c r="T2099" s="85" t="s">
        <v>1040</v>
      </c>
      <c r="U2099" s="142" t="s">
        <v>153</v>
      </c>
      <c r="V2099" s="142" t="s">
        <v>305</v>
      </c>
      <c r="W2099" s="86" t="s">
        <v>1462</v>
      </c>
      <c r="X2099" s="142"/>
      <c r="Y2099" s="142"/>
      <c r="Z2099" s="142"/>
      <c r="AA2099" s="142"/>
      <c r="AB2099" s="142" t="str">
        <f t="shared" si="119"/>
        <v>WOR20161110NIPE2È</v>
      </c>
      <c r="AC2099" s="142">
        <f t="shared" si="120"/>
        <v>0</v>
      </c>
      <c r="AD2099" s="142" t="str">
        <f>VLOOKUP(U2099,NIVEAUXADMIN!A:B,2,FALSE)</f>
        <v>HT10</v>
      </c>
      <c r="AE2099" s="142" t="str">
        <f>VLOOKUP(V2099,NIVEAUXADMIN!E:F,2,FALSE)</f>
        <v>HT101012</v>
      </c>
      <c r="AF2099" s="142" t="str">
        <f>VLOOKUP(W2099,NIVEAUXADMIN!I:J,2,FALSE)</f>
        <v>HT101012-02</v>
      </c>
      <c r="AG2099" s="142">
        <f>IF(SUMPRODUCT(($A$4:$A2099=A2099)*($V$4:$V2099=V2099))&gt;1,0,1)</f>
        <v>0</v>
      </c>
    </row>
    <row r="2100" spans="1:33">
      <c r="A2100" s="142" t="s">
        <v>1090</v>
      </c>
      <c r="B2100" s="142" t="s">
        <v>1090</v>
      </c>
      <c r="C2100" s="142" t="s">
        <v>26</v>
      </c>
      <c r="D2100" s="72"/>
      <c r="E2100" s="72"/>
      <c r="F2100" s="142" t="s">
        <v>16</v>
      </c>
      <c r="G2100" s="142" t="str">
        <f t="shared" si="122"/>
        <v>Novembre</v>
      </c>
      <c r="H2100" s="158">
        <v>42688</v>
      </c>
      <c r="I2100" s="84" t="s">
        <v>1051</v>
      </c>
      <c r="J2100" s="142" t="s">
        <v>1052</v>
      </c>
      <c r="K2100" s="142" t="s">
        <v>1056</v>
      </c>
      <c r="L2100" s="142"/>
      <c r="M2100" s="80" t="str">
        <f>IFERROR(VLOOKUP(K2100,REFERENCES!R:S,2,FALSE),"")</f>
        <v>Nombre</v>
      </c>
      <c r="N2100" s="144">
        <v>300</v>
      </c>
      <c r="O2100" s="75"/>
      <c r="P2100" s="75"/>
      <c r="Q2100" s="75"/>
      <c r="R2100" s="79" t="str">
        <f t="shared" si="121"/>
        <v/>
      </c>
      <c r="S2100" s="144">
        <v>300</v>
      </c>
      <c r="T2100" s="85" t="s">
        <v>1040</v>
      </c>
      <c r="U2100" s="142" t="s">
        <v>174</v>
      </c>
      <c r="V2100" s="142" t="s">
        <v>200</v>
      </c>
      <c r="W2100" s="86" t="s">
        <v>1511</v>
      </c>
      <c r="X2100" s="142"/>
      <c r="Y2100" s="142"/>
      <c r="Z2100" s="142"/>
      <c r="AA2100" s="142"/>
      <c r="AB2100" s="142" t="str">
        <f t="shared" si="119"/>
        <v>WOR20161114OUAN2È</v>
      </c>
      <c r="AC2100" s="142">
        <f t="shared" si="120"/>
        <v>0</v>
      </c>
      <c r="AD2100" s="142" t="str">
        <f>VLOOKUP(U2100,NIVEAUXADMIN!A:B,2,FALSE)</f>
        <v>HT01</v>
      </c>
      <c r="AE2100" s="142" t="str">
        <f>VLOOKUP(V2100,NIVEAUXADMIN!E:F,2,FALSE)</f>
        <v>HT01151</v>
      </c>
      <c r="AF2100" s="142" t="str">
        <f>VLOOKUP(W2100,NIVEAUXADMIN!I:J,2,FALSE)</f>
        <v>HT01151-02</v>
      </c>
      <c r="AG2100" s="142">
        <f>IF(SUMPRODUCT(($A$4:$A2100=A2100)*($V$4:$V2100=V2100))&gt;1,0,1)</f>
        <v>0</v>
      </c>
    </row>
    <row r="2101" spans="1:33">
      <c r="A2101" s="142" t="s">
        <v>1090</v>
      </c>
      <c r="B2101" s="142" t="s">
        <v>1090</v>
      </c>
      <c r="C2101" s="142" t="s">
        <v>26</v>
      </c>
      <c r="D2101" s="72"/>
      <c r="E2101" s="72"/>
      <c r="F2101" s="142" t="s">
        <v>16</v>
      </c>
      <c r="G2101" s="142" t="str">
        <f t="shared" si="122"/>
        <v>Novembre</v>
      </c>
      <c r="H2101" s="158">
        <v>42688</v>
      </c>
      <c r="I2101" s="84" t="s">
        <v>1051</v>
      </c>
      <c r="J2101" s="142" t="s">
        <v>1052</v>
      </c>
      <c r="K2101" s="142" t="s">
        <v>1054</v>
      </c>
      <c r="L2101" s="142"/>
      <c r="M2101" s="80" t="str">
        <f>IFERROR(VLOOKUP(K2101,REFERENCES!R:S,2,FALSE),"")</f>
        <v>Nombre</v>
      </c>
      <c r="N2101" s="144">
        <v>300</v>
      </c>
      <c r="O2101" s="75"/>
      <c r="P2101" s="75"/>
      <c r="Q2101" s="75"/>
      <c r="R2101" s="79" t="str">
        <f t="shared" si="121"/>
        <v/>
      </c>
      <c r="S2101" s="144">
        <v>300</v>
      </c>
      <c r="T2101" s="85" t="s">
        <v>1040</v>
      </c>
      <c r="U2101" s="142" t="s">
        <v>174</v>
      </c>
      <c r="V2101" s="142" t="s">
        <v>200</v>
      </c>
      <c r="W2101" s="86" t="s">
        <v>1511</v>
      </c>
      <c r="X2101" s="142"/>
      <c r="Y2101" s="142"/>
      <c r="Z2101" s="142"/>
      <c r="AA2101" s="142"/>
      <c r="AB2101" s="142" t="str">
        <f t="shared" si="119"/>
        <v>WOR20161114OUAN2È</v>
      </c>
      <c r="AC2101" s="142">
        <f t="shared" si="120"/>
        <v>0</v>
      </c>
      <c r="AD2101" s="142" t="str">
        <f>VLOOKUP(U2101,NIVEAUXADMIN!A:B,2,FALSE)</f>
        <v>HT01</v>
      </c>
      <c r="AE2101" s="142" t="str">
        <f>VLOOKUP(V2101,NIVEAUXADMIN!E:F,2,FALSE)</f>
        <v>HT01151</v>
      </c>
      <c r="AF2101" s="142" t="str">
        <f>VLOOKUP(W2101,NIVEAUXADMIN!I:J,2,FALSE)</f>
        <v>HT01151-02</v>
      </c>
      <c r="AG2101" s="142">
        <f>IF(SUMPRODUCT(($A$4:$A2101=A2101)*($V$4:$V2101=V2101))&gt;1,0,1)</f>
        <v>0</v>
      </c>
    </row>
    <row r="2102" spans="1:33">
      <c r="A2102" s="142" t="s">
        <v>1090</v>
      </c>
      <c r="B2102" s="142" t="s">
        <v>1090</v>
      </c>
      <c r="C2102" s="142" t="s">
        <v>26</v>
      </c>
      <c r="D2102" s="72"/>
      <c r="E2102" s="72"/>
      <c r="F2102" s="142" t="s">
        <v>16</v>
      </c>
      <c r="G2102" s="142" t="str">
        <f t="shared" si="122"/>
        <v>Novembre</v>
      </c>
      <c r="H2102" s="158">
        <v>42688</v>
      </c>
      <c r="I2102" s="84" t="s">
        <v>1051</v>
      </c>
      <c r="J2102" s="142" t="s">
        <v>1052</v>
      </c>
      <c r="K2102" s="142" t="s">
        <v>1062</v>
      </c>
      <c r="L2102" s="142"/>
      <c r="M2102" s="80" t="str">
        <f>IFERROR(VLOOKUP(K2102,REFERENCES!R:S,2,FALSE),"")</f>
        <v>Nombre</v>
      </c>
      <c r="N2102" s="144">
        <v>300</v>
      </c>
      <c r="O2102" s="75"/>
      <c r="P2102" s="75"/>
      <c r="Q2102" s="75"/>
      <c r="R2102" s="79" t="str">
        <f t="shared" si="121"/>
        <v/>
      </c>
      <c r="S2102" s="144">
        <v>300</v>
      </c>
      <c r="T2102" s="85" t="s">
        <v>1040</v>
      </c>
      <c r="U2102" s="142" t="s">
        <v>174</v>
      </c>
      <c r="V2102" s="142" t="s">
        <v>200</v>
      </c>
      <c r="W2102" s="86" t="s">
        <v>1511</v>
      </c>
      <c r="X2102" s="142"/>
      <c r="Y2102" s="142"/>
      <c r="Z2102" s="142"/>
      <c r="AA2102" s="142"/>
      <c r="AB2102" s="142" t="str">
        <f t="shared" si="119"/>
        <v>WOR20161114OUAN2È</v>
      </c>
      <c r="AC2102" s="142">
        <f t="shared" si="120"/>
        <v>0</v>
      </c>
      <c r="AD2102" s="142" t="str">
        <f>VLOOKUP(U2102,NIVEAUXADMIN!A:B,2,FALSE)</f>
        <v>HT01</v>
      </c>
      <c r="AE2102" s="142" t="str">
        <f>VLOOKUP(V2102,NIVEAUXADMIN!E:F,2,FALSE)</f>
        <v>HT01151</v>
      </c>
      <c r="AF2102" s="142" t="str">
        <f>VLOOKUP(W2102,NIVEAUXADMIN!I:J,2,FALSE)</f>
        <v>HT01151-02</v>
      </c>
      <c r="AG2102" s="142">
        <f>IF(SUMPRODUCT(($A$4:$A2102=A2102)*($V$4:$V2102=V2102))&gt;1,0,1)</f>
        <v>0</v>
      </c>
    </row>
    <row r="2103" spans="1:33">
      <c r="A2103" s="86" t="s">
        <v>1090</v>
      </c>
      <c r="B2103" s="86" t="s">
        <v>1090</v>
      </c>
      <c r="C2103" s="86" t="s">
        <v>26</v>
      </c>
      <c r="D2103" s="72"/>
      <c r="E2103" s="72"/>
      <c r="F2103" s="142" t="s">
        <v>16</v>
      </c>
      <c r="G2103" s="142" t="str">
        <f t="shared" si="122"/>
        <v>Novembre</v>
      </c>
      <c r="H2103" s="158">
        <v>42688</v>
      </c>
      <c r="I2103" s="84" t="s">
        <v>1051</v>
      </c>
      <c r="J2103" s="142" t="s">
        <v>1052</v>
      </c>
      <c r="K2103" s="142" t="s">
        <v>1061</v>
      </c>
      <c r="L2103" s="142"/>
      <c r="M2103" s="80" t="str">
        <f>IFERROR(VLOOKUP(K2103,REFERENCES!R:S,2,FALSE),"")</f>
        <v>Nombre</v>
      </c>
      <c r="N2103" s="144">
        <v>300</v>
      </c>
      <c r="O2103" s="75"/>
      <c r="P2103" s="75"/>
      <c r="Q2103" s="75"/>
      <c r="R2103" s="79" t="str">
        <f t="shared" si="121"/>
        <v/>
      </c>
      <c r="S2103" s="144">
        <v>300</v>
      </c>
      <c r="T2103" s="85" t="s">
        <v>1040</v>
      </c>
      <c r="U2103" s="142" t="s">
        <v>174</v>
      </c>
      <c r="V2103" s="142" t="s">
        <v>200</v>
      </c>
      <c r="W2103" s="86" t="s">
        <v>1511</v>
      </c>
      <c r="X2103" s="142"/>
      <c r="Y2103" s="142"/>
      <c r="Z2103" s="142"/>
      <c r="AA2103" s="142"/>
      <c r="AB2103" s="142" t="str">
        <f t="shared" si="119"/>
        <v>WOR20161114OUAN2È</v>
      </c>
      <c r="AC2103" s="142">
        <f t="shared" si="120"/>
        <v>0</v>
      </c>
      <c r="AD2103" s="142" t="str">
        <f>VLOOKUP(U2103,NIVEAUXADMIN!A:B,2,FALSE)</f>
        <v>HT01</v>
      </c>
      <c r="AE2103" s="142" t="str">
        <f>VLOOKUP(V2103,NIVEAUXADMIN!E:F,2,FALSE)</f>
        <v>HT01151</v>
      </c>
      <c r="AF2103" s="142" t="str">
        <f>VLOOKUP(W2103,NIVEAUXADMIN!I:J,2,FALSE)</f>
        <v>HT01151-02</v>
      </c>
      <c r="AG2103" s="142">
        <f>IF(SUMPRODUCT(($A$4:$A2103=A2103)*($V$4:$V2103=V2103))&gt;1,0,1)</f>
        <v>0</v>
      </c>
    </row>
    <row r="2104" spans="1:33">
      <c r="A2104" s="86" t="s">
        <v>1090</v>
      </c>
      <c r="B2104" s="86" t="s">
        <v>1090</v>
      </c>
      <c r="C2104" s="86" t="s">
        <v>26</v>
      </c>
      <c r="D2104" s="72"/>
      <c r="E2104" s="72"/>
      <c r="F2104" s="142" t="s">
        <v>16</v>
      </c>
      <c r="G2104" s="142" t="str">
        <f t="shared" si="122"/>
        <v>Novembre</v>
      </c>
      <c r="H2104" s="158">
        <v>42688</v>
      </c>
      <c r="I2104" s="84" t="s">
        <v>1051</v>
      </c>
      <c r="J2104" s="142" t="s">
        <v>1052</v>
      </c>
      <c r="K2104" s="142" t="s">
        <v>1058</v>
      </c>
      <c r="L2104" s="142"/>
      <c r="M2104" s="80" t="str">
        <f>IFERROR(VLOOKUP(K2104,REFERENCES!R:S,2,FALSE),"")</f>
        <v>Nombre</v>
      </c>
      <c r="N2104" s="144">
        <v>300</v>
      </c>
      <c r="O2104" s="75"/>
      <c r="P2104" s="75"/>
      <c r="Q2104" s="75"/>
      <c r="R2104" s="79" t="str">
        <f t="shared" si="121"/>
        <v/>
      </c>
      <c r="S2104" s="144">
        <v>300</v>
      </c>
      <c r="T2104" s="85" t="s">
        <v>1040</v>
      </c>
      <c r="U2104" s="142" t="s">
        <v>174</v>
      </c>
      <c r="V2104" s="142" t="s">
        <v>200</v>
      </c>
      <c r="W2104" s="86" t="s">
        <v>1511</v>
      </c>
      <c r="X2104" s="142"/>
      <c r="Y2104" s="142"/>
      <c r="Z2104" s="142"/>
      <c r="AA2104" s="142"/>
      <c r="AB2104" s="142" t="str">
        <f t="shared" si="119"/>
        <v>WOR20161114OUAN2È</v>
      </c>
      <c r="AC2104" s="142">
        <f t="shared" si="120"/>
        <v>0</v>
      </c>
      <c r="AD2104" s="142" t="str">
        <f>VLOOKUP(U2104,NIVEAUXADMIN!A:B,2,FALSE)</f>
        <v>HT01</v>
      </c>
      <c r="AE2104" s="142" t="str">
        <f>VLOOKUP(V2104,NIVEAUXADMIN!E:F,2,FALSE)</f>
        <v>HT01151</v>
      </c>
      <c r="AF2104" s="142" t="str">
        <f>VLOOKUP(W2104,NIVEAUXADMIN!I:J,2,FALSE)</f>
        <v>HT01151-02</v>
      </c>
      <c r="AG2104" s="142">
        <f>IF(SUMPRODUCT(($A$4:$A2104=A2104)*($V$4:$V2104=V2104))&gt;1,0,1)</f>
        <v>0</v>
      </c>
    </row>
    <row r="2105" spans="1:33">
      <c r="A2105" s="142" t="s">
        <v>1090</v>
      </c>
      <c r="B2105" s="142" t="s">
        <v>1090</v>
      </c>
      <c r="C2105" s="142" t="s">
        <v>26</v>
      </c>
      <c r="D2105" s="72"/>
      <c r="E2105" s="72"/>
      <c r="F2105" s="142" t="s">
        <v>16</v>
      </c>
      <c r="G2105" s="142" t="str">
        <f t="shared" si="122"/>
        <v>Novembre</v>
      </c>
      <c r="H2105" s="158">
        <v>42689</v>
      </c>
      <c r="I2105" s="84" t="s">
        <v>1049</v>
      </c>
      <c r="J2105" s="142" t="s">
        <v>1053</v>
      </c>
      <c r="K2105" s="142" t="s">
        <v>1048</v>
      </c>
      <c r="L2105" s="142"/>
      <c r="M2105" s="80" t="str">
        <f>IFERROR(VLOOKUP(K2105,REFERENCES!R:S,2,FALSE),"")</f>
        <v>Nombre</v>
      </c>
      <c r="N2105" s="144">
        <v>300</v>
      </c>
      <c r="O2105" s="75"/>
      <c r="P2105" s="75"/>
      <c r="Q2105" s="75"/>
      <c r="R2105" s="79" t="str">
        <f t="shared" si="121"/>
        <v/>
      </c>
      <c r="S2105" s="144">
        <v>300</v>
      </c>
      <c r="T2105" s="85"/>
      <c r="U2105" s="142" t="s">
        <v>153</v>
      </c>
      <c r="V2105" s="142" t="s">
        <v>302</v>
      </c>
      <c r="W2105" s="86" t="s">
        <v>1590</v>
      </c>
      <c r="X2105" s="142"/>
      <c r="Y2105" s="142"/>
      <c r="Z2105" s="142"/>
      <c r="AA2105" s="142"/>
      <c r="AB2105" s="142" t="str">
        <f t="shared" si="119"/>
        <v>WOR20161115NIPE3È</v>
      </c>
      <c r="AC2105" s="142">
        <f t="shared" si="120"/>
        <v>0</v>
      </c>
      <c r="AD2105" s="142" t="str">
        <f>VLOOKUP(U2105,NIVEAUXADMIN!A:B,2,FALSE)</f>
        <v>HT10</v>
      </c>
      <c r="AE2105" s="142" t="str">
        <f>VLOOKUP(V2105,NIVEAUXADMIN!E:F,2,FALSE)</f>
        <v>HT101022</v>
      </c>
      <c r="AF2105" s="142" t="str">
        <f>VLOOKUP(W2105,NIVEAUXADMIN!I:J,2,FALSE)</f>
        <v>HT101022-03</v>
      </c>
      <c r="AG2105" s="142">
        <f>IF(SUMPRODUCT(($A$4:$A2105=A2105)*($V$4:$V2105=V2105))&gt;1,0,1)</f>
        <v>0</v>
      </c>
    </row>
    <row r="2106" spans="1:33">
      <c r="A2106" s="142" t="s">
        <v>1090</v>
      </c>
      <c r="B2106" s="142" t="s">
        <v>1090</v>
      </c>
      <c r="C2106" s="142" t="s">
        <v>26</v>
      </c>
      <c r="D2106" s="72"/>
      <c r="E2106" s="72"/>
      <c r="F2106" s="142" t="s">
        <v>16</v>
      </c>
      <c r="G2106" s="142" t="str">
        <f t="shared" si="122"/>
        <v>Novembre</v>
      </c>
      <c r="H2106" s="158">
        <v>42689</v>
      </c>
      <c r="I2106" s="84" t="s">
        <v>1051</v>
      </c>
      <c r="J2106" s="142" t="s">
        <v>1052</v>
      </c>
      <c r="K2106" s="142" t="s">
        <v>1054</v>
      </c>
      <c r="L2106" s="142"/>
      <c r="M2106" s="80" t="str">
        <f>IFERROR(VLOOKUP(K2106,REFERENCES!R:S,2,FALSE),"")</f>
        <v>Nombre</v>
      </c>
      <c r="N2106" s="144">
        <v>600</v>
      </c>
      <c r="O2106" s="75"/>
      <c r="P2106" s="75"/>
      <c r="Q2106" s="75"/>
      <c r="R2106" s="79" t="str">
        <f t="shared" si="121"/>
        <v/>
      </c>
      <c r="S2106" s="144">
        <v>300</v>
      </c>
      <c r="T2106" s="85" t="s">
        <v>1040</v>
      </c>
      <c r="U2106" s="142" t="s">
        <v>153</v>
      </c>
      <c r="V2106" s="142" t="s">
        <v>302</v>
      </c>
      <c r="W2106" s="86" t="s">
        <v>1590</v>
      </c>
      <c r="X2106" s="142"/>
      <c r="Y2106" s="142"/>
      <c r="Z2106" s="142"/>
      <c r="AA2106" s="142"/>
      <c r="AB2106" s="142" t="str">
        <f t="shared" si="119"/>
        <v>WOR20161115NIPE3È</v>
      </c>
      <c r="AC2106" s="142">
        <f t="shared" si="120"/>
        <v>0</v>
      </c>
      <c r="AD2106" s="142" t="str">
        <f>VLOOKUP(U2106,NIVEAUXADMIN!A:B,2,FALSE)</f>
        <v>HT10</v>
      </c>
      <c r="AE2106" s="142" t="str">
        <f>VLOOKUP(V2106,NIVEAUXADMIN!E:F,2,FALSE)</f>
        <v>HT101022</v>
      </c>
      <c r="AF2106" s="142" t="str">
        <f>VLOOKUP(W2106,NIVEAUXADMIN!I:J,2,FALSE)</f>
        <v>HT101022-03</v>
      </c>
      <c r="AG2106" s="142">
        <f>IF(SUMPRODUCT(($A$4:$A2106=A2106)*($V$4:$V2106=V2106))&gt;1,0,1)</f>
        <v>0</v>
      </c>
    </row>
    <row r="2107" spans="1:33">
      <c r="A2107" s="142" t="s">
        <v>1090</v>
      </c>
      <c r="B2107" s="142" t="s">
        <v>1090</v>
      </c>
      <c r="C2107" s="142" t="s">
        <v>26</v>
      </c>
      <c r="D2107" s="72"/>
      <c r="E2107" s="72"/>
      <c r="F2107" s="142" t="s">
        <v>16</v>
      </c>
      <c r="G2107" s="142" t="str">
        <f t="shared" si="122"/>
        <v>Novembre</v>
      </c>
      <c r="H2107" s="158">
        <v>42689</v>
      </c>
      <c r="I2107" s="84" t="s">
        <v>1051</v>
      </c>
      <c r="J2107" s="142" t="s">
        <v>1052</v>
      </c>
      <c r="K2107" s="142" t="s">
        <v>1062</v>
      </c>
      <c r="L2107" s="142"/>
      <c r="M2107" s="80" t="str">
        <f>IFERROR(VLOOKUP(K2107,REFERENCES!R:S,2,FALSE),"")</f>
        <v>Nombre</v>
      </c>
      <c r="N2107" s="144">
        <v>300</v>
      </c>
      <c r="O2107" s="75"/>
      <c r="P2107" s="75"/>
      <c r="Q2107" s="75"/>
      <c r="R2107" s="79" t="str">
        <f t="shared" si="121"/>
        <v/>
      </c>
      <c r="S2107" s="144">
        <v>300</v>
      </c>
      <c r="T2107" s="85" t="s">
        <v>1040</v>
      </c>
      <c r="U2107" s="142" t="s">
        <v>153</v>
      </c>
      <c r="V2107" s="142" t="s">
        <v>302</v>
      </c>
      <c r="W2107" s="86" t="s">
        <v>1590</v>
      </c>
      <c r="X2107" s="142"/>
      <c r="Y2107" s="142"/>
      <c r="Z2107" s="142"/>
      <c r="AA2107" s="142"/>
      <c r="AB2107" s="142" t="str">
        <f t="shared" si="119"/>
        <v>WOR20161115NIPE3È</v>
      </c>
      <c r="AC2107" s="142">
        <f t="shared" si="120"/>
        <v>0</v>
      </c>
      <c r="AD2107" s="142" t="str">
        <f>VLOOKUP(U2107,NIVEAUXADMIN!A:B,2,FALSE)</f>
        <v>HT10</v>
      </c>
      <c r="AE2107" s="142" t="str">
        <f>VLOOKUP(V2107,NIVEAUXADMIN!E:F,2,FALSE)</f>
        <v>HT101022</v>
      </c>
      <c r="AF2107" s="142" t="str">
        <f>VLOOKUP(W2107,NIVEAUXADMIN!I:J,2,FALSE)</f>
        <v>HT101022-03</v>
      </c>
      <c r="AG2107" s="142">
        <f>IF(SUMPRODUCT(($A$4:$A2107=A2107)*($V$4:$V2107=V2107))&gt;1,0,1)</f>
        <v>0</v>
      </c>
    </row>
    <row r="2108" spans="1:33">
      <c r="A2108" s="86" t="s">
        <v>1090</v>
      </c>
      <c r="B2108" s="86" t="s">
        <v>1090</v>
      </c>
      <c r="C2108" s="86" t="s">
        <v>26</v>
      </c>
      <c r="D2108" s="72"/>
      <c r="E2108" s="72"/>
      <c r="F2108" s="142" t="s">
        <v>16</v>
      </c>
      <c r="G2108" s="142" t="str">
        <f t="shared" si="122"/>
        <v>Novembre</v>
      </c>
      <c r="H2108" s="158">
        <v>42689</v>
      </c>
      <c r="I2108" s="84" t="s">
        <v>1051</v>
      </c>
      <c r="J2108" s="142" t="s">
        <v>1052</v>
      </c>
      <c r="K2108" s="142" t="s">
        <v>1058</v>
      </c>
      <c r="L2108" s="142"/>
      <c r="M2108" s="80" t="str">
        <f>IFERROR(VLOOKUP(K2108,REFERENCES!R:S,2,FALSE),"")</f>
        <v>Nombre</v>
      </c>
      <c r="N2108" s="144">
        <v>600</v>
      </c>
      <c r="O2108" s="75"/>
      <c r="P2108" s="75"/>
      <c r="Q2108" s="75"/>
      <c r="R2108" s="79" t="str">
        <f t="shared" si="121"/>
        <v/>
      </c>
      <c r="S2108" s="144">
        <v>300</v>
      </c>
      <c r="T2108" s="85" t="s">
        <v>1040</v>
      </c>
      <c r="U2108" s="142" t="s">
        <v>153</v>
      </c>
      <c r="V2108" s="142" t="s">
        <v>302</v>
      </c>
      <c r="W2108" s="86" t="s">
        <v>1590</v>
      </c>
      <c r="X2108" s="142"/>
      <c r="Y2108" s="142"/>
      <c r="Z2108" s="142"/>
      <c r="AA2108" s="142"/>
      <c r="AB2108" s="142" t="str">
        <f t="shared" si="119"/>
        <v>WOR20161115NIPE3È</v>
      </c>
      <c r="AC2108" s="142">
        <f t="shared" si="120"/>
        <v>0</v>
      </c>
      <c r="AD2108" s="142" t="str">
        <f>VLOOKUP(U2108,NIVEAUXADMIN!A:B,2,FALSE)</f>
        <v>HT10</v>
      </c>
      <c r="AE2108" s="142" t="str">
        <f>VLOOKUP(V2108,NIVEAUXADMIN!E:F,2,FALSE)</f>
        <v>HT101022</v>
      </c>
      <c r="AF2108" s="142" t="str">
        <f>VLOOKUP(W2108,NIVEAUXADMIN!I:J,2,FALSE)</f>
        <v>HT101022-03</v>
      </c>
      <c r="AG2108" s="142">
        <f>IF(SUMPRODUCT(($A$4:$A2108=A2108)*($V$4:$V2108=V2108))&gt;1,0,1)</f>
        <v>0</v>
      </c>
    </row>
    <row r="2109" spans="1:33">
      <c r="A2109" s="142" t="s">
        <v>1090</v>
      </c>
      <c r="B2109" s="142" t="s">
        <v>1090</v>
      </c>
      <c r="C2109" s="142" t="s">
        <v>26</v>
      </c>
      <c r="D2109" s="72"/>
      <c r="E2109" s="72"/>
      <c r="F2109" s="142" t="s">
        <v>16</v>
      </c>
      <c r="G2109" s="142" t="str">
        <f t="shared" si="122"/>
        <v>Novembre</v>
      </c>
      <c r="H2109" s="158">
        <v>42689</v>
      </c>
      <c r="I2109" s="84" t="s">
        <v>1051</v>
      </c>
      <c r="J2109" s="142" t="s">
        <v>1052</v>
      </c>
      <c r="K2109" s="142" t="s">
        <v>1062</v>
      </c>
      <c r="L2109" s="142"/>
      <c r="M2109" s="80" t="str">
        <f>IFERROR(VLOOKUP(K2109,REFERENCES!R:S,2,FALSE),"")</f>
        <v>Nombre</v>
      </c>
      <c r="N2109" s="144">
        <v>100</v>
      </c>
      <c r="O2109" s="75"/>
      <c r="P2109" s="75"/>
      <c r="Q2109" s="75"/>
      <c r="R2109" s="79" t="str">
        <f t="shared" si="121"/>
        <v/>
      </c>
      <c r="S2109" s="144">
        <v>100</v>
      </c>
      <c r="T2109" s="85" t="s">
        <v>1040</v>
      </c>
      <c r="U2109" s="142" t="s">
        <v>174</v>
      </c>
      <c r="V2109" s="142" t="s">
        <v>494</v>
      </c>
      <c r="W2109" s="86" t="s">
        <v>1775</v>
      </c>
      <c r="X2109" s="142"/>
      <c r="Y2109" s="142"/>
      <c r="Z2109" s="142"/>
      <c r="AA2109" s="142"/>
      <c r="AB2109" s="142" t="str">
        <f t="shared" si="119"/>
        <v>WOR20161115OUPO7È</v>
      </c>
      <c r="AC2109" s="142">
        <f t="shared" si="120"/>
        <v>0</v>
      </c>
      <c r="AD2109" s="142" t="str">
        <f>VLOOKUP(U2109,NIVEAUXADMIN!A:B,2,FALSE)</f>
        <v>HT01</v>
      </c>
      <c r="AE2109" s="142" t="str">
        <f>VLOOKUP(V2109,NIVEAUXADMIN!E:F,2,FALSE)</f>
        <v>HT01152</v>
      </c>
      <c r="AF2109" s="142" t="str">
        <f>VLOOKUP(W2109,NIVEAUXADMIN!I:J,2,FALSE)</f>
        <v>HT01152-02</v>
      </c>
      <c r="AG2109" s="142">
        <f>IF(SUMPRODUCT(($A$4:$A2109=A2109)*($V$4:$V2109=V2109))&gt;1,0,1)</f>
        <v>0</v>
      </c>
    </row>
    <row r="2110" spans="1:33">
      <c r="A2110" s="142" t="s">
        <v>1090</v>
      </c>
      <c r="B2110" s="142" t="s">
        <v>1090</v>
      </c>
      <c r="C2110" s="142" t="s">
        <v>26</v>
      </c>
      <c r="D2110" s="72"/>
      <c r="E2110" s="72"/>
      <c r="F2110" s="142" t="s">
        <v>16</v>
      </c>
      <c r="G2110" s="142" t="str">
        <f t="shared" si="122"/>
        <v>Novembre</v>
      </c>
      <c r="H2110" s="158">
        <v>42690</v>
      </c>
      <c r="I2110" s="84" t="s">
        <v>1049</v>
      </c>
      <c r="J2110" s="142" t="s">
        <v>1053</v>
      </c>
      <c r="K2110" s="142" t="s">
        <v>1048</v>
      </c>
      <c r="L2110" s="142"/>
      <c r="M2110" s="80" t="str">
        <f>IFERROR(VLOOKUP(K2110,REFERENCES!R:S,2,FALSE),"")</f>
        <v>Nombre</v>
      </c>
      <c r="N2110" s="144">
        <v>283</v>
      </c>
      <c r="O2110" s="75"/>
      <c r="P2110" s="75"/>
      <c r="Q2110" s="75"/>
      <c r="R2110" s="79" t="str">
        <f t="shared" si="121"/>
        <v/>
      </c>
      <c r="S2110" s="144">
        <v>283</v>
      </c>
      <c r="T2110" s="85"/>
      <c r="U2110" s="142" t="s">
        <v>158</v>
      </c>
      <c r="V2110" s="142" t="s">
        <v>339</v>
      </c>
      <c r="W2110" s="86" t="s">
        <v>1306</v>
      </c>
      <c r="X2110" s="142"/>
      <c r="Y2110" s="142"/>
      <c r="Z2110" s="142"/>
      <c r="AA2110" s="142"/>
      <c r="AB2110" s="142" t="str">
        <f t="shared" si="119"/>
        <v>WOR20161116NOLI1È</v>
      </c>
      <c r="AC2110" s="142">
        <f t="shared" si="120"/>
        <v>0</v>
      </c>
      <c r="AD2110" s="142" t="str">
        <f>VLOOKUP(U2110,NIVEAUXADMIN!A:B,2,FALSE)</f>
        <v>HT03</v>
      </c>
      <c r="AE2110" s="142" t="str">
        <f>VLOOKUP(V2110,NIVEAUXADMIN!E:F,2,FALSE)</f>
        <v>HT03313</v>
      </c>
      <c r="AF2110" s="142" t="str">
        <f>VLOOKUP(W2110,NIVEAUXADMIN!I:J,2,FALSE)</f>
        <v>HT03313-01</v>
      </c>
      <c r="AG2110" s="142">
        <f>IF(SUMPRODUCT(($A$4:$A2110=A2110)*($V$4:$V2110=V2110))&gt;1,0,1)</f>
        <v>1</v>
      </c>
    </row>
    <row r="2111" spans="1:33">
      <c r="A2111" s="142" t="s">
        <v>1090</v>
      </c>
      <c r="B2111" s="142" t="s">
        <v>1090</v>
      </c>
      <c r="C2111" s="142" t="s">
        <v>26</v>
      </c>
      <c r="D2111" s="72"/>
      <c r="E2111" s="72"/>
      <c r="F2111" s="142" t="s">
        <v>16</v>
      </c>
      <c r="G2111" s="142" t="str">
        <f t="shared" si="122"/>
        <v>Novembre</v>
      </c>
      <c r="H2111" s="158">
        <v>42690</v>
      </c>
      <c r="I2111" s="84" t="s">
        <v>1051</v>
      </c>
      <c r="J2111" s="142" t="s">
        <v>1052</v>
      </c>
      <c r="K2111" s="142" t="s">
        <v>1054</v>
      </c>
      <c r="L2111" s="142"/>
      <c r="M2111" s="80" t="str">
        <f>IFERROR(VLOOKUP(K2111,REFERENCES!R:S,2,FALSE),"")</f>
        <v>Nombre</v>
      </c>
      <c r="N2111" s="144">
        <v>566</v>
      </c>
      <c r="O2111" s="75"/>
      <c r="P2111" s="75"/>
      <c r="Q2111" s="75"/>
      <c r="R2111" s="79" t="str">
        <f t="shared" ref="R2111:R2142" si="123">IF(SUM(O2111+P2111+Q2111)=0,"",SUM(O2111+P2111+Q2111))</f>
        <v/>
      </c>
      <c r="S2111" s="144">
        <v>283</v>
      </c>
      <c r="T2111" s="85" t="s">
        <v>1040</v>
      </c>
      <c r="U2111" s="142" t="s">
        <v>158</v>
      </c>
      <c r="V2111" s="142" t="s">
        <v>339</v>
      </c>
      <c r="W2111" s="86" t="s">
        <v>1306</v>
      </c>
      <c r="X2111" s="142"/>
      <c r="Y2111" s="142"/>
      <c r="Z2111" s="142"/>
      <c r="AA2111" s="142"/>
      <c r="AB2111" s="142" t="str">
        <f t="shared" si="119"/>
        <v>WOR20161116NOLI1È</v>
      </c>
      <c r="AC2111" s="142">
        <f t="shared" si="120"/>
        <v>0</v>
      </c>
      <c r="AD2111" s="142" t="str">
        <f>VLOOKUP(U2111,NIVEAUXADMIN!A:B,2,FALSE)</f>
        <v>HT03</v>
      </c>
      <c r="AE2111" s="142" t="str">
        <f>VLOOKUP(V2111,NIVEAUXADMIN!E:F,2,FALSE)</f>
        <v>HT03313</v>
      </c>
      <c r="AF2111" s="142" t="str">
        <f>VLOOKUP(W2111,NIVEAUXADMIN!I:J,2,FALSE)</f>
        <v>HT03313-01</v>
      </c>
      <c r="AG2111" s="142">
        <f>IF(SUMPRODUCT(($A$4:$A2111=A2111)*($V$4:$V2111=V2111))&gt;1,0,1)</f>
        <v>0</v>
      </c>
    </row>
    <row r="2112" spans="1:33">
      <c r="A2112" s="142" t="s">
        <v>1090</v>
      </c>
      <c r="B2112" s="142" t="s">
        <v>1090</v>
      </c>
      <c r="C2112" s="142" t="s">
        <v>26</v>
      </c>
      <c r="D2112" s="72"/>
      <c r="E2112" s="72"/>
      <c r="F2112" s="142" t="s">
        <v>16</v>
      </c>
      <c r="G2112" s="142" t="str">
        <f t="shared" si="122"/>
        <v>Novembre</v>
      </c>
      <c r="H2112" s="158">
        <v>42690</v>
      </c>
      <c r="I2112" s="84" t="s">
        <v>1051</v>
      </c>
      <c r="J2112" s="142" t="s">
        <v>1052</v>
      </c>
      <c r="K2112" s="142" t="s">
        <v>1062</v>
      </c>
      <c r="L2112" s="142"/>
      <c r="M2112" s="80" t="str">
        <f>IFERROR(VLOOKUP(K2112,REFERENCES!R:S,2,FALSE),"")</f>
        <v>Nombre</v>
      </c>
      <c r="N2112" s="144">
        <v>283</v>
      </c>
      <c r="O2112" s="75"/>
      <c r="P2112" s="75"/>
      <c r="Q2112" s="75"/>
      <c r="R2112" s="79" t="str">
        <f t="shared" si="123"/>
        <v/>
      </c>
      <c r="S2112" s="144">
        <v>283</v>
      </c>
      <c r="T2112" s="85" t="s">
        <v>1040</v>
      </c>
      <c r="U2112" s="142" t="s">
        <v>158</v>
      </c>
      <c r="V2112" s="142" t="s">
        <v>339</v>
      </c>
      <c r="W2112" s="86" t="s">
        <v>1306</v>
      </c>
      <c r="X2112" s="142"/>
      <c r="Y2112" s="142"/>
      <c r="Z2112" s="142"/>
      <c r="AA2112" s="142"/>
      <c r="AB2112" s="142" t="str">
        <f t="shared" si="119"/>
        <v>WOR20161116NOLI1È</v>
      </c>
      <c r="AC2112" s="142">
        <f t="shared" si="120"/>
        <v>0</v>
      </c>
      <c r="AD2112" s="142" t="str">
        <f>VLOOKUP(U2112,NIVEAUXADMIN!A:B,2,FALSE)</f>
        <v>HT03</v>
      </c>
      <c r="AE2112" s="142" t="str">
        <f>VLOOKUP(V2112,NIVEAUXADMIN!E:F,2,FALSE)</f>
        <v>HT03313</v>
      </c>
      <c r="AF2112" s="142" t="str">
        <f>VLOOKUP(W2112,NIVEAUXADMIN!I:J,2,FALSE)</f>
        <v>HT03313-01</v>
      </c>
      <c r="AG2112" s="142">
        <f>IF(SUMPRODUCT(($A$4:$A2112=A2112)*($V$4:$V2112=V2112))&gt;1,0,1)</f>
        <v>0</v>
      </c>
    </row>
    <row r="2113" spans="1:33">
      <c r="A2113" s="142" t="s">
        <v>1090</v>
      </c>
      <c r="B2113" s="142" t="s">
        <v>1090</v>
      </c>
      <c r="C2113" s="142" t="s">
        <v>26</v>
      </c>
      <c r="D2113" s="72"/>
      <c r="E2113" s="72"/>
      <c r="F2113" s="142" t="s">
        <v>16</v>
      </c>
      <c r="G2113" s="142" t="str">
        <f t="shared" si="122"/>
        <v>Novembre</v>
      </c>
      <c r="H2113" s="158">
        <v>42690</v>
      </c>
      <c r="I2113" s="84" t="s">
        <v>1050</v>
      </c>
      <c r="J2113" s="142" t="s">
        <v>1029</v>
      </c>
      <c r="K2113" s="142" t="s">
        <v>1029</v>
      </c>
      <c r="L2113" s="142"/>
      <c r="M2113" s="80" t="str">
        <f>IFERROR(VLOOKUP(K2113,REFERENCES!R:S,2,FALSE),"")</f>
        <v/>
      </c>
      <c r="N2113" s="166">
        <v>200</v>
      </c>
      <c r="O2113" s="75"/>
      <c r="P2113" s="75"/>
      <c r="Q2113" s="75"/>
      <c r="R2113" s="79" t="str">
        <f t="shared" si="123"/>
        <v/>
      </c>
      <c r="S2113" s="144">
        <v>200</v>
      </c>
      <c r="T2113" s="85" t="s">
        <v>1040</v>
      </c>
      <c r="U2113" s="142" t="s">
        <v>153</v>
      </c>
      <c r="V2113" s="142" t="s">
        <v>305</v>
      </c>
      <c r="W2113" s="86" t="s">
        <v>1636</v>
      </c>
      <c r="X2113" s="142"/>
      <c r="Y2113" s="142"/>
      <c r="Z2113" s="142"/>
      <c r="AA2113" s="142"/>
      <c r="AB2113" s="142" t="str">
        <f t="shared" si="119"/>
        <v>WOR20161116NIPE4È</v>
      </c>
      <c r="AC2113" s="142">
        <f t="shared" si="120"/>
        <v>0</v>
      </c>
      <c r="AD2113" s="142" t="str">
        <f>VLOOKUP(U2113,NIVEAUXADMIN!A:B,2,FALSE)</f>
        <v>HT10</v>
      </c>
      <c r="AE2113" s="142" t="str">
        <f>VLOOKUP(V2113,NIVEAUXADMIN!E:F,2,FALSE)</f>
        <v>HT101012</v>
      </c>
      <c r="AF2113" s="142" t="str">
        <f>VLOOKUP(W2113,NIVEAUXADMIN!I:J,2,FALSE)</f>
        <v>HT101012-04</v>
      </c>
      <c r="AG2113" s="142">
        <f>IF(SUMPRODUCT(($A$4:$A2113=A2113)*($V$4:$V2113=V2113))&gt;1,0,1)</f>
        <v>0</v>
      </c>
    </row>
    <row r="2114" spans="1:33">
      <c r="A2114" s="142" t="s">
        <v>1090</v>
      </c>
      <c r="B2114" s="142" t="s">
        <v>1090</v>
      </c>
      <c r="C2114" s="142" t="s">
        <v>26</v>
      </c>
      <c r="D2114" s="72"/>
      <c r="E2114" s="72"/>
      <c r="F2114" s="142" t="s">
        <v>16</v>
      </c>
      <c r="G2114" s="142" t="str">
        <f t="shared" si="122"/>
        <v>Novembre</v>
      </c>
      <c r="H2114" s="158">
        <v>42690</v>
      </c>
      <c r="I2114" s="84" t="s">
        <v>1051</v>
      </c>
      <c r="J2114" s="142" t="s">
        <v>1052</v>
      </c>
      <c r="K2114" s="142" t="s">
        <v>1057</v>
      </c>
      <c r="L2114" s="142"/>
      <c r="M2114" s="80" t="str">
        <f>IFERROR(VLOOKUP(K2114,REFERENCES!R:S,2,FALSE),"")</f>
        <v>Nombre</v>
      </c>
      <c r="N2114" s="144">
        <v>200</v>
      </c>
      <c r="O2114" s="75"/>
      <c r="P2114" s="75"/>
      <c r="Q2114" s="75"/>
      <c r="R2114" s="79" t="str">
        <f t="shared" si="123"/>
        <v/>
      </c>
      <c r="S2114" s="144">
        <v>200</v>
      </c>
      <c r="T2114" s="85" t="s">
        <v>1040</v>
      </c>
      <c r="U2114" s="142" t="s">
        <v>153</v>
      </c>
      <c r="V2114" s="142" t="s">
        <v>305</v>
      </c>
      <c r="W2114" s="86" t="s">
        <v>1636</v>
      </c>
      <c r="X2114" s="142"/>
      <c r="Y2114" s="142"/>
      <c r="Z2114" s="142"/>
      <c r="AA2114" s="142"/>
      <c r="AB2114" s="142" t="str">
        <f t="shared" si="119"/>
        <v>WOR20161116NIPE4È</v>
      </c>
      <c r="AC2114" s="142">
        <f t="shared" si="120"/>
        <v>0</v>
      </c>
      <c r="AD2114" s="142" t="str">
        <f>VLOOKUP(U2114,NIVEAUXADMIN!A:B,2,FALSE)</f>
        <v>HT10</v>
      </c>
      <c r="AE2114" s="142" t="str">
        <f>VLOOKUP(V2114,NIVEAUXADMIN!E:F,2,FALSE)</f>
        <v>HT101012</v>
      </c>
      <c r="AF2114" s="142" t="str">
        <f>VLOOKUP(W2114,NIVEAUXADMIN!I:J,2,FALSE)</f>
        <v>HT101012-04</v>
      </c>
      <c r="AG2114" s="142">
        <f>IF(SUMPRODUCT(($A$4:$A2114=A2114)*($V$4:$V2114=V2114))&gt;1,0,1)</f>
        <v>0</v>
      </c>
    </row>
    <row r="2115" spans="1:33">
      <c r="A2115" s="142" t="s">
        <v>1090</v>
      </c>
      <c r="B2115" s="142" t="s">
        <v>1090</v>
      </c>
      <c r="C2115" s="142" t="s">
        <v>26</v>
      </c>
      <c r="D2115" s="72"/>
      <c r="E2115" s="72"/>
      <c r="F2115" s="142" t="s">
        <v>16</v>
      </c>
      <c r="G2115" s="142" t="str">
        <f t="shared" si="122"/>
        <v>Novembre</v>
      </c>
      <c r="H2115" s="158">
        <v>42690</v>
      </c>
      <c r="I2115" s="84" t="s">
        <v>1051</v>
      </c>
      <c r="J2115" s="142" t="s">
        <v>1052</v>
      </c>
      <c r="K2115" s="142" t="s">
        <v>1056</v>
      </c>
      <c r="L2115" s="142"/>
      <c r="M2115" s="80" t="str">
        <f>IFERROR(VLOOKUP(K2115,REFERENCES!R:S,2,FALSE),"")</f>
        <v>Nombre</v>
      </c>
      <c r="N2115" s="144">
        <v>350</v>
      </c>
      <c r="O2115" s="75"/>
      <c r="P2115" s="75"/>
      <c r="Q2115" s="75"/>
      <c r="R2115" s="79" t="str">
        <f t="shared" si="123"/>
        <v/>
      </c>
      <c r="S2115" s="144">
        <v>350</v>
      </c>
      <c r="T2115" s="85" t="s">
        <v>1040</v>
      </c>
      <c r="U2115" s="142" t="s">
        <v>174</v>
      </c>
      <c r="V2115" s="142" t="s">
        <v>494</v>
      </c>
      <c r="W2115" s="86" t="s">
        <v>1740</v>
      </c>
      <c r="X2115" s="142"/>
      <c r="Y2115" s="142"/>
      <c r="Z2115" s="142"/>
      <c r="AA2115" s="142"/>
      <c r="AB2115" s="142" t="str">
        <f t="shared" si="119"/>
        <v>WOR20161116OUPO6È</v>
      </c>
      <c r="AC2115" s="142">
        <f t="shared" si="120"/>
        <v>0</v>
      </c>
      <c r="AD2115" s="142" t="str">
        <f>VLOOKUP(U2115,NIVEAUXADMIN!A:B,2,FALSE)</f>
        <v>HT01</v>
      </c>
      <c r="AE2115" s="142" t="str">
        <f>VLOOKUP(V2115,NIVEAUXADMIN!E:F,2,FALSE)</f>
        <v>HT01152</v>
      </c>
      <c r="AF2115" s="142" t="str">
        <f>VLOOKUP(W2115,NIVEAUXADMIN!I:J,2,FALSE)</f>
        <v>HT01152-01</v>
      </c>
      <c r="AG2115" s="142">
        <f>IF(SUMPRODUCT(($A$4:$A2115=A2115)*($V$4:$V2115=V2115))&gt;1,0,1)</f>
        <v>0</v>
      </c>
    </row>
    <row r="2116" spans="1:33">
      <c r="A2116" s="142" t="s">
        <v>1090</v>
      </c>
      <c r="B2116" s="142" t="s">
        <v>1090</v>
      </c>
      <c r="C2116" s="142" t="s">
        <v>26</v>
      </c>
      <c r="D2116" s="72"/>
      <c r="E2116" s="72"/>
      <c r="F2116" s="142" t="s">
        <v>16</v>
      </c>
      <c r="G2116" s="142" t="str">
        <f t="shared" si="122"/>
        <v>Novembre</v>
      </c>
      <c r="H2116" s="158">
        <v>42690</v>
      </c>
      <c r="I2116" s="84" t="s">
        <v>1051</v>
      </c>
      <c r="J2116" s="142" t="s">
        <v>1052</v>
      </c>
      <c r="K2116" s="142" t="s">
        <v>1054</v>
      </c>
      <c r="L2116" s="142"/>
      <c r="M2116" s="80" t="str">
        <f>IFERROR(VLOOKUP(K2116,REFERENCES!R:S,2,FALSE),"")</f>
        <v>Nombre</v>
      </c>
      <c r="N2116" s="144">
        <v>350</v>
      </c>
      <c r="O2116" s="75"/>
      <c r="P2116" s="75"/>
      <c r="Q2116" s="75"/>
      <c r="R2116" s="79" t="str">
        <f t="shared" si="123"/>
        <v/>
      </c>
      <c r="S2116" s="144">
        <v>350</v>
      </c>
      <c r="T2116" s="85" t="s">
        <v>1040</v>
      </c>
      <c r="U2116" s="142" t="s">
        <v>174</v>
      </c>
      <c r="V2116" s="142" t="s">
        <v>494</v>
      </c>
      <c r="W2116" s="86" t="s">
        <v>1740</v>
      </c>
      <c r="X2116" s="142"/>
      <c r="Y2116" s="142"/>
      <c r="Z2116" s="142"/>
      <c r="AA2116" s="142"/>
      <c r="AB2116" s="142" t="str">
        <f t="shared" ref="AB2116:AB2179" si="124">UPPER(LEFT(A2116,3)&amp;YEAR(H2116)&amp;MONTH(H2116)&amp;DAY((H2116))&amp;LEFT(U2116,2)&amp;LEFT(V2116,2)&amp;LEFT(W2116,2))</f>
        <v>WOR20161116OUPO6È</v>
      </c>
      <c r="AC2116" s="142">
        <f t="shared" ref="AC2116:AC2179" si="125">COUNTIF($AB$4:$AB$1178,AB2116)</f>
        <v>0</v>
      </c>
      <c r="AD2116" s="142" t="str">
        <f>VLOOKUP(U2116,NIVEAUXADMIN!A:B,2,FALSE)</f>
        <v>HT01</v>
      </c>
      <c r="AE2116" s="142" t="str">
        <f>VLOOKUP(V2116,NIVEAUXADMIN!E:F,2,FALSE)</f>
        <v>HT01152</v>
      </c>
      <c r="AF2116" s="142" t="str">
        <f>VLOOKUP(W2116,NIVEAUXADMIN!I:J,2,FALSE)</f>
        <v>HT01152-01</v>
      </c>
      <c r="AG2116" s="142">
        <f>IF(SUMPRODUCT(($A$4:$A2116=A2116)*($V$4:$V2116=V2116))&gt;1,0,1)</f>
        <v>0</v>
      </c>
    </row>
    <row r="2117" spans="1:33">
      <c r="A2117" s="142" t="s">
        <v>1090</v>
      </c>
      <c r="B2117" s="142" t="s">
        <v>1090</v>
      </c>
      <c r="C2117" s="142" t="s">
        <v>26</v>
      </c>
      <c r="D2117" s="72"/>
      <c r="E2117" s="72"/>
      <c r="F2117" s="142" t="s">
        <v>16</v>
      </c>
      <c r="G2117" s="142" t="str">
        <f t="shared" si="122"/>
        <v>Novembre</v>
      </c>
      <c r="H2117" s="158">
        <v>42690</v>
      </c>
      <c r="I2117" s="84" t="s">
        <v>1051</v>
      </c>
      <c r="J2117" s="142" t="s">
        <v>1052</v>
      </c>
      <c r="K2117" s="142" t="s">
        <v>1062</v>
      </c>
      <c r="L2117" s="142"/>
      <c r="M2117" s="80" t="str">
        <f>IFERROR(VLOOKUP(K2117,REFERENCES!R:S,2,FALSE),"")</f>
        <v>Nombre</v>
      </c>
      <c r="N2117" s="144">
        <v>350</v>
      </c>
      <c r="O2117" s="75"/>
      <c r="P2117" s="75"/>
      <c r="Q2117" s="75"/>
      <c r="R2117" s="79" t="str">
        <f t="shared" si="123"/>
        <v/>
      </c>
      <c r="S2117" s="144">
        <v>350</v>
      </c>
      <c r="T2117" s="85" t="s">
        <v>1040</v>
      </c>
      <c r="U2117" s="142" t="s">
        <v>174</v>
      </c>
      <c r="V2117" s="142" t="s">
        <v>494</v>
      </c>
      <c r="W2117" s="86" t="s">
        <v>1740</v>
      </c>
      <c r="X2117" s="142"/>
      <c r="Y2117" s="142"/>
      <c r="Z2117" s="142"/>
      <c r="AA2117" s="142"/>
      <c r="AB2117" s="142" t="str">
        <f t="shared" si="124"/>
        <v>WOR20161116OUPO6È</v>
      </c>
      <c r="AC2117" s="142">
        <f t="shared" si="125"/>
        <v>0</v>
      </c>
      <c r="AD2117" s="142" t="str">
        <f>VLOOKUP(U2117,NIVEAUXADMIN!A:B,2,FALSE)</f>
        <v>HT01</v>
      </c>
      <c r="AE2117" s="142" t="str">
        <f>VLOOKUP(V2117,NIVEAUXADMIN!E:F,2,FALSE)</f>
        <v>HT01152</v>
      </c>
      <c r="AF2117" s="142" t="str">
        <f>VLOOKUP(W2117,NIVEAUXADMIN!I:J,2,FALSE)</f>
        <v>HT01152-01</v>
      </c>
      <c r="AG2117" s="142">
        <f>IF(SUMPRODUCT(($A$4:$A2117=A2117)*($V$4:$V2117=V2117))&gt;1,0,1)</f>
        <v>0</v>
      </c>
    </row>
    <row r="2118" spans="1:33">
      <c r="A2118" s="86" t="s">
        <v>1090</v>
      </c>
      <c r="B2118" s="86" t="s">
        <v>1090</v>
      </c>
      <c r="C2118" s="86" t="s">
        <v>26</v>
      </c>
      <c r="D2118" s="72"/>
      <c r="E2118" s="72"/>
      <c r="F2118" s="142" t="s">
        <v>16</v>
      </c>
      <c r="G2118" s="142" t="str">
        <f t="shared" si="122"/>
        <v>Novembre</v>
      </c>
      <c r="H2118" s="158">
        <v>42690</v>
      </c>
      <c r="I2118" s="84" t="s">
        <v>1051</v>
      </c>
      <c r="J2118" s="142" t="s">
        <v>1052</v>
      </c>
      <c r="K2118" s="142" t="s">
        <v>1061</v>
      </c>
      <c r="L2118" s="142"/>
      <c r="M2118" s="80" t="str">
        <f>IFERROR(VLOOKUP(K2118,REFERENCES!R:S,2,FALSE),"")</f>
        <v>Nombre</v>
      </c>
      <c r="N2118" s="144">
        <v>350</v>
      </c>
      <c r="O2118" s="75"/>
      <c r="P2118" s="75"/>
      <c r="Q2118" s="75"/>
      <c r="R2118" s="79" t="str">
        <f t="shared" si="123"/>
        <v/>
      </c>
      <c r="S2118" s="144">
        <v>350</v>
      </c>
      <c r="T2118" s="85" t="s">
        <v>1040</v>
      </c>
      <c r="U2118" s="142" t="s">
        <v>174</v>
      </c>
      <c r="V2118" s="142" t="s">
        <v>494</v>
      </c>
      <c r="W2118" s="86" t="s">
        <v>1740</v>
      </c>
      <c r="X2118" s="142"/>
      <c r="Y2118" s="142"/>
      <c r="Z2118" s="142"/>
      <c r="AA2118" s="142"/>
      <c r="AB2118" s="142" t="str">
        <f t="shared" si="124"/>
        <v>WOR20161116OUPO6È</v>
      </c>
      <c r="AC2118" s="142">
        <f t="shared" si="125"/>
        <v>0</v>
      </c>
      <c r="AD2118" s="142" t="str">
        <f>VLOOKUP(U2118,NIVEAUXADMIN!A:B,2,FALSE)</f>
        <v>HT01</v>
      </c>
      <c r="AE2118" s="142" t="str">
        <f>VLOOKUP(V2118,NIVEAUXADMIN!E:F,2,FALSE)</f>
        <v>HT01152</v>
      </c>
      <c r="AF2118" s="142" t="str">
        <f>VLOOKUP(W2118,NIVEAUXADMIN!I:J,2,FALSE)</f>
        <v>HT01152-01</v>
      </c>
      <c r="AG2118" s="142">
        <f>IF(SUMPRODUCT(($A$4:$A2118=A2118)*($V$4:$V2118=V2118))&gt;1,0,1)</f>
        <v>0</v>
      </c>
    </row>
    <row r="2119" spans="1:33">
      <c r="A2119" s="86" t="s">
        <v>1090</v>
      </c>
      <c r="B2119" s="86" t="s">
        <v>1090</v>
      </c>
      <c r="C2119" s="86" t="s">
        <v>26</v>
      </c>
      <c r="D2119" s="72"/>
      <c r="E2119" s="72"/>
      <c r="F2119" s="142" t="s">
        <v>16</v>
      </c>
      <c r="G2119" s="142" t="str">
        <f t="shared" si="122"/>
        <v>Novembre</v>
      </c>
      <c r="H2119" s="158">
        <v>42690</v>
      </c>
      <c r="I2119" s="84" t="s">
        <v>1051</v>
      </c>
      <c r="J2119" s="142" t="s">
        <v>1052</v>
      </c>
      <c r="K2119" s="142" t="s">
        <v>1058</v>
      </c>
      <c r="L2119" s="142"/>
      <c r="M2119" s="80" t="str">
        <f>IFERROR(VLOOKUP(K2119,REFERENCES!R:S,2,FALSE),"")</f>
        <v>Nombre</v>
      </c>
      <c r="N2119" s="144">
        <v>350</v>
      </c>
      <c r="O2119" s="75"/>
      <c r="P2119" s="75"/>
      <c r="Q2119" s="75"/>
      <c r="R2119" s="79" t="str">
        <f t="shared" si="123"/>
        <v/>
      </c>
      <c r="S2119" s="144">
        <v>350</v>
      </c>
      <c r="T2119" s="85" t="s">
        <v>1040</v>
      </c>
      <c r="U2119" s="142" t="s">
        <v>174</v>
      </c>
      <c r="V2119" s="142" t="s">
        <v>494</v>
      </c>
      <c r="W2119" s="86" t="s">
        <v>1740</v>
      </c>
      <c r="X2119" s="142"/>
      <c r="Y2119" s="142"/>
      <c r="Z2119" s="142"/>
      <c r="AA2119" s="142"/>
      <c r="AB2119" s="142" t="str">
        <f t="shared" si="124"/>
        <v>WOR20161116OUPO6È</v>
      </c>
      <c r="AC2119" s="142">
        <f t="shared" si="125"/>
        <v>0</v>
      </c>
      <c r="AD2119" s="142" t="str">
        <f>VLOOKUP(U2119,NIVEAUXADMIN!A:B,2,FALSE)</f>
        <v>HT01</v>
      </c>
      <c r="AE2119" s="142" t="str">
        <f>VLOOKUP(V2119,NIVEAUXADMIN!E:F,2,FALSE)</f>
        <v>HT01152</v>
      </c>
      <c r="AF2119" s="142" t="str">
        <f>VLOOKUP(W2119,NIVEAUXADMIN!I:J,2,FALSE)</f>
        <v>HT01152-01</v>
      </c>
      <c r="AG2119" s="142">
        <f>IF(SUMPRODUCT(($A$4:$A2119=A2119)*($V$4:$V2119=V2119))&gt;1,0,1)</f>
        <v>0</v>
      </c>
    </row>
    <row r="2120" spans="1:33">
      <c r="A2120" s="142" t="s">
        <v>1090</v>
      </c>
      <c r="B2120" s="142" t="s">
        <v>1090</v>
      </c>
      <c r="C2120" s="142" t="s">
        <v>26</v>
      </c>
      <c r="D2120" s="72"/>
      <c r="E2120" s="72"/>
      <c r="F2120" s="142" t="s">
        <v>16</v>
      </c>
      <c r="G2120" s="142" t="str">
        <f t="shared" si="122"/>
        <v>Novembre</v>
      </c>
      <c r="H2120" s="158">
        <v>42690</v>
      </c>
      <c r="I2120" s="84" t="s">
        <v>1050</v>
      </c>
      <c r="J2120" s="142" t="s">
        <v>1029</v>
      </c>
      <c r="K2120" s="142" t="s">
        <v>1029</v>
      </c>
      <c r="L2120" s="142"/>
      <c r="M2120" s="80" t="str">
        <f>IFERROR(VLOOKUP(K2120,REFERENCES!R:S,2,FALSE),"")</f>
        <v/>
      </c>
      <c r="N2120" s="144">
        <v>371</v>
      </c>
      <c r="O2120" s="75"/>
      <c r="P2120" s="75"/>
      <c r="Q2120" s="75"/>
      <c r="R2120" s="79"/>
      <c r="S2120" s="144">
        <v>371</v>
      </c>
      <c r="T2120" s="85" t="s">
        <v>1040</v>
      </c>
      <c r="U2120" s="142" t="s">
        <v>174</v>
      </c>
      <c r="V2120" s="142" t="s">
        <v>494</v>
      </c>
      <c r="W2120" s="86" t="s">
        <v>1814</v>
      </c>
      <c r="X2120" s="142" t="s">
        <v>1240</v>
      </c>
      <c r="Y2120" s="142"/>
      <c r="Z2120" s="142"/>
      <c r="AA2120" s="142"/>
      <c r="AB2120" s="142" t="str">
        <f t="shared" si="124"/>
        <v>WOR20161116OUPO9È</v>
      </c>
      <c r="AC2120" s="142">
        <f t="shared" si="125"/>
        <v>0</v>
      </c>
      <c r="AD2120" s="142" t="str">
        <f>VLOOKUP(U2120,NIVEAUXADMIN!A:B,2,FALSE)</f>
        <v>HT01</v>
      </c>
      <c r="AE2120" s="142" t="str">
        <f>VLOOKUP(V2120,NIVEAUXADMIN!E:F,2,FALSE)</f>
        <v>HT01152</v>
      </c>
      <c r="AF2120" s="142" t="str">
        <f>VLOOKUP(W2120,NIVEAUXADMIN!I:J,2,FALSE)</f>
        <v>HT01152-04</v>
      </c>
      <c r="AG2120" s="142">
        <f>IF(SUMPRODUCT(($A$4:$A2120=A2120)*($V$4:$V2120=V2120))&gt;1,0,1)</f>
        <v>0</v>
      </c>
    </row>
    <row r="2121" spans="1:33">
      <c r="A2121" s="142" t="s">
        <v>1090</v>
      </c>
      <c r="B2121" s="142" t="s">
        <v>1090</v>
      </c>
      <c r="C2121" s="142" t="s">
        <v>26</v>
      </c>
      <c r="D2121" s="72"/>
      <c r="E2121" s="72"/>
      <c r="F2121" s="142" t="s">
        <v>16</v>
      </c>
      <c r="G2121" s="142" t="str">
        <f t="shared" si="122"/>
        <v>Novembre</v>
      </c>
      <c r="H2121" s="158">
        <v>42691</v>
      </c>
      <c r="I2121" s="84" t="s">
        <v>1051</v>
      </c>
      <c r="J2121" s="142" t="s">
        <v>1052</v>
      </c>
      <c r="K2121" s="142" t="s">
        <v>1056</v>
      </c>
      <c r="L2121" s="142"/>
      <c r="M2121" s="80" t="str">
        <f>IFERROR(VLOOKUP(K2121,REFERENCES!R:S,2,FALSE),"")</f>
        <v>Nombre</v>
      </c>
      <c r="N2121" s="144">
        <v>150</v>
      </c>
      <c r="O2121" s="75"/>
      <c r="P2121" s="75"/>
      <c r="Q2121" s="75"/>
      <c r="R2121" s="79" t="str">
        <f>IF(SUM(O2121+P2121+Q2121)=0,"",SUM(O2121+P2121+Q2121))</f>
        <v/>
      </c>
      <c r="S2121" s="144">
        <v>150</v>
      </c>
      <c r="T2121" s="85" t="s">
        <v>1040</v>
      </c>
      <c r="U2121" s="142" t="s">
        <v>174</v>
      </c>
      <c r="V2121" s="142" t="s">
        <v>200</v>
      </c>
      <c r="W2121" s="86" t="s">
        <v>1576</v>
      </c>
      <c r="X2121" s="142"/>
      <c r="Y2121" s="142"/>
      <c r="Z2121" s="142"/>
      <c r="AA2121" s="142"/>
      <c r="AB2121" s="142" t="str">
        <f t="shared" si="124"/>
        <v>WOR20161117OUAN3È</v>
      </c>
      <c r="AC2121" s="142">
        <f t="shared" si="125"/>
        <v>0</v>
      </c>
      <c r="AD2121" s="142" t="str">
        <f>VLOOKUP(U2121,NIVEAUXADMIN!A:B,2,FALSE)</f>
        <v>HT01</v>
      </c>
      <c r="AE2121" s="142" t="str">
        <f>VLOOKUP(V2121,NIVEAUXADMIN!E:F,2,FALSE)</f>
        <v>HT01151</v>
      </c>
      <c r="AF2121" s="142" t="str">
        <f>VLOOKUP(W2121,NIVEAUXADMIN!I:J,2,FALSE)</f>
        <v>HT01151-03</v>
      </c>
      <c r="AG2121" s="142">
        <f>IF(SUMPRODUCT(($A$4:$A2121=A2121)*($V$4:$V2121=V2121))&gt;1,0,1)</f>
        <v>0</v>
      </c>
    </row>
    <row r="2122" spans="1:33">
      <c r="A2122" s="142" t="s">
        <v>1090</v>
      </c>
      <c r="B2122" s="142" t="s">
        <v>1090</v>
      </c>
      <c r="C2122" s="142" t="s">
        <v>26</v>
      </c>
      <c r="D2122" s="72"/>
      <c r="E2122" s="72"/>
      <c r="F2122" s="142" t="s">
        <v>16</v>
      </c>
      <c r="G2122" s="142" t="str">
        <f t="shared" si="122"/>
        <v>Novembre</v>
      </c>
      <c r="H2122" s="158">
        <v>42691</v>
      </c>
      <c r="I2122" s="84" t="s">
        <v>1051</v>
      </c>
      <c r="J2122" s="142" t="s">
        <v>1052</v>
      </c>
      <c r="K2122" s="142" t="s">
        <v>1054</v>
      </c>
      <c r="L2122" s="142"/>
      <c r="M2122" s="80" t="str">
        <f>IFERROR(VLOOKUP(K2122,REFERENCES!R:S,2,FALSE),"")</f>
        <v>Nombre</v>
      </c>
      <c r="N2122" s="144">
        <v>150</v>
      </c>
      <c r="O2122" s="75"/>
      <c r="P2122" s="75"/>
      <c r="Q2122" s="75"/>
      <c r="R2122" s="79" t="str">
        <f>IF(SUM(O2122+P2122+Q2122)=0,"",SUM(O2122+P2122+Q2122))</f>
        <v/>
      </c>
      <c r="S2122" s="144">
        <v>150</v>
      </c>
      <c r="T2122" s="85" t="s">
        <v>1040</v>
      </c>
      <c r="U2122" s="142" t="s">
        <v>174</v>
      </c>
      <c r="V2122" s="142" t="s">
        <v>200</v>
      </c>
      <c r="W2122" s="86" t="s">
        <v>1576</v>
      </c>
      <c r="X2122" s="142"/>
      <c r="Y2122" s="142"/>
      <c r="Z2122" s="142"/>
      <c r="AA2122" s="142"/>
      <c r="AB2122" s="142" t="str">
        <f t="shared" si="124"/>
        <v>WOR20161117OUAN3È</v>
      </c>
      <c r="AC2122" s="142">
        <f t="shared" si="125"/>
        <v>0</v>
      </c>
      <c r="AD2122" s="142" t="str">
        <f>VLOOKUP(U2122,NIVEAUXADMIN!A:B,2,FALSE)</f>
        <v>HT01</v>
      </c>
      <c r="AE2122" s="142" t="str">
        <f>VLOOKUP(V2122,NIVEAUXADMIN!E:F,2,FALSE)</f>
        <v>HT01151</v>
      </c>
      <c r="AF2122" s="142" t="str">
        <f>VLOOKUP(W2122,NIVEAUXADMIN!I:J,2,FALSE)</f>
        <v>HT01151-03</v>
      </c>
      <c r="AG2122" s="142">
        <f>IF(SUMPRODUCT(($A$4:$A2122=A2122)*($V$4:$V2122=V2122))&gt;1,0,1)</f>
        <v>0</v>
      </c>
    </row>
    <row r="2123" spans="1:33">
      <c r="A2123" s="142" t="s">
        <v>1090</v>
      </c>
      <c r="B2123" s="142" t="s">
        <v>1090</v>
      </c>
      <c r="C2123" s="142" t="s">
        <v>26</v>
      </c>
      <c r="D2123" s="72"/>
      <c r="E2123" s="72"/>
      <c r="F2123" s="142" t="s">
        <v>16</v>
      </c>
      <c r="G2123" s="142" t="str">
        <f t="shared" si="122"/>
        <v>Novembre</v>
      </c>
      <c r="H2123" s="158">
        <v>42691</v>
      </c>
      <c r="I2123" s="84" t="s">
        <v>1051</v>
      </c>
      <c r="J2123" s="142" t="s">
        <v>1052</v>
      </c>
      <c r="K2123" s="142" t="s">
        <v>1062</v>
      </c>
      <c r="L2123" s="142"/>
      <c r="M2123" s="80" t="str">
        <f>IFERROR(VLOOKUP(K2123,REFERENCES!R:S,2,FALSE),"")</f>
        <v>Nombre</v>
      </c>
      <c r="N2123" s="144">
        <v>150</v>
      </c>
      <c r="O2123" s="75"/>
      <c r="P2123" s="75"/>
      <c r="Q2123" s="75"/>
      <c r="R2123" s="79" t="str">
        <f>IF(SUM(O2123+P2123+Q2123)=0,"",SUM(O2123+P2123+Q2123))</f>
        <v/>
      </c>
      <c r="S2123" s="144">
        <v>150</v>
      </c>
      <c r="T2123" s="85" t="s">
        <v>1040</v>
      </c>
      <c r="U2123" s="142" t="s">
        <v>174</v>
      </c>
      <c r="V2123" s="142" t="s">
        <v>200</v>
      </c>
      <c r="W2123" s="86" t="s">
        <v>1576</v>
      </c>
      <c r="X2123" s="142"/>
      <c r="Y2123" s="142"/>
      <c r="Z2123" s="142"/>
      <c r="AA2123" s="142"/>
      <c r="AB2123" s="142" t="str">
        <f t="shared" si="124"/>
        <v>WOR20161117OUAN3È</v>
      </c>
      <c r="AC2123" s="142">
        <f t="shared" si="125"/>
        <v>0</v>
      </c>
      <c r="AD2123" s="142" t="str">
        <f>VLOOKUP(U2123,NIVEAUXADMIN!A:B,2,FALSE)</f>
        <v>HT01</v>
      </c>
      <c r="AE2123" s="142" t="str">
        <f>VLOOKUP(V2123,NIVEAUXADMIN!E:F,2,FALSE)</f>
        <v>HT01151</v>
      </c>
      <c r="AF2123" s="142" t="str">
        <f>VLOOKUP(W2123,NIVEAUXADMIN!I:J,2,FALSE)</f>
        <v>HT01151-03</v>
      </c>
      <c r="AG2123" s="142">
        <f>IF(SUMPRODUCT(($A$4:$A2123=A2123)*($V$4:$V2123=V2123))&gt;1,0,1)</f>
        <v>0</v>
      </c>
    </row>
    <row r="2124" spans="1:33">
      <c r="A2124" s="86" t="s">
        <v>1090</v>
      </c>
      <c r="B2124" s="86" t="s">
        <v>1090</v>
      </c>
      <c r="C2124" s="86" t="s">
        <v>26</v>
      </c>
      <c r="D2124" s="72"/>
      <c r="E2124" s="72"/>
      <c r="F2124" s="142" t="s">
        <v>16</v>
      </c>
      <c r="G2124" s="142" t="str">
        <f t="shared" si="122"/>
        <v>Novembre</v>
      </c>
      <c r="H2124" s="158">
        <v>42691</v>
      </c>
      <c r="I2124" s="84" t="s">
        <v>1051</v>
      </c>
      <c r="J2124" s="142" t="s">
        <v>1052</v>
      </c>
      <c r="K2124" s="142" t="s">
        <v>1061</v>
      </c>
      <c r="L2124" s="142"/>
      <c r="M2124" s="80" t="str">
        <f>IFERROR(VLOOKUP(K2124,REFERENCES!R:S,2,FALSE),"")</f>
        <v>Nombre</v>
      </c>
      <c r="N2124" s="144">
        <v>150</v>
      </c>
      <c r="O2124" s="75"/>
      <c r="P2124" s="75"/>
      <c r="Q2124" s="75"/>
      <c r="R2124" s="79" t="str">
        <f>IF(SUM(O2124+P2124+Q2124)=0,"",SUM(O2124+P2124+Q2124))</f>
        <v/>
      </c>
      <c r="S2124" s="144">
        <v>150</v>
      </c>
      <c r="T2124" s="85" t="s">
        <v>1040</v>
      </c>
      <c r="U2124" s="142" t="s">
        <v>174</v>
      </c>
      <c r="V2124" s="142" t="s">
        <v>200</v>
      </c>
      <c r="W2124" s="86" t="s">
        <v>1576</v>
      </c>
      <c r="X2124" s="142"/>
      <c r="Y2124" s="142"/>
      <c r="Z2124" s="142"/>
      <c r="AA2124" s="142"/>
      <c r="AB2124" s="142" t="str">
        <f t="shared" si="124"/>
        <v>WOR20161117OUAN3È</v>
      </c>
      <c r="AC2124" s="142">
        <f t="shared" si="125"/>
        <v>0</v>
      </c>
      <c r="AD2124" s="142" t="str">
        <f>VLOOKUP(U2124,NIVEAUXADMIN!A:B,2,FALSE)</f>
        <v>HT01</v>
      </c>
      <c r="AE2124" s="142" t="str">
        <f>VLOOKUP(V2124,NIVEAUXADMIN!E:F,2,FALSE)</f>
        <v>HT01151</v>
      </c>
      <c r="AF2124" s="142" t="str">
        <f>VLOOKUP(W2124,NIVEAUXADMIN!I:J,2,FALSE)</f>
        <v>HT01151-03</v>
      </c>
      <c r="AG2124" s="142">
        <f>IF(SUMPRODUCT(($A$4:$A2124=A2124)*($V$4:$V2124=V2124))&gt;1,0,1)</f>
        <v>0</v>
      </c>
    </row>
    <row r="2125" spans="1:33">
      <c r="A2125" s="86" t="s">
        <v>1090</v>
      </c>
      <c r="B2125" s="86" t="s">
        <v>1090</v>
      </c>
      <c r="C2125" s="86" t="s">
        <v>26</v>
      </c>
      <c r="D2125" s="72"/>
      <c r="E2125" s="72"/>
      <c r="F2125" s="142" t="s">
        <v>16</v>
      </c>
      <c r="G2125" s="142" t="str">
        <f t="shared" si="122"/>
        <v>Novembre</v>
      </c>
      <c r="H2125" s="158">
        <v>42691</v>
      </c>
      <c r="I2125" s="84" t="s">
        <v>1051</v>
      </c>
      <c r="J2125" s="142" t="s">
        <v>1052</v>
      </c>
      <c r="K2125" s="142" t="s">
        <v>1058</v>
      </c>
      <c r="L2125" s="142"/>
      <c r="M2125" s="80" t="str">
        <f>IFERROR(VLOOKUP(K2125,REFERENCES!R:S,2,FALSE),"")</f>
        <v>Nombre</v>
      </c>
      <c r="N2125" s="144">
        <v>150</v>
      </c>
      <c r="O2125" s="75"/>
      <c r="P2125" s="75"/>
      <c r="Q2125" s="75"/>
      <c r="R2125" s="79" t="str">
        <f>IF(SUM(O2125+P2125+Q2125)=0,"",SUM(O2125+P2125+Q2125))</f>
        <v/>
      </c>
      <c r="S2125" s="144">
        <v>150</v>
      </c>
      <c r="T2125" s="85" t="s">
        <v>1040</v>
      </c>
      <c r="U2125" s="142" t="s">
        <v>174</v>
      </c>
      <c r="V2125" s="142" t="s">
        <v>200</v>
      </c>
      <c r="W2125" s="86" t="s">
        <v>1576</v>
      </c>
      <c r="X2125" s="142"/>
      <c r="Y2125" s="142"/>
      <c r="Z2125" s="142"/>
      <c r="AA2125" s="142"/>
      <c r="AB2125" s="142" t="str">
        <f t="shared" si="124"/>
        <v>WOR20161117OUAN3È</v>
      </c>
      <c r="AC2125" s="142">
        <f t="shared" si="125"/>
        <v>0</v>
      </c>
      <c r="AD2125" s="142" t="str">
        <f>VLOOKUP(U2125,NIVEAUXADMIN!A:B,2,FALSE)</f>
        <v>HT01</v>
      </c>
      <c r="AE2125" s="142" t="str">
        <f>VLOOKUP(V2125,NIVEAUXADMIN!E:F,2,FALSE)</f>
        <v>HT01151</v>
      </c>
      <c r="AF2125" s="142" t="str">
        <f>VLOOKUP(W2125,NIVEAUXADMIN!I:J,2,FALSE)</f>
        <v>HT01151-03</v>
      </c>
      <c r="AG2125" s="142">
        <f>IF(SUMPRODUCT(($A$4:$A2125=A2125)*($V$4:$V2125=V2125))&gt;1,0,1)</f>
        <v>0</v>
      </c>
    </row>
    <row r="2126" spans="1:33">
      <c r="A2126" s="86" t="s">
        <v>1090</v>
      </c>
      <c r="B2126" s="86" t="s">
        <v>1090</v>
      </c>
      <c r="C2126" s="86" t="s">
        <v>26</v>
      </c>
      <c r="D2126" s="72"/>
      <c r="E2126" s="72"/>
      <c r="F2126" s="142" t="s">
        <v>16</v>
      </c>
      <c r="G2126" s="142" t="str">
        <f t="shared" si="122"/>
        <v>Novembre</v>
      </c>
      <c r="H2126" s="158">
        <v>42692</v>
      </c>
      <c r="I2126" s="84" t="s">
        <v>1051</v>
      </c>
      <c r="J2126" s="142" t="s">
        <v>1052</v>
      </c>
      <c r="K2126" s="142" t="s">
        <v>1062</v>
      </c>
      <c r="L2126" s="142"/>
      <c r="M2126" s="80" t="str">
        <f>IFERROR(VLOOKUP(K2126,REFERENCES!R:S,2,FALSE),"")</f>
        <v>Nombre</v>
      </c>
      <c r="N2126" s="144">
        <v>300</v>
      </c>
      <c r="O2126" s="75"/>
      <c r="P2126" s="75"/>
      <c r="Q2126" s="75"/>
      <c r="R2126" s="79"/>
      <c r="S2126" s="144">
        <v>300</v>
      </c>
      <c r="T2126" s="85" t="s">
        <v>1040</v>
      </c>
      <c r="U2126" s="142" t="s">
        <v>174</v>
      </c>
      <c r="V2126" s="142" t="s">
        <v>200</v>
      </c>
      <c r="W2126" s="86" t="s">
        <v>1380</v>
      </c>
      <c r="X2126" s="142" t="s">
        <v>2584</v>
      </c>
      <c r="Y2126" s="142"/>
      <c r="Z2126" s="142"/>
      <c r="AA2126" s="142"/>
      <c r="AB2126" s="142" t="str">
        <f t="shared" si="124"/>
        <v>WOR20161118OUAN1È</v>
      </c>
      <c r="AC2126" s="142">
        <f t="shared" si="125"/>
        <v>0</v>
      </c>
      <c r="AD2126" s="142" t="str">
        <f>VLOOKUP(U2126,NIVEAUXADMIN!A:B,2,FALSE)</f>
        <v>HT01</v>
      </c>
      <c r="AE2126" s="142" t="str">
        <f>VLOOKUP(V2126,NIVEAUXADMIN!E:F,2,FALSE)</f>
        <v>HT01151</v>
      </c>
      <c r="AF2126" s="142" t="str">
        <f>VLOOKUP(W2126,NIVEAUXADMIN!I:J,2,FALSE)</f>
        <v>HT01151-01</v>
      </c>
      <c r="AG2126" s="142">
        <f>IF(SUMPRODUCT(($A$4:$A2126=A2126)*($V$4:$V2126=V2126))&gt;1,0,1)</f>
        <v>0</v>
      </c>
    </row>
    <row r="2127" spans="1:33">
      <c r="A2127" s="86" t="s">
        <v>1090</v>
      </c>
      <c r="B2127" s="86" t="s">
        <v>1090</v>
      </c>
      <c r="C2127" s="86" t="s">
        <v>26</v>
      </c>
      <c r="D2127" s="72"/>
      <c r="E2127" s="72"/>
      <c r="F2127" s="142" t="s">
        <v>16</v>
      </c>
      <c r="G2127" s="142" t="str">
        <f t="shared" si="122"/>
        <v>Novembre</v>
      </c>
      <c r="H2127" s="158">
        <v>42692</v>
      </c>
      <c r="I2127" s="84" t="s">
        <v>1050</v>
      </c>
      <c r="J2127" s="142" t="s">
        <v>1029</v>
      </c>
      <c r="K2127" s="142" t="s">
        <v>1029</v>
      </c>
      <c r="L2127" s="142"/>
      <c r="M2127" s="80" t="str">
        <f>IFERROR(VLOOKUP(K2127,REFERENCES!R:S,2,FALSE),"")</f>
        <v/>
      </c>
      <c r="N2127" s="144">
        <v>300</v>
      </c>
      <c r="O2127" s="75"/>
      <c r="P2127" s="75"/>
      <c r="Q2127" s="75"/>
      <c r="R2127" s="79"/>
      <c r="S2127" s="144">
        <v>300</v>
      </c>
      <c r="T2127" s="85" t="s">
        <v>1040</v>
      </c>
      <c r="U2127" s="142" t="s">
        <v>174</v>
      </c>
      <c r="V2127" s="142" t="s">
        <v>200</v>
      </c>
      <c r="W2127" s="86" t="s">
        <v>1380</v>
      </c>
      <c r="X2127" s="142" t="s">
        <v>2584</v>
      </c>
      <c r="Y2127" s="142"/>
      <c r="Z2127" s="142"/>
      <c r="AA2127" s="142"/>
      <c r="AB2127" s="142" t="str">
        <f t="shared" si="124"/>
        <v>WOR20161118OUAN1È</v>
      </c>
      <c r="AC2127" s="142">
        <f t="shared" si="125"/>
        <v>0</v>
      </c>
      <c r="AD2127" s="142" t="str">
        <f>VLOOKUP(U2127,NIVEAUXADMIN!A:B,2,FALSE)</f>
        <v>HT01</v>
      </c>
      <c r="AE2127" s="142" t="str">
        <f>VLOOKUP(V2127,NIVEAUXADMIN!E:F,2,FALSE)</f>
        <v>HT01151</v>
      </c>
      <c r="AF2127" s="142" t="str">
        <f>VLOOKUP(W2127,NIVEAUXADMIN!I:J,2,FALSE)</f>
        <v>HT01151-01</v>
      </c>
      <c r="AG2127" s="142">
        <f>IF(SUMPRODUCT(($A$4:$A2127=A2127)*($V$4:$V2127=V2127))&gt;1,0,1)</f>
        <v>0</v>
      </c>
    </row>
    <row r="2128" spans="1:33">
      <c r="A2128" s="86" t="s">
        <v>1090</v>
      </c>
      <c r="B2128" s="86" t="s">
        <v>1090</v>
      </c>
      <c r="C2128" s="86" t="s">
        <v>26</v>
      </c>
      <c r="D2128" s="72"/>
      <c r="E2128" s="72"/>
      <c r="F2128" s="142" t="s">
        <v>16</v>
      </c>
      <c r="G2128" s="142" t="str">
        <f t="shared" si="122"/>
        <v>Novembre</v>
      </c>
      <c r="H2128" s="158">
        <v>42696</v>
      </c>
      <c r="I2128" s="84" t="s">
        <v>1051</v>
      </c>
      <c r="J2128" s="142" t="s">
        <v>1052</v>
      </c>
      <c r="K2128" s="142" t="s">
        <v>1062</v>
      </c>
      <c r="L2128" s="142"/>
      <c r="M2128" s="80" t="str">
        <f>IFERROR(VLOOKUP(K2128,REFERENCES!R:S,2,FALSE),"")</f>
        <v>Nombre</v>
      </c>
      <c r="N2128" s="144">
        <v>69</v>
      </c>
      <c r="O2128" s="75"/>
      <c r="P2128" s="75"/>
      <c r="Q2128" s="75"/>
      <c r="R2128" s="79"/>
      <c r="S2128" s="144">
        <v>69</v>
      </c>
      <c r="T2128" s="85" t="s">
        <v>1040</v>
      </c>
      <c r="U2128" s="142" t="s">
        <v>174</v>
      </c>
      <c r="V2128" s="142" t="s">
        <v>494</v>
      </c>
      <c r="W2128" s="86" t="s">
        <v>1814</v>
      </c>
      <c r="X2128" s="142" t="s">
        <v>2585</v>
      </c>
      <c r="Y2128" s="142"/>
      <c r="Z2128" s="142"/>
      <c r="AA2128" s="142"/>
      <c r="AB2128" s="142" t="str">
        <f t="shared" si="124"/>
        <v>WOR20161122OUPO9È</v>
      </c>
      <c r="AC2128" s="142">
        <f t="shared" si="125"/>
        <v>0</v>
      </c>
      <c r="AD2128" s="142" t="str">
        <f>VLOOKUP(U2128,NIVEAUXADMIN!A:B,2,FALSE)</f>
        <v>HT01</v>
      </c>
      <c r="AE2128" s="142" t="str">
        <f>VLOOKUP(V2128,NIVEAUXADMIN!E:F,2,FALSE)</f>
        <v>HT01152</v>
      </c>
      <c r="AF2128" s="142" t="str">
        <f>VLOOKUP(W2128,NIVEAUXADMIN!I:J,2,FALSE)</f>
        <v>HT01152-04</v>
      </c>
      <c r="AG2128" s="142">
        <f>IF(SUMPRODUCT(($A$4:$A2128=A2128)*($V$4:$V2128=V2128))&gt;1,0,1)</f>
        <v>0</v>
      </c>
    </row>
    <row r="2129" spans="1:33">
      <c r="A2129" s="86" t="s">
        <v>1090</v>
      </c>
      <c r="B2129" s="86" t="s">
        <v>1090</v>
      </c>
      <c r="C2129" s="86" t="s">
        <v>26</v>
      </c>
      <c r="D2129" s="72"/>
      <c r="E2129" s="72"/>
      <c r="F2129" s="142" t="s">
        <v>16</v>
      </c>
      <c r="G2129" s="142" t="str">
        <f t="shared" si="122"/>
        <v>Novembre</v>
      </c>
      <c r="H2129" s="158">
        <v>42696</v>
      </c>
      <c r="I2129" s="84" t="s">
        <v>1051</v>
      </c>
      <c r="J2129" s="142" t="s">
        <v>1052</v>
      </c>
      <c r="K2129" s="142" t="s">
        <v>1057</v>
      </c>
      <c r="L2129" s="142"/>
      <c r="M2129" s="80" t="str">
        <f>IFERROR(VLOOKUP(K2129,REFERENCES!R:S,2,FALSE),"")</f>
        <v>Nombre</v>
      </c>
      <c r="N2129" s="144">
        <v>69</v>
      </c>
      <c r="O2129" s="75"/>
      <c r="P2129" s="75"/>
      <c r="Q2129" s="75"/>
      <c r="R2129" s="79"/>
      <c r="S2129" s="144">
        <v>69</v>
      </c>
      <c r="T2129" s="85" t="s">
        <v>1040</v>
      </c>
      <c r="U2129" s="142" t="s">
        <v>174</v>
      </c>
      <c r="V2129" s="142" t="s">
        <v>494</v>
      </c>
      <c r="W2129" s="86" t="s">
        <v>1814</v>
      </c>
      <c r="X2129" s="142" t="s">
        <v>2585</v>
      </c>
      <c r="Y2129" s="142"/>
      <c r="Z2129" s="142"/>
      <c r="AA2129" s="142"/>
      <c r="AB2129" s="142" t="str">
        <f t="shared" si="124"/>
        <v>WOR20161122OUPO9È</v>
      </c>
      <c r="AC2129" s="142">
        <f t="shared" si="125"/>
        <v>0</v>
      </c>
      <c r="AD2129" s="142" t="str">
        <f>VLOOKUP(U2129,NIVEAUXADMIN!A:B,2,FALSE)</f>
        <v>HT01</v>
      </c>
      <c r="AE2129" s="142" t="str">
        <f>VLOOKUP(V2129,NIVEAUXADMIN!E:F,2,FALSE)</f>
        <v>HT01152</v>
      </c>
      <c r="AF2129" s="142" t="str">
        <f>VLOOKUP(W2129,NIVEAUXADMIN!I:J,2,FALSE)</f>
        <v>HT01152-04</v>
      </c>
      <c r="AG2129" s="142">
        <f>IF(SUMPRODUCT(($A$4:$A2129=A2129)*($V$4:$V2129=V2129))&gt;1,0,1)</f>
        <v>0</v>
      </c>
    </row>
    <row r="2130" spans="1:33">
      <c r="A2130" s="86" t="s">
        <v>1090</v>
      </c>
      <c r="B2130" s="86" t="s">
        <v>1090</v>
      </c>
      <c r="C2130" s="86" t="s">
        <v>26</v>
      </c>
      <c r="D2130" s="72"/>
      <c r="E2130" s="72"/>
      <c r="F2130" s="142" t="s">
        <v>16</v>
      </c>
      <c r="G2130" s="142" t="str">
        <f t="shared" si="122"/>
        <v>Novembre</v>
      </c>
      <c r="H2130" s="158">
        <v>42696</v>
      </c>
      <c r="I2130" s="84" t="s">
        <v>1051</v>
      </c>
      <c r="J2130" s="142" t="s">
        <v>1052</v>
      </c>
      <c r="K2130" s="142" t="s">
        <v>1059</v>
      </c>
      <c r="L2130" s="142"/>
      <c r="M2130" s="80" t="str">
        <f>IFERROR(VLOOKUP(K2130,REFERENCES!R:S,2,FALSE),"")</f>
        <v>Nombre</v>
      </c>
      <c r="N2130" s="144">
        <v>5700</v>
      </c>
      <c r="O2130" s="75"/>
      <c r="P2130" s="75"/>
      <c r="Q2130" s="75"/>
      <c r="R2130" s="79"/>
      <c r="S2130" s="144">
        <v>95</v>
      </c>
      <c r="T2130" s="85" t="s">
        <v>1040</v>
      </c>
      <c r="U2130" s="142" t="s">
        <v>174</v>
      </c>
      <c r="V2130" s="142" t="s">
        <v>494</v>
      </c>
      <c r="W2130" s="86" t="s">
        <v>1814</v>
      </c>
      <c r="X2130" s="142" t="s">
        <v>2585</v>
      </c>
      <c r="Y2130" s="142"/>
      <c r="Z2130" s="142"/>
      <c r="AA2130" s="142"/>
      <c r="AB2130" s="142" t="str">
        <f t="shared" si="124"/>
        <v>WOR20161122OUPO9È</v>
      </c>
      <c r="AC2130" s="142">
        <f t="shared" si="125"/>
        <v>0</v>
      </c>
      <c r="AD2130" s="142" t="str">
        <f>VLOOKUP(U2130,NIVEAUXADMIN!A:B,2,FALSE)</f>
        <v>HT01</v>
      </c>
      <c r="AE2130" s="142" t="str">
        <f>VLOOKUP(V2130,NIVEAUXADMIN!E:F,2,FALSE)</f>
        <v>HT01152</v>
      </c>
      <c r="AF2130" s="142" t="str">
        <f>VLOOKUP(W2130,NIVEAUXADMIN!I:J,2,FALSE)</f>
        <v>HT01152-04</v>
      </c>
      <c r="AG2130" s="142">
        <f>IF(SUMPRODUCT(($A$4:$A2130=A2130)*($V$4:$V2130=V2130))&gt;1,0,1)</f>
        <v>0</v>
      </c>
    </row>
    <row r="2131" spans="1:33">
      <c r="A2131" s="86" t="s">
        <v>1090</v>
      </c>
      <c r="B2131" s="86" t="s">
        <v>1090</v>
      </c>
      <c r="C2131" s="86" t="s">
        <v>26</v>
      </c>
      <c r="D2131" s="72"/>
      <c r="E2131" s="72"/>
      <c r="F2131" s="142" t="s">
        <v>16</v>
      </c>
      <c r="G2131" s="142" t="str">
        <f t="shared" si="122"/>
        <v>Novembre</v>
      </c>
      <c r="H2131" s="158">
        <v>42696</v>
      </c>
      <c r="I2131" s="84" t="s">
        <v>1050</v>
      </c>
      <c r="J2131" s="142" t="s">
        <v>1029</v>
      </c>
      <c r="K2131" s="142" t="s">
        <v>1029</v>
      </c>
      <c r="L2131" s="142"/>
      <c r="M2131" s="80" t="str">
        <f>IFERROR(VLOOKUP(K2131,REFERENCES!R:S,2,FALSE),"")</f>
        <v/>
      </c>
      <c r="N2131" s="144">
        <v>95</v>
      </c>
      <c r="O2131" s="75"/>
      <c r="P2131" s="75"/>
      <c r="Q2131" s="75"/>
      <c r="R2131" s="79"/>
      <c r="S2131" s="144">
        <v>95</v>
      </c>
      <c r="T2131" s="85" t="s">
        <v>1040</v>
      </c>
      <c r="U2131" s="142" t="s">
        <v>174</v>
      </c>
      <c r="V2131" s="142" t="s">
        <v>494</v>
      </c>
      <c r="W2131" s="86" t="s">
        <v>1814</v>
      </c>
      <c r="X2131" s="142" t="s">
        <v>2585</v>
      </c>
      <c r="Y2131" s="142"/>
      <c r="Z2131" s="142"/>
      <c r="AA2131" s="142"/>
      <c r="AB2131" s="142" t="str">
        <f t="shared" si="124"/>
        <v>WOR20161122OUPO9È</v>
      </c>
      <c r="AC2131" s="142">
        <f t="shared" si="125"/>
        <v>0</v>
      </c>
      <c r="AD2131" s="142" t="str">
        <f>VLOOKUP(U2131,NIVEAUXADMIN!A:B,2,FALSE)</f>
        <v>HT01</v>
      </c>
      <c r="AE2131" s="142" t="str">
        <f>VLOOKUP(V2131,NIVEAUXADMIN!E:F,2,FALSE)</f>
        <v>HT01152</v>
      </c>
      <c r="AF2131" s="142" t="str">
        <f>VLOOKUP(W2131,NIVEAUXADMIN!I:J,2,FALSE)</f>
        <v>HT01152-04</v>
      </c>
      <c r="AG2131" s="142">
        <f>IF(SUMPRODUCT(($A$4:$A2131=A2131)*($V$4:$V2131=V2131))&gt;1,0,1)</f>
        <v>0</v>
      </c>
    </row>
    <row r="2132" spans="1:33">
      <c r="A2132" s="86" t="s">
        <v>1090</v>
      </c>
      <c r="B2132" s="86" t="s">
        <v>1090</v>
      </c>
      <c r="C2132" s="86" t="s">
        <v>26</v>
      </c>
      <c r="D2132" s="142"/>
      <c r="E2132" s="142"/>
      <c r="F2132" s="142" t="s">
        <v>16</v>
      </c>
      <c r="G2132" s="142" t="str">
        <f t="shared" si="122"/>
        <v>Novembre</v>
      </c>
      <c r="H2132" s="158">
        <v>42698</v>
      </c>
      <c r="I2132" s="84" t="s">
        <v>1050</v>
      </c>
      <c r="J2132" s="142" t="s">
        <v>1029</v>
      </c>
      <c r="K2132" s="142" t="s">
        <v>1029</v>
      </c>
      <c r="L2132" s="142"/>
      <c r="M2132" s="80" t="str">
        <f>IFERROR(VLOOKUP(K2132,REFERENCES!R:S,2,FALSE),"")</f>
        <v/>
      </c>
      <c r="N2132" s="75">
        <v>130</v>
      </c>
      <c r="O2132" s="75"/>
      <c r="P2132" s="75"/>
      <c r="Q2132" s="75"/>
      <c r="R2132" s="79"/>
      <c r="S2132" s="144">
        <v>130</v>
      </c>
      <c r="T2132" s="85" t="s">
        <v>1040</v>
      </c>
      <c r="U2132" s="142" t="s">
        <v>174</v>
      </c>
      <c r="V2132" s="142" t="s">
        <v>200</v>
      </c>
      <c r="W2132" s="86" t="s">
        <v>1380</v>
      </c>
      <c r="X2132" s="142" t="s">
        <v>1895</v>
      </c>
      <c r="Y2132" s="142"/>
      <c r="Z2132" s="142"/>
      <c r="AA2132" s="142"/>
      <c r="AB2132" s="142" t="str">
        <f t="shared" si="124"/>
        <v>WOR20161124OUAN1È</v>
      </c>
      <c r="AC2132" s="142">
        <f t="shared" si="125"/>
        <v>0</v>
      </c>
      <c r="AD2132" s="142" t="str">
        <f>VLOOKUP(U2132,NIVEAUXADMIN!A:B,2,FALSE)</f>
        <v>HT01</v>
      </c>
      <c r="AE2132" s="142" t="str">
        <f>VLOOKUP(V2132,NIVEAUXADMIN!E:F,2,FALSE)</f>
        <v>HT01151</v>
      </c>
      <c r="AF2132" s="142" t="str">
        <f>VLOOKUP(W2132,NIVEAUXADMIN!I:J,2,FALSE)</f>
        <v>HT01151-01</v>
      </c>
      <c r="AG2132" s="142">
        <f>IF(SUMPRODUCT(($A$4:$A2132=A2132)*($V$4:$V2132=V2132))&gt;1,0,1)</f>
        <v>0</v>
      </c>
    </row>
    <row r="2133" spans="1:33">
      <c r="A2133" s="86" t="s">
        <v>1090</v>
      </c>
      <c r="B2133" s="86" t="s">
        <v>1090</v>
      </c>
      <c r="C2133" s="86" t="s">
        <v>26</v>
      </c>
      <c r="D2133" s="72"/>
      <c r="E2133" s="72" t="s">
        <v>1207</v>
      </c>
      <c r="F2133" s="142" t="s">
        <v>16</v>
      </c>
      <c r="G2133" s="142" t="str">
        <f t="shared" si="122"/>
        <v>Novembre</v>
      </c>
      <c r="H2133" s="158">
        <v>42698</v>
      </c>
      <c r="I2133" s="84" t="s">
        <v>1051</v>
      </c>
      <c r="J2133" s="142" t="s">
        <v>1052</v>
      </c>
      <c r="K2133" s="142" t="s">
        <v>1057</v>
      </c>
      <c r="L2133" s="142"/>
      <c r="M2133" s="80" t="str">
        <f>IFERROR(VLOOKUP(K2133,REFERENCES!R:S,2,FALSE),"")</f>
        <v>Nombre</v>
      </c>
      <c r="N2133" s="144">
        <v>320</v>
      </c>
      <c r="O2133" s="75"/>
      <c r="P2133" s="75"/>
      <c r="Q2133" s="75"/>
      <c r="R2133" s="79"/>
      <c r="S2133" s="144">
        <v>320</v>
      </c>
      <c r="T2133" s="85" t="s">
        <v>1040</v>
      </c>
      <c r="U2133" s="142" t="s">
        <v>174</v>
      </c>
      <c r="V2133" s="142" t="s">
        <v>494</v>
      </c>
      <c r="W2133" s="86" t="s">
        <v>1814</v>
      </c>
      <c r="X2133" s="142"/>
      <c r="Y2133" s="142"/>
      <c r="Z2133" s="142"/>
      <c r="AA2133" s="142" t="s">
        <v>1206</v>
      </c>
      <c r="AB2133" s="142" t="str">
        <f t="shared" si="124"/>
        <v>WOR20161124OUPO9È</v>
      </c>
      <c r="AC2133" s="142">
        <f t="shared" si="125"/>
        <v>0</v>
      </c>
      <c r="AD2133" s="142" t="str">
        <f>VLOOKUP(U2133,NIVEAUXADMIN!A:B,2,FALSE)</f>
        <v>HT01</v>
      </c>
      <c r="AE2133" s="142" t="str">
        <f>VLOOKUP(V2133,NIVEAUXADMIN!E:F,2,FALSE)</f>
        <v>HT01152</v>
      </c>
      <c r="AF2133" s="142" t="str">
        <f>VLOOKUP(W2133,NIVEAUXADMIN!I:J,2,FALSE)</f>
        <v>HT01152-04</v>
      </c>
      <c r="AG2133" s="142">
        <f>IF(SUMPRODUCT(($A$4:$A2133=A2133)*($V$4:$V2133=V2133))&gt;1,0,1)</f>
        <v>0</v>
      </c>
    </row>
    <row r="2134" spans="1:33">
      <c r="A2134" s="142" t="s">
        <v>1090</v>
      </c>
      <c r="B2134" s="142" t="s">
        <v>1090</v>
      </c>
      <c r="C2134" s="142" t="s">
        <v>26</v>
      </c>
      <c r="D2134" s="72"/>
      <c r="E2134" s="72"/>
      <c r="F2134" s="142" t="s">
        <v>16</v>
      </c>
      <c r="G2134" s="142" t="str">
        <f t="shared" si="122"/>
        <v>Novembre</v>
      </c>
      <c r="H2134" s="158">
        <v>42698</v>
      </c>
      <c r="I2134" s="84" t="s">
        <v>1051</v>
      </c>
      <c r="J2134" s="142" t="s">
        <v>1052</v>
      </c>
      <c r="K2134" s="142" t="s">
        <v>1056</v>
      </c>
      <c r="L2134" s="142"/>
      <c r="M2134" s="80" t="str">
        <f>IFERROR(VLOOKUP(K2134,REFERENCES!R:S,2,FALSE),"")</f>
        <v>Nombre</v>
      </c>
      <c r="N2134" s="144">
        <v>320</v>
      </c>
      <c r="O2134" s="75"/>
      <c r="P2134" s="75"/>
      <c r="Q2134" s="75"/>
      <c r="R2134" s="79" t="str">
        <f>IF(SUM(O2134+P2134+Q2134)=0,"",SUM(O2134+P2134+Q2134))</f>
        <v/>
      </c>
      <c r="S2134" s="144">
        <v>320</v>
      </c>
      <c r="T2134" s="85" t="s">
        <v>1040</v>
      </c>
      <c r="U2134" s="142" t="s">
        <v>174</v>
      </c>
      <c r="V2134" s="142" t="s">
        <v>494</v>
      </c>
      <c r="W2134" s="86" t="s">
        <v>1814</v>
      </c>
      <c r="X2134" s="142"/>
      <c r="Y2134" s="142"/>
      <c r="Z2134" s="142"/>
      <c r="AA2134" s="142"/>
      <c r="AB2134" s="142" t="str">
        <f t="shared" si="124"/>
        <v>WOR20161124OUPO9È</v>
      </c>
      <c r="AC2134" s="142">
        <f t="shared" si="125"/>
        <v>0</v>
      </c>
      <c r="AD2134" s="142" t="str">
        <f>VLOOKUP(U2134,NIVEAUXADMIN!A:B,2,FALSE)</f>
        <v>HT01</v>
      </c>
      <c r="AE2134" s="142" t="str">
        <f>VLOOKUP(V2134,NIVEAUXADMIN!E:F,2,FALSE)</f>
        <v>HT01152</v>
      </c>
      <c r="AF2134" s="142" t="str">
        <f>VLOOKUP(W2134,NIVEAUXADMIN!I:J,2,FALSE)</f>
        <v>HT01152-04</v>
      </c>
      <c r="AG2134" s="142">
        <f>IF(SUMPRODUCT(($A$4:$A2134=A2134)*($V$4:$V2134=V2134))&gt;1,0,1)</f>
        <v>0</v>
      </c>
    </row>
    <row r="2135" spans="1:33">
      <c r="A2135" s="142" t="s">
        <v>1090</v>
      </c>
      <c r="B2135" s="142" t="s">
        <v>1090</v>
      </c>
      <c r="C2135" s="142" t="s">
        <v>26</v>
      </c>
      <c r="D2135" s="72"/>
      <c r="E2135" s="72"/>
      <c r="F2135" s="142" t="s">
        <v>16</v>
      </c>
      <c r="G2135" s="142" t="str">
        <f t="shared" si="122"/>
        <v>Novembre</v>
      </c>
      <c r="H2135" s="158">
        <v>42698</v>
      </c>
      <c r="I2135" s="84" t="s">
        <v>1051</v>
      </c>
      <c r="J2135" s="142" t="s">
        <v>1052</v>
      </c>
      <c r="K2135" s="142" t="s">
        <v>1054</v>
      </c>
      <c r="L2135" s="142"/>
      <c r="M2135" s="80" t="str">
        <f>IFERROR(VLOOKUP(K2135,REFERENCES!R:S,2,FALSE),"")</f>
        <v>Nombre</v>
      </c>
      <c r="N2135" s="144">
        <v>320</v>
      </c>
      <c r="O2135" s="75"/>
      <c r="P2135" s="75"/>
      <c r="Q2135" s="75"/>
      <c r="R2135" s="79" t="str">
        <f>IF(SUM(O2135+P2135+Q2135)=0,"",SUM(O2135+P2135+Q2135))</f>
        <v/>
      </c>
      <c r="S2135" s="144">
        <v>320</v>
      </c>
      <c r="T2135" s="85" t="s">
        <v>1040</v>
      </c>
      <c r="U2135" s="142" t="s">
        <v>174</v>
      </c>
      <c r="V2135" s="142" t="s">
        <v>494</v>
      </c>
      <c r="W2135" s="86" t="s">
        <v>1814</v>
      </c>
      <c r="X2135" s="142"/>
      <c r="Y2135" s="142"/>
      <c r="Z2135" s="142"/>
      <c r="AA2135" s="142"/>
      <c r="AB2135" s="142" t="str">
        <f t="shared" si="124"/>
        <v>WOR20161124OUPO9È</v>
      </c>
      <c r="AC2135" s="142">
        <f t="shared" si="125"/>
        <v>0</v>
      </c>
      <c r="AD2135" s="142" t="str">
        <f>VLOOKUP(U2135,NIVEAUXADMIN!A:B,2,FALSE)</f>
        <v>HT01</v>
      </c>
      <c r="AE2135" s="142" t="str">
        <f>VLOOKUP(V2135,NIVEAUXADMIN!E:F,2,FALSE)</f>
        <v>HT01152</v>
      </c>
      <c r="AF2135" s="142" t="str">
        <f>VLOOKUP(W2135,NIVEAUXADMIN!I:J,2,FALSE)</f>
        <v>HT01152-04</v>
      </c>
      <c r="AG2135" s="142">
        <f>IF(SUMPRODUCT(($A$4:$A2135=A2135)*($V$4:$V2135=V2135))&gt;1,0,1)</f>
        <v>0</v>
      </c>
    </row>
    <row r="2136" spans="1:33">
      <c r="A2136" s="142" t="s">
        <v>1090</v>
      </c>
      <c r="B2136" s="142" t="s">
        <v>1090</v>
      </c>
      <c r="C2136" s="142" t="s">
        <v>26</v>
      </c>
      <c r="D2136" s="72"/>
      <c r="E2136" s="72"/>
      <c r="F2136" s="142" t="s">
        <v>16</v>
      </c>
      <c r="G2136" s="142" t="str">
        <f t="shared" si="122"/>
        <v>Novembre</v>
      </c>
      <c r="H2136" s="158">
        <v>42698</v>
      </c>
      <c r="I2136" s="84" t="s">
        <v>1051</v>
      </c>
      <c r="J2136" s="142" t="s">
        <v>1052</v>
      </c>
      <c r="K2136" s="142" t="s">
        <v>1062</v>
      </c>
      <c r="L2136" s="142"/>
      <c r="M2136" s="80" t="str">
        <f>IFERROR(VLOOKUP(K2136,REFERENCES!R:S,2,FALSE),"")</f>
        <v>Nombre</v>
      </c>
      <c r="N2136" s="144">
        <v>320</v>
      </c>
      <c r="O2136" s="75"/>
      <c r="P2136" s="75"/>
      <c r="Q2136" s="75"/>
      <c r="R2136" s="79" t="str">
        <f>IF(SUM(O2136+P2136+Q2136)=0,"",SUM(O2136+P2136+Q2136))</f>
        <v/>
      </c>
      <c r="S2136" s="144">
        <v>320</v>
      </c>
      <c r="T2136" s="85" t="s">
        <v>1040</v>
      </c>
      <c r="U2136" s="142" t="s">
        <v>174</v>
      </c>
      <c r="V2136" s="142" t="s">
        <v>494</v>
      </c>
      <c r="W2136" s="86" t="s">
        <v>1814</v>
      </c>
      <c r="X2136" s="142"/>
      <c r="Y2136" s="142"/>
      <c r="Z2136" s="142"/>
      <c r="AA2136" s="142"/>
      <c r="AB2136" s="142" t="str">
        <f t="shared" si="124"/>
        <v>WOR20161124OUPO9È</v>
      </c>
      <c r="AC2136" s="142">
        <f t="shared" si="125"/>
        <v>0</v>
      </c>
      <c r="AD2136" s="142" t="str">
        <f>VLOOKUP(U2136,NIVEAUXADMIN!A:B,2,FALSE)</f>
        <v>HT01</v>
      </c>
      <c r="AE2136" s="142" t="str">
        <f>VLOOKUP(V2136,NIVEAUXADMIN!E:F,2,FALSE)</f>
        <v>HT01152</v>
      </c>
      <c r="AF2136" s="142" t="str">
        <f>VLOOKUP(W2136,NIVEAUXADMIN!I:J,2,FALSE)</f>
        <v>HT01152-04</v>
      </c>
      <c r="AG2136" s="142">
        <f>IF(SUMPRODUCT(($A$4:$A2136=A2136)*($V$4:$V2136=V2136))&gt;1,0,1)</f>
        <v>0</v>
      </c>
    </row>
    <row r="2137" spans="1:33">
      <c r="A2137" s="86" t="s">
        <v>1090</v>
      </c>
      <c r="B2137" s="86" t="s">
        <v>1090</v>
      </c>
      <c r="C2137" s="86" t="s">
        <v>26</v>
      </c>
      <c r="D2137" s="72"/>
      <c r="E2137" s="72"/>
      <c r="F2137" s="142" t="s">
        <v>16</v>
      </c>
      <c r="G2137" s="142" t="str">
        <f t="shared" si="122"/>
        <v>Novembre</v>
      </c>
      <c r="H2137" s="158">
        <v>42698</v>
      </c>
      <c r="I2137" s="84" t="s">
        <v>1051</v>
      </c>
      <c r="J2137" s="142" t="s">
        <v>1052</v>
      </c>
      <c r="K2137" s="142" t="s">
        <v>1061</v>
      </c>
      <c r="L2137" s="142"/>
      <c r="M2137" s="80" t="str">
        <f>IFERROR(VLOOKUP(K2137,REFERENCES!R:S,2,FALSE),"")</f>
        <v>Nombre</v>
      </c>
      <c r="N2137" s="144">
        <v>320</v>
      </c>
      <c r="O2137" s="75"/>
      <c r="P2137" s="75"/>
      <c r="Q2137" s="75"/>
      <c r="R2137" s="79" t="str">
        <f>IF(SUM(O2137+P2137+Q2137)=0,"",SUM(O2137+P2137+Q2137))</f>
        <v/>
      </c>
      <c r="S2137" s="144">
        <v>320</v>
      </c>
      <c r="T2137" s="85" t="s">
        <v>1040</v>
      </c>
      <c r="U2137" s="142" t="s">
        <v>174</v>
      </c>
      <c r="V2137" s="142" t="s">
        <v>494</v>
      </c>
      <c r="W2137" s="86" t="s">
        <v>1814</v>
      </c>
      <c r="X2137" s="142"/>
      <c r="Y2137" s="142"/>
      <c r="Z2137" s="142"/>
      <c r="AA2137" s="142"/>
      <c r="AB2137" s="142" t="str">
        <f t="shared" si="124"/>
        <v>WOR20161124OUPO9È</v>
      </c>
      <c r="AC2137" s="142">
        <f t="shared" si="125"/>
        <v>0</v>
      </c>
      <c r="AD2137" s="142" t="str">
        <f>VLOOKUP(U2137,NIVEAUXADMIN!A:B,2,FALSE)</f>
        <v>HT01</v>
      </c>
      <c r="AE2137" s="142" t="str">
        <f>VLOOKUP(V2137,NIVEAUXADMIN!E:F,2,FALSE)</f>
        <v>HT01152</v>
      </c>
      <c r="AF2137" s="142" t="str">
        <f>VLOOKUP(W2137,NIVEAUXADMIN!I:J,2,FALSE)</f>
        <v>HT01152-04</v>
      </c>
      <c r="AG2137" s="142">
        <f>IF(SUMPRODUCT(($A$4:$A2137=A2137)*($V$4:$V2137=V2137))&gt;1,0,1)</f>
        <v>0</v>
      </c>
    </row>
    <row r="2138" spans="1:33">
      <c r="A2138" s="86" t="s">
        <v>1090</v>
      </c>
      <c r="B2138" s="86" t="s">
        <v>1090</v>
      </c>
      <c r="C2138" s="86" t="s">
        <v>26</v>
      </c>
      <c r="D2138" s="72"/>
      <c r="E2138" s="72"/>
      <c r="F2138" s="142" t="s">
        <v>16</v>
      </c>
      <c r="G2138" s="142" t="str">
        <f t="shared" si="122"/>
        <v>Novembre</v>
      </c>
      <c r="H2138" s="158">
        <v>42698</v>
      </c>
      <c r="I2138" s="84" t="s">
        <v>1051</v>
      </c>
      <c r="J2138" s="142" t="s">
        <v>1052</v>
      </c>
      <c r="K2138" s="142" t="s">
        <v>1058</v>
      </c>
      <c r="L2138" s="142"/>
      <c r="M2138" s="80" t="str">
        <f>IFERROR(VLOOKUP(K2138,REFERENCES!R:S,2,FALSE),"")</f>
        <v>Nombre</v>
      </c>
      <c r="N2138" s="144">
        <v>320</v>
      </c>
      <c r="O2138" s="75"/>
      <c r="P2138" s="75"/>
      <c r="Q2138" s="75"/>
      <c r="R2138" s="79" t="str">
        <f>IF(SUM(O2138+P2138+Q2138)=0,"",SUM(O2138+P2138+Q2138))</f>
        <v/>
      </c>
      <c r="S2138" s="144">
        <v>320</v>
      </c>
      <c r="T2138" s="85" t="s">
        <v>1040</v>
      </c>
      <c r="U2138" s="142" t="s">
        <v>174</v>
      </c>
      <c r="V2138" s="142" t="s">
        <v>494</v>
      </c>
      <c r="W2138" s="86" t="s">
        <v>1814</v>
      </c>
      <c r="X2138" s="142"/>
      <c r="Y2138" s="142"/>
      <c r="Z2138" s="142"/>
      <c r="AA2138" s="142"/>
      <c r="AB2138" s="142" t="str">
        <f t="shared" si="124"/>
        <v>WOR20161124OUPO9È</v>
      </c>
      <c r="AC2138" s="142">
        <f t="shared" si="125"/>
        <v>0</v>
      </c>
      <c r="AD2138" s="142" t="str">
        <f>VLOOKUP(U2138,NIVEAUXADMIN!A:B,2,FALSE)</f>
        <v>HT01</v>
      </c>
      <c r="AE2138" s="142" t="str">
        <f>VLOOKUP(V2138,NIVEAUXADMIN!E:F,2,FALSE)</f>
        <v>HT01152</v>
      </c>
      <c r="AF2138" s="142" t="str">
        <f>VLOOKUP(W2138,NIVEAUXADMIN!I:J,2,FALSE)</f>
        <v>HT01152-04</v>
      </c>
      <c r="AG2138" s="142">
        <f>IF(SUMPRODUCT(($A$4:$A2138=A2138)*($V$4:$V2138=V2138))&gt;1,0,1)</f>
        <v>0</v>
      </c>
    </row>
    <row r="2139" spans="1:33">
      <c r="A2139" s="86" t="s">
        <v>1090</v>
      </c>
      <c r="B2139" s="86" t="s">
        <v>1090</v>
      </c>
      <c r="C2139" s="86" t="s">
        <v>26</v>
      </c>
      <c r="D2139" s="142"/>
      <c r="E2139" s="142"/>
      <c r="F2139" s="142" t="s">
        <v>16</v>
      </c>
      <c r="G2139" s="142" t="str">
        <f t="shared" si="122"/>
        <v>Novembre</v>
      </c>
      <c r="H2139" s="158">
        <v>42698</v>
      </c>
      <c r="I2139" s="84" t="s">
        <v>1050</v>
      </c>
      <c r="J2139" s="142" t="s">
        <v>1029</v>
      </c>
      <c r="K2139" s="142" t="s">
        <v>1029</v>
      </c>
      <c r="L2139" s="142"/>
      <c r="M2139" s="80" t="str">
        <f>IFERROR(VLOOKUP(K2139,REFERENCES!R:S,2,FALSE),"")</f>
        <v/>
      </c>
      <c r="N2139" s="75">
        <v>320</v>
      </c>
      <c r="O2139" s="75"/>
      <c r="P2139" s="75"/>
      <c r="Q2139" s="75"/>
      <c r="R2139" s="79"/>
      <c r="S2139" s="144">
        <v>320</v>
      </c>
      <c r="T2139" s="85" t="s">
        <v>1040</v>
      </c>
      <c r="U2139" s="142" t="s">
        <v>174</v>
      </c>
      <c r="V2139" s="142" t="s">
        <v>494</v>
      </c>
      <c r="W2139" s="86" t="s">
        <v>1814</v>
      </c>
      <c r="X2139" s="142"/>
      <c r="Y2139" s="142"/>
      <c r="Z2139" s="142"/>
      <c r="AA2139" s="142"/>
      <c r="AB2139" s="142" t="str">
        <f t="shared" si="124"/>
        <v>WOR20161124OUPO9È</v>
      </c>
      <c r="AC2139" s="142">
        <f t="shared" si="125"/>
        <v>0</v>
      </c>
      <c r="AD2139" s="142" t="str">
        <f>VLOOKUP(U2139,NIVEAUXADMIN!A:B,2,FALSE)</f>
        <v>HT01</v>
      </c>
      <c r="AE2139" s="142" t="str">
        <f>VLOOKUP(V2139,NIVEAUXADMIN!E:F,2,FALSE)</f>
        <v>HT01152</v>
      </c>
      <c r="AF2139" s="142" t="str">
        <f>VLOOKUP(W2139,NIVEAUXADMIN!I:J,2,FALSE)</f>
        <v>HT01152-04</v>
      </c>
      <c r="AG2139" s="142">
        <f>IF(SUMPRODUCT(($A$4:$A2139=A2139)*($V$4:$V2139=V2139))&gt;1,0,1)</f>
        <v>0</v>
      </c>
    </row>
    <row r="2140" spans="1:33">
      <c r="A2140" s="86" t="s">
        <v>1090</v>
      </c>
      <c r="B2140" s="86" t="s">
        <v>1090</v>
      </c>
      <c r="C2140" s="86" t="s">
        <v>26</v>
      </c>
      <c r="D2140" s="142"/>
      <c r="E2140" s="142"/>
      <c r="F2140" s="142" t="s">
        <v>16</v>
      </c>
      <c r="G2140" s="142" t="str">
        <f t="shared" si="122"/>
        <v>Novembre</v>
      </c>
      <c r="H2140" s="158">
        <v>42699</v>
      </c>
      <c r="I2140" s="84" t="s">
        <v>1050</v>
      </c>
      <c r="J2140" s="142" t="s">
        <v>1029</v>
      </c>
      <c r="K2140" s="142" t="s">
        <v>1029</v>
      </c>
      <c r="L2140" s="142"/>
      <c r="M2140" s="80" t="str">
        <f>IFERROR(VLOOKUP(K2140,REFERENCES!R:S,2,FALSE),"")</f>
        <v/>
      </c>
      <c r="N2140" s="75">
        <v>239</v>
      </c>
      <c r="O2140" s="75"/>
      <c r="P2140" s="75"/>
      <c r="Q2140" s="75"/>
      <c r="R2140" s="79"/>
      <c r="S2140" s="144">
        <v>239</v>
      </c>
      <c r="T2140" s="85" t="s">
        <v>1040</v>
      </c>
      <c r="U2140" s="142" t="s">
        <v>174</v>
      </c>
      <c r="V2140" s="142" t="s">
        <v>200</v>
      </c>
      <c r="W2140" s="86" t="s">
        <v>1653</v>
      </c>
      <c r="X2140" s="142" t="s">
        <v>1241</v>
      </c>
      <c r="Y2140" s="142"/>
      <c r="Z2140" s="142"/>
      <c r="AA2140" s="142"/>
      <c r="AB2140" s="142" t="str">
        <f t="shared" si="124"/>
        <v>WOR20161125OUAN4È</v>
      </c>
      <c r="AC2140" s="142">
        <f t="shared" si="125"/>
        <v>0</v>
      </c>
      <c r="AD2140" s="142" t="str">
        <f>VLOOKUP(U2140,NIVEAUXADMIN!A:B,2,FALSE)</f>
        <v>HT01</v>
      </c>
      <c r="AE2140" s="142" t="str">
        <f>VLOOKUP(V2140,NIVEAUXADMIN!E:F,2,FALSE)</f>
        <v>HT01151</v>
      </c>
      <c r="AF2140" s="142" t="str">
        <f>VLOOKUP(W2140,NIVEAUXADMIN!I:J,2,FALSE)</f>
        <v>HT01151-04</v>
      </c>
      <c r="AG2140" s="142">
        <f>IF(SUMPRODUCT(($A$4:$A2140=A2140)*($V$4:$V2140=V2140))&gt;1,0,1)</f>
        <v>0</v>
      </c>
    </row>
    <row r="2141" spans="1:33">
      <c r="A2141" s="86" t="s">
        <v>1090</v>
      </c>
      <c r="B2141" s="86" t="s">
        <v>1090</v>
      </c>
      <c r="C2141" s="86" t="s">
        <v>26</v>
      </c>
      <c r="D2141" s="142"/>
      <c r="E2141" s="142" t="s">
        <v>1207</v>
      </c>
      <c r="F2141" s="142" t="s">
        <v>16</v>
      </c>
      <c r="G2141" s="142" t="str">
        <f t="shared" si="122"/>
        <v>Novembre</v>
      </c>
      <c r="H2141" s="158">
        <v>42699</v>
      </c>
      <c r="I2141" s="84" t="s">
        <v>1051</v>
      </c>
      <c r="J2141" s="142" t="s">
        <v>1052</v>
      </c>
      <c r="K2141" s="142" t="s">
        <v>1054</v>
      </c>
      <c r="L2141" s="142"/>
      <c r="M2141" s="80" t="str">
        <f>IFERROR(VLOOKUP(K2141,REFERENCES!R:S,2,FALSE),"")</f>
        <v>Nombre</v>
      </c>
      <c r="N2141" s="75">
        <v>300</v>
      </c>
      <c r="O2141" s="75"/>
      <c r="P2141" s="75"/>
      <c r="Q2141" s="75"/>
      <c r="R2141" s="79"/>
      <c r="S2141" s="144">
        <v>300</v>
      </c>
      <c r="T2141" s="85" t="s">
        <v>1040</v>
      </c>
      <c r="U2141" s="142" t="s">
        <v>174</v>
      </c>
      <c r="V2141" s="142" t="s">
        <v>200</v>
      </c>
      <c r="W2141" s="86" t="s">
        <v>1511</v>
      </c>
      <c r="X2141" s="142"/>
      <c r="Y2141" s="142"/>
      <c r="Z2141" s="142"/>
      <c r="AA2141" s="142"/>
      <c r="AB2141" s="142" t="str">
        <f t="shared" si="124"/>
        <v>WOR20161125OUAN2È</v>
      </c>
      <c r="AC2141" s="142">
        <f t="shared" si="125"/>
        <v>0</v>
      </c>
      <c r="AD2141" s="142" t="str">
        <f>VLOOKUP(U2141,NIVEAUXADMIN!A:B,2,FALSE)</f>
        <v>HT01</v>
      </c>
      <c r="AE2141" s="142" t="str">
        <f>VLOOKUP(V2141,NIVEAUXADMIN!E:F,2,FALSE)</f>
        <v>HT01151</v>
      </c>
      <c r="AF2141" s="142" t="str">
        <f>VLOOKUP(W2141,NIVEAUXADMIN!I:J,2,FALSE)</f>
        <v>HT01151-02</v>
      </c>
      <c r="AG2141" s="142">
        <f>IF(SUMPRODUCT(($A$4:$A2141=A2141)*($V$4:$V2141=V2141))&gt;1,0,1)</f>
        <v>0</v>
      </c>
    </row>
    <row r="2142" spans="1:33">
      <c r="A2142" s="86" t="s">
        <v>1090</v>
      </c>
      <c r="B2142" s="86" t="s">
        <v>1090</v>
      </c>
      <c r="C2142" s="86" t="s">
        <v>26</v>
      </c>
      <c r="D2142" s="142"/>
      <c r="E2142" s="142" t="s">
        <v>1207</v>
      </c>
      <c r="F2142" s="142" t="s">
        <v>16</v>
      </c>
      <c r="G2142" s="142" t="str">
        <f t="shared" si="122"/>
        <v>Novembre</v>
      </c>
      <c r="H2142" s="158">
        <v>42699</v>
      </c>
      <c r="I2142" s="84" t="s">
        <v>1051</v>
      </c>
      <c r="J2142" s="142" t="s">
        <v>1052</v>
      </c>
      <c r="K2142" s="142" t="s">
        <v>1056</v>
      </c>
      <c r="L2142" s="142"/>
      <c r="M2142" s="80" t="str">
        <f>IFERROR(VLOOKUP(K2142,REFERENCES!R:S,2,FALSE),"")</f>
        <v>Nombre</v>
      </c>
      <c r="N2142" s="75">
        <v>300</v>
      </c>
      <c r="O2142" s="75"/>
      <c r="P2142" s="75"/>
      <c r="Q2142" s="75"/>
      <c r="R2142" s="79"/>
      <c r="S2142" s="144">
        <v>300</v>
      </c>
      <c r="T2142" s="85" t="s">
        <v>1040</v>
      </c>
      <c r="U2142" s="142" t="s">
        <v>174</v>
      </c>
      <c r="V2142" s="142" t="s">
        <v>200</v>
      </c>
      <c r="W2142" s="86" t="s">
        <v>1511</v>
      </c>
      <c r="X2142" s="142"/>
      <c r="Y2142" s="142"/>
      <c r="Z2142" s="142"/>
      <c r="AA2142" s="142"/>
      <c r="AB2142" s="142" t="str">
        <f t="shared" si="124"/>
        <v>WOR20161125OUAN2È</v>
      </c>
      <c r="AC2142" s="142">
        <f t="shared" si="125"/>
        <v>0</v>
      </c>
      <c r="AD2142" s="142" t="str">
        <f>VLOOKUP(U2142,NIVEAUXADMIN!A:B,2,FALSE)</f>
        <v>HT01</v>
      </c>
      <c r="AE2142" s="142" t="str">
        <f>VLOOKUP(V2142,NIVEAUXADMIN!E:F,2,FALSE)</f>
        <v>HT01151</v>
      </c>
      <c r="AF2142" s="142" t="str">
        <f>VLOOKUP(W2142,NIVEAUXADMIN!I:J,2,FALSE)</f>
        <v>HT01151-02</v>
      </c>
      <c r="AG2142" s="142">
        <f>IF(SUMPRODUCT(($A$4:$A2142=A2142)*($V$4:$V2142=V2142))&gt;1,0,1)</f>
        <v>0</v>
      </c>
    </row>
    <row r="2143" spans="1:33">
      <c r="A2143" s="86" t="s">
        <v>1090</v>
      </c>
      <c r="B2143" s="86" t="s">
        <v>1090</v>
      </c>
      <c r="C2143" s="86" t="s">
        <v>26</v>
      </c>
      <c r="D2143" s="142"/>
      <c r="E2143" s="142" t="s">
        <v>1207</v>
      </c>
      <c r="F2143" s="142" t="s">
        <v>16</v>
      </c>
      <c r="G2143" s="142" t="str">
        <f t="shared" si="122"/>
        <v>Novembre</v>
      </c>
      <c r="H2143" s="158">
        <v>42699</v>
      </c>
      <c r="I2143" s="84" t="s">
        <v>1051</v>
      </c>
      <c r="J2143" s="142" t="s">
        <v>1052</v>
      </c>
      <c r="K2143" s="142" t="s">
        <v>1058</v>
      </c>
      <c r="L2143" s="142"/>
      <c r="M2143" s="80" t="str">
        <f>IFERROR(VLOOKUP(K2143,REFERENCES!R:S,2,FALSE),"")</f>
        <v>Nombre</v>
      </c>
      <c r="N2143" s="75">
        <v>300</v>
      </c>
      <c r="O2143" s="75"/>
      <c r="P2143" s="75"/>
      <c r="Q2143" s="75"/>
      <c r="R2143" s="79"/>
      <c r="S2143" s="144">
        <v>300</v>
      </c>
      <c r="T2143" s="85" t="s">
        <v>1040</v>
      </c>
      <c r="U2143" s="142" t="s">
        <v>174</v>
      </c>
      <c r="V2143" s="142" t="s">
        <v>200</v>
      </c>
      <c r="W2143" s="86" t="s">
        <v>1511</v>
      </c>
      <c r="X2143" s="142"/>
      <c r="Y2143" s="142"/>
      <c r="Z2143" s="142"/>
      <c r="AA2143" s="142"/>
      <c r="AB2143" s="142" t="str">
        <f t="shared" si="124"/>
        <v>WOR20161125OUAN2È</v>
      </c>
      <c r="AC2143" s="142">
        <f t="shared" si="125"/>
        <v>0</v>
      </c>
      <c r="AD2143" s="142" t="str">
        <f>VLOOKUP(U2143,NIVEAUXADMIN!A:B,2,FALSE)</f>
        <v>HT01</v>
      </c>
      <c r="AE2143" s="142" t="str">
        <f>VLOOKUP(V2143,NIVEAUXADMIN!E:F,2,FALSE)</f>
        <v>HT01151</v>
      </c>
      <c r="AF2143" s="142" t="str">
        <f>VLOOKUP(W2143,NIVEAUXADMIN!I:J,2,FALSE)</f>
        <v>HT01151-02</v>
      </c>
      <c r="AG2143" s="142">
        <f>IF(SUMPRODUCT(($A$4:$A2143=A2143)*($V$4:$V2143=V2143))&gt;1,0,1)</f>
        <v>0</v>
      </c>
    </row>
    <row r="2144" spans="1:33">
      <c r="A2144" s="86" t="s">
        <v>1090</v>
      </c>
      <c r="B2144" s="86" t="s">
        <v>1090</v>
      </c>
      <c r="C2144" s="86" t="s">
        <v>26</v>
      </c>
      <c r="D2144" s="142"/>
      <c r="E2144" s="142" t="s">
        <v>1207</v>
      </c>
      <c r="F2144" s="142" t="s">
        <v>16</v>
      </c>
      <c r="G2144" s="142" t="str">
        <f t="shared" si="122"/>
        <v>Novembre</v>
      </c>
      <c r="H2144" s="158">
        <v>42699</v>
      </c>
      <c r="I2144" s="84" t="s">
        <v>1051</v>
      </c>
      <c r="J2144" s="142" t="s">
        <v>1052</v>
      </c>
      <c r="K2144" s="142" t="s">
        <v>1061</v>
      </c>
      <c r="L2144" s="142"/>
      <c r="M2144" s="80" t="str">
        <f>IFERROR(VLOOKUP(K2144,REFERENCES!R:S,2,FALSE),"")</f>
        <v>Nombre</v>
      </c>
      <c r="N2144" s="75">
        <v>300</v>
      </c>
      <c r="O2144" s="75"/>
      <c r="P2144" s="75"/>
      <c r="Q2144" s="75"/>
      <c r="R2144" s="79"/>
      <c r="S2144" s="144">
        <v>300</v>
      </c>
      <c r="T2144" s="85" t="s">
        <v>1040</v>
      </c>
      <c r="U2144" s="142" t="s">
        <v>174</v>
      </c>
      <c r="V2144" s="142" t="s">
        <v>200</v>
      </c>
      <c r="W2144" s="86" t="s">
        <v>1511</v>
      </c>
      <c r="X2144" s="142"/>
      <c r="Y2144" s="142"/>
      <c r="Z2144" s="142"/>
      <c r="AA2144" s="142"/>
      <c r="AB2144" s="142" t="str">
        <f t="shared" si="124"/>
        <v>WOR20161125OUAN2È</v>
      </c>
      <c r="AC2144" s="142">
        <f t="shared" si="125"/>
        <v>0</v>
      </c>
      <c r="AD2144" s="142" t="str">
        <f>VLOOKUP(U2144,NIVEAUXADMIN!A:B,2,FALSE)</f>
        <v>HT01</v>
      </c>
      <c r="AE2144" s="142" t="str">
        <f>VLOOKUP(V2144,NIVEAUXADMIN!E:F,2,FALSE)</f>
        <v>HT01151</v>
      </c>
      <c r="AF2144" s="142" t="str">
        <f>VLOOKUP(W2144,NIVEAUXADMIN!I:J,2,FALSE)</f>
        <v>HT01151-02</v>
      </c>
      <c r="AG2144" s="142">
        <f>IF(SUMPRODUCT(($A$4:$A2144=A2144)*($V$4:$V2144=V2144))&gt;1,0,1)</f>
        <v>0</v>
      </c>
    </row>
    <row r="2145" spans="1:33">
      <c r="A2145" s="86" t="s">
        <v>1090</v>
      </c>
      <c r="B2145" s="86" t="s">
        <v>1090</v>
      </c>
      <c r="C2145" s="86" t="s">
        <v>26</v>
      </c>
      <c r="D2145" s="142"/>
      <c r="E2145" s="142" t="s">
        <v>1207</v>
      </c>
      <c r="F2145" s="142" t="s">
        <v>16</v>
      </c>
      <c r="G2145" s="142" t="str">
        <f t="shared" si="122"/>
        <v>Novembre</v>
      </c>
      <c r="H2145" s="158">
        <v>42699</v>
      </c>
      <c r="I2145" s="84" t="s">
        <v>1051</v>
      </c>
      <c r="J2145" s="142" t="s">
        <v>1052</v>
      </c>
      <c r="K2145" s="142" t="s">
        <v>1062</v>
      </c>
      <c r="L2145" s="142"/>
      <c r="M2145" s="80" t="str">
        <f>IFERROR(VLOOKUP(K2145,REFERENCES!R:S,2,FALSE),"")</f>
        <v>Nombre</v>
      </c>
      <c r="N2145" s="75">
        <v>300</v>
      </c>
      <c r="O2145" s="75"/>
      <c r="P2145" s="75"/>
      <c r="Q2145" s="75"/>
      <c r="R2145" s="79"/>
      <c r="S2145" s="144">
        <v>300</v>
      </c>
      <c r="T2145" s="85" t="s">
        <v>1040</v>
      </c>
      <c r="U2145" s="142" t="s">
        <v>174</v>
      </c>
      <c r="V2145" s="142" t="s">
        <v>200</v>
      </c>
      <c r="W2145" s="86" t="s">
        <v>1511</v>
      </c>
      <c r="X2145" s="142"/>
      <c r="Y2145" s="142"/>
      <c r="Z2145" s="142"/>
      <c r="AA2145" s="142"/>
      <c r="AB2145" s="142" t="str">
        <f t="shared" si="124"/>
        <v>WOR20161125OUAN2È</v>
      </c>
      <c r="AC2145" s="142">
        <f t="shared" si="125"/>
        <v>0</v>
      </c>
      <c r="AD2145" s="142" t="str">
        <f>VLOOKUP(U2145,NIVEAUXADMIN!A:B,2,FALSE)</f>
        <v>HT01</v>
      </c>
      <c r="AE2145" s="142" t="str">
        <f>VLOOKUP(V2145,NIVEAUXADMIN!E:F,2,FALSE)</f>
        <v>HT01151</v>
      </c>
      <c r="AF2145" s="142" t="str">
        <f>VLOOKUP(W2145,NIVEAUXADMIN!I:J,2,FALSE)</f>
        <v>HT01151-02</v>
      </c>
      <c r="AG2145" s="142">
        <f>IF(SUMPRODUCT(($A$4:$A2145=A2145)*($V$4:$V2145=V2145))&gt;1,0,1)</f>
        <v>0</v>
      </c>
    </row>
    <row r="2146" spans="1:33">
      <c r="A2146" s="86" t="s">
        <v>1090</v>
      </c>
      <c r="B2146" s="86" t="s">
        <v>1090</v>
      </c>
      <c r="C2146" s="86" t="s">
        <v>26</v>
      </c>
      <c r="D2146" s="142"/>
      <c r="E2146" s="142" t="s">
        <v>1207</v>
      </c>
      <c r="F2146" s="142" t="s">
        <v>16</v>
      </c>
      <c r="G2146" s="142" t="str">
        <f t="shared" si="122"/>
        <v>Novembre</v>
      </c>
      <c r="H2146" s="158">
        <v>42699</v>
      </c>
      <c r="I2146" s="84" t="s">
        <v>1051</v>
      </c>
      <c r="J2146" s="142" t="s">
        <v>1052</v>
      </c>
      <c r="K2146" s="142" t="s">
        <v>1054</v>
      </c>
      <c r="L2146" s="142"/>
      <c r="M2146" s="80" t="str">
        <f>IFERROR(VLOOKUP(K2146,REFERENCES!R:S,2,FALSE),"")</f>
        <v>Nombre</v>
      </c>
      <c r="N2146" s="75">
        <v>300</v>
      </c>
      <c r="O2146" s="75"/>
      <c r="P2146" s="75"/>
      <c r="Q2146" s="75"/>
      <c r="R2146" s="79"/>
      <c r="S2146" s="144">
        <v>300</v>
      </c>
      <c r="T2146" s="85" t="s">
        <v>1040</v>
      </c>
      <c r="U2146" s="142" t="s">
        <v>174</v>
      </c>
      <c r="V2146" s="142" t="s">
        <v>494</v>
      </c>
      <c r="W2146" s="86" t="s">
        <v>1814</v>
      </c>
      <c r="X2146" s="142"/>
      <c r="Y2146" s="142"/>
      <c r="Z2146" s="142"/>
      <c r="AA2146" s="142"/>
      <c r="AB2146" s="142" t="str">
        <f t="shared" si="124"/>
        <v>WOR20161125OUPO9È</v>
      </c>
      <c r="AC2146" s="142">
        <f t="shared" si="125"/>
        <v>0</v>
      </c>
      <c r="AD2146" s="142" t="str">
        <f>VLOOKUP(U2146,NIVEAUXADMIN!A:B,2,FALSE)</f>
        <v>HT01</v>
      </c>
      <c r="AE2146" s="142" t="str">
        <f>VLOOKUP(V2146,NIVEAUXADMIN!E:F,2,FALSE)</f>
        <v>HT01152</v>
      </c>
      <c r="AF2146" s="142" t="str">
        <f>VLOOKUP(W2146,NIVEAUXADMIN!I:J,2,FALSE)</f>
        <v>HT01152-04</v>
      </c>
      <c r="AG2146" s="142">
        <f>IF(SUMPRODUCT(($A$4:$A2146=A2146)*($V$4:$V2146=V2146))&gt;1,0,1)</f>
        <v>0</v>
      </c>
    </row>
    <row r="2147" spans="1:33">
      <c r="A2147" s="86" t="s">
        <v>1090</v>
      </c>
      <c r="B2147" s="86" t="s">
        <v>1090</v>
      </c>
      <c r="C2147" s="86" t="s">
        <v>26</v>
      </c>
      <c r="D2147" s="142"/>
      <c r="E2147" s="142" t="s">
        <v>1207</v>
      </c>
      <c r="F2147" s="142" t="s">
        <v>16</v>
      </c>
      <c r="G2147" s="142" t="str">
        <f t="shared" si="122"/>
        <v>Novembre</v>
      </c>
      <c r="H2147" s="158">
        <v>42699</v>
      </c>
      <c r="I2147" s="84" t="s">
        <v>1051</v>
      </c>
      <c r="J2147" s="142" t="s">
        <v>1052</v>
      </c>
      <c r="K2147" s="142" t="s">
        <v>1056</v>
      </c>
      <c r="L2147" s="142"/>
      <c r="M2147" s="80" t="str">
        <f>IFERROR(VLOOKUP(K2147,REFERENCES!R:S,2,FALSE),"")</f>
        <v>Nombre</v>
      </c>
      <c r="N2147" s="75">
        <v>300</v>
      </c>
      <c r="O2147" s="75"/>
      <c r="P2147" s="75"/>
      <c r="Q2147" s="75"/>
      <c r="R2147" s="79"/>
      <c r="S2147" s="144">
        <v>300</v>
      </c>
      <c r="T2147" s="85" t="s">
        <v>1040</v>
      </c>
      <c r="U2147" s="142" t="s">
        <v>174</v>
      </c>
      <c r="V2147" s="142" t="s">
        <v>494</v>
      </c>
      <c r="W2147" s="86" t="s">
        <v>1814</v>
      </c>
      <c r="X2147" s="142"/>
      <c r="Y2147" s="142"/>
      <c r="Z2147" s="142"/>
      <c r="AA2147" s="142"/>
      <c r="AB2147" s="142" t="str">
        <f t="shared" si="124"/>
        <v>WOR20161125OUPO9È</v>
      </c>
      <c r="AC2147" s="142">
        <f t="shared" si="125"/>
        <v>0</v>
      </c>
      <c r="AD2147" s="142" t="str">
        <f>VLOOKUP(U2147,NIVEAUXADMIN!A:B,2,FALSE)</f>
        <v>HT01</v>
      </c>
      <c r="AE2147" s="142" t="str">
        <f>VLOOKUP(V2147,NIVEAUXADMIN!E:F,2,FALSE)</f>
        <v>HT01152</v>
      </c>
      <c r="AF2147" s="142" t="str">
        <f>VLOOKUP(W2147,NIVEAUXADMIN!I:J,2,FALSE)</f>
        <v>HT01152-04</v>
      </c>
      <c r="AG2147" s="142">
        <f>IF(SUMPRODUCT(($A$4:$A2147=A2147)*($V$4:$V2147=V2147))&gt;1,0,1)</f>
        <v>0</v>
      </c>
    </row>
    <row r="2148" spans="1:33">
      <c r="A2148" s="86" t="s">
        <v>1090</v>
      </c>
      <c r="B2148" s="86" t="s">
        <v>1090</v>
      </c>
      <c r="C2148" s="86" t="s">
        <v>26</v>
      </c>
      <c r="D2148" s="142"/>
      <c r="E2148" s="142" t="s">
        <v>1207</v>
      </c>
      <c r="F2148" s="142" t="s">
        <v>16</v>
      </c>
      <c r="G2148" s="142" t="str">
        <f t="shared" si="122"/>
        <v>Novembre</v>
      </c>
      <c r="H2148" s="158">
        <v>42699</v>
      </c>
      <c r="I2148" s="84" t="s">
        <v>1051</v>
      </c>
      <c r="J2148" s="142" t="s">
        <v>1052</v>
      </c>
      <c r="K2148" s="142" t="s">
        <v>1058</v>
      </c>
      <c r="L2148" s="142"/>
      <c r="M2148" s="80" t="str">
        <f>IFERROR(VLOOKUP(K2148,REFERENCES!R:S,2,FALSE),"")</f>
        <v>Nombre</v>
      </c>
      <c r="N2148" s="75">
        <v>300</v>
      </c>
      <c r="O2148" s="75"/>
      <c r="P2148" s="75"/>
      <c r="Q2148" s="75"/>
      <c r="R2148" s="79"/>
      <c r="S2148" s="144">
        <v>300</v>
      </c>
      <c r="T2148" s="85" t="s">
        <v>1040</v>
      </c>
      <c r="U2148" s="142" t="s">
        <v>174</v>
      </c>
      <c r="V2148" s="142" t="s">
        <v>494</v>
      </c>
      <c r="W2148" s="86" t="s">
        <v>1814</v>
      </c>
      <c r="X2148" s="142"/>
      <c r="Y2148" s="142"/>
      <c r="Z2148" s="142"/>
      <c r="AA2148" s="142"/>
      <c r="AB2148" s="142" t="str">
        <f t="shared" si="124"/>
        <v>WOR20161125OUPO9È</v>
      </c>
      <c r="AC2148" s="142">
        <f t="shared" si="125"/>
        <v>0</v>
      </c>
      <c r="AD2148" s="142" t="str">
        <f>VLOOKUP(U2148,NIVEAUXADMIN!A:B,2,FALSE)</f>
        <v>HT01</v>
      </c>
      <c r="AE2148" s="142" t="str">
        <f>VLOOKUP(V2148,NIVEAUXADMIN!E:F,2,FALSE)</f>
        <v>HT01152</v>
      </c>
      <c r="AF2148" s="142" t="str">
        <f>VLOOKUP(W2148,NIVEAUXADMIN!I:J,2,FALSE)</f>
        <v>HT01152-04</v>
      </c>
      <c r="AG2148" s="142">
        <f>IF(SUMPRODUCT(($A$4:$A2148=A2148)*($V$4:$V2148=V2148))&gt;1,0,1)</f>
        <v>0</v>
      </c>
    </row>
    <row r="2149" spans="1:33">
      <c r="A2149" s="86" t="s">
        <v>1090</v>
      </c>
      <c r="B2149" s="86" t="s">
        <v>1090</v>
      </c>
      <c r="C2149" s="86" t="s">
        <v>26</v>
      </c>
      <c r="D2149" s="142"/>
      <c r="E2149" s="142" t="s">
        <v>1207</v>
      </c>
      <c r="F2149" s="142" t="s">
        <v>16</v>
      </c>
      <c r="G2149" s="142" t="str">
        <f t="shared" si="122"/>
        <v>Novembre</v>
      </c>
      <c r="H2149" s="158">
        <v>42699</v>
      </c>
      <c r="I2149" s="84" t="s">
        <v>1051</v>
      </c>
      <c r="J2149" s="142" t="s">
        <v>1052</v>
      </c>
      <c r="K2149" s="142" t="s">
        <v>1062</v>
      </c>
      <c r="L2149" s="142"/>
      <c r="M2149" s="80" t="str">
        <f>IFERROR(VLOOKUP(K2149,REFERENCES!R:S,2,FALSE),"")</f>
        <v>Nombre</v>
      </c>
      <c r="N2149" s="75">
        <v>300</v>
      </c>
      <c r="O2149" s="75"/>
      <c r="P2149" s="75"/>
      <c r="Q2149" s="75"/>
      <c r="R2149" s="79"/>
      <c r="S2149" s="144">
        <v>300</v>
      </c>
      <c r="T2149" s="85" t="s">
        <v>1040</v>
      </c>
      <c r="U2149" s="142" t="s">
        <v>174</v>
      </c>
      <c r="V2149" s="142" t="s">
        <v>494</v>
      </c>
      <c r="W2149" s="86" t="s">
        <v>1814</v>
      </c>
      <c r="X2149" s="142"/>
      <c r="Y2149" s="142"/>
      <c r="Z2149" s="142"/>
      <c r="AA2149" s="142"/>
      <c r="AB2149" s="142" t="str">
        <f t="shared" si="124"/>
        <v>WOR20161125OUPO9È</v>
      </c>
      <c r="AC2149" s="142">
        <f t="shared" si="125"/>
        <v>0</v>
      </c>
      <c r="AD2149" s="142" t="str">
        <f>VLOOKUP(U2149,NIVEAUXADMIN!A:B,2,FALSE)</f>
        <v>HT01</v>
      </c>
      <c r="AE2149" s="142" t="str">
        <f>VLOOKUP(V2149,NIVEAUXADMIN!E:F,2,FALSE)</f>
        <v>HT01152</v>
      </c>
      <c r="AF2149" s="142" t="str">
        <f>VLOOKUP(W2149,NIVEAUXADMIN!I:J,2,FALSE)</f>
        <v>HT01152-04</v>
      </c>
      <c r="AG2149" s="142">
        <f>IF(SUMPRODUCT(($A$4:$A2149=A2149)*($V$4:$V2149=V2149))&gt;1,0,1)</f>
        <v>0</v>
      </c>
    </row>
    <row r="2150" spans="1:33">
      <c r="A2150" s="86" t="s">
        <v>1090</v>
      </c>
      <c r="B2150" s="86" t="s">
        <v>1090</v>
      </c>
      <c r="C2150" s="86" t="s">
        <v>26</v>
      </c>
      <c r="D2150" s="142"/>
      <c r="E2150" s="142" t="s">
        <v>1207</v>
      </c>
      <c r="F2150" s="142" t="s">
        <v>16</v>
      </c>
      <c r="G2150" s="142" t="str">
        <f t="shared" si="122"/>
        <v>Novembre</v>
      </c>
      <c r="H2150" s="158">
        <v>42699</v>
      </c>
      <c r="I2150" s="84" t="s">
        <v>1051</v>
      </c>
      <c r="J2150" s="142" t="s">
        <v>1052</v>
      </c>
      <c r="K2150" s="142" t="s">
        <v>1057</v>
      </c>
      <c r="L2150" s="142"/>
      <c r="M2150" s="80" t="str">
        <f>IFERROR(VLOOKUP(K2150,REFERENCES!R:S,2,FALSE),"")</f>
        <v>Nombre</v>
      </c>
      <c r="N2150" s="75">
        <v>300</v>
      </c>
      <c r="O2150" s="75"/>
      <c r="P2150" s="75"/>
      <c r="Q2150" s="75"/>
      <c r="R2150" s="79"/>
      <c r="S2150" s="144">
        <v>300</v>
      </c>
      <c r="T2150" s="85" t="s">
        <v>1040</v>
      </c>
      <c r="U2150" s="142" t="s">
        <v>174</v>
      </c>
      <c r="V2150" s="142" t="s">
        <v>494</v>
      </c>
      <c r="W2150" s="86" t="s">
        <v>1814</v>
      </c>
      <c r="X2150" s="142"/>
      <c r="Y2150" s="142"/>
      <c r="Z2150" s="142"/>
      <c r="AA2150" s="142" t="s">
        <v>1208</v>
      </c>
      <c r="AB2150" s="142" t="str">
        <f t="shared" si="124"/>
        <v>WOR20161125OUPO9È</v>
      </c>
      <c r="AC2150" s="142">
        <f t="shared" si="125"/>
        <v>0</v>
      </c>
      <c r="AD2150" s="142" t="str">
        <f>VLOOKUP(U2150,NIVEAUXADMIN!A:B,2,FALSE)</f>
        <v>HT01</v>
      </c>
      <c r="AE2150" s="142" t="str">
        <f>VLOOKUP(V2150,NIVEAUXADMIN!E:F,2,FALSE)</f>
        <v>HT01152</v>
      </c>
      <c r="AF2150" s="142" t="str">
        <f>VLOOKUP(W2150,NIVEAUXADMIN!I:J,2,FALSE)</f>
        <v>HT01152-04</v>
      </c>
      <c r="AG2150" s="142">
        <f>IF(SUMPRODUCT(($A$4:$A2150=A2150)*($V$4:$V2150=V2150))&gt;1,0,1)</f>
        <v>0</v>
      </c>
    </row>
    <row r="2151" spans="1:33">
      <c r="A2151" s="86" t="s">
        <v>1090</v>
      </c>
      <c r="B2151" s="86" t="s">
        <v>1090</v>
      </c>
      <c r="C2151" s="86" t="s">
        <v>26</v>
      </c>
      <c r="D2151" s="72"/>
      <c r="E2151" s="72"/>
      <c r="F2151" s="142" t="s">
        <v>16</v>
      </c>
      <c r="G2151" s="142" t="str">
        <f t="shared" si="122"/>
        <v>Novembre</v>
      </c>
      <c r="H2151" s="158">
        <v>42699</v>
      </c>
      <c r="I2151" s="84" t="s">
        <v>1050</v>
      </c>
      <c r="J2151" s="142" t="s">
        <v>1029</v>
      </c>
      <c r="K2151" s="142" t="s">
        <v>1029</v>
      </c>
      <c r="L2151" s="142"/>
      <c r="M2151" s="80" t="str">
        <f>IFERROR(VLOOKUP(K2151,REFERENCES!R:S,2,FALSE),"")</f>
        <v/>
      </c>
      <c r="N2151" s="144">
        <v>300</v>
      </c>
      <c r="O2151" s="75"/>
      <c r="P2151" s="75"/>
      <c r="Q2151" s="75"/>
      <c r="R2151" s="79"/>
      <c r="S2151" s="144">
        <v>300</v>
      </c>
      <c r="T2151" s="85" t="s">
        <v>1040</v>
      </c>
      <c r="U2151" s="142" t="s">
        <v>174</v>
      </c>
      <c r="V2151" s="142" t="s">
        <v>494</v>
      </c>
      <c r="W2151" s="86" t="s">
        <v>1814</v>
      </c>
      <c r="X2151" s="142" t="s">
        <v>360</v>
      </c>
      <c r="Y2151" s="142"/>
      <c r="Z2151" s="142"/>
      <c r="AA2151" s="142"/>
      <c r="AB2151" s="142" t="str">
        <f t="shared" si="124"/>
        <v>WOR20161125OUPO9È</v>
      </c>
      <c r="AC2151" s="142">
        <f t="shared" si="125"/>
        <v>0</v>
      </c>
      <c r="AD2151" s="142" t="str">
        <f>VLOOKUP(U2151,NIVEAUXADMIN!A:B,2,FALSE)</f>
        <v>HT01</v>
      </c>
      <c r="AE2151" s="142" t="str">
        <f>VLOOKUP(V2151,NIVEAUXADMIN!E:F,2,FALSE)</f>
        <v>HT01152</v>
      </c>
      <c r="AF2151" s="142" t="str">
        <f>VLOOKUP(W2151,NIVEAUXADMIN!I:J,2,FALSE)</f>
        <v>HT01152-04</v>
      </c>
      <c r="AG2151" s="142">
        <f>IF(SUMPRODUCT(($A$4:$A2151=A2151)*($V$4:$V2151=V2151))&gt;1,0,1)</f>
        <v>0</v>
      </c>
    </row>
    <row r="2152" spans="1:33">
      <c r="A2152" s="86" t="s">
        <v>1090</v>
      </c>
      <c r="B2152" s="86" t="s">
        <v>1090</v>
      </c>
      <c r="C2152" s="86" t="s">
        <v>26</v>
      </c>
      <c r="D2152" s="142"/>
      <c r="E2152" s="142" t="s">
        <v>1207</v>
      </c>
      <c r="F2152" s="142" t="s">
        <v>16</v>
      </c>
      <c r="G2152" s="142" t="str">
        <f t="shared" si="122"/>
        <v>Novembre</v>
      </c>
      <c r="H2152" s="158">
        <v>42700</v>
      </c>
      <c r="I2152" s="84" t="s">
        <v>1051</v>
      </c>
      <c r="J2152" s="142" t="s">
        <v>1052</v>
      </c>
      <c r="K2152" s="142" t="s">
        <v>1054</v>
      </c>
      <c r="L2152" s="142"/>
      <c r="M2152" s="80" t="str">
        <f>IFERROR(VLOOKUP(K2152,REFERENCES!R:S,2,FALSE),"")</f>
        <v>Nombre</v>
      </c>
      <c r="N2152" s="75">
        <v>300</v>
      </c>
      <c r="O2152" s="75"/>
      <c r="P2152" s="75"/>
      <c r="Q2152" s="75"/>
      <c r="R2152" s="79"/>
      <c r="S2152" s="144">
        <v>300</v>
      </c>
      <c r="T2152" s="85" t="s">
        <v>1040</v>
      </c>
      <c r="U2152" s="142" t="s">
        <v>174</v>
      </c>
      <c r="V2152" s="142" t="s">
        <v>200</v>
      </c>
      <c r="W2152" s="86" t="s">
        <v>1266</v>
      </c>
      <c r="X2152" s="142"/>
      <c r="Y2152" s="142"/>
      <c r="Z2152" s="142"/>
      <c r="AA2152" s="142"/>
      <c r="AB2152" s="142" t="str">
        <f t="shared" si="124"/>
        <v>WOR20161126OUAN10</v>
      </c>
      <c r="AC2152" s="142">
        <f t="shared" si="125"/>
        <v>0</v>
      </c>
      <c r="AD2152" s="142" t="str">
        <f>VLOOKUP(U2152,NIVEAUXADMIN!A:B,2,FALSE)</f>
        <v>HT01</v>
      </c>
      <c r="AE2152" s="142" t="str">
        <f>VLOOKUP(V2152,NIVEAUXADMIN!E:F,2,FALSE)</f>
        <v>HT01151</v>
      </c>
      <c r="AF2152" s="142" t="str">
        <f>VLOOKUP(W2152,NIVEAUXADMIN!I:J,2,FALSE)</f>
        <v>HT01151-05</v>
      </c>
      <c r="AG2152" s="142">
        <f>IF(SUMPRODUCT(($A$4:$A2152=A2152)*($V$4:$V2152=V2152))&gt;1,0,1)</f>
        <v>0</v>
      </c>
    </row>
    <row r="2153" spans="1:33">
      <c r="A2153" s="86" t="s">
        <v>1090</v>
      </c>
      <c r="B2153" s="86" t="s">
        <v>1090</v>
      </c>
      <c r="C2153" s="86" t="s">
        <v>26</v>
      </c>
      <c r="D2153" s="142"/>
      <c r="E2153" s="142" t="s">
        <v>1207</v>
      </c>
      <c r="F2153" s="142" t="s">
        <v>16</v>
      </c>
      <c r="G2153" s="142" t="str">
        <f t="shared" si="122"/>
        <v>Novembre</v>
      </c>
      <c r="H2153" s="158">
        <v>42700</v>
      </c>
      <c r="I2153" s="84" t="s">
        <v>1051</v>
      </c>
      <c r="J2153" s="142" t="s">
        <v>1052</v>
      </c>
      <c r="K2153" s="142" t="s">
        <v>1058</v>
      </c>
      <c r="L2153" s="142"/>
      <c r="M2153" s="80" t="str">
        <f>IFERROR(VLOOKUP(K2153,REFERENCES!R:S,2,FALSE),"")</f>
        <v>Nombre</v>
      </c>
      <c r="N2153" s="75">
        <v>300</v>
      </c>
      <c r="O2153" s="75"/>
      <c r="P2153" s="75"/>
      <c r="Q2153" s="75"/>
      <c r="R2153" s="79"/>
      <c r="S2153" s="144">
        <v>300</v>
      </c>
      <c r="T2153" s="85" t="s">
        <v>1040</v>
      </c>
      <c r="U2153" s="142" t="s">
        <v>174</v>
      </c>
      <c r="V2153" s="142" t="s">
        <v>200</v>
      </c>
      <c r="W2153" s="86" t="s">
        <v>1266</v>
      </c>
      <c r="X2153" s="142"/>
      <c r="Y2153" s="142"/>
      <c r="Z2153" s="142"/>
      <c r="AA2153" s="142"/>
      <c r="AB2153" s="142" t="str">
        <f t="shared" si="124"/>
        <v>WOR20161126OUAN10</v>
      </c>
      <c r="AC2153" s="142">
        <f t="shared" si="125"/>
        <v>0</v>
      </c>
      <c r="AD2153" s="142" t="str">
        <f>VLOOKUP(U2153,NIVEAUXADMIN!A:B,2,FALSE)</f>
        <v>HT01</v>
      </c>
      <c r="AE2153" s="142" t="str">
        <f>VLOOKUP(V2153,NIVEAUXADMIN!E:F,2,FALSE)</f>
        <v>HT01151</v>
      </c>
      <c r="AF2153" s="142" t="str">
        <f>VLOOKUP(W2153,NIVEAUXADMIN!I:J,2,FALSE)</f>
        <v>HT01151-05</v>
      </c>
      <c r="AG2153" s="142">
        <f>IF(SUMPRODUCT(($A$4:$A2153=A2153)*($V$4:$V2153=V2153))&gt;1,0,1)</f>
        <v>0</v>
      </c>
    </row>
    <row r="2154" spans="1:33">
      <c r="A2154" s="86" t="s">
        <v>1090</v>
      </c>
      <c r="B2154" s="86" t="s">
        <v>1090</v>
      </c>
      <c r="C2154" s="86" t="s">
        <v>26</v>
      </c>
      <c r="D2154" s="142"/>
      <c r="E2154" s="142" t="s">
        <v>1207</v>
      </c>
      <c r="F2154" s="142" t="s">
        <v>16</v>
      </c>
      <c r="G2154" s="142" t="str">
        <f t="shared" si="122"/>
        <v>Novembre</v>
      </c>
      <c r="H2154" s="158">
        <v>42700</v>
      </c>
      <c r="I2154" s="84" t="s">
        <v>1051</v>
      </c>
      <c r="J2154" s="142" t="s">
        <v>1052</v>
      </c>
      <c r="K2154" s="142" t="s">
        <v>1061</v>
      </c>
      <c r="L2154" s="142"/>
      <c r="M2154" s="80" t="str">
        <f>IFERROR(VLOOKUP(K2154,REFERENCES!R:S,2,FALSE),"")</f>
        <v>Nombre</v>
      </c>
      <c r="N2154" s="75">
        <v>300</v>
      </c>
      <c r="O2154" s="75"/>
      <c r="P2154" s="75"/>
      <c r="Q2154" s="75"/>
      <c r="R2154" s="79"/>
      <c r="S2154" s="144">
        <v>300</v>
      </c>
      <c r="T2154" s="85" t="s">
        <v>1040</v>
      </c>
      <c r="U2154" s="142" t="s">
        <v>174</v>
      </c>
      <c r="V2154" s="142" t="s">
        <v>200</v>
      </c>
      <c r="W2154" s="86" t="s">
        <v>1266</v>
      </c>
      <c r="X2154" s="142"/>
      <c r="Y2154" s="142"/>
      <c r="Z2154" s="142"/>
      <c r="AA2154" s="142"/>
      <c r="AB2154" s="142" t="str">
        <f t="shared" si="124"/>
        <v>WOR20161126OUAN10</v>
      </c>
      <c r="AC2154" s="142">
        <f t="shared" si="125"/>
        <v>0</v>
      </c>
      <c r="AD2154" s="142" t="str">
        <f>VLOOKUP(U2154,NIVEAUXADMIN!A:B,2,FALSE)</f>
        <v>HT01</v>
      </c>
      <c r="AE2154" s="142" t="str">
        <f>VLOOKUP(V2154,NIVEAUXADMIN!E:F,2,FALSE)</f>
        <v>HT01151</v>
      </c>
      <c r="AF2154" s="142" t="str">
        <f>VLOOKUP(W2154,NIVEAUXADMIN!I:J,2,FALSE)</f>
        <v>HT01151-05</v>
      </c>
      <c r="AG2154" s="142">
        <f>IF(SUMPRODUCT(($A$4:$A2154=A2154)*($V$4:$V2154=V2154))&gt;1,0,1)</f>
        <v>0</v>
      </c>
    </row>
    <row r="2155" spans="1:33">
      <c r="A2155" s="86" t="s">
        <v>1090</v>
      </c>
      <c r="B2155" s="86" t="s">
        <v>1090</v>
      </c>
      <c r="C2155" s="86" t="s">
        <v>26</v>
      </c>
      <c r="D2155" s="142"/>
      <c r="E2155" s="142" t="s">
        <v>1207</v>
      </c>
      <c r="F2155" s="142" t="s">
        <v>16</v>
      </c>
      <c r="G2155" s="142" t="str">
        <f t="shared" si="122"/>
        <v>Novembre</v>
      </c>
      <c r="H2155" s="158">
        <v>42700</v>
      </c>
      <c r="I2155" s="84" t="s">
        <v>1051</v>
      </c>
      <c r="J2155" s="142" t="s">
        <v>1052</v>
      </c>
      <c r="K2155" s="142" t="s">
        <v>1062</v>
      </c>
      <c r="L2155" s="142"/>
      <c r="M2155" s="80" t="str">
        <f>IFERROR(VLOOKUP(K2155,REFERENCES!R:S,2,FALSE),"")</f>
        <v>Nombre</v>
      </c>
      <c r="N2155" s="75">
        <v>300</v>
      </c>
      <c r="O2155" s="75"/>
      <c r="P2155" s="75"/>
      <c r="Q2155" s="75"/>
      <c r="R2155" s="79"/>
      <c r="S2155" s="144">
        <v>300</v>
      </c>
      <c r="T2155" s="85" t="s">
        <v>1040</v>
      </c>
      <c r="U2155" s="142" t="s">
        <v>174</v>
      </c>
      <c r="V2155" s="142" t="s">
        <v>200</v>
      </c>
      <c r="W2155" s="86" t="s">
        <v>1266</v>
      </c>
      <c r="X2155" s="142"/>
      <c r="Y2155" s="142"/>
      <c r="Z2155" s="142"/>
      <c r="AA2155" s="142"/>
      <c r="AB2155" s="142" t="str">
        <f t="shared" si="124"/>
        <v>WOR20161126OUAN10</v>
      </c>
      <c r="AC2155" s="142">
        <f t="shared" si="125"/>
        <v>0</v>
      </c>
      <c r="AD2155" s="142" t="str">
        <f>VLOOKUP(U2155,NIVEAUXADMIN!A:B,2,FALSE)</f>
        <v>HT01</v>
      </c>
      <c r="AE2155" s="142" t="str">
        <f>VLOOKUP(V2155,NIVEAUXADMIN!E:F,2,FALSE)</f>
        <v>HT01151</v>
      </c>
      <c r="AF2155" s="142" t="str">
        <f>VLOOKUP(W2155,NIVEAUXADMIN!I:J,2,FALSE)</f>
        <v>HT01151-05</v>
      </c>
      <c r="AG2155" s="142">
        <f>IF(SUMPRODUCT(($A$4:$A2155=A2155)*($V$4:$V2155=V2155))&gt;1,0,1)</f>
        <v>0</v>
      </c>
    </row>
    <row r="2156" spans="1:33">
      <c r="A2156" s="86" t="s">
        <v>1090</v>
      </c>
      <c r="B2156" s="86" t="s">
        <v>1090</v>
      </c>
      <c r="C2156" s="86" t="s">
        <v>26</v>
      </c>
      <c r="D2156" s="142"/>
      <c r="E2156" s="142" t="s">
        <v>1207</v>
      </c>
      <c r="F2156" s="142" t="s">
        <v>16</v>
      </c>
      <c r="G2156" s="142" t="str">
        <f t="shared" si="122"/>
        <v>Novembre</v>
      </c>
      <c r="H2156" s="158">
        <v>42700</v>
      </c>
      <c r="I2156" s="84" t="s">
        <v>1051</v>
      </c>
      <c r="J2156" s="142" t="s">
        <v>1052</v>
      </c>
      <c r="K2156" s="142" t="s">
        <v>1057</v>
      </c>
      <c r="L2156" s="142"/>
      <c r="M2156" s="80" t="str">
        <f>IFERROR(VLOOKUP(K2156,REFERENCES!R:S,2,FALSE),"")</f>
        <v>Nombre</v>
      </c>
      <c r="N2156" s="75">
        <v>300</v>
      </c>
      <c r="O2156" s="75"/>
      <c r="P2156" s="75"/>
      <c r="Q2156" s="75"/>
      <c r="R2156" s="79"/>
      <c r="S2156" s="144">
        <v>300</v>
      </c>
      <c r="T2156" s="85" t="s">
        <v>1040</v>
      </c>
      <c r="U2156" s="142" t="s">
        <v>174</v>
      </c>
      <c r="V2156" s="142" t="s">
        <v>200</v>
      </c>
      <c r="W2156" s="86" t="s">
        <v>1266</v>
      </c>
      <c r="X2156" s="142"/>
      <c r="Y2156" s="142"/>
      <c r="Z2156" s="142"/>
      <c r="AA2156" s="142" t="s">
        <v>1208</v>
      </c>
      <c r="AB2156" s="142" t="str">
        <f t="shared" si="124"/>
        <v>WOR20161126OUAN10</v>
      </c>
      <c r="AC2156" s="142">
        <f t="shared" si="125"/>
        <v>0</v>
      </c>
      <c r="AD2156" s="142" t="str">
        <f>VLOOKUP(U2156,NIVEAUXADMIN!A:B,2,FALSE)</f>
        <v>HT01</v>
      </c>
      <c r="AE2156" s="142" t="str">
        <f>VLOOKUP(V2156,NIVEAUXADMIN!E:F,2,FALSE)</f>
        <v>HT01151</v>
      </c>
      <c r="AF2156" s="142" t="str">
        <f>VLOOKUP(W2156,NIVEAUXADMIN!I:J,2,FALSE)</f>
        <v>HT01151-05</v>
      </c>
      <c r="AG2156" s="142">
        <f>IF(SUMPRODUCT(($A$4:$A2156=A2156)*($V$4:$V2156=V2156))&gt;1,0,1)</f>
        <v>0</v>
      </c>
    </row>
    <row r="2157" spans="1:33">
      <c r="A2157" s="142" t="s">
        <v>1090</v>
      </c>
      <c r="B2157" s="142" t="s">
        <v>1090</v>
      </c>
      <c r="C2157" s="142" t="s">
        <v>26</v>
      </c>
      <c r="D2157" s="72"/>
      <c r="E2157" s="72"/>
      <c r="F2157" s="142" t="s">
        <v>16</v>
      </c>
      <c r="G2157" s="142" t="str">
        <f t="shared" si="122"/>
        <v>Novembre</v>
      </c>
      <c r="H2157" s="158">
        <v>42700</v>
      </c>
      <c r="I2157" s="84" t="s">
        <v>1050</v>
      </c>
      <c r="J2157" s="142" t="s">
        <v>1029</v>
      </c>
      <c r="K2157" s="142" t="s">
        <v>1029</v>
      </c>
      <c r="L2157" s="142"/>
      <c r="M2157" s="80" t="str">
        <f>IFERROR(VLOOKUP(K2157,REFERENCES!R:S,2,FALSE),"")</f>
        <v/>
      </c>
      <c r="N2157" s="144">
        <v>300</v>
      </c>
      <c r="O2157" s="75"/>
      <c r="P2157" s="75"/>
      <c r="Q2157" s="75"/>
      <c r="R2157" s="79"/>
      <c r="S2157" s="144">
        <v>300</v>
      </c>
      <c r="T2157" s="85" t="s">
        <v>1040</v>
      </c>
      <c r="U2157" s="142" t="s">
        <v>174</v>
      </c>
      <c r="V2157" s="142" t="s">
        <v>200</v>
      </c>
      <c r="W2157" s="86" t="s">
        <v>1266</v>
      </c>
      <c r="X2157" s="142"/>
      <c r="Y2157" s="142"/>
      <c r="Z2157" s="142"/>
      <c r="AA2157" s="142"/>
      <c r="AB2157" s="142" t="str">
        <f t="shared" si="124"/>
        <v>WOR20161126OUAN10</v>
      </c>
      <c r="AC2157" s="142">
        <f t="shared" si="125"/>
        <v>0</v>
      </c>
      <c r="AD2157" s="142" t="str">
        <f>VLOOKUP(U2157,NIVEAUXADMIN!A:B,2,FALSE)</f>
        <v>HT01</v>
      </c>
      <c r="AE2157" s="142" t="str">
        <f>VLOOKUP(V2157,NIVEAUXADMIN!E:F,2,FALSE)</f>
        <v>HT01151</v>
      </c>
      <c r="AF2157" s="142" t="str">
        <f>VLOOKUP(W2157,NIVEAUXADMIN!I:J,2,FALSE)</f>
        <v>HT01151-05</v>
      </c>
      <c r="AG2157" s="142">
        <f>IF(SUMPRODUCT(($A$4:$A2157=A2157)*($V$4:$V2157=V2157))&gt;1,0,1)</f>
        <v>0</v>
      </c>
    </row>
    <row r="2158" spans="1:33">
      <c r="A2158" s="86" t="s">
        <v>1090</v>
      </c>
      <c r="B2158" s="86" t="s">
        <v>1090</v>
      </c>
      <c r="C2158" s="86" t="s">
        <v>26</v>
      </c>
      <c r="D2158" s="142"/>
      <c r="E2158" s="142" t="s">
        <v>1207</v>
      </c>
      <c r="F2158" s="142" t="s">
        <v>16</v>
      </c>
      <c r="G2158" s="142" t="str">
        <f t="shared" si="122"/>
        <v>Novembre</v>
      </c>
      <c r="H2158" s="158">
        <v>42702</v>
      </c>
      <c r="I2158" s="84" t="s">
        <v>1051</v>
      </c>
      <c r="J2158" s="142" t="s">
        <v>1052</v>
      </c>
      <c r="K2158" s="142" t="s">
        <v>1054</v>
      </c>
      <c r="L2158" s="142"/>
      <c r="M2158" s="80" t="str">
        <f>IFERROR(VLOOKUP(K2158,REFERENCES!R:S,2,FALSE),"")</f>
        <v>Nombre</v>
      </c>
      <c r="N2158" s="75">
        <v>350</v>
      </c>
      <c r="O2158" s="75"/>
      <c r="P2158" s="75"/>
      <c r="Q2158" s="75"/>
      <c r="R2158" s="79"/>
      <c r="S2158" s="144">
        <v>350</v>
      </c>
      <c r="T2158" s="85" t="s">
        <v>1040</v>
      </c>
      <c r="U2158" s="142" t="s">
        <v>174</v>
      </c>
      <c r="V2158" s="142" t="s">
        <v>200</v>
      </c>
      <c r="W2158" s="86" t="s">
        <v>1653</v>
      </c>
      <c r="X2158" s="142"/>
      <c r="Y2158" s="142"/>
      <c r="Z2158" s="142"/>
      <c r="AA2158" s="142"/>
      <c r="AB2158" s="142" t="str">
        <f t="shared" si="124"/>
        <v>WOR20161128OUAN4È</v>
      </c>
      <c r="AC2158" s="142">
        <f t="shared" si="125"/>
        <v>0</v>
      </c>
      <c r="AD2158" s="142" t="str">
        <f>VLOOKUP(U2158,NIVEAUXADMIN!A:B,2,FALSE)</f>
        <v>HT01</v>
      </c>
      <c r="AE2158" s="142" t="str">
        <f>VLOOKUP(V2158,NIVEAUXADMIN!E:F,2,FALSE)</f>
        <v>HT01151</v>
      </c>
      <c r="AF2158" s="142" t="str">
        <f>VLOOKUP(W2158,NIVEAUXADMIN!I:J,2,FALSE)</f>
        <v>HT01151-04</v>
      </c>
      <c r="AG2158" s="142">
        <f>IF(SUMPRODUCT(($A$4:$A2158=A2158)*($V$4:$V2158=V2158))&gt;1,0,1)</f>
        <v>0</v>
      </c>
    </row>
    <row r="2159" spans="1:33">
      <c r="A2159" s="86" t="s">
        <v>1090</v>
      </c>
      <c r="B2159" s="86" t="s">
        <v>1090</v>
      </c>
      <c r="C2159" s="86" t="s">
        <v>26</v>
      </c>
      <c r="D2159" s="142"/>
      <c r="E2159" s="142" t="s">
        <v>1207</v>
      </c>
      <c r="F2159" s="142" t="s">
        <v>16</v>
      </c>
      <c r="G2159" s="142" t="str">
        <f t="shared" si="122"/>
        <v>Novembre</v>
      </c>
      <c r="H2159" s="158">
        <v>42702</v>
      </c>
      <c r="I2159" s="84" t="s">
        <v>1051</v>
      </c>
      <c r="J2159" s="142" t="s">
        <v>1052</v>
      </c>
      <c r="K2159" s="142" t="s">
        <v>1058</v>
      </c>
      <c r="L2159" s="142"/>
      <c r="M2159" s="80" t="str">
        <f>IFERROR(VLOOKUP(K2159,REFERENCES!R:S,2,FALSE),"")</f>
        <v>Nombre</v>
      </c>
      <c r="N2159" s="75">
        <v>350</v>
      </c>
      <c r="O2159" s="75"/>
      <c r="P2159" s="75"/>
      <c r="Q2159" s="75"/>
      <c r="R2159" s="79"/>
      <c r="S2159" s="144">
        <v>350</v>
      </c>
      <c r="T2159" s="85" t="s">
        <v>1040</v>
      </c>
      <c r="U2159" s="142" t="s">
        <v>174</v>
      </c>
      <c r="V2159" s="142" t="s">
        <v>200</v>
      </c>
      <c r="W2159" s="86" t="s">
        <v>1653</v>
      </c>
      <c r="X2159" s="142"/>
      <c r="Y2159" s="142"/>
      <c r="Z2159" s="142"/>
      <c r="AA2159" s="142"/>
      <c r="AB2159" s="142" t="str">
        <f t="shared" si="124"/>
        <v>WOR20161128OUAN4È</v>
      </c>
      <c r="AC2159" s="142">
        <f t="shared" si="125"/>
        <v>0</v>
      </c>
      <c r="AD2159" s="142" t="str">
        <f>VLOOKUP(U2159,NIVEAUXADMIN!A:B,2,FALSE)</f>
        <v>HT01</v>
      </c>
      <c r="AE2159" s="142" t="str">
        <f>VLOOKUP(V2159,NIVEAUXADMIN!E:F,2,FALSE)</f>
        <v>HT01151</v>
      </c>
      <c r="AF2159" s="142" t="str">
        <f>VLOOKUP(W2159,NIVEAUXADMIN!I:J,2,FALSE)</f>
        <v>HT01151-04</v>
      </c>
      <c r="AG2159" s="142">
        <f>IF(SUMPRODUCT(($A$4:$A2159=A2159)*($V$4:$V2159=V2159))&gt;1,0,1)</f>
        <v>0</v>
      </c>
    </row>
    <row r="2160" spans="1:33">
      <c r="A2160" s="86" t="s">
        <v>1090</v>
      </c>
      <c r="B2160" s="86" t="s">
        <v>1090</v>
      </c>
      <c r="C2160" s="86" t="s">
        <v>26</v>
      </c>
      <c r="D2160" s="142"/>
      <c r="E2160" s="142" t="s">
        <v>1207</v>
      </c>
      <c r="F2160" s="142" t="s">
        <v>16</v>
      </c>
      <c r="G2160" s="142" t="str">
        <f t="shared" si="122"/>
        <v>Novembre</v>
      </c>
      <c r="H2160" s="158">
        <v>42702</v>
      </c>
      <c r="I2160" s="84" t="s">
        <v>1051</v>
      </c>
      <c r="J2160" s="142" t="s">
        <v>1052</v>
      </c>
      <c r="K2160" s="142" t="s">
        <v>1061</v>
      </c>
      <c r="L2160" s="142"/>
      <c r="M2160" s="80" t="str">
        <f>IFERROR(VLOOKUP(K2160,REFERENCES!R:S,2,FALSE),"")</f>
        <v>Nombre</v>
      </c>
      <c r="N2160" s="75">
        <v>350</v>
      </c>
      <c r="O2160" s="75"/>
      <c r="P2160" s="75"/>
      <c r="Q2160" s="75"/>
      <c r="R2160" s="79"/>
      <c r="S2160" s="144">
        <v>350</v>
      </c>
      <c r="T2160" s="85" t="s">
        <v>1040</v>
      </c>
      <c r="U2160" s="142" t="s">
        <v>174</v>
      </c>
      <c r="V2160" s="142" t="s">
        <v>200</v>
      </c>
      <c r="W2160" s="86" t="s">
        <v>1653</v>
      </c>
      <c r="X2160" s="142"/>
      <c r="Y2160" s="142"/>
      <c r="Z2160" s="142"/>
      <c r="AA2160" s="142"/>
      <c r="AB2160" s="142" t="str">
        <f t="shared" si="124"/>
        <v>WOR20161128OUAN4È</v>
      </c>
      <c r="AC2160" s="142">
        <f t="shared" si="125"/>
        <v>0</v>
      </c>
      <c r="AD2160" s="142" t="str">
        <f>VLOOKUP(U2160,NIVEAUXADMIN!A:B,2,FALSE)</f>
        <v>HT01</v>
      </c>
      <c r="AE2160" s="142" t="str">
        <f>VLOOKUP(V2160,NIVEAUXADMIN!E:F,2,FALSE)</f>
        <v>HT01151</v>
      </c>
      <c r="AF2160" s="142" t="str">
        <f>VLOOKUP(W2160,NIVEAUXADMIN!I:J,2,FALSE)</f>
        <v>HT01151-04</v>
      </c>
      <c r="AG2160" s="142">
        <f>IF(SUMPRODUCT(($A$4:$A2160=A2160)*($V$4:$V2160=V2160))&gt;1,0,1)</f>
        <v>0</v>
      </c>
    </row>
    <row r="2161" spans="1:33">
      <c r="A2161" s="86" t="s">
        <v>1090</v>
      </c>
      <c r="B2161" s="86" t="s">
        <v>1090</v>
      </c>
      <c r="C2161" s="86" t="s">
        <v>26</v>
      </c>
      <c r="D2161" s="142"/>
      <c r="E2161" s="142" t="s">
        <v>1207</v>
      </c>
      <c r="F2161" s="142" t="s">
        <v>16</v>
      </c>
      <c r="G2161" s="142" t="str">
        <f t="shared" si="122"/>
        <v>Novembre</v>
      </c>
      <c r="H2161" s="158">
        <v>42702</v>
      </c>
      <c r="I2161" s="84" t="s">
        <v>1051</v>
      </c>
      <c r="J2161" s="142" t="s">
        <v>1052</v>
      </c>
      <c r="K2161" s="142" t="s">
        <v>1062</v>
      </c>
      <c r="L2161" s="142"/>
      <c r="M2161" s="80" t="str">
        <f>IFERROR(VLOOKUP(K2161,REFERENCES!R:S,2,FALSE),"")</f>
        <v>Nombre</v>
      </c>
      <c r="N2161" s="75">
        <v>350</v>
      </c>
      <c r="O2161" s="75"/>
      <c r="P2161" s="75"/>
      <c r="Q2161" s="75"/>
      <c r="R2161" s="79"/>
      <c r="S2161" s="144">
        <v>350</v>
      </c>
      <c r="T2161" s="85" t="s">
        <v>1040</v>
      </c>
      <c r="U2161" s="142" t="s">
        <v>174</v>
      </c>
      <c r="V2161" s="142" t="s">
        <v>200</v>
      </c>
      <c r="W2161" s="86" t="s">
        <v>1653</v>
      </c>
      <c r="X2161" s="142"/>
      <c r="Y2161" s="142"/>
      <c r="Z2161" s="142"/>
      <c r="AA2161" s="142"/>
      <c r="AB2161" s="142" t="str">
        <f t="shared" si="124"/>
        <v>WOR20161128OUAN4È</v>
      </c>
      <c r="AC2161" s="142">
        <f t="shared" si="125"/>
        <v>0</v>
      </c>
      <c r="AD2161" s="142" t="str">
        <f>VLOOKUP(U2161,NIVEAUXADMIN!A:B,2,FALSE)</f>
        <v>HT01</v>
      </c>
      <c r="AE2161" s="142" t="str">
        <f>VLOOKUP(V2161,NIVEAUXADMIN!E:F,2,FALSE)</f>
        <v>HT01151</v>
      </c>
      <c r="AF2161" s="142" t="str">
        <f>VLOOKUP(W2161,NIVEAUXADMIN!I:J,2,FALSE)</f>
        <v>HT01151-04</v>
      </c>
      <c r="AG2161" s="142">
        <f>IF(SUMPRODUCT(($A$4:$A2161=A2161)*($V$4:$V2161=V2161))&gt;1,0,1)</f>
        <v>0</v>
      </c>
    </row>
    <row r="2162" spans="1:33">
      <c r="A2162" s="86" t="s">
        <v>1090</v>
      </c>
      <c r="B2162" s="86" t="s">
        <v>1090</v>
      </c>
      <c r="C2162" s="86" t="s">
        <v>26</v>
      </c>
      <c r="D2162" s="142"/>
      <c r="E2162" s="142" t="s">
        <v>1207</v>
      </c>
      <c r="F2162" s="142" t="s">
        <v>16</v>
      </c>
      <c r="G2162" s="142" t="str">
        <f t="shared" ref="G2162:G2225" si="126">CHOOSE(MONTH(H2162), "Janvier", "Fevrier", "Mars", "Avril", "Mai", "Juin", "Juillet", "Aout", "Septembre", "Octobre", "Novembre", "Decembre")</f>
        <v>Novembre</v>
      </c>
      <c r="H2162" s="158">
        <v>42702</v>
      </c>
      <c r="I2162" s="84" t="s">
        <v>1051</v>
      </c>
      <c r="J2162" s="142" t="s">
        <v>1052</v>
      </c>
      <c r="K2162" s="142" t="s">
        <v>1057</v>
      </c>
      <c r="L2162" s="142"/>
      <c r="M2162" s="80" t="str">
        <f>IFERROR(VLOOKUP(K2162,REFERENCES!R:S,2,FALSE),"")</f>
        <v>Nombre</v>
      </c>
      <c r="N2162" s="75">
        <v>350</v>
      </c>
      <c r="O2162" s="75"/>
      <c r="P2162" s="75"/>
      <c r="Q2162" s="75"/>
      <c r="R2162" s="79"/>
      <c r="S2162" s="144">
        <v>350</v>
      </c>
      <c r="T2162" s="85" t="s">
        <v>1040</v>
      </c>
      <c r="U2162" s="142" t="s">
        <v>174</v>
      </c>
      <c r="V2162" s="142" t="s">
        <v>200</v>
      </c>
      <c r="W2162" s="86" t="s">
        <v>1653</v>
      </c>
      <c r="X2162" s="142"/>
      <c r="Y2162" s="142"/>
      <c r="Z2162" s="142"/>
      <c r="AA2162" s="142" t="s">
        <v>1209</v>
      </c>
      <c r="AB2162" s="142" t="str">
        <f t="shared" si="124"/>
        <v>WOR20161128OUAN4È</v>
      </c>
      <c r="AC2162" s="142">
        <f t="shared" si="125"/>
        <v>0</v>
      </c>
      <c r="AD2162" s="142" t="str">
        <f>VLOOKUP(U2162,NIVEAUXADMIN!A:B,2,FALSE)</f>
        <v>HT01</v>
      </c>
      <c r="AE2162" s="142" t="str">
        <f>VLOOKUP(V2162,NIVEAUXADMIN!E:F,2,FALSE)</f>
        <v>HT01151</v>
      </c>
      <c r="AF2162" s="142" t="str">
        <f>VLOOKUP(W2162,NIVEAUXADMIN!I:J,2,FALSE)</f>
        <v>HT01151-04</v>
      </c>
      <c r="AG2162" s="142">
        <f>IF(SUMPRODUCT(($A$4:$A2162=A2162)*($V$4:$V2162=V2162))&gt;1,0,1)</f>
        <v>0</v>
      </c>
    </row>
    <row r="2163" spans="1:33">
      <c r="A2163" s="142" t="s">
        <v>1090</v>
      </c>
      <c r="B2163" s="142" t="s">
        <v>1090</v>
      </c>
      <c r="C2163" s="142" t="s">
        <v>26</v>
      </c>
      <c r="D2163" s="72"/>
      <c r="E2163" s="142" t="s">
        <v>1207</v>
      </c>
      <c r="F2163" s="142" t="s">
        <v>16</v>
      </c>
      <c r="G2163" s="142" t="str">
        <f t="shared" si="126"/>
        <v>Novembre</v>
      </c>
      <c r="H2163" s="158">
        <v>42702</v>
      </c>
      <c r="I2163" s="84" t="s">
        <v>1050</v>
      </c>
      <c r="J2163" s="142" t="s">
        <v>1029</v>
      </c>
      <c r="K2163" s="142" t="s">
        <v>1029</v>
      </c>
      <c r="L2163" s="142"/>
      <c r="M2163" s="80" t="str">
        <f>IFERROR(VLOOKUP(K2163,REFERENCES!R:S,2,FALSE),"")</f>
        <v/>
      </c>
      <c r="N2163" s="144">
        <v>350</v>
      </c>
      <c r="O2163" s="75"/>
      <c r="P2163" s="75"/>
      <c r="Q2163" s="75"/>
      <c r="R2163" s="79"/>
      <c r="S2163" s="144">
        <v>350</v>
      </c>
      <c r="T2163" s="85" t="s">
        <v>1040</v>
      </c>
      <c r="U2163" s="142" t="s">
        <v>174</v>
      </c>
      <c r="V2163" s="142" t="s">
        <v>200</v>
      </c>
      <c r="W2163" s="86" t="s">
        <v>1653</v>
      </c>
      <c r="X2163" s="142" t="s">
        <v>1242</v>
      </c>
      <c r="Y2163" s="142"/>
      <c r="Z2163" s="142"/>
      <c r="AA2163" s="142"/>
      <c r="AB2163" s="142" t="str">
        <f t="shared" si="124"/>
        <v>WOR20161128OUAN4È</v>
      </c>
      <c r="AC2163" s="142">
        <f t="shared" si="125"/>
        <v>0</v>
      </c>
      <c r="AD2163" s="142" t="str">
        <f>VLOOKUP(U2163,NIVEAUXADMIN!A:B,2,FALSE)</f>
        <v>HT01</v>
      </c>
      <c r="AE2163" s="142" t="str">
        <f>VLOOKUP(V2163,NIVEAUXADMIN!E:F,2,FALSE)</f>
        <v>HT01151</v>
      </c>
      <c r="AF2163" s="142" t="str">
        <f>VLOOKUP(W2163,NIVEAUXADMIN!I:J,2,FALSE)</f>
        <v>HT01151-04</v>
      </c>
      <c r="AG2163" s="142">
        <f>IF(SUMPRODUCT(($A$4:$A2163=A2163)*($V$4:$V2163=V2163))&gt;1,0,1)</f>
        <v>0</v>
      </c>
    </row>
    <row r="2164" spans="1:33">
      <c r="A2164" s="86" t="s">
        <v>1090</v>
      </c>
      <c r="B2164" s="86" t="s">
        <v>1090</v>
      </c>
      <c r="C2164" s="86" t="s">
        <v>26</v>
      </c>
      <c r="D2164" s="142"/>
      <c r="E2164" s="142" t="s">
        <v>1207</v>
      </c>
      <c r="F2164" s="142" t="s">
        <v>16</v>
      </c>
      <c r="G2164" s="142" t="str">
        <f t="shared" si="126"/>
        <v>Novembre</v>
      </c>
      <c r="H2164" s="158">
        <v>42702</v>
      </c>
      <c r="I2164" s="84" t="s">
        <v>1051</v>
      </c>
      <c r="J2164" s="142" t="s">
        <v>1052</v>
      </c>
      <c r="K2164" s="142" t="s">
        <v>1054</v>
      </c>
      <c r="L2164" s="142"/>
      <c r="M2164" s="80" t="str">
        <f>IFERROR(VLOOKUP(K2164,REFERENCES!R:S,2,FALSE),"")</f>
        <v>Nombre</v>
      </c>
      <c r="N2164" s="75">
        <v>400</v>
      </c>
      <c r="O2164" s="75"/>
      <c r="P2164" s="75"/>
      <c r="Q2164" s="75"/>
      <c r="R2164" s="79"/>
      <c r="S2164" s="144">
        <v>400</v>
      </c>
      <c r="T2164" s="85" t="s">
        <v>1040</v>
      </c>
      <c r="U2164" s="142" t="s">
        <v>174</v>
      </c>
      <c r="V2164" s="142" t="s">
        <v>494</v>
      </c>
      <c r="W2164" s="86" t="s">
        <v>1814</v>
      </c>
      <c r="X2164" s="142"/>
      <c r="Y2164" s="142"/>
      <c r="Z2164" s="142"/>
      <c r="AA2164" s="142"/>
      <c r="AB2164" s="142" t="str">
        <f t="shared" si="124"/>
        <v>WOR20161128OUPO9È</v>
      </c>
      <c r="AC2164" s="142">
        <f t="shared" si="125"/>
        <v>0</v>
      </c>
      <c r="AD2164" s="142" t="str">
        <f>VLOOKUP(U2164,NIVEAUXADMIN!A:B,2,FALSE)</f>
        <v>HT01</v>
      </c>
      <c r="AE2164" s="142" t="str">
        <f>VLOOKUP(V2164,NIVEAUXADMIN!E:F,2,FALSE)</f>
        <v>HT01152</v>
      </c>
      <c r="AF2164" s="142" t="str">
        <f>VLOOKUP(W2164,NIVEAUXADMIN!I:J,2,FALSE)</f>
        <v>HT01152-04</v>
      </c>
      <c r="AG2164" s="142">
        <f>IF(SUMPRODUCT(($A$4:$A2164=A2164)*($V$4:$V2164=V2164))&gt;1,0,1)</f>
        <v>0</v>
      </c>
    </row>
    <row r="2165" spans="1:33">
      <c r="A2165" s="86" t="s">
        <v>1090</v>
      </c>
      <c r="B2165" s="86" t="s">
        <v>1090</v>
      </c>
      <c r="C2165" s="86" t="s">
        <v>26</v>
      </c>
      <c r="D2165" s="142"/>
      <c r="E2165" s="142" t="s">
        <v>1207</v>
      </c>
      <c r="F2165" s="142" t="s">
        <v>16</v>
      </c>
      <c r="G2165" s="142" t="str">
        <f t="shared" si="126"/>
        <v>Novembre</v>
      </c>
      <c r="H2165" s="158">
        <v>42702</v>
      </c>
      <c r="I2165" s="84" t="s">
        <v>1051</v>
      </c>
      <c r="J2165" s="142" t="s">
        <v>1052</v>
      </c>
      <c r="K2165" s="142" t="s">
        <v>1058</v>
      </c>
      <c r="L2165" s="142"/>
      <c r="M2165" s="80" t="str">
        <f>IFERROR(VLOOKUP(K2165,REFERENCES!R:S,2,FALSE),"")</f>
        <v>Nombre</v>
      </c>
      <c r="N2165" s="75">
        <v>400</v>
      </c>
      <c r="O2165" s="75"/>
      <c r="P2165" s="75"/>
      <c r="Q2165" s="75"/>
      <c r="R2165" s="79"/>
      <c r="S2165" s="144">
        <v>400</v>
      </c>
      <c r="T2165" s="85" t="s">
        <v>1040</v>
      </c>
      <c r="U2165" s="142" t="s">
        <v>174</v>
      </c>
      <c r="V2165" s="142" t="s">
        <v>494</v>
      </c>
      <c r="W2165" s="86" t="s">
        <v>1814</v>
      </c>
      <c r="X2165" s="142"/>
      <c r="Y2165" s="142"/>
      <c r="Z2165" s="142"/>
      <c r="AA2165" s="142"/>
      <c r="AB2165" s="142" t="str">
        <f t="shared" si="124"/>
        <v>WOR20161128OUPO9È</v>
      </c>
      <c r="AC2165" s="142">
        <f t="shared" si="125"/>
        <v>0</v>
      </c>
      <c r="AD2165" s="142" t="str">
        <f>VLOOKUP(U2165,NIVEAUXADMIN!A:B,2,FALSE)</f>
        <v>HT01</v>
      </c>
      <c r="AE2165" s="142" t="str">
        <f>VLOOKUP(V2165,NIVEAUXADMIN!E:F,2,FALSE)</f>
        <v>HT01152</v>
      </c>
      <c r="AF2165" s="142" t="str">
        <f>VLOOKUP(W2165,NIVEAUXADMIN!I:J,2,FALSE)</f>
        <v>HT01152-04</v>
      </c>
      <c r="AG2165" s="142">
        <f>IF(SUMPRODUCT(($A$4:$A2165=A2165)*($V$4:$V2165=V2165))&gt;1,0,1)</f>
        <v>0</v>
      </c>
    </row>
    <row r="2166" spans="1:33">
      <c r="A2166" s="86" t="s">
        <v>1090</v>
      </c>
      <c r="B2166" s="86" t="s">
        <v>1090</v>
      </c>
      <c r="C2166" s="86" t="s">
        <v>26</v>
      </c>
      <c r="D2166" s="142"/>
      <c r="E2166" s="142" t="s">
        <v>1207</v>
      </c>
      <c r="F2166" s="142" t="s">
        <v>16</v>
      </c>
      <c r="G2166" s="142" t="str">
        <f t="shared" si="126"/>
        <v>Novembre</v>
      </c>
      <c r="H2166" s="158">
        <v>42702</v>
      </c>
      <c r="I2166" s="84" t="s">
        <v>1051</v>
      </c>
      <c r="J2166" s="142" t="s">
        <v>1052</v>
      </c>
      <c r="K2166" s="142" t="s">
        <v>1061</v>
      </c>
      <c r="L2166" s="142"/>
      <c r="M2166" s="80" t="str">
        <f>IFERROR(VLOOKUP(K2166,REFERENCES!R:S,2,FALSE),"")</f>
        <v>Nombre</v>
      </c>
      <c r="N2166" s="75">
        <v>400</v>
      </c>
      <c r="O2166" s="75"/>
      <c r="P2166" s="75"/>
      <c r="Q2166" s="75"/>
      <c r="R2166" s="79"/>
      <c r="S2166" s="144">
        <v>400</v>
      </c>
      <c r="T2166" s="85" t="s">
        <v>1040</v>
      </c>
      <c r="U2166" s="142" t="s">
        <v>174</v>
      </c>
      <c r="V2166" s="142" t="s">
        <v>494</v>
      </c>
      <c r="W2166" s="86" t="s">
        <v>1814</v>
      </c>
      <c r="X2166" s="142"/>
      <c r="Y2166" s="142"/>
      <c r="Z2166" s="142"/>
      <c r="AA2166" s="142"/>
      <c r="AB2166" s="142" t="str">
        <f t="shared" si="124"/>
        <v>WOR20161128OUPO9È</v>
      </c>
      <c r="AC2166" s="142">
        <f t="shared" si="125"/>
        <v>0</v>
      </c>
      <c r="AD2166" s="142" t="str">
        <f>VLOOKUP(U2166,NIVEAUXADMIN!A:B,2,FALSE)</f>
        <v>HT01</v>
      </c>
      <c r="AE2166" s="142" t="str">
        <f>VLOOKUP(V2166,NIVEAUXADMIN!E:F,2,FALSE)</f>
        <v>HT01152</v>
      </c>
      <c r="AF2166" s="142" t="str">
        <f>VLOOKUP(W2166,NIVEAUXADMIN!I:J,2,FALSE)</f>
        <v>HT01152-04</v>
      </c>
      <c r="AG2166" s="142">
        <f>IF(SUMPRODUCT(($A$4:$A2166=A2166)*($V$4:$V2166=V2166))&gt;1,0,1)</f>
        <v>0</v>
      </c>
    </row>
    <row r="2167" spans="1:33">
      <c r="A2167" s="86" t="s">
        <v>1090</v>
      </c>
      <c r="B2167" s="86" t="s">
        <v>1090</v>
      </c>
      <c r="C2167" s="86" t="s">
        <v>26</v>
      </c>
      <c r="D2167" s="142"/>
      <c r="E2167" s="142" t="s">
        <v>1207</v>
      </c>
      <c r="F2167" s="142" t="s">
        <v>16</v>
      </c>
      <c r="G2167" s="142" t="str">
        <f t="shared" si="126"/>
        <v>Novembre</v>
      </c>
      <c r="H2167" s="158">
        <v>42702</v>
      </c>
      <c r="I2167" s="84" t="s">
        <v>1051</v>
      </c>
      <c r="J2167" s="142" t="s">
        <v>1052</v>
      </c>
      <c r="K2167" s="142" t="s">
        <v>1062</v>
      </c>
      <c r="L2167" s="142"/>
      <c r="M2167" s="80" t="str">
        <f>IFERROR(VLOOKUP(K2167,REFERENCES!R:S,2,FALSE),"")</f>
        <v>Nombre</v>
      </c>
      <c r="N2167" s="75">
        <v>400</v>
      </c>
      <c r="O2167" s="75"/>
      <c r="P2167" s="75"/>
      <c r="Q2167" s="75"/>
      <c r="R2167" s="79"/>
      <c r="S2167" s="144">
        <v>400</v>
      </c>
      <c r="T2167" s="85" t="s">
        <v>1040</v>
      </c>
      <c r="U2167" s="142" t="s">
        <v>174</v>
      </c>
      <c r="V2167" s="142" t="s">
        <v>494</v>
      </c>
      <c r="W2167" s="86" t="s">
        <v>1814</v>
      </c>
      <c r="X2167" s="142"/>
      <c r="Y2167" s="142"/>
      <c r="Z2167" s="142"/>
      <c r="AA2167" s="142"/>
      <c r="AB2167" s="142" t="str">
        <f t="shared" si="124"/>
        <v>WOR20161128OUPO9È</v>
      </c>
      <c r="AC2167" s="142">
        <f t="shared" si="125"/>
        <v>0</v>
      </c>
      <c r="AD2167" s="142" t="str">
        <f>VLOOKUP(U2167,NIVEAUXADMIN!A:B,2,FALSE)</f>
        <v>HT01</v>
      </c>
      <c r="AE2167" s="142" t="str">
        <f>VLOOKUP(V2167,NIVEAUXADMIN!E:F,2,FALSE)</f>
        <v>HT01152</v>
      </c>
      <c r="AF2167" s="142" t="str">
        <f>VLOOKUP(W2167,NIVEAUXADMIN!I:J,2,FALSE)</f>
        <v>HT01152-04</v>
      </c>
      <c r="AG2167" s="142">
        <f>IF(SUMPRODUCT(($A$4:$A2167=A2167)*($V$4:$V2167=V2167))&gt;1,0,1)</f>
        <v>0</v>
      </c>
    </row>
    <row r="2168" spans="1:33">
      <c r="A2168" s="86" t="s">
        <v>1090</v>
      </c>
      <c r="B2168" s="86" t="s">
        <v>1090</v>
      </c>
      <c r="C2168" s="86" t="s">
        <v>26</v>
      </c>
      <c r="D2168" s="142"/>
      <c r="E2168" s="142" t="s">
        <v>1207</v>
      </c>
      <c r="F2168" s="142" t="s">
        <v>16</v>
      </c>
      <c r="G2168" s="142" t="str">
        <f t="shared" si="126"/>
        <v>Novembre</v>
      </c>
      <c r="H2168" s="158">
        <v>42702</v>
      </c>
      <c r="I2168" s="84" t="s">
        <v>1051</v>
      </c>
      <c r="J2168" s="142" t="s">
        <v>1052</v>
      </c>
      <c r="K2168" s="142" t="s">
        <v>1057</v>
      </c>
      <c r="L2168" s="142"/>
      <c r="M2168" s="80" t="str">
        <f>IFERROR(VLOOKUP(K2168,REFERENCES!R:S,2,FALSE),"")</f>
        <v>Nombre</v>
      </c>
      <c r="N2168" s="75">
        <v>400</v>
      </c>
      <c r="O2168" s="75"/>
      <c r="P2168" s="75"/>
      <c r="Q2168" s="75"/>
      <c r="R2168" s="79"/>
      <c r="S2168" s="144">
        <v>400</v>
      </c>
      <c r="T2168" s="85" t="s">
        <v>1040</v>
      </c>
      <c r="U2168" s="142" t="s">
        <v>174</v>
      </c>
      <c r="V2168" s="142" t="s">
        <v>494</v>
      </c>
      <c r="W2168" s="86" t="s">
        <v>1814</v>
      </c>
      <c r="X2168" s="142"/>
      <c r="Y2168" s="142"/>
      <c r="Z2168" s="142"/>
      <c r="AA2168" s="142" t="s">
        <v>1210</v>
      </c>
      <c r="AB2168" s="142" t="str">
        <f t="shared" si="124"/>
        <v>WOR20161128OUPO9È</v>
      </c>
      <c r="AC2168" s="142">
        <f t="shared" si="125"/>
        <v>0</v>
      </c>
      <c r="AD2168" s="142" t="str">
        <f>VLOOKUP(U2168,NIVEAUXADMIN!A:B,2,FALSE)</f>
        <v>HT01</v>
      </c>
      <c r="AE2168" s="142" t="str">
        <f>VLOOKUP(V2168,NIVEAUXADMIN!E:F,2,FALSE)</f>
        <v>HT01152</v>
      </c>
      <c r="AF2168" s="142" t="str">
        <f>VLOOKUP(W2168,NIVEAUXADMIN!I:J,2,FALSE)</f>
        <v>HT01152-04</v>
      </c>
      <c r="AG2168" s="142">
        <f>IF(SUMPRODUCT(($A$4:$A2168=A2168)*($V$4:$V2168=V2168))&gt;1,0,1)</f>
        <v>0</v>
      </c>
    </row>
    <row r="2169" spans="1:33">
      <c r="A2169" s="142" t="s">
        <v>1090</v>
      </c>
      <c r="B2169" s="142" t="s">
        <v>1090</v>
      </c>
      <c r="C2169" s="142" t="s">
        <v>26</v>
      </c>
      <c r="D2169" s="72"/>
      <c r="E2169" s="72"/>
      <c r="F2169" s="142" t="s">
        <v>16</v>
      </c>
      <c r="G2169" s="142" t="str">
        <f t="shared" si="126"/>
        <v>Novembre</v>
      </c>
      <c r="H2169" s="158">
        <v>42702</v>
      </c>
      <c r="I2169" s="84" t="s">
        <v>1050</v>
      </c>
      <c r="J2169" s="142" t="s">
        <v>1029</v>
      </c>
      <c r="K2169" s="142" t="s">
        <v>1029</v>
      </c>
      <c r="L2169" s="142"/>
      <c r="M2169" s="80" t="str">
        <f>IFERROR(VLOOKUP(K2169,REFERENCES!R:S,2,FALSE),"")</f>
        <v/>
      </c>
      <c r="N2169" s="144">
        <v>400</v>
      </c>
      <c r="O2169" s="75"/>
      <c r="P2169" s="75"/>
      <c r="Q2169" s="75"/>
      <c r="R2169" s="79"/>
      <c r="S2169" s="144">
        <v>400</v>
      </c>
      <c r="T2169" s="85" t="s">
        <v>1040</v>
      </c>
      <c r="U2169" s="142" t="s">
        <v>174</v>
      </c>
      <c r="V2169" s="142" t="s">
        <v>494</v>
      </c>
      <c r="W2169" s="86" t="s">
        <v>1814</v>
      </c>
      <c r="X2169" s="142" t="s">
        <v>1243</v>
      </c>
      <c r="Y2169" s="142"/>
      <c r="Z2169" s="142"/>
      <c r="AA2169" s="142"/>
      <c r="AB2169" s="142" t="str">
        <f t="shared" si="124"/>
        <v>WOR20161128OUPO9È</v>
      </c>
      <c r="AC2169" s="142">
        <f t="shared" si="125"/>
        <v>0</v>
      </c>
      <c r="AD2169" s="142" t="str">
        <f>VLOOKUP(U2169,NIVEAUXADMIN!A:B,2,FALSE)</f>
        <v>HT01</v>
      </c>
      <c r="AE2169" s="142" t="str">
        <f>VLOOKUP(V2169,NIVEAUXADMIN!E:F,2,FALSE)</f>
        <v>HT01152</v>
      </c>
      <c r="AF2169" s="142" t="str">
        <f>VLOOKUP(W2169,NIVEAUXADMIN!I:J,2,FALSE)</f>
        <v>HT01152-04</v>
      </c>
      <c r="AG2169" s="142">
        <f>IF(SUMPRODUCT(($A$4:$A2169=A2169)*($V$4:$V2169=V2169))&gt;1,0,1)</f>
        <v>0</v>
      </c>
    </row>
    <row r="2170" spans="1:33">
      <c r="A2170" s="142" t="s">
        <v>1090</v>
      </c>
      <c r="B2170" s="142" t="s">
        <v>1090</v>
      </c>
      <c r="C2170" s="142" t="s">
        <v>26</v>
      </c>
      <c r="D2170" s="72"/>
      <c r="E2170" s="142" t="s">
        <v>1207</v>
      </c>
      <c r="F2170" s="142" t="s">
        <v>16</v>
      </c>
      <c r="G2170" s="142" t="str">
        <f t="shared" si="126"/>
        <v>Novembre</v>
      </c>
      <c r="H2170" s="158">
        <v>42702</v>
      </c>
      <c r="I2170" s="84" t="s">
        <v>1051</v>
      </c>
      <c r="J2170" s="142" t="s">
        <v>1052</v>
      </c>
      <c r="K2170" s="142" t="s">
        <v>1062</v>
      </c>
      <c r="L2170" s="142"/>
      <c r="M2170" s="80" t="str">
        <f>IFERROR(VLOOKUP(K2170,REFERENCES!R:S,2,FALSE),"")</f>
        <v>Nombre</v>
      </c>
      <c r="N2170" s="144">
        <v>35</v>
      </c>
      <c r="O2170" s="75"/>
      <c r="P2170" s="75"/>
      <c r="Q2170" s="75"/>
      <c r="R2170" s="79"/>
      <c r="S2170" s="144">
        <v>35</v>
      </c>
      <c r="T2170" s="85" t="s">
        <v>1040</v>
      </c>
      <c r="U2170" s="142" t="s">
        <v>174</v>
      </c>
      <c r="V2170" s="142" t="s">
        <v>494</v>
      </c>
      <c r="W2170" s="86" t="s">
        <v>1814</v>
      </c>
      <c r="X2170" s="142" t="s">
        <v>1248</v>
      </c>
      <c r="Y2170" s="142"/>
      <c r="Z2170" s="142"/>
      <c r="AA2170" s="142"/>
      <c r="AB2170" s="142" t="str">
        <f t="shared" si="124"/>
        <v>WOR20161128OUPO9È</v>
      </c>
      <c r="AC2170" s="142">
        <f t="shared" si="125"/>
        <v>0</v>
      </c>
      <c r="AD2170" s="142" t="str">
        <f>VLOOKUP(U2170,NIVEAUXADMIN!A:B,2,FALSE)</f>
        <v>HT01</v>
      </c>
      <c r="AE2170" s="142" t="str">
        <f>VLOOKUP(V2170,NIVEAUXADMIN!E:F,2,FALSE)</f>
        <v>HT01152</v>
      </c>
      <c r="AF2170" s="142" t="str">
        <f>VLOOKUP(W2170,NIVEAUXADMIN!I:J,2,FALSE)</f>
        <v>HT01152-04</v>
      </c>
      <c r="AG2170" s="142">
        <f>IF(SUMPRODUCT(($A$4:$A2170=A2170)*($V$4:$V2170=V2170))&gt;1,0,1)</f>
        <v>0</v>
      </c>
    </row>
    <row r="2171" spans="1:33">
      <c r="A2171" s="142" t="s">
        <v>1090</v>
      </c>
      <c r="B2171" s="142" t="s">
        <v>1090</v>
      </c>
      <c r="C2171" s="142" t="s">
        <v>26</v>
      </c>
      <c r="D2171" s="72"/>
      <c r="E2171" s="142" t="s">
        <v>1207</v>
      </c>
      <c r="F2171" s="142" t="s">
        <v>16</v>
      </c>
      <c r="G2171" s="142" t="str">
        <f t="shared" si="126"/>
        <v>Novembre</v>
      </c>
      <c r="H2171" s="158">
        <v>42702</v>
      </c>
      <c r="I2171" s="84" t="s">
        <v>1051</v>
      </c>
      <c r="J2171" s="142" t="s">
        <v>1052</v>
      </c>
      <c r="K2171" s="142" t="s">
        <v>1057</v>
      </c>
      <c r="L2171" s="142"/>
      <c r="M2171" s="80" t="str">
        <f>IFERROR(VLOOKUP(K2171,REFERENCES!R:S,2,FALSE),"")</f>
        <v>Nombre</v>
      </c>
      <c r="N2171" s="144">
        <v>35</v>
      </c>
      <c r="O2171" s="75"/>
      <c r="P2171" s="75"/>
      <c r="Q2171" s="75"/>
      <c r="R2171" s="79"/>
      <c r="S2171" s="144">
        <v>35</v>
      </c>
      <c r="T2171" s="85" t="s">
        <v>1040</v>
      </c>
      <c r="U2171" s="142" t="s">
        <v>174</v>
      </c>
      <c r="V2171" s="142" t="s">
        <v>494</v>
      </c>
      <c r="W2171" s="86" t="s">
        <v>1814</v>
      </c>
      <c r="X2171" s="142" t="s">
        <v>1248</v>
      </c>
      <c r="Y2171" s="142"/>
      <c r="Z2171" s="142"/>
      <c r="AA2171" s="142"/>
      <c r="AB2171" s="142" t="str">
        <f t="shared" si="124"/>
        <v>WOR20161128OUPO9È</v>
      </c>
      <c r="AC2171" s="142">
        <f t="shared" si="125"/>
        <v>0</v>
      </c>
      <c r="AD2171" s="142" t="str">
        <f>VLOOKUP(U2171,NIVEAUXADMIN!A:B,2,FALSE)</f>
        <v>HT01</v>
      </c>
      <c r="AE2171" s="142" t="str">
        <f>VLOOKUP(V2171,NIVEAUXADMIN!E:F,2,FALSE)</f>
        <v>HT01152</v>
      </c>
      <c r="AF2171" s="142" t="str">
        <f>VLOOKUP(W2171,NIVEAUXADMIN!I:J,2,FALSE)</f>
        <v>HT01152-04</v>
      </c>
      <c r="AG2171" s="142">
        <f>IF(SUMPRODUCT(($A$4:$A2171=A2171)*($V$4:$V2171=V2171))&gt;1,0,1)</f>
        <v>0</v>
      </c>
    </row>
    <row r="2172" spans="1:33">
      <c r="A2172" s="142" t="s">
        <v>1090</v>
      </c>
      <c r="B2172" s="142" t="s">
        <v>1090</v>
      </c>
      <c r="C2172" s="142" t="s">
        <v>26</v>
      </c>
      <c r="D2172" s="72"/>
      <c r="E2172" s="72"/>
      <c r="F2172" s="142" t="s">
        <v>16</v>
      </c>
      <c r="G2172" s="142" t="str">
        <f t="shared" si="126"/>
        <v>Novembre</v>
      </c>
      <c r="H2172" s="158">
        <v>42702</v>
      </c>
      <c r="I2172" s="84" t="s">
        <v>1051</v>
      </c>
      <c r="J2172" s="142" t="s">
        <v>1052</v>
      </c>
      <c r="K2172" s="142" t="s">
        <v>1059</v>
      </c>
      <c r="L2172" s="142"/>
      <c r="M2172" s="80" t="str">
        <f>IFERROR(VLOOKUP(K2172,REFERENCES!R:S,2,FALSE),"")</f>
        <v>Nombre</v>
      </c>
      <c r="N2172" s="144">
        <v>3720</v>
      </c>
      <c r="O2172" s="75"/>
      <c r="P2172" s="75"/>
      <c r="Q2172" s="75"/>
      <c r="R2172" s="79"/>
      <c r="S2172" s="144">
        <v>62</v>
      </c>
      <c r="T2172" s="85" t="s">
        <v>1040</v>
      </c>
      <c r="U2172" s="142" t="s">
        <v>174</v>
      </c>
      <c r="V2172" s="142" t="s">
        <v>494</v>
      </c>
      <c r="W2172" s="86" t="s">
        <v>1814</v>
      </c>
      <c r="X2172" s="142" t="s">
        <v>1248</v>
      </c>
      <c r="Y2172" s="142"/>
      <c r="Z2172" s="142"/>
      <c r="AA2172" s="142"/>
      <c r="AB2172" s="142" t="str">
        <f t="shared" si="124"/>
        <v>WOR20161128OUPO9È</v>
      </c>
      <c r="AC2172" s="142">
        <f t="shared" si="125"/>
        <v>0</v>
      </c>
      <c r="AD2172" s="142" t="str">
        <f>VLOOKUP(U2172,NIVEAUXADMIN!A:B,2,FALSE)</f>
        <v>HT01</v>
      </c>
      <c r="AE2172" s="142" t="str">
        <f>VLOOKUP(V2172,NIVEAUXADMIN!E:F,2,FALSE)</f>
        <v>HT01152</v>
      </c>
      <c r="AF2172" s="142" t="str">
        <f>VLOOKUP(W2172,NIVEAUXADMIN!I:J,2,FALSE)</f>
        <v>HT01152-04</v>
      </c>
      <c r="AG2172" s="142">
        <f>IF(SUMPRODUCT(($A$4:$A2172=A2172)*($V$4:$V2172=V2172))&gt;1,0,1)</f>
        <v>0</v>
      </c>
    </row>
    <row r="2173" spans="1:33">
      <c r="A2173" s="142" t="s">
        <v>1090</v>
      </c>
      <c r="B2173" s="142" t="s">
        <v>1090</v>
      </c>
      <c r="C2173" s="142" t="s">
        <v>26</v>
      </c>
      <c r="D2173" s="72"/>
      <c r="E2173" s="72"/>
      <c r="F2173" s="142" t="s">
        <v>16</v>
      </c>
      <c r="G2173" s="142" t="str">
        <f t="shared" si="126"/>
        <v>Novembre</v>
      </c>
      <c r="H2173" s="158">
        <v>42702</v>
      </c>
      <c r="I2173" s="84" t="s">
        <v>1050</v>
      </c>
      <c r="J2173" s="142" t="s">
        <v>1029</v>
      </c>
      <c r="K2173" s="142" t="s">
        <v>1029</v>
      </c>
      <c r="L2173" s="142"/>
      <c r="M2173" s="80" t="str">
        <f>IFERROR(VLOOKUP(K2173,REFERENCES!R:S,2,FALSE),"")</f>
        <v/>
      </c>
      <c r="N2173" s="144">
        <v>62</v>
      </c>
      <c r="O2173" s="75"/>
      <c r="P2173" s="75"/>
      <c r="Q2173" s="75"/>
      <c r="R2173" s="79"/>
      <c r="S2173" s="144">
        <v>62</v>
      </c>
      <c r="T2173" s="85" t="s">
        <v>1040</v>
      </c>
      <c r="U2173" s="142" t="s">
        <v>174</v>
      </c>
      <c r="V2173" s="142" t="s">
        <v>494</v>
      </c>
      <c r="W2173" s="86" t="s">
        <v>1814</v>
      </c>
      <c r="X2173" s="142" t="s">
        <v>1248</v>
      </c>
      <c r="Y2173" s="142"/>
      <c r="Z2173" s="142"/>
      <c r="AA2173" s="142"/>
      <c r="AB2173" s="142" t="str">
        <f t="shared" si="124"/>
        <v>WOR20161128OUPO9È</v>
      </c>
      <c r="AC2173" s="142">
        <f t="shared" si="125"/>
        <v>0</v>
      </c>
      <c r="AD2173" s="142" t="str">
        <f>VLOOKUP(U2173,NIVEAUXADMIN!A:B,2,FALSE)</f>
        <v>HT01</v>
      </c>
      <c r="AE2173" s="142" t="str">
        <f>VLOOKUP(V2173,NIVEAUXADMIN!E:F,2,FALSE)</f>
        <v>HT01152</v>
      </c>
      <c r="AF2173" s="142" t="str">
        <f>VLOOKUP(W2173,NIVEAUXADMIN!I:J,2,FALSE)</f>
        <v>HT01152-04</v>
      </c>
      <c r="AG2173" s="142">
        <f>IF(SUMPRODUCT(($A$4:$A2173=A2173)*($V$4:$V2173=V2173))&gt;1,0,1)</f>
        <v>0</v>
      </c>
    </row>
    <row r="2174" spans="1:33">
      <c r="A2174" s="86" t="s">
        <v>1090</v>
      </c>
      <c r="B2174" s="86" t="s">
        <v>1090</v>
      </c>
      <c r="C2174" s="86" t="s">
        <v>26</v>
      </c>
      <c r="D2174" s="142"/>
      <c r="E2174" s="142" t="s">
        <v>1207</v>
      </c>
      <c r="F2174" s="142" t="s">
        <v>16</v>
      </c>
      <c r="G2174" s="142" t="str">
        <f t="shared" si="126"/>
        <v>Novembre</v>
      </c>
      <c r="H2174" s="158">
        <v>42703</v>
      </c>
      <c r="I2174" s="84" t="s">
        <v>1051</v>
      </c>
      <c r="J2174" s="142" t="s">
        <v>1052</v>
      </c>
      <c r="K2174" s="142" t="s">
        <v>1058</v>
      </c>
      <c r="L2174" s="142"/>
      <c r="M2174" s="80" t="str">
        <f>IFERROR(VLOOKUP(K2174,REFERENCES!R:S,2,FALSE),"")</f>
        <v>Nombre</v>
      </c>
      <c r="N2174" s="75">
        <v>203</v>
      </c>
      <c r="O2174" s="75"/>
      <c r="P2174" s="75"/>
      <c r="Q2174" s="75"/>
      <c r="R2174" s="79"/>
      <c r="S2174" s="144">
        <v>203</v>
      </c>
      <c r="T2174" s="85" t="s">
        <v>1040</v>
      </c>
      <c r="U2174" s="142" t="s">
        <v>174</v>
      </c>
      <c r="V2174" s="142" t="s">
        <v>200</v>
      </c>
      <c r="W2174" s="86" t="s">
        <v>1653</v>
      </c>
      <c r="X2174" s="142"/>
      <c r="Y2174" s="142"/>
      <c r="Z2174" s="142"/>
      <c r="AA2174" s="142"/>
      <c r="AB2174" s="142" t="str">
        <f t="shared" si="124"/>
        <v>WOR20161129OUAN4È</v>
      </c>
      <c r="AC2174" s="142">
        <f t="shared" si="125"/>
        <v>0</v>
      </c>
      <c r="AD2174" s="142" t="str">
        <f>VLOOKUP(U2174,NIVEAUXADMIN!A:B,2,FALSE)</f>
        <v>HT01</v>
      </c>
      <c r="AE2174" s="142" t="str">
        <f>VLOOKUP(V2174,NIVEAUXADMIN!E:F,2,FALSE)</f>
        <v>HT01151</v>
      </c>
      <c r="AF2174" s="142" t="str">
        <f>VLOOKUP(W2174,NIVEAUXADMIN!I:J,2,FALSE)</f>
        <v>HT01151-04</v>
      </c>
      <c r="AG2174" s="142">
        <f>IF(SUMPRODUCT(($A$4:$A2174=A2174)*($V$4:$V2174=V2174))&gt;1,0,1)</f>
        <v>0</v>
      </c>
    </row>
    <row r="2175" spans="1:33">
      <c r="A2175" s="86" t="s">
        <v>1090</v>
      </c>
      <c r="B2175" s="86" t="s">
        <v>1090</v>
      </c>
      <c r="C2175" s="86" t="s">
        <v>26</v>
      </c>
      <c r="D2175" s="142"/>
      <c r="E2175" s="142" t="s">
        <v>1207</v>
      </c>
      <c r="F2175" s="142" t="s">
        <v>16</v>
      </c>
      <c r="G2175" s="142" t="str">
        <f t="shared" si="126"/>
        <v>Novembre</v>
      </c>
      <c r="H2175" s="158">
        <v>42703</v>
      </c>
      <c r="I2175" s="84" t="s">
        <v>1051</v>
      </c>
      <c r="J2175" s="142" t="s">
        <v>1052</v>
      </c>
      <c r="K2175" s="142" t="s">
        <v>1061</v>
      </c>
      <c r="L2175" s="142"/>
      <c r="M2175" s="80" t="str">
        <f>IFERROR(VLOOKUP(K2175,REFERENCES!R:S,2,FALSE),"")</f>
        <v>Nombre</v>
      </c>
      <c r="N2175" s="75">
        <v>203</v>
      </c>
      <c r="O2175" s="75"/>
      <c r="P2175" s="75"/>
      <c r="Q2175" s="75"/>
      <c r="R2175" s="79"/>
      <c r="S2175" s="144">
        <v>203</v>
      </c>
      <c r="T2175" s="85" t="s">
        <v>1040</v>
      </c>
      <c r="U2175" s="142" t="s">
        <v>174</v>
      </c>
      <c r="V2175" s="142" t="s">
        <v>200</v>
      </c>
      <c r="W2175" s="86" t="s">
        <v>1653</v>
      </c>
      <c r="X2175" s="142"/>
      <c r="Y2175" s="142"/>
      <c r="Z2175" s="142"/>
      <c r="AA2175" s="142"/>
      <c r="AB2175" s="142" t="str">
        <f t="shared" si="124"/>
        <v>WOR20161129OUAN4È</v>
      </c>
      <c r="AC2175" s="142">
        <f t="shared" si="125"/>
        <v>0</v>
      </c>
      <c r="AD2175" s="142" t="str">
        <f>VLOOKUP(U2175,NIVEAUXADMIN!A:B,2,FALSE)</f>
        <v>HT01</v>
      </c>
      <c r="AE2175" s="142" t="str">
        <f>VLOOKUP(V2175,NIVEAUXADMIN!E:F,2,FALSE)</f>
        <v>HT01151</v>
      </c>
      <c r="AF2175" s="142" t="str">
        <f>VLOOKUP(W2175,NIVEAUXADMIN!I:J,2,FALSE)</f>
        <v>HT01151-04</v>
      </c>
      <c r="AG2175" s="142">
        <f>IF(SUMPRODUCT(($A$4:$A2175=A2175)*($V$4:$V2175=V2175))&gt;1,0,1)</f>
        <v>0</v>
      </c>
    </row>
    <row r="2176" spans="1:33">
      <c r="A2176" s="86" t="s">
        <v>1090</v>
      </c>
      <c r="B2176" s="86" t="s">
        <v>1090</v>
      </c>
      <c r="C2176" s="86" t="s">
        <v>26</v>
      </c>
      <c r="D2176" s="142"/>
      <c r="E2176" s="142" t="s">
        <v>1207</v>
      </c>
      <c r="F2176" s="142" t="s">
        <v>16</v>
      </c>
      <c r="G2176" s="142" t="str">
        <f t="shared" si="126"/>
        <v>Novembre</v>
      </c>
      <c r="H2176" s="158">
        <v>42703</v>
      </c>
      <c r="I2176" s="84" t="s">
        <v>1051</v>
      </c>
      <c r="J2176" s="142" t="s">
        <v>1052</v>
      </c>
      <c r="K2176" s="142" t="s">
        <v>1062</v>
      </c>
      <c r="L2176" s="142"/>
      <c r="M2176" s="80" t="str">
        <f>IFERROR(VLOOKUP(K2176,REFERENCES!R:S,2,FALSE),"")</f>
        <v>Nombre</v>
      </c>
      <c r="N2176" s="75">
        <v>203</v>
      </c>
      <c r="O2176" s="75"/>
      <c r="P2176" s="75"/>
      <c r="Q2176" s="75"/>
      <c r="R2176" s="79"/>
      <c r="S2176" s="144">
        <v>203</v>
      </c>
      <c r="T2176" s="85" t="s">
        <v>1040</v>
      </c>
      <c r="U2176" s="142" t="s">
        <v>174</v>
      </c>
      <c r="V2176" s="142" t="s">
        <v>200</v>
      </c>
      <c r="W2176" s="86" t="s">
        <v>1653</v>
      </c>
      <c r="X2176" s="142"/>
      <c r="Y2176" s="142"/>
      <c r="Z2176" s="142"/>
      <c r="AA2176" s="142"/>
      <c r="AB2176" s="142" t="str">
        <f t="shared" si="124"/>
        <v>WOR20161129OUAN4È</v>
      </c>
      <c r="AC2176" s="142">
        <f t="shared" si="125"/>
        <v>0</v>
      </c>
      <c r="AD2176" s="142" t="str">
        <f>VLOOKUP(U2176,NIVEAUXADMIN!A:B,2,FALSE)</f>
        <v>HT01</v>
      </c>
      <c r="AE2176" s="142" t="str">
        <f>VLOOKUP(V2176,NIVEAUXADMIN!E:F,2,FALSE)</f>
        <v>HT01151</v>
      </c>
      <c r="AF2176" s="142" t="str">
        <f>VLOOKUP(W2176,NIVEAUXADMIN!I:J,2,FALSE)</f>
        <v>HT01151-04</v>
      </c>
      <c r="AG2176" s="142">
        <f>IF(SUMPRODUCT(($A$4:$A2176=A2176)*($V$4:$V2176=V2176))&gt;1,0,1)</f>
        <v>0</v>
      </c>
    </row>
    <row r="2177" spans="1:33">
      <c r="A2177" s="86" t="s">
        <v>1090</v>
      </c>
      <c r="B2177" s="86" t="s">
        <v>1090</v>
      </c>
      <c r="C2177" s="86" t="s">
        <v>26</v>
      </c>
      <c r="D2177" s="142"/>
      <c r="E2177" s="142" t="s">
        <v>1207</v>
      </c>
      <c r="F2177" s="142" t="s">
        <v>16</v>
      </c>
      <c r="G2177" s="142" t="str">
        <f t="shared" si="126"/>
        <v>Novembre</v>
      </c>
      <c r="H2177" s="158">
        <v>42703</v>
      </c>
      <c r="I2177" s="84" t="s">
        <v>1051</v>
      </c>
      <c r="J2177" s="142" t="s">
        <v>1052</v>
      </c>
      <c r="K2177" s="142" t="s">
        <v>1057</v>
      </c>
      <c r="L2177" s="142"/>
      <c r="M2177" s="80" t="str">
        <f>IFERROR(VLOOKUP(K2177,REFERENCES!R:S,2,FALSE),"")</f>
        <v>Nombre</v>
      </c>
      <c r="N2177" s="75">
        <v>203</v>
      </c>
      <c r="O2177" s="75"/>
      <c r="P2177" s="75"/>
      <c r="Q2177" s="75"/>
      <c r="R2177" s="79"/>
      <c r="S2177" s="144">
        <v>203</v>
      </c>
      <c r="T2177" s="85" t="s">
        <v>1040</v>
      </c>
      <c r="U2177" s="142" t="s">
        <v>174</v>
      </c>
      <c r="V2177" s="142" t="s">
        <v>200</v>
      </c>
      <c r="W2177" s="86" t="s">
        <v>1653</v>
      </c>
      <c r="X2177" s="142"/>
      <c r="Y2177" s="142"/>
      <c r="Z2177" s="142"/>
      <c r="AA2177" s="142" t="s">
        <v>1211</v>
      </c>
      <c r="AB2177" s="142" t="str">
        <f t="shared" si="124"/>
        <v>WOR20161129OUAN4È</v>
      </c>
      <c r="AC2177" s="142">
        <f t="shared" si="125"/>
        <v>0</v>
      </c>
      <c r="AD2177" s="142" t="str">
        <f>VLOOKUP(U2177,NIVEAUXADMIN!A:B,2,FALSE)</f>
        <v>HT01</v>
      </c>
      <c r="AE2177" s="142" t="str">
        <f>VLOOKUP(V2177,NIVEAUXADMIN!E:F,2,FALSE)</f>
        <v>HT01151</v>
      </c>
      <c r="AF2177" s="142" t="str">
        <f>VLOOKUP(W2177,NIVEAUXADMIN!I:J,2,FALSE)</f>
        <v>HT01151-04</v>
      </c>
      <c r="AG2177" s="142">
        <f>IF(SUMPRODUCT(($A$4:$A2177=A2177)*($V$4:$V2177=V2177))&gt;1,0,1)</f>
        <v>0</v>
      </c>
    </row>
    <row r="2178" spans="1:33">
      <c r="A2178" s="86" t="s">
        <v>1090</v>
      </c>
      <c r="B2178" s="86" t="s">
        <v>1090</v>
      </c>
      <c r="C2178" s="86" t="s">
        <v>26</v>
      </c>
      <c r="D2178" s="142"/>
      <c r="E2178" s="142"/>
      <c r="F2178" s="142" t="s">
        <v>16</v>
      </c>
      <c r="G2178" s="142" t="str">
        <f t="shared" si="126"/>
        <v>Novembre</v>
      </c>
      <c r="H2178" s="158">
        <v>42703</v>
      </c>
      <c r="I2178" s="84" t="s">
        <v>1050</v>
      </c>
      <c r="J2178" s="142" t="s">
        <v>1029</v>
      </c>
      <c r="K2178" s="142" t="s">
        <v>1029</v>
      </c>
      <c r="L2178" s="142"/>
      <c r="M2178" s="80" t="str">
        <f>IFERROR(VLOOKUP(K2178,REFERENCES!R:S,2,FALSE),"")</f>
        <v/>
      </c>
      <c r="N2178" s="75">
        <v>203</v>
      </c>
      <c r="O2178" s="75"/>
      <c r="P2178" s="75"/>
      <c r="Q2178" s="75"/>
      <c r="R2178" s="79"/>
      <c r="S2178" s="144">
        <v>203</v>
      </c>
      <c r="T2178" s="85" t="s">
        <v>1040</v>
      </c>
      <c r="U2178" s="142" t="s">
        <v>174</v>
      </c>
      <c r="V2178" s="142" t="s">
        <v>200</v>
      </c>
      <c r="W2178" s="86" t="s">
        <v>1653</v>
      </c>
      <c r="X2178" s="142"/>
      <c r="Y2178" s="142"/>
      <c r="Z2178" s="142"/>
      <c r="AA2178" s="142"/>
      <c r="AB2178" s="142" t="str">
        <f t="shared" si="124"/>
        <v>WOR20161129OUAN4È</v>
      </c>
      <c r="AC2178" s="142">
        <f t="shared" si="125"/>
        <v>0</v>
      </c>
      <c r="AD2178" s="142" t="str">
        <f>VLOOKUP(U2178,NIVEAUXADMIN!A:B,2,FALSE)</f>
        <v>HT01</v>
      </c>
      <c r="AE2178" s="142" t="str">
        <f>VLOOKUP(V2178,NIVEAUXADMIN!E:F,2,FALSE)</f>
        <v>HT01151</v>
      </c>
      <c r="AF2178" s="142" t="str">
        <f>VLOOKUP(W2178,NIVEAUXADMIN!I:J,2,FALSE)</f>
        <v>HT01151-04</v>
      </c>
      <c r="AG2178" s="142">
        <f>IF(SUMPRODUCT(($A$4:$A2178=A2178)*($V$4:$V2178=V2178))&gt;1,0,1)</f>
        <v>0</v>
      </c>
    </row>
    <row r="2179" spans="1:33">
      <c r="A2179" s="86" t="s">
        <v>1090</v>
      </c>
      <c r="B2179" s="86" t="s">
        <v>1090</v>
      </c>
      <c r="C2179" s="86" t="s">
        <v>26</v>
      </c>
      <c r="D2179" s="142"/>
      <c r="E2179" s="142" t="s">
        <v>1207</v>
      </c>
      <c r="F2179" s="142" t="s">
        <v>16</v>
      </c>
      <c r="G2179" s="142" t="str">
        <f t="shared" si="126"/>
        <v>Novembre</v>
      </c>
      <c r="H2179" s="158">
        <v>42704</v>
      </c>
      <c r="I2179" s="84" t="s">
        <v>1049</v>
      </c>
      <c r="J2179" s="142" t="s">
        <v>1084</v>
      </c>
      <c r="K2179" s="142" t="s">
        <v>1085</v>
      </c>
      <c r="L2179" s="142"/>
      <c r="M2179" s="80" t="str">
        <f>IFERROR(VLOOKUP(K2179,REFERENCES!R:S,2,FALSE),"")</f>
        <v>Valeur en USD</v>
      </c>
      <c r="N2179" s="75">
        <v>25</v>
      </c>
      <c r="O2179" s="75"/>
      <c r="P2179" s="75"/>
      <c r="Q2179" s="75"/>
      <c r="R2179" s="79"/>
      <c r="S2179" s="144">
        <v>109</v>
      </c>
      <c r="T2179" s="85"/>
      <c r="U2179" s="142" t="s">
        <v>174</v>
      </c>
      <c r="V2179" s="142" t="s">
        <v>200</v>
      </c>
      <c r="W2179" s="86" t="s">
        <v>1653</v>
      </c>
      <c r="X2179" s="142"/>
      <c r="Y2179" s="142"/>
      <c r="Z2179" s="142"/>
      <c r="AA2179" s="142" t="s">
        <v>1244</v>
      </c>
      <c r="AB2179" s="142" t="str">
        <f t="shared" si="124"/>
        <v>WOR20161130OUAN4È</v>
      </c>
      <c r="AC2179" s="142">
        <f t="shared" si="125"/>
        <v>0</v>
      </c>
      <c r="AD2179" s="142" t="str">
        <f>VLOOKUP(U2179,NIVEAUXADMIN!A:B,2,FALSE)</f>
        <v>HT01</v>
      </c>
      <c r="AE2179" s="142" t="str">
        <f>VLOOKUP(V2179,NIVEAUXADMIN!E:F,2,FALSE)</f>
        <v>HT01151</v>
      </c>
      <c r="AF2179" s="142" t="str">
        <f>VLOOKUP(W2179,NIVEAUXADMIN!I:J,2,FALSE)</f>
        <v>HT01151-04</v>
      </c>
      <c r="AG2179" s="142">
        <f>IF(SUMPRODUCT(($A$4:$A2179=A2179)*($V$4:$V2179=V2179))&gt;1,0,1)</f>
        <v>0</v>
      </c>
    </row>
    <row r="2180" spans="1:33">
      <c r="A2180" s="86" t="s">
        <v>1090</v>
      </c>
      <c r="B2180" s="86" t="s">
        <v>1090</v>
      </c>
      <c r="C2180" s="86" t="s">
        <v>26</v>
      </c>
      <c r="D2180" s="142"/>
      <c r="E2180" s="142"/>
      <c r="F2180" s="142" t="s">
        <v>16</v>
      </c>
      <c r="G2180" s="142" t="str">
        <f t="shared" si="126"/>
        <v>Novembre</v>
      </c>
      <c r="H2180" s="158">
        <v>42704</v>
      </c>
      <c r="I2180" s="84" t="s">
        <v>1049</v>
      </c>
      <c r="J2180" s="142" t="s">
        <v>1084</v>
      </c>
      <c r="K2180" s="142" t="s">
        <v>1086</v>
      </c>
      <c r="L2180" s="142"/>
      <c r="M2180" s="80" t="str">
        <f>IFERROR(VLOOKUP(K2180,REFERENCES!R:S,2,FALSE),"")</f>
        <v>Valeur en USD</v>
      </c>
      <c r="N2180" s="75">
        <v>50</v>
      </c>
      <c r="O2180" s="75"/>
      <c r="P2180" s="75"/>
      <c r="Q2180" s="75"/>
      <c r="R2180" s="79"/>
      <c r="S2180" s="144">
        <v>400</v>
      </c>
      <c r="T2180" s="85"/>
      <c r="U2180" s="142" t="s">
        <v>174</v>
      </c>
      <c r="V2180" s="142" t="s">
        <v>200</v>
      </c>
      <c r="W2180" s="86" t="s">
        <v>1653</v>
      </c>
      <c r="X2180" s="142"/>
      <c r="Y2180" s="142"/>
      <c r="Z2180" s="142"/>
      <c r="AA2180" s="142" t="s">
        <v>1091</v>
      </c>
      <c r="AB2180" s="142" t="str">
        <f t="shared" ref="AB2180:AB2243" si="127">UPPER(LEFT(A2180,3)&amp;YEAR(H2180)&amp;MONTH(H2180)&amp;DAY((H2180))&amp;LEFT(U2180,2)&amp;LEFT(V2180,2)&amp;LEFT(W2180,2))</f>
        <v>WOR20161130OUAN4È</v>
      </c>
      <c r="AC2180" s="142">
        <f t="shared" ref="AC2180:AC2243" si="128">COUNTIF($AB$4:$AB$1178,AB2180)</f>
        <v>0</v>
      </c>
      <c r="AD2180" s="142" t="str">
        <f>VLOOKUP(U2180,NIVEAUXADMIN!A:B,2,FALSE)</f>
        <v>HT01</v>
      </c>
      <c r="AE2180" s="142" t="str">
        <f>VLOOKUP(V2180,NIVEAUXADMIN!E:F,2,FALSE)</f>
        <v>HT01151</v>
      </c>
      <c r="AF2180" s="142" t="str">
        <f>VLOOKUP(W2180,NIVEAUXADMIN!I:J,2,FALSE)</f>
        <v>HT01151-04</v>
      </c>
      <c r="AG2180" s="142">
        <f>IF(SUMPRODUCT(($A$4:$A2180=A2180)*($V$4:$V2180=V2180))&gt;1,0,1)</f>
        <v>0</v>
      </c>
    </row>
    <row r="2181" spans="1:33">
      <c r="A2181" s="86" t="s">
        <v>1090</v>
      </c>
      <c r="B2181" s="86" t="s">
        <v>1090</v>
      </c>
      <c r="C2181" s="86" t="s">
        <v>26</v>
      </c>
      <c r="D2181" s="142"/>
      <c r="E2181" s="142" t="s">
        <v>1207</v>
      </c>
      <c r="F2181" s="142" t="s">
        <v>16</v>
      </c>
      <c r="G2181" s="142" t="str">
        <f t="shared" si="126"/>
        <v>Novembre</v>
      </c>
      <c r="H2181" s="158">
        <v>42704</v>
      </c>
      <c r="I2181" s="84" t="s">
        <v>1049</v>
      </c>
      <c r="J2181" s="142" t="s">
        <v>1084</v>
      </c>
      <c r="K2181" s="142" t="s">
        <v>1085</v>
      </c>
      <c r="L2181" s="142"/>
      <c r="M2181" s="80" t="str">
        <f>IFERROR(VLOOKUP(K2181,REFERENCES!R:S,2,FALSE),"")</f>
        <v>Valeur en USD</v>
      </c>
      <c r="N2181" s="75">
        <v>25</v>
      </c>
      <c r="O2181" s="75"/>
      <c r="P2181" s="75"/>
      <c r="Q2181" s="75"/>
      <c r="R2181" s="79"/>
      <c r="S2181" s="144">
        <v>165</v>
      </c>
      <c r="T2181" s="85"/>
      <c r="U2181" s="142" t="s">
        <v>174</v>
      </c>
      <c r="V2181" s="142" t="s">
        <v>200</v>
      </c>
      <c r="W2181" s="86" t="s">
        <v>1576</v>
      </c>
      <c r="X2181" s="142"/>
      <c r="Y2181" s="142"/>
      <c r="Z2181" s="142"/>
      <c r="AA2181" s="142" t="s">
        <v>1244</v>
      </c>
      <c r="AB2181" s="142" t="str">
        <f t="shared" si="127"/>
        <v>WOR20161130OUAN3È</v>
      </c>
      <c r="AC2181" s="142">
        <f t="shared" si="128"/>
        <v>0</v>
      </c>
      <c r="AD2181" s="142" t="str">
        <f>VLOOKUP(U2181,NIVEAUXADMIN!A:B,2,FALSE)</f>
        <v>HT01</v>
      </c>
      <c r="AE2181" s="142" t="str">
        <f>VLOOKUP(V2181,NIVEAUXADMIN!E:F,2,FALSE)</f>
        <v>HT01151</v>
      </c>
      <c r="AF2181" s="142" t="str">
        <f>VLOOKUP(W2181,NIVEAUXADMIN!I:J,2,FALSE)</f>
        <v>HT01151-03</v>
      </c>
      <c r="AG2181" s="142">
        <f>IF(SUMPRODUCT(($A$4:$A2181=A2181)*($V$4:$V2181=V2181))&gt;1,0,1)</f>
        <v>0</v>
      </c>
    </row>
    <row r="2182" spans="1:33">
      <c r="A2182" s="86" t="s">
        <v>1090</v>
      </c>
      <c r="B2182" s="86" t="s">
        <v>1090</v>
      </c>
      <c r="C2182" s="86" t="s">
        <v>26</v>
      </c>
      <c r="D2182" s="142"/>
      <c r="E2182" s="142"/>
      <c r="F2182" s="142" t="s">
        <v>16</v>
      </c>
      <c r="G2182" s="142" t="str">
        <f t="shared" si="126"/>
        <v>Novembre</v>
      </c>
      <c r="H2182" s="158">
        <v>42704</v>
      </c>
      <c r="I2182" s="84" t="s">
        <v>1049</v>
      </c>
      <c r="J2182" s="142" t="s">
        <v>1084</v>
      </c>
      <c r="K2182" s="142" t="s">
        <v>1086</v>
      </c>
      <c r="L2182" s="142"/>
      <c r="M2182" s="80" t="str">
        <f>IFERROR(VLOOKUP(K2182,REFERENCES!R:S,2,FALSE),"")</f>
        <v>Valeur en USD</v>
      </c>
      <c r="N2182" s="75">
        <v>50</v>
      </c>
      <c r="O2182" s="75"/>
      <c r="P2182" s="75"/>
      <c r="Q2182" s="75"/>
      <c r="R2182" s="79"/>
      <c r="S2182" s="144">
        <v>378</v>
      </c>
      <c r="T2182" s="85"/>
      <c r="U2182" s="142" t="s">
        <v>174</v>
      </c>
      <c r="V2182" s="142" t="s">
        <v>200</v>
      </c>
      <c r="W2182" s="86" t="s">
        <v>1576</v>
      </c>
      <c r="X2182" s="142"/>
      <c r="Y2182" s="142"/>
      <c r="Z2182" s="142"/>
      <c r="AA2182" s="142" t="s">
        <v>1091</v>
      </c>
      <c r="AB2182" s="142" t="str">
        <f t="shared" si="127"/>
        <v>WOR20161130OUAN3È</v>
      </c>
      <c r="AC2182" s="142">
        <f t="shared" si="128"/>
        <v>0</v>
      </c>
      <c r="AD2182" s="142" t="str">
        <f>VLOOKUP(U2182,NIVEAUXADMIN!A:B,2,FALSE)</f>
        <v>HT01</v>
      </c>
      <c r="AE2182" s="142" t="str">
        <f>VLOOKUP(V2182,NIVEAUXADMIN!E:F,2,FALSE)</f>
        <v>HT01151</v>
      </c>
      <c r="AF2182" s="142" t="str">
        <f>VLOOKUP(W2182,NIVEAUXADMIN!I:J,2,FALSE)</f>
        <v>HT01151-03</v>
      </c>
      <c r="AG2182" s="142">
        <f>IF(SUMPRODUCT(($A$4:$A2182=A2182)*($V$4:$V2182=V2182))&gt;1,0,1)</f>
        <v>0</v>
      </c>
    </row>
    <row r="2183" spans="1:33">
      <c r="A2183" s="86" t="s">
        <v>1090</v>
      </c>
      <c r="B2183" s="86" t="s">
        <v>1090</v>
      </c>
      <c r="C2183" s="86" t="s">
        <v>26</v>
      </c>
      <c r="D2183" s="142"/>
      <c r="E2183" s="142" t="s">
        <v>1207</v>
      </c>
      <c r="F2183" s="142" t="s">
        <v>16</v>
      </c>
      <c r="G2183" s="142" t="str">
        <f t="shared" si="126"/>
        <v>Novembre</v>
      </c>
      <c r="H2183" s="158">
        <v>42704</v>
      </c>
      <c r="I2183" s="84" t="s">
        <v>1049</v>
      </c>
      <c r="J2183" s="142" t="s">
        <v>1084</v>
      </c>
      <c r="K2183" s="142" t="s">
        <v>1085</v>
      </c>
      <c r="L2183" s="142"/>
      <c r="M2183" s="80" t="str">
        <f>IFERROR(VLOOKUP(K2183,REFERENCES!R:S,2,FALSE),"")</f>
        <v>Valeur en USD</v>
      </c>
      <c r="N2183" s="75">
        <v>25</v>
      </c>
      <c r="O2183" s="75"/>
      <c r="P2183" s="75"/>
      <c r="Q2183" s="75"/>
      <c r="R2183" s="79"/>
      <c r="S2183" s="144">
        <v>501</v>
      </c>
      <c r="T2183" s="85"/>
      <c r="U2183" s="142" t="s">
        <v>174</v>
      </c>
      <c r="V2183" s="142" t="s">
        <v>200</v>
      </c>
      <c r="W2183" s="86" t="s">
        <v>1380</v>
      </c>
      <c r="X2183" s="142"/>
      <c r="Y2183" s="142"/>
      <c r="Z2183" s="142"/>
      <c r="AA2183" s="142" t="s">
        <v>1244</v>
      </c>
      <c r="AB2183" s="142" t="str">
        <f t="shared" si="127"/>
        <v>WOR20161130OUAN1È</v>
      </c>
      <c r="AC2183" s="142">
        <f t="shared" si="128"/>
        <v>0</v>
      </c>
      <c r="AD2183" s="142" t="str">
        <f>VLOOKUP(U2183,NIVEAUXADMIN!A:B,2,FALSE)</f>
        <v>HT01</v>
      </c>
      <c r="AE2183" s="142" t="str">
        <f>VLOOKUP(V2183,NIVEAUXADMIN!E:F,2,FALSE)</f>
        <v>HT01151</v>
      </c>
      <c r="AF2183" s="142" t="str">
        <f>VLOOKUP(W2183,NIVEAUXADMIN!I:J,2,FALSE)</f>
        <v>HT01151-01</v>
      </c>
      <c r="AG2183" s="142">
        <f>IF(SUMPRODUCT(($A$4:$A2183=A2183)*($V$4:$V2183=V2183))&gt;1,0,1)</f>
        <v>0</v>
      </c>
    </row>
    <row r="2184" spans="1:33">
      <c r="A2184" s="86" t="s">
        <v>1090</v>
      </c>
      <c r="B2184" s="86" t="s">
        <v>1090</v>
      </c>
      <c r="C2184" s="86" t="s">
        <v>26</v>
      </c>
      <c r="D2184" s="142"/>
      <c r="E2184" s="142"/>
      <c r="F2184" s="142" t="s">
        <v>16</v>
      </c>
      <c r="G2184" s="142" t="str">
        <f t="shared" si="126"/>
        <v>Novembre</v>
      </c>
      <c r="H2184" s="158">
        <v>42704</v>
      </c>
      <c r="I2184" s="84" t="s">
        <v>1049</v>
      </c>
      <c r="J2184" s="142" t="s">
        <v>1084</v>
      </c>
      <c r="K2184" s="142" t="s">
        <v>1086</v>
      </c>
      <c r="L2184" s="142"/>
      <c r="M2184" s="80" t="str">
        <f>IFERROR(VLOOKUP(K2184,REFERENCES!R:S,2,FALSE),"")</f>
        <v>Valeur en USD</v>
      </c>
      <c r="N2184" s="75">
        <v>50</v>
      </c>
      <c r="O2184" s="75"/>
      <c r="P2184" s="75"/>
      <c r="Q2184" s="75"/>
      <c r="R2184" s="79"/>
      <c r="S2184" s="144">
        <v>1152</v>
      </c>
      <c r="T2184" s="85"/>
      <c r="U2184" s="142" t="s">
        <v>174</v>
      </c>
      <c r="V2184" s="142" t="s">
        <v>200</v>
      </c>
      <c r="W2184" s="86" t="s">
        <v>1380</v>
      </c>
      <c r="X2184" s="142"/>
      <c r="Y2184" s="142"/>
      <c r="Z2184" s="142"/>
      <c r="AA2184" s="142" t="s">
        <v>1091</v>
      </c>
      <c r="AB2184" s="142" t="str">
        <f t="shared" si="127"/>
        <v>WOR20161130OUAN1È</v>
      </c>
      <c r="AC2184" s="142">
        <f t="shared" si="128"/>
        <v>0</v>
      </c>
      <c r="AD2184" s="142" t="str">
        <f>VLOOKUP(U2184,NIVEAUXADMIN!A:B,2,FALSE)</f>
        <v>HT01</v>
      </c>
      <c r="AE2184" s="142" t="str">
        <f>VLOOKUP(V2184,NIVEAUXADMIN!E:F,2,FALSE)</f>
        <v>HT01151</v>
      </c>
      <c r="AF2184" s="142" t="str">
        <f>VLOOKUP(W2184,NIVEAUXADMIN!I:J,2,FALSE)</f>
        <v>HT01151-01</v>
      </c>
      <c r="AG2184" s="142">
        <f>IF(SUMPRODUCT(($A$4:$A2184=A2184)*($V$4:$V2184=V2184))&gt;1,0,1)</f>
        <v>0</v>
      </c>
    </row>
    <row r="2185" spans="1:33">
      <c r="A2185" s="86" t="s">
        <v>1090</v>
      </c>
      <c r="B2185" s="86" t="s">
        <v>1090</v>
      </c>
      <c r="C2185" s="86" t="s">
        <v>26</v>
      </c>
      <c r="D2185" s="142"/>
      <c r="E2185" s="142" t="s">
        <v>1207</v>
      </c>
      <c r="F2185" s="142" t="s">
        <v>16</v>
      </c>
      <c r="G2185" s="142" t="str">
        <f t="shared" si="126"/>
        <v>Novembre</v>
      </c>
      <c r="H2185" s="158">
        <v>42704</v>
      </c>
      <c r="I2185" s="84" t="s">
        <v>1049</v>
      </c>
      <c r="J2185" s="142" t="s">
        <v>1084</v>
      </c>
      <c r="K2185" s="142" t="s">
        <v>1085</v>
      </c>
      <c r="L2185" s="142"/>
      <c r="M2185" s="80" t="str">
        <f>IFERROR(VLOOKUP(K2185,REFERENCES!R:S,2,FALSE),"")</f>
        <v>Valeur en USD</v>
      </c>
      <c r="N2185" s="75">
        <v>25</v>
      </c>
      <c r="O2185" s="75"/>
      <c r="P2185" s="75"/>
      <c r="Q2185" s="75"/>
      <c r="R2185" s="79"/>
      <c r="S2185" s="144">
        <v>74</v>
      </c>
      <c r="T2185" s="85"/>
      <c r="U2185" s="142" t="s">
        <v>174</v>
      </c>
      <c r="V2185" s="142" t="s">
        <v>200</v>
      </c>
      <c r="W2185" s="86" t="s">
        <v>1273</v>
      </c>
      <c r="X2185" s="142"/>
      <c r="Y2185" s="142"/>
      <c r="Z2185" s="142"/>
      <c r="AA2185" s="142" t="s">
        <v>1244</v>
      </c>
      <c r="AB2185" s="142" t="str">
        <f t="shared" si="127"/>
        <v>WOR20161130OUAN11</v>
      </c>
      <c r="AC2185" s="142">
        <f t="shared" si="128"/>
        <v>0</v>
      </c>
      <c r="AD2185" s="142" t="str">
        <f>VLOOKUP(U2185,NIVEAUXADMIN!A:B,2,FALSE)</f>
        <v>HT01</v>
      </c>
      <c r="AE2185" s="142" t="str">
        <f>VLOOKUP(V2185,NIVEAUXADMIN!E:F,2,FALSE)</f>
        <v>HT01151</v>
      </c>
      <c r="AF2185" s="142" t="str">
        <f>VLOOKUP(W2185,NIVEAUXADMIN!I:J,2,FALSE)</f>
        <v>HT01151-06</v>
      </c>
      <c r="AG2185" s="142">
        <f>IF(SUMPRODUCT(($A$4:$A2185=A2185)*($V$4:$V2185=V2185))&gt;1,0,1)</f>
        <v>0</v>
      </c>
    </row>
    <row r="2186" spans="1:33">
      <c r="A2186" s="86" t="s">
        <v>1090</v>
      </c>
      <c r="B2186" s="86" t="s">
        <v>1090</v>
      </c>
      <c r="C2186" s="86" t="s">
        <v>26</v>
      </c>
      <c r="D2186" s="142"/>
      <c r="E2186" s="142"/>
      <c r="F2186" s="142" t="s">
        <v>16</v>
      </c>
      <c r="G2186" s="142" t="str">
        <f t="shared" si="126"/>
        <v>Novembre</v>
      </c>
      <c r="H2186" s="158">
        <v>42704</v>
      </c>
      <c r="I2186" s="84" t="s">
        <v>1049</v>
      </c>
      <c r="J2186" s="142" t="s">
        <v>1084</v>
      </c>
      <c r="K2186" s="142" t="s">
        <v>1086</v>
      </c>
      <c r="L2186" s="142"/>
      <c r="M2186" s="80" t="str">
        <f>IFERROR(VLOOKUP(K2186,REFERENCES!R:S,2,FALSE),"")</f>
        <v>Valeur en USD</v>
      </c>
      <c r="N2186" s="75">
        <v>50</v>
      </c>
      <c r="O2186" s="75"/>
      <c r="P2186" s="75"/>
      <c r="Q2186" s="75"/>
      <c r="R2186" s="79"/>
      <c r="S2186" s="144">
        <v>111</v>
      </c>
      <c r="T2186" s="85"/>
      <c r="U2186" s="142" t="s">
        <v>174</v>
      </c>
      <c r="V2186" s="142" t="s">
        <v>200</v>
      </c>
      <c r="W2186" s="86" t="s">
        <v>1273</v>
      </c>
      <c r="X2186" s="142"/>
      <c r="Y2186" s="142"/>
      <c r="Z2186" s="142"/>
      <c r="AA2186" s="142" t="s">
        <v>1091</v>
      </c>
      <c r="AB2186" s="142" t="str">
        <f t="shared" si="127"/>
        <v>WOR20161130OUAN11</v>
      </c>
      <c r="AC2186" s="142">
        <f t="shared" si="128"/>
        <v>0</v>
      </c>
      <c r="AD2186" s="142" t="str">
        <f>VLOOKUP(U2186,NIVEAUXADMIN!A:B,2,FALSE)</f>
        <v>HT01</v>
      </c>
      <c r="AE2186" s="142" t="str">
        <f>VLOOKUP(V2186,NIVEAUXADMIN!E:F,2,FALSE)</f>
        <v>HT01151</v>
      </c>
      <c r="AF2186" s="142" t="str">
        <f>VLOOKUP(W2186,NIVEAUXADMIN!I:J,2,FALSE)</f>
        <v>HT01151-06</v>
      </c>
      <c r="AG2186" s="142">
        <f>IF(SUMPRODUCT(($A$4:$A2186=A2186)*($V$4:$V2186=V2186))&gt;1,0,1)</f>
        <v>0</v>
      </c>
    </row>
    <row r="2187" spans="1:33">
      <c r="A2187" s="86" t="s">
        <v>1090</v>
      </c>
      <c r="B2187" s="86" t="s">
        <v>1090</v>
      </c>
      <c r="C2187" s="86" t="s">
        <v>26</v>
      </c>
      <c r="D2187" s="142"/>
      <c r="E2187" s="142" t="s">
        <v>1207</v>
      </c>
      <c r="F2187" s="142" t="s">
        <v>16</v>
      </c>
      <c r="G2187" s="142" t="str">
        <f t="shared" si="126"/>
        <v>Novembre</v>
      </c>
      <c r="H2187" s="158">
        <v>42704</v>
      </c>
      <c r="I2187" s="84" t="s">
        <v>1051</v>
      </c>
      <c r="J2187" s="142" t="s">
        <v>1052</v>
      </c>
      <c r="K2187" s="142" t="s">
        <v>1056</v>
      </c>
      <c r="L2187" s="142"/>
      <c r="M2187" s="80" t="str">
        <f>IFERROR(VLOOKUP(K2187,REFERENCES!R:S,2,FALSE),"")</f>
        <v>Nombre</v>
      </c>
      <c r="N2187" s="75">
        <v>400</v>
      </c>
      <c r="O2187" s="75"/>
      <c r="P2187" s="75"/>
      <c r="Q2187" s="75"/>
      <c r="R2187" s="79"/>
      <c r="S2187" s="144">
        <v>400</v>
      </c>
      <c r="T2187" s="85" t="s">
        <v>1040</v>
      </c>
      <c r="U2187" s="142" t="s">
        <v>174</v>
      </c>
      <c r="V2187" s="142" t="s">
        <v>200</v>
      </c>
      <c r="W2187" s="86" t="s">
        <v>1511</v>
      </c>
      <c r="X2187" s="142"/>
      <c r="Y2187" s="142"/>
      <c r="Z2187" s="142"/>
      <c r="AA2187" s="142"/>
      <c r="AB2187" s="142" t="str">
        <f t="shared" si="127"/>
        <v>WOR20161130OUAN2È</v>
      </c>
      <c r="AC2187" s="142">
        <f t="shared" si="128"/>
        <v>0</v>
      </c>
      <c r="AD2187" s="142" t="str">
        <f>VLOOKUP(U2187,NIVEAUXADMIN!A:B,2,FALSE)</f>
        <v>HT01</v>
      </c>
      <c r="AE2187" s="142" t="str">
        <f>VLOOKUP(V2187,NIVEAUXADMIN!E:F,2,FALSE)</f>
        <v>HT01151</v>
      </c>
      <c r="AF2187" s="142" t="str">
        <f>VLOOKUP(W2187,NIVEAUXADMIN!I:J,2,FALSE)</f>
        <v>HT01151-02</v>
      </c>
      <c r="AG2187" s="142">
        <f>IF(SUMPRODUCT(($A$4:$A2187=A2187)*($V$4:$V2187=V2187))&gt;1,0,1)</f>
        <v>0</v>
      </c>
    </row>
    <row r="2188" spans="1:33">
      <c r="A2188" s="86" t="s">
        <v>1090</v>
      </c>
      <c r="B2188" s="86" t="s">
        <v>1090</v>
      </c>
      <c r="C2188" s="86" t="s">
        <v>26</v>
      </c>
      <c r="D2188" s="142"/>
      <c r="E2188" s="142" t="s">
        <v>1207</v>
      </c>
      <c r="F2188" s="142" t="s">
        <v>16</v>
      </c>
      <c r="G2188" s="142" t="str">
        <f t="shared" si="126"/>
        <v>Novembre</v>
      </c>
      <c r="H2188" s="158">
        <v>42704</v>
      </c>
      <c r="I2188" s="84" t="s">
        <v>1051</v>
      </c>
      <c r="J2188" s="142" t="s">
        <v>1052</v>
      </c>
      <c r="K2188" s="142" t="s">
        <v>1058</v>
      </c>
      <c r="L2188" s="142"/>
      <c r="M2188" s="80" t="str">
        <f>IFERROR(VLOOKUP(K2188,REFERENCES!R:S,2,FALSE),"")</f>
        <v>Nombre</v>
      </c>
      <c r="N2188" s="75">
        <v>400</v>
      </c>
      <c r="O2188" s="75"/>
      <c r="P2188" s="75"/>
      <c r="Q2188" s="75"/>
      <c r="R2188" s="79"/>
      <c r="S2188" s="144">
        <v>400</v>
      </c>
      <c r="T2188" s="85" t="s">
        <v>1040</v>
      </c>
      <c r="U2188" s="142" t="s">
        <v>174</v>
      </c>
      <c r="V2188" s="142" t="s">
        <v>200</v>
      </c>
      <c r="W2188" s="86" t="s">
        <v>1511</v>
      </c>
      <c r="X2188" s="142"/>
      <c r="Y2188" s="142"/>
      <c r="Z2188" s="142"/>
      <c r="AA2188" s="142"/>
      <c r="AB2188" s="142" t="str">
        <f t="shared" si="127"/>
        <v>WOR20161130OUAN2È</v>
      </c>
      <c r="AC2188" s="142">
        <f t="shared" si="128"/>
        <v>0</v>
      </c>
      <c r="AD2188" s="142" t="str">
        <f>VLOOKUP(U2188,NIVEAUXADMIN!A:B,2,FALSE)</f>
        <v>HT01</v>
      </c>
      <c r="AE2188" s="142" t="str">
        <f>VLOOKUP(V2188,NIVEAUXADMIN!E:F,2,FALSE)</f>
        <v>HT01151</v>
      </c>
      <c r="AF2188" s="142" t="str">
        <f>VLOOKUP(W2188,NIVEAUXADMIN!I:J,2,FALSE)</f>
        <v>HT01151-02</v>
      </c>
      <c r="AG2188" s="142">
        <f>IF(SUMPRODUCT(($A$4:$A2188=A2188)*($V$4:$V2188=V2188))&gt;1,0,1)</f>
        <v>0</v>
      </c>
    </row>
    <row r="2189" spans="1:33">
      <c r="A2189" s="86" t="s">
        <v>1090</v>
      </c>
      <c r="B2189" s="86" t="s">
        <v>1090</v>
      </c>
      <c r="C2189" s="86" t="s">
        <v>26</v>
      </c>
      <c r="D2189" s="142"/>
      <c r="E2189" s="142" t="s">
        <v>1207</v>
      </c>
      <c r="F2189" s="142" t="s">
        <v>16</v>
      </c>
      <c r="G2189" s="142" t="str">
        <f t="shared" si="126"/>
        <v>Novembre</v>
      </c>
      <c r="H2189" s="158">
        <v>42704</v>
      </c>
      <c r="I2189" s="84" t="s">
        <v>1051</v>
      </c>
      <c r="J2189" s="142" t="s">
        <v>1052</v>
      </c>
      <c r="K2189" s="142" t="s">
        <v>1061</v>
      </c>
      <c r="L2189" s="142"/>
      <c r="M2189" s="80" t="str">
        <f>IFERROR(VLOOKUP(K2189,REFERENCES!R:S,2,FALSE),"")</f>
        <v>Nombre</v>
      </c>
      <c r="N2189" s="75">
        <v>400</v>
      </c>
      <c r="O2189" s="75"/>
      <c r="P2189" s="75"/>
      <c r="Q2189" s="75"/>
      <c r="R2189" s="79"/>
      <c r="S2189" s="144">
        <v>400</v>
      </c>
      <c r="T2189" s="85" t="s">
        <v>1040</v>
      </c>
      <c r="U2189" s="142" t="s">
        <v>174</v>
      </c>
      <c r="V2189" s="142" t="s">
        <v>200</v>
      </c>
      <c r="W2189" s="86" t="s">
        <v>1511</v>
      </c>
      <c r="X2189" s="142"/>
      <c r="Y2189" s="142"/>
      <c r="Z2189" s="142"/>
      <c r="AA2189" s="142"/>
      <c r="AB2189" s="142" t="str">
        <f t="shared" si="127"/>
        <v>WOR20161130OUAN2È</v>
      </c>
      <c r="AC2189" s="142">
        <f t="shared" si="128"/>
        <v>0</v>
      </c>
      <c r="AD2189" s="142" t="str">
        <f>VLOOKUP(U2189,NIVEAUXADMIN!A:B,2,FALSE)</f>
        <v>HT01</v>
      </c>
      <c r="AE2189" s="142" t="str">
        <f>VLOOKUP(V2189,NIVEAUXADMIN!E:F,2,FALSE)</f>
        <v>HT01151</v>
      </c>
      <c r="AF2189" s="142" t="str">
        <f>VLOOKUP(W2189,NIVEAUXADMIN!I:J,2,FALSE)</f>
        <v>HT01151-02</v>
      </c>
      <c r="AG2189" s="142">
        <f>IF(SUMPRODUCT(($A$4:$A2189=A2189)*($V$4:$V2189=V2189))&gt;1,0,1)</f>
        <v>0</v>
      </c>
    </row>
    <row r="2190" spans="1:33">
      <c r="A2190" s="86" t="s">
        <v>1090</v>
      </c>
      <c r="B2190" s="86" t="s">
        <v>1090</v>
      </c>
      <c r="C2190" s="86" t="s">
        <v>26</v>
      </c>
      <c r="D2190" s="142"/>
      <c r="E2190" s="142" t="s">
        <v>1207</v>
      </c>
      <c r="F2190" s="142" t="s">
        <v>16</v>
      </c>
      <c r="G2190" s="142" t="str">
        <f t="shared" si="126"/>
        <v>Novembre</v>
      </c>
      <c r="H2190" s="158">
        <v>42704</v>
      </c>
      <c r="I2190" s="84" t="s">
        <v>1051</v>
      </c>
      <c r="J2190" s="142" t="s">
        <v>1052</v>
      </c>
      <c r="K2190" s="142" t="s">
        <v>1057</v>
      </c>
      <c r="L2190" s="142"/>
      <c r="M2190" s="80" t="str">
        <f>IFERROR(VLOOKUP(K2190,REFERENCES!R:S,2,FALSE),"")</f>
        <v>Nombre</v>
      </c>
      <c r="N2190" s="75">
        <v>400</v>
      </c>
      <c r="O2190" s="75"/>
      <c r="P2190" s="75"/>
      <c r="Q2190" s="75"/>
      <c r="R2190" s="79"/>
      <c r="S2190" s="144">
        <v>400</v>
      </c>
      <c r="T2190" s="85" t="s">
        <v>1040</v>
      </c>
      <c r="U2190" s="142" t="s">
        <v>174</v>
      </c>
      <c r="V2190" s="142" t="s">
        <v>200</v>
      </c>
      <c r="W2190" s="86" t="s">
        <v>1511</v>
      </c>
      <c r="X2190" s="142"/>
      <c r="Y2190" s="142"/>
      <c r="Z2190" s="142"/>
      <c r="AA2190" s="142" t="s">
        <v>1210</v>
      </c>
      <c r="AB2190" s="142" t="str">
        <f t="shared" si="127"/>
        <v>WOR20161130OUAN2È</v>
      </c>
      <c r="AC2190" s="142">
        <f t="shared" si="128"/>
        <v>0</v>
      </c>
      <c r="AD2190" s="142" t="str">
        <f>VLOOKUP(U2190,NIVEAUXADMIN!A:B,2,FALSE)</f>
        <v>HT01</v>
      </c>
      <c r="AE2190" s="142" t="str">
        <f>VLOOKUP(V2190,NIVEAUXADMIN!E:F,2,FALSE)</f>
        <v>HT01151</v>
      </c>
      <c r="AF2190" s="142" t="str">
        <f>VLOOKUP(W2190,NIVEAUXADMIN!I:J,2,FALSE)</f>
        <v>HT01151-02</v>
      </c>
      <c r="AG2190" s="142">
        <f>IF(SUMPRODUCT(($A$4:$A2190=A2190)*($V$4:$V2190=V2190))&gt;1,0,1)</f>
        <v>0</v>
      </c>
    </row>
    <row r="2191" spans="1:33">
      <c r="A2191" s="86" t="s">
        <v>1090</v>
      </c>
      <c r="B2191" s="86" t="s">
        <v>1090</v>
      </c>
      <c r="C2191" s="86" t="s">
        <v>26</v>
      </c>
      <c r="D2191" s="142"/>
      <c r="E2191" s="142"/>
      <c r="F2191" s="142" t="s">
        <v>16</v>
      </c>
      <c r="G2191" s="142" t="str">
        <f t="shared" si="126"/>
        <v>Novembre</v>
      </c>
      <c r="H2191" s="158">
        <v>42704</v>
      </c>
      <c r="I2191" s="84" t="s">
        <v>1050</v>
      </c>
      <c r="J2191" s="142" t="s">
        <v>1029</v>
      </c>
      <c r="K2191" s="142" t="s">
        <v>1029</v>
      </c>
      <c r="L2191" s="142"/>
      <c r="M2191" s="80" t="str">
        <f>IFERROR(VLOOKUP(K2191,REFERENCES!R:S,2,FALSE),"")</f>
        <v/>
      </c>
      <c r="N2191" s="75">
        <v>400</v>
      </c>
      <c r="O2191" s="75"/>
      <c r="P2191" s="75"/>
      <c r="Q2191" s="75"/>
      <c r="R2191" s="79"/>
      <c r="S2191" s="144">
        <v>400</v>
      </c>
      <c r="T2191" s="85" t="s">
        <v>1040</v>
      </c>
      <c r="U2191" s="142" t="s">
        <v>174</v>
      </c>
      <c r="V2191" s="142" t="s">
        <v>200</v>
      </c>
      <c r="W2191" s="86" t="s">
        <v>1511</v>
      </c>
      <c r="X2191" s="142"/>
      <c r="Y2191" s="142"/>
      <c r="Z2191" s="142"/>
      <c r="AA2191" s="142"/>
      <c r="AB2191" s="142" t="str">
        <f t="shared" si="127"/>
        <v>WOR20161130OUAN2È</v>
      </c>
      <c r="AC2191" s="142">
        <f t="shared" si="128"/>
        <v>0</v>
      </c>
      <c r="AD2191" s="142" t="str">
        <f>VLOOKUP(U2191,NIVEAUXADMIN!A:B,2,FALSE)</f>
        <v>HT01</v>
      </c>
      <c r="AE2191" s="142" t="str">
        <f>VLOOKUP(V2191,NIVEAUXADMIN!E:F,2,FALSE)</f>
        <v>HT01151</v>
      </c>
      <c r="AF2191" s="142" t="str">
        <f>VLOOKUP(W2191,NIVEAUXADMIN!I:J,2,FALSE)</f>
        <v>HT01151-02</v>
      </c>
      <c r="AG2191" s="142">
        <f>IF(SUMPRODUCT(($A$4:$A2191=A2191)*($V$4:$V2191=V2191))&gt;1,0,1)</f>
        <v>0</v>
      </c>
    </row>
    <row r="2192" spans="1:33">
      <c r="A2192" s="86" t="s">
        <v>1090</v>
      </c>
      <c r="B2192" s="86" t="s">
        <v>1090</v>
      </c>
      <c r="C2192" s="86" t="s">
        <v>26</v>
      </c>
      <c r="D2192" s="142"/>
      <c r="E2192" s="142" t="s">
        <v>1207</v>
      </c>
      <c r="F2192" s="142" t="s">
        <v>16</v>
      </c>
      <c r="G2192" s="142" t="str">
        <f t="shared" si="126"/>
        <v>Novembre</v>
      </c>
      <c r="H2192" s="158">
        <v>42704</v>
      </c>
      <c r="I2192" s="84" t="s">
        <v>1049</v>
      </c>
      <c r="J2192" s="142" t="s">
        <v>1084</v>
      </c>
      <c r="K2192" s="142" t="s">
        <v>1085</v>
      </c>
      <c r="L2192" s="142"/>
      <c r="M2192" s="80" t="str">
        <f>IFERROR(VLOOKUP(K2192,REFERENCES!R:S,2,FALSE),"")</f>
        <v>Valeur en USD</v>
      </c>
      <c r="N2192" s="75">
        <v>25</v>
      </c>
      <c r="O2192" s="75"/>
      <c r="P2192" s="75"/>
      <c r="Q2192" s="75"/>
      <c r="R2192" s="79"/>
      <c r="S2192" s="144">
        <v>116</v>
      </c>
      <c r="T2192" s="85"/>
      <c r="U2192" s="142" t="s">
        <v>174</v>
      </c>
      <c r="V2192" s="142" t="s">
        <v>200</v>
      </c>
      <c r="W2192" s="86" t="s">
        <v>1511</v>
      </c>
      <c r="X2192" s="142"/>
      <c r="Y2192" s="142"/>
      <c r="Z2192" s="142"/>
      <c r="AA2192" s="142" t="s">
        <v>1244</v>
      </c>
      <c r="AB2192" s="142" t="str">
        <f t="shared" si="127"/>
        <v>WOR20161130OUAN2È</v>
      </c>
      <c r="AC2192" s="142">
        <f t="shared" si="128"/>
        <v>0</v>
      </c>
      <c r="AD2192" s="142" t="str">
        <f>VLOOKUP(U2192,NIVEAUXADMIN!A:B,2,FALSE)</f>
        <v>HT01</v>
      </c>
      <c r="AE2192" s="142" t="str">
        <f>VLOOKUP(V2192,NIVEAUXADMIN!E:F,2,FALSE)</f>
        <v>HT01151</v>
      </c>
      <c r="AF2192" s="142" t="str">
        <f>VLOOKUP(W2192,NIVEAUXADMIN!I:J,2,FALSE)</f>
        <v>HT01151-02</v>
      </c>
      <c r="AG2192" s="142">
        <f>IF(SUMPRODUCT(($A$4:$A2192=A2192)*($V$4:$V2192=V2192))&gt;1,0,1)</f>
        <v>0</v>
      </c>
    </row>
    <row r="2193" spans="1:33">
      <c r="A2193" s="86" t="s">
        <v>1090</v>
      </c>
      <c r="B2193" s="86" t="s">
        <v>1090</v>
      </c>
      <c r="C2193" s="86" t="s">
        <v>26</v>
      </c>
      <c r="D2193" s="142"/>
      <c r="E2193" s="142"/>
      <c r="F2193" s="142" t="s">
        <v>16</v>
      </c>
      <c r="G2193" s="142" t="str">
        <f t="shared" si="126"/>
        <v>Novembre</v>
      </c>
      <c r="H2193" s="158">
        <v>42704</v>
      </c>
      <c r="I2193" s="84" t="s">
        <v>1049</v>
      </c>
      <c r="J2193" s="142" t="s">
        <v>1084</v>
      </c>
      <c r="K2193" s="142" t="s">
        <v>1086</v>
      </c>
      <c r="L2193" s="142"/>
      <c r="M2193" s="80" t="str">
        <f>IFERROR(VLOOKUP(K2193,REFERENCES!R:S,2,FALSE),"")</f>
        <v>Valeur en USD</v>
      </c>
      <c r="N2193" s="75">
        <v>50</v>
      </c>
      <c r="O2193" s="75"/>
      <c r="P2193" s="75"/>
      <c r="Q2193" s="75"/>
      <c r="R2193" s="79"/>
      <c r="S2193" s="144">
        <v>907</v>
      </c>
      <c r="T2193" s="85"/>
      <c r="U2193" s="142" t="s">
        <v>174</v>
      </c>
      <c r="V2193" s="142" t="s">
        <v>200</v>
      </c>
      <c r="W2193" s="86" t="s">
        <v>1511</v>
      </c>
      <c r="X2193" s="142"/>
      <c r="Y2193" s="142"/>
      <c r="Z2193" s="142"/>
      <c r="AA2193" s="142" t="s">
        <v>1091</v>
      </c>
      <c r="AB2193" s="142" t="str">
        <f t="shared" si="127"/>
        <v>WOR20161130OUAN2È</v>
      </c>
      <c r="AC2193" s="142">
        <f t="shared" si="128"/>
        <v>0</v>
      </c>
      <c r="AD2193" s="142" t="str">
        <f>VLOOKUP(U2193,NIVEAUXADMIN!A:B,2,FALSE)</f>
        <v>HT01</v>
      </c>
      <c r="AE2193" s="142" t="str">
        <f>VLOOKUP(V2193,NIVEAUXADMIN!E:F,2,FALSE)</f>
        <v>HT01151</v>
      </c>
      <c r="AF2193" s="142" t="str">
        <f>VLOOKUP(W2193,NIVEAUXADMIN!I:J,2,FALSE)</f>
        <v>HT01151-02</v>
      </c>
      <c r="AG2193" s="142">
        <f>IF(SUMPRODUCT(($A$4:$A2193=A2193)*($V$4:$V2193=V2193))&gt;1,0,1)</f>
        <v>0</v>
      </c>
    </row>
    <row r="2194" spans="1:33">
      <c r="A2194" s="86" t="s">
        <v>1090</v>
      </c>
      <c r="B2194" s="86" t="s">
        <v>1090</v>
      </c>
      <c r="C2194" s="86" t="s">
        <v>26</v>
      </c>
      <c r="D2194" s="142"/>
      <c r="E2194" s="142" t="s">
        <v>1207</v>
      </c>
      <c r="F2194" s="142" t="s">
        <v>16</v>
      </c>
      <c r="G2194" s="142" t="str">
        <f t="shared" si="126"/>
        <v>Novembre</v>
      </c>
      <c r="H2194" s="158">
        <v>42704</v>
      </c>
      <c r="I2194" s="84" t="s">
        <v>1049</v>
      </c>
      <c r="J2194" s="142" t="s">
        <v>1084</v>
      </c>
      <c r="K2194" s="142" t="s">
        <v>1085</v>
      </c>
      <c r="L2194" s="142"/>
      <c r="M2194" s="80" t="str">
        <f>IFERROR(VLOOKUP(K2194,REFERENCES!R:S,2,FALSE),"")</f>
        <v>Valeur en USD</v>
      </c>
      <c r="N2194" s="75">
        <v>25</v>
      </c>
      <c r="O2194" s="75"/>
      <c r="P2194" s="75"/>
      <c r="Q2194" s="75"/>
      <c r="R2194" s="79"/>
      <c r="S2194" s="144">
        <v>44</v>
      </c>
      <c r="T2194" s="85"/>
      <c r="U2194" s="142" t="s">
        <v>174</v>
      </c>
      <c r="V2194" s="142" t="s">
        <v>200</v>
      </c>
      <c r="W2194" s="86" t="s">
        <v>1266</v>
      </c>
      <c r="X2194" s="142"/>
      <c r="Y2194" s="142"/>
      <c r="Z2194" s="142"/>
      <c r="AA2194" s="142" t="s">
        <v>1244</v>
      </c>
      <c r="AB2194" s="142" t="str">
        <f t="shared" si="127"/>
        <v>WOR20161130OUAN10</v>
      </c>
      <c r="AC2194" s="142">
        <f t="shared" si="128"/>
        <v>0</v>
      </c>
      <c r="AD2194" s="142" t="str">
        <f>VLOOKUP(U2194,NIVEAUXADMIN!A:B,2,FALSE)</f>
        <v>HT01</v>
      </c>
      <c r="AE2194" s="142" t="str">
        <f>VLOOKUP(V2194,NIVEAUXADMIN!E:F,2,FALSE)</f>
        <v>HT01151</v>
      </c>
      <c r="AF2194" s="142" t="str">
        <f>VLOOKUP(W2194,NIVEAUXADMIN!I:J,2,FALSE)</f>
        <v>HT01151-05</v>
      </c>
      <c r="AG2194" s="142">
        <f>IF(SUMPRODUCT(($A$4:$A2194=A2194)*($V$4:$V2194=V2194))&gt;1,0,1)</f>
        <v>0</v>
      </c>
    </row>
    <row r="2195" spans="1:33">
      <c r="A2195" s="86" t="s">
        <v>1090</v>
      </c>
      <c r="B2195" s="86" t="s">
        <v>1090</v>
      </c>
      <c r="C2195" s="86" t="s">
        <v>26</v>
      </c>
      <c r="D2195" s="142"/>
      <c r="E2195" s="142"/>
      <c r="F2195" s="142" t="s">
        <v>16</v>
      </c>
      <c r="G2195" s="142" t="str">
        <f t="shared" si="126"/>
        <v>Novembre</v>
      </c>
      <c r="H2195" s="158">
        <v>42704</v>
      </c>
      <c r="I2195" s="84" t="s">
        <v>1049</v>
      </c>
      <c r="J2195" s="142" t="s">
        <v>1084</v>
      </c>
      <c r="K2195" s="142" t="s">
        <v>1086</v>
      </c>
      <c r="L2195" s="142"/>
      <c r="M2195" s="80" t="str">
        <f>IFERROR(VLOOKUP(K2195,REFERENCES!R:S,2,FALSE),"")</f>
        <v>Valeur en USD</v>
      </c>
      <c r="N2195" s="75">
        <v>50</v>
      </c>
      <c r="O2195" s="75"/>
      <c r="P2195" s="75"/>
      <c r="Q2195" s="75"/>
      <c r="R2195" s="79"/>
      <c r="S2195" s="144">
        <v>172</v>
      </c>
      <c r="T2195" s="85"/>
      <c r="U2195" s="142" t="s">
        <v>174</v>
      </c>
      <c r="V2195" s="142" t="s">
        <v>200</v>
      </c>
      <c r="W2195" s="86" t="s">
        <v>1266</v>
      </c>
      <c r="X2195" s="142"/>
      <c r="Y2195" s="142"/>
      <c r="Z2195" s="142"/>
      <c r="AA2195" s="142" t="s">
        <v>1091</v>
      </c>
      <c r="AB2195" s="142" t="str">
        <f t="shared" si="127"/>
        <v>WOR20161130OUAN10</v>
      </c>
      <c r="AC2195" s="142">
        <f t="shared" si="128"/>
        <v>0</v>
      </c>
      <c r="AD2195" s="142" t="str">
        <f>VLOOKUP(U2195,NIVEAUXADMIN!A:B,2,FALSE)</f>
        <v>HT01</v>
      </c>
      <c r="AE2195" s="142" t="str">
        <f>VLOOKUP(V2195,NIVEAUXADMIN!E:F,2,FALSE)</f>
        <v>HT01151</v>
      </c>
      <c r="AF2195" s="142" t="str">
        <f>VLOOKUP(W2195,NIVEAUXADMIN!I:J,2,FALSE)</f>
        <v>HT01151-05</v>
      </c>
      <c r="AG2195" s="142">
        <f>IF(SUMPRODUCT(($A$4:$A2195=A2195)*($V$4:$V2195=V2195))&gt;1,0,1)</f>
        <v>0</v>
      </c>
    </row>
    <row r="2196" spans="1:33">
      <c r="A2196" s="86" t="s">
        <v>1090</v>
      </c>
      <c r="B2196" s="86" t="s">
        <v>1090</v>
      </c>
      <c r="C2196" s="86" t="s">
        <v>26</v>
      </c>
      <c r="D2196" s="142"/>
      <c r="E2196" s="142" t="s">
        <v>1207</v>
      </c>
      <c r="F2196" s="142" t="s">
        <v>16</v>
      </c>
      <c r="G2196" s="142" t="str">
        <f t="shared" si="126"/>
        <v>Novembre</v>
      </c>
      <c r="H2196" s="158">
        <v>42704</v>
      </c>
      <c r="I2196" s="84" t="s">
        <v>1049</v>
      </c>
      <c r="J2196" s="142" t="s">
        <v>1053</v>
      </c>
      <c r="K2196" s="142" t="s">
        <v>1048</v>
      </c>
      <c r="L2196" s="142"/>
      <c r="M2196" s="80" t="str">
        <f>IFERROR(VLOOKUP(K2196,REFERENCES!R:S,2,FALSE),"")</f>
        <v>Nombre</v>
      </c>
      <c r="N2196" s="75">
        <v>300</v>
      </c>
      <c r="O2196" s="75"/>
      <c r="P2196" s="75"/>
      <c r="Q2196" s="75"/>
      <c r="R2196" s="79"/>
      <c r="S2196" s="144">
        <v>300</v>
      </c>
      <c r="T2196" s="85" t="s">
        <v>1040</v>
      </c>
      <c r="U2196" s="142" t="s">
        <v>153</v>
      </c>
      <c r="V2196" s="142" t="s">
        <v>290</v>
      </c>
      <c r="W2196" s="86" t="s">
        <v>1354</v>
      </c>
      <c r="X2196" s="142"/>
      <c r="Y2196" s="142"/>
      <c r="Z2196" s="142"/>
      <c r="AA2196" s="142"/>
      <c r="AB2196" s="142" t="str">
        <f t="shared" si="127"/>
        <v>WOR20161130NIGR1È</v>
      </c>
      <c r="AC2196" s="142">
        <f t="shared" si="128"/>
        <v>0</v>
      </c>
      <c r="AD2196" s="142" t="str">
        <f>VLOOKUP(U2196,NIVEAUXADMIN!A:B,2,FALSE)</f>
        <v>HT10</v>
      </c>
      <c r="AE2196" s="142" t="str">
        <f>VLOOKUP(V2196,NIVEAUXADMIN!E:F,2,FALSE)</f>
        <v>HT101032</v>
      </c>
      <c r="AF2196" s="142" t="str">
        <f>VLOOKUP(W2196,NIVEAUXADMIN!I:J,2,FALSE)</f>
        <v>HT101032-01</v>
      </c>
      <c r="AG2196" s="142">
        <f>IF(SUMPRODUCT(($A$4:$A2196=A2196)*($V$4:$V2196=V2196))&gt;1,0,1)</f>
        <v>1</v>
      </c>
    </row>
    <row r="2197" spans="1:33">
      <c r="A2197" s="86" t="s">
        <v>1090</v>
      </c>
      <c r="B2197" s="86" t="s">
        <v>1090</v>
      </c>
      <c r="C2197" s="86" t="s">
        <v>26</v>
      </c>
      <c r="D2197" s="142"/>
      <c r="E2197" s="142" t="s">
        <v>1207</v>
      </c>
      <c r="F2197" s="142" t="s">
        <v>16</v>
      </c>
      <c r="G2197" s="142" t="str">
        <f t="shared" si="126"/>
        <v>Novembre</v>
      </c>
      <c r="H2197" s="158">
        <v>42704</v>
      </c>
      <c r="I2197" s="84" t="s">
        <v>1049</v>
      </c>
      <c r="J2197" s="142" t="s">
        <v>1053</v>
      </c>
      <c r="K2197" s="142" t="s">
        <v>1048</v>
      </c>
      <c r="L2197" s="142"/>
      <c r="M2197" s="80" t="str">
        <f>IFERROR(VLOOKUP(K2197,REFERENCES!R:S,2,FALSE),"")</f>
        <v>Nombre</v>
      </c>
      <c r="N2197" s="75">
        <v>465</v>
      </c>
      <c r="O2197" s="75"/>
      <c r="P2197" s="75"/>
      <c r="Q2197" s="75"/>
      <c r="R2197" s="79"/>
      <c r="S2197" s="144">
        <v>465</v>
      </c>
      <c r="T2197" s="85" t="s">
        <v>1040</v>
      </c>
      <c r="U2197" s="142" t="s">
        <v>153</v>
      </c>
      <c r="V2197" s="142" t="s">
        <v>290</v>
      </c>
      <c r="W2197" s="86" t="s">
        <v>1354</v>
      </c>
      <c r="X2197" s="142"/>
      <c r="Y2197" s="142"/>
      <c r="Z2197" s="142"/>
      <c r="AA2197" s="142"/>
      <c r="AB2197" s="142" t="str">
        <f t="shared" si="127"/>
        <v>WOR20161130NIGR1È</v>
      </c>
      <c r="AC2197" s="142">
        <f t="shared" si="128"/>
        <v>0</v>
      </c>
      <c r="AD2197" s="142" t="str">
        <f>VLOOKUP(U2197,NIVEAUXADMIN!A:B,2,FALSE)</f>
        <v>HT10</v>
      </c>
      <c r="AE2197" s="142" t="str">
        <f>VLOOKUP(V2197,NIVEAUXADMIN!E:F,2,FALSE)</f>
        <v>HT101032</v>
      </c>
      <c r="AF2197" s="142" t="str">
        <f>VLOOKUP(W2197,NIVEAUXADMIN!I:J,2,FALSE)</f>
        <v>HT101032-01</v>
      </c>
      <c r="AG2197" s="142">
        <f>IF(SUMPRODUCT(($A$4:$A2197=A2197)*($V$4:$V2197=V2197))&gt;1,0,1)</f>
        <v>0</v>
      </c>
    </row>
    <row r="2198" spans="1:33">
      <c r="A2198" s="86" t="s">
        <v>1090</v>
      </c>
      <c r="B2198" s="86" t="s">
        <v>1090</v>
      </c>
      <c r="C2198" s="86" t="s">
        <v>26</v>
      </c>
      <c r="D2198" s="142"/>
      <c r="E2198" s="142" t="s">
        <v>1207</v>
      </c>
      <c r="F2198" s="142" t="s">
        <v>16</v>
      </c>
      <c r="G2198" s="142" t="str">
        <f t="shared" si="126"/>
        <v>Novembre</v>
      </c>
      <c r="H2198" s="158">
        <v>42704</v>
      </c>
      <c r="I2198" s="84" t="s">
        <v>1051</v>
      </c>
      <c r="J2198" s="142" t="s">
        <v>1052</v>
      </c>
      <c r="K2198" s="142" t="s">
        <v>1054</v>
      </c>
      <c r="L2198" s="142"/>
      <c r="M2198" s="80" t="str">
        <f>IFERROR(VLOOKUP(K2198,REFERENCES!R:S,2,FALSE),"")</f>
        <v>Nombre</v>
      </c>
      <c r="N2198" s="75">
        <v>600</v>
      </c>
      <c r="O2198" s="75"/>
      <c r="P2198" s="75"/>
      <c r="Q2198" s="75"/>
      <c r="R2198" s="79"/>
      <c r="S2198" s="144">
        <v>300</v>
      </c>
      <c r="T2198" s="85" t="s">
        <v>1040</v>
      </c>
      <c r="U2198" s="142" t="s">
        <v>153</v>
      </c>
      <c r="V2198" s="142" t="s">
        <v>290</v>
      </c>
      <c r="W2198" s="86" t="s">
        <v>1354</v>
      </c>
      <c r="X2198" s="142"/>
      <c r="Y2198" s="142"/>
      <c r="Z2198" s="142"/>
      <c r="AA2198" s="142"/>
      <c r="AB2198" s="142" t="str">
        <f t="shared" si="127"/>
        <v>WOR20161130NIGR1È</v>
      </c>
      <c r="AC2198" s="142">
        <f t="shared" si="128"/>
        <v>0</v>
      </c>
      <c r="AD2198" s="142" t="str">
        <f>VLOOKUP(U2198,NIVEAUXADMIN!A:B,2,FALSE)</f>
        <v>HT10</v>
      </c>
      <c r="AE2198" s="142" t="str">
        <f>VLOOKUP(V2198,NIVEAUXADMIN!E:F,2,FALSE)</f>
        <v>HT101032</v>
      </c>
      <c r="AF2198" s="142" t="str">
        <f>VLOOKUP(W2198,NIVEAUXADMIN!I:J,2,FALSE)</f>
        <v>HT101032-01</v>
      </c>
      <c r="AG2198" s="142">
        <f>IF(SUMPRODUCT(($A$4:$A2198=A2198)*($V$4:$V2198=V2198))&gt;1,0,1)</f>
        <v>0</v>
      </c>
    </row>
    <row r="2199" spans="1:33">
      <c r="A2199" s="86" t="s">
        <v>1090</v>
      </c>
      <c r="B2199" s="86" t="s">
        <v>1090</v>
      </c>
      <c r="C2199" s="86" t="s">
        <v>26</v>
      </c>
      <c r="D2199" s="142"/>
      <c r="E2199" s="142" t="s">
        <v>1207</v>
      </c>
      <c r="F2199" s="142" t="s">
        <v>16</v>
      </c>
      <c r="G2199" s="142" t="str">
        <f t="shared" si="126"/>
        <v>Novembre</v>
      </c>
      <c r="H2199" s="158">
        <v>42704</v>
      </c>
      <c r="I2199" s="84" t="s">
        <v>1051</v>
      </c>
      <c r="J2199" s="142" t="s">
        <v>1052</v>
      </c>
      <c r="K2199" s="142" t="s">
        <v>1054</v>
      </c>
      <c r="L2199" s="142"/>
      <c r="M2199" s="80" t="str">
        <f>IFERROR(VLOOKUP(K2199,REFERENCES!R:S,2,FALSE),"")</f>
        <v>Nombre</v>
      </c>
      <c r="N2199" s="75">
        <v>240</v>
      </c>
      <c r="O2199" s="75"/>
      <c r="P2199" s="75"/>
      <c r="Q2199" s="75"/>
      <c r="R2199" s="79"/>
      <c r="S2199" s="144">
        <v>465</v>
      </c>
      <c r="T2199" s="85" t="s">
        <v>1040</v>
      </c>
      <c r="U2199" s="142" t="s">
        <v>153</v>
      </c>
      <c r="V2199" s="142" t="s">
        <v>290</v>
      </c>
      <c r="W2199" s="86" t="s">
        <v>1354</v>
      </c>
      <c r="X2199" s="142"/>
      <c r="Y2199" s="142"/>
      <c r="Z2199" s="142"/>
      <c r="AA2199" s="142"/>
      <c r="AB2199" s="142" t="str">
        <f t="shared" si="127"/>
        <v>WOR20161130NIGR1È</v>
      </c>
      <c r="AC2199" s="142">
        <f t="shared" si="128"/>
        <v>0</v>
      </c>
      <c r="AD2199" s="142" t="str">
        <f>VLOOKUP(U2199,NIVEAUXADMIN!A:B,2,FALSE)</f>
        <v>HT10</v>
      </c>
      <c r="AE2199" s="142" t="str">
        <f>VLOOKUP(V2199,NIVEAUXADMIN!E:F,2,FALSE)</f>
        <v>HT101032</v>
      </c>
      <c r="AF2199" s="142" t="str">
        <f>VLOOKUP(W2199,NIVEAUXADMIN!I:J,2,FALSE)</f>
        <v>HT101032-01</v>
      </c>
      <c r="AG2199" s="142">
        <f>IF(SUMPRODUCT(($A$4:$A2199=A2199)*($V$4:$V2199=V2199))&gt;1,0,1)</f>
        <v>0</v>
      </c>
    </row>
    <row r="2200" spans="1:33">
      <c r="A2200" s="86" t="s">
        <v>1090</v>
      </c>
      <c r="B2200" s="86" t="s">
        <v>1090</v>
      </c>
      <c r="C2200" s="86" t="s">
        <v>26</v>
      </c>
      <c r="D2200" s="142"/>
      <c r="E2200" s="142" t="s">
        <v>1207</v>
      </c>
      <c r="F2200" s="142" t="s">
        <v>16</v>
      </c>
      <c r="G2200" s="142" t="str">
        <f t="shared" si="126"/>
        <v>Novembre</v>
      </c>
      <c r="H2200" s="158">
        <v>42704</v>
      </c>
      <c r="I2200" s="84" t="s">
        <v>1051</v>
      </c>
      <c r="J2200" s="142" t="s">
        <v>1052</v>
      </c>
      <c r="K2200" s="142" t="s">
        <v>1058</v>
      </c>
      <c r="L2200" s="142"/>
      <c r="M2200" s="80" t="str">
        <f>IFERROR(VLOOKUP(K2200,REFERENCES!R:S,2,FALSE),"")</f>
        <v>Nombre</v>
      </c>
      <c r="N2200" s="75">
        <v>600</v>
      </c>
      <c r="O2200" s="75"/>
      <c r="P2200" s="75"/>
      <c r="Q2200" s="75"/>
      <c r="R2200" s="79"/>
      <c r="S2200" s="144">
        <v>300</v>
      </c>
      <c r="T2200" s="85" t="s">
        <v>1040</v>
      </c>
      <c r="U2200" s="142" t="s">
        <v>153</v>
      </c>
      <c r="V2200" s="142" t="s">
        <v>290</v>
      </c>
      <c r="W2200" s="86" t="s">
        <v>1354</v>
      </c>
      <c r="X2200" s="142"/>
      <c r="Y2200" s="142"/>
      <c r="Z2200" s="142"/>
      <c r="AA2200" s="142"/>
      <c r="AB2200" s="142" t="str">
        <f t="shared" si="127"/>
        <v>WOR20161130NIGR1È</v>
      </c>
      <c r="AC2200" s="142">
        <f t="shared" si="128"/>
        <v>0</v>
      </c>
      <c r="AD2200" s="142" t="str">
        <f>VLOOKUP(U2200,NIVEAUXADMIN!A:B,2,FALSE)</f>
        <v>HT10</v>
      </c>
      <c r="AE2200" s="142" t="str">
        <f>VLOOKUP(V2200,NIVEAUXADMIN!E:F,2,FALSE)</f>
        <v>HT101032</v>
      </c>
      <c r="AF2200" s="142" t="str">
        <f>VLOOKUP(W2200,NIVEAUXADMIN!I:J,2,FALSE)</f>
        <v>HT101032-01</v>
      </c>
      <c r="AG2200" s="142">
        <f>IF(SUMPRODUCT(($A$4:$A2200=A2200)*($V$4:$V2200=V2200))&gt;1,0,1)</f>
        <v>0</v>
      </c>
    </row>
    <row r="2201" spans="1:33">
      <c r="A2201" s="86" t="s">
        <v>1090</v>
      </c>
      <c r="B2201" s="86" t="s">
        <v>1090</v>
      </c>
      <c r="C2201" s="86" t="s">
        <v>26</v>
      </c>
      <c r="D2201" s="142"/>
      <c r="E2201" s="142" t="s">
        <v>1207</v>
      </c>
      <c r="F2201" s="142" t="s">
        <v>16</v>
      </c>
      <c r="G2201" s="142" t="str">
        <f t="shared" si="126"/>
        <v>Novembre</v>
      </c>
      <c r="H2201" s="158">
        <v>42704</v>
      </c>
      <c r="I2201" s="84" t="s">
        <v>1051</v>
      </c>
      <c r="J2201" s="142" t="s">
        <v>1052</v>
      </c>
      <c r="K2201" s="142" t="s">
        <v>1058</v>
      </c>
      <c r="L2201" s="142"/>
      <c r="M2201" s="80" t="str">
        <f>IFERROR(VLOOKUP(K2201,REFERENCES!R:S,2,FALSE),"")</f>
        <v>Nombre</v>
      </c>
      <c r="N2201" s="75">
        <v>764</v>
      </c>
      <c r="O2201" s="75"/>
      <c r="P2201" s="75"/>
      <c r="Q2201" s="75"/>
      <c r="R2201" s="79"/>
      <c r="S2201" s="144">
        <v>465</v>
      </c>
      <c r="T2201" s="85" t="s">
        <v>1040</v>
      </c>
      <c r="U2201" s="142" t="s">
        <v>153</v>
      </c>
      <c r="V2201" s="142" t="s">
        <v>290</v>
      </c>
      <c r="W2201" s="86" t="s">
        <v>1354</v>
      </c>
      <c r="X2201" s="142"/>
      <c r="Y2201" s="142"/>
      <c r="Z2201" s="142"/>
      <c r="AA2201" s="142"/>
      <c r="AB2201" s="142" t="str">
        <f t="shared" si="127"/>
        <v>WOR20161130NIGR1È</v>
      </c>
      <c r="AC2201" s="142">
        <f t="shared" si="128"/>
        <v>0</v>
      </c>
      <c r="AD2201" s="142" t="str">
        <f>VLOOKUP(U2201,NIVEAUXADMIN!A:B,2,FALSE)</f>
        <v>HT10</v>
      </c>
      <c r="AE2201" s="142" t="str">
        <f>VLOOKUP(V2201,NIVEAUXADMIN!E:F,2,FALSE)</f>
        <v>HT101032</v>
      </c>
      <c r="AF2201" s="142" t="str">
        <f>VLOOKUP(W2201,NIVEAUXADMIN!I:J,2,FALSE)</f>
        <v>HT101032-01</v>
      </c>
      <c r="AG2201" s="142">
        <f>IF(SUMPRODUCT(($A$4:$A2201=A2201)*($V$4:$V2201=V2201))&gt;1,0,1)</f>
        <v>0</v>
      </c>
    </row>
    <row r="2202" spans="1:33">
      <c r="A2202" s="86" t="s">
        <v>1090</v>
      </c>
      <c r="B2202" s="86" t="s">
        <v>1090</v>
      </c>
      <c r="C2202" s="86" t="s">
        <v>26</v>
      </c>
      <c r="D2202" s="142"/>
      <c r="E2202" s="142" t="s">
        <v>1207</v>
      </c>
      <c r="F2202" s="142" t="s">
        <v>16</v>
      </c>
      <c r="G2202" s="142" t="str">
        <f t="shared" si="126"/>
        <v>Novembre</v>
      </c>
      <c r="H2202" s="158">
        <v>42704</v>
      </c>
      <c r="I2202" s="84" t="s">
        <v>1051</v>
      </c>
      <c r="J2202" s="142" t="s">
        <v>1052</v>
      </c>
      <c r="K2202" s="142" t="s">
        <v>1062</v>
      </c>
      <c r="L2202" s="142"/>
      <c r="M2202" s="80" t="str">
        <f>IFERROR(VLOOKUP(K2202,REFERENCES!R:S,2,FALSE),"")</f>
        <v>Nombre</v>
      </c>
      <c r="N2202" s="75">
        <v>300</v>
      </c>
      <c r="O2202" s="75"/>
      <c r="P2202" s="75"/>
      <c r="Q2202" s="75"/>
      <c r="R2202" s="79"/>
      <c r="S2202" s="144">
        <v>300</v>
      </c>
      <c r="T2202" s="85" t="s">
        <v>1040</v>
      </c>
      <c r="U2202" s="142" t="s">
        <v>153</v>
      </c>
      <c r="V2202" s="142" t="s">
        <v>290</v>
      </c>
      <c r="W2202" s="86" t="s">
        <v>1354</v>
      </c>
      <c r="X2202" s="142"/>
      <c r="Y2202" s="142"/>
      <c r="Z2202" s="142"/>
      <c r="AA2202" s="142"/>
      <c r="AB2202" s="142" t="str">
        <f t="shared" si="127"/>
        <v>WOR20161130NIGR1È</v>
      </c>
      <c r="AC2202" s="142">
        <f t="shared" si="128"/>
        <v>0</v>
      </c>
      <c r="AD2202" s="142" t="str">
        <f>VLOOKUP(U2202,NIVEAUXADMIN!A:B,2,FALSE)</f>
        <v>HT10</v>
      </c>
      <c r="AE2202" s="142" t="str">
        <f>VLOOKUP(V2202,NIVEAUXADMIN!E:F,2,FALSE)</f>
        <v>HT101032</v>
      </c>
      <c r="AF2202" s="142" t="str">
        <f>VLOOKUP(W2202,NIVEAUXADMIN!I:J,2,FALSE)</f>
        <v>HT101032-01</v>
      </c>
      <c r="AG2202" s="142">
        <f>IF(SUMPRODUCT(($A$4:$A2202=A2202)*($V$4:$V2202=V2202))&gt;1,0,1)</f>
        <v>0</v>
      </c>
    </row>
    <row r="2203" spans="1:33">
      <c r="A2203" s="86" t="s">
        <v>1090</v>
      </c>
      <c r="B2203" s="86" t="s">
        <v>1090</v>
      </c>
      <c r="C2203" s="86" t="s">
        <v>26</v>
      </c>
      <c r="D2203" s="142"/>
      <c r="E2203" s="142" t="s">
        <v>1207</v>
      </c>
      <c r="F2203" s="142" t="s">
        <v>16</v>
      </c>
      <c r="G2203" s="142" t="str">
        <f t="shared" si="126"/>
        <v>Novembre</v>
      </c>
      <c r="H2203" s="158">
        <v>42704</v>
      </c>
      <c r="I2203" s="84" t="s">
        <v>1051</v>
      </c>
      <c r="J2203" s="142" t="s">
        <v>1052</v>
      </c>
      <c r="K2203" s="142" t="s">
        <v>1062</v>
      </c>
      <c r="L2203" s="142"/>
      <c r="M2203" s="80" t="str">
        <f>IFERROR(VLOOKUP(K2203,REFERENCES!R:S,2,FALSE),"")</f>
        <v>Nombre</v>
      </c>
      <c r="N2203" s="75">
        <v>382</v>
      </c>
      <c r="O2203" s="75"/>
      <c r="P2203" s="75"/>
      <c r="Q2203" s="75"/>
      <c r="R2203" s="79"/>
      <c r="S2203" s="144">
        <v>465</v>
      </c>
      <c r="T2203" s="85" t="s">
        <v>1040</v>
      </c>
      <c r="U2203" s="142" t="s">
        <v>153</v>
      </c>
      <c r="V2203" s="142" t="s">
        <v>290</v>
      </c>
      <c r="W2203" s="86" t="s">
        <v>1354</v>
      </c>
      <c r="X2203" s="142"/>
      <c r="Y2203" s="142"/>
      <c r="Z2203" s="142"/>
      <c r="AA2203" s="142"/>
      <c r="AB2203" s="142" t="str">
        <f t="shared" si="127"/>
        <v>WOR20161130NIGR1È</v>
      </c>
      <c r="AC2203" s="142">
        <f t="shared" si="128"/>
        <v>0</v>
      </c>
      <c r="AD2203" s="142" t="str">
        <f>VLOOKUP(U2203,NIVEAUXADMIN!A:B,2,FALSE)</f>
        <v>HT10</v>
      </c>
      <c r="AE2203" s="142" t="str">
        <f>VLOOKUP(V2203,NIVEAUXADMIN!E:F,2,FALSE)</f>
        <v>HT101032</v>
      </c>
      <c r="AF2203" s="142" t="str">
        <f>VLOOKUP(W2203,NIVEAUXADMIN!I:J,2,FALSE)</f>
        <v>HT101032-01</v>
      </c>
      <c r="AG2203" s="142">
        <f>IF(SUMPRODUCT(($A$4:$A2203=A2203)*($V$4:$V2203=V2203))&gt;1,0,1)</f>
        <v>0</v>
      </c>
    </row>
    <row r="2204" spans="1:33">
      <c r="A2204" s="86" t="s">
        <v>1090</v>
      </c>
      <c r="B2204" s="86" t="s">
        <v>1090</v>
      </c>
      <c r="C2204" s="86" t="s">
        <v>26</v>
      </c>
      <c r="D2204" s="142"/>
      <c r="E2204" s="142" t="s">
        <v>1207</v>
      </c>
      <c r="F2204" s="142" t="s">
        <v>16</v>
      </c>
      <c r="G2204" s="142" t="str">
        <f t="shared" si="126"/>
        <v>Novembre</v>
      </c>
      <c r="H2204" s="158">
        <v>42704</v>
      </c>
      <c r="I2204" s="84" t="s">
        <v>1049</v>
      </c>
      <c r="J2204" s="142" t="s">
        <v>1084</v>
      </c>
      <c r="K2204" s="142" t="s">
        <v>1085</v>
      </c>
      <c r="L2204" s="142"/>
      <c r="M2204" s="80" t="str">
        <f>IFERROR(VLOOKUP(K2204,REFERENCES!R:S,2,FALSE),"")</f>
        <v>Valeur en USD</v>
      </c>
      <c r="N2204" s="75">
        <v>25</v>
      </c>
      <c r="O2204" s="75"/>
      <c r="P2204" s="75"/>
      <c r="Q2204" s="75"/>
      <c r="R2204" s="79"/>
      <c r="S2204" s="144">
        <v>112</v>
      </c>
      <c r="T2204" s="85"/>
      <c r="U2204" s="142" t="s">
        <v>174</v>
      </c>
      <c r="V2204" s="142" t="s">
        <v>494</v>
      </c>
      <c r="W2204" s="86" t="s">
        <v>1775</v>
      </c>
      <c r="X2204" s="142"/>
      <c r="Y2204" s="142"/>
      <c r="Z2204" s="142"/>
      <c r="AA2204" s="142" t="s">
        <v>1244</v>
      </c>
      <c r="AB2204" s="142" t="str">
        <f t="shared" si="127"/>
        <v>WOR20161130OUPO7È</v>
      </c>
      <c r="AC2204" s="142">
        <f t="shared" si="128"/>
        <v>0</v>
      </c>
      <c r="AD2204" s="142" t="str">
        <f>VLOOKUP(U2204,NIVEAUXADMIN!A:B,2,FALSE)</f>
        <v>HT01</v>
      </c>
      <c r="AE2204" s="142" t="str">
        <f>VLOOKUP(V2204,NIVEAUXADMIN!E:F,2,FALSE)</f>
        <v>HT01152</v>
      </c>
      <c r="AF2204" s="142" t="str">
        <f>VLOOKUP(W2204,NIVEAUXADMIN!I:J,2,FALSE)</f>
        <v>HT01152-02</v>
      </c>
      <c r="AG2204" s="142">
        <f>IF(SUMPRODUCT(($A$4:$A2204=A2204)*($V$4:$V2204=V2204))&gt;1,0,1)</f>
        <v>0</v>
      </c>
    </row>
    <row r="2205" spans="1:33">
      <c r="A2205" s="86" t="s">
        <v>1090</v>
      </c>
      <c r="B2205" s="86" t="s">
        <v>1090</v>
      </c>
      <c r="C2205" s="86" t="s">
        <v>26</v>
      </c>
      <c r="D2205" s="142"/>
      <c r="E2205" s="142"/>
      <c r="F2205" s="142" t="s">
        <v>16</v>
      </c>
      <c r="G2205" s="142" t="str">
        <f t="shared" si="126"/>
        <v>Novembre</v>
      </c>
      <c r="H2205" s="158">
        <v>42704</v>
      </c>
      <c r="I2205" s="84" t="s">
        <v>1049</v>
      </c>
      <c r="J2205" s="142" t="s">
        <v>1084</v>
      </c>
      <c r="K2205" s="142" t="s">
        <v>1086</v>
      </c>
      <c r="L2205" s="142"/>
      <c r="M2205" s="80" t="str">
        <f>IFERROR(VLOOKUP(K2205,REFERENCES!R:S,2,FALSE),"")</f>
        <v>Valeur en USD</v>
      </c>
      <c r="N2205" s="75">
        <v>50</v>
      </c>
      <c r="O2205" s="75"/>
      <c r="P2205" s="75"/>
      <c r="Q2205" s="75"/>
      <c r="R2205" s="79"/>
      <c r="S2205" s="144">
        <v>405</v>
      </c>
      <c r="T2205" s="85"/>
      <c r="U2205" s="142" t="s">
        <v>174</v>
      </c>
      <c r="V2205" s="142" t="s">
        <v>494</v>
      </c>
      <c r="W2205" s="86" t="s">
        <v>1775</v>
      </c>
      <c r="X2205" s="142"/>
      <c r="Y2205" s="142"/>
      <c r="Z2205" s="142"/>
      <c r="AA2205" s="142" t="s">
        <v>1091</v>
      </c>
      <c r="AB2205" s="142" t="str">
        <f t="shared" si="127"/>
        <v>WOR20161130OUPO7È</v>
      </c>
      <c r="AC2205" s="142">
        <f t="shared" si="128"/>
        <v>0</v>
      </c>
      <c r="AD2205" s="142" t="str">
        <f>VLOOKUP(U2205,NIVEAUXADMIN!A:B,2,FALSE)</f>
        <v>HT01</v>
      </c>
      <c r="AE2205" s="142" t="str">
        <f>VLOOKUP(V2205,NIVEAUXADMIN!E:F,2,FALSE)</f>
        <v>HT01152</v>
      </c>
      <c r="AF2205" s="142" t="str">
        <f>VLOOKUP(W2205,NIVEAUXADMIN!I:J,2,FALSE)</f>
        <v>HT01152-02</v>
      </c>
      <c r="AG2205" s="142">
        <f>IF(SUMPRODUCT(($A$4:$A2205=A2205)*($V$4:$V2205=V2205))&gt;1,0,1)</f>
        <v>0</v>
      </c>
    </row>
    <row r="2206" spans="1:33">
      <c r="A2206" s="86" t="s">
        <v>1090</v>
      </c>
      <c r="B2206" s="86" t="s">
        <v>1090</v>
      </c>
      <c r="C2206" s="86" t="s">
        <v>26</v>
      </c>
      <c r="D2206" s="142"/>
      <c r="E2206" s="142" t="s">
        <v>1207</v>
      </c>
      <c r="F2206" s="142" t="s">
        <v>16</v>
      </c>
      <c r="G2206" s="142" t="str">
        <f t="shared" si="126"/>
        <v>Novembre</v>
      </c>
      <c r="H2206" s="158">
        <v>42704</v>
      </c>
      <c r="I2206" s="84" t="s">
        <v>1049</v>
      </c>
      <c r="J2206" s="142" t="s">
        <v>1084</v>
      </c>
      <c r="K2206" s="142" t="s">
        <v>1085</v>
      </c>
      <c r="L2206" s="142"/>
      <c r="M2206" s="80" t="str">
        <f>IFERROR(VLOOKUP(K2206,REFERENCES!R:S,2,FALSE),"")</f>
        <v>Valeur en USD</v>
      </c>
      <c r="N2206" s="75">
        <v>25</v>
      </c>
      <c r="O2206" s="75"/>
      <c r="P2206" s="75"/>
      <c r="Q2206" s="75"/>
      <c r="R2206" s="79"/>
      <c r="S2206" s="144">
        <v>67</v>
      </c>
      <c r="T2206" s="85"/>
      <c r="U2206" s="142" t="s">
        <v>174</v>
      </c>
      <c r="V2206" s="142" t="s">
        <v>494</v>
      </c>
      <c r="W2206" s="86" t="s">
        <v>1706</v>
      </c>
      <c r="X2206" s="142"/>
      <c r="Y2206" s="142"/>
      <c r="Z2206" s="142"/>
      <c r="AA2206" s="142" t="s">
        <v>1244</v>
      </c>
      <c r="AB2206" s="142" t="str">
        <f t="shared" si="127"/>
        <v>WOR20161130OUPO5È</v>
      </c>
      <c r="AC2206" s="142">
        <f t="shared" si="128"/>
        <v>0</v>
      </c>
      <c r="AD2206" s="142" t="str">
        <f>VLOOKUP(U2206,NIVEAUXADMIN!A:B,2,FALSE)</f>
        <v>HT01</v>
      </c>
      <c r="AE2206" s="142" t="str">
        <f>VLOOKUP(V2206,NIVEAUXADMIN!E:F,2,FALSE)</f>
        <v>HT01152</v>
      </c>
      <c r="AF2206" s="142" t="str">
        <f>VLOOKUP(W2206,NIVEAUXADMIN!I:J,2,FALSE)</f>
        <v>HT01152-05</v>
      </c>
      <c r="AG2206" s="142">
        <f>IF(SUMPRODUCT(($A$4:$A2206=A2206)*($V$4:$V2206=V2206))&gt;1,0,1)</f>
        <v>0</v>
      </c>
    </row>
    <row r="2207" spans="1:33">
      <c r="A2207" s="86" t="s">
        <v>1090</v>
      </c>
      <c r="B2207" s="86" t="s">
        <v>1090</v>
      </c>
      <c r="C2207" s="86" t="s">
        <v>26</v>
      </c>
      <c r="D2207" s="142"/>
      <c r="E2207" s="142"/>
      <c r="F2207" s="142" t="s">
        <v>16</v>
      </c>
      <c r="G2207" s="142" t="str">
        <f t="shared" si="126"/>
        <v>Novembre</v>
      </c>
      <c r="H2207" s="158">
        <v>42704</v>
      </c>
      <c r="I2207" s="84" t="s">
        <v>1049</v>
      </c>
      <c r="J2207" s="142" t="s">
        <v>1084</v>
      </c>
      <c r="K2207" s="142" t="s">
        <v>1086</v>
      </c>
      <c r="L2207" s="142"/>
      <c r="M2207" s="80" t="str">
        <f>IFERROR(VLOOKUP(K2207,REFERENCES!R:S,2,FALSE),"")</f>
        <v>Valeur en USD</v>
      </c>
      <c r="N2207" s="75">
        <v>50</v>
      </c>
      <c r="O2207" s="75"/>
      <c r="P2207" s="75"/>
      <c r="Q2207" s="75"/>
      <c r="R2207" s="79"/>
      <c r="S2207" s="144">
        <v>129</v>
      </c>
      <c r="T2207" s="85"/>
      <c r="U2207" s="142" t="s">
        <v>174</v>
      </c>
      <c r="V2207" s="142" t="s">
        <v>494</v>
      </c>
      <c r="W2207" s="86" t="s">
        <v>1706</v>
      </c>
      <c r="X2207" s="142"/>
      <c r="Y2207" s="142"/>
      <c r="Z2207" s="142"/>
      <c r="AA2207" s="142" t="s">
        <v>1091</v>
      </c>
      <c r="AB2207" s="142" t="str">
        <f t="shared" si="127"/>
        <v>WOR20161130OUPO5È</v>
      </c>
      <c r="AC2207" s="142">
        <f t="shared" si="128"/>
        <v>0</v>
      </c>
      <c r="AD2207" s="142" t="str">
        <f>VLOOKUP(U2207,NIVEAUXADMIN!A:B,2,FALSE)</f>
        <v>HT01</v>
      </c>
      <c r="AE2207" s="142" t="str">
        <f>VLOOKUP(V2207,NIVEAUXADMIN!E:F,2,FALSE)</f>
        <v>HT01152</v>
      </c>
      <c r="AF2207" s="142" t="str">
        <f>VLOOKUP(W2207,NIVEAUXADMIN!I:J,2,FALSE)</f>
        <v>HT01152-05</v>
      </c>
      <c r="AG2207" s="142">
        <f>IF(SUMPRODUCT(($A$4:$A2207=A2207)*($V$4:$V2207=V2207))&gt;1,0,1)</f>
        <v>0</v>
      </c>
    </row>
    <row r="2208" spans="1:33">
      <c r="A2208" s="86" t="s">
        <v>1090</v>
      </c>
      <c r="B2208" s="86" t="s">
        <v>1090</v>
      </c>
      <c r="C2208" s="86" t="s">
        <v>26</v>
      </c>
      <c r="D2208" s="142"/>
      <c r="E2208" s="142" t="s">
        <v>1207</v>
      </c>
      <c r="F2208" s="142" t="s">
        <v>16</v>
      </c>
      <c r="G2208" s="142" t="str">
        <f t="shared" si="126"/>
        <v>Novembre</v>
      </c>
      <c r="H2208" s="158">
        <v>42704</v>
      </c>
      <c r="I2208" s="84" t="s">
        <v>1049</v>
      </c>
      <c r="J2208" s="142" t="s">
        <v>1084</v>
      </c>
      <c r="K2208" s="142" t="s">
        <v>1085</v>
      </c>
      <c r="L2208" s="142"/>
      <c r="M2208" s="80" t="str">
        <f>IFERROR(VLOOKUP(K2208,REFERENCES!R:S,2,FALSE),"")</f>
        <v>Valeur en USD</v>
      </c>
      <c r="N2208" s="75">
        <v>25</v>
      </c>
      <c r="O2208" s="75"/>
      <c r="P2208" s="75"/>
      <c r="Q2208" s="75"/>
      <c r="R2208" s="79"/>
      <c r="S2208" s="144">
        <v>82</v>
      </c>
      <c r="T2208" s="85"/>
      <c r="U2208" s="142" t="s">
        <v>174</v>
      </c>
      <c r="V2208" s="142" t="s">
        <v>494</v>
      </c>
      <c r="W2208" s="86" t="s">
        <v>1740</v>
      </c>
      <c r="X2208" s="142"/>
      <c r="Y2208" s="142"/>
      <c r="Z2208" s="142"/>
      <c r="AA2208" s="142" t="s">
        <v>1244</v>
      </c>
      <c r="AB2208" s="142" t="str">
        <f t="shared" si="127"/>
        <v>WOR20161130OUPO6È</v>
      </c>
      <c r="AC2208" s="142">
        <f t="shared" si="128"/>
        <v>0</v>
      </c>
      <c r="AD2208" s="142" t="str">
        <f>VLOOKUP(U2208,NIVEAUXADMIN!A:B,2,FALSE)</f>
        <v>HT01</v>
      </c>
      <c r="AE2208" s="142" t="str">
        <f>VLOOKUP(V2208,NIVEAUXADMIN!E:F,2,FALSE)</f>
        <v>HT01152</v>
      </c>
      <c r="AF2208" s="142" t="str">
        <f>VLOOKUP(W2208,NIVEAUXADMIN!I:J,2,FALSE)</f>
        <v>HT01152-01</v>
      </c>
      <c r="AG2208" s="142">
        <f>IF(SUMPRODUCT(($A$4:$A2208=A2208)*($V$4:$V2208=V2208))&gt;1,0,1)</f>
        <v>0</v>
      </c>
    </row>
    <row r="2209" spans="1:33">
      <c r="A2209" s="86" t="s">
        <v>1090</v>
      </c>
      <c r="B2209" s="86" t="s">
        <v>1090</v>
      </c>
      <c r="C2209" s="86" t="s">
        <v>26</v>
      </c>
      <c r="D2209" s="142"/>
      <c r="E2209" s="142"/>
      <c r="F2209" s="142" t="s">
        <v>16</v>
      </c>
      <c r="G2209" s="142" t="str">
        <f t="shared" si="126"/>
        <v>Novembre</v>
      </c>
      <c r="H2209" s="158">
        <v>42704</v>
      </c>
      <c r="I2209" s="84" t="s">
        <v>1049</v>
      </c>
      <c r="J2209" s="142" t="s">
        <v>1084</v>
      </c>
      <c r="K2209" s="142" t="s">
        <v>1086</v>
      </c>
      <c r="L2209" s="142"/>
      <c r="M2209" s="80" t="str">
        <f>IFERROR(VLOOKUP(K2209,REFERENCES!R:S,2,FALSE),"")</f>
        <v>Valeur en USD</v>
      </c>
      <c r="N2209" s="75">
        <v>50</v>
      </c>
      <c r="O2209" s="75"/>
      <c r="P2209" s="75"/>
      <c r="Q2209" s="75"/>
      <c r="R2209" s="79"/>
      <c r="S2209" s="144">
        <v>227</v>
      </c>
      <c r="T2209" s="85"/>
      <c r="U2209" s="142" t="s">
        <v>174</v>
      </c>
      <c r="V2209" s="142" t="s">
        <v>494</v>
      </c>
      <c r="W2209" s="86" t="s">
        <v>1740</v>
      </c>
      <c r="X2209" s="142"/>
      <c r="Y2209" s="142"/>
      <c r="Z2209" s="142"/>
      <c r="AA2209" s="142" t="s">
        <v>1091</v>
      </c>
      <c r="AB2209" s="142" t="str">
        <f t="shared" si="127"/>
        <v>WOR20161130OUPO6È</v>
      </c>
      <c r="AC2209" s="142">
        <f t="shared" si="128"/>
        <v>0</v>
      </c>
      <c r="AD2209" s="142" t="str">
        <f>VLOOKUP(U2209,NIVEAUXADMIN!A:B,2,FALSE)</f>
        <v>HT01</v>
      </c>
      <c r="AE2209" s="142" t="str">
        <f>VLOOKUP(V2209,NIVEAUXADMIN!E:F,2,FALSE)</f>
        <v>HT01152</v>
      </c>
      <c r="AF2209" s="142" t="str">
        <f>VLOOKUP(W2209,NIVEAUXADMIN!I:J,2,FALSE)</f>
        <v>HT01152-01</v>
      </c>
      <c r="AG2209" s="142">
        <f>IF(SUMPRODUCT(($A$4:$A2209=A2209)*($V$4:$V2209=V2209))&gt;1,0,1)</f>
        <v>0</v>
      </c>
    </row>
    <row r="2210" spans="1:33">
      <c r="A2210" s="86" t="s">
        <v>1090</v>
      </c>
      <c r="B2210" s="86" t="s">
        <v>1090</v>
      </c>
      <c r="C2210" s="86" t="s">
        <v>26</v>
      </c>
      <c r="D2210" s="142"/>
      <c r="E2210" s="142"/>
      <c r="F2210" s="142" t="s">
        <v>16</v>
      </c>
      <c r="G2210" s="142" t="str">
        <f t="shared" si="126"/>
        <v>Novembre</v>
      </c>
      <c r="H2210" s="158">
        <v>42704</v>
      </c>
      <c r="I2210" s="84" t="s">
        <v>1049</v>
      </c>
      <c r="J2210" s="142" t="s">
        <v>1084</v>
      </c>
      <c r="K2210" s="142" t="s">
        <v>1086</v>
      </c>
      <c r="L2210" s="142"/>
      <c r="M2210" s="80" t="str">
        <f>IFERROR(VLOOKUP(K2210,REFERENCES!R:S,2,FALSE),"")</f>
        <v>Valeur en USD</v>
      </c>
      <c r="N2210" s="75">
        <v>50</v>
      </c>
      <c r="O2210" s="75"/>
      <c r="P2210" s="75"/>
      <c r="Q2210" s="75"/>
      <c r="R2210" s="79"/>
      <c r="S2210" s="144">
        <v>859</v>
      </c>
      <c r="T2210" s="85"/>
      <c r="U2210" s="142" t="s">
        <v>174</v>
      </c>
      <c r="V2210" s="142" t="s">
        <v>494</v>
      </c>
      <c r="W2210" s="86" t="s">
        <v>1814</v>
      </c>
      <c r="X2210" s="142"/>
      <c r="Y2210" s="142"/>
      <c r="Z2210" s="142"/>
      <c r="AA2210" s="142" t="s">
        <v>1091</v>
      </c>
      <c r="AB2210" s="142" t="str">
        <f t="shared" si="127"/>
        <v>WOR20161130OUPO9È</v>
      </c>
      <c r="AC2210" s="142">
        <f t="shared" si="128"/>
        <v>0</v>
      </c>
      <c r="AD2210" s="142" t="str">
        <f>VLOOKUP(U2210,NIVEAUXADMIN!A:B,2,FALSE)</f>
        <v>HT01</v>
      </c>
      <c r="AE2210" s="142" t="str">
        <f>VLOOKUP(V2210,NIVEAUXADMIN!E:F,2,FALSE)</f>
        <v>HT01152</v>
      </c>
      <c r="AF2210" s="142" t="str">
        <f>VLOOKUP(W2210,NIVEAUXADMIN!I:J,2,FALSE)</f>
        <v>HT01152-04</v>
      </c>
      <c r="AG2210" s="142">
        <f>IF(SUMPRODUCT(($A$4:$A2210=A2210)*($V$4:$V2210=V2210))&gt;1,0,1)</f>
        <v>0</v>
      </c>
    </row>
    <row r="2211" spans="1:33">
      <c r="A2211" s="86" t="s">
        <v>1090</v>
      </c>
      <c r="B2211" s="86" t="s">
        <v>1090</v>
      </c>
      <c r="C2211" s="86" t="s">
        <v>26</v>
      </c>
      <c r="D2211" s="142"/>
      <c r="E2211" s="142" t="s">
        <v>1207</v>
      </c>
      <c r="F2211" s="142" t="s">
        <v>16</v>
      </c>
      <c r="G2211" s="142" t="str">
        <f t="shared" si="126"/>
        <v>Novembre</v>
      </c>
      <c r="H2211" s="158">
        <v>42704</v>
      </c>
      <c r="I2211" s="84" t="s">
        <v>1051</v>
      </c>
      <c r="J2211" s="142" t="s">
        <v>1052</v>
      </c>
      <c r="K2211" s="142" t="s">
        <v>1058</v>
      </c>
      <c r="L2211" s="142"/>
      <c r="M2211" s="80" t="str">
        <f>IFERROR(VLOOKUP(K2211,REFERENCES!R:S,2,FALSE),"")</f>
        <v>Nombre</v>
      </c>
      <c r="N2211" s="75">
        <v>400</v>
      </c>
      <c r="O2211" s="75"/>
      <c r="P2211" s="75"/>
      <c r="Q2211" s="75"/>
      <c r="R2211" s="79"/>
      <c r="S2211" s="144">
        <v>400</v>
      </c>
      <c r="T2211" s="85" t="s">
        <v>1040</v>
      </c>
      <c r="U2211" s="142" t="s">
        <v>174</v>
      </c>
      <c r="V2211" s="142" t="s">
        <v>494</v>
      </c>
      <c r="W2211" s="86" t="s">
        <v>1814</v>
      </c>
      <c r="X2211" s="142"/>
      <c r="Y2211" s="142"/>
      <c r="Z2211" s="142"/>
      <c r="AA2211" s="142"/>
      <c r="AB2211" s="142" t="str">
        <f t="shared" si="127"/>
        <v>WOR20161130OUPO9È</v>
      </c>
      <c r="AC2211" s="142">
        <f t="shared" si="128"/>
        <v>0</v>
      </c>
      <c r="AD2211" s="142" t="str">
        <f>VLOOKUP(U2211,NIVEAUXADMIN!A:B,2,FALSE)</f>
        <v>HT01</v>
      </c>
      <c r="AE2211" s="142" t="str">
        <f>VLOOKUP(V2211,NIVEAUXADMIN!E:F,2,FALSE)</f>
        <v>HT01152</v>
      </c>
      <c r="AF2211" s="142" t="str">
        <f>VLOOKUP(W2211,NIVEAUXADMIN!I:J,2,FALSE)</f>
        <v>HT01152-04</v>
      </c>
      <c r="AG2211" s="142">
        <f>IF(SUMPRODUCT(($A$4:$A2211=A2211)*($V$4:$V2211=V2211))&gt;1,0,1)</f>
        <v>0</v>
      </c>
    </row>
    <row r="2212" spans="1:33">
      <c r="A2212" s="86" t="s">
        <v>1090</v>
      </c>
      <c r="B2212" s="86" t="s">
        <v>1090</v>
      </c>
      <c r="C2212" s="86" t="s">
        <v>26</v>
      </c>
      <c r="D2212" s="142"/>
      <c r="E2212" s="142" t="s">
        <v>1207</v>
      </c>
      <c r="F2212" s="142" t="s">
        <v>16</v>
      </c>
      <c r="G2212" s="142" t="str">
        <f t="shared" si="126"/>
        <v>Novembre</v>
      </c>
      <c r="H2212" s="158">
        <v>42704</v>
      </c>
      <c r="I2212" s="84" t="s">
        <v>1051</v>
      </c>
      <c r="J2212" s="142" t="s">
        <v>1052</v>
      </c>
      <c r="K2212" s="142" t="s">
        <v>1061</v>
      </c>
      <c r="L2212" s="142"/>
      <c r="M2212" s="80" t="str">
        <f>IFERROR(VLOOKUP(K2212,REFERENCES!R:S,2,FALSE),"")</f>
        <v>Nombre</v>
      </c>
      <c r="N2212" s="75">
        <v>400</v>
      </c>
      <c r="O2212" s="75"/>
      <c r="P2212" s="75"/>
      <c r="Q2212" s="75"/>
      <c r="R2212" s="79"/>
      <c r="S2212" s="144">
        <v>400</v>
      </c>
      <c r="T2212" s="85" t="s">
        <v>1040</v>
      </c>
      <c r="U2212" s="142" t="s">
        <v>174</v>
      </c>
      <c r="V2212" s="142" t="s">
        <v>494</v>
      </c>
      <c r="W2212" s="86" t="s">
        <v>1814</v>
      </c>
      <c r="X2212" s="142"/>
      <c r="Y2212" s="142"/>
      <c r="Z2212" s="142"/>
      <c r="AA2212" s="142"/>
      <c r="AB2212" s="142" t="str">
        <f t="shared" si="127"/>
        <v>WOR20161130OUPO9È</v>
      </c>
      <c r="AC2212" s="142">
        <f t="shared" si="128"/>
        <v>0</v>
      </c>
      <c r="AD2212" s="142" t="str">
        <f>VLOOKUP(U2212,NIVEAUXADMIN!A:B,2,FALSE)</f>
        <v>HT01</v>
      </c>
      <c r="AE2212" s="142" t="str">
        <f>VLOOKUP(V2212,NIVEAUXADMIN!E:F,2,FALSE)</f>
        <v>HT01152</v>
      </c>
      <c r="AF2212" s="142" t="str">
        <f>VLOOKUP(W2212,NIVEAUXADMIN!I:J,2,FALSE)</f>
        <v>HT01152-04</v>
      </c>
      <c r="AG2212" s="142">
        <f>IF(SUMPRODUCT(($A$4:$A2212=A2212)*($V$4:$V2212=V2212))&gt;1,0,1)</f>
        <v>0</v>
      </c>
    </row>
    <row r="2213" spans="1:33">
      <c r="A2213" s="86" t="s">
        <v>1090</v>
      </c>
      <c r="B2213" s="86" t="s">
        <v>1090</v>
      </c>
      <c r="C2213" s="86" t="s">
        <v>26</v>
      </c>
      <c r="D2213" s="142"/>
      <c r="E2213" s="142" t="s">
        <v>1207</v>
      </c>
      <c r="F2213" s="142" t="s">
        <v>16</v>
      </c>
      <c r="G2213" s="142" t="str">
        <f t="shared" si="126"/>
        <v>Novembre</v>
      </c>
      <c r="H2213" s="158">
        <v>42704</v>
      </c>
      <c r="I2213" s="84" t="s">
        <v>1051</v>
      </c>
      <c r="J2213" s="142" t="s">
        <v>1052</v>
      </c>
      <c r="K2213" s="142" t="s">
        <v>1062</v>
      </c>
      <c r="L2213" s="142"/>
      <c r="M2213" s="80" t="str">
        <f>IFERROR(VLOOKUP(K2213,REFERENCES!R:S,2,FALSE),"")</f>
        <v>Nombre</v>
      </c>
      <c r="N2213" s="75">
        <v>400</v>
      </c>
      <c r="O2213" s="75"/>
      <c r="P2213" s="75"/>
      <c r="Q2213" s="75"/>
      <c r="R2213" s="79"/>
      <c r="S2213" s="144">
        <v>400</v>
      </c>
      <c r="T2213" s="85" t="s">
        <v>1040</v>
      </c>
      <c r="U2213" s="142" t="s">
        <v>174</v>
      </c>
      <c r="V2213" s="142" t="s">
        <v>494</v>
      </c>
      <c r="W2213" s="86" t="s">
        <v>1814</v>
      </c>
      <c r="X2213" s="142"/>
      <c r="Y2213" s="142"/>
      <c r="Z2213" s="142"/>
      <c r="AA2213" s="142"/>
      <c r="AB2213" s="142" t="str">
        <f t="shared" si="127"/>
        <v>WOR20161130OUPO9È</v>
      </c>
      <c r="AC2213" s="142">
        <f t="shared" si="128"/>
        <v>0</v>
      </c>
      <c r="AD2213" s="142" t="str">
        <f>VLOOKUP(U2213,NIVEAUXADMIN!A:B,2,FALSE)</f>
        <v>HT01</v>
      </c>
      <c r="AE2213" s="142" t="str">
        <f>VLOOKUP(V2213,NIVEAUXADMIN!E:F,2,FALSE)</f>
        <v>HT01152</v>
      </c>
      <c r="AF2213" s="142" t="str">
        <f>VLOOKUP(W2213,NIVEAUXADMIN!I:J,2,FALSE)</f>
        <v>HT01152-04</v>
      </c>
      <c r="AG2213" s="142">
        <f>IF(SUMPRODUCT(($A$4:$A2213=A2213)*($V$4:$V2213=V2213))&gt;1,0,1)</f>
        <v>0</v>
      </c>
    </row>
    <row r="2214" spans="1:33">
      <c r="A2214" s="86" t="s">
        <v>1090</v>
      </c>
      <c r="B2214" s="86" t="s">
        <v>1090</v>
      </c>
      <c r="C2214" s="86" t="s">
        <v>26</v>
      </c>
      <c r="D2214" s="142"/>
      <c r="E2214" s="142" t="s">
        <v>1207</v>
      </c>
      <c r="F2214" s="142" t="s">
        <v>16</v>
      </c>
      <c r="G2214" s="142" t="str">
        <f t="shared" si="126"/>
        <v>Novembre</v>
      </c>
      <c r="H2214" s="158">
        <v>42704</v>
      </c>
      <c r="I2214" s="84" t="s">
        <v>1051</v>
      </c>
      <c r="J2214" s="142" t="s">
        <v>1052</v>
      </c>
      <c r="K2214" s="142" t="s">
        <v>1057</v>
      </c>
      <c r="L2214" s="142"/>
      <c r="M2214" s="80" t="str">
        <f>IFERROR(VLOOKUP(K2214,REFERENCES!R:S,2,FALSE),"")</f>
        <v>Nombre</v>
      </c>
      <c r="N2214" s="75">
        <v>400</v>
      </c>
      <c r="O2214" s="75"/>
      <c r="P2214" s="75"/>
      <c r="Q2214" s="75"/>
      <c r="R2214" s="79"/>
      <c r="S2214" s="144">
        <v>400</v>
      </c>
      <c r="T2214" s="85" t="s">
        <v>1040</v>
      </c>
      <c r="U2214" s="142" t="s">
        <v>174</v>
      </c>
      <c r="V2214" s="142" t="s">
        <v>494</v>
      </c>
      <c r="W2214" s="86" t="s">
        <v>1814</v>
      </c>
      <c r="X2214" s="142"/>
      <c r="Y2214" s="142"/>
      <c r="Z2214" s="142"/>
      <c r="AA2214" s="142" t="s">
        <v>1210</v>
      </c>
      <c r="AB2214" s="142" t="str">
        <f t="shared" si="127"/>
        <v>WOR20161130OUPO9È</v>
      </c>
      <c r="AC2214" s="142">
        <f t="shared" si="128"/>
        <v>0</v>
      </c>
      <c r="AD2214" s="142" t="str">
        <f>VLOOKUP(U2214,NIVEAUXADMIN!A:B,2,FALSE)</f>
        <v>HT01</v>
      </c>
      <c r="AE2214" s="142" t="str">
        <f>VLOOKUP(V2214,NIVEAUXADMIN!E:F,2,FALSE)</f>
        <v>HT01152</v>
      </c>
      <c r="AF2214" s="142" t="str">
        <f>VLOOKUP(W2214,NIVEAUXADMIN!I:J,2,FALSE)</f>
        <v>HT01152-04</v>
      </c>
      <c r="AG2214" s="142">
        <f>IF(SUMPRODUCT(($A$4:$A2214=A2214)*($V$4:$V2214=V2214))&gt;1,0,1)</f>
        <v>0</v>
      </c>
    </row>
    <row r="2215" spans="1:33">
      <c r="A2215" s="86" t="s">
        <v>1090</v>
      </c>
      <c r="B2215" s="86" t="s">
        <v>1090</v>
      </c>
      <c r="C2215" s="86" t="s">
        <v>26</v>
      </c>
      <c r="D2215" s="142"/>
      <c r="E2215" s="142"/>
      <c r="F2215" s="142" t="s">
        <v>16</v>
      </c>
      <c r="G2215" s="142" t="str">
        <f t="shared" si="126"/>
        <v>Novembre</v>
      </c>
      <c r="H2215" s="158">
        <v>42704</v>
      </c>
      <c r="I2215" s="84" t="s">
        <v>1050</v>
      </c>
      <c r="J2215" s="142" t="s">
        <v>1029</v>
      </c>
      <c r="K2215" s="142" t="s">
        <v>1029</v>
      </c>
      <c r="L2215" s="142"/>
      <c r="M2215" s="80" t="str">
        <f>IFERROR(VLOOKUP(K2215,REFERENCES!R:S,2,FALSE),"")</f>
        <v/>
      </c>
      <c r="N2215" s="75">
        <v>400</v>
      </c>
      <c r="O2215" s="75"/>
      <c r="P2215" s="75"/>
      <c r="Q2215" s="75"/>
      <c r="R2215" s="79"/>
      <c r="S2215" s="144">
        <v>400</v>
      </c>
      <c r="T2215" s="85" t="s">
        <v>1040</v>
      </c>
      <c r="U2215" s="142" t="s">
        <v>174</v>
      </c>
      <c r="V2215" s="142" t="s">
        <v>494</v>
      </c>
      <c r="W2215" s="86" t="s">
        <v>1814</v>
      </c>
      <c r="X2215" s="142"/>
      <c r="Y2215" s="142"/>
      <c r="Z2215" s="142"/>
      <c r="AA2215" s="142"/>
      <c r="AB2215" s="142" t="str">
        <f t="shared" si="127"/>
        <v>WOR20161130OUPO9È</v>
      </c>
      <c r="AC2215" s="142">
        <f t="shared" si="128"/>
        <v>0</v>
      </c>
      <c r="AD2215" s="142" t="str">
        <f>VLOOKUP(U2215,NIVEAUXADMIN!A:B,2,FALSE)</f>
        <v>HT01</v>
      </c>
      <c r="AE2215" s="142" t="str">
        <f>VLOOKUP(V2215,NIVEAUXADMIN!E:F,2,FALSE)</f>
        <v>HT01152</v>
      </c>
      <c r="AF2215" s="142" t="str">
        <f>VLOOKUP(W2215,NIVEAUXADMIN!I:J,2,FALSE)</f>
        <v>HT01152-04</v>
      </c>
      <c r="AG2215" s="142">
        <f>IF(SUMPRODUCT(($A$4:$A2215=A2215)*($V$4:$V2215=V2215))&gt;1,0,1)</f>
        <v>0</v>
      </c>
    </row>
    <row r="2216" spans="1:33">
      <c r="A2216" s="86" t="s">
        <v>1090</v>
      </c>
      <c r="B2216" s="86" t="s">
        <v>1090</v>
      </c>
      <c r="C2216" s="86" t="s">
        <v>26</v>
      </c>
      <c r="D2216" s="142"/>
      <c r="E2216" s="142" t="s">
        <v>1207</v>
      </c>
      <c r="F2216" s="142" t="s">
        <v>16</v>
      </c>
      <c r="G2216" s="142" t="str">
        <f t="shared" si="126"/>
        <v>Novembre</v>
      </c>
      <c r="H2216" s="158">
        <v>42704</v>
      </c>
      <c r="I2216" s="84" t="s">
        <v>1049</v>
      </c>
      <c r="J2216" s="142" t="s">
        <v>1084</v>
      </c>
      <c r="K2216" s="142" t="s">
        <v>1085</v>
      </c>
      <c r="L2216" s="142"/>
      <c r="M2216" s="80" t="str">
        <f>IFERROR(VLOOKUP(K2216,REFERENCES!R:S,2,FALSE),"")</f>
        <v>Valeur en USD</v>
      </c>
      <c r="N2216" s="75">
        <v>25</v>
      </c>
      <c r="O2216" s="75"/>
      <c r="P2216" s="75"/>
      <c r="Q2216" s="75"/>
      <c r="R2216" s="79"/>
      <c r="S2216" s="144">
        <v>198</v>
      </c>
      <c r="T2216" s="85"/>
      <c r="U2216" s="142" t="s">
        <v>174</v>
      </c>
      <c r="V2216" s="142" t="s">
        <v>494</v>
      </c>
      <c r="W2216" s="86" t="s">
        <v>1814</v>
      </c>
      <c r="X2216" s="142"/>
      <c r="Y2216" s="142"/>
      <c r="Z2216" s="142"/>
      <c r="AA2216" s="142" t="s">
        <v>1244</v>
      </c>
      <c r="AB2216" s="142" t="str">
        <f t="shared" si="127"/>
        <v>WOR20161130OUPO9È</v>
      </c>
      <c r="AC2216" s="142">
        <f t="shared" si="128"/>
        <v>0</v>
      </c>
      <c r="AD2216" s="142" t="str">
        <f>VLOOKUP(U2216,NIVEAUXADMIN!A:B,2,FALSE)</f>
        <v>HT01</v>
      </c>
      <c r="AE2216" s="142" t="str">
        <f>VLOOKUP(V2216,NIVEAUXADMIN!E:F,2,FALSE)</f>
        <v>HT01152</v>
      </c>
      <c r="AF2216" s="142" t="str">
        <f>VLOOKUP(W2216,NIVEAUXADMIN!I:J,2,FALSE)</f>
        <v>HT01152-04</v>
      </c>
      <c r="AG2216" s="142">
        <f>IF(SUMPRODUCT(($A$4:$A2216=A2216)*($V$4:$V2216=V2216))&gt;1,0,1)</f>
        <v>0</v>
      </c>
    </row>
    <row r="2217" spans="1:33">
      <c r="A2217" s="86" t="s">
        <v>1090</v>
      </c>
      <c r="B2217" s="86" t="s">
        <v>1090</v>
      </c>
      <c r="C2217" s="86" t="s">
        <v>26</v>
      </c>
      <c r="D2217" s="142"/>
      <c r="E2217" s="142" t="s">
        <v>1207</v>
      </c>
      <c r="F2217" s="142" t="s">
        <v>16</v>
      </c>
      <c r="G2217" s="142" t="str">
        <f t="shared" si="126"/>
        <v>Novembre</v>
      </c>
      <c r="H2217" s="158">
        <v>42704</v>
      </c>
      <c r="I2217" s="84" t="s">
        <v>1049</v>
      </c>
      <c r="J2217" s="142" t="s">
        <v>1084</v>
      </c>
      <c r="K2217" s="142" t="s">
        <v>1085</v>
      </c>
      <c r="L2217" s="142"/>
      <c r="M2217" s="80" t="str">
        <f>IFERROR(VLOOKUP(K2217,REFERENCES!R:S,2,FALSE),"")</f>
        <v>Valeur en USD</v>
      </c>
      <c r="N2217" s="75">
        <v>25</v>
      </c>
      <c r="O2217" s="75"/>
      <c r="P2217" s="75"/>
      <c r="Q2217" s="75"/>
      <c r="R2217" s="79"/>
      <c r="S2217" s="144">
        <v>181</v>
      </c>
      <c r="T2217" s="85"/>
      <c r="U2217" s="142" t="s">
        <v>174</v>
      </c>
      <c r="V2217" s="142" t="s">
        <v>494</v>
      </c>
      <c r="W2217" s="86" t="s">
        <v>1804</v>
      </c>
      <c r="X2217" s="142"/>
      <c r="Y2217" s="142"/>
      <c r="Z2217" s="142"/>
      <c r="AA2217" s="142" t="s">
        <v>1244</v>
      </c>
      <c r="AB2217" s="142" t="str">
        <f t="shared" si="127"/>
        <v>WOR20161130OUPO8È</v>
      </c>
      <c r="AC2217" s="142">
        <f t="shared" si="128"/>
        <v>0</v>
      </c>
      <c r="AD2217" s="142" t="str">
        <f>VLOOKUP(U2217,NIVEAUXADMIN!A:B,2,FALSE)</f>
        <v>HT01</v>
      </c>
      <c r="AE2217" s="142" t="str">
        <f>VLOOKUP(V2217,NIVEAUXADMIN!E:F,2,FALSE)</f>
        <v>HT01152</v>
      </c>
      <c r="AF2217" s="142" t="str">
        <f>VLOOKUP(W2217,NIVEAUXADMIN!I:J,2,FALSE)</f>
        <v>HT01152-03</v>
      </c>
      <c r="AG2217" s="142">
        <f>IF(SUMPRODUCT(($A$4:$A2217=A2217)*($V$4:$V2217=V2217))&gt;1,0,1)</f>
        <v>0</v>
      </c>
    </row>
    <row r="2218" spans="1:33">
      <c r="A2218" s="86" t="s">
        <v>1090</v>
      </c>
      <c r="B2218" s="86" t="s">
        <v>1090</v>
      </c>
      <c r="C2218" s="86" t="s">
        <v>26</v>
      </c>
      <c r="D2218" s="142"/>
      <c r="E2218" s="142"/>
      <c r="F2218" s="142" t="s">
        <v>16</v>
      </c>
      <c r="G2218" s="142" t="str">
        <f t="shared" si="126"/>
        <v>Novembre</v>
      </c>
      <c r="H2218" s="158">
        <v>42704</v>
      </c>
      <c r="I2218" s="84" t="s">
        <v>1049</v>
      </c>
      <c r="J2218" s="142" t="s">
        <v>1084</v>
      </c>
      <c r="K2218" s="142" t="s">
        <v>1086</v>
      </c>
      <c r="L2218" s="142"/>
      <c r="M2218" s="80" t="str">
        <f>IFERROR(VLOOKUP(K2218,REFERENCES!R:S,2,FALSE),"")</f>
        <v>Valeur en USD</v>
      </c>
      <c r="N2218" s="75">
        <v>50</v>
      </c>
      <c r="O2218" s="75"/>
      <c r="P2218" s="75"/>
      <c r="Q2218" s="75"/>
      <c r="R2218" s="79"/>
      <c r="S2218" s="144">
        <v>654</v>
      </c>
      <c r="T2218" s="85"/>
      <c r="U2218" s="142" t="s">
        <v>174</v>
      </c>
      <c r="V2218" s="142" t="s">
        <v>494</v>
      </c>
      <c r="W2218" s="86" t="s">
        <v>1804</v>
      </c>
      <c r="X2218" s="142"/>
      <c r="Y2218" s="142"/>
      <c r="Z2218" s="142"/>
      <c r="AA2218" s="142" t="s">
        <v>1091</v>
      </c>
      <c r="AB2218" s="142" t="str">
        <f t="shared" si="127"/>
        <v>WOR20161130OUPO8È</v>
      </c>
      <c r="AC2218" s="142">
        <f t="shared" si="128"/>
        <v>0</v>
      </c>
      <c r="AD2218" s="142" t="str">
        <f>VLOOKUP(U2218,NIVEAUXADMIN!A:B,2,FALSE)</f>
        <v>HT01</v>
      </c>
      <c r="AE2218" s="142" t="str">
        <f>VLOOKUP(V2218,NIVEAUXADMIN!E:F,2,FALSE)</f>
        <v>HT01152</v>
      </c>
      <c r="AF2218" s="142" t="str">
        <f>VLOOKUP(W2218,NIVEAUXADMIN!I:J,2,FALSE)</f>
        <v>HT01152-03</v>
      </c>
      <c r="AG2218" s="142">
        <f>IF(SUMPRODUCT(($A$4:$A2218=A2218)*($V$4:$V2218=V2218))&gt;1,0,1)</f>
        <v>0</v>
      </c>
    </row>
    <row r="2219" spans="1:33">
      <c r="A2219" s="86" t="s">
        <v>1090</v>
      </c>
      <c r="B2219" s="86" t="s">
        <v>1090</v>
      </c>
      <c r="C2219" s="86" t="s">
        <v>26</v>
      </c>
      <c r="D2219" s="142"/>
      <c r="E2219" s="142"/>
      <c r="F2219" s="142" t="s">
        <v>16</v>
      </c>
      <c r="G2219" s="142" t="str">
        <f t="shared" si="126"/>
        <v>Decembre</v>
      </c>
      <c r="H2219" s="158">
        <v>42706</v>
      </c>
      <c r="I2219" s="84" t="s">
        <v>1051</v>
      </c>
      <c r="J2219" s="142" t="s">
        <v>1052</v>
      </c>
      <c r="K2219" s="142" t="s">
        <v>1059</v>
      </c>
      <c r="L2219" s="142"/>
      <c r="M2219" s="80" t="str">
        <f>IFERROR(VLOOKUP(K2219,REFERENCES!R:S,2,FALSE),"")</f>
        <v>Nombre</v>
      </c>
      <c r="N2219" s="75">
        <v>12960</v>
      </c>
      <c r="O2219" s="75"/>
      <c r="P2219" s="75"/>
      <c r="Q2219" s="75"/>
      <c r="R2219" s="79"/>
      <c r="S2219" s="144">
        <v>216</v>
      </c>
      <c r="T2219" s="85" t="s">
        <v>1040</v>
      </c>
      <c r="U2219" s="142" t="s">
        <v>174</v>
      </c>
      <c r="V2219" s="142" t="s">
        <v>494</v>
      </c>
      <c r="W2219" s="86" t="s">
        <v>1814</v>
      </c>
      <c r="X2219" s="142"/>
      <c r="Y2219" s="142"/>
      <c r="Z2219" s="142"/>
      <c r="AA2219" s="142"/>
      <c r="AB2219" s="142" t="str">
        <f t="shared" si="127"/>
        <v>WOR2016122OUPO9È</v>
      </c>
      <c r="AC2219" s="142">
        <f t="shared" si="128"/>
        <v>0</v>
      </c>
      <c r="AD2219" s="142" t="str">
        <f>VLOOKUP(U2219,NIVEAUXADMIN!A:B,2,FALSE)</f>
        <v>HT01</v>
      </c>
      <c r="AE2219" s="142" t="str">
        <f>VLOOKUP(V2219,NIVEAUXADMIN!E:F,2,FALSE)</f>
        <v>HT01152</v>
      </c>
      <c r="AF2219" s="142" t="str">
        <f>VLOOKUP(W2219,NIVEAUXADMIN!I:J,2,FALSE)</f>
        <v>HT01152-04</v>
      </c>
      <c r="AG2219" s="142">
        <f>IF(SUMPRODUCT(($A$4:$A2219=A2219)*($V$4:$V2219=V2219))&gt;1,0,1)</f>
        <v>0</v>
      </c>
    </row>
    <row r="2220" spans="1:33">
      <c r="A2220" s="86" t="s">
        <v>1090</v>
      </c>
      <c r="B2220" s="86" t="s">
        <v>1090</v>
      </c>
      <c r="C2220" s="86" t="s">
        <v>26</v>
      </c>
      <c r="D2220" s="142"/>
      <c r="E2220" s="142"/>
      <c r="F2220" s="142" t="s">
        <v>16</v>
      </c>
      <c r="G2220" s="142" t="str">
        <f t="shared" si="126"/>
        <v>Decembre</v>
      </c>
      <c r="H2220" s="158">
        <v>42706</v>
      </c>
      <c r="I2220" s="84" t="s">
        <v>1051</v>
      </c>
      <c r="J2220" s="142" t="s">
        <v>1052</v>
      </c>
      <c r="K2220" s="142" t="s">
        <v>1062</v>
      </c>
      <c r="L2220" s="142"/>
      <c r="M2220" s="80" t="str">
        <f>IFERROR(VLOOKUP(K2220,REFERENCES!R:S,2,FALSE),"")</f>
        <v>Nombre</v>
      </c>
      <c r="N2220" s="75">
        <v>6</v>
      </c>
      <c r="O2220" s="75"/>
      <c r="P2220" s="75"/>
      <c r="Q2220" s="75"/>
      <c r="R2220" s="79"/>
      <c r="S2220" s="144">
        <v>6</v>
      </c>
      <c r="T2220" s="85" t="s">
        <v>1040</v>
      </c>
      <c r="U2220" s="142" t="s">
        <v>174</v>
      </c>
      <c r="V2220" s="142" t="s">
        <v>494</v>
      </c>
      <c r="W2220" s="86" t="s">
        <v>1814</v>
      </c>
      <c r="X2220" s="142"/>
      <c r="Y2220" s="142"/>
      <c r="Z2220" s="142"/>
      <c r="AA2220" s="142"/>
      <c r="AB2220" s="142" t="str">
        <f t="shared" si="127"/>
        <v>WOR2016122OUPO9È</v>
      </c>
      <c r="AC2220" s="142">
        <f t="shared" si="128"/>
        <v>0</v>
      </c>
      <c r="AD2220" s="142" t="str">
        <f>VLOOKUP(U2220,NIVEAUXADMIN!A:B,2,FALSE)</f>
        <v>HT01</v>
      </c>
      <c r="AE2220" s="142" t="str">
        <f>VLOOKUP(V2220,NIVEAUXADMIN!E:F,2,FALSE)</f>
        <v>HT01152</v>
      </c>
      <c r="AF2220" s="142" t="str">
        <f>VLOOKUP(W2220,NIVEAUXADMIN!I:J,2,FALSE)</f>
        <v>HT01152-04</v>
      </c>
      <c r="AG2220" s="142">
        <f>IF(SUMPRODUCT(($A$4:$A2220=A2220)*($V$4:$V2220=V2220))&gt;1,0,1)</f>
        <v>0</v>
      </c>
    </row>
    <row r="2221" spans="1:33">
      <c r="A2221" s="86" t="s">
        <v>1090</v>
      </c>
      <c r="B2221" s="86" t="s">
        <v>1090</v>
      </c>
      <c r="C2221" s="86" t="s">
        <v>26</v>
      </c>
      <c r="D2221" s="142"/>
      <c r="E2221" s="142"/>
      <c r="F2221" s="142" t="s">
        <v>16</v>
      </c>
      <c r="G2221" s="142" t="str">
        <f t="shared" si="126"/>
        <v>Decembre</v>
      </c>
      <c r="H2221" s="158">
        <v>42706</v>
      </c>
      <c r="I2221" s="84" t="s">
        <v>1051</v>
      </c>
      <c r="J2221" s="142" t="s">
        <v>1052</v>
      </c>
      <c r="K2221" s="142" t="s">
        <v>1057</v>
      </c>
      <c r="L2221" s="142"/>
      <c r="M2221" s="80" t="str">
        <f>IFERROR(VLOOKUP(K2221,REFERENCES!R:S,2,FALSE),"")</f>
        <v>Nombre</v>
      </c>
      <c r="N2221" s="75">
        <v>6</v>
      </c>
      <c r="O2221" s="75"/>
      <c r="P2221" s="75"/>
      <c r="Q2221" s="75"/>
      <c r="R2221" s="79"/>
      <c r="S2221" s="144">
        <v>6</v>
      </c>
      <c r="T2221" s="85" t="s">
        <v>1040</v>
      </c>
      <c r="U2221" s="142" t="s">
        <v>174</v>
      </c>
      <c r="V2221" s="142" t="s">
        <v>494</v>
      </c>
      <c r="W2221" s="86" t="s">
        <v>1814</v>
      </c>
      <c r="X2221" s="142"/>
      <c r="Y2221" s="142"/>
      <c r="Z2221" s="142"/>
      <c r="AA2221" s="142" t="s">
        <v>1245</v>
      </c>
      <c r="AB2221" s="142" t="str">
        <f t="shared" si="127"/>
        <v>WOR2016122OUPO9È</v>
      </c>
      <c r="AC2221" s="142">
        <f t="shared" si="128"/>
        <v>0</v>
      </c>
      <c r="AD2221" s="142" t="str">
        <f>VLOOKUP(U2221,NIVEAUXADMIN!A:B,2,FALSE)</f>
        <v>HT01</v>
      </c>
      <c r="AE2221" s="142" t="str">
        <f>VLOOKUP(V2221,NIVEAUXADMIN!E:F,2,FALSE)</f>
        <v>HT01152</v>
      </c>
      <c r="AF2221" s="142" t="str">
        <f>VLOOKUP(W2221,NIVEAUXADMIN!I:J,2,FALSE)</f>
        <v>HT01152-04</v>
      </c>
      <c r="AG2221" s="142">
        <f>IF(SUMPRODUCT(($A$4:$A2221=A2221)*($V$4:$V2221=V2221))&gt;1,0,1)</f>
        <v>0</v>
      </c>
    </row>
    <row r="2222" spans="1:33">
      <c r="A2222" s="86" t="s">
        <v>1090</v>
      </c>
      <c r="B2222" s="86" t="s">
        <v>1090</v>
      </c>
      <c r="C2222" s="86" t="s">
        <v>26</v>
      </c>
      <c r="D2222" s="142"/>
      <c r="E2222" s="142"/>
      <c r="F2222" s="142" t="s">
        <v>16</v>
      </c>
      <c r="G2222" s="142" t="str">
        <f t="shared" si="126"/>
        <v>Decembre</v>
      </c>
      <c r="H2222" s="158">
        <v>42706</v>
      </c>
      <c r="I2222" s="84" t="s">
        <v>1050</v>
      </c>
      <c r="J2222" s="142" t="s">
        <v>1029</v>
      </c>
      <c r="K2222" s="142" t="s">
        <v>1029</v>
      </c>
      <c r="L2222" s="142"/>
      <c r="M2222" s="80" t="str">
        <f>IFERROR(VLOOKUP(K2222,REFERENCES!R:S,2,FALSE),"")</f>
        <v/>
      </c>
      <c r="N2222" s="75">
        <v>216</v>
      </c>
      <c r="O2222" s="75"/>
      <c r="P2222" s="75"/>
      <c r="Q2222" s="75"/>
      <c r="R2222" s="79"/>
      <c r="S2222" s="144">
        <v>216</v>
      </c>
      <c r="T2222" s="85" t="s">
        <v>1040</v>
      </c>
      <c r="U2222" s="142" t="s">
        <v>174</v>
      </c>
      <c r="V2222" s="142" t="s">
        <v>494</v>
      </c>
      <c r="W2222" s="86" t="s">
        <v>1814</v>
      </c>
      <c r="X2222" s="142"/>
      <c r="Y2222" s="142"/>
      <c r="Z2222" s="142"/>
      <c r="AA2222" s="142"/>
      <c r="AB2222" s="142" t="str">
        <f t="shared" si="127"/>
        <v>WOR2016122OUPO9È</v>
      </c>
      <c r="AC2222" s="142">
        <f t="shared" si="128"/>
        <v>0</v>
      </c>
      <c r="AD2222" s="142" t="str">
        <f>VLOOKUP(U2222,NIVEAUXADMIN!A:B,2,FALSE)</f>
        <v>HT01</v>
      </c>
      <c r="AE2222" s="142" t="str">
        <f>VLOOKUP(V2222,NIVEAUXADMIN!E:F,2,FALSE)</f>
        <v>HT01152</v>
      </c>
      <c r="AF2222" s="142" t="str">
        <f>VLOOKUP(W2222,NIVEAUXADMIN!I:J,2,FALSE)</f>
        <v>HT01152-04</v>
      </c>
      <c r="AG2222" s="142">
        <f>IF(SUMPRODUCT(($A$4:$A2222=A2222)*($V$4:$V2222=V2222))&gt;1,0,1)</f>
        <v>0</v>
      </c>
    </row>
    <row r="2223" spans="1:33">
      <c r="A2223" s="86" t="s">
        <v>1090</v>
      </c>
      <c r="B2223" s="86" t="s">
        <v>1090</v>
      </c>
      <c r="C2223" s="86" t="s">
        <v>26</v>
      </c>
      <c r="D2223" s="142"/>
      <c r="E2223" s="142"/>
      <c r="F2223" s="142" t="s">
        <v>16</v>
      </c>
      <c r="G2223" s="142" t="str">
        <f t="shared" si="126"/>
        <v>Decembre</v>
      </c>
      <c r="H2223" s="158">
        <v>42710</v>
      </c>
      <c r="I2223" s="84" t="s">
        <v>1051</v>
      </c>
      <c r="J2223" s="142" t="s">
        <v>1052</v>
      </c>
      <c r="K2223" s="142" t="s">
        <v>1056</v>
      </c>
      <c r="L2223" s="142"/>
      <c r="M2223" s="80" t="str">
        <f>IFERROR(VLOOKUP(K2223,REFERENCES!R:S,2,FALSE),"")</f>
        <v>Nombre</v>
      </c>
      <c r="N2223" s="75">
        <v>250</v>
      </c>
      <c r="O2223" s="75"/>
      <c r="P2223" s="75"/>
      <c r="Q2223" s="75"/>
      <c r="R2223" s="79"/>
      <c r="S2223" s="144">
        <v>250</v>
      </c>
      <c r="T2223" s="85" t="s">
        <v>1040</v>
      </c>
      <c r="U2223" s="142" t="s">
        <v>153</v>
      </c>
      <c r="V2223" s="142" t="s">
        <v>302</v>
      </c>
      <c r="W2223" s="86" t="s">
        <v>1394</v>
      </c>
      <c r="X2223" s="142" t="s">
        <v>1246</v>
      </c>
      <c r="Y2223" s="142"/>
      <c r="Z2223" s="142"/>
      <c r="AA2223" s="142"/>
      <c r="AB2223" s="142" t="str">
        <f t="shared" si="127"/>
        <v>WOR2016126NIPE1È</v>
      </c>
      <c r="AC2223" s="142">
        <f t="shared" si="128"/>
        <v>0</v>
      </c>
      <c r="AD2223" s="142" t="str">
        <f>VLOOKUP(U2223,NIVEAUXADMIN!A:B,2,FALSE)</f>
        <v>HT10</v>
      </c>
      <c r="AE2223" s="142" t="str">
        <f>VLOOKUP(V2223,NIVEAUXADMIN!E:F,2,FALSE)</f>
        <v>HT101022</v>
      </c>
      <c r="AF2223" s="142" t="str">
        <f>VLOOKUP(W2223,NIVEAUXADMIN!I:J,2,FALSE)</f>
        <v>HT101022-01</v>
      </c>
      <c r="AG2223" s="142">
        <f>IF(SUMPRODUCT(($A$4:$A2223=A2223)*($V$4:$V2223=V2223))&gt;1,0,1)</f>
        <v>0</v>
      </c>
    </row>
    <row r="2224" spans="1:33">
      <c r="A2224" s="86" t="s">
        <v>1090</v>
      </c>
      <c r="B2224" s="86" t="s">
        <v>1090</v>
      </c>
      <c r="C2224" s="86" t="s">
        <v>26</v>
      </c>
      <c r="D2224" s="142"/>
      <c r="E2224" s="142"/>
      <c r="F2224" s="142" t="s">
        <v>16</v>
      </c>
      <c r="G2224" s="142" t="str">
        <f t="shared" si="126"/>
        <v>Decembre</v>
      </c>
      <c r="H2224" s="158">
        <v>42710</v>
      </c>
      <c r="I2224" s="84" t="s">
        <v>1051</v>
      </c>
      <c r="J2224" s="142" t="s">
        <v>1052</v>
      </c>
      <c r="K2224" s="142" t="s">
        <v>1054</v>
      </c>
      <c r="L2224" s="142"/>
      <c r="M2224" s="80" t="str">
        <f>IFERROR(VLOOKUP(K2224,REFERENCES!R:S,2,FALSE),"")</f>
        <v>Nombre</v>
      </c>
      <c r="N2224" s="75">
        <v>500</v>
      </c>
      <c r="O2224" s="75"/>
      <c r="P2224" s="75"/>
      <c r="Q2224" s="75"/>
      <c r="R2224" s="79"/>
      <c r="S2224" s="144">
        <v>250</v>
      </c>
      <c r="T2224" s="85" t="s">
        <v>1040</v>
      </c>
      <c r="U2224" s="142" t="s">
        <v>153</v>
      </c>
      <c r="V2224" s="142" t="s">
        <v>302</v>
      </c>
      <c r="W2224" s="86" t="s">
        <v>1394</v>
      </c>
      <c r="X2224" s="142" t="s">
        <v>1246</v>
      </c>
      <c r="Y2224" s="142"/>
      <c r="Z2224" s="142"/>
      <c r="AA2224" s="142"/>
      <c r="AB2224" s="142" t="str">
        <f t="shared" si="127"/>
        <v>WOR2016126NIPE1È</v>
      </c>
      <c r="AC2224" s="142">
        <f t="shared" si="128"/>
        <v>0</v>
      </c>
      <c r="AD2224" s="142" t="str">
        <f>VLOOKUP(U2224,NIVEAUXADMIN!A:B,2,FALSE)</f>
        <v>HT10</v>
      </c>
      <c r="AE2224" s="142" t="str">
        <f>VLOOKUP(V2224,NIVEAUXADMIN!E:F,2,FALSE)</f>
        <v>HT101022</v>
      </c>
      <c r="AF2224" s="142" t="str">
        <f>VLOOKUP(W2224,NIVEAUXADMIN!I:J,2,FALSE)</f>
        <v>HT101022-01</v>
      </c>
      <c r="AG2224" s="142">
        <f>IF(SUMPRODUCT(($A$4:$A2224=A2224)*($V$4:$V2224=V2224))&gt;1,0,1)</f>
        <v>0</v>
      </c>
    </row>
    <row r="2225" spans="1:33">
      <c r="A2225" s="86" t="s">
        <v>1090</v>
      </c>
      <c r="B2225" s="86" t="s">
        <v>1090</v>
      </c>
      <c r="C2225" s="86" t="s">
        <v>26</v>
      </c>
      <c r="D2225" s="142"/>
      <c r="E2225" s="142"/>
      <c r="F2225" s="142" t="s">
        <v>16</v>
      </c>
      <c r="G2225" s="142" t="str">
        <f t="shared" si="126"/>
        <v>Decembre</v>
      </c>
      <c r="H2225" s="158">
        <v>42710</v>
      </c>
      <c r="I2225" s="84" t="s">
        <v>1051</v>
      </c>
      <c r="J2225" s="142" t="s">
        <v>1052</v>
      </c>
      <c r="K2225" s="142" t="s">
        <v>1063</v>
      </c>
      <c r="L2225" s="142"/>
      <c r="M2225" s="80" t="str">
        <f>IFERROR(VLOOKUP(K2225,REFERENCES!R:S,2,FALSE),"")</f>
        <v>Nombre</v>
      </c>
      <c r="N2225" s="75">
        <v>250</v>
      </c>
      <c r="O2225" s="75"/>
      <c r="P2225" s="75"/>
      <c r="Q2225" s="75"/>
      <c r="R2225" s="79"/>
      <c r="S2225" s="144">
        <v>250</v>
      </c>
      <c r="T2225" s="85" t="s">
        <v>1040</v>
      </c>
      <c r="U2225" s="142" t="s">
        <v>153</v>
      </c>
      <c r="V2225" s="142" t="s">
        <v>302</v>
      </c>
      <c r="W2225" s="86" t="s">
        <v>1394</v>
      </c>
      <c r="X2225" s="142" t="s">
        <v>1246</v>
      </c>
      <c r="Y2225" s="142"/>
      <c r="Z2225" s="142"/>
      <c r="AA2225" s="142"/>
      <c r="AB2225" s="142" t="str">
        <f t="shared" si="127"/>
        <v>WOR2016126NIPE1È</v>
      </c>
      <c r="AC2225" s="142">
        <f t="shared" si="128"/>
        <v>0</v>
      </c>
      <c r="AD2225" s="142" t="str">
        <f>VLOOKUP(U2225,NIVEAUXADMIN!A:B,2,FALSE)</f>
        <v>HT10</v>
      </c>
      <c r="AE2225" s="142" t="str">
        <f>VLOOKUP(V2225,NIVEAUXADMIN!E:F,2,FALSE)</f>
        <v>HT101022</v>
      </c>
      <c r="AF2225" s="142" t="str">
        <f>VLOOKUP(W2225,NIVEAUXADMIN!I:J,2,FALSE)</f>
        <v>HT101022-01</v>
      </c>
      <c r="AG2225" s="142">
        <f>IF(SUMPRODUCT(($A$4:$A2225=A2225)*($V$4:$V2225=V2225))&gt;1,0,1)</f>
        <v>0</v>
      </c>
    </row>
    <row r="2226" spans="1:33">
      <c r="A2226" s="86" t="s">
        <v>1090</v>
      </c>
      <c r="B2226" s="86" t="s">
        <v>1090</v>
      </c>
      <c r="C2226" s="86" t="s">
        <v>26</v>
      </c>
      <c r="D2226" s="142"/>
      <c r="E2226" s="142"/>
      <c r="F2226" s="142" t="s">
        <v>16</v>
      </c>
      <c r="G2226" s="142" t="str">
        <f t="shared" ref="G2226:G2289" si="129">CHOOSE(MONTH(H2226), "Janvier", "Fevrier", "Mars", "Avril", "Mai", "Juin", "Juillet", "Aout", "Septembre", "Octobre", "Novembre", "Decembre")</f>
        <v>Decembre</v>
      </c>
      <c r="H2226" s="158">
        <v>42710</v>
      </c>
      <c r="I2226" s="84" t="s">
        <v>1051</v>
      </c>
      <c r="J2226" s="142" t="s">
        <v>1052</v>
      </c>
      <c r="K2226" s="142" t="s">
        <v>1056</v>
      </c>
      <c r="L2226" s="142"/>
      <c r="M2226" s="80" t="str">
        <f>IFERROR(VLOOKUP(K2226,REFERENCES!R:S,2,FALSE),"")</f>
        <v>Nombre</v>
      </c>
      <c r="N2226" s="75">
        <v>250</v>
      </c>
      <c r="O2226" s="75"/>
      <c r="P2226" s="75"/>
      <c r="Q2226" s="75"/>
      <c r="R2226" s="79"/>
      <c r="S2226" s="144">
        <v>250</v>
      </c>
      <c r="T2226" s="85" t="s">
        <v>1040</v>
      </c>
      <c r="U2226" s="142" t="s">
        <v>153</v>
      </c>
      <c r="V2226" s="142" t="s">
        <v>302</v>
      </c>
      <c r="W2226" s="86" t="s">
        <v>1394</v>
      </c>
      <c r="X2226" s="142" t="s">
        <v>1247</v>
      </c>
      <c r="Y2226" s="142"/>
      <c r="Z2226" s="142"/>
      <c r="AA2226" s="142"/>
      <c r="AB2226" s="142" t="str">
        <f t="shared" si="127"/>
        <v>WOR2016126NIPE1È</v>
      </c>
      <c r="AC2226" s="142">
        <f t="shared" si="128"/>
        <v>0</v>
      </c>
      <c r="AD2226" s="142" t="str">
        <f>VLOOKUP(U2226,NIVEAUXADMIN!A:B,2,FALSE)</f>
        <v>HT10</v>
      </c>
      <c r="AE2226" s="142" t="str">
        <f>VLOOKUP(V2226,NIVEAUXADMIN!E:F,2,FALSE)</f>
        <v>HT101022</v>
      </c>
      <c r="AF2226" s="142" t="str">
        <f>VLOOKUP(W2226,NIVEAUXADMIN!I:J,2,FALSE)</f>
        <v>HT101022-01</v>
      </c>
      <c r="AG2226" s="142">
        <f>IF(SUMPRODUCT(($A$4:$A2226=A2226)*($V$4:$V2226=V2226))&gt;1,0,1)</f>
        <v>0</v>
      </c>
    </row>
    <row r="2227" spans="1:33">
      <c r="A2227" s="86" t="s">
        <v>1090</v>
      </c>
      <c r="B2227" s="86" t="s">
        <v>1090</v>
      </c>
      <c r="C2227" s="86" t="s">
        <v>26</v>
      </c>
      <c r="D2227" s="142"/>
      <c r="E2227" s="142"/>
      <c r="F2227" s="142" t="s">
        <v>16</v>
      </c>
      <c r="G2227" s="142" t="str">
        <f t="shared" si="129"/>
        <v>Decembre</v>
      </c>
      <c r="H2227" s="158">
        <v>42710</v>
      </c>
      <c r="I2227" s="84" t="s">
        <v>1051</v>
      </c>
      <c r="J2227" s="142" t="s">
        <v>1052</v>
      </c>
      <c r="K2227" s="142" t="s">
        <v>1054</v>
      </c>
      <c r="L2227" s="142"/>
      <c r="M2227" s="80" t="str">
        <f>IFERROR(VLOOKUP(K2227,REFERENCES!R:S,2,FALSE),"")</f>
        <v>Nombre</v>
      </c>
      <c r="N2227" s="75">
        <v>500</v>
      </c>
      <c r="O2227" s="75"/>
      <c r="P2227" s="75"/>
      <c r="Q2227" s="75"/>
      <c r="R2227" s="79"/>
      <c r="S2227" s="144">
        <v>250</v>
      </c>
      <c r="T2227" s="85" t="s">
        <v>1040</v>
      </c>
      <c r="U2227" s="142" t="s">
        <v>153</v>
      </c>
      <c r="V2227" s="142" t="s">
        <v>302</v>
      </c>
      <c r="W2227" s="86" t="s">
        <v>1394</v>
      </c>
      <c r="X2227" s="142" t="s">
        <v>1247</v>
      </c>
      <c r="Y2227" s="142"/>
      <c r="Z2227" s="142"/>
      <c r="AA2227" s="142"/>
      <c r="AB2227" s="142" t="str">
        <f t="shared" si="127"/>
        <v>WOR2016126NIPE1È</v>
      </c>
      <c r="AC2227" s="142">
        <f t="shared" si="128"/>
        <v>0</v>
      </c>
      <c r="AD2227" s="142" t="str">
        <f>VLOOKUP(U2227,NIVEAUXADMIN!A:B,2,FALSE)</f>
        <v>HT10</v>
      </c>
      <c r="AE2227" s="142" t="str">
        <f>VLOOKUP(V2227,NIVEAUXADMIN!E:F,2,FALSE)</f>
        <v>HT101022</v>
      </c>
      <c r="AF2227" s="142" t="str">
        <f>VLOOKUP(W2227,NIVEAUXADMIN!I:J,2,FALSE)</f>
        <v>HT101022-01</v>
      </c>
      <c r="AG2227" s="142">
        <f>IF(SUMPRODUCT(($A$4:$A2227=A2227)*($V$4:$V2227=V2227))&gt;1,0,1)</f>
        <v>0</v>
      </c>
    </row>
    <row r="2228" spans="1:33">
      <c r="A2228" s="86" t="s">
        <v>1090</v>
      </c>
      <c r="B2228" s="86" t="s">
        <v>1090</v>
      </c>
      <c r="C2228" s="86" t="s">
        <v>26</v>
      </c>
      <c r="D2228" s="142"/>
      <c r="E2228" s="142"/>
      <c r="F2228" s="142" t="s">
        <v>16</v>
      </c>
      <c r="G2228" s="142" t="str">
        <f t="shared" si="129"/>
        <v>Decembre</v>
      </c>
      <c r="H2228" s="158">
        <v>42710</v>
      </c>
      <c r="I2228" s="84" t="s">
        <v>1051</v>
      </c>
      <c r="J2228" s="142" t="s">
        <v>1052</v>
      </c>
      <c r="K2228" s="142" t="s">
        <v>1063</v>
      </c>
      <c r="L2228" s="142"/>
      <c r="M2228" s="80" t="str">
        <f>IFERROR(VLOOKUP(K2228,REFERENCES!R:S,2,FALSE),"")</f>
        <v>Nombre</v>
      </c>
      <c r="N2228" s="75">
        <v>250</v>
      </c>
      <c r="O2228" s="75"/>
      <c r="P2228" s="75"/>
      <c r="Q2228" s="75"/>
      <c r="R2228" s="79"/>
      <c r="S2228" s="144">
        <v>250</v>
      </c>
      <c r="T2228" s="85" t="s">
        <v>1040</v>
      </c>
      <c r="U2228" s="142" t="s">
        <v>153</v>
      </c>
      <c r="V2228" s="142" t="s">
        <v>302</v>
      </c>
      <c r="W2228" s="86" t="s">
        <v>1394</v>
      </c>
      <c r="X2228" s="142" t="s">
        <v>1247</v>
      </c>
      <c r="Y2228" s="142"/>
      <c r="Z2228" s="142"/>
      <c r="AA2228" s="142"/>
      <c r="AB2228" s="142" t="str">
        <f t="shared" si="127"/>
        <v>WOR2016126NIPE1È</v>
      </c>
      <c r="AC2228" s="142">
        <f t="shared" si="128"/>
        <v>0</v>
      </c>
      <c r="AD2228" s="142" t="str">
        <f>VLOOKUP(U2228,NIVEAUXADMIN!A:B,2,FALSE)</f>
        <v>HT10</v>
      </c>
      <c r="AE2228" s="142" t="str">
        <f>VLOOKUP(V2228,NIVEAUXADMIN!E:F,2,FALSE)</f>
        <v>HT101022</v>
      </c>
      <c r="AF2228" s="142" t="str">
        <f>VLOOKUP(W2228,NIVEAUXADMIN!I:J,2,FALSE)</f>
        <v>HT101022-01</v>
      </c>
      <c r="AG2228" s="142">
        <f>IF(SUMPRODUCT(($A$4:$A2228=A2228)*($V$4:$V2228=V2228))&gt;1,0,1)</f>
        <v>0</v>
      </c>
    </row>
    <row r="2229" spans="1:33">
      <c r="A2229" s="86" t="s">
        <v>1090</v>
      </c>
      <c r="B2229" s="86" t="s">
        <v>1090</v>
      </c>
      <c r="C2229" s="86" t="s">
        <v>26</v>
      </c>
      <c r="D2229" s="142"/>
      <c r="E2229" s="142"/>
      <c r="F2229" s="142" t="s">
        <v>16</v>
      </c>
      <c r="G2229" s="142" t="str">
        <f t="shared" si="129"/>
        <v>Decembre</v>
      </c>
      <c r="H2229" s="158">
        <v>42711</v>
      </c>
      <c r="I2229" s="84" t="s">
        <v>1051</v>
      </c>
      <c r="J2229" s="142" t="s">
        <v>1052</v>
      </c>
      <c r="K2229" s="142" t="s">
        <v>1054</v>
      </c>
      <c r="L2229" s="142"/>
      <c r="M2229" s="80" t="str">
        <f>IFERROR(VLOOKUP(K2229,REFERENCES!R:S,2,FALSE),"")</f>
        <v>Nombre</v>
      </c>
      <c r="N2229" s="75">
        <v>800</v>
      </c>
      <c r="O2229" s="75"/>
      <c r="P2229" s="75"/>
      <c r="Q2229" s="75"/>
      <c r="R2229" s="79"/>
      <c r="S2229" s="144">
        <v>400</v>
      </c>
      <c r="T2229" s="85" t="s">
        <v>1040</v>
      </c>
      <c r="U2229" s="142" t="s">
        <v>158</v>
      </c>
      <c r="V2229" s="142" t="s">
        <v>339</v>
      </c>
      <c r="W2229" s="86" t="s">
        <v>1444</v>
      </c>
      <c r="X2229" s="142"/>
      <c r="Y2229" s="142"/>
      <c r="Z2229" s="142"/>
      <c r="AA2229" s="142"/>
      <c r="AB2229" s="142" t="str">
        <f t="shared" si="127"/>
        <v>WOR2016127NOLI2È</v>
      </c>
      <c r="AC2229" s="142">
        <f t="shared" si="128"/>
        <v>0</v>
      </c>
      <c r="AD2229" s="142" t="str">
        <f>VLOOKUP(U2229,NIVEAUXADMIN!A:B,2,FALSE)</f>
        <v>HT03</v>
      </c>
      <c r="AE2229" s="142" t="str">
        <f>VLOOKUP(V2229,NIVEAUXADMIN!E:F,2,FALSE)</f>
        <v>HT03313</v>
      </c>
      <c r="AF2229" s="142" t="str">
        <f>VLOOKUP(W2229,NIVEAUXADMIN!I:J,2,FALSE)</f>
        <v>HT03313-02</v>
      </c>
      <c r="AG2229" s="142">
        <f>IF(SUMPRODUCT(($A$4:$A2229=A2229)*($V$4:$V2229=V2229))&gt;1,0,1)</f>
        <v>0</v>
      </c>
    </row>
    <row r="2230" spans="1:33">
      <c r="A2230" s="86" t="s">
        <v>1090</v>
      </c>
      <c r="B2230" s="86" t="s">
        <v>1090</v>
      </c>
      <c r="C2230" s="86" t="s">
        <v>26</v>
      </c>
      <c r="D2230" s="142"/>
      <c r="E2230" s="142"/>
      <c r="F2230" s="142" t="s">
        <v>16</v>
      </c>
      <c r="G2230" s="142" t="str">
        <f t="shared" si="129"/>
        <v>Decembre</v>
      </c>
      <c r="H2230" s="158">
        <v>42711</v>
      </c>
      <c r="I2230" s="84" t="s">
        <v>1049</v>
      </c>
      <c r="J2230" s="142" t="s">
        <v>1053</v>
      </c>
      <c r="K2230" s="142" t="s">
        <v>1048</v>
      </c>
      <c r="L2230" s="142"/>
      <c r="M2230" s="80" t="str">
        <f>IFERROR(VLOOKUP(K2230,REFERENCES!R:S,2,FALSE),"")</f>
        <v>Nombre</v>
      </c>
      <c r="N2230" s="75">
        <v>400</v>
      </c>
      <c r="O2230" s="75"/>
      <c r="P2230" s="75"/>
      <c r="Q2230" s="75"/>
      <c r="R2230" s="79"/>
      <c r="S2230" s="144">
        <v>400</v>
      </c>
      <c r="T2230" s="85" t="s">
        <v>1040</v>
      </c>
      <c r="U2230" s="142" t="s">
        <v>158</v>
      </c>
      <c r="V2230" s="142" t="s">
        <v>339</v>
      </c>
      <c r="W2230" s="86" t="s">
        <v>1444</v>
      </c>
      <c r="X2230" s="142"/>
      <c r="Y2230" s="142"/>
      <c r="Z2230" s="142"/>
      <c r="AA2230" s="142"/>
      <c r="AB2230" s="142" t="str">
        <f t="shared" si="127"/>
        <v>WOR2016127NOLI2È</v>
      </c>
      <c r="AC2230" s="142">
        <f t="shared" si="128"/>
        <v>0</v>
      </c>
      <c r="AD2230" s="142" t="str">
        <f>VLOOKUP(U2230,NIVEAUXADMIN!A:B,2,FALSE)</f>
        <v>HT03</v>
      </c>
      <c r="AE2230" s="142" t="str">
        <f>VLOOKUP(V2230,NIVEAUXADMIN!E:F,2,FALSE)</f>
        <v>HT03313</v>
      </c>
      <c r="AF2230" s="142" t="str">
        <f>VLOOKUP(W2230,NIVEAUXADMIN!I:J,2,FALSE)</f>
        <v>HT03313-02</v>
      </c>
      <c r="AG2230" s="142">
        <f>IF(SUMPRODUCT(($A$4:$A2230=A2230)*($V$4:$V2230=V2230))&gt;1,0,1)</f>
        <v>0</v>
      </c>
    </row>
    <row r="2231" spans="1:33">
      <c r="A2231" s="86" t="s">
        <v>1090</v>
      </c>
      <c r="B2231" s="86" t="s">
        <v>1090</v>
      </c>
      <c r="C2231" s="86" t="s">
        <v>26</v>
      </c>
      <c r="D2231" s="142"/>
      <c r="E2231" s="142"/>
      <c r="F2231" s="142" t="s">
        <v>16</v>
      </c>
      <c r="G2231" s="142" t="str">
        <f t="shared" si="129"/>
        <v>Decembre</v>
      </c>
      <c r="H2231" s="158">
        <v>42711</v>
      </c>
      <c r="I2231" s="84" t="s">
        <v>1051</v>
      </c>
      <c r="J2231" s="142" t="s">
        <v>1052</v>
      </c>
      <c r="K2231" s="142" t="s">
        <v>1062</v>
      </c>
      <c r="L2231" s="142"/>
      <c r="M2231" s="80" t="str">
        <f>IFERROR(VLOOKUP(K2231,REFERENCES!R:S,2,FALSE),"")</f>
        <v>Nombre</v>
      </c>
      <c r="N2231" s="75">
        <v>400</v>
      </c>
      <c r="O2231" s="75"/>
      <c r="P2231" s="75"/>
      <c r="Q2231" s="75"/>
      <c r="R2231" s="79"/>
      <c r="S2231" s="144">
        <v>400</v>
      </c>
      <c r="T2231" s="85" t="s">
        <v>1040</v>
      </c>
      <c r="U2231" s="142" t="s">
        <v>158</v>
      </c>
      <c r="V2231" s="142" t="s">
        <v>339</v>
      </c>
      <c r="W2231" s="86" t="s">
        <v>1444</v>
      </c>
      <c r="X2231" s="142"/>
      <c r="Y2231" s="142"/>
      <c r="Z2231" s="142"/>
      <c r="AA2231" s="142"/>
      <c r="AB2231" s="142" t="str">
        <f t="shared" si="127"/>
        <v>WOR2016127NOLI2È</v>
      </c>
      <c r="AC2231" s="142">
        <f t="shared" si="128"/>
        <v>0</v>
      </c>
      <c r="AD2231" s="142" t="str">
        <f>VLOOKUP(U2231,NIVEAUXADMIN!A:B,2,FALSE)</f>
        <v>HT03</v>
      </c>
      <c r="AE2231" s="142" t="str">
        <f>VLOOKUP(V2231,NIVEAUXADMIN!E:F,2,FALSE)</f>
        <v>HT03313</v>
      </c>
      <c r="AF2231" s="142" t="str">
        <f>VLOOKUP(W2231,NIVEAUXADMIN!I:J,2,FALSE)</f>
        <v>HT03313-02</v>
      </c>
      <c r="AG2231" s="142">
        <f>IF(SUMPRODUCT(($A$4:$A2231=A2231)*($V$4:$V2231=V2231))&gt;1,0,1)</f>
        <v>0</v>
      </c>
    </row>
    <row r="2232" spans="1:33">
      <c r="A2232" s="86" t="s">
        <v>1090</v>
      </c>
      <c r="B2232" s="86" t="s">
        <v>1090</v>
      </c>
      <c r="C2232" s="86" t="s">
        <v>26</v>
      </c>
      <c r="D2232" s="142"/>
      <c r="E2232" s="142"/>
      <c r="F2232" s="142" t="s">
        <v>16</v>
      </c>
      <c r="G2232" s="142" t="str">
        <f t="shared" si="129"/>
        <v>Decembre</v>
      </c>
      <c r="H2232" s="158">
        <v>42711</v>
      </c>
      <c r="I2232" s="84" t="s">
        <v>1051</v>
      </c>
      <c r="J2232" s="142" t="s">
        <v>1052</v>
      </c>
      <c r="K2232" s="142" t="s">
        <v>1058</v>
      </c>
      <c r="L2232" s="142"/>
      <c r="M2232" s="80" t="str">
        <f>IFERROR(VLOOKUP(K2232,REFERENCES!R:S,2,FALSE),"")</f>
        <v>Nombre</v>
      </c>
      <c r="N2232" s="75">
        <v>800</v>
      </c>
      <c r="O2232" s="75"/>
      <c r="P2232" s="75"/>
      <c r="Q2232" s="75"/>
      <c r="R2232" s="79"/>
      <c r="S2232" s="144">
        <v>400</v>
      </c>
      <c r="T2232" s="85" t="s">
        <v>1040</v>
      </c>
      <c r="U2232" s="142" t="s">
        <v>158</v>
      </c>
      <c r="V2232" s="142" t="s">
        <v>339</v>
      </c>
      <c r="W2232" s="86" t="s">
        <v>1444</v>
      </c>
      <c r="X2232" s="142"/>
      <c r="Y2232" s="142"/>
      <c r="Z2232" s="142"/>
      <c r="AA2232" s="142"/>
      <c r="AB2232" s="142" t="str">
        <f t="shared" si="127"/>
        <v>WOR2016127NOLI2È</v>
      </c>
      <c r="AC2232" s="142">
        <f t="shared" si="128"/>
        <v>0</v>
      </c>
      <c r="AD2232" s="142" t="str">
        <f>VLOOKUP(U2232,NIVEAUXADMIN!A:B,2,FALSE)</f>
        <v>HT03</v>
      </c>
      <c r="AE2232" s="142" t="str">
        <f>VLOOKUP(V2232,NIVEAUXADMIN!E:F,2,FALSE)</f>
        <v>HT03313</v>
      </c>
      <c r="AF2232" s="142" t="str">
        <f>VLOOKUP(W2232,NIVEAUXADMIN!I:J,2,FALSE)</f>
        <v>HT03313-02</v>
      </c>
      <c r="AG2232" s="142">
        <f>IF(SUMPRODUCT(($A$4:$A2232=A2232)*($V$4:$V2232=V2232))&gt;1,0,1)</f>
        <v>0</v>
      </c>
    </row>
    <row r="2233" spans="1:33">
      <c r="A2233" s="86" t="s">
        <v>1090</v>
      </c>
      <c r="B2233" s="86" t="s">
        <v>1090</v>
      </c>
      <c r="C2233" s="86" t="s">
        <v>26</v>
      </c>
      <c r="D2233" s="142"/>
      <c r="E2233" s="142"/>
      <c r="F2233" s="142" t="s">
        <v>16</v>
      </c>
      <c r="G2233" s="142" t="str">
        <f t="shared" si="129"/>
        <v>Decembre</v>
      </c>
      <c r="H2233" s="158">
        <v>42711</v>
      </c>
      <c r="I2233" s="84" t="s">
        <v>1051</v>
      </c>
      <c r="J2233" s="142" t="s">
        <v>1052</v>
      </c>
      <c r="K2233" s="142" t="s">
        <v>1059</v>
      </c>
      <c r="L2233" s="142"/>
      <c r="M2233" s="80" t="str">
        <f>IFERROR(VLOOKUP(K2233,REFERENCES!R:S,2,FALSE),"")</f>
        <v>Nombre</v>
      </c>
      <c r="N2233" s="75">
        <v>2520</v>
      </c>
      <c r="O2233" s="75"/>
      <c r="P2233" s="75"/>
      <c r="Q2233" s="75"/>
      <c r="R2233" s="79"/>
      <c r="S2233" s="144">
        <v>42</v>
      </c>
      <c r="T2233" s="85" t="s">
        <v>1040</v>
      </c>
      <c r="U2233" s="142" t="s">
        <v>174</v>
      </c>
      <c r="V2233" s="142" t="s">
        <v>494</v>
      </c>
      <c r="W2233" s="86" t="s">
        <v>1814</v>
      </c>
      <c r="X2233" s="142" t="s">
        <v>1248</v>
      </c>
      <c r="Y2233" s="142"/>
      <c r="Z2233" s="142"/>
      <c r="AA2233" s="142"/>
      <c r="AB2233" s="142" t="str">
        <f t="shared" si="127"/>
        <v>WOR2016127OUPO9È</v>
      </c>
      <c r="AC2233" s="142">
        <f t="shared" si="128"/>
        <v>0</v>
      </c>
      <c r="AD2233" s="142" t="str">
        <f>VLOOKUP(U2233,NIVEAUXADMIN!A:B,2,FALSE)</f>
        <v>HT01</v>
      </c>
      <c r="AE2233" s="142" t="str">
        <f>VLOOKUP(V2233,NIVEAUXADMIN!E:F,2,FALSE)</f>
        <v>HT01152</v>
      </c>
      <c r="AF2233" s="142" t="str">
        <f>VLOOKUP(W2233,NIVEAUXADMIN!I:J,2,FALSE)</f>
        <v>HT01152-04</v>
      </c>
      <c r="AG2233" s="142">
        <f>IF(SUMPRODUCT(($A$4:$A2233=A2233)*($V$4:$V2233=V2233))&gt;1,0,1)</f>
        <v>0</v>
      </c>
    </row>
    <row r="2234" spans="1:33">
      <c r="A2234" s="86" t="s">
        <v>1090</v>
      </c>
      <c r="B2234" s="86" t="s">
        <v>1090</v>
      </c>
      <c r="C2234" s="86" t="s">
        <v>26</v>
      </c>
      <c r="D2234" s="142"/>
      <c r="E2234" s="142"/>
      <c r="F2234" s="142" t="s">
        <v>16</v>
      </c>
      <c r="G2234" s="142" t="str">
        <f t="shared" si="129"/>
        <v>Decembre</v>
      </c>
      <c r="H2234" s="158">
        <v>42713</v>
      </c>
      <c r="I2234" s="84" t="s">
        <v>1051</v>
      </c>
      <c r="J2234" s="142" t="s">
        <v>1052</v>
      </c>
      <c r="K2234" s="142" t="s">
        <v>1057</v>
      </c>
      <c r="L2234" s="142"/>
      <c r="M2234" s="80" t="str">
        <f>IFERROR(VLOOKUP(K2234,REFERENCES!R:S,2,FALSE),"")</f>
        <v>Nombre</v>
      </c>
      <c r="N2234" s="75">
        <v>200</v>
      </c>
      <c r="O2234" s="75"/>
      <c r="P2234" s="75"/>
      <c r="Q2234" s="75"/>
      <c r="R2234" s="79"/>
      <c r="S2234" s="144">
        <v>200</v>
      </c>
      <c r="T2234" s="85" t="s">
        <v>1040</v>
      </c>
      <c r="U2234" s="142" t="s">
        <v>174</v>
      </c>
      <c r="V2234" s="142" t="s">
        <v>494</v>
      </c>
      <c r="W2234" s="86" t="s">
        <v>1814</v>
      </c>
      <c r="X2234" s="142" t="s">
        <v>1879</v>
      </c>
      <c r="Y2234" s="142"/>
      <c r="Z2234" s="142"/>
      <c r="AA2234" s="142"/>
      <c r="AB2234" s="142" t="str">
        <f t="shared" si="127"/>
        <v>WOR2016129OUPO9È</v>
      </c>
      <c r="AC2234" s="142">
        <f t="shared" si="128"/>
        <v>0</v>
      </c>
      <c r="AD2234" s="142" t="str">
        <f>VLOOKUP(U2234,NIVEAUXADMIN!A:B,2,FALSE)</f>
        <v>HT01</v>
      </c>
      <c r="AE2234" s="142" t="str">
        <f>VLOOKUP(V2234,NIVEAUXADMIN!E:F,2,FALSE)</f>
        <v>HT01152</v>
      </c>
      <c r="AF2234" s="142" t="str">
        <f>VLOOKUP(W2234,NIVEAUXADMIN!I:J,2,FALSE)</f>
        <v>HT01152-04</v>
      </c>
      <c r="AG2234" s="142">
        <f>IF(SUMPRODUCT(($A$4:$A2234=A2234)*($V$4:$V2234=V2234))&gt;1,0,1)</f>
        <v>0</v>
      </c>
    </row>
    <row r="2235" spans="1:33">
      <c r="A2235" s="86" t="s">
        <v>1090</v>
      </c>
      <c r="B2235" s="86" t="s">
        <v>1090</v>
      </c>
      <c r="C2235" s="86" t="s">
        <v>26</v>
      </c>
      <c r="D2235" s="142"/>
      <c r="E2235" s="142"/>
      <c r="F2235" s="142" t="s">
        <v>16</v>
      </c>
      <c r="G2235" s="142" t="str">
        <f t="shared" si="129"/>
        <v>Decembre</v>
      </c>
      <c r="H2235" s="158">
        <v>42713</v>
      </c>
      <c r="I2235" s="84" t="s">
        <v>1051</v>
      </c>
      <c r="J2235" s="142" t="s">
        <v>1052</v>
      </c>
      <c r="K2235" s="142" t="s">
        <v>1056</v>
      </c>
      <c r="L2235" s="142"/>
      <c r="M2235" s="80" t="str">
        <f>IFERROR(VLOOKUP(K2235,REFERENCES!R:S,2,FALSE),"")</f>
        <v>Nombre</v>
      </c>
      <c r="N2235" s="75">
        <v>200</v>
      </c>
      <c r="O2235" s="75"/>
      <c r="P2235" s="75"/>
      <c r="Q2235" s="75"/>
      <c r="R2235" s="79"/>
      <c r="S2235" s="144">
        <v>200</v>
      </c>
      <c r="T2235" s="85" t="s">
        <v>1040</v>
      </c>
      <c r="U2235" s="142" t="s">
        <v>174</v>
      </c>
      <c r="V2235" s="142" t="s">
        <v>494</v>
      </c>
      <c r="W2235" s="86" t="s">
        <v>1814</v>
      </c>
      <c r="X2235" s="142" t="s">
        <v>1879</v>
      </c>
      <c r="Y2235" s="142"/>
      <c r="Z2235" s="142"/>
      <c r="AA2235" s="142"/>
      <c r="AB2235" s="142" t="str">
        <f t="shared" si="127"/>
        <v>WOR2016129OUPO9È</v>
      </c>
      <c r="AC2235" s="142">
        <f t="shared" si="128"/>
        <v>0</v>
      </c>
      <c r="AD2235" s="142" t="str">
        <f>VLOOKUP(U2235,NIVEAUXADMIN!A:B,2,FALSE)</f>
        <v>HT01</v>
      </c>
      <c r="AE2235" s="142" t="str">
        <f>VLOOKUP(V2235,NIVEAUXADMIN!E:F,2,FALSE)</f>
        <v>HT01152</v>
      </c>
      <c r="AF2235" s="142" t="str">
        <f>VLOOKUP(W2235,NIVEAUXADMIN!I:J,2,FALSE)</f>
        <v>HT01152-04</v>
      </c>
      <c r="AG2235" s="142">
        <f>IF(SUMPRODUCT(($A$4:$A2235=A2235)*($V$4:$V2235=V2235))&gt;1,0,1)</f>
        <v>0</v>
      </c>
    </row>
    <row r="2236" spans="1:33">
      <c r="A2236" s="86" t="s">
        <v>1090</v>
      </c>
      <c r="B2236" s="86" t="s">
        <v>1090</v>
      </c>
      <c r="C2236" s="86" t="s">
        <v>26</v>
      </c>
      <c r="D2236" s="142"/>
      <c r="E2236" s="142"/>
      <c r="F2236" s="142" t="s">
        <v>16</v>
      </c>
      <c r="G2236" s="142" t="str">
        <f t="shared" si="129"/>
        <v>Decembre</v>
      </c>
      <c r="H2236" s="158">
        <v>42713</v>
      </c>
      <c r="I2236" s="84" t="s">
        <v>1051</v>
      </c>
      <c r="J2236" s="142" t="s">
        <v>1052</v>
      </c>
      <c r="K2236" s="142" t="s">
        <v>1061</v>
      </c>
      <c r="L2236" s="142"/>
      <c r="M2236" s="80" t="str">
        <f>IFERROR(VLOOKUP(K2236,REFERENCES!R:S,2,FALSE),"")</f>
        <v>Nombre</v>
      </c>
      <c r="N2236" s="75">
        <v>200</v>
      </c>
      <c r="O2236" s="75"/>
      <c r="P2236" s="75"/>
      <c r="Q2236" s="75"/>
      <c r="R2236" s="79"/>
      <c r="S2236" s="144">
        <v>200</v>
      </c>
      <c r="T2236" s="85" t="s">
        <v>1040</v>
      </c>
      <c r="U2236" s="142" t="s">
        <v>174</v>
      </c>
      <c r="V2236" s="142" t="s">
        <v>494</v>
      </c>
      <c r="W2236" s="86" t="s">
        <v>1814</v>
      </c>
      <c r="X2236" s="142" t="s">
        <v>1879</v>
      </c>
      <c r="Y2236" s="142"/>
      <c r="Z2236" s="142"/>
      <c r="AA2236" s="142"/>
      <c r="AB2236" s="142" t="str">
        <f t="shared" si="127"/>
        <v>WOR2016129OUPO9È</v>
      </c>
      <c r="AC2236" s="142">
        <f t="shared" si="128"/>
        <v>0</v>
      </c>
      <c r="AD2236" s="142" t="str">
        <f>VLOOKUP(U2236,NIVEAUXADMIN!A:B,2,FALSE)</f>
        <v>HT01</v>
      </c>
      <c r="AE2236" s="142" t="str">
        <f>VLOOKUP(V2236,NIVEAUXADMIN!E:F,2,FALSE)</f>
        <v>HT01152</v>
      </c>
      <c r="AF2236" s="142" t="str">
        <f>VLOOKUP(W2236,NIVEAUXADMIN!I:J,2,FALSE)</f>
        <v>HT01152-04</v>
      </c>
      <c r="AG2236" s="142">
        <f>IF(SUMPRODUCT(($A$4:$A2236=A2236)*($V$4:$V2236=V2236))&gt;1,0,1)</f>
        <v>0</v>
      </c>
    </row>
    <row r="2237" spans="1:33">
      <c r="A2237" s="86" t="s">
        <v>1090</v>
      </c>
      <c r="B2237" s="86" t="s">
        <v>1090</v>
      </c>
      <c r="C2237" s="86" t="s">
        <v>26</v>
      </c>
      <c r="D2237" s="142"/>
      <c r="E2237" s="142"/>
      <c r="F2237" s="142" t="s">
        <v>16</v>
      </c>
      <c r="G2237" s="142" t="str">
        <f t="shared" si="129"/>
        <v>Decembre</v>
      </c>
      <c r="H2237" s="158">
        <v>42713</v>
      </c>
      <c r="I2237" s="84" t="s">
        <v>1051</v>
      </c>
      <c r="J2237" s="142" t="s">
        <v>1052</v>
      </c>
      <c r="K2237" s="142" t="s">
        <v>1058</v>
      </c>
      <c r="L2237" s="142"/>
      <c r="M2237" s="80" t="str">
        <f>IFERROR(VLOOKUP(K2237,REFERENCES!R:S,2,FALSE),"")</f>
        <v>Nombre</v>
      </c>
      <c r="N2237" s="75">
        <v>200</v>
      </c>
      <c r="O2237" s="75"/>
      <c r="P2237" s="75"/>
      <c r="Q2237" s="75"/>
      <c r="R2237" s="79"/>
      <c r="S2237" s="144">
        <v>200</v>
      </c>
      <c r="T2237" s="85" t="s">
        <v>1040</v>
      </c>
      <c r="U2237" s="142" t="s">
        <v>174</v>
      </c>
      <c r="V2237" s="142" t="s">
        <v>494</v>
      </c>
      <c r="W2237" s="86" t="s">
        <v>1814</v>
      </c>
      <c r="X2237" s="142" t="s">
        <v>1879</v>
      </c>
      <c r="Y2237" s="142"/>
      <c r="Z2237" s="142"/>
      <c r="AA2237" s="142"/>
      <c r="AB2237" s="142" t="str">
        <f t="shared" si="127"/>
        <v>WOR2016129OUPO9È</v>
      </c>
      <c r="AC2237" s="142">
        <f t="shared" si="128"/>
        <v>0</v>
      </c>
      <c r="AD2237" s="142" t="str">
        <f>VLOOKUP(U2237,NIVEAUXADMIN!A:B,2,FALSE)</f>
        <v>HT01</v>
      </c>
      <c r="AE2237" s="142" t="str">
        <f>VLOOKUP(V2237,NIVEAUXADMIN!E:F,2,FALSE)</f>
        <v>HT01152</v>
      </c>
      <c r="AF2237" s="142" t="str">
        <f>VLOOKUP(W2237,NIVEAUXADMIN!I:J,2,FALSE)</f>
        <v>HT01152-04</v>
      </c>
      <c r="AG2237" s="142">
        <f>IF(SUMPRODUCT(($A$4:$A2237=A2237)*($V$4:$V2237=V2237))&gt;1,0,1)</f>
        <v>0</v>
      </c>
    </row>
    <row r="2238" spans="1:33">
      <c r="A2238" s="86" t="s">
        <v>1090</v>
      </c>
      <c r="B2238" s="86" t="s">
        <v>1090</v>
      </c>
      <c r="C2238" s="86" t="s">
        <v>26</v>
      </c>
      <c r="D2238" s="142"/>
      <c r="E2238" s="142"/>
      <c r="F2238" s="142" t="s">
        <v>16</v>
      </c>
      <c r="G2238" s="142" t="str">
        <f t="shared" si="129"/>
        <v>Decembre</v>
      </c>
      <c r="H2238" s="158">
        <v>42713</v>
      </c>
      <c r="I2238" s="84" t="s">
        <v>1050</v>
      </c>
      <c r="J2238" s="142" t="s">
        <v>1029</v>
      </c>
      <c r="K2238" s="142" t="s">
        <v>1029</v>
      </c>
      <c r="L2238" s="142"/>
      <c r="M2238" s="80" t="str">
        <f>IFERROR(VLOOKUP(K2238,REFERENCES!R:S,2,FALSE),"")</f>
        <v/>
      </c>
      <c r="N2238" s="75">
        <v>200</v>
      </c>
      <c r="O2238" s="75"/>
      <c r="P2238" s="75"/>
      <c r="Q2238" s="75"/>
      <c r="R2238" s="79"/>
      <c r="S2238" s="144">
        <v>200</v>
      </c>
      <c r="T2238" s="85" t="s">
        <v>1040</v>
      </c>
      <c r="U2238" s="142" t="s">
        <v>174</v>
      </c>
      <c r="V2238" s="142" t="s">
        <v>494</v>
      </c>
      <c r="W2238" s="86" t="s">
        <v>1814</v>
      </c>
      <c r="X2238" s="142" t="s">
        <v>1243</v>
      </c>
      <c r="Y2238" s="142"/>
      <c r="Z2238" s="142"/>
      <c r="AA2238" s="142"/>
      <c r="AB2238" s="142" t="str">
        <f t="shared" si="127"/>
        <v>WOR2016129OUPO9È</v>
      </c>
      <c r="AC2238" s="142">
        <f t="shared" si="128"/>
        <v>0</v>
      </c>
      <c r="AD2238" s="142" t="str">
        <f>VLOOKUP(U2238,NIVEAUXADMIN!A:B,2,FALSE)</f>
        <v>HT01</v>
      </c>
      <c r="AE2238" s="142" t="str">
        <f>VLOOKUP(V2238,NIVEAUXADMIN!E:F,2,FALSE)</f>
        <v>HT01152</v>
      </c>
      <c r="AF2238" s="142" t="str">
        <f>VLOOKUP(W2238,NIVEAUXADMIN!I:J,2,FALSE)</f>
        <v>HT01152-04</v>
      </c>
      <c r="AG2238" s="142">
        <f>IF(SUMPRODUCT(($A$4:$A2238=A2238)*($V$4:$V2238=V2238))&gt;1,0,1)</f>
        <v>0</v>
      </c>
    </row>
    <row r="2239" spans="1:33">
      <c r="A2239" s="86" t="s">
        <v>1090</v>
      </c>
      <c r="B2239" s="86" t="s">
        <v>1090</v>
      </c>
      <c r="C2239" s="86" t="s">
        <v>26</v>
      </c>
      <c r="D2239" s="142"/>
      <c r="E2239" s="142"/>
      <c r="F2239" s="142" t="s">
        <v>16</v>
      </c>
      <c r="G2239" s="142" t="str">
        <f t="shared" si="129"/>
        <v>Decembre</v>
      </c>
      <c r="H2239" s="158">
        <v>42717</v>
      </c>
      <c r="I2239" s="84" t="s">
        <v>1051</v>
      </c>
      <c r="J2239" s="142" t="s">
        <v>1052</v>
      </c>
      <c r="K2239" s="142" t="s">
        <v>1056</v>
      </c>
      <c r="L2239" s="142"/>
      <c r="M2239" s="80" t="str">
        <f>IFERROR(VLOOKUP(K2239,REFERENCES!R:S,2,FALSE),"")</f>
        <v>Nombre</v>
      </c>
      <c r="N2239" s="75">
        <v>400</v>
      </c>
      <c r="O2239" s="75"/>
      <c r="P2239" s="75"/>
      <c r="Q2239" s="75"/>
      <c r="R2239" s="79"/>
      <c r="S2239" s="144">
        <v>400</v>
      </c>
      <c r="T2239" s="85" t="s">
        <v>1040</v>
      </c>
      <c r="U2239" s="142" t="s">
        <v>174</v>
      </c>
      <c r="V2239" s="142" t="s">
        <v>494</v>
      </c>
      <c r="W2239" s="86" t="s">
        <v>1804</v>
      </c>
      <c r="X2239" s="142" t="s">
        <v>1880</v>
      </c>
      <c r="Y2239" s="142"/>
      <c r="Z2239" s="142"/>
      <c r="AA2239" s="142"/>
      <c r="AB2239" s="142" t="str">
        <f t="shared" si="127"/>
        <v>WOR20161213OUPO8È</v>
      </c>
      <c r="AC2239" s="142">
        <f t="shared" si="128"/>
        <v>0</v>
      </c>
      <c r="AD2239" s="142" t="str">
        <f>VLOOKUP(U2239,NIVEAUXADMIN!A:B,2,FALSE)</f>
        <v>HT01</v>
      </c>
      <c r="AE2239" s="142" t="str">
        <f>VLOOKUP(V2239,NIVEAUXADMIN!E:F,2,FALSE)</f>
        <v>HT01152</v>
      </c>
      <c r="AF2239" s="142" t="str">
        <f>VLOOKUP(W2239,NIVEAUXADMIN!I:J,2,FALSE)</f>
        <v>HT01152-03</v>
      </c>
      <c r="AG2239" s="142">
        <f>IF(SUMPRODUCT(($A$4:$A2239=A2239)*($V$4:$V2239=V2239))&gt;1,0,1)</f>
        <v>0</v>
      </c>
    </row>
    <row r="2240" spans="1:33">
      <c r="A2240" s="86" t="s">
        <v>1090</v>
      </c>
      <c r="B2240" s="86" t="s">
        <v>1090</v>
      </c>
      <c r="C2240" s="86" t="s">
        <v>26</v>
      </c>
      <c r="D2240" s="142"/>
      <c r="E2240" s="142"/>
      <c r="F2240" s="142" t="s">
        <v>16</v>
      </c>
      <c r="G2240" s="142" t="str">
        <f t="shared" si="129"/>
        <v>Decembre</v>
      </c>
      <c r="H2240" s="158">
        <v>42717</v>
      </c>
      <c r="I2240" s="84" t="s">
        <v>1051</v>
      </c>
      <c r="J2240" s="142" t="s">
        <v>1052</v>
      </c>
      <c r="K2240" s="142" t="s">
        <v>1061</v>
      </c>
      <c r="L2240" s="142"/>
      <c r="M2240" s="80" t="str">
        <f>IFERROR(VLOOKUP(K2240,REFERENCES!R:S,2,FALSE),"")</f>
        <v>Nombre</v>
      </c>
      <c r="N2240" s="75">
        <v>400</v>
      </c>
      <c r="O2240" s="75"/>
      <c r="P2240" s="75"/>
      <c r="Q2240" s="75"/>
      <c r="R2240" s="79"/>
      <c r="S2240" s="144">
        <v>400</v>
      </c>
      <c r="T2240" s="85" t="s">
        <v>1040</v>
      </c>
      <c r="U2240" s="142" t="s">
        <v>174</v>
      </c>
      <c r="V2240" s="142" t="s">
        <v>494</v>
      </c>
      <c r="W2240" s="86" t="s">
        <v>1804</v>
      </c>
      <c r="X2240" s="142" t="s">
        <v>1880</v>
      </c>
      <c r="Y2240" s="142"/>
      <c r="Z2240" s="142"/>
      <c r="AA2240" s="142"/>
      <c r="AB2240" s="142" t="str">
        <f t="shared" si="127"/>
        <v>WOR20161213OUPO8È</v>
      </c>
      <c r="AC2240" s="142">
        <f t="shared" si="128"/>
        <v>0</v>
      </c>
      <c r="AD2240" s="142" t="str">
        <f>VLOOKUP(U2240,NIVEAUXADMIN!A:B,2,FALSE)</f>
        <v>HT01</v>
      </c>
      <c r="AE2240" s="142" t="str">
        <f>VLOOKUP(V2240,NIVEAUXADMIN!E:F,2,FALSE)</f>
        <v>HT01152</v>
      </c>
      <c r="AF2240" s="142" t="str">
        <f>VLOOKUP(W2240,NIVEAUXADMIN!I:J,2,FALSE)</f>
        <v>HT01152-03</v>
      </c>
      <c r="AG2240" s="142">
        <f>IF(SUMPRODUCT(($A$4:$A2240=A2240)*($V$4:$V2240=V2240))&gt;1,0,1)</f>
        <v>0</v>
      </c>
    </row>
    <row r="2241" spans="1:33">
      <c r="A2241" s="86" t="s">
        <v>1090</v>
      </c>
      <c r="B2241" s="86" t="s">
        <v>1090</v>
      </c>
      <c r="C2241" s="86" t="s">
        <v>26</v>
      </c>
      <c r="D2241" s="142"/>
      <c r="E2241" s="142"/>
      <c r="F2241" s="142" t="s">
        <v>16</v>
      </c>
      <c r="G2241" s="142" t="str">
        <f t="shared" si="129"/>
        <v>Decembre</v>
      </c>
      <c r="H2241" s="158">
        <v>42717</v>
      </c>
      <c r="I2241" s="84" t="s">
        <v>1051</v>
      </c>
      <c r="J2241" s="142" t="s">
        <v>1052</v>
      </c>
      <c r="K2241" s="142" t="s">
        <v>1058</v>
      </c>
      <c r="L2241" s="142"/>
      <c r="M2241" s="80" t="str">
        <f>IFERROR(VLOOKUP(K2241,REFERENCES!R:S,2,FALSE),"")</f>
        <v>Nombre</v>
      </c>
      <c r="N2241" s="75">
        <v>400</v>
      </c>
      <c r="O2241" s="75"/>
      <c r="P2241" s="75"/>
      <c r="Q2241" s="75"/>
      <c r="R2241" s="79"/>
      <c r="S2241" s="144">
        <v>400</v>
      </c>
      <c r="T2241" s="85" t="s">
        <v>1040</v>
      </c>
      <c r="U2241" s="142" t="s">
        <v>174</v>
      </c>
      <c r="V2241" s="142" t="s">
        <v>494</v>
      </c>
      <c r="W2241" s="86" t="s">
        <v>1804</v>
      </c>
      <c r="X2241" s="142" t="s">
        <v>1880</v>
      </c>
      <c r="Y2241" s="142"/>
      <c r="Z2241" s="142"/>
      <c r="AA2241" s="142"/>
      <c r="AB2241" s="142" t="str">
        <f t="shared" si="127"/>
        <v>WOR20161213OUPO8È</v>
      </c>
      <c r="AC2241" s="142">
        <f t="shared" si="128"/>
        <v>0</v>
      </c>
      <c r="AD2241" s="142" t="str">
        <f>VLOOKUP(U2241,NIVEAUXADMIN!A:B,2,FALSE)</f>
        <v>HT01</v>
      </c>
      <c r="AE2241" s="142" t="str">
        <f>VLOOKUP(V2241,NIVEAUXADMIN!E:F,2,FALSE)</f>
        <v>HT01152</v>
      </c>
      <c r="AF2241" s="142" t="str">
        <f>VLOOKUP(W2241,NIVEAUXADMIN!I:J,2,FALSE)</f>
        <v>HT01152-03</v>
      </c>
      <c r="AG2241" s="142">
        <f>IF(SUMPRODUCT(($A$4:$A2241=A2241)*($V$4:$V2241=V2241))&gt;1,0,1)</f>
        <v>0</v>
      </c>
    </row>
    <row r="2242" spans="1:33">
      <c r="A2242" s="86" t="s">
        <v>1090</v>
      </c>
      <c r="B2242" s="86" t="s">
        <v>1090</v>
      </c>
      <c r="C2242" s="86" t="s">
        <v>26</v>
      </c>
      <c r="D2242" s="142"/>
      <c r="E2242" s="142"/>
      <c r="F2242" s="142" t="s">
        <v>16</v>
      </c>
      <c r="G2242" s="142" t="str">
        <f t="shared" si="129"/>
        <v>Decembre</v>
      </c>
      <c r="H2242" s="158">
        <v>42717</v>
      </c>
      <c r="I2242" s="84" t="s">
        <v>1051</v>
      </c>
      <c r="J2242" s="142" t="s">
        <v>1052</v>
      </c>
      <c r="K2242" s="142" t="s">
        <v>1057</v>
      </c>
      <c r="L2242" s="142"/>
      <c r="M2242" s="80" t="str">
        <f>IFERROR(VLOOKUP(K2242,REFERENCES!R:S,2,FALSE),"")</f>
        <v>Nombre</v>
      </c>
      <c r="N2242" s="75">
        <v>400</v>
      </c>
      <c r="O2242" s="75"/>
      <c r="P2242" s="75"/>
      <c r="Q2242" s="75"/>
      <c r="R2242" s="79"/>
      <c r="S2242" s="144">
        <v>400</v>
      </c>
      <c r="T2242" s="85" t="s">
        <v>1040</v>
      </c>
      <c r="U2242" s="142" t="s">
        <v>174</v>
      </c>
      <c r="V2242" s="142" t="s">
        <v>494</v>
      </c>
      <c r="W2242" s="86" t="s">
        <v>1804</v>
      </c>
      <c r="X2242" s="142" t="s">
        <v>1880</v>
      </c>
      <c r="Y2242" s="142"/>
      <c r="Z2242" s="142"/>
      <c r="AA2242" s="142"/>
      <c r="AB2242" s="142" t="str">
        <f t="shared" si="127"/>
        <v>WOR20161213OUPO8È</v>
      </c>
      <c r="AC2242" s="142">
        <f t="shared" si="128"/>
        <v>0</v>
      </c>
      <c r="AD2242" s="142" t="str">
        <f>VLOOKUP(U2242,NIVEAUXADMIN!A:B,2,FALSE)</f>
        <v>HT01</v>
      </c>
      <c r="AE2242" s="142" t="str">
        <f>VLOOKUP(V2242,NIVEAUXADMIN!E:F,2,FALSE)</f>
        <v>HT01152</v>
      </c>
      <c r="AF2242" s="142" t="str">
        <f>VLOOKUP(W2242,NIVEAUXADMIN!I:J,2,FALSE)</f>
        <v>HT01152-03</v>
      </c>
      <c r="AG2242" s="142">
        <f>IF(SUMPRODUCT(($A$4:$A2242=A2242)*($V$4:$V2242=V2242))&gt;1,0,1)</f>
        <v>0</v>
      </c>
    </row>
    <row r="2243" spans="1:33">
      <c r="A2243" s="86" t="s">
        <v>1090</v>
      </c>
      <c r="B2243" s="86" t="s">
        <v>1090</v>
      </c>
      <c r="C2243" s="86" t="s">
        <v>26</v>
      </c>
      <c r="D2243" s="142"/>
      <c r="E2243" s="142"/>
      <c r="F2243" s="142" t="s">
        <v>16</v>
      </c>
      <c r="G2243" s="142" t="str">
        <f t="shared" si="129"/>
        <v>Decembre</v>
      </c>
      <c r="H2243" s="158">
        <v>42717</v>
      </c>
      <c r="I2243" s="84" t="s">
        <v>1050</v>
      </c>
      <c r="J2243" s="142" t="s">
        <v>1029</v>
      </c>
      <c r="K2243" s="142" t="s">
        <v>1029</v>
      </c>
      <c r="L2243" s="142"/>
      <c r="M2243" s="80" t="str">
        <f>IFERROR(VLOOKUP(K2243,REFERENCES!R:S,2,FALSE),"")</f>
        <v/>
      </c>
      <c r="N2243" s="75">
        <v>400</v>
      </c>
      <c r="O2243" s="75"/>
      <c r="P2243" s="75"/>
      <c r="Q2243" s="75"/>
      <c r="R2243" s="79"/>
      <c r="S2243" s="144">
        <v>400</v>
      </c>
      <c r="T2243" s="85" t="s">
        <v>1040</v>
      </c>
      <c r="U2243" s="142" t="s">
        <v>174</v>
      </c>
      <c r="V2243" s="142" t="s">
        <v>494</v>
      </c>
      <c r="W2243" s="86" t="s">
        <v>1804</v>
      </c>
      <c r="X2243" s="142" t="s">
        <v>1880</v>
      </c>
      <c r="Y2243" s="142"/>
      <c r="Z2243" s="142"/>
      <c r="AA2243" s="142"/>
      <c r="AB2243" s="142" t="str">
        <f t="shared" si="127"/>
        <v>WOR20161213OUPO8È</v>
      </c>
      <c r="AC2243" s="142">
        <f t="shared" si="128"/>
        <v>0</v>
      </c>
      <c r="AD2243" s="142" t="str">
        <f>VLOOKUP(U2243,NIVEAUXADMIN!A:B,2,FALSE)</f>
        <v>HT01</v>
      </c>
      <c r="AE2243" s="142" t="str">
        <f>VLOOKUP(V2243,NIVEAUXADMIN!E:F,2,FALSE)</f>
        <v>HT01152</v>
      </c>
      <c r="AF2243" s="142" t="str">
        <f>VLOOKUP(W2243,NIVEAUXADMIN!I:J,2,FALSE)</f>
        <v>HT01152-03</v>
      </c>
      <c r="AG2243" s="142">
        <f>IF(SUMPRODUCT(($A$4:$A2243=A2243)*($V$4:$V2243=V2243))&gt;1,0,1)</f>
        <v>0</v>
      </c>
    </row>
    <row r="2244" spans="1:33">
      <c r="A2244" s="86" t="s">
        <v>1090</v>
      </c>
      <c r="B2244" s="86" t="s">
        <v>1090</v>
      </c>
      <c r="C2244" s="86" t="s">
        <v>26</v>
      </c>
      <c r="D2244" s="142"/>
      <c r="E2244" s="142"/>
      <c r="F2244" s="142" t="s">
        <v>16</v>
      </c>
      <c r="G2244" s="142" t="str">
        <f t="shared" si="129"/>
        <v>Decembre</v>
      </c>
      <c r="H2244" s="158">
        <v>42719</v>
      </c>
      <c r="I2244" s="84" t="s">
        <v>1051</v>
      </c>
      <c r="J2244" s="142" t="s">
        <v>1052</v>
      </c>
      <c r="K2244" s="142" t="s">
        <v>1062</v>
      </c>
      <c r="L2244" s="142"/>
      <c r="M2244" s="80" t="str">
        <f>IFERROR(VLOOKUP(K2244,REFERENCES!R:S,2,FALSE),"")</f>
        <v>Nombre</v>
      </c>
      <c r="N2244" s="75">
        <v>200</v>
      </c>
      <c r="O2244" s="75"/>
      <c r="P2244" s="75"/>
      <c r="Q2244" s="75"/>
      <c r="R2244" s="79"/>
      <c r="S2244" s="144">
        <v>200</v>
      </c>
      <c r="T2244" s="85" t="s">
        <v>1040</v>
      </c>
      <c r="U2244" s="142" t="s">
        <v>174</v>
      </c>
      <c r="V2244" s="142" t="s">
        <v>200</v>
      </c>
      <c r="W2244" s="86" t="s">
        <v>1576</v>
      </c>
      <c r="X2244" s="142" t="s">
        <v>1897</v>
      </c>
      <c r="Y2244" s="142"/>
      <c r="Z2244" s="142"/>
      <c r="AA2244" s="142"/>
      <c r="AB2244" s="142" t="str">
        <f t="shared" ref="AB2244:AB2307" si="130">UPPER(LEFT(A2244,3)&amp;YEAR(H2244)&amp;MONTH(H2244)&amp;DAY((H2244))&amp;LEFT(U2244,2)&amp;LEFT(V2244,2)&amp;LEFT(W2244,2))</f>
        <v>WOR20161215OUAN3È</v>
      </c>
      <c r="AC2244" s="142">
        <f t="shared" ref="AC2244:AC2307" si="131">COUNTIF($AB$4:$AB$1178,AB2244)</f>
        <v>0</v>
      </c>
      <c r="AD2244" s="142" t="str">
        <f>VLOOKUP(U2244,NIVEAUXADMIN!A:B,2,FALSE)</f>
        <v>HT01</v>
      </c>
      <c r="AE2244" s="142" t="str">
        <f>VLOOKUP(V2244,NIVEAUXADMIN!E:F,2,FALSE)</f>
        <v>HT01151</v>
      </c>
      <c r="AF2244" s="142" t="str">
        <f>VLOOKUP(W2244,NIVEAUXADMIN!I:J,2,FALSE)</f>
        <v>HT01151-03</v>
      </c>
      <c r="AG2244" s="142">
        <f>IF(SUMPRODUCT(($A$4:$A2244=A2244)*($V$4:$V2244=V2244))&gt;1,0,1)</f>
        <v>0</v>
      </c>
    </row>
    <row r="2245" spans="1:33">
      <c r="A2245" s="86" t="s">
        <v>1090</v>
      </c>
      <c r="B2245" s="86" t="s">
        <v>1090</v>
      </c>
      <c r="C2245" s="86" t="s">
        <v>26</v>
      </c>
      <c r="D2245" s="142"/>
      <c r="E2245" s="142"/>
      <c r="F2245" s="142" t="s">
        <v>16</v>
      </c>
      <c r="G2245" s="142" t="str">
        <f t="shared" si="129"/>
        <v>Decembre</v>
      </c>
      <c r="H2245" s="158">
        <v>42719</v>
      </c>
      <c r="I2245" s="84" t="s">
        <v>1051</v>
      </c>
      <c r="J2245" s="142" t="s">
        <v>1052</v>
      </c>
      <c r="K2245" s="142" t="s">
        <v>1058</v>
      </c>
      <c r="L2245" s="142"/>
      <c r="M2245" s="80" t="str">
        <f>IFERROR(VLOOKUP(K2245,REFERENCES!R:S,2,FALSE),"")</f>
        <v>Nombre</v>
      </c>
      <c r="N2245" s="75">
        <v>200</v>
      </c>
      <c r="O2245" s="75"/>
      <c r="P2245" s="75"/>
      <c r="Q2245" s="75"/>
      <c r="R2245" s="79"/>
      <c r="S2245" s="144">
        <v>200</v>
      </c>
      <c r="T2245" s="85" t="s">
        <v>1040</v>
      </c>
      <c r="U2245" s="142" t="s">
        <v>174</v>
      </c>
      <c r="V2245" s="142" t="s">
        <v>200</v>
      </c>
      <c r="W2245" s="86" t="s">
        <v>1576</v>
      </c>
      <c r="X2245" s="142" t="s">
        <v>1897</v>
      </c>
      <c r="Y2245" s="142"/>
      <c r="Z2245" s="142"/>
      <c r="AA2245" s="142"/>
      <c r="AB2245" s="142" t="str">
        <f t="shared" si="130"/>
        <v>WOR20161215OUAN3È</v>
      </c>
      <c r="AC2245" s="142">
        <f t="shared" si="131"/>
        <v>0</v>
      </c>
      <c r="AD2245" s="142" t="str">
        <f>VLOOKUP(U2245,NIVEAUXADMIN!A:B,2,FALSE)</f>
        <v>HT01</v>
      </c>
      <c r="AE2245" s="142" t="str">
        <f>VLOOKUP(V2245,NIVEAUXADMIN!E:F,2,FALSE)</f>
        <v>HT01151</v>
      </c>
      <c r="AF2245" s="142" t="str">
        <f>VLOOKUP(W2245,NIVEAUXADMIN!I:J,2,FALSE)</f>
        <v>HT01151-03</v>
      </c>
      <c r="AG2245" s="142">
        <f>IF(SUMPRODUCT(($A$4:$A2245=A2245)*($V$4:$V2245=V2245))&gt;1,0,1)</f>
        <v>0</v>
      </c>
    </row>
    <row r="2246" spans="1:33">
      <c r="A2246" s="86" t="s">
        <v>1090</v>
      </c>
      <c r="B2246" s="86" t="s">
        <v>1090</v>
      </c>
      <c r="C2246" s="86" t="s">
        <v>26</v>
      </c>
      <c r="D2246" s="142"/>
      <c r="E2246" s="142"/>
      <c r="F2246" s="142" t="s">
        <v>16</v>
      </c>
      <c r="G2246" s="142" t="str">
        <f t="shared" si="129"/>
        <v>Decembre</v>
      </c>
      <c r="H2246" s="158">
        <v>42719</v>
      </c>
      <c r="I2246" s="84" t="s">
        <v>1051</v>
      </c>
      <c r="J2246" s="142" t="s">
        <v>1052</v>
      </c>
      <c r="K2246" s="142" t="s">
        <v>1061</v>
      </c>
      <c r="L2246" s="142"/>
      <c r="M2246" s="80" t="str">
        <f>IFERROR(VLOOKUP(K2246,REFERENCES!R:S,2,FALSE),"")</f>
        <v>Nombre</v>
      </c>
      <c r="N2246" s="75">
        <v>200</v>
      </c>
      <c r="O2246" s="75"/>
      <c r="P2246" s="75"/>
      <c r="Q2246" s="75"/>
      <c r="R2246" s="79"/>
      <c r="S2246" s="144">
        <v>200</v>
      </c>
      <c r="T2246" s="85" t="s">
        <v>1040</v>
      </c>
      <c r="U2246" s="142" t="s">
        <v>174</v>
      </c>
      <c r="V2246" s="142" t="s">
        <v>200</v>
      </c>
      <c r="W2246" s="86" t="s">
        <v>1576</v>
      </c>
      <c r="X2246" s="142" t="s">
        <v>1897</v>
      </c>
      <c r="Y2246" s="142"/>
      <c r="Z2246" s="142"/>
      <c r="AA2246" s="142"/>
      <c r="AB2246" s="142" t="str">
        <f t="shared" si="130"/>
        <v>WOR20161215OUAN3È</v>
      </c>
      <c r="AC2246" s="142">
        <f t="shared" si="131"/>
        <v>0</v>
      </c>
      <c r="AD2246" s="142" t="str">
        <f>VLOOKUP(U2246,NIVEAUXADMIN!A:B,2,FALSE)</f>
        <v>HT01</v>
      </c>
      <c r="AE2246" s="142" t="str">
        <f>VLOOKUP(V2246,NIVEAUXADMIN!E:F,2,FALSE)</f>
        <v>HT01151</v>
      </c>
      <c r="AF2246" s="142" t="str">
        <f>VLOOKUP(W2246,NIVEAUXADMIN!I:J,2,FALSE)</f>
        <v>HT01151-03</v>
      </c>
      <c r="AG2246" s="142">
        <f>IF(SUMPRODUCT(($A$4:$A2246=A2246)*($V$4:$V2246=V2246))&gt;1,0,1)</f>
        <v>0</v>
      </c>
    </row>
    <row r="2247" spans="1:33">
      <c r="A2247" s="86" t="s">
        <v>1090</v>
      </c>
      <c r="B2247" s="86" t="s">
        <v>1090</v>
      </c>
      <c r="C2247" s="86" t="s">
        <v>26</v>
      </c>
      <c r="D2247" s="142"/>
      <c r="E2247" s="142"/>
      <c r="F2247" s="142" t="s">
        <v>16</v>
      </c>
      <c r="G2247" s="142" t="str">
        <f t="shared" si="129"/>
        <v>Decembre</v>
      </c>
      <c r="H2247" s="158">
        <v>42719</v>
      </c>
      <c r="I2247" s="84" t="s">
        <v>1051</v>
      </c>
      <c r="J2247" s="142" t="s">
        <v>1052</v>
      </c>
      <c r="K2247" s="142" t="s">
        <v>1057</v>
      </c>
      <c r="L2247" s="142"/>
      <c r="M2247" s="80" t="str">
        <f>IFERROR(VLOOKUP(K2247,REFERENCES!R:S,2,FALSE),"")</f>
        <v>Nombre</v>
      </c>
      <c r="N2247" s="75">
        <v>200</v>
      </c>
      <c r="O2247" s="75"/>
      <c r="P2247" s="75"/>
      <c r="Q2247" s="75"/>
      <c r="R2247" s="79"/>
      <c r="S2247" s="144">
        <v>200</v>
      </c>
      <c r="T2247" s="85" t="s">
        <v>1040</v>
      </c>
      <c r="U2247" s="142" t="s">
        <v>174</v>
      </c>
      <c r="V2247" s="142" t="s">
        <v>200</v>
      </c>
      <c r="W2247" s="86" t="s">
        <v>1576</v>
      </c>
      <c r="X2247" s="142" t="s">
        <v>1897</v>
      </c>
      <c r="Y2247" s="142"/>
      <c r="Z2247" s="142"/>
      <c r="AA2247" s="142"/>
      <c r="AB2247" s="142" t="str">
        <f t="shared" si="130"/>
        <v>WOR20161215OUAN3È</v>
      </c>
      <c r="AC2247" s="142">
        <f t="shared" si="131"/>
        <v>0</v>
      </c>
      <c r="AD2247" s="142" t="str">
        <f>VLOOKUP(U2247,NIVEAUXADMIN!A:B,2,FALSE)</f>
        <v>HT01</v>
      </c>
      <c r="AE2247" s="142" t="str">
        <f>VLOOKUP(V2247,NIVEAUXADMIN!E:F,2,FALSE)</f>
        <v>HT01151</v>
      </c>
      <c r="AF2247" s="142" t="str">
        <f>VLOOKUP(W2247,NIVEAUXADMIN!I:J,2,FALSE)</f>
        <v>HT01151-03</v>
      </c>
      <c r="AG2247" s="142">
        <f>IF(SUMPRODUCT(($A$4:$A2247=A2247)*($V$4:$V2247=V2247))&gt;1,0,1)</f>
        <v>0</v>
      </c>
    </row>
    <row r="2248" spans="1:33">
      <c r="A2248" s="86" t="s">
        <v>1090</v>
      </c>
      <c r="B2248" s="86" t="s">
        <v>1090</v>
      </c>
      <c r="C2248" s="86" t="s">
        <v>26</v>
      </c>
      <c r="D2248" s="142"/>
      <c r="E2248" s="142"/>
      <c r="F2248" s="142" t="s">
        <v>16</v>
      </c>
      <c r="G2248" s="142" t="str">
        <f t="shared" si="129"/>
        <v>Decembre</v>
      </c>
      <c r="H2248" s="158">
        <v>42719</v>
      </c>
      <c r="I2248" s="84" t="s">
        <v>1050</v>
      </c>
      <c r="J2248" s="142" t="s">
        <v>1029</v>
      </c>
      <c r="K2248" s="142" t="s">
        <v>1029</v>
      </c>
      <c r="L2248" s="142"/>
      <c r="M2248" s="80" t="str">
        <f>IFERROR(VLOOKUP(K2248,REFERENCES!R:S,2,FALSE),"")</f>
        <v/>
      </c>
      <c r="N2248" s="75">
        <v>200</v>
      </c>
      <c r="O2248" s="75"/>
      <c r="P2248" s="75"/>
      <c r="Q2248" s="75"/>
      <c r="R2248" s="79"/>
      <c r="S2248" s="144">
        <v>200</v>
      </c>
      <c r="T2248" s="85" t="s">
        <v>1040</v>
      </c>
      <c r="U2248" s="142" t="s">
        <v>174</v>
      </c>
      <c r="V2248" s="142" t="s">
        <v>200</v>
      </c>
      <c r="W2248" s="86" t="s">
        <v>1576</v>
      </c>
      <c r="X2248" s="142" t="s">
        <v>1897</v>
      </c>
      <c r="Y2248" s="142"/>
      <c r="Z2248" s="142"/>
      <c r="AA2248" s="142"/>
      <c r="AB2248" s="142" t="str">
        <f t="shared" si="130"/>
        <v>WOR20161215OUAN3È</v>
      </c>
      <c r="AC2248" s="142">
        <f t="shared" si="131"/>
        <v>0</v>
      </c>
      <c r="AD2248" s="142" t="str">
        <f>VLOOKUP(U2248,NIVEAUXADMIN!A:B,2,FALSE)</f>
        <v>HT01</v>
      </c>
      <c r="AE2248" s="142" t="str">
        <f>VLOOKUP(V2248,NIVEAUXADMIN!E:F,2,FALSE)</f>
        <v>HT01151</v>
      </c>
      <c r="AF2248" s="142" t="str">
        <f>VLOOKUP(W2248,NIVEAUXADMIN!I:J,2,FALSE)</f>
        <v>HT01151-03</v>
      </c>
      <c r="AG2248" s="142">
        <f>IF(SUMPRODUCT(($A$4:$A2248=A2248)*($V$4:$V2248=V2248))&gt;1,0,1)</f>
        <v>0</v>
      </c>
    </row>
    <row r="2249" spans="1:33">
      <c r="A2249" s="86" t="s">
        <v>1090</v>
      </c>
      <c r="B2249" s="86" t="s">
        <v>1090</v>
      </c>
      <c r="C2249" s="86" t="s">
        <v>26</v>
      </c>
      <c r="D2249" s="142"/>
      <c r="E2249" s="142"/>
      <c r="F2249" s="142" t="s">
        <v>16</v>
      </c>
      <c r="G2249" s="142" t="str">
        <f t="shared" si="129"/>
        <v>Decembre</v>
      </c>
      <c r="H2249" s="158">
        <v>42719</v>
      </c>
      <c r="I2249" s="84" t="s">
        <v>1051</v>
      </c>
      <c r="J2249" s="142" t="s">
        <v>1052</v>
      </c>
      <c r="K2249" s="142" t="s">
        <v>1063</v>
      </c>
      <c r="L2249" s="142"/>
      <c r="M2249" s="80" t="str">
        <f>IFERROR(VLOOKUP(K2249,REFERENCES!R:S,2,FALSE),"")</f>
        <v>Nombre</v>
      </c>
      <c r="N2249" s="75">
        <v>250</v>
      </c>
      <c r="O2249" s="75"/>
      <c r="P2249" s="75"/>
      <c r="Q2249" s="75"/>
      <c r="R2249" s="79"/>
      <c r="S2249" s="144">
        <v>250</v>
      </c>
      <c r="T2249" s="85" t="s">
        <v>1040</v>
      </c>
      <c r="U2249" s="142" t="s">
        <v>153</v>
      </c>
      <c r="V2249" s="142" t="s">
        <v>302</v>
      </c>
      <c r="W2249" s="86" t="s">
        <v>1525</v>
      </c>
      <c r="X2249" s="142" t="s">
        <v>1896</v>
      </c>
      <c r="Y2249" s="142"/>
      <c r="Z2249" s="142"/>
      <c r="AA2249" s="142"/>
      <c r="AB2249" s="142" t="str">
        <f t="shared" si="130"/>
        <v>WOR20161215NIPE2È</v>
      </c>
      <c r="AC2249" s="142">
        <f t="shared" si="131"/>
        <v>0</v>
      </c>
      <c r="AD2249" s="142" t="str">
        <f>VLOOKUP(U2249,NIVEAUXADMIN!A:B,2,FALSE)</f>
        <v>HT10</v>
      </c>
      <c r="AE2249" s="142" t="str">
        <f>VLOOKUP(V2249,NIVEAUXADMIN!E:F,2,FALSE)</f>
        <v>HT101022</v>
      </c>
      <c r="AF2249" s="142" t="str">
        <f>VLOOKUP(W2249,NIVEAUXADMIN!I:J,2,FALSE)</f>
        <v>HT101022-02</v>
      </c>
      <c r="AG2249" s="142">
        <f>IF(SUMPRODUCT(($A$4:$A2249=A2249)*($V$4:$V2249=V2249))&gt;1,0,1)</f>
        <v>0</v>
      </c>
    </row>
    <row r="2250" spans="1:33">
      <c r="A2250" s="86" t="s">
        <v>1090</v>
      </c>
      <c r="B2250" s="86" t="s">
        <v>1090</v>
      </c>
      <c r="C2250" s="86" t="s">
        <v>26</v>
      </c>
      <c r="D2250" s="142"/>
      <c r="E2250" s="142"/>
      <c r="F2250" s="142" t="s">
        <v>16</v>
      </c>
      <c r="G2250" s="142" t="str">
        <f t="shared" si="129"/>
        <v>Decembre</v>
      </c>
      <c r="H2250" s="158">
        <v>42719</v>
      </c>
      <c r="I2250" s="84" t="s">
        <v>1051</v>
      </c>
      <c r="J2250" s="142" t="s">
        <v>1052</v>
      </c>
      <c r="K2250" s="142" t="s">
        <v>1056</v>
      </c>
      <c r="L2250" s="142"/>
      <c r="M2250" s="80" t="str">
        <f>IFERROR(VLOOKUP(K2250,REFERENCES!R:S,2,FALSE),"")</f>
        <v>Nombre</v>
      </c>
      <c r="N2250" s="75">
        <v>250</v>
      </c>
      <c r="O2250" s="75"/>
      <c r="P2250" s="75"/>
      <c r="Q2250" s="75"/>
      <c r="R2250" s="79"/>
      <c r="S2250" s="144">
        <v>250</v>
      </c>
      <c r="T2250" s="85" t="s">
        <v>1040</v>
      </c>
      <c r="U2250" s="142" t="s">
        <v>153</v>
      </c>
      <c r="V2250" s="142" t="s">
        <v>302</v>
      </c>
      <c r="W2250" s="86" t="s">
        <v>1525</v>
      </c>
      <c r="X2250" s="142" t="s">
        <v>1896</v>
      </c>
      <c r="Y2250" s="142"/>
      <c r="Z2250" s="142"/>
      <c r="AA2250" s="142"/>
      <c r="AB2250" s="142" t="str">
        <f t="shared" si="130"/>
        <v>WOR20161215NIPE2È</v>
      </c>
      <c r="AC2250" s="142">
        <f t="shared" si="131"/>
        <v>0</v>
      </c>
      <c r="AD2250" s="142" t="str">
        <f>VLOOKUP(U2250,NIVEAUXADMIN!A:B,2,FALSE)</f>
        <v>HT10</v>
      </c>
      <c r="AE2250" s="142" t="str">
        <f>VLOOKUP(V2250,NIVEAUXADMIN!E:F,2,FALSE)</f>
        <v>HT101022</v>
      </c>
      <c r="AF2250" s="142" t="str">
        <f>VLOOKUP(W2250,NIVEAUXADMIN!I:J,2,FALSE)</f>
        <v>HT101022-02</v>
      </c>
      <c r="AG2250" s="142">
        <f>IF(SUMPRODUCT(($A$4:$A2250=A2250)*($V$4:$V2250=V2250))&gt;1,0,1)</f>
        <v>0</v>
      </c>
    </row>
    <row r="2251" spans="1:33">
      <c r="A2251" s="86" t="s">
        <v>1090</v>
      </c>
      <c r="B2251" s="86" t="s">
        <v>1090</v>
      </c>
      <c r="C2251" s="86" t="s">
        <v>26</v>
      </c>
      <c r="D2251" s="142"/>
      <c r="E2251" s="142"/>
      <c r="F2251" s="142" t="s">
        <v>16</v>
      </c>
      <c r="G2251" s="142" t="str">
        <f t="shared" si="129"/>
        <v>Decembre</v>
      </c>
      <c r="H2251" s="158">
        <v>42719</v>
      </c>
      <c r="I2251" s="84" t="s">
        <v>1051</v>
      </c>
      <c r="J2251" s="142" t="s">
        <v>1052</v>
      </c>
      <c r="K2251" s="142" t="s">
        <v>1054</v>
      </c>
      <c r="L2251" s="142"/>
      <c r="M2251" s="80" t="str">
        <f>IFERROR(VLOOKUP(K2251,REFERENCES!R:S,2,FALSE),"")</f>
        <v>Nombre</v>
      </c>
      <c r="N2251" s="75">
        <v>500</v>
      </c>
      <c r="O2251" s="75"/>
      <c r="P2251" s="75"/>
      <c r="Q2251" s="75"/>
      <c r="R2251" s="79"/>
      <c r="S2251" s="144">
        <v>250</v>
      </c>
      <c r="T2251" s="85" t="s">
        <v>1040</v>
      </c>
      <c r="U2251" s="142" t="s">
        <v>153</v>
      </c>
      <c r="V2251" s="142" t="s">
        <v>302</v>
      </c>
      <c r="W2251" s="86" t="s">
        <v>1525</v>
      </c>
      <c r="X2251" s="142" t="s">
        <v>1896</v>
      </c>
      <c r="Y2251" s="142"/>
      <c r="Z2251" s="142"/>
      <c r="AA2251" s="142"/>
      <c r="AB2251" s="142" t="str">
        <f t="shared" si="130"/>
        <v>WOR20161215NIPE2È</v>
      </c>
      <c r="AC2251" s="142">
        <f t="shared" si="131"/>
        <v>0</v>
      </c>
      <c r="AD2251" s="142" t="str">
        <f>VLOOKUP(U2251,NIVEAUXADMIN!A:B,2,FALSE)</f>
        <v>HT10</v>
      </c>
      <c r="AE2251" s="142" t="str">
        <f>VLOOKUP(V2251,NIVEAUXADMIN!E:F,2,FALSE)</f>
        <v>HT101022</v>
      </c>
      <c r="AF2251" s="142" t="str">
        <f>VLOOKUP(W2251,NIVEAUXADMIN!I:J,2,FALSE)</f>
        <v>HT101022-02</v>
      </c>
      <c r="AG2251" s="142">
        <f>IF(SUMPRODUCT(($A$4:$A2251=A2251)*($V$4:$V2251=V2251))&gt;1,0,1)</f>
        <v>0</v>
      </c>
    </row>
    <row r="2252" spans="1:33">
      <c r="A2252" s="86" t="s">
        <v>1090</v>
      </c>
      <c r="B2252" s="86" t="s">
        <v>1090</v>
      </c>
      <c r="C2252" s="86" t="s">
        <v>26</v>
      </c>
      <c r="D2252" s="142"/>
      <c r="E2252" s="142"/>
      <c r="F2252" s="142" t="s">
        <v>16</v>
      </c>
      <c r="G2252" s="142" t="str">
        <f t="shared" si="129"/>
        <v>Decembre</v>
      </c>
      <c r="H2252" s="158">
        <v>42720</v>
      </c>
      <c r="I2252" s="84" t="s">
        <v>1051</v>
      </c>
      <c r="J2252" s="142" t="s">
        <v>1052</v>
      </c>
      <c r="K2252" s="142" t="s">
        <v>1056</v>
      </c>
      <c r="L2252" s="142"/>
      <c r="M2252" s="80" t="str">
        <f>IFERROR(VLOOKUP(K2252,REFERENCES!R:S,2,FALSE),"")</f>
        <v>Nombre</v>
      </c>
      <c r="N2252" s="75">
        <v>250</v>
      </c>
      <c r="O2252" s="75"/>
      <c r="P2252" s="75"/>
      <c r="Q2252" s="75"/>
      <c r="R2252" s="79"/>
      <c r="S2252" s="144">
        <v>250</v>
      </c>
      <c r="T2252" s="85" t="s">
        <v>1040</v>
      </c>
      <c r="U2252" s="142" t="s">
        <v>153</v>
      </c>
      <c r="V2252" s="142" t="s">
        <v>302</v>
      </c>
      <c r="W2252" s="86" t="s">
        <v>1590</v>
      </c>
      <c r="X2252" s="142" t="s">
        <v>1898</v>
      </c>
      <c r="Y2252" s="142"/>
      <c r="Z2252" s="142"/>
      <c r="AA2252" s="142"/>
      <c r="AB2252" s="142" t="str">
        <f t="shared" si="130"/>
        <v>WOR20161216NIPE3È</v>
      </c>
      <c r="AC2252" s="142">
        <f t="shared" si="131"/>
        <v>0</v>
      </c>
      <c r="AD2252" s="142" t="str">
        <f>VLOOKUP(U2252,NIVEAUXADMIN!A:B,2,FALSE)</f>
        <v>HT10</v>
      </c>
      <c r="AE2252" s="142" t="str">
        <f>VLOOKUP(V2252,NIVEAUXADMIN!E:F,2,FALSE)</f>
        <v>HT101022</v>
      </c>
      <c r="AF2252" s="142" t="str">
        <f>VLOOKUP(W2252,NIVEAUXADMIN!I:J,2,FALSE)</f>
        <v>HT101022-03</v>
      </c>
      <c r="AG2252" s="142">
        <f>IF(SUMPRODUCT(($A$4:$A2252=A2252)*($V$4:$V2252=V2252))&gt;1,0,1)</f>
        <v>0</v>
      </c>
    </row>
    <row r="2253" spans="1:33">
      <c r="A2253" s="86" t="s">
        <v>1090</v>
      </c>
      <c r="B2253" s="86" t="s">
        <v>1090</v>
      </c>
      <c r="C2253" s="86" t="s">
        <v>26</v>
      </c>
      <c r="D2253" s="142"/>
      <c r="E2253" s="142"/>
      <c r="F2253" s="142" t="s">
        <v>16</v>
      </c>
      <c r="G2253" s="142" t="str">
        <f t="shared" si="129"/>
        <v>Decembre</v>
      </c>
      <c r="H2253" s="158">
        <v>42720</v>
      </c>
      <c r="I2253" s="84" t="s">
        <v>1051</v>
      </c>
      <c r="J2253" s="142" t="s">
        <v>1052</v>
      </c>
      <c r="K2253" s="142" t="s">
        <v>1063</v>
      </c>
      <c r="L2253" s="142"/>
      <c r="M2253" s="80" t="str">
        <f>IFERROR(VLOOKUP(K2253,REFERENCES!R:S,2,FALSE),"")</f>
        <v>Nombre</v>
      </c>
      <c r="N2253" s="75">
        <v>250</v>
      </c>
      <c r="O2253" s="75"/>
      <c r="P2253" s="75"/>
      <c r="Q2253" s="75"/>
      <c r="R2253" s="79"/>
      <c r="S2253" s="144">
        <v>250</v>
      </c>
      <c r="T2253" s="85" t="s">
        <v>1040</v>
      </c>
      <c r="U2253" s="142" t="s">
        <v>153</v>
      </c>
      <c r="V2253" s="142" t="s">
        <v>302</v>
      </c>
      <c r="W2253" s="86" t="s">
        <v>1590</v>
      </c>
      <c r="X2253" s="142" t="s">
        <v>1898</v>
      </c>
      <c r="Y2253" s="142"/>
      <c r="Z2253" s="142"/>
      <c r="AA2253" s="142"/>
      <c r="AB2253" s="142" t="str">
        <f t="shared" si="130"/>
        <v>WOR20161216NIPE3È</v>
      </c>
      <c r="AC2253" s="142">
        <f t="shared" si="131"/>
        <v>0</v>
      </c>
      <c r="AD2253" s="142" t="str">
        <f>VLOOKUP(U2253,NIVEAUXADMIN!A:B,2,FALSE)</f>
        <v>HT10</v>
      </c>
      <c r="AE2253" s="142" t="str">
        <f>VLOOKUP(V2253,NIVEAUXADMIN!E:F,2,FALSE)</f>
        <v>HT101022</v>
      </c>
      <c r="AF2253" s="142" t="str">
        <f>VLOOKUP(W2253,NIVEAUXADMIN!I:J,2,FALSE)</f>
        <v>HT101022-03</v>
      </c>
      <c r="AG2253" s="142">
        <f>IF(SUMPRODUCT(($A$4:$A2253=A2253)*($V$4:$V2253=V2253))&gt;1,0,1)</f>
        <v>0</v>
      </c>
    </row>
    <row r="2254" spans="1:33">
      <c r="A2254" s="86" t="s">
        <v>1090</v>
      </c>
      <c r="B2254" s="86" t="s">
        <v>1090</v>
      </c>
      <c r="C2254" s="86" t="s">
        <v>26</v>
      </c>
      <c r="D2254" s="142"/>
      <c r="E2254" s="142"/>
      <c r="F2254" s="142" t="s">
        <v>16</v>
      </c>
      <c r="G2254" s="142" t="str">
        <f t="shared" si="129"/>
        <v>Decembre</v>
      </c>
      <c r="H2254" s="158">
        <v>42720</v>
      </c>
      <c r="I2254" s="84" t="s">
        <v>1051</v>
      </c>
      <c r="J2254" s="142" t="s">
        <v>1052</v>
      </c>
      <c r="K2254" s="142" t="s">
        <v>1054</v>
      </c>
      <c r="L2254" s="142"/>
      <c r="M2254" s="80" t="str">
        <f>IFERROR(VLOOKUP(K2254,REFERENCES!R:S,2,FALSE),"")</f>
        <v>Nombre</v>
      </c>
      <c r="N2254" s="75">
        <v>500</v>
      </c>
      <c r="O2254" s="75"/>
      <c r="P2254" s="75"/>
      <c r="Q2254" s="75"/>
      <c r="R2254" s="79"/>
      <c r="S2254" s="144">
        <v>250</v>
      </c>
      <c r="T2254" s="85" t="s">
        <v>1040</v>
      </c>
      <c r="U2254" s="142" t="s">
        <v>153</v>
      </c>
      <c r="V2254" s="142" t="s">
        <v>302</v>
      </c>
      <c r="W2254" s="86" t="s">
        <v>1590</v>
      </c>
      <c r="X2254" s="142" t="s">
        <v>1898</v>
      </c>
      <c r="Y2254" s="142"/>
      <c r="Z2254" s="142"/>
      <c r="AA2254" s="142"/>
      <c r="AB2254" s="142" t="str">
        <f t="shared" si="130"/>
        <v>WOR20161216NIPE3È</v>
      </c>
      <c r="AC2254" s="142">
        <f t="shared" si="131"/>
        <v>0</v>
      </c>
      <c r="AD2254" s="142" t="str">
        <f>VLOOKUP(U2254,NIVEAUXADMIN!A:B,2,FALSE)</f>
        <v>HT10</v>
      </c>
      <c r="AE2254" s="142" t="str">
        <f>VLOOKUP(V2254,NIVEAUXADMIN!E:F,2,FALSE)</f>
        <v>HT101022</v>
      </c>
      <c r="AF2254" s="142" t="str">
        <f>VLOOKUP(W2254,NIVEAUXADMIN!I:J,2,FALSE)</f>
        <v>HT101022-03</v>
      </c>
      <c r="AG2254" s="142">
        <f>IF(SUMPRODUCT(($A$4:$A2254=A2254)*($V$4:$V2254=V2254))&gt;1,0,1)</f>
        <v>0</v>
      </c>
    </row>
    <row r="2255" spans="1:33">
      <c r="A2255" s="86" t="s">
        <v>1090</v>
      </c>
      <c r="B2255" s="86" t="s">
        <v>1090</v>
      </c>
      <c r="C2255" s="86" t="s">
        <v>26</v>
      </c>
      <c r="D2255" s="142"/>
      <c r="E2255" s="142"/>
      <c r="F2255" s="142" t="s">
        <v>16</v>
      </c>
      <c r="G2255" s="142" t="str">
        <f t="shared" si="129"/>
        <v>Decembre</v>
      </c>
      <c r="H2255" s="158">
        <v>42721</v>
      </c>
      <c r="I2255" s="84" t="s">
        <v>1051</v>
      </c>
      <c r="J2255" s="142" t="s">
        <v>1052</v>
      </c>
      <c r="K2255" s="142" t="s">
        <v>1059</v>
      </c>
      <c r="L2255" s="142"/>
      <c r="M2255" s="80" t="str">
        <f>IFERROR(VLOOKUP(K2255,REFERENCES!R:S,2,FALSE),"")</f>
        <v>Nombre</v>
      </c>
      <c r="N2255" s="75">
        <v>2940</v>
      </c>
      <c r="O2255" s="75"/>
      <c r="P2255" s="75"/>
      <c r="Q2255" s="75"/>
      <c r="R2255" s="79"/>
      <c r="S2255" s="144">
        <v>49</v>
      </c>
      <c r="T2255" s="85" t="s">
        <v>1040</v>
      </c>
      <c r="U2255" s="142" t="s">
        <v>174</v>
      </c>
      <c r="V2255" s="142" t="s">
        <v>200</v>
      </c>
      <c r="W2255" s="86" t="s">
        <v>1511</v>
      </c>
      <c r="X2255" s="142"/>
      <c r="Y2255" s="142"/>
      <c r="Z2255" s="142"/>
      <c r="AA2255" s="142"/>
      <c r="AB2255" s="142" t="str">
        <f t="shared" si="130"/>
        <v>WOR20161217OUAN2È</v>
      </c>
      <c r="AC2255" s="142">
        <f t="shared" si="131"/>
        <v>0</v>
      </c>
      <c r="AD2255" s="142" t="str">
        <f>VLOOKUP(U2255,NIVEAUXADMIN!A:B,2,FALSE)</f>
        <v>HT01</v>
      </c>
      <c r="AE2255" s="142" t="str">
        <f>VLOOKUP(V2255,NIVEAUXADMIN!E:F,2,FALSE)</f>
        <v>HT01151</v>
      </c>
      <c r="AF2255" s="142" t="str">
        <f>VLOOKUP(W2255,NIVEAUXADMIN!I:J,2,FALSE)</f>
        <v>HT01151-02</v>
      </c>
      <c r="AG2255" s="142">
        <f>IF(SUMPRODUCT(($A$4:$A2255=A2255)*($V$4:$V2255=V2255))&gt;1,0,1)</f>
        <v>0</v>
      </c>
    </row>
    <row r="2256" spans="1:33">
      <c r="A2256" s="86" t="s">
        <v>1090</v>
      </c>
      <c r="B2256" s="86" t="s">
        <v>1090</v>
      </c>
      <c r="C2256" s="86" t="s">
        <v>26</v>
      </c>
      <c r="D2256" s="142"/>
      <c r="E2256" s="142"/>
      <c r="F2256" s="142" t="s">
        <v>16</v>
      </c>
      <c r="G2256" s="142" t="str">
        <f t="shared" si="129"/>
        <v>Decembre</v>
      </c>
      <c r="H2256" s="158">
        <v>42721</v>
      </c>
      <c r="I2256" s="84" t="s">
        <v>1050</v>
      </c>
      <c r="J2256" s="142" t="s">
        <v>1029</v>
      </c>
      <c r="K2256" s="142" t="s">
        <v>1029</v>
      </c>
      <c r="L2256" s="142"/>
      <c r="M2256" s="80" t="str">
        <f>IFERROR(VLOOKUP(K2256,REFERENCES!R:S,2,FALSE),"")</f>
        <v/>
      </c>
      <c r="N2256" s="75">
        <v>49</v>
      </c>
      <c r="O2256" s="75"/>
      <c r="P2256" s="75"/>
      <c r="Q2256" s="75"/>
      <c r="R2256" s="79"/>
      <c r="S2256" s="144">
        <v>49</v>
      </c>
      <c r="T2256" s="85" t="s">
        <v>1040</v>
      </c>
      <c r="U2256" s="142" t="s">
        <v>174</v>
      </c>
      <c r="V2256" s="142" t="s">
        <v>200</v>
      </c>
      <c r="W2256" s="86" t="s">
        <v>1511</v>
      </c>
      <c r="X2256" s="142"/>
      <c r="Y2256" s="142"/>
      <c r="Z2256" s="142"/>
      <c r="AA2256" s="142"/>
      <c r="AB2256" s="142" t="str">
        <f t="shared" si="130"/>
        <v>WOR20161217OUAN2È</v>
      </c>
      <c r="AC2256" s="142">
        <f t="shared" si="131"/>
        <v>0</v>
      </c>
      <c r="AD2256" s="142" t="str">
        <f>VLOOKUP(U2256,NIVEAUXADMIN!A:B,2,FALSE)</f>
        <v>HT01</v>
      </c>
      <c r="AE2256" s="142" t="str">
        <f>VLOOKUP(V2256,NIVEAUXADMIN!E:F,2,FALSE)</f>
        <v>HT01151</v>
      </c>
      <c r="AF2256" s="142" t="str">
        <f>VLOOKUP(W2256,NIVEAUXADMIN!I:J,2,FALSE)</f>
        <v>HT01151-02</v>
      </c>
      <c r="AG2256" s="142">
        <f>IF(SUMPRODUCT(($A$4:$A2256=A2256)*($V$4:$V2256=V2256))&gt;1,0,1)</f>
        <v>0</v>
      </c>
    </row>
    <row r="2257" spans="1:33">
      <c r="A2257" s="86" t="s">
        <v>1090</v>
      </c>
      <c r="B2257" s="86" t="s">
        <v>1090</v>
      </c>
      <c r="C2257" s="86" t="s">
        <v>26</v>
      </c>
      <c r="D2257" s="142"/>
      <c r="E2257" s="142"/>
      <c r="F2257" s="142" t="s">
        <v>16</v>
      </c>
      <c r="G2257" s="142" t="str">
        <f t="shared" si="129"/>
        <v>Decembre</v>
      </c>
      <c r="H2257" s="158">
        <v>42721</v>
      </c>
      <c r="I2257" s="84" t="s">
        <v>1051</v>
      </c>
      <c r="J2257" s="142" t="s">
        <v>1052</v>
      </c>
      <c r="K2257" s="142" t="s">
        <v>1057</v>
      </c>
      <c r="L2257" s="142"/>
      <c r="M2257" s="80" t="str">
        <f>IFERROR(VLOOKUP(K2257,REFERENCES!R:S,2,FALSE),"")</f>
        <v>Nombre</v>
      </c>
      <c r="N2257" s="75">
        <v>220</v>
      </c>
      <c r="O2257" s="75"/>
      <c r="P2257" s="75"/>
      <c r="Q2257" s="75"/>
      <c r="R2257" s="79"/>
      <c r="S2257" s="144">
        <v>220</v>
      </c>
      <c r="T2257" s="85" t="s">
        <v>1040</v>
      </c>
      <c r="U2257" s="142" t="s">
        <v>153</v>
      </c>
      <c r="V2257" s="142" t="s">
        <v>305</v>
      </c>
      <c r="W2257" s="86" t="s">
        <v>1611</v>
      </c>
      <c r="X2257" s="142" t="s">
        <v>2586</v>
      </c>
      <c r="Y2257" s="142"/>
      <c r="Z2257" s="142"/>
      <c r="AA2257" s="142"/>
      <c r="AB2257" s="142" t="str">
        <f t="shared" si="130"/>
        <v>WOR20161217NIPE3È</v>
      </c>
      <c r="AC2257" s="142">
        <f t="shared" si="131"/>
        <v>0</v>
      </c>
      <c r="AD2257" s="142" t="str">
        <f>VLOOKUP(U2257,NIVEAUXADMIN!A:B,2,FALSE)</f>
        <v>HT10</v>
      </c>
      <c r="AE2257" s="142" t="str">
        <f>VLOOKUP(V2257,NIVEAUXADMIN!E:F,2,FALSE)</f>
        <v>HT101012</v>
      </c>
      <c r="AF2257" s="142" t="str">
        <f>VLOOKUP(W2257,NIVEAUXADMIN!I:J,2,FALSE)</f>
        <v>HT101012-03</v>
      </c>
      <c r="AG2257" s="142">
        <f>IF(SUMPRODUCT(($A$4:$A2257=A2257)*($V$4:$V2257=V2257))&gt;1,0,1)</f>
        <v>0</v>
      </c>
    </row>
    <row r="2258" spans="1:33">
      <c r="A2258" s="86" t="s">
        <v>1090</v>
      </c>
      <c r="B2258" s="86" t="s">
        <v>1090</v>
      </c>
      <c r="C2258" s="86" t="s">
        <v>26</v>
      </c>
      <c r="D2258" s="142"/>
      <c r="E2258" s="142"/>
      <c r="F2258" s="142" t="s">
        <v>16</v>
      </c>
      <c r="G2258" s="142" t="str">
        <f t="shared" si="129"/>
        <v>Decembre</v>
      </c>
      <c r="H2258" s="158">
        <v>42721</v>
      </c>
      <c r="I2258" s="84" t="s">
        <v>1050</v>
      </c>
      <c r="J2258" s="142" t="s">
        <v>1029</v>
      </c>
      <c r="K2258" s="142" t="s">
        <v>1029</v>
      </c>
      <c r="L2258" s="142"/>
      <c r="M2258" s="80" t="str">
        <f>IFERROR(VLOOKUP(K2258,REFERENCES!R:S,2,FALSE),"")</f>
        <v/>
      </c>
      <c r="N2258" s="75">
        <v>220</v>
      </c>
      <c r="O2258" s="75"/>
      <c r="P2258" s="75"/>
      <c r="Q2258" s="75"/>
      <c r="R2258" s="79"/>
      <c r="S2258" s="144">
        <v>220</v>
      </c>
      <c r="T2258" s="85" t="s">
        <v>1040</v>
      </c>
      <c r="U2258" s="142" t="s">
        <v>153</v>
      </c>
      <c r="V2258" s="142" t="s">
        <v>305</v>
      </c>
      <c r="W2258" s="86" t="s">
        <v>1611</v>
      </c>
      <c r="X2258" s="142" t="s">
        <v>2586</v>
      </c>
      <c r="Y2258" s="142"/>
      <c r="Z2258" s="142"/>
      <c r="AA2258" s="142"/>
      <c r="AB2258" s="142" t="str">
        <f t="shared" si="130"/>
        <v>WOR20161217NIPE3È</v>
      </c>
      <c r="AC2258" s="142">
        <f t="shared" si="131"/>
        <v>0</v>
      </c>
      <c r="AD2258" s="142" t="str">
        <f>VLOOKUP(U2258,NIVEAUXADMIN!A:B,2,FALSE)</f>
        <v>HT10</v>
      </c>
      <c r="AE2258" s="142" t="str">
        <f>VLOOKUP(V2258,NIVEAUXADMIN!E:F,2,FALSE)</f>
        <v>HT101012</v>
      </c>
      <c r="AF2258" s="142" t="str">
        <f>VLOOKUP(W2258,NIVEAUXADMIN!I:J,2,FALSE)</f>
        <v>HT101012-03</v>
      </c>
      <c r="AG2258" s="142">
        <f>IF(SUMPRODUCT(($A$4:$A2258=A2258)*($V$4:$V2258=V2258))&gt;1,0,1)</f>
        <v>0</v>
      </c>
    </row>
    <row r="2259" spans="1:33">
      <c r="A2259" s="86" t="s">
        <v>1090</v>
      </c>
      <c r="B2259" s="86" t="s">
        <v>1090</v>
      </c>
      <c r="C2259" s="86" t="s">
        <v>26</v>
      </c>
      <c r="D2259" s="142"/>
      <c r="E2259" s="142"/>
      <c r="F2259" s="142" t="s">
        <v>16</v>
      </c>
      <c r="G2259" s="142" t="str">
        <f t="shared" si="129"/>
        <v>Decembre</v>
      </c>
      <c r="H2259" s="158">
        <v>42723</v>
      </c>
      <c r="I2259" s="84" t="s">
        <v>1051</v>
      </c>
      <c r="J2259" s="142" t="s">
        <v>1052</v>
      </c>
      <c r="K2259" s="142" t="s">
        <v>1062</v>
      </c>
      <c r="L2259" s="142"/>
      <c r="M2259" s="80" t="str">
        <f>IFERROR(VLOOKUP(K2259,REFERENCES!R:S,2,FALSE),"")</f>
        <v>Nombre</v>
      </c>
      <c r="N2259" s="75">
        <v>845</v>
      </c>
      <c r="O2259" s="75"/>
      <c r="P2259" s="75"/>
      <c r="Q2259" s="75"/>
      <c r="R2259" s="79"/>
      <c r="S2259" s="144">
        <v>845</v>
      </c>
      <c r="T2259" s="85" t="s">
        <v>1040</v>
      </c>
      <c r="U2259" s="142" t="s">
        <v>20</v>
      </c>
      <c r="V2259" s="142" t="s">
        <v>548</v>
      </c>
      <c r="W2259" s="86" t="s">
        <v>1768</v>
      </c>
      <c r="X2259" s="142"/>
      <c r="Y2259" s="142"/>
      <c r="Z2259" s="142"/>
      <c r="AA2259" s="142"/>
      <c r="AB2259" s="142" t="str">
        <f t="shared" si="130"/>
        <v>WOR20161219SUST7È</v>
      </c>
      <c r="AC2259" s="142">
        <f t="shared" si="131"/>
        <v>0</v>
      </c>
      <c r="AD2259" s="142" t="str">
        <f>VLOOKUP(U2259,NIVEAUXADMIN!A:B,2,FALSE)</f>
        <v>HT07</v>
      </c>
      <c r="AE2259" s="142" t="str">
        <f>VLOOKUP(V2259,NIVEAUXADMIN!E:F,2,FALSE)</f>
        <v>HT07732</v>
      </c>
      <c r="AF2259" s="142" t="str">
        <f>VLOOKUP(W2259,NIVEAUXADMIN!I:J,2,FALSE)</f>
        <v>HT07732-07</v>
      </c>
      <c r="AG2259" s="142">
        <f>IF(SUMPRODUCT(($A$4:$A2259=A2259)*($V$4:$V2259=V2259))&gt;1,0,1)</f>
        <v>0</v>
      </c>
    </row>
    <row r="2260" spans="1:33">
      <c r="A2260" s="86" t="s">
        <v>1090</v>
      </c>
      <c r="B2260" s="86" t="s">
        <v>1090</v>
      </c>
      <c r="C2260" s="86" t="s">
        <v>26</v>
      </c>
      <c r="D2260" s="142"/>
      <c r="E2260" s="142"/>
      <c r="F2260" s="142" t="s">
        <v>16</v>
      </c>
      <c r="G2260" s="142" t="str">
        <f t="shared" si="129"/>
        <v>Decembre</v>
      </c>
      <c r="H2260" s="158">
        <v>42723</v>
      </c>
      <c r="I2260" s="84" t="s">
        <v>1051</v>
      </c>
      <c r="J2260" s="142" t="s">
        <v>1052</v>
      </c>
      <c r="K2260" s="142" t="s">
        <v>1056</v>
      </c>
      <c r="L2260" s="142"/>
      <c r="M2260" s="80" t="str">
        <f>IFERROR(VLOOKUP(K2260,REFERENCES!R:S,2,FALSE),"")</f>
        <v>Nombre</v>
      </c>
      <c r="N2260" s="75">
        <v>1690</v>
      </c>
      <c r="O2260" s="75"/>
      <c r="P2260" s="75"/>
      <c r="Q2260" s="75"/>
      <c r="R2260" s="79"/>
      <c r="S2260" s="144">
        <v>845</v>
      </c>
      <c r="T2260" s="85" t="s">
        <v>1040</v>
      </c>
      <c r="U2260" s="142" t="s">
        <v>20</v>
      </c>
      <c r="V2260" s="142" t="s">
        <v>548</v>
      </c>
      <c r="W2260" s="86" t="s">
        <v>1768</v>
      </c>
      <c r="X2260" s="142"/>
      <c r="Y2260" s="142"/>
      <c r="Z2260" s="142"/>
      <c r="AA2260" s="142"/>
      <c r="AB2260" s="142" t="str">
        <f t="shared" si="130"/>
        <v>WOR20161219SUST7È</v>
      </c>
      <c r="AC2260" s="142">
        <f t="shared" si="131"/>
        <v>0</v>
      </c>
      <c r="AD2260" s="142" t="str">
        <f>VLOOKUP(U2260,NIVEAUXADMIN!A:B,2,FALSE)</f>
        <v>HT07</v>
      </c>
      <c r="AE2260" s="142" t="str">
        <f>VLOOKUP(V2260,NIVEAUXADMIN!E:F,2,FALSE)</f>
        <v>HT07732</v>
      </c>
      <c r="AF2260" s="142" t="str">
        <f>VLOOKUP(W2260,NIVEAUXADMIN!I:J,2,FALSE)</f>
        <v>HT07732-07</v>
      </c>
      <c r="AG2260" s="142">
        <f>IF(SUMPRODUCT(($A$4:$A2260=A2260)*($V$4:$V2260=V2260))&gt;1,0,1)</f>
        <v>0</v>
      </c>
    </row>
    <row r="2261" spans="1:33">
      <c r="A2261" s="86" t="s">
        <v>1090</v>
      </c>
      <c r="B2261" s="86" t="s">
        <v>1090</v>
      </c>
      <c r="C2261" s="86" t="s">
        <v>26</v>
      </c>
      <c r="D2261" s="142"/>
      <c r="E2261" s="142"/>
      <c r="F2261" s="142" t="s">
        <v>16</v>
      </c>
      <c r="G2261" s="142" t="str">
        <f t="shared" si="129"/>
        <v>Decembre</v>
      </c>
      <c r="H2261" s="158">
        <v>42723</v>
      </c>
      <c r="I2261" s="84" t="s">
        <v>1051</v>
      </c>
      <c r="J2261" s="142" t="s">
        <v>1052</v>
      </c>
      <c r="K2261" s="142" t="s">
        <v>1057</v>
      </c>
      <c r="L2261" s="142"/>
      <c r="M2261" s="80" t="str">
        <f>IFERROR(VLOOKUP(K2261,REFERENCES!R:S,2,FALSE),"")</f>
        <v>Nombre</v>
      </c>
      <c r="N2261" s="75">
        <v>845</v>
      </c>
      <c r="O2261" s="75"/>
      <c r="P2261" s="75"/>
      <c r="Q2261" s="75"/>
      <c r="R2261" s="79"/>
      <c r="S2261" s="144">
        <v>845</v>
      </c>
      <c r="T2261" s="85" t="s">
        <v>1040</v>
      </c>
      <c r="U2261" s="142" t="s">
        <v>20</v>
      </c>
      <c r="V2261" s="142" t="s">
        <v>548</v>
      </c>
      <c r="W2261" s="86" t="s">
        <v>1768</v>
      </c>
      <c r="X2261" s="142"/>
      <c r="Y2261" s="142"/>
      <c r="Z2261" s="142"/>
      <c r="AA2261" s="142"/>
      <c r="AB2261" s="142" t="str">
        <f t="shared" si="130"/>
        <v>WOR20161219SUST7È</v>
      </c>
      <c r="AC2261" s="142">
        <f t="shared" si="131"/>
        <v>0</v>
      </c>
      <c r="AD2261" s="142" t="str">
        <f>VLOOKUP(U2261,NIVEAUXADMIN!A:B,2,FALSE)</f>
        <v>HT07</v>
      </c>
      <c r="AE2261" s="142" t="str">
        <f>VLOOKUP(V2261,NIVEAUXADMIN!E:F,2,FALSE)</f>
        <v>HT07732</v>
      </c>
      <c r="AF2261" s="142" t="str">
        <f>VLOOKUP(W2261,NIVEAUXADMIN!I:J,2,FALSE)</f>
        <v>HT07732-07</v>
      </c>
      <c r="AG2261" s="142">
        <f>IF(SUMPRODUCT(($A$4:$A2261=A2261)*($V$4:$V2261=V2261))&gt;1,0,1)</f>
        <v>0</v>
      </c>
    </row>
    <row r="2262" spans="1:33">
      <c r="A2262" s="86" t="s">
        <v>1090</v>
      </c>
      <c r="B2262" s="86" t="s">
        <v>1090</v>
      </c>
      <c r="C2262" s="86" t="s">
        <v>26</v>
      </c>
      <c r="D2262" s="142"/>
      <c r="E2262" s="142"/>
      <c r="F2262" s="142" t="s">
        <v>16</v>
      </c>
      <c r="G2262" s="142" t="str">
        <f t="shared" si="129"/>
        <v>Decembre</v>
      </c>
      <c r="H2262" s="158">
        <v>42723</v>
      </c>
      <c r="I2262" s="84" t="s">
        <v>1051</v>
      </c>
      <c r="J2262" s="142" t="s">
        <v>1052</v>
      </c>
      <c r="K2262" s="142" t="s">
        <v>1054</v>
      </c>
      <c r="L2262" s="142"/>
      <c r="M2262" s="80" t="str">
        <f>IFERROR(VLOOKUP(K2262,REFERENCES!R:S,2,FALSE),"")</f>
        <v>Nombre</v>
      </c>
      <c r="N2262" s="75">
        <v>845</v>
      </c>
      <c r="O2262" s="75"/>
      <c r="P2262" s="75"/>
      <c r="Q2262" s="75"/>
      <c r="R2262" s="79"/>
      <c r="S2262" s="144">
        <v>845</v>
      </c>
      <c r="T2262" s="85" t="s">
        <v>1040</v>
      </c>
      <c r="U2262" s="142" t="s">
        <v>20</v>
      </c>
      <c r="V2262" s="142" t="s">
        <v>548</v>
      </c>
      <c r="W2262" s="86" t="s">
        <v>1768</v>
      </c>
      <c r="X2262" s="142"/>
      <c r="Y2262" s="142"/>
      <c r="Z2262" s="142"/>
      <c r="AA2262" s="142"/>
      <c r="AB2262" s="142" t="str">
        <f t="shared" si="130"/>
        <v>WOR20161219SUST7È</v>
      </c>
      <c r="AC2262" s="142">
        <f t="shared" si="131"/>
        <v>0</v>
      </c>
      <c r="AD2262" s="142" t="str">
        <f>VLOOKUP(U2262,NIVEAUXADMIN!A:B,2,FALSE)</f>
        <v>HT07</v>
      </c>
      <c r="AE2262" s="142" t="str">
        <f>VLOOKUP(V2262,NIVEAUXADMIN!E:F,2,FALSE)</f>
        <v>HT07732</v>
      </c>
      <c r="AF2262" s="142" t="str">
        <f>VLOOKUP(W2262,NIVEAUXADMIN!I:J,2,FALSE)</f>
        <v>HT07732-07</v>
      </c>
      <c r="AG2262" s="142">
        <f>IF(SUMPRODUCT(($A$4:$A2262=A2262)*($V$4:$V2262=V2262))&gt;1,0,1)</f>
        <v>0</v>
      </c>
    </row>
    <row r="2263" spans="1:33">
      <c r="A2263" s="86" t="s">
        <v>1090</v>
      </c>
      <c r="B2263" s="86" t="s">
        <v>1090</v>
      </c>
      <c r="C2263" s="86" t="s">
        <v>26</v>
      </c>
      <c r="D2263" s="142"/>
      <c r="E2263" s="142"/>
      <c r="F2263" s="142" t="s">
        <v>16</v>
      </c>
      <c r="G2263" s="142" t="str">
        <f t="shared" si="129"/>
        <v>Decembre</v>
      </c>
      <c r="H2263" s="158">
        <v>42723</v>
      </c>
      <c r="I2263" s="84" t="s">
        <v>1051</v>
      </c>
      <c r="J2263" s="142" t="s">
        <v>1052</v>
      </c>
      <c r="K2263" s="142" t="s">
        <v>1063</v>
      </c>
      <c r="L2263" s="142"/>
      <c r="M2263" s="80" t="str">
        <f>IFERROR(VLOOKUP(K2263,REFERENCES!R:S,2,FALSE),"")</f>
        <v>Nombre</v>
      </c>
      <c r="N2263" s="75">
        <v>845</v>
      </c>
      <c r="O2263" s="75"/>
      <c r="P2263" s="75"/>
      <c r="Q2263" s="75"/>
      <c r="R2263" s="79"/>
      <c r="S2263" s="144">
        <v>845</v>
      </c>
      <c r="T2263" s="85" t="s">
        <v>1040</v>
      </c>
      <c r="U2263" s="142" t="s">
        <v>20</v>
      </c>
      <c r="V2263" s="142" t="s">
        <v>548</v>
      </c>
      <c r="W2263" s="86" t="s">
        <v>1768</v>
      </c>
      <c r="X2263" s="142"/>
      <c r="Y2263" s="142"/>
      <c r="Z2263" s="142"/>
      <c r="AA2263" s="142"/>
      <c r="AB2263" s="142" t="str">
        <f t="shared" si="130"/>
        <v>WOR20161219SUST7È</v>
      </c>
      <c r="AC2263" s="142">
        <f t="shared" si="131"/>
        <v>0</v>
      </c>
      <c r="AD2263" s="142" t="str">
        <f>VLOOKUP(U2263,NIVEAUXADMIN!A:B,2,FALSE)</f>
        <v>HT07</v>
      </c>
      <c r="AE2263" s="142" t="str">
        <f>VLOOKUP(V2263,NIVEAUXADMIN!E:F,2,FALSE)</f>
        <v>HT07732</v>
      </c>
      <c r="AF2263" s="142" t="str">
        <f>VLOOKUP(W2263,NIVEAUXADMIN!I:J,2,FALSE)</f>
        <v>HT07732-07</v>
      </c>
      <c r="AG2263" s="142">
        <f>IF(SUMPRODUCT(($A$4:$A2263=A2263)*($V$4:$V2263=V2263))&gt;1,0,1)</f>
        <v>0</v>
      </c>
    </row>
    <row r="2264" spans="1:33">
      <c r="A2264" s="86" t="s">
        <v>1090</v>
      </c>
      <c r="B2264" s="86" t="s">
        <v>1090</v>
      </c>
      <c r="C2264" s="86" t="s">
        <v>26</v>
      </c>
      <c r="D2264" s="142"/>
      <c r="E2264" s="142"/>
      <c r="F2264" s="142" t="s">
        <v>16</v>
      </c>
      <c r="G2264" s="142" t="str">
        <f t="shared" si="129"/>
        <v>Decembre</v>
      </c>
      <c r="H2264" s="158">
        <v>42723</v>
      </c>
      <c r="I2264" s="84" t="s">
        <v>1051</v>
      </c>
      <c r="J2264" s="142" t="s">
        <v>1052</v>
      </c>
      <c r="K2264" s="142" t="s">
        <v>1061</v>
      </c>
      <c r="L2264" s="142"/>
      <c r="M2264" s="80" t="str">
        <f>IFERROR(VLOOKUP(K2264,REFERENCES!R:S,2,FALSE),"")</f>
        <v>Nombre</v>
      </c>
      <c r="N2264" s="75">
        <v>845</v>
      </c>
      <c r="O2264" s="75"/>
      <c r="P2264" s="75"/>
      <c r="Q2264" s="75"/>
      <c r="R2264" s="79"/>
      <c r="S2264" s="144">
        <v>845</v>
      </c>
      <c r="T2264" s="85" t="s">
        <v>1040</v>
      </c>
      <c r="U2264" s="142" t="s">
        <v>20</v>
      </c>
      <c r="V2264" s="142" t="s">
        <v>548</v>
      </c>
      <c r="W2264" s="86" t="s">
        <v>1768</v>
      </c>
      <c r="X2264" s="142"/>
      <c r="Y2264" s="142"/>
      <c r="Z2264" s="142"/>
      <c r="AA2264" s="142"/>
      <c r="AB2264" s="142" t="str">
        <f t="shared" si="130"/>
        <v>WOR20161219SUST7È</v>
      </c>
      <c r="AC2264" s="142">
        <f t="shared" si="131"/>
        <v>0</v>
      </c>
      <c r="AD2264" s="142" t="str">
        <f>VLOOKUP(U2264,NIVEAUXADMIN!A:B,2,FALSE)</f>
        <v>HT07</v>
      </c>
      <c r="AE2264" s="142" t="str">
        <f>VLOOKUP(V2264,NIVEAUXADMIN!E:F,2,FALSE)</f>
        <v>HT07732</v>
      </c>
      <c r="AF2264" s="142" t="str">
        <f>VLOOKUP(W2264,NIVEAUXADMIN!I:J,2,FALSE)</f>
        <v>HT07732-07</v>
      </c>
      <c r="AG2264" s="142">
        <f>IF(SUMPRODUCT(($A$4:$A2264=A2264)*($V$4:$V2264=V2264))&gt;1,0,1)</f>
        <v>0</v>
      </c>
    </row>
    <row r="2265" spans="1:33">
      <c r="A2265" s="86" t="s">
        <v>1090</v>
      </c>
      <c r="B2265" s="86" t="s">
        <v>1090</v>
      </c>
      <c r="C2265" s="86" t="s">
        <v>26</v>
      </c>
      <c r="D2265" s="142"/>
      <c r="E2265" s="142"/>
      <c r="F2265" s="142" t="s">
        <v>16</v>
      </c>
      <c r="G2265" s="142" t="str">
        <f t="shared" si="129"/>
        <v>Decembre</v>
      </c>
      <c r="H2265" s="158">
        <v>42723</v>
      </c>
      <c r="I2265" s="84" t="s">
        <v>1050</v>
      </c>
      <c r="J2265" s="142" t="s">
        <v>1029</v>
      </c>
      <c r="K2265" s="142" t="s">
        <v>1029</v>
      </c>
      <c r="L2265" s="142"/>
      <c r="M2265" s="80" t="str">
        <f>IFERROR(VLOOKUP(K2265,REFERENCES!R:S,2,FALSE),"")</f>
        <v/>
      </c>
      <c r="N2265" s="75">
        <v>845</v>
      </c>
      <c r="O2265" s="75"/>
      <c r="P2265" s="75"/>
      <c r="Q2265" s="75"/>
      <c r="R2265" s="79"/>
      <c r="S2265" s="144">
        <v>845</v>
      </c>
      <c r="T2265" s="85" t="s">
        <v>1040</v>
      </c>
      <c r="U2265" s="142" t="s">
        <v>20</v>
      </c>
      <c r="V2265" s="142" t="s">
        <v>548</v>
      </c>
      <c r="W2265" s="86" t="s">
        <v>1768</v>
      </c>
      <c r="X2265" s="142"/>
      <c r="Y2265" s="142"/>
      <c r="Z2265" s="142"/>
      <c r="AA2265" s="142"/>
      <c r="AB2265" s="142" t="str">
        <f t="shared" si="130"/>
        <v>WOR20161219SUST7È</v>
      </c>
      <c r="AC2265" s="142">
        <f t="shared" si="131"/>
        <v>0</v>
      </c>
      <c r="AD2265" s="142" t="str">
        <f>VLOOKUP(U2265,NIVEAUXADMIN!A:B,2,FALSE)</f>
        <v>HT07</v>
      </c>
      <c r="AE2265" s="142" t="str">
        <f>VLOOKUP(V2265,NIVEAUXADMIN!E:F,2,FALSE)</f>
        <v>HT07732</v>
      </c>
      <c r="AF2265" s="142" t="str">
        <f>VLOOKUP(W2265,NIVEAUXADMIN!I:J,2,FALSE)</f>
        <v>HT07732-07</v>
      </c>
      <c r="AG2265" s="142">
        <f>IF(SUMPRODUCT(($A$4:$A2265=A2265)*($V$4:$V2265=V2265))&gt;1,0,1)</f>
        <v>0</v>
      </c>
    </row>
    <row r="2266" spans="1:33">
      <c r="A2266" s="86" t="s">
        <v>1090</v>
      </c>
      <c r="B2266" s="86" t="s">
        <v>1090</v>
      </c>
      <c r="C2266" s="86" t="s">
        <v>26</v>
      </c>
      <c r="D2266" s="142"/>
      <c r="E2266" s="142"/>
      <c r="F2266" s="142" t="s">
        <v>16</v>
      </c>
      <c r="G2266" s="142" t="str">
        <f t="shared" si="129"/>
        <v>Decembre</v>
      </c>
      <c r="H2266" s="158">
        <v>42724</v>
      </c>
      <c r="I2266" s="84" t="s">
        <v>1051</v>
      </c>
      <c r="J2266" s="142" t="s">
        <v>1052</v>
      </c>
      <c r="K2266" s="142" t="s">
        <v>1062</v>
      </c>
      <c r="L2266" s="142"/>
      <c r="M2266" s="80" t="str">
        <f>IFERROR(VLOOKUP(K2266,REFERENCES!R:S,2,FALSE),"")</f>
        <v>Nombre</v>
      </c>
      <c r="N2266" s="75">
        <v>418</v>
      </c>
      <c r="O2266" s="75"/>
      <c r="P2266" s="75"/>
      <c r="Q2266" s="75"/>
      <c r="R2266" s="79"/>
      <c r="S2266" s="144">
        <v>418</v>
      </c>
      <c r="T2266" s="85" t="s">
        <v>1040</v>
      </c>
      <c r="U2266" s="142" t="s">
        <v>20</v>
      </c>
      <c r="V2266" s="142" t="s">
        <v>548</v>
      </c>
      <c r="W2266" s="86" t="s">
        <v>1793</v>
      </c>
      <c r="X2266" s="142"/>
      <c r="Y2266" s="142"/>
      <c r="Z2266" s="142"/>
      <c r="AA2266" s="142"/>
      <c r="AB2266" s="142" t="str">
        <f t="shared" si="130"/>
        <v>WOR20161220SUST8È</v>
      </c>
      <c r="AC2266" s="142">
        <f t="shared" si="131"/>
        <v>0</v>
      </c>
      <c r="AD2266" s="142" t="str">
        <f>VLOOKUP(U2266,NIVEAUXADMIN!A:B,2,FALSE)</f>
        <v>HT07</v>
      </c>
      <c r="AE2266" s="142" t="str">
        <f>VLOOKUP(V2266,NIVEAUXADMIN!E:F,2,FALSE)</f>
        <v>HT07732</v>
      </c>
      <c r="AF2266" s="142" t="str">
        <f>VLOOKUP(W2266,NIVEAUXADMIN!I:J,2,FALSE)</f>
        <v>HT07732-08</v>
      </c>
      <c r="AG2266" s="142">
        <f>IF(SUMPRODUCT(($A$4:$A2266=A2266)*($V$4:$V2266=V2266))&gt;1,0,1)</f>
        <v>0</v>
      </c>
    </row>
    <row r="2267" spans="1:33">
      <c r="A2267" s="86" t="s">
        <v>1090</v>
      </c>
      <c r="B2267" s="86" t="s">
        <v>1090</v>
      </c>
      <c r="C2267" s="86" t="s">
        <v>26</v>
      </c>
      <c r="D2267" s="142"/>
      <c r="E2267" s="142"/>
      <c r="F2267" s="142" t="s">
        <v>16</v>
      </c>
      <c r="G2267" s="142" t="str">
        <f t="shared" si="129"/>
        <v>Decembre</v>
      </c>
      <c r="H2267" s="158">
        <v>42724</v>
      </c>
      <c r="I2267" s="84" t="s">
        <v>1051</v>
      </c>
      <c r="J2267" s="142" t="s">
        <v>1052</v>
      </c>
      <c r="K2267" s="142" t="s">
        <v>1056</v>
      </c>
      <c r="L2267" s="142"/>
      <c r="M2267" s="80" t="str">
        <f>IFERROR(VLOOKUP(K2267,REFERENCES!R:S,2,FALSE),"")</f>
        <v>Nombre</v>
      </c>
      <c r="N2267" s="75">
        <v>836</v>
      </c>
      <c r="O2267" s="75"/>
      <c r="P2267" s="75"/>
      <c r="Q2267" s="75"/>
      <c r="R2267" s="79"/>
      <c r="S2267" s="144">
        <v>418</v>
      </c>
      <c r="T2267" s="85" t="s">
        <v>1040</v>
      </c>
      <c r="U2267" s="142" t="s">
        <v>20</v>
      </c>
      <c r="V2267" s="142" t="s">
        <v>548</v>
      </c>
      <c r="W2267" s="86" t="s">
        <v>1793</v>
      </c>
      <c r="X2267" s="142"/>
      <c r="Y2267" s="142"/>
      <c r="Z2267" s="142"/>
      <c r="AA2267" s="142"/>
      <c r="AB2267" s="142" t="str">
        <f t="shared" si="130"/>
        <v>WOR20161220SUST8È</v>
      </c>
      <c r="AC2267" s="142">
        <f t="shared" si="131"/>
        <v>0</v>
      </c>
      <c r="AD2267" s="142" t="str">
        <f>VLOOKUP(U2267,NIVEAUXADMIN!A:B,2,FALSE)</f>
        <v>HT07</v>
      </c>
      <c r="AE2267" s="142" t="str">
        <f>VLOOKUP(V2267,NIVEAUXADMIN!E:F,2,FALSE)</f>
        <v>HT07732</v>
      </c>
      <c r="AF2267" s="142" t="str">
        <f>VLOOKUP(W2267,NIVEAUXADMIN!I:J,2,FALSE)</f>
        <v>HT07732-08</v>
      </c>
      <c r="AG2267" s="142">
        <f>IF(SUMPRODUCT(($A$4:$A2267=A2267)*($V$4:$V2267=V2267))&gt;1,0,1)</f>
        <v>0</v>
      </c>
    </row>
    <row r="2268" spans="1:33">
      <c r="A2268" s="86" t="s">
        <v>1090</v>
      </c>
      <c r="B2268" s="86" t="s">
        <v>1090</v>
      </c>
      <c r="C2268" s="86" t="s">
        <v>26</v>
      </c>
      <c r="D2268" s="142"/>
      <c r="E2268" s="142"/>
      <c r="F2268" s="142" t="s">
        <v>16</v>
      </c>
      <c r="G2268" s="142" t="str">
        <f t="shared" si="129"/>
        <v>Decembre</v>
      </c>
      <c r="H2268" s="158">
        <v>42724</v>
      </c>
      <c r="I2268" s="84" t="s">
        <v>1051</v>
      </c>
      <c r="J2268" s="142" t="s">
        <v>1052</v>
      </c>
      <c r="K2268" s="142" t="s">
        <v>1057</v>
      </c>
      <c r="L2268" s="142"/>
      <c r="M2268" s="80" t="str">
        <f>IFERROR(VLOOKUP(K2268,REFERENCES!R:S,2,FALSE),"")</f>
        <v>Nombre</v>
      </c>
      <c r="N2268" s="75">
        <v>418</v>
      </c>
      <c r="O2268" s="75"/>
      <c r="P2268" s="75"/>
      <c r="Q2268" s="75"/>
      <c r="R2268" s="79"/>
      <c r="S2268" s="144">
        <v>418</v>
      </c>
      <c r="T2268" s="85" t="s">
        <v>1040</v>
      </c>
      <c r="U2268" s="142" t="s">
        <v>20</v>
      </c>
      <c r="V2268" s="142" t="s">
        <v>548</v>
      </c>
      <c r="W2268" s="86" t="s">
        <v>1793</v>
      </c>
      <c r="X2268" s="142"/>
      <c r="Y2268" s="142"/>
      <c r="Z2268" s="142"/>
      <c r="AA2268" s="142"/>
      <c r="AB2268" s="142" t="str">
        <f t="shared" si="130"/>
        <v>WOR20161220SUST8È</v>
      </c>
      <c r="AC2268" s="142">
        <f t="shared" si="131"/>
        <v>0</v>
      </c>
      <c r="AD2268" s="142" t="str">
        <f>VLOOKUP(U2268,NIVEAUXADMIN!A:B,2,FALSE)</f>
        <v>HT07</v>
      </c>
      <c r="AE2268" s="142" t="str">
        <f>VLOOKUP(V2268,NIVEAUXADMIN!E:F,2,FALSE)</f>
        <v>HT07732</v>
      </c>
      <c r="AF2268" s="142" t="str">
        <f>VLOOKUP(W2268,NIVEAUXADMIN!I:J,2,FALSE)</f>
        <v>HT07732-08</v>
      </c>
      <c r="AG2268" s="142">
        <f>IF(SUMPRODUCT(($A$4:$A2268=A2268)*($V$4:$V2268=V2268))&gt;1,0,1)</f>
        <v>0</v>
      </c>
    </row>
    <row r="2269" spans="1:33">
      <c r="A2269" s="86" t="s">
        <v>1090</v>
      </c>
      <c r="B2269" s="86" t="s">
        <v>1090</v>
      </c>
      <c r="C2269" s="86" t="s">
        <v>26</v>
      </c>
      <c r="D2269" s="142"/>
      <c r="E2269" s="142"/>
      <c r="F2269" s="142" t="s">
        <v>16</v>
      </c>
      <c r="G2269" s="142" t="str">
        <f t="shared" si="129"/>
        <v>Decembre</v>
      </c>
      <c r="H2269" s="158">
        <v>42724</v>
      </c>
      <c r="I2269" s="84" t="s">
        <v>1051</v>
      </c>
      <c r="J2269" s="142" t="s">
        <v>1052</v>
      </c>
      <c r="K2269" s="142" t="s">
        <v>1054</v>
      </c>
      <c r="L2269" s="142"/>
      <c r="M2269" s="80" t="str">
        <f>IFERROR(VLOOKUP(K2269,REFERENCES!R:S,2,FALSE),"")</f>
        <v>Nombre</v>
      </c>
      <c r="N2269" s="75">
        <v>418</v>
      </c>
      <c r="O2269" s="75"/>
      <c r="P2269" s="75"/>
      <c r="Q2269" s="75"/>
      <c r="R2269" s="79"/>
      <c r="S2269" s="144">
        <v>418</v>
      </c>
      <c r="T2269" s="85" t="s">
        <v>1040</v>
      </c>
      <c r="U2269" s="142" t="s">
        <v>20</v>
      </c>
      <c r="V2269" s="142" t="s">
        <v>548</v>
      </c>
      <c r="W2269" s="86" t="s">
        <v>1793</v>
      </c>
      <c r="X2269" s="142"/>
      <c r="Y2269" s="142"/>
      <c r="Z2269" s="142"/>
      <c r="AA2269" s="142"/>
      <c r="AB2269" s="142" t="str">
        <f t="shared" si="130"/>
        <v>WOR20161220SUST8È</v>
      </c>
      <c r="AC2269" s="142">
        <f t="shared" si="131"/>
        <v>0</v>
      </c>
      <c r="AD2269" s="142" t="str">
        <f>VLOOKUP(U2269,NIVEAUXADMIN!A:B,2,FALSE)</f>
        <v>HT07</v>
      </c>
      <c r="AE2269" s="142" t="str">
        <f>VLOOKUP(V2269,NIVEAUXADMIN!E:F,2,FALSE)</f>
        <v>HT07732</v>
      </c>
      <c r="AF2269" s="142" t="str">
        <f>VLOOKUP(W2269,NIVEAUXADMIN!I:J,2,FALSE)</f>
        <v>HT07732-08</v>
      </c>
      <c r="AG2269" s="142">
        <f>IF(SUMPRODUCT(($A$4:$A2269=A2269)*($V$4:$V2269=V2269))&gt;1,0,1)</f>
        <v>0</v>
      </c>
    </row>
    <row r="2270" spans="1:33">
      <c r="A2270" s="86" t="s">
        <v>1090</v>
      </c>
      <c r="B2270" s="86" t="s">
        <v>1090</v>
      </c>
      <c r="C2270" s="86" t="s">
        <v>26</v>
      </c>
      <c r="D2270" s="142"/>
      <c r="E2270" s="142"/>
      <c r="F2270" s="142" t="s">
        <v>16</v>
      </c>
      <c r="G2270" s="142" t="str">
        <f t="shared" si="129"/>
        <v>Decembre</v>
      </c>
      <c r="H2270" s="158">
        <v>42724</v>
      </c>
      <c r="I2270" s="84" t="s">
        <v>1051</v>
      </c>
      <c r="J2270" s="142" t="s">
        <v>1052</v>
      </c>
      <c r="K2270" s="142" t="s">
        <v>1063</v>
      </c>
      <c r="L2270" s="142"/>
      <c r="M2270" s="80" t="str">
        <f>IFERROR(VLOOKUP(K2270,REFERENCES!R:S,2,FALSE),"")</f>
        <v>Nombre</v>
      </c>
      <c r="N2270" s="75">
        <v>418</v>
      </c>
      <c r="O2270" s="75"/>
      <c r="P2270" s="75"/>
      <c r="Q2270" s="75"/>
      <c r="R2270" s="79"/>
      <c r="S2270" s="144">
        <v>418</v>
      </c>
      <c r="T2270" s="85" t="s">
        <v>1040</v>
      </c>
      <c r="U2270" s="142" t="s">
        <v>20</v>
      </c>
      <c r="V2270" s="142" t="s">
        <v>548</v>
      </c>
      <c r="W2270" s="86" t="s">
        <v>1793</v>
      </c>
      <c r="X2270" s="142"/>
      <c r="Y2270" s="142"/>
      <c r="Z2270" s="142"/>
      <c r="AA2270" s="142"/>
      <c r="AB2270" s="142" t="str">
        <f t="shared" si="130"/>
        <v>WOR20161220SUST8È</v>
      </c>
      <c r="AC2270" s="142">
        <f t="shared" si="131"/>
        <v>0</v>
      </c>
      <c r="AD2270" s="142" t="str">
        <f>VLOOKUP(U2270,NIVEAUXADMIN!A:B,2,FALSE)</f>
        <v>HT07</v>
      </c>
      <c r="AE2270" s="142" t="str">
        <f>VLOOKUP(V2270,NIVEAUXADMIN!E:F,2,FALSE)</f>
        <v>HT07732</v>
      </c>
      <c r="AF2270" s="142" t="str">
        <f>VLOOKUP(W2270,NIVEAUXADMIN!I:J,2,FALSE)</f>
        <v>HT07732-08</v>
      </c>
      <c r="AG2270" s="142">
        <f>IF(SUMPRODUCT(($A$4:$A2270=A2270)*($V$4:$V2270=V2270))&gt;1,0,1)</f>
        <v>0</v>
      </c>
    </row>
    <row r="2271" spans="1:33">
      <c r="A2271" s="86" t="s">
        <v>1090</v>
      </c>
      <c r="B2271" s="86" t="s">
        <v>1090</v>
      </c>
      <c r="C2271" s="86" t="s">
        <v>26</v>
      </c>
      <c r="D2271" s="142"/>
      <c r="E2271" s="142"/>
      <c r="F2271" s="142" t="s">
        <v>16</v>
      </c>
      <c r="G2271" s="142" t="str">
        <f t="shared" si="129"/>
        <v>Decembre</v>
      </c>
      <c r="H2271" s="158">
        <v>42724</v>
      </c>
      <c r="I2271" s="84" t="s">
        <v>1051</v>
      </c>
      <c r="J2271" s="142" t="s">
        <v>1052</v>
      </c>
      <c r="K2271" s="142" t="s">
        <v>1061</v>
      </c>
      <c r="L2271" s="142"/>
      <c r="M2271" s="80" t="str">
        <f>IFERROR(VLOOKUP(K2271,REFERENCES!R:S,2,FALSE),"")</f>
        <v>Nombre</v>
      </c>
      <c r="N2271" s="75">
        <v>418</v>
      </c>
      <c r="O2271" s="75"/>
      <c r="P2271" s="75"/>
      <c r="Q2271" s="75"/>
      <c r="R2271" s="79"/>
      <c r="S2271" s="144">
        <v>418</v>
      </c>
      <c r="T2271" s="85" t="s">
        <v>1040</v>
      </c>
      <c r="U2271" s="142" t="s">
        <v>20</v>
      </c>
      <c r="V2271" s="142" t="s">
        <v>548</v>
      </c>
      <c r="W2271" s="86" t="s">
        <v>1793</v>
      </c>
      <c r="X2271" s="142"/>
      <c r="Y2271" s="142"/>
      <c r="Z2271" s="142"/>
      <c r="AA2271" s="142"/>
      <c r="AB2271" s="142" t="str">
        <f t="shared" si="130"/>
        <v>WOR20161220SUST8È</v>
      </c>
      <c r="AC2271" s="142">
        <f t="shared" si="131"/>
        <v>0</v>
      </c>
      <c r="AD2271" s="142" t="str">
        <f>VLOOKUP(U2271,NIVEAUXADMIN!A:B,2,FALSE)</f>
        <v>HT07</v>
      </c>
      <c r="AE2271" s="142" t="str">
        <f>VLOOKUP(V2271,NIVEAUXADMIN!E:F,2,FALSE)</f>
        <v>HT07732</v>
      </c>
      <c r="AF2271" s="142" t="str">
        <f>VLOOKUP(W2271,NIVEAUXADMIN!I:J,2,FALSE)</f>
        <v>HT07732-08</v>
      </c>
      <c r="AG2271" s="142">
        <f>IF(SUMPRODUCT(($A$4:$A2271=A2271)*($V$4:$V2271=V2271))&gt;1,0,1)</f>
        <v>0</v>
      </c>
    </row>
    <row r="2272" spans="1:33">
      <c r="A2272" s="86" t="s">
        <v>1090</v>
      </c>
      <c r="B2272" s="86" t="s">
        <v>1090</v>
      </c>
      <c r="C2272" s="86" t="s">
        <v>26</v>
      </c>
      <c r="D2272" s="142"/>
      <c r="E2272" s="142"/>
      <c r="F2272" s="142" t="s">
        <v>16</v>
      </c>
      <c r="G2272" s="142" t="str">
        <f t="shared" si="129"/>
        <v>Decembre</v>
      </c>
      <c r="H2272" s="158">
        <v>42724</v>
      </c>
      <c r="I2272" s="84" t="s">
        <v>1050</v>
      </c>
      <c r="J2272" s="142" t="s">
        <v>1029</v>
      </c>
      <c r="K2272" s="142" t="s">
        <v>1029</v>
      </c>
      <c r="L2272" s="142"/>
      <c r="M2272" s="80" t="str">
        <f>IFERROR(VLOOKUP(K2272,REFERENCES!R:S,2,FALSE),"")</f>
        <v/>
      </c>
      <c r="N2272" s="75">
        <v>418</v>
      </c>
      <c r="O2272" s="75"/>
      <c r="P2272" s="75"/>
      <c r="Q2272" s="75"/>
      <c r="R2272" s="79"/>
      <c r="S2272" s="144">
        <v>418</v>
      </c>
      <c r="T2272" s="85" t="s">
        <v>1040</v>
      </c>
      <c r="U2272" s="142" t="s">
        <v>20</v>
      </c>
      <c r="V2272" s="142" t="s">
        <v>548</v>
      </c>
      <c r="W2272" s="86" t="s">
        <v>1793</v>
      </c>
      <c r="X2272" s="142"/>
      <c r="Y2272" s="142"/>
      <c r="Z2272" s="142"/>
      <c r="AA2272" s="142"/>
      <c r="AB2272" s="142" t="str">
        <f t="shared" si="130"/>
        <v>WOR20161220SUST8È</v>
      </c>
      <c r="AC2272" s="142">
        <f t="shared" si="131"/>
        <v>0</v>
      </c>
      <c r="AD2272" s="142" t="str">
        <f>VLOOKUP(U2272,NIVEAUXADMIN!A:B,2,FALSE)</f>
        <v>HT07</v>
      </c>
      <c r="AE2272" s="142" t="str">
        <f>VLOOKUP(V2272,NIVEAUXADMIN!E:F,2,FALSE)</f>
        <v>HT07732</v>
      </c>
      <c r="AF2272" s="142" t="str">
        <f>VLOOKUP(W2272,NIVEAUXADMIN!I:J,2,FALSE)</f>
        <v>HT07732-08</v>
      </c>
      <c r="AG2272" s="142">
        <f>IF(SUMPRODUCT(($A$4:$A2272=A2272)*($V$4:$V2272=V2272))&gt;1,0,1)</f>
        <v>0</v>
      </c>
    </row>
    <row r="2273" spans="1:33">
      <c r="A2273" s="86" t="s">
        <v>1090</v>
      </c>
      <c r="B2273" s="86" t="s">
        <v>1090</v>
      </c>
      <c r="C2273" s="86" t="s">
        <v>26</v>
      </c>
      <c r="D2273" s="142"/>
      <c r="E2273" s="142"/>
      <c r="F2273" s="142" t="s">
        <v>16</v>
      </c>
      <c r="G2273" s="142" t="str">
        <f t="shared" si="129"/>
        <v>Decembre</v>
      </c>
      <c r="H2273" s="158">
        <v>42725</v>
      </c>
      <c r="I2273" s="84" t="s">
        <v>1051</v>
      </c>
      <c r="J2273" s="142" t="s">
        <v>1052</v>
      </c>
      <c r="K2273" s="142" t="s">
        <v>1062</v>
      </c>
      <c r="L2273" s="142"/>
      <c r="M2273" s="80" t="str">
        <f>IFERROR(VLOOKUP(K2273,REFERENCES!R:S,2,FALSE),"")</f>
        <v>Nombre</v>
      </c>
      <c r="N2273" s="75">
        <v>1044</v>
      </c>
      <c r="O2273" s="75"/>
      <c r="P2273" s="75"/>
      <c r="Q2273" s="75"/>
      <c r="R2273" s="79"/>
      <c r="S2273" s="144">
        <v>1044</v>
      </c>
      <c r="T2273" s="85" t="s">
        <v>1040</v>
      </c>
      <c r="U2273" s="142" t="s">
        <v>20</v>
      </c>
      <c r="V2273" s="142" t="s">
        <v>548</v>
      </c>
      <c r="W2273" s="86" t="s">
        <v>1577</v>
      </c>
      <c r="X2273" s="142"/>
      <c r="Y2273" s="142"/>
      <c r="Z2273" s="142"/>
      <c r="AA2273" s="142"/>
      <c r="AB2273" s="142" t="str">
        <f t="shared" si="130"/>
        <v>WOR20161221SUST3È</v>
      </c>
      <c r="AC2273" s="142">
        <f t="shared" si="131"/>
        <v>0</v>
      </c>
      <c r="AD2273" s="142" t="str">
        <f>VLOOKUP(U2273,NIVEAUXADMIN!A:B,2,FALSE)</f>
        <v>HT07</v>
      </c>
      <c r="AE2273" s="142" t="str">
        <f>VLOOKUP(V2273,NIVEAUXADMIN!E:F,2,FALSE)</f>
        <v>HT07732</v>
      </c>
      <c r="AF2273" s="142" t="str">
        <f>VLOOKUP(W2273,NIVEAUXADMIN!I:J,2,FALSE)</f>
        <v>HT07732-03</v>
      </c>
      <c r="AG2273" s="142">
        <f>IF(SUMPRODUCT(($A$4:$A2273=A2273)*($V$4:$V2273=V2273))&gt;1,0,1)</f>
        <v>0</v>
      </c>
    </row>
    <row r="2274" spans="1:33">
      <c r="A2274" s="86" t="s">
        <v>1090</v>
      </c>
      <c r="B2274" s="86" t="s">
        <v>1090</v>
      </c>
      <c r="C2274" s="86" t="s">
        <v>26</v>
      </c>
      <c r="D2274" s="142"/>
      <c r="E2274" s="142"/>
      <c r="F2274" s="142" t="s">
        <v>16</v>
      </c>
      <c r="G2274" s="142" t="str">
        <f t="shared" si="129"/>
        <v>Decembre</v>
      </c>
      <c r="H2274" s="158">
        <v>42725</v>
      </c>
      <c r="I2274" s="84" t="s">
        <v>1051</v>
      </c>
      <c r="J2274" s="142" t="s">
        <v>1052</v>
      </c>
      <c r="K2274" s="142" t="s">
        <v>1056</v>
      </c>
      <c r="L2274" s="142"/>
      <c r="M2274" s="80" t="str">
        <f>IFERROR(VLOOKUP(K2274,REFERENCES!R:S,2,FALSE),"")</f>
        <v>Nombre</v>
      </c>
      <c r="N2274" s="75">
        <v>2088</v>
      </c>
      <c r="O2274" s="75"/>
      <c r="P2274" s="75"/>
      <c r="Q2274" s="75"/>
      <c r="R2274" s="79"/>
      <c r="S2274" s="144">
        <v>1044</v>
      </c>
      <c r="T2274" s="85" t="s">
        <v>1040</v>
      </c>
      <c r="U2274" s="142" t="s">
        <v>20</v>
      </c>
      <c r="V2274" s="142" t="s">
        <v>548</v>
      </c>
      <c r="W2274" s="86" t="s">
        <v>1577</v>
      </c>
      <c r="X2274" s="142"/>
      <c r="Y2274" s="142"/>
      <c r="Z2274" s="142"/>
      <c r="AA2274" s="142"/>
      <c r="AB2274" s="142" t="str">
        <f t="shared" si="130"/>
        <v>WOR20161221SUST3È</v>
      </c>
      <c r="AC2274" s="142">
        <f t="shared" si="131"/>
        <v>0</v>
      </c>
      <c r="AD2274" s="142" t="str">
        <f>VLOOKUP(U2274,NIVEAUXADMIN!A:B,2,FALSE)</f>
        <v>HT07</v>
      </c>
      <c r="AE2274" s="142" t="str">
        <f>VLOOKUP(V2274,NIVEAUXADMIN!E:F,2,FALSE)</f>
        <v>HT07732</v>
      </c>
      <c r="AF2274" s="142" t="str">
        <f>VLOOKUP(W2274,NIVEAUXADMIN!I:J,2,FALSE)</f>
        <v>HT07732-03</v>
      </c>
      <c r="AG2274" s="142">
        <f>IF(SUMPRODUCT(($A$4:$A2274=A2274)*($V$4:$V2274=V2274))&gt;1,0,1)</f>
        <v>0</v>
      </c>
    </row>
    <row r="2275" spans="1:33">
      <c r="A2275" s="86" t="s">
        <v>1090</v>
      </c>
      <c r="B2275" s="86" t="s">
        <v>1090</v>
      </c>
      <c r="C2275" s="86" t="s">
        <v>26</v>
      </c>
      <c r="D2275" s="142"/>
      <c r="E2275" s="142"/>
      <c r="F2275" s="142" t="s">
        <v>16</v>
      </c>
      <c r="G2275" s="142" t="str">
        <f t="shared" si="129"/>
        <v>Decembre</v>
      </c>
      <c r="H2275" s="158">
        <v>42725</v>
      </c>
      <c r="I2275" s="84" t="s">
        <v>1051</v>
      </c>
      <c r="J2275" s="142" t="s">
        <v>1052</v>
      </c>
      <c r="K2275" s="142" t="s">
        <v>1057</v>
      </c>
      <c r="L2275" s="142"/>
      <c r="M2275" s="80" t="str">
        <f>IFERROR(VLOOKUP(K2275,REFERENCES!R:S,2,FALSE),"")</f>
        <v>Nombre</v>
      </c>
      <c r="N2275" s="75">
        <v>1044</v>
      </c>
      <c r="O2275" s="75"/>
      <c r="P2275" s="75"/>
      <c r="Q2275" s="75"/>
      <c r="R2275" s="79"/>
      <c r="S2275" s="144">
        <v>1044</v>
      </c>
      <c r="T2275" s="85" t="s">
        <v>1040</v>
      </c>
      <c r="U2275" s="142" t="s">
        <v>20</v>
      </c>
      <c r="V2275" s="142" t="s">
        <v>548</v>
      </c>
      <c r="W2275" s="86" t="s">
        <v>1577</v>
      </c>
      <c r="X2275" s="142"/>
      <c r="Y2275" s="142"/>
      <c r="Z2275" s="142"/>
      <c r="AA2275" s="142"/>
      <c r="AB2275" s="142" t="str">
        <f t="shared" si="130"/>
        <v>WOR20161221SUST3È</v>
      </c>
      <c r="AC2275" s="142">
        <f t="shared" si="131"/>
        <v>0</v>
      </c>
      <c r="AD2275" s="142" t="str">
        <f>VLOOKUP(U2275,NIVEAUXADMIN!A:B,2,FALSE)</f>
        <v>HT07</v>
      </c>
      <c r="AE2275" s="142" t="str">
        <f>VLOOKUP(V2275,NIVEAUXADMIN!E:F,2,FALSE)</f>
        <v>HT07732</v>
      </c>
      <c r="AF2275" s="142" t="str">
        <f>VLOOKUP(W2275,NIVEAUXADMIN!I:J,2,FALSE)</f>
        <v>HT07732-03</v>
      </c>
      <c r="AG2275" s="142">
        <f>IF(SUMPRODUCT(($A$4:$A2275=A2275)*($V$4:$V2275=V2275))&gt;1,0,1)</f>
        <v>0</v>
      </c>
    </row>
    <row r="2276" spans="1:33">
      <c r="A2276" s="86" t="s">
        <v>1090</v>
      </c>
      <c r="B2276" s="86" t="s">
        <v>1090</v>
      </c>
      <c r="C2276" s="86" t="s">
        <v>26</v>
      </c>
      <c r="D2276" s="142"/>
      <c r="E2276" s="142"/>
      <c r="F2276" s="142" t="s">
        <v>16</v>
      </c>
      <c r="G2276" s="142" t="str">
        <f t="shared" si="129"/>
        <v>Decembre</v>
      </c>
      <c r="H2276" s="158">
        <v>42725</v>
      </c>
      <c r="I2276" s="84" t="s">
        <v>1051</v>
      </c>
      <c r="J2276" s="142" t="s">
        <v>1052</v>
      </c>
      <c r="K2276" s="142" t="s">
        <v>1054</v>
      </c>
      <c r="L2276" s="142"/>
      <c r="M2276" s="80" t="str">
        <f>IFERROR(VLOOKUP(K2276,REFERENCES!R:S,2,FALSE),"")</f>
        <v>Nombre</v>
      </c>
      <c r="N2276" s="75">
        <v>1044</v>
      </c>
      <c r="O2276" s="75"/>
      <c r="P2276" s="75"/>
      <c r="Q2276" s="75"/>
      <c r="R2276" s="79"/>
      <c r="S2276" s="144">
        <v>1044</v>
      </c>
      <c r="T2276" s="85" t="s">
        <v>1040</v>
      </c>
      <c r="U2276" s="142" t="s">
        <v>20</v>
      </c>
      <c r="V2276" s="142" t="s">
        <v>548</v>
      </c>
      <c r="W2276" s="86" t="s">
        <v>1577</v>
      </c>
      <c r="X2276" s="142"/>
      <c r="Y2276" s="142"/>
      <c r="Z2276" s="142"/>
      <c r="AA2276" s="142"/>
      <c r="AB2276" s="142" t="str">
        <f t="shared" si="130"/>
        <v>WOR20161221SUST3È</v>
      </c>
      <c r="AC2276" s="142">
        <f t="shared" si="131"/>
        <v>0</v>
      </c>
      <c r="AD2276" s="142" t="str">
        <f>VLOOKUP(U2276,NIVEAUXADMIN!A:B,2,FALSE)</f>
        <v>HT07</v>
      </c>
      <c r="AE2276" s="142" t="str">
        <f>VLOOKUP(V2276,NIVEAUXADMIN!E:F,2,FALSE)</f>
        <v>HT07732</v>
      </c>
      <c r="AF2276" s="142" t="str">
        <f>VLOOKUP(W2276,NIVEAUXADMIN!I:J,2,FALSE)</f>
        <v>HT07732-03</v>
      </c>
      <c r="AG2276" s="142">
        <f>IF(SUMPRODUCT(($A$4:$A2276=A2276)*($V$4:$V2276=V2276))&gt;1,0,1)</f>
        <v>0</v>
      </c>
    </row>
    <row r="2277" spans="1:33">
      <c r="A2277" s="86" t="s">
        <v>1090</v>
      </c>
      <c r="B2277" s="86" t="s">
        <v>1090</v>
      </c>
      <c r="C2277" s="86" t="s">
        <v>26</v>
      </c>
      <c r="D2277" s="142"/>
      <c r="E2277" s="142"/>
      <c r="F2277" s="142" t="s">
        <v>16</v>
      </c>
      <c r="G2277" s="142" t="str">
        <f t="shared" si="129"/>
        <v>Decembre</v>
      </c>
      <c r="H2277" s="158">
        <v>42725</v>
      </c>
      <c r="I2277" s="84" t="s">
        <v>1051</v>
      </c>
      <c r="J2277" s="142" t="s">
        <v>1052</v>
      </c>
      <c r="K2277" s="142" t="s">
        <v>1063</v>
      </c>
      <c r="L2277" s="142"/>
      <c r="M2277" s="80" t="str">
        <f>IFERROR(VLOOKUP(K2277,REFERENCES!R:S,2,FALSE),"")</f>
        <v>Nombre</v>
      </c>
      <c r="N2277" s="75">
        <v>1044</v>
      </c>
      <c r="O2277" s="75"/>
      <c r="P2277" s="75"/>
      <c r="Q2277" s="75"/>
      <c r="R2277" s="79"/>
      <c r="S2277" s="144">
        <v>1044</v>
      </c>
      <c r="T2277" s="85" t="s">
        <v>1040</v>
      </c>
      <c r="U2277" s="142" t="s">
        <v>20</v>
      </c>
      <c r="V2277" s="142" t="s">
        <v>548</v>
      </c>
      <c r="W2277" s="86" t="s">
        <v>1577</v>
      </c>
      <c r="X2277" s="142"/>
      <c r="Y2277" s="142"/>
      <c r="Z2277" s="142"/>
      <c r="AA2277" s="142"/>
      <c r="AB2277" s="142" t="str">
        <f t="shared" si="130"/>
        <v>WOR20161221SUST3È</v>
      </c>
      <c r="AC2277" s="142">
        <f t="shared" si="131"/>
        <v>0</v>
      </c>
      <c r="AD2277" s="142" t="str">
        <f>VLOOKUP(U2277,NIVEAUXADMIN!A:B,2,FALSE)</f>
        <v>HT07</v>
      </c>
      <c r="AE2277" s="142" t="str">
        <f>VLOOKUP(V2277,NIVEAUXADMIN!E:F,2,FALSE)</f>
        <v>HT07732</v>
      </c>
      <c r="AF2277" s="142" t="str">
        <f>VLOOKUP(W2277,NIVEAUXADMIN!I:J,2,FALSE)</f>
        <v>HT07732-03</v>
      </c>
      <c r="AG2277" s="142">
        <f>IF(SUMPRODUCT(($A$4:$A2277=A2277)*($V$4:$V2277=V2277))&gt;1,0,1)</f>
        <v>0</v>
      </c>
    </row>
    <row r="2278" spans="1:33">
      <c r="A2278" s="86" t="s">
        <v>1090</v>
      </c>
      <c r="B2278" s="86" t="s">
        <v>1090</v>
      </c>
      <c r="C2278" s="86" t="s">
        <v>26</v>
      </c>
      <c r="D2278" s="142"/>
      <c r="E2278" s="142"/>
      <c r="F2278" s="142" t="s">
        <v>16</v>
      </c>
      <c r="G2278" s="142" t="str">
        <f t="shared" si="129"/>
        <v>Decembre</v>
      </c>
      <c r="H2278" s="158">
        <v>42725</v>
      </c>
      <c r="I2278" s="84" t="s">
        <v>1051</v>
      </c>
      <c r="J2278" s="142" t="s">
        <v>1052</v>
      </c>
      <c r="K2278" s="142" t="s">
        <v>1061</v>
      </c>
      <c r="L2278" s="142"/>
      <c r="M2278" s="80" t="str">
        <f>IFERROR(VLOOKUP(K2278,REFERENCES!R:S,2,FALSE),"")</f>
        <v>Nombre</v>
      </c>
      <c r="N2278" s="75">
        <v>1044</v>
      </c>
      <c r="O2278" s="75"/>
      <c r="P2278" s="75"/>
      <c r="Q2278" s="75"/>
      <c r="R2278" s="79"/>
      <c r="S2278" s="144">
        <v>1044</v>
      </c>
      <c r="T2278" s="85" t="s">
        <v>1040</v>
      </c>
      <c r="U2278" s="142" t="s">
        <v>20</v>
      </c>
      <c r="V2278" s="142" t="s">
        <v>548</v>
      </c>
      <c r="W2278" s="86" t="s">
        <v>1577</v>
      </c>
      <c r="X2278" s="142"/>
      <c r="Y2278" s="142"/>
      <c r="Z2278" s="142"/>
      <c r="AA2278" s="142"/>
      <c r="AB2278" s="142" t="str">
        <f t="shared" si="130"/>
        <v>WOR20161221SUST3È</v>
      </c>
      <c r="AC2278" s="142">
        <f t="shared" si="131"/>
        <v>0</v>
      </c>
      <c r="AD2278" s="142" t="str">
        <f>VLOOKUP(U2278,NIVEAUXADMIN!A:B,2,FALSE)</f>
        <v>HT07</v>
      </c>
      <c r="AE2278" s="142" t="str">
        <f>VLOOKUP(V2278,NIVEAUXADMIN!E:F,2,FALSE)</f>
        <v>HT07732</v>
      </c>
      <c r="AF2278" s="142" t="str">
        <f>VLOOKUP(W2278,NIVEAUXADMIN!I:J,2,FALSE)</f>
        <v>HT07732-03</v>
      </c>
      <c r="AG2278" s="142">
        <f>IF(SUMPRODUCT(($A$4:$A2278=A2278)*($V$4:$V2278=V2278))&gt;1,0,1)</f>
        <v>0</v>
      </c>
    </row>
    <row r="2279" spans="1:33">
      <c r="A2279" s="86" t="s">
        <v>1090</v>
      </c>
      <c r="B2279" s="86" t="s">
        <v>1090</v>
      </c>
      <c r="C2279" s="86" t="s">
        <v>26</v>
      </c>
      <c r="D2279" s="142"/>
      <c r="E2279" s="142"/>
      <c r="F2279" s="142" t="s">
        <v>16</v>
      </c>
      <c r="G2279" s="142" t="str">
        <f t="shared" si="129"/>
        <v>Decembre</v>
      </c>
      <c r="H2279" s="158">
        <v>42725</v>
      </c>
      <c r="I2279" s="84" t="s">
        <v>1050</v>
      </c>
      <c r="J2279" s="142" t="s">
        <v>1029</v>
      </c>
      <c r="K2279" s="142" t="s">
        <v>1029</v>
      </c>
      <c r="L2279" s="142"/>
      <c r="M2279" s="80" t="str">
        <f>IFERROR(VLOOKUP(K2279,REFERENCES!R:S,2,FALSE),"")</f>
        <v/>
      </c>
      <c r="N2279" s="75">
        <v>1044</v>
      </c>
      <c r="O2279" s="75"/>
      <c r="P2279" s="75"/>
      <c r="Q2279" s="75"/>
      <c r="R2279" s="79"/>
      <c r="S2279" s="144">
        <v>1044</v>
      </c>
      <c r="T2279" s="85" t="s">
        <v>1040</v>
      </c>
      <c r="U2279" s="142" t="s">
        <v>20</v>
      </c>
      <c r="V2279" s="142" t="s">
        <v>548</v>
      </c>
      <c r="W2279" s="86" t="s">
        <v>1577</v>
      </c>
      <c r="X2279" s="142"/>
      <c r="Y2279" s="142"/>
      <c r="Z2279" s="142"/>
      <c r="AA2279" s="142"/>
      <c r="AB2279" s="142" t="str">
        <f t="shared" si="130"/>
        <v>WOR20161221SUST3È</v>
      </c>
      <c r="AC2279" s="142">
        <f t="shared" si="131"/>
        <v>0</v>
      </c>
      <c r="AD2279" s="142" t="str">
        <f>VLOOKUP(U2279,NIVEAUXADMIN!A:B,2,FALSE)</f>
        <v>HT07</v>
      </c>
      <c r="AE2279" s="142" t="str">
        <f>VLOOKUP(V2279,NIVEAUXADMIN!E:F,2,FALSE)</f>
        <v>HT07732</v>
      </c>
      <c r="AF2279" s="142" t="str">
        <f>VLOOKUP(W2279,NIVEAUXADMIN!I:J,2,FALSE)</f>
        <v>HT07732-03</v>
      </c>
      <c r="AG2279" s="142">
        <f>IF(SUMPRODUCT(($A$4:$A2279=A2279)*($V$4:$V2279=V2279))&gt;1,0,1)</f>
        <v>0</v>
      </c>
    </row>
    <row r="2280" spans="1:33">
      <c r="A2280" s="86" t="s">
        <v>1090</v>
      </c>
      <c r="B2280" s="86" t="s">
        <v>1090</v>
      </c>
      <c r="C2280" s="86" t="s">
        <v>26</v>
      </c>
      <c r="D2280" s="142"/>
      <c r="E2280" s="142" t="s">
        <v>1207</v>
      </c>
      <c r="F2280" s="142" t="s">
        <v>16</v>
      </c>
      <c r="G2280" s="142" t="str">
        <f t="shared" si="129"/>
        <v>Decembre</v>
      </c>
      <c r="H2280" s="158">
        <v>42726</v>
      </c>
      <c r="I2280" s="84" t="s">
        <v>1049</v>
      </c>
      <c r="J2280" s="142" t="s">
        <v>1084</v>
      </c>
      <c r="K2280" s="142" t="s">
        <v>1085</v>
      </c>
      <c r="L2280" s="142"/>
      <c r="M2280" s="80" t="str">
        <f>IFERROR(VLOOKUP(K2280,REFERENCES!R:S,2,FALSE),"")</f>
        <v>Valeur en USD</v>
      </c>
      <c r="N2280" s="75">
        <v>25</v>
      </c>
      <c r="O2280" s="75"/>
      <c r="P2280" s="75"/>
      <c r="Q2280" s="75"/>
      <c r="R2280" s="79"/>
      <c r="S2280" s="144">
        <v>109</v>
      </c>
      <c r="T2280" s="85"/>
      <c r="U2280" s="142" t="s">
        <v>174</v>
      </c>
      <c r="V2280" s="142" t="s">
        <v>200</v>
      </c>
      <c r="W2280" s="86" t="s">
        <v>1653</v>
      </c>
      <c r="X2280" s="142"/>
      <c r="Y2280" s="142"/>
      <c r="Z2280" s="142"/>
      <c r="AA2280" s="142" t="s">
        <v>1244</v>
      </c>
      <c r="AB2280" s="142" t="str">
        <f t="shared" si="130"/>
        <v>WOR20161222OUAN4È</v>
      </c>
      <c r="AC2280" s="142">
        <f t="shared" si="131"/>
        <v>0</v>
      </c>
      <c r="AD2280" s="142" t="str">
        <f>VLOOKUP(U2280,NIVEAUXADMIN!A:B,2,FALSE)</f>
        <v>HT01</v>
      </c>
      <c r="AE2280" s="142" t="str">
        <f>VLOOKUP(V2280,NIVEAUXADMIN!E:F,2,FALSE)</f>
        <v>HT01151</v>
      </c>
      <c r="AF2280" s="142" t="str">
        <f>VLOOKUP(W2280,NIVEAUXADMIN!I:J,2,FALSE)</f>
        <v>HT01151-04</v>
      </c>
      <c r="AG2280" s="142">
        <f>IF(SUMPRODUCT(($A$4:$A2280=A2280)*($V$4:$V2280=V2280))&gt;1,0,1)</f>
        <v>0</v>
      </c>
    </row>
    <row r="2281" spans="1:33">
      <c r="A2281" s="86" t="s">
        <v>1090</v>
      </c>
      <c r="B2281" s="86" t="s">
        <v>1090</v>
      </c>
      <c r="C2281" s="86" t="s">
        <v>26</v>
      </c>
      <c r="D2281" s="142"/>
      <c r="E2281" s="142" t="s">
        <v>1207</v>
      </c>
      <c r="F2281" s="142" t="s">
        <v>16</v>
      </c>
      <c r="G2281" s="142" t="str">
        <f t="shared" si="129"/>
        <v>Decembre</v>
      </c>
      <c r="H2281" s="158">
        <v>42726</v>
      </c>
      <c r="I2281" s="84" t="s">
        <v>1049</v>
      </c>
      <c r="J2281" s="142" t="s">
        <v>1084</v>
      </c>
      <c r="K2281" s="142" t="s">
        <v>1085</v>
      </c>
      <c r="L2281" s="142"/>
      <c r="M2281" s="80" t="str">
        <f>IFERROR(VLOOKUP(K2281,REFERENCES!R:S,2,FALSE),"")</f>
        <v>Valeur en USD</v>
      </c>
      <c r="N2281" s="75">
        <v>25</v>
      </c>
      <c r="O2281" s="75"/>
      <c r="P2281" s="75"/>
      <c r="Q2281" s="75"/>
      <c r="R2281" s="79"/>
      <c r="S2281" s="144">
        <v>165</v>
      </c>
      <c r="T2281" s="85"/>
      <c r="U2281" s="142" t="s">
        <v>174</v>
      </c>
      <c r="V2281" s="142" t="s">
        <v>200</v>
      </c>
      <c r="W2281" s="86" t="s">
        <v>1576</v>
      </c>
      <c r="X2281" s="142"/>
      <c r="Y2281" s="142"/>
      <c r="Z2281" s="142"/>
      <c r="AA2281" s="142" t="s">
        <v>1244</v>
      </c>
      <c r="AB2281" s="142" t="str">
        <f t="shared" si="130"/>
        <v>WOR20161222OUAN3È</v>
      </c>
      <c r="AC2281" s="142">
        <f t="shared" si="131"/>
        <v>0</v>
      </c>
      <c r="AD2281" s="142" t="str">
        <f>VLOOKUP(U2281,NIVEAUXADMIN!A:B,2,FALSE)</f>
        <v>HT01</v>
      </c>
      <c r="AE2281" s="142" t="str">
        <f>VLOOKUP(V2281,NIVEAUXADMIN!E:F,2,FALSE)</f>
        <v>HT01151</v>
      </c>
      <c r="AF2281" s="142" t="str">
        <f>VLOOKUP(W2281,NIVEAUXADMIN!I:J,2,FALSE)</f>
        <v>HT01151-03</v>
      </c>
      <c r="AG2281" s="142">
        <f>IF(SUMPRODUCT(($A$4:$A2281=A2281)*($V$4:$V2281=V2281))&gt;1,0,1)</f>
        <v>0</v>
      </c>
    </row>
    <row r="2282" spans="1:33">
      <c r="A2282" s="86" t="s">
        <v>1090</v>
      </c>
      <c r="B2282" s="86" t="s">
        <v>1090</v>
      </c>
      <c r="C2282" s="86" t="s">
        <v>26</v>
      </c>
      <c r="D2282" s="142"/>
      <c r="E2282" s="142" t="s">
        <v>1207</v>
      </c>
      <c r="F2282" s="142" t="s">
        <v>16</v>
      </c>
      <c r="G2282" s="142" t="str">
        <f t="shared" si="129"/>
        <v>Decembre</v>
      </c>
      <c r="H2282" s="158">
        <v>42726</v>
      </c>
      <c r="I2282" s="84" t="s">
        <v>1049</v>
      </c>
      <c r="J2282" s="142" t="s">
        <v>1084</v>
      </c>
      <c r="K2282" s="142" t="s">
        <v>1085</v>
      </c>
      <c r="L2282" s="142"/>
      <c r="M2282" s="80" t="str">
        <f>IFERROR(VLOOKUP(K2282,REFERENCES!R:S,2,FALSE),"")</f>
        <v>Valeur en USD</v>
      </c>
      <c r="N2282" s="75">
        <v>25</v>
      </c>
      <c r="O2282" s="75"/>
      <c r="P2282" s="75"/>
      <c r="Q2282" s="75"/>
      <c r="R2282" s="79"/>
      <c r="S2282" s="144">
        <v>501</v>
      </c>
      <c r="T2282" s="85"/>
      <c r="U2282" s="142" t="s">
        <v>174</v>
      </c>
      <c r="V2282" s="142" t="s">
        <v>200</v>
      </c>
      <c r="W2282" s="86" t="s">
        <v>1380</v>
      </c>
      <c r="X2282" s="142"/>
      <c r="Y2282" s="142"/>
      <c r="Z2282" s="142"/>
      <c r="AA2282" s="142" t="s">
        <v>1244</v>
      </c>
      <c r="AB2282" s="142" t="str">
        <f t="shared" si="130"/>
        <v>WOR20161222OUAN1È</v>
      </c>
      <c r="AC2282" s="142">
        <f t="shared" si="131"/>
        <v>0</v>
      </c>
      <c r="AD2282" s="142" t="str">
        <f>VLOOKUP(U2282,NIVEAUXADMIN!A:B,2,FALSE)</f>
        <v>HT01</v>
      </c>
      <c r="AE2282" s="142" t="str">
        <f>VLOOKUP(V2282,NIVEAUXADMIN!E:F,2,FALSE)</f>
        <v>HT01151</v>
      </c>
      <c r="AF2282" s="142" t="str">
        <f>VLOOKUP(W2282,NIVEAUXADMIN!I:J,2,FALSE)</f>
        <v>HT01151-01</v>
      </c>
      <c r="AG2282" s="142">
        <f>IF(SUMPRODUCT(($A$4:$A2282=A2282)*($V$4:$V2282=V2282))&gt;1,0,1)</f>
        <v>0</v>
      </c>
    </row>
    <row r="2283" spans="1:33">
      <c r="A2283" s="86" t="s">
        <v>1090</v>
      </c>
      <c r="B2283" s="86" t="s">
        <v>1090</v>
      </c>
      <c r="C2283" s="86" t="s">
        <v>26</v>
      </c>
      <c r="D2283" s="142"/>
      <c r="E2283" s="142" t="s">
        <v>1207</v>
      </c>
      <c r="F2283" s="142" t="s">
        <v>16</v>
      </c>
      <c r="G2283" s="142" t="str">
        <f t="shared" si="129"/>
        <v>Decembre</v>
      </c>
      <c r="H2283" s="158">
        <v>42726</v>
      </c>
      <c r="I2283" s="84" t="s">
        <v>1049</v>
      </c>
      <c r="J2283" s="142" t="s">
        <v>1084</v>
      </c>
      <c r="K2283" s="142" t="s">
        <v>1085</v>
      </c>
      <c r="L2283" s="142"/>
      <c r="M2283" s="80" t="str">
        <f>IFERROR(VLOOKUP(K2283,REFERENCES!R:S,2,FALSE),"")</f>
        <v>Valeur en USD</v>
      </c>
      <c r="N2283" s="75">
        <v>25</v>
      </c>
      <c r="O2283" s="75"/>
      <c r="P2283" s="75"/>
      <c r="Q2283" s="75"/>
      <c r="R2283" s="79"/>
      <c r="S2283" s="144">
        <v>74</v>
      </c>
      <c r="T2283" s="85"/>
      <c r="U2283" s="142" t="s">
        <v>174</v>
      </c>
      <c r="V2283" s="142" t="s">
        <v>200</v>
      </c>
      <c r="W2283" s="86" t="s">
        <v>1273</v>
      </c>
      <c r="X2283" s="142"/>
      <c r="Y2283" s="142"/>
      <c r="Z2283" s="142"/>
      <c r="AA2283" s="142" t="s">
        <v>1244</v>
      </c>
      <c r="AB2283" s="142" t="str">
        <f t="shared" si="130"/>
        <v>WOR20161222OUAN11</v>
      </c>
      <c r="AC2283" s="142">
        <f t="shared" si="131"/>
        <v>0</v>
      </c>
      <c r="AD2283" s="142" t="str">
        <f>VLOOKUP(U2283,NIVEAUXADMIN!A:B,2,FALSE)</f>
        <v>HT01</v>
      </c>
      <c r="AE2283" s="142" t="str">
        <f>VLOOKUP(V2283,NIVEAUXADMIN!E:F,2,FALSE)</f>
        <v>HT01151</v>
      </c>
      <c r="AF2283" s="142" t="str">
        <f>VLOOKUP(W2283,NIVEAUXADMIN!I:J,2,FALSE)</f>
        <v>HT01151-06</v>
      </c>
      <c r="AG2283" s="142">
        <f>IF(SUMPRODUCT(($A$4:$A2283=A2283)*($V$4:$V2283=V2283))&gt;1,0,1)</f>
        <v>0</v>
      </c>
    </row>
    <row r="2284" spans="1:33">
      <c r="A2284" s="86" t="s">
        <v>1090</v>
      </c>
      <c r="B2284" s="86" t="s">
        <v>1090</v>
      </c>
      <c r="C2284" s="86" t="s">
        <v>26</v>
      </c>
      <c r="D2284" s="142"/>
      <c r="E2284" s="142" t="s">
        <v>1207</v>
      </c>
      <c r="F2284" s="142" t="s">
        <v>16</v>
      </c>
      <c r="G2284" s="142" t="str">
        <f t="shared" si="129"/>
        <v>Decembre</v>
      </c>
      <c r="H2284" s="158">
        <v>42726</v>
      </c>
      <c r="I2284" s="84" t="s">
        <v>1049</v>
      </c>
      <c r="J2284" s="142" t="s">
        <v>1084</v>
      </c>
      <c r="K2284" s="142" t="s">
        <v>1085</v>
      </c>
      <c r="L2284" s="142"/>
      <c r="M2284" s="80" t="str">
        <f>IFERROR(VLOOKUP(K2284,REFERENCES!R:S,2,FALSE),"")</f>
        <v>Valeur en USD</v>
      </c>
      <c r="N2284" s="75">
        <v>25</v>
      </c>
      <c r="O2284" s="75"/>
      <c r="P2284" s="75"/>
      <c r="Q2284" s="75"/>
      <c r="R2284" s="79"/>
      <c r="S2284" s="144">
        <v>116</v>
      </c>
      <c r="T2284" s="85"/>
      <c r="U2284" s="142" t="s">
        <v>174</v>
      </c>
      <c r="V2284" s="142" t="s">
        <v>200</v>
      </c>
      <c r="W2284" s="86" t="s">
        <v>1511</v>
      </c>
      <c r="X2284" s="142"/>
      <c r="Y2284" s="142"/>
      <c r="Z2284" s="142"/>
      <c r="AA2284" s="142" t="s">
        <v>1244</v>
      </c>
      <c r="AB2284" s="142" t="str">
        <f t="shared" si="130"/>
        <v>WOR20161222OUAN2È</v>
      </c>
      <c r="AC2284" s="142">
        <f t="shared" si="131"/>
        <v>0</v>
      </c>
      <c r="AD2284" s="142" t="str">
        <f>VLOOKUP(U2284,NIVEAUXADMIN!A:B,2,FALSE)</f>
        <v>HT01</v>
      </c>
      <c r="AE2284" s="142" t="str">
        <f>VLOOKUP(V2284,NIVEAUXADMIN!E:F,2,FALSE)</f>
        <v>HT01151</v>
      </c>
      <c r="AF2284" s="142" t="str">
        <f>VLOOKUP(W2284,NIVEAUXADMIN!I:J,2,FALSE)</f>
        <v>HT01151-02</v>
      </c>
      <c r="AG2284" s="142">
        <f>IF(SUMPRODUCT(($A$4:$A2284=A2284)*($V$4:$V2284=V2284))&gt;1,0,1)</f>
        <v>0</v>
      </c>
    </row>
    <row r="2285" spans="1:33">
      <c r="A2285" s="86" t="s">
        <v>1090</v>
      </c>
      <c r="B2285" s="86" t="s">
        <v>1090</v>
      </c>
      <c r="C2285" s="86" t="s">
        <v>26</v>
      </c>
      <c r="D2285" s="142"/>
      <c r="E2285" s="142" t="s">
        <v>1207</v>
      </c>
      <c r="F2285" s="142" t="s">
        <v>16</v>
      </c>
      <c r="G2285" s="142" t="str">
        <f t="shared" si="129"/>
        <v>Decembre</v>
      </c>
      <c r="H2285" s="158">
        <v>42726</v>
      </c>
      <c r="I2285" s="84" t="s">
        <v>1049</v>
      </c>
      <c r="J2285" s="142" t="s">
        <v>1084</v>
      </c>
      <c r="K2285" s="142" t="s">
        <v>1085</v>
      </c>
      <c r="L2285" s="142"/>
      <c r="M2285" s="80" t="str">
        <f>IFERROR(VLOOKUP(K2285,REFERENCES!R:S,2,FALSE),"")</f>
        <v>Valeur en USD</v>
      </c>
      <c r="N2285" s="75">
        <v>25</v>
      </c>
      <c r="O2285" s="75"/>
      <c r="P2285" s="75"/>
      <c r="Q2285" s="75"/>
      <c r="R2285" s="79"/>
      <c r="S2285" s="144">
        <v>44</v>
      </c>
      <c r="T2285" s="85"/>
      <c r="U2285" s="142" t="s">
        <v>174</v>
      </c>
      <c r="V2285" s="142" t="s">
        <v>200</v>
      </c>
      <c r="W2285" s="86" t="s">
        <v>1266</v>
      </c>
      <c r="X2285" s="142"/>
      <c r="Y2285" s="142"/>
      <c r="Z2285" s="142"/>
      <c r="AA2285" s="142" t="s">
        <v>1244</v>
      </c>
      <c r="AB2285" s="142" t="str">
        <f t="shared" si="130"/>
        <v>WOR20161222OUAN10</v>
      </c>
      <c r="AC2285" s="142">
        <f t="shared" si="131"/>
        <v>0</v>
      </c>
      <c r="AD2285" s="142" t="str">
        <f>VLOOKUP(U2285,NIVEAUXADMIN!A:B,2,FALSE)</f>
        <v>HT01</v>
      </c>
      <c r="AE2285" s="142" t="str">
        <f>VLOOKUP(V2285,NIVEAUXADMIN!E:F,2,FALSE)</f>
        <v>HT01151</v>
      </c>
      <c r="AF2285" s="142" t="str">
        <f>VLOOKUP(W2285,NIVEAUXADMIN!I:J,2,FALSE)</f>
        <v>HT01151-05</v>
      </c>
      <c r="AG2285" s="142">
        <f>IF(SUMPRODUCT(($A$4:$A2285=A2285)*($V$4:$V2285=V2285))&gt;1,0,1)</f>
        <v>0</v>
      </c>
    </row>
    <row r="2286" spans="1:33">
      <c r="A2286" s="86" t="s">
        <v>1090</v>
      </c>
      <c r="B2286" s="86" t="s">
        <v>1090</v>
      </c>
      <c r="C2286" s="86" t="s">
        <v>26</v>
      </c>
      <c r="D2286" s="142"/>
      <c r="E2286" s="142" t="s">
        <v>1207</v>
      </c>
      <c r="F2286" s="142" t="s">
        <v>16</v>
      </c>
      <c r="G2286" s="142" t="str">
        <f t="shared" si="129"/>
        <v>Decembre</v>
      </c>
      <c r="H2286" s="158">
        <v>42726</v>
      </c>
      <c r="I2286" s="84" t="s">
        <v>1049</v>
      </c>
      <c r="J2286" s="142" t="s">
        <v>1084</v>
      </c>
      <c r="K2286" s="142" t="s">
        <v>1085</v>
      </c>
      <c r="L2286" s="142"/>
      <c r="M2286" s="80" t="str">
        <f>IFERROR(VLOOKUP(K2286,REFERENCES!R:S,2,FALSE),"")</f>
        <v>Valeur en USD</v>
      </c>
      <c r="N2286" s="75">
        <v>25</v>
      </c>
      <c r="O2286" s="75"/>
      <c r="P2286" s="75"/>
      <c r="Q2286" s="75"/>
      <c r="R2286" s="79"/>
      <c r="S2286" s="144">
        <v>112</v>
      </c>
      <c r="T2286" s="85"/>
      <c r="U2286" s="142" t="s">
        <v>174</v>
      </c>
      <c r="V2286" s="142" t="s">
        <v>494</v>
      </c>
      <c r="W2286" s="86" t="s">
        <v>1775</v>
      </c>
      <c r="X2286" s="142"/>
      <c r="Y2286" s="142"/>
      <c r="Z2286" s="142"/>
      <c r="AA2286" s="142" t="s">
        <v>1244</v>
      </c>
      <c r="AB2286" s="142" t="str">
        <f t="shared" si="130"/>
        <v>WOR20161222OUPO7È</v>
      </c>
      <c r="AC2286" s="142">
        <f t="shared" si="131"/>
        <v>0</v>
      </c>
      <c r="AD2286" s="142" t="str">
        <f>VLOOKUP(U2286,NIVEAUXADMIN!A:B,2,FALSE)</f>
        <v>HT01</v>
      </c>
      <c r="AE2286" s="142" t="str">
        <f>VLOOKUP(V2286,NIVEAUXADMIN!E:F,2,FALSE)</f>
        <v>HT01152</v>
      </c>
      <c r="AF2286" s="142" t="str">
        <f>VLOOKUP(W2286,NIVEAUXADMIN!I:J,2,FALSE)</f>
        <v>HT01152-02</v>
      </c>
      <c r="AG2286" s="142">
        <f>IF(SUMPRODUCT(($A$4:$A2286=A2286)*($V$4:$V2286=V2286))&gt;1,0,1)</f>
        <v>0</v>
      </c>
    </row>
    <row r="2287" spans="1:33">
      <c r="A2287" s="86" t="s">
        <v>1090</v>
      </c>
      <c r="B2287" s="86" t="s">
        <v>1090</v>
      </c>
      <c r="C2287" s="86" t="s">
        <v>26</v>
      </c>
      <c r="D2287" s="142"/>
      <c r="E2287" s="142" t="s">
        <v>1207</v>
      </c>
      <c r="F2287" s="142" t="s">
        <v>16</v>
      </c>
      <c r="G2287" s="142" t="str">
        <f t="shared" si="129"/>
        <v>Decembre</v>
      </c>
      <c r="H2287" s="158">
        <v>42726</v>
      </c>
      <c r="I2287" s="84" t="s">
        <v>1049</v>
      </c>
      <c r="J2287" s="142" t="s">
        <v>1084</v>
      </c>
      <c r="K2287" s="142" t="s">
        <v>1085</v>
      </c>
      <c r="L2287" s="142"/>
      <c r="M2287" s="80" t="str">
        <f>IFERROR(VLOOKUP(K2287,REFERENCES!R:S,2,FALSE),"")</f>
        <v>Valeur en USD</v>
      </c>
      <c r="N2287" s="75">
        <v>25</v>
      </c>
      <c r="O2287" s="75"/>
      <c r="P2287" s="75"/>
      <c r="Q2287" s="75"/>
      <c r="R2287" s="79"/>
      <c r="S2287" s="144">
        <v>67</v>
      </c>
      <c r="T2287" s="85"/>
      <c r="U2287" s="142" t="s">
        <v>174</v>
      </c>
      <c r="V2287" s="142" t="s">
        <v>494</v>
      </c>
      <c r="W2287" s="86" t="s">
        <v>1706</v>
      </c>
      <c r="X2287" s="142"/>
      <c r="Y2287" s="142"/>
      <c r="Z2287" s="142"/>
      <c r="AA2287" s="142" t="s">
        <v>1244</v>
      </c>
      <c r="AB2287" s="142" t="str">
        <f t="shared" si="130"/>
        <v>WOR20161222OUPO5È</v>
      </c>
      <c r="AC2287" s="142">
        <f t="shared" si="131"/>
        <v>0</v>
      </c>
      <c r="AD2287" s="142" t="str">
        <f>VLOOKUP(U2287,NIVEAUXADMIN!A:B,2,FALSE)</f>
        <v>HT01</v>
      </c>
      <c r="AE2287" s="142" t="str">
        <f>VLOOKUP(V2287,NIVEAUXADMIN!E:F,2,FALSE)</f>
        <v>HT01152</v>
      </c>
      <c r="AF2287" s="142" t="str">
        <f>VLOOKUP(W2287,NIVEAUXADMIN!I:J,2,FALSE)</f>
        <v>HT01152-05</v>
      </c>
      <c r="AG2287" s="142">
        <f>IF(SUMPRODUCT(($A$4:$A2287=A2287)*($V$4:$V2287=V2287))&gt;1,0,1)</f>
        <v>0</v>
      </c>
    </row>
    <row r="2288" spans="1:33">
      <c r="A2288" s="86" t="s">
        <v>1090</v>
      </c>
      <c r="B2288" s="86" t="s">
        <v>1090</v>
      </c>
      <c r="C2288" s="86" t="s">
        <v>26</v>
      </c>
      <c r="D2288" s="142"/>
      <c r="E2288" s="142" t="s">
        <v>1207</v>
      </c>
      <c r="F2288" s="142" t="s">
        <v>16</v>
      </c>
      <c r="G2288" s="142" t="str">
        <f t="shared" si="129"/>
        <v>Decembre</v>
      </c>
      <c r="H2288" s="158">
        <v>42726</v>
      </c>
      <c r="I2288" s="84" t="s">
        <v>1049</v>
      </c>
      <c r="J2288" s="142" t="s">
        <v>1084</v>
      </c>
      <c r="K2288" s="142" t="s">
        <v>1085</v>
      </c>
      <c r="L2288" s="142"/>
      <c r="M2288" s="80" t="str">
        <f>IFERROR(VLOOKUP(K2288,REFERENCES!R:S,2,FALSE),"")</f>
        <v>Valeur en USD</v>
      </c>
      <c r="N2288" s="75">
        <v>25</v>
      </c>
      <c r="O2288" s="75"/>
      <c r="P2288" s="75"/>
      <c r="Q2288" s="75"/>
      <c r="R2288" s="79"/>
      <c r="S2288" s="144">
        <v>82</v>
      </c>
      <c r="T2288" s="85"/>
      <c r="U2288" s="142" t="s">
        <v>174</v>
      </c>
      <c r="V2288" s="142" t="s">
        <v>494</v>
      </c>
      <c r="W2288" s="86" t="s">
        <v>1740</v>
      </c>
      <c r="X2288" s="142"/>
      <c r="Y2288" s="142"/>
      <c r="Z2288" s="142"/>
      <c r="AA2288" s="142" t="s">
        <v>1244</v>
      </c>
      <c r="AB2288" s="142" t="str">
        <f t="shared" si="130"/>
        <v>WOR20161222OUPO6È</v>
      </c>
      <c r="AC2288" s="142">
        <f t="shared" si="131"/>
        <v>0</v>
      </c>
      <c r="AD2288" s="142" t="str">
        <f>VLOOKUP(U2288,NIVEAUXADMIN!A:B,2,FALSE)</f>
        <v>HT01</v>
      </c>
      <c r="AE2288" s="142" t="str">
        <f>VLOOKUP(V2288,NIVEAUXADMIN!E:F,2,FALSE)</f>
        <v>HT01152</v>
      </c>
      <c r="AF2288" s="142" t="str">
        <f>VLOOKUP(W2288,NIVEAUXADMIN!I:J,2,FALSE)</f>
        <v>HT01152-01</v>
      </c>
      <c r="AG2288" s="142">
        <f>IF(SUMPRODUCT(($A$4:$A2288=A2288)*($V$4:$V2288=V2288))&gt;1,0,1)</f>
        <v>0</v>
      </c>
    </row>
    <row r="2289" spans="1:33">
      <c r="A2289" s="86" t="s">
        <v>1090</v>
      </c>
      <c r="B2289" s="86" t="s">
        <v>1090</v>
      </c>
      <c r="C2289" s="86" t="s">
        <v>26</v>
      </c>
      <c r="D2289" s="142"/>
      <c r="E2289" s="142" t="s">
        <v>1207</v>
      </c>
      <c r="F2289" s="142" t="s">
        <v>16</v>
      </c>
      <c r="G2289" s="142" t="str">
        <f t="shared" si="129"/>
        <v>Decembre</v>
      </c>
      <c r="H2289" s="158">
        <v>42726</v>
      </c>
      <c r="I2289" s="84" t="s">
        <v>1049</v>
      </c>
      <c r="J2289" s="142" t="s">
        <v>1084</v>
      </c>
      <c r="K2289" s="142" t="s">
        <v>1085</v>
      </c>
      <c r="L2289" s="142"/>
      <c r="M2289" s="80" t="str">
        <f>IFERROR(VLOOKUP(K2289,REFERENCES!R:S,2,FALSE),"")</f>
        <v>Valeur en USD</v>
      </c>
      <c r="N2289" s="75">
        <v>25</v>
      </c>
      <c r="O2289" s="75"/>
      <c r="P2289" s="75"/>
      <c r="Q2289" s="75"/>
      <c r="R2289" s="79"/>
      <c r="S2289" s="144">
        <v>198</v>
      </c>
      <c r="T2289" s="85"/>
      <c r="U2289" s="142" t="s">
        <v>174</v>
      </c>
      <c r="V2289" s="142" t="s">
        <v>494</v>
      </c>
      <c r="W2289" s="86" t="s">
        <v>1814</v>
      </c>
      <c r="X2289" s="142"/>
      <c r="Y2289" s="142"/>
      <c r="Z2289" s="142"/>
      <c r="AA2289" s="142" t="s">
        <v>1244</v>
      </c>
      <c r="AB2289" s="142" t="str">
        <f t="shared" si="130"/>
        <v>WOR20161222OUPO9È</v>
      </c>
      <c r="AC2289" s="142">
        <f t="shared" si="131"/>
        <v>0</v>
      </c>
      <c r="AD2289" s="142" t="str">
        <f>VLOOKUP(U2289,NIVEAUXADMIN!A:B,2,FALSE)</f>
        <v>HT01</v>
      </c>
      <c r="AE2289" s="142" t="str">
        <f>VLOOKUP(V2289,NIVEAUXADMIN!E:F,2,FALSE)</f>
        <v>HT01152</v>
      </c>
      <c r="AF2289" s="142" t="str">
        <f>VLOOKUP(W2289,NIVEAUXADMIN!I:J,2,FALSE)</f>
        <v>HT01152-04</v>
      </c>
      <c r="AG2289" s="142">
        <f>IF(SUMPRODUCT(($A$4:$A2289=A2289)*($V$4:$V2289=V2289))&gt;1,0,1)</f>
        <v>0</v>
      </c>
    </row>
    <row r="2290" spans="1:33">
      <c r="A2290" s="86" t="s">
        <v>1090</v>
      </c>
      <c r="B2290" s="86" t="s">
        <v>1090</v>
      </c>
      <c r="C2290" s="86" t="s">
        <v>26</v>
      </c>
      <c r="D2290" s="142"/>
      <c r="E2290" s="142" t="s">
        <v>1207</v>
      </c>
      <c r="F2290" s="142" t="s">
        <v>16</v>
      </c>
      <c r="G2290" s="142" t="str">
        <f t="shared" ref="G2290:G2353" si="132">CHOOSE(MONTH(H2290), "Janvier", "Fevrier", "Mars", "Avril", "Mai", "Juin", "Juillet", "Aout", "Septembre", "Octobre", "Novembre", "Decembre")</f>
        <v>Decembre</v>
      </c>
      <c r="H2290" s="158">
        <v>42726</v>
      </c>
      <c r="I2290" s="84" t="s">
        <v>1049</v>
      </c>
      <c r="J2290" s="142" t="s">
        <v>1084</v>
      </c>
      <c r="K2290" s="142" t="s">
        <v>1085</v>
      </c>
      <c r="L2290" s="142"/>
      <c r="M2290" s="80" t="str">
        <f>IFERROR(VLOOKUP(K2290,REFERENCES!R:S,2,FALSE),"")</f>
        <v>Valeur en USD</v>
      </c>
      <c r="N2290" s="75">
        <v>25</v>
      </c>
      <c r="O2290" s="75"/>
      <c r="P2290" s="75"/>
      <c r="Q2290" s="75"/>
      <c r="R2290" s="79"/>
      <c r="S2290" s="144">
        <v>181</v>
      </c>
      <c r="T2290" s="85"/>
      <c r="U2290" s="142" t="s">
        <v>174</v>
      </c>
      <c r="V2290" s="142" t="s">
        <v>494</v>
      </c>
      <c r="W2290" s="86" t="s">
        <v>1804</v>
      </c>
      <c r="X2290" s="142"/>
      <c r="Y2290" s="142"/>
      <c r="Z2290" s="142"/>
      <c r="AA2290" s="142" t="s">
        <v>1244</v>
      </c>
      <c r="AB2290" s="142" t="str">
        <f t="shared" si="130"/>
        <v>WOR20161222OUPO8È</v>
      </c>
      <c r="AC2290" s="142">
        <f t="shared" si="131"/>
        <v>0</v>
      </c>
      <c r="AD2290" s="142" t="str">
        <f>VLOOKUP(U2290,NIVEAUXADMIN!A:B,2,FALSE)</f>
        <v>HT01</v>
      </c>
      <c r="AE2290" s="142" t="str">
        <f>VLOOKUP(V2290,NIVEAUXADMIN!E:F,2,FALSE)</f>
        <v>HT01152</v>
      </c>
      <c r="AF2290" s="142" t="str">
        <f>VLOOKUP(W2290,NIVEAUXADMIN!I:J,2,FALSE)</f>
        <v>HT01152-03</v>
      </c>
      <c r="AG2290" s="142">
        <f>IF(SUMPRODUCT(($A$4:$A2290=A2290)*($V$4:$V2290=V2290))&gt;1,0,1)</f>
        <v>0</v>
      </c>
    </row>
    <row r="2291" spans="1:33">
      <c r="A2291" s="86" t="s">
        <v>1090</v>
      </c>
      <c r="B2291" s="86" t="s">
        <v>1090</v>
      </c>
      <c r="C2291" s="86" t="s">
        <v>26</v>
      </c>
      <c r="D2291" s="142"/>
      <c r="E2291" s="142"/>
      <c r="F2291" s="142" t="s">
        <v>16</v>
      </c>
      <c r="G2291" s="142" t="str">
        <f t="shared" si="132"/>
        <v>Decembre</v>
      </c>
      <c r="H2291" s="158">
        <v>42726</v>
      </c>
      <c r="I2291" s="84" t="s">
        <v>1051</v>
      </c>
      <c r="J2291" s="142" t="s">
        <v>1052</v>
      </c>
      <c r="K2291" s="142" t="s">
        <v>1062</v>
      </c>
      <c r="L2291" s="142"/>
      <c r="M2291" s="80" t="str">
        <f>IFERROR(VLOOKUP(K2291,REFERENCES!R:S,2,FALSE),"")</f>
        <v>Nombre</v>
      </c>
      <c r="N2291" s="75">
        <v>797</v>
      </c>
      <c r="O2291" s="75"/>
      <c r="P2291" s="75"/>
      <c r="Q2291" s="75"/>
      <c r="R2291" s="79"/>
      <c r="S2291" s="144">
        <v>797</v>
      </c>
      <c r="T2291" s="85" t="s">
        <v>1040</v>
      </c>
      <c r="U2291" s="142" t="s">
        <v>20</v>
      </c>
      <c r="V2291" s="142" t="s">
        <v>548</v>
      </c>
      <c r="W2291" s="86" t="s">
        <v>1680</v>
      </c>
      <c r="X2291" s="142"/>
      <c r="Y2291" s="142"/>
      <c r="Z2291" s="142"/>
      <c r="AA2291" s="142"/>
      <c r="AB2291" s="142" t="str">
        <f t="shared" si="130"/>
        <v>WOR20161222SUST4È</v>
      </c>
      <c r="AC2291" s="142">
        <f t="shared" si="131"/>
        <v>0</v>
      </c>
      <c r="AD2291" s="142" t="str">
        <f>VLOOKUP(U2291,NIVEAUXADMIN!A:B,2,FALSE)</f>
        <v>HT07</v>
      </c>
      <c r="AE2291" s="142" t="str">
        <f>VLOOKUP(V2291,NIVEAUXADMIN!E:F,2,FALSE)</f>
        <v>HT07732</v>
      </c>
      <c r="AF2291" s="142" t="str">
        <f>VLOOKUP(W2291,NIVEAUXADMIN!I:J,2,FALSE)</f>
        <v>HT07732-04</v>
      </c>
      <c r="AG2291" s="142">
        <f>IF(SUMPRODUCT(($A$4:$A2291=A2291)*($V$4:$V2291=V2291))&gt;1,0,1)</f>
        <v>0</v>
      </c>
    </row>
    <row r="2292" spans="1:33">
      <c r="A2292" s="86" t="s">
        <v>1090</v>
      </c>
      <c r="B2292" s="86" t="s">
        <v>1090</v>
      </c>
      <c r="C2292" s="86" t="s">
        <v>26</v>
      </c>
      <c r="D2292" s="142"/>
      <c r="E2292" s="142"/>
      <c r="F2292" s="142" t="s">
        <v>16</v>
      </c>
      <c r="G2292" s="142" t="str">
        <f t="shared" si="132"/>
        <v>Decembre</v>
      </c>
      <c r="H2292" s="158">
        <v>42726</v>
      </c>
      <c r="I2292" s="84" t="s">
        <v>1051</v>
      </c>
      <c r="J2292" s="142" t="s">
        <v>1052</v>
      </c>
      <c r="K2292" s="142" t="s">
        <v>1056</v>
      </c>
      <c r="L2292" s="142"/>
      <c r="M2292" s="80" t="str">
        <f>IFERROR(VLOOKUP(K2292,REFERENCES!R:S,2,FALSE),"")</f>
        <v>Nombre</v>
      </c>
      <c r="N2292" s="75">
        <v>1594</v>
      </c>
      <c r="O2292" s="75"/>
      <c r="P2292" s="75"/>
      <c r="Q2292" s="75"/>
      <c r="R2292" s="79"/>
      <c r="S2292" s="144">
        <v>797</v>
      </c>
      <c r="T2292" s="85" t="s">
        <v>1040</v>
      </c>
      <c r="U2292" s="142" t="s">
        <v>20</v>
      </c>
      <c r="V2292" s="142" t="s">
        <v>548</v>
      </c>
      <c r="W2292" s="86" t="s">
        <v>1680</v>
      </c>
      <c r="X2292" s="142"/>
      <c r="Y2292" s="142"/>
      <c r="Z2292" s="142"/>
      <c r="AA2292" s="142"/>
      <c r="AB2292" s="142" t="str">
        <f t="shared" si="130"/>
        <v>WOR20161222SUST4È</v>
      </c>
      <c r="AC2292" s="142">
        <f t="shared" si="131"/>
        <v>0</v>
      </c>
      <c r="AD2292" s="142" t="str">
        <f>VLOOKUP(U2292,NIVEAUXADMIN!A:B,2,FALSE)</f>
        <v>HT07</v>
      </c>
      <c r="AE2292" s="142" t="str">
        <f>VLOOKUP(V2292,NIVEAUXADMIN!E:F,2,FALSE)</f>
        <v>HT07732</v>
      </c>
      <c r="AF2292" s="142" t="str">
        <f>VLOOKUP(W2292,NIVEAUXADMIN!I:J,2,FALSE)</f>
        <v>HT07732-04</v>
      </c>
      <c r="AG2292" s="142">
        <f>IF(SUMPRODUCT(($A$4:$A2292=A2292)*($V$4:$V2292=V2292))&gt;1,0,1)</f>
        <v>0</v>
      </c>
    </row>
    <row r="2293" spans="1:33">
      <c r="A2293" s="86" t="s">
        <v>1090</v>
      </c>
      <c r="B2293" s="86" t="s">
        <v>1090</v>
      </c>
      <c r="C2293" s="86" t="s">
        <v>26</v>
      </c>
      <c r="D2293" s="142"/>
      <c r="E2293" s="142"/>
      <c r="F2293" s="142" t="s">
        <v>16</v>
      </c>
      <c r="G2293" s="142" t="str">
        <f t="shared" si="132"/>
        <v>Decembre</v>
      </c>
      <c r="H2293" s="158">
        <v>42726</v>
      </c>
      <c r="I2293" s="84" t="s">
        <v>1051</v>
      </c>
      <c r="J2293" s="142" t="s">
        <v>1052</v>
      </c>
      <c r="K2293" s="142" t="s">
        <v>1057</v>
      </c>
      <c r="L2293" s="142"/>
      <c r="M2293" s="80" t="str">
        <f>IFERROR(VLOOKUP(K2293,REFERENCES!R:S,2,FALSE),"")</f>
        <v>Nombre</v>
      </c>
      <c r="N2293" s="75">
        <v>797</v>
      </c>
      <c r="O2293" s="75"/>
      <c r="P2293" s="75"/>
      <c r="Q2293" s="75"/>
      <c r="R2293" s="79"/>
      <c r="S2293" s="144">
        <v>797</v>
      </c>
      <c r="T2293" s="85" t="s">
        <v>1040</v>
      </c>
      <c r="U2293" s="142" t="s">
        <v>20</v>
      </c>
      <c r="V2293" s="142" t="s">
        <v>548</v>
      </c>
      <c r="W2293" s="86" t="s">
        <v>1680</v>
      </c>
      <c r="X2293" s="142"/>
      <c r="Y2293" s="142"/>
      <c r="Z2293" s="142"/>
      <c r="AA2293" s="142"/>
      <c r="AB2293" s="142" t="str">
        <f t="shared" si="130"/>
        <v>WOR20161222SUST4È</v>
      </c>
      <c r="AC2293" s="142">
        <f t="shared" si="131"/>
        <v>0</v>
      </c>
      <c r="AD2293" s="142" t="str">
        <f>VLOOKUP(U2293,NIVEAUXADMIN!A:B,2,FALSE)</f>
        <v>HT07</v>
      </c>
      <c r="AE2293" s="142" t="str">
        <f>VLOOKUP(V2293,NIVEAUXADMIN!E:F,2,FALSE)</f>
        <v>HT07732</v>
      </c>
      <c r="AF2293" s="142" t="str">
        <f>VLOOKUP(W2293,NIVEAUXADMIN!I:J,2,FALSE)</f>
        <v>HT07732-04</v>
      </c>
      <c r="AG2293" s="142">
        <f>IF(SUMPRODUCT(($A$4:$A2293=A2293)*($V$4:$V2293=V2293))&gt;1,0,1)</f>
        <v>0</v>
      </c>
    </row>
    <row r="2294" spans="1:33">
      <c r="A2294" s="86" t="s">
        <v>1090</v>
      </c>
      <c r="B2294" s="86" t="s">
        <v>1090</v>
      </c>
      <c r="C2294" s="86" t="s">
        <v>26</v>
      </c>
      <c r="D2294" s="142"/>
      <c r="E2294" s="142"/>
      <c r="F2294" s="142" t="s">
        <v>16</v>
      </c>
      <c r="G2294" s="142" t="str">
        <f t="shared" si="132"/>
        <v>Decembre</v>
      </c>
      <c r="H2294" s="158">
        <v>42726</v>
      </c>
      <c r="I2294" s="84" t="s">
        <v>1051</v>
      </c>
      <c r="J2294" s="142" t="s">
        <v>1052</v>
      </c>
      <c r="K2294" s="142" t="s">
        <v>1054</v>
      </c>
      <c r="L2294" s="142"/>
      <c r="M2294" s="80" t="str">
        <f>IFERROR(VLOOKUP(K2294,REFERENCES!R:S,2,FALSE),"")</f>
        <v>Nombre</v>
      </c>
      <c r="N2294" s="75">
        <v>797</v>
      </c>
      <c r="O2294" s="75"/>
      <c r="P2294" s="75"/>
      <c r="Q2294" s="75"/>
      <c r="R2294" s="79"/>
      <c r="S2294" s="144">
        <v>797</v>
      </c>
      <c r="T2294" s="85" t="s">
        <v>1040</v>
      </c>
      <c r="U2294" s="142" t="s">
        <v>20</v>
      </c>
      <c r="V2294" s="142" t="s">
        <v>548</v>
      </c>
      <c r="W2294" s="86" t="s">
        <v>1680</v>
      </c>
      <c r="X2294" s="142"/>
      <c r="Y2294" s="142"/>
      <c r="Z2294" s="142"/>
      <c r="AA2294" s="142"/>
      <c r="AB2294" s="142" t="str">
        <f t="shared" si="130"/>
        <v>WOR20161222SUST4È</v>
      </c>
      <c r="AC2294" s="142">
        <f t="shared" si="131"/>
        <v>0</v>
      </c>
      <c r="AD2294" s="142" t="str">
        <f>VLOOKUP(U2294,NIVEAUXADMIN!A:B,2,FALSE)</f>
        <v>HT07</v>
      </c>
      <c r="AE2294" s="142" t="str">
        <f>VLOOKUP(V2294,NIVEAUXADMIN!E:F,2,FALSE)</f>
        <v>HT07732</v>
      </c>
      <c r="AF2294" s="142" t="str">
        <f>VLOOKUP(W2294,NIVEAUXADMIN!I:J,2,FALSE)</f>
        <v>HT07732-04</v>
      </c>
      <c r="AG2294" s="142">
        <f>IF(SUMPRODUCT(($A$4:$A2294=A2294)*($V$4:$V2294=V2294))&gt;1,0,1)</f>
        <v>0</v>
      </c>
    </row>
    <row r="2295" spans="1:33">
      <c r="A2295" s="86" t="s">
        <v>1090</v>
      </c>
      <c r="B2295" s="86" t="s">
        <v>1090</v>
      </c>
      <c r="C2295" s="86" t="s">
        <v>26</v>
      </c>
      <c r="D2295" s="142"/>
      <c r="E2295" s="142"/>
      <c r="F2295" s="142" t="s">
        <v>16</v>
      </c>
      <c r="G2295" s="142" t="str">
        <f t="shared" si="132"/>
        <v>Decembre</v>
      </c>
      <c r="H2295" s="158">
        <v>42726</v>
      </c>
      <c r="I2295" s="84" t="s">
        <v>1051</v>
      </c>
      <c r="J2295" s="142" t="s">
        <v>1052</v>
      </c>
      <c r="K2295" s="142" t="s">
        <v>1063</v>
      </c>
      <c r="L2295" s="142"/>
      <c r="M2295" s="80" t="str">
        <f>IFERROR(VLOOKUP(K2295,REFERENCES!R:S,2,FALSE),"")</f>
        <v>Nombre</v>
      </c>
      <c r="N2295" s="75">
        <v>797</v>
      </c>
      <c r="O2295" s="75"/>
      <c r="P2295" s="75"/>
      <c r="Q2295" s="75"/>
      <c r="R2295" s="79"/>
      <c r="S2295" s="144">
        <v>797</v>
      </c>
      <c r="T2295" s="85" t="s">
        <v>1040</v>
      </c>
      <c r="U2295" s="142" t="s">
        <v>20</v>
      </c>
      <c r="V2295" s="142" t="s">
        <v>548</v>
      </c>
      <c r="W2295" s="86" t="s">
        <v>1680</v>
      </c>
      <c r="X2295" s="142"/>
      <c r="Y2295" s="142"/>
      <c r="Z2295" s="142"/>
      <c r="AA2295" s="142"/>
      <c r="AB2295" s="142" t="str">
        <f t="shared" si="130"/>
        <v>WOR20161222SUST4È</v>
      </c>
      <c r="AC2295" s="142">
        <f t="shared" si="131"/>
        <v>0</v>
      </c>
      <c r="AD2295" s="142" t="str">
        <f>VLOOKUP(U2295,NIVEAUXADMIN!A:B,2,FALSE)</f>
        <v>HT07</v>
      </c>
      <c r="AE2295" s="142" t="str">
        <f>VLOOKUP(V2295,NIVEAUXADMIN!E:F,2,FALSE)</f>
        <v>HT07732</v>
      </c>
      <c r="AF2295" s="142" t="str">
        <f>VLOOKUP(W2295,NIVEAUXADMIN!I:J,2,FALSE)</f>
        <v>HT07732-04</v>
      </c>
      <c r="AG2295" s="142">
        <f>IF(SUMPRODUCT(($A$4:$A2295=A2295)*($V$4:$V2295=V2295))&gt;1,0,1)</f>
        <v>0</v>
      </c>
    </row>
    <row r="2296" spans="1:33">
      <c r="A2296" s="86" t="s">
        <v>1090</v>
      </c>
      <c r="B2296" s="86" t="s">
        <v>1090</v>
      </c>
      <c r="C2296" s="86" t="s">
        <v>26</v>
      </c>
      <c r="D2296" s="142"/>
      <c r="E2296" s="142"/>
      <c r="F2296" s="142" t="s">
        <v>16</v>
      </c>
      <c r="G2296" s="142" t="str">
        <f t="shared" si="132"/>
        <v>Decembre</v>
      </c>
      <c r="H2296" s="158">
        <v>42726</v>
      </c>
      <c r="I2296" s="84" t="s">
        <v>1051</v>
      </c>
      <c r="J2296" s="142" t="s">
        <v>1052</v>
      </c>
      <c r="K2296" s="142" t="s">
        <v>1061</v>
      </c>
      <c r="L2296" s="142"/>
      <c r="M2296" s="80" t="str">
        <f>IFERROR(VLOOKUP(K2296,REFERENCES!R:S,2,FALSE),"")</f>
        <v>Nombre</v>
      </c>
      <c r="N2296" s="75">
        <v>797</v>
      </c>
      <c r="O2296" s="75"/>
      <c r="P2296" s="75"/>
      <c r="Q2296" s="75"/>
      <c r="R2296" s="79"/>
      <c r="S2296" s="144">
        <v>797</v>
      </c>
      <c r="T2296" s="85" t="s">
        <v>1040</v>
      </c>
      <c r="U2296" s="142" t="s">
        <v>20</v>
      </c>
      <c r="V2296" s="142" t="s">
        <v>548</v>
      </c>
      <c r="W2296" s="86" t="s">
        <v>1680</v>
      </c>
      <c r="X2296" s="142"/>
      <c r="Y2296" s="142"/>
      <c r="Z2296" s="142"/>
      <c r="AA2296" s="142"/>
      <c r="AB2296" s="142" t="str">
        <f t="shared" si="130"/>
        <v>WOR20161222SUST4È</v>
      </c>
      <c r="AC2296" s="142">
        <f t="shared" si="131"/>
        <v>0</v>
      </c>
      <c r="AD2296" s="142" t="str">
        <f>VLOOKUP(U2296,NIVEAUXADMIN!A:B,2,FALSE)</f>
        <v>HT07</v>
      </c>
      <c r="AE2296" s="142" t="str">
        <f>VLOOKUP(V2296,NIVEAUXADMIN!E:F,2,FALSE)</f>
        <v>HT07732</v>
      </c>
      <c r="AF2296" s="142" t="str">
        <f>VLOOKUP(W2296,NIVEAUXADMIN!I:J,2,FALSE)</f>
        <v>HT07732-04</v>
      </c>
      <c r="AG2296" s="142">
        <f>IF(SUMPRODUCT(($A$4:$A2296=A2296)*($V$4:$V2296=V2296))&gt;1,0,1)</f>
        <v>0</v>
      </c>
    </row>
    <row r="2297" spans="1:33">
      <c r="A2297" s="86" t="s">
        <v>1090</v>
      </c>
      <c r="B2297" s="86" t="s">
        <v>1090</v>
      </c>
      <c r="C2297" s="86" t="s">
        <v>26</v>
      </c>
      <c r="D2297" s="142"/>
      <c r="E2297" s="142"/>
      <c r="F2297" s="142" t="s">
        <v>16</v>
      </c>
      <c r="G2297" s="142" t="str">
        <f t="shared" si="132"/>
        <v>Decembre</v>
      </c>
      <c r="H2297" s="158">
        <v>42726</v>
      </c>
      <c r="I2297" s="84" t="s">
        <v>1050</v>
      </c>
      <c r="J2297" s="142" t="s">
        <v>1029</v>
      </c>
      <c r="K2297" s="142" t="s">
        <v>1029</v>
      </c>
      <c r="L2297" s="142"/>
      <c r="M2297" s="80" t="str">
        <f>IFERROR(VLOOKUP(K2297,REFERENCES!R:S,2,FALSE),"")</f>
        <v/>
      </c>
      <c r="N2297" s="75">
        <v>797</v>
      </c>
      <c r="O2297" s="75"/>
      <c r="P2297" s="75"/>
      <c r="Q2297" s="75"/>
      <c r="R2297" s="79"/>
      <c r="S2297" s="144">
        <v>797</v>
      </c>
      <c r="T2297" s="85" t="s">
        <v>1040</v>
      </c>
      <c r="U2297" s="142" t="s">
        <v>20</v>
      </c>
      <c r="V2297" s="142" t="s">
        <v>548</v>
      </c>
      <c r="W2297" s="86" t="s">
        <v>1680</v>
      </c>
      <c r="X2297" s="142"/>
      <c r="Y2297" s="142"/>
      <c r="Z2297" s="142"/>
      <c r="AA2297" s="142"/>
      <c r="AB2297" s="142" t="str">
        <f t="shared" si="130"/>
        <v>WOR20161222SUST4È</v>
      </c>
      <c r="AC2297" s="142">
        <f t="shared" si="131"/>
        <v>0</v>
      </c>
      <c r="AD2297" s="142" t="str">
        <f>VLOOKUP(U2297,NIVEAUXADMIN!A:B,2,FALSE)</f>
        <v>HT07</v>
      </c>
      <c r="AE2297" s="142" t="str">
        <f>VLOOKUP(V2297,NIVEAUXADMIN!E:F,2,FALSE)</f>
        <v>HT07732</v>
      </c>
      <c r="AF2297" s="142" t="str">
        <f>VLOOKUP(W2297,NIVEAUXADMIN!I:J,2,FALSE)</f>
        <v>HT07732-04</v>
      </c>
      <c r="AG2297" s="142">
        <f>IF(SUMPRODUCT(($A$4:$A2297=A2297)*($V$4:$V2297=V2297))&gt;1,0,1)</f>
        <v>0</v>
      </c>
    </row>
    <row r="2298" spans="1:33">
      <c r="A2298" s="86" t="s">
        <v>1090</v>
      </c>
      <c r="B2298" s="86" t="s">
        <v>1090</v>
      </c>
      <c r="C2298" s="86" t="s">
        <v>26</v>
      </c>
      <c r="D2298" s="142"/>
      <c r="E2298" s="142"/>
      <c r="F2298" s="142" t="s">
        <v>16</v>
      </c>
      <c r="G2298" s="142" t="str">
        <f t="shared" si="132"/>
        <v>Decembre</v>
      </c>
      <c r="H2298" s="158">
        <v>42726</v>
      </c>
      <c r="I2298" s="84" t="s">
        <v>1051</v>
      </c>
      <c r="J2298" s="142" t="s">
        <v>1052</v>
      </c>
      <c r="K2298" s="142" t="s">
        <v>1062</v>
      </c>
      <c r="L2298" s="142"/>
      <c r="M2298" s="80" t="str">
        <f>IFERROR(VLOOKUP(K2298,REFERENCES!R:S,2,FALSE),"")</f>
        <v>Nombre</v>
      </c>
      <c r="N2298" s="75">
        <v>353</v>
      </c>
      <c r="O2298" s="75"/>
      <c r="P2298" s="75"/>
      <c r="Q2298" s="75"/>
      <c r="R2298" s="79"/>
      <c r="S2298" s="144">
        <v>353</v>
      </c>
      <c r="T2298" s="85" t="s">
        <v>1040</v>
      </c>
      <c r="U2298" s="142" t="s">
        <v>20</v>
      </c>
      <c r="V2298" s="142" t="s">
        <v>548</v>
      </c>
      <c r="W2298" s="86" t="s">
        <v>1720</v>
      </c>
      <c r="X2298" s="142"/>
      <c r="Y2298" s="142"/>
      <c r="Z2298" s="142"/>
      <c r="AA2298" s="142"/>
      <c r="AB2298" s="142" t="str">
        <f t="shared" si="130"/>
        <v>WOR20161222SUST5È</v>
      </c>
      <c r="AC2298" s="142">
        <f t="shared" si="131"/>
        <v>0</v>
      </c>
      <c r="AD2298" s="142" t="str">
        <f>VLOOKUP(U2298,NIVEAUXADMIN!A:B,2,FALSE)</f>
        <v>HT07</v>
      </c>
      <c r="AE2298" s="142" t="str">
        <f>VLOOKUP(V2298,NIVEAUXADMIN!E:F,2,FALSE)</f>
        <v>HT07732</v>
      </c>
      <c r="AF2298" s="142" t="str">
        <f>VLOOKUP(W2298,NIVEAUXADMIN!I:J,2,FALSE)</f>
        <v>HT07732-05</v>
      </c>
      <c r="AG2298" s="142">
        <f>IF(SUMPRODUCT(($A$4:$A2298=A2298)*($V$4:$V2298=V2298))&gt;1,0,1)</f>
        <v>0</v>
      </c>
    </row>
    <row r="2299" spans="1:33">
      <c r="A2299" s="86" t="s">
        <v>1090</v>
      </c>
      <c r="B2299" s="86" t="s">
        <v>1090</v>
      </c>
      <c r="C2299" s="86" t="s">
        <v>26</v>
      </c>
      <c r="D2299" s="142"/>
      <c r="E2299" s="142"/>
      <c r="F2299" s="142" t="s">
        <v>16</v>
      </c>
      <c r="G2299" s="142" t="str">
        <f t="shared" si="132"/>
        <v>Decembre</v>
      </c>
      <c r="H2299" s="158">
        <v>42726</v>
      </c>
      <c r="I2299" s="84" t="s">
        <v>1051</v>
      </c>
      <c r="J2299" s="142" t="s">
        <v>1052</v>
      </c>
      <c r="K2299" s="142" t="s">
        <v>1056</v>
      </c>
      <c r="L2299" s="142"/>
      <c r="M2299" s="80" t="str">
        <f>IFERROR(VLOOKUP(K2299,REFERENCES!R:S,2,FALSE),"")</f>
        <v>Nombre</v>
      </c>
      <c r="N2299" s="75">
        <v>706</v>
      </c>
      <c r="O2299" s="75"/>
      <c r="P2299" s="75"/>
      <c r="Q2299" s="75"/>
      <c r="R2299" s="79"/>
      <c r="S2299" s="144">
        <v>353</v>
      </c>
      <c r="T2299" s="85" t="s">
        <v>1040</v>
      </c>
      <c r="U2299" s="142" t="s">
        <v>20</v>
      </c>
      <c r="V2299" s="142" t="s">
        <v>548</v>
      </c>
      <c r="W2299" s="86" t="s">
        <v>1720</v>
      </c>
      <c r="X2299" s="142"/>
      <c r="Y2299" s="142"/>
      <c r="Z2299" s="142"/>
      <c r="AA2299" s="142"/>
      <c r="AB2299" s="142" t="str">
        <f t="shared" si="130"/>
        <v>WOR20161222SUST5È</v>
      </c>
      <c r="AC2299" s="142">
        <f t="shared" si="131"/>
        <v>0</v>
      </c>
      <c r="AD2299" s="142" t="str">
        <f>VLOOKUP(U2299,NIVEAUXADMIN!A:B,2,FALSE)</f>
        <v>HT07</v>
      </c>
      <c r="AE2299" s="142" t="str">
        <f>VLOOKUP(V2299,NIVEAUXADMIN!E:F,2,FALSE)</f>
        <v>HT07732</v>
      </c>
      <c r="AF2299" s="142" t="str">
        <f>VLOOKUP(W2299,NIVEAUXADMIN!I:J,2,FALSE)</f>
        <v>HT07732-05</v>
      </c>
      <c r="AG2299" s="142">
        <f>IF(SUMPRODUCT(($A$4:$A2299=A2299)*($V$4:$V2299=V2299))&gt;1,0,1)</f>
        <v>0</v>
      </c>
    </row>
    <row r="2300" spans="1:33">
      <c r="A2300" s="86" t="s">
        <v>1090</v>
      </c>
      <c r="B2300" s="86" t="s">
        <v>1090</v>
      </c>
      <c r="C2300" s="86" t="s">
        <v>26</v>
      </c>
      <c r="D2300" s="142"/>
      <c r="E2300" s="142"/>
      <c r="F2300" s="142" t="s">
        <v>16</v>
      </c>
      <c r="G2300" s="142" t="str">
        <f t="shared" si="132"/>
        <v>Decembre</v>
      </c>
      <c r="H2300" s="158">
        <v>42726</v>
      </c>
      <c r="I2300" s="84" t="s">
        <v>1051</v>
      </c>
      <c r="J2300" s="142" t="s">
        <v>1052</v>
      </c>
      <c r="K2300" s="142" t="s">
        <v>1057</v>
      </c>
      <c r="L2300" s="142"/>
      <c r="M2300" s="80" t="str">
        <f>IFERROR(VLOOKUP(K2300,REFERENCES!R:S,2,FALSE),"")</f>
        <v>Nombre</v>
      </c>
      <c r="N2300" s="75">
        <v>353</v>
      </c>
      <c r="O2300" s="75"/>
      <c r="P2300" s="75"/>
      <c r="Q2300" s="75"/>
      <c r="R2300" s="79"/>
      <c r="S2300" s="144">
        <v>353</v>
      </c>
      <c r="T2300" s="85" t="s">
        <v>1040</v>
      </c>
      <c r="U2300" s="142" t="s">
        <v>20</v>
      </c>
      <c r="V2300" s="142" t="s">
        <v>548</v>
      </c>
      <c r="W2300" s="86" t="s">
        <v>1720</v>
      </c>
      <c r="X2300" s="142"/>
      <c r="Y2300" s="142"/>
      <c r="Z2300" s="142"/>
      <c r="AA2300" s="142"/>
      <c r="AB2300" s="142" t="str">
        <f t="shared" si="130"/>
        <v>WOR20161222SUST5È</v>
      </c>
      <c r="AC2300" s="142">
        <f t="shared" si="131"/>
        <v>0</v>
      </c>
      <c r="AD2300" s="142" t="str">
        <f>VLOOKUP(U2300,NIVEAUXADMIN!A:B,2,FALSE)</f>
        <v>HT07</v>
      </c>
      <c r="AE2300" s="142" t="str">
        <f>VLOOKUP(V2300,NIVEAUXADMIN!E:F,2,FALSE)</f>
        <v>HT07732</v>
      </c>
      <c r="AF2300" s="142" t="str">
        <f>VLOOKUP(W2300,NIVEAUXADMIN!I:J,2,FALSE)</f>
        <v>HT07732-05</v>
      </c>
      <c r="AG2300" s="142">
        <f>IF(SUMPRODUCT(($A$4:$A2300=A2300)*($V$4:$V2300=V2300))&gt;1,0,1)</f>
        <v>0</v>
      </c>
    </row>
    <row r="2301" spans="1:33">
      <c r="A2301" s="86" t="s">
        <v>1090</v>
      </c>
      <c r="B2301" s="86" t="s">
        <v>1090</v>
      </c>
      <c r="C2301" s="86" t="s">
        <v>26</v>
      </c>
      <c r="D2301" s="142"/>
      <c r="E2301" s="142"/>
      <c r="F2301" s="142" t="s">
        <v>16</v>
      </c>
      <c r="G2301" s="142" t="str">
        <f t="shared" si="132"/>
        <v>Decembre</v>
      </c>
      <c r="H2301" s="158">
        <v>42726</v>
      </c>
      <c r="I2301" s="84" t="s">
        <v>1051</v>
      </c>
      <c r="J2301" s="142" t="s">
        <v>1052</v>
      </c>
      <c r="K2301" s="142" t="s">
        <v>1054</v>
      </c>
      <c r="L2301" s="142"/>
      <c r="M2301" s="80" t="str">
        <f>IFERROR(VLOOKUP(K2301,REFERENCES!R:S,2,FALSE),"")</f>
        <v>Nombre</v>
      </c>
      <c r="N2301" s="75">
        <v>353</v>
      </c>
      <c r="O2301" s="75"/>
      <c r="P2301" s="75"/>
      <c r="Q2301" s="75"/>
      <c r="R2301" s="79"/>
      <c r="S2301" s="144">
        <v>353</v>
      </c>
      <c r="T2301" s="85" t="s">
        <v>1040</v>
      </c>
      <c r="U2301" s="142" t="s">
        <v>20</v>
      </c>
      <c r="V2301" s="142" t="s">
        <v>548</v>
      </c>
      <c r="W2301" s="86" t="s">
        <v>1720</v>
      </c>
      <c r="X2301" s="142"/>
      <c r="Y2301" s="142"/>
      <c r="Z2301" s="142"/>
      <c r="AA2301" s="142"/>
      <c r="AB2301" s="142" t="str">
        <f t="shared" si="130"/>
        <v>WOR20161222SUST5È</v>
      </c>
      <c r="AC2301" s="142">
        <f t="shared" si="131"/>
        <v>0</v>
      </c>
      <c r="AD2301" s="142" t="str">
        <f>VLOOKUP(U2301,NIVEAUXADMIN!A:B,2,FALSE)</f>
        <v>HT07</v>
      </c>
      <c r="AE2301" s="142" t="str">
        <f>VLOOKUP(V2301,NIVEAUXADMIN!E:F,2,FALSE)</f>
        <v>HT07732</v>
      </c>
      <c r="AF2301" s="142" t="str">
        <f>VLOOKUP(W2301,NIVEAUXADMIN!I:J,2,FALSE)</f>
        <v>HT07732-05</v>
      </c>
      <c r="AG2301" s="142">
        <f>IF(SUMPRODUCT(($A$4:$A2301=A2301)*($V$4:$V2301=V2301))&gt;1,0,1)</f>
        <v>0</v>
      </c>
    </row>
    <row r="2302" spans="1:33">
      <c r="A2302" s="86" t="s">
        <v>1090</v>
      </c>
      <c r="B2302" s="86" t="s">
        <v>1090</v>
      </c>
      <c r="C2302" s="86" t="s">
        <v>26</v>
      </c>
      <c r="D2302" s="142"/>
      <c r="E2302" s="142"/>
      <c r="F2302" s="142" t="s">
        <v>16</v>
      </c>
      <c r="G2302" s="142" t="str">
        <f t="shared" si="132"/>
        <v>Decembre</v>
      </c>
      <c r="H2302" s="158">
        <v>42726</v>
      </c>
      <c r="I2302" s="84" t="s">
        <v>1051</v>
      </c>
      <c r="J2302" s="142" t="s">
        <v>1052</v>
      </c>
      <c r="K2302" s="142" t="s">
        <v>1063</v>
      </c>
      <c r="L2302" s="142"/>
      <c r="M2302" s="80" t="str">
        <f>IFERROR(VLOOKUP(K2302,REFERENCES!R:S,2,FALSE),"")</f>
        <v>Nombre</v>
      </c>
      <c r="N2302" s="75">
        <v>353</v>
      </c>
      <c r="O2302" s="75"/>
      <c r="P2302" s="75"/>
      <c r="Q2302" s="75"/>
      <c r="R2302" s="79"/>
      <c r="S2302" s="144">
        <v>353</v>
      </c>
      <c r="T2302" s="85" t="s">
        <v>1040</v>
      </c>
      <c r="U2302" s="142" t="s">
        <v>20</v>
      </c>
      <c r="V2302" s="142" t="s">
        <v>548</v>
      </c>
      <c r="W2302" s="86" t="s">
        <v>1720</v>
      </c>
      <c r="X2302" s="142"/>
      <c r="Y2302" s="142"/>
      <c r="Z2302" s="142"/>
      <c r="AA2302" s="142"/>
      <c r="AB2302" s="142" t="str">
        <f t="shared" si="130"/>
        <v>WOR20161222SUST5È</v>
      </c>
      <c r="AC2302" s="142">
        <f t="shared" si="131"/>
        <v>0</v>
      </c>
      <c r="AD2302" s="142" t="str">
        <f>VLOOKUP(U2302,NIVEAUXADMIN!A:B,2,FALSE)</f>
        <v>HT07</v>
      </c>
      <c r="AE2302" s="142" t="str">
        <f>VLOOKUP(V2302,NIVEAUXADMIN!E:F,2,FALSE)</f>
        <v>HT07732</v>
      </c>
      <c r="AF2302" s="142" t="str">
        <f>VLOOKUP(W2302,NIVEAUXADMIN!I:J,2,FALSE)</f>
        <v>HT07732-05</v>
      </c>
      <c r="AG2302" s="142">
        <f>IF(SUMPRODUCT(($A$4:$A2302=A2302)*($V$4:$V2302=V2302))&gt;1,0,1)</f>
        <v>0</v>
      </c>
    </row>
    <row r="2303" spans="1:33">
      <c r="A2303" s="86" t="s">
        <v>1090</v>
      </c>
      <c r="B2303" s="86" t="s">
        <v>1090</v>
      </c>
      <c r="C2303" s="86" t="s">
        <v>26</v>
      </c>
      <c r="D2303" s="142"/>
      <c r="E2303" s="142"/>
      <c r="F2303" s="142" t="s">
        <v>16</v>
      </c>
      <c r="G2303" s="142" t="str">
        <f t="shared" si="132"/>
        <v>Decembre</v>
      </c>
      <c r="H2303" s="158">
        <v>42726</v>
      </c>
      <c r="I2303" s="84" t="s">
        <v>1051</v>
      </c>
      <c r="J2303" s="142" t="s">
        <v>1052</v>
      </c>
      <c r="K2303" s="142" t="s">
        <v>1061</v>
      </c>
      <c r="L2303" s="142"/>
      <c r="M2303" s="80" t="str">
        <f>IFERROR(VLOOKUP(K2303,REFERENCES!R:S,2,FALSE),"")</f>
        <v>Nombre</v>
      </c>
      <c r="N2303" s="75">
        <v>353</v>
      </c>
      <c r="O2303" s="75"/>
      <c r="P2303" s="75"/>
      <c r="Q2303" s="75"/>
      <c r="R2303" s="79"/>
      <c r="S2303" s="144">
        <v>353</v>
      </c>
      <c r="T2303" s="85" t="s">
        <v>1040</v>
      </c>
      <c r="U2303" s="142" t="s">
        <v>20</v>
      </c>
      <c r="V2303" s="142" t="s">
        <v>548</v>
      </c>
      <c r="W2303" s="86" t="s">
        <v>1720</v>
      </c>
      <c r="X2303" s="142"/>
      <c r="Y2303" s="142"/>
      <c r="Z2303" s="142"/>
      <c r="AA2303" s="142"/>
      <c r="AB2303" s="142" t="str">
        <f t="shared" si="130"/>
        <v>WOR20161222SUST5È</v>
      </c>
      <c r="AC2303" s="142">
        <f t="shared" si="131"/>
        <v>0</v>
      </c>
      <c r="AD2303" s="142" t="str">
        <f>VLOOKUP(U2303,NIVEAUXADMIN!A:B,2,FALSE)</f>
        <v>HT07</v>
      </c>
      <c r="AE2303" s="142" t="str">
        <f>VLOOKUP(V2303,NIVEAUXADMIN!E:F,2,FALSE)</f>
        <v>HT07732</v>
      </c>
      <c r="AF2303" s="142" t="str">
        <f>VLOOKUP(W2303,NIVEAUXADMIN!I:J,2,FALSE)</f>
        <v>HT07732-05</v>
      </c>
      <c r="AG2303" s="142">
        <f>IF(SUMPRODUCT(($A$4:$A2303=A2303)*($V$4:$V2303=V2303))&gt;1,0,1)</f>
        <v>0</v>
      </c>
    </row>
    <row r="2304" spans="1:33">
      <c r="A2304" s="86" t="s">
        <v>1090</v>
      </c>
      <c r="B2304" s="86" t="s">
        <v>1090</v>
      </c>
      <c r="C2304" s="86" t="s">
        <v>26</v>
      </c>
      <c r="D2304" s="142"/>
      <c r="E2304" s="142"/>
      <c r="F2304" s="142" t="s">
        <v>16</v>
      </c>
      <c r="G2304" s="142" t="str">
        <f t="shared" si="132"/>
        <v>Decembre</v>
      </c>
      <c r="H2304" s="158">
        <v>42726</v>
      </c>
      <c r="I2304" s="84" t="s">
        <v>1050</v>
      </c>
      <c r="J2304" s="142" t="s">
        <v>1029</v>
      </c>
      <c r="K2304" s="142" t="s">
        <v>1029</v>
      </c>
      <c r="L2304" s="142"/>
      <c r="M2304" s="80" t="str">
        <f>IFERROR(VLOOKUP(K2304,REFERENCES!R:S,2,FALSE),"")</f>
        <v/>
      </c>
      <c r="N2304" s="75">
        <v>353</v>
      </c>
      <c r="O2304" s="75"/>
      <c r="P2304" s="75"/>
      <c r="Q2304" s="75"/>
      <c r="R2304" s="79"/>
      <c r="S2304" s="144">
        <v>353</v>
      </c>
      <c r="T2304" s="85" t="s">
        <v>1040</v>
      </c>
      <c r="U2304" s="142" t="s">
        <v>20</v>
      </c>
      <c r="V2304" s="142" t="s">
        <v>548</v>
      </c>
      <c r="W2304" s="86" t="s">
        <v>1720</v>
      </c>
      <c r="X2304" s="142"/>
      <c r="Y2304" s="142"/>
      <c r="Z2304" s="142"/>
      <c r="AA2304" s="142"/>
      <c r="AB2304" s="142" t="str">
        <f t="shared" si="130"/>
        <v>WOR20161222SUST5È</v>
      </c>
      <c r="AC2304" s="142">
        <f t="shared" si="131"/>
        <v>0</v>
      </c>
      <c r="AD2304" s="142" t="str">
        <f>VLOOKUP(U2304,NIVEAUXADMIN!A:B,2,FALSE)</f>
        <v>HT07</v>
      </c>
      <c r="AE2304" s="142" t="str">
        <f>VLOOKUP(V2304,NIVEAUXADMIN!E:F,2,FALSE)</f>
        <v>HT07732</v>
      </c>
      <c r="AF2304" s="142" t="str">
        <f>VLOOKUP(W2304,NIVEAUXADMIN!I:J,2,FALSE)</f>
        <v>HT07732-05</v>
      </c>
      <c r="AG2304" s="142">
        <f>IF(SUMPRODUCT(($A$4:$A2304=A2304)*($V$4:$V2304=V2304))&gt;1,0,1)</f>
        <v>0</v>
      </c>
    </row>
    <row r="2305" spans="1:33">
      <c r="A2305" s="86" t="s">
        <v>1090</v>
      </c>
      <c r="B2305" s="86" t="s">
        <v>1090</v>
      </c>
      <c r="C2305" s="86" t="s">
        <v>26</v>
      </c>
      <c r="D2305" s="142"/>
      <c r="E2305" s="142"/>
      <c r="F2305" s="142" t="s">
        <v>16</v>
      </c>
      <c r="G2305" s="142" t="str">
        <f t="shared" si="132"/>
        <v>Janvier</v>
      </c>
      <c r="H2305" s="158">
        <v>42744</v>
      </c>
      <c r="I2305" s="84" t="s">
        <v>1051</v>
      </c>
      <c r="J2305" s="142" t="s">
        <v>1052</v>
      </c>
      <c r="K2305" s="142" t="s">
        <v>1059</v>
      </c>
      <c r="L2305" s="142"/>
      <c r="M2305" s="80" t="str">
        <f>IFERROR(VLOOKUP(K2305,REFERENCES!R:S,2,FALSE),"")</f>
        <v>Nombre</v>
      </c>
      <c r="N2305" s="75">
        <v>19380</v>
      </c>
      <c r="O2305" s="75"/>
      <c r="P2305" s="75"/>
      <c r="Q2305" s="75"/>
      <c r="R2305" s="79"/>
      <c r="S2305" s="144">
        <v>323</v>
      </c>
      <c r="T2305" s="85" t="s">
        <v>1040</v>
      </c>
      <c r="U2305" s="142" t="s">
        <v>174</v>
      </c>
      <c r="V2305" s="142" t="s">
        <v>494</v>
      </c>
      <c r="W2305" s="86" t="s">
        <v>1706</v>
      </c>
      <c r="X2305" s="142"/>
      <c r="Y2305" s="142"/>
      <c r="Z2305" s="142"/>
      <c r="AA2305" s="142"/>
      <c r="AB2305" s="142" t="str">
        <f t="shared" si="130"/>
        <v>WOR201719OUPO5È</v>
      </c>
      <c r="AC2305" s="142">
        <f t="shared" si="131"/>
        <v>0</v>
      </c>
      <c r="AD2305" s="142" t="str">
        <f>VLOOKUP(U2305,NIVEAUXADMIN!A:B,2,FALSE)</f>
        <v>HT01</v>
      </c>
      <c r="AE2305" s="142" t="str">
        <f>VLOOKUP(V2305,NIVEAUXADMIN!E:F,2,FALSE)</f>
        <v>HT01152</v>
      </c>
      <c r="AF2305" s="142" t="str">
        <f>VLOOKUP(W2305,NIVEAUXADMIN!I:J,2,FALSE)</f>
        <v>HT01152-05</v>
      </c>
      <c r="AG2305" s="142">
        <f>IF(SUMPRODUCT(($A$4:$A2305=A2305)*($V$4:$V2305=V2305))&gt;1,0,1)</f>
        <v>0</v>
      </c>
    </row>
    <row r="2306" spans="1:33">
      <c r="A2306" s="86" t="s">
        <v>1090</v>
      </c>
      <c r="B2306" s="86" t="s">
        <v>1090</v>
      </c>
      <c r="C2306" s="86" t="s">
        <v>26</v>
      </c>
      <c r="D2306" s="142"/>
      <c r="E2306" s="142"/>
      <c r="F2306" s="142" t="s">
        <v>16</v>
      </c>
      <c r="G2306" s="142" t="str">
        <f t="shared" si="132"/>
        <v>Janvier</v>
      </c>
      <c r="H2306" s="158">
        <v>42744</v>
      </c>
      <c r="I2306" s="84" t="s">
        <v>1050</v>
      </c>
      <c r="J2306" s="142" t="s">
        <v>1029</v>
      </c>
      <c r="K2306" s="142" t="s">
        <v>1029</v>
      </c>
      <c r="L2306" s="142"/>
      <c r="M2306" s="80" t="str">
        <f>IFERROR(VLOOKUP(K2306,REFERENCES!R:S,2,FALSE),"")</f>
        <v/>
      </c>
      <c r="N2306" s="75">
        <v>323</v>
      </c>
      <c r="O2306" s="75"/>
      <c r="P2306" s="75"/>
      <c r="Q2306" s="75"/>
      <c r="R2306" s="79"/>
      <c r="S2306" s="144">
        <v>323</v>
      </c>
      <c r="T2306" s="85" t="s">
        <v>1040</v>
      </c>
      <c r="U2306" s="142" t="s">
        <v>174</v>
      </c>
      <c r="V2306" s="142" t="s">
        <v>494</v>
      </c>
      <c r="W2306" s="86" t="s">
        <v>1706</v>
      </c>
      <c r="X2306" s="142"/>
      <c r="Y2306" s="142"/>
      <c r="Z2306" s="142"/>
      <c r="AA2306" s="142"/>
      <c r="AB2306" s="142" t="str">
        <f t="shared" si="130"/>
        <v>WOR201719OUPO5È</v>
      </c>
      <c r="AC2306" s="142">
        <f t="shared" si="131"/>
        <v>0</v>
      </c>
      <c r="AD2306" s="142" t="str">
        <f>VLOOKUP(U2306,NIVEAUXADMIN!A:B,2,FALSE)</f>
        <v>HT01</v>
      </c>
      <c r="AE2306" s="142" t="str">
        <f>VLOOKUP(V2306,NIVEAUXADMIN!E:F,2,FALSE)</f>
        <v>HT01152</v>
      </c>
      <c r="AF2306" s="142" t="str">
        <f>VLOOKUP(W2306,NIVEAUXADMIN!I:J,2,FALSE)</f>
        <v>HT01152-05</v>
      </c>
      <c r="AG2306" s="142">
        <f>IF(SUMPRODUCT(($A$4:$A2306=A2306)*($V$4:$V2306=V2306))&gt;1,0,1)</f>
        <v>0</v>
      </c>
    </row>
    <row r="2307" spans="1:33">
      <c r="A2307" s="86" t="s">
        <v>1090</v>
      </c>
      <c r="B2307" s="86" t="s">
        <v>1090</v>
      </c>
      <c r="C2307" s="86" t="s">
        <v>26</v>
      </c>
      <c r="D2307" s="142"/>
      <c r="E2307" s="142"/>
      <c r="F2307" s="142" t="s">
        <v>16</v>
      </c>
      <c r="G2307" s="142" t="str">
        <f t="shared" si="132"/>
        <v>Janvier</v>
      </c>
      <c r="H2307" s="158">
        <v>42745</v>
      </c>
      <c r="I2307" s="84" t="s">
        <v>1051</v>
      </c>
      <c r="J2307" s="142" t="s">
        <v>1052</v>
      </c>
      <c r="K2307" s="142" t="s">
        <v>1059</v>
      </c>
      <c r="L2307" s="142"/>
      <c r="M2307" s="80" t="str">
        <f>IFERROR(VLOOKUP(K2307,REFERENCES!R:S,2,FALSE),"")</f>
        <v>Nombre</v>
      </c>
      <c r="N2307" s="75">
        <v>4260</v>
      </c>
      <c r="O2307" s="75"/>
      <c r="P2307" s="75"/>
      <c r="Q2307" s="75"/>
      <c r="R2307" s="79"/>
      <c r="S2307" s="144">
        <v>71</v>
      </c>
      <c r="T2307" s="85" t="s">
        <v>1040</v>
      </c>
      <c r="U2307" s="142" t="s">
        <v>174</v>
      </c>
      <c r="V2307" s="142" t="s">
        <v>494</v>
      </c>
      <c r="W2307" s="86" t="s">
        <v>1706</v>
      </c>
      <c r="X2307" s="142" t="s">
        <v>2539</v>
      </c>
      <c r="Y2307" s="142"/>
      <c r="Z2307" s="142"/>
      <c r="AA2307" s="142"/>
      <c r="AB2307" s="142" t="str">
        <f t="shared" si="130"/>
        <v>WOR2017110OUPO5È</v>
      </c>
      <c r="AC2307" s="142">
        <f t="shared" si="131"/>
        <v>0</v>
      </c>
      <c r="AD2307" s="142" t="str">
        <f>VLOOKUP(U2307,NIVEAUXADMIN!A:B,2,FALSE)</f>
        <v>HT01</v>
      </c>
      <c r="AE2307" s="142" t="str">
        <f>VLOOKUP(V2307,NIVEAUXADMIN!E:F,2,FALSE)</f>
        <v>HT01152</v>
      </c>
      <c r="AF2307" s="142" t="str">
        <f>VLOOKUP(W2307,NIVEAUXADMIN!I:J,2,FALSE)</f>
        <v>HT01152-05</v>
      </c>
      <c r="AG2307" s="142">
        <f>IF(SUMPRODUCT(($A$4:$A2307=A2307)*($V$4:$V2307=V2307))&gt;1,0,1)</f>
        <v>0</v>
      </c>
    </row>
    <row r="2308" spans="1:33">
      <c r="A2308" s="86" t="s">
        <v>1090</v>
      </c>
      <c r="B2308" s="86" t="s">
        <v>1090</v>
      </c>
      <c r="C2308" s="86" t="s">
        <v>26</v>
      </c>
      <c r="D2308" s="142"/>
      <c r="E2308" s="142"/>
      <c r="F2308" s="142" t="s">
        <v>16</v>
      </c>
      <c r="G2308" s="142" t="str">
        <f t="shared" si="132"/>
        <v>Janvier</v>
      </c>
      <c r="H2308" s="158">
        <v>42745</v>
      </c>
      <c r="I2308" s="84" t="s">
        <v>1050</v>
      </c>
      <c r="J2308" s="142" t="s">
        <v>1029</v>
      </c>
      <c r="K2308" s="142" t="s">
        <v>1029</v>
      </c>
      <c r="L2308" s="142"/>
      <c r="M2308" s="80" t="str">
        <f>IFERROR(VLOOKUP(K2308,REFERENCES!R:S,2,FALSE),"")</f>
        <v/>
      </c>
      <c r="N2308" s="75">
        <v>71</v>
      </c>
      <c r="O2308" s="75"/>
      <c r="P2308" s="75"/>
      <c r="Q2308" s="75"/>
      <c r="R2308" s="79"/>
      <c r="S2308" s="144">
        <v>71</v>
      </c>
      <c r="T2308" s="85" t="s">
        <v>1040</v>
      </c>
      <c r="U2308" s="142" t="s">
        <v>174</v>
      </c>
      <c r="V2308" s="142" t="s">
        <v>494</v>
      </c>
      <c r="W2308" s="86" t="s">
        <v>1706</v>
      </c>
      <c r="X2308" s="142" t="s">
        <v>2539</v>
      </c>
      <c r="Y2308" s="142"/>
      <c r="Z2308" s="142"/>
      <c r="AA2308" s="142"/>
      <c r="AB2308" s="142" t="str">
        <f t="shared" ref="AB2308:AB2341" si="133">UPPER(LEFT(A2308,3)&amp;YEAR(H2308)&amp;MONTH(H2308)&amp;DAY((H2308))&amp;LEFT(U2308,2)&amp;LEFT(V2308,2)&amp;LEFT(W2308,2))</f>
        <v>WOR2017110OUPO5È</v>
      </c>
      <c r="AC2308" s="142">
        <f t="shared" ref="AC2308:AC2371" si="134">COUNTIF($AB$4:$AB$1178,AB2308)</f>
        <v>0</v>
      </c>
      <c r="AD2308" s="142" t="str">
        <f>VLOOKUP(U2308,NIVEAUXADMIN!A:B,2,FALSE)</f>
        <v>HT01</v>
      </c>
      <c r="AE2308" s="142" t="str">
        <f>VLOOKUP(V2308,NIVEAUXADMIN!E:F,2,FALSE)</f>
        <v>HT01152</v>
      </c>
      <c r="AF2308" s="142" t="str">
        <f>VLOOKUP(W2308,NIVEAUXADMIN!I:J,2,FALSE)</f>
        <v>HT01152-05</v>
      </c>
      <c r="AG2308" s="142">
        <f>IF(SUMPRODUCT(($A$4:$A2308=A2308)*($V$4:$V2308=V2308))&gt;1,0,1)</f>
        <v>0</v>
      </c>
    </row>
    <row r="2309" spans="1:33">
      <c r="A2309" s="86" t="s">
        <v>1090</v>
      </c>
      <c r="B2309" s="86" t="s">
        <v>1090</v>
      </c>
      <c r="C2309" s="86" t="s">
        <v>26</v>
      </c>
      <c r="D2309" s="142"/>
      <c r="E2309" s="142"/>
      <c r="F2309" s="142" t="s">
        <v>16</v>
      </c>
      <c r="G2309" s="142" t="str">
        <f t="shared" si="132"/>
        <v>Janvier</v>
      </c>
      <c r="H2309" s="158">
        <v>42747</v>
      </c>
      <c r="I2309" s="84" t="s">
        <v>1051</v>
      </c>
      <c r="J2309" s="142" t="s">
        <v>1052</v>
      </c>
      <c r="K2309" s="142" t="s">
        <v>1059</v>
      </c>
      <c r="L2309" s="142"/>
      <c r="M2309" s="80" t="str">
        <f>IFERROR(VLOOKUP(K2309,REFERENCES!R:S,2,FALSE),"")</f>
        <v>Nombre</v>
      </c>
      <c r="N2309" s="75">
        <v>10700</v>
      </c>
      <c r="O2309" s="75"/>
      <c r="P2309" s="75"/>
      <c r="Q2309" s="75"/>
      <c r="R2309" s="79"/>
      <c r="S2309" s="144">
        <v>107</v>
      </c>
      <c r="T2309" s="85" t="s">
        <v>1040</v>
      </c>
      <c r="U2309" s="142" t="s">
        <v>174</v>
      </c>
      <c r="V2309" s="142" t="s">
        <v>494</v>
      </c>
      <c r="W2309" s="86" t="s">
        <v>1740</v>
      </c>
      <c r="X2309" s="142" t="s">
        <v>2540</v>
      </c>
      <c r="Y2309" s="142"/>
      <c r="Z2309" s="142"/>
      <c r="AA2309" s="142"/>
      <c r="AB2309" s="142" t="str">
        <f t="shared" si="133"/>
        <v>WOR2017112OUPO6È</v>
      </c>
      <c r="AC2309" s="142">
        <f t="shared" si="134"/>
        <v>0</v>
      </c>
      <c r="AD2309" s="142" t="str">
        <f>VLOOKUP(U2309,NIVEAUXADMIN!A:B,2,FALSE)</f>
        <v>HT01</v>
      </c>
      <c r="AE2309" s="142" t="str">
        <f>VLOOKUP(V2309,NIVEAUXADMIN!E:F,2,FALSE)</f>
        <v>HT01152</v>
      </c>
      <c r="AF2309" s="142" t="str">
        <f>VLOOKUP(W2309,NIVEAUXADMIN!I:J,2,FALSE)</f>
        <v>HT01152-01</v>
      </c>
      <c r="AG2309" s="142">
        <f>IF(SUMPRODUCT(($A$4:$A2309=A2309)*($V$4:$V2309=V2309))&gt;1,0,1)</f>
        <v>0</v>
      </c>
    </row>
    <row r="2310" spans="1:33">
      <c r="A2310" s="86" t="s">
        <v>1090</v>
      </c>
      <c r="B2310" s="86" t="s">
        <v>1090</v>
      </c>
      <c r="C2310" s="86" t="s">
        <v>26</v>
      </c>
      <c r="D2310" s="142"/>
      <c r="E2310" s="142"/>
      <c r="F2310" s="142" t="s">
        <v>16</v>
      </c>
      <c r="G2310" s="142" t="str">
        <f t="shared" si="132"/>
        <v>Janvier</v>
      </c>
      <c r="H2310" s="158">
        <v>42747</v>
      </c>
      <c r="I2310" s="84" t="s">
        <v>1050</v>
      </c>
      <c r="J2310" s="142" t="s">
        <v>1029</v>
      </c>
      <c r="K2310" s="142" t="s">
        <v>1029</v>
      </c>
      <c r="L2310" s="142"/>
      <c r="M2310" s="80" t="str">
        <f>IFERROR(VLOOKUP(K2310,REFERENCES!R:S,2,FALSE),"")</f>
        <v/>
      </c>
      <c r="N2310" s="75">
        <v>107</v>
      </c>
      <c r="O2310" s="75"/>
      <c r="P2310" s="75"/>
      <c r="Q2310" s="75"/>
      <c r="R2310" s="79"/>
      <c r="S2310" s="144">
        <v>107</v>
      </c>
      <c r="T2310" s="85" t="s">
        <v>1040</v>
      </c>
      <c r="U2310" s="142" t="s">
        <v>174</v>
      </c>
      <c r="V2310" s="142" t="s">
        <v>494</v>
      </c>
      <c r="W2310" s="86" t="s">
        <v>1740</v>
      </c>
      <c r="X2310" s="142" t="s">
        <v>2540</v>
      </c>
      <c r="Y2310" s="142"/>
      <c r="Z2310" s="142"/>
      <c r="AA2310" s="142"/>
      <c r="AB2310" s="142" t="str">
        <f t="shared" si="133"/>
        <v>WOR2017112OUPO6È</v>
      </c>
      <c r="AC2310" s="142">
        <f t="shared" si="134"/>
        <v>0</v>
      </c>
      <c r="AD2310" s="142" t="str">
        <f>VLOOKUP(U2310,NIVEAUXADMIN!A:B,2,FALSE)</f>
        <v>HT01</v>
      </c>
      <c r="AE2310" s="142" t="str">
        <f>VLOOKUP(V2310,NIVEAUXADMIN!E:F,2,FALSE)</f>
        <v>HT01152</v>
      </c>
      <c r="AF2310" s="142" t="str">
        <f>VLOOKUP(W2310,NIVEAUXADMIN!I:J,2,FALSE)</f>
        <v>HT01152-01</v>
      </c>
      <c r="AG2310" s="142">
        <f>IF(SUMPRODUCT(($A$4:$A2310=A2310)*($V$4:$V2310=V2310))&gt;1,0,1)</f>
        <v>0</v>
      </c>
    </row>
    <row r="2311" spans="1:33">
      <c r="A2311" s="86" t="s">
        <v>1090</v>
      </c>
      <c r="B2311" s="86" t="s">
        <v>1090</v>
      </c>
      <c r="C2311" s="86" t="s">
        <v>26</v>
      </c>
      <c r="D2311" s="142"/>
      <c r="E2311" s="142"/>
      <c r="F2311" s="142" t="s">
        <v>16</v>
      </c>
      <c r="G2311" s="142" t="str">
        <f t="shared" si="132"/>
        <v>Janvier</v>
      </c>
      <c r="H2311" s="158">
        <v>42747</v>
      </c>
      <c r="I2311" s="84" t="s">
        <v>1051</v>
      </c>
      <c r="J2311" s="142" t="s">
        <v>1052</v>
      </c>
      <c r="K2311" s="142" t="s">
        <v>1059</v>
      </c>
      <c r="L2311" s="142"/>
      <c r="M2311" s="80" t="str">
        <f>IFERROR(VLOOKUP(K2311,REFERENCES!R:S,2,FALSE),"")</f>
        <v>Nombre</v>
      </c>
      <c r="N2311" s="75">
        <v>4200</v>
      </c>
      <c r="O2311" s="75"/>
      <c r="P2311" s="75"/>
      <c r="Q2311" s="75"/>
      <c r="R2311" s="79"/>
      <c r="S2311" s="144">
        <v>84</v>
      </c>
      <c r="T2311" s="85" t="s">
        <v>1040</v>
      </c>
      <c r="U2311" s="142" t="s">
        <v>174</v>
      </c>
      <c r="V2311" s="142" t="s">
        <v>494</v>
      </c>
      <c r="W2311" s="86" t="s">
        <v>1740</v>
      </c>
      <c r="X2311" s="142" t="s">
        <v>2541</v>
      </c>
      <c r="Y2311" s="142"/>
      <c r="Z2311" s="142"/>
      <c r="AA2311" s="142"/>
      <c r="AB2311" s="142" t="str">
        <f t="shared" si="133"/>
        <v>WOR2017112OUPO6È</v>
      </c>
      <c r="AC2311" s="142">
        <f t="shared" si="134"/>
        <v>0</v>
      </c>
      <c r="AD2311" s="142" t="str">
        <f>VLOOKUP(U2311,NIVEAUXADMIN!A:B,2,FALSE)</f>
        <v>HT01</v>
      </c>
      <c r="AE2311" s="142" t="str">
        <f>VLOOKUP(V2311,NIVEAUXADMIN!E:F,2,FALSE)</f>
        <v>HT01152</v>
      </c>
      <c r="AF2311" s="142" t="str">
        <f>VLOOKUP(W2311,NIVEAUXADMIN!I:J,2,FALSE)</f>
        <v>HT01152-01</v>
      </c>
      <c r="AG2311" s="142">
        <f>IF(SUMPRODUCT(($A$4:$A2311=A2311)*($V$4:$V2311=V2311))&gt;1,0,1)</f>
        <v>0</v>
      </c>
    </row>
    <row r="2312" spans="1:33">
      <c r="A2312" s="86" t="s">
        <v>1090</v>
      </c>
      <c r="B2312" s="86" t="s">
        <v>1090</v>
      </c>
      <c r="C2312" s="86" t="s">
        <v>26</v>
      </c>
      <c r="D2312" s="142"/>
      <c r="E2312" s="142"/>
      <c r="F2312" s="142" t="s">
        <v>16</v>
      </c>
      <c r="G2312" s="142" t="str">
        <f t="shared" si="132"/>
        <v>Janvier</v>
      </c>
      <c r="H2312" s="158">
        <v>42747</v>
      </c>
      <c r="I2312" s="84" t="s">
        <v>1050</v>
      </c>
      <c r="J2312" s="142" t="s">
        <v>1029</v>
      </c>
      <c r="K2312" s="142" t="s">
        <v>1029</v>
      </c>
      <c r="L2312" s="142"/>
      <c r="M2312" s="80" t="str">
        <f>IFERROR(VLOOKUP(K2312,REFERENCES!R:S,2,FALSE),"")</f>
        <v/>
      </c>
      <c r="N2312" s="75">
        <v>84</v>
      </c>
      <c r="O2312" s="75"/>
      <c r="P2312" s="75"/>
      <c r="Q2312" s="75"/>
      <c r="R2312" s="79"/>
      <c r="S2312" s="144">
        <v>84</v>
      </c>
      <c r="T2312" s="85" t="s">
        <v>1040</v>
      </c>
      <c r="U2312" s="142" t="s">
        <v>174</v>
      </c>
      <c r="V2312" s="142" t="s">
        <v>494</v>
      </c>
      <c r="W2312" s="86" t="s">
        <v>1740</v>
      </c>
      <c r="X2312" s="142" t="s">
        <v>2541</v>
      </c>
      <c r="Y2312" s="142"/>
      <c r="Z2312" s="142"/>
      <c r="AA2312" s="142"/>
      <c r="AB2312" s="142" t="str">
        <f t="shared" si="133"/>
        <v>WOR2017112OUPO6È</v>
      </c>
      <c r="AC2312" s="142">
        <f t="shared" si="134"/>
        <v>0</v>
      </c>
      <c r="AD2312" s="142" t="str">
        <f>VLOOKUP(U2312,NIVEAUXADMIN!A:B,2,FALSE)</f>
        <v>HT01</v>
      </c>
      <c r="AE2312" s="142" t="str">
        <f>VLOOKUP(V2312,NIVEAUXADMIN!E:F,2,FALSE)</f>
        <v>HT01152</v>
      </c>
      <c r="AF2312" s="142" t="str">
        <f>VLOOKUP(W2312,NIVEAUXADMIN!I:J,2,FALSE)</f>
        <v>HT01152-01</v>
      </c>
      <c r="AG2312" s="142">
        <f>IF(SUMPRODUCT(($A$4:$A2312=A2312)*($V$4:$V2312=V2312))&gt;1,0,1)</f>
        <v>0</v>
      </c>
    </row>
    <row r="2313" spans="1:33">
      <c r="A2313" s="86" t="s">
        <v>1090</v>
      </c>
      <c r="B2313" s="86" t="s">
        <v>1090</v>
      </c>
      <c r="C2313" s="86" t="s">
        <v>26</v>
      </c>
      <c r="D2313" s="142"/>
      <c r="E2313" s="142"/>
      <c r="F2313" s="142" t="s">
        <v>16</v>
      </c>
      <c r="G2313" s="142" t="str">
        <f t="shared" si="132"/>
        <v>Janvier</v>
      </c>
      <c r="H2313" s="158">
        <v>42748</v>
      </c>
      <c r="I2313" s="84" t="s">
        <v>1051</v>
      </c>
      <c r="J2313" s="142" t="s">
        <v>1052</v>
      </c>
      <c r="K2313" s="142" t="s">
        <v>1059</v>
      </c>
      <c r="L2313" s="142"/>
      <c r="M2313" s="80" t="str">
        <f>IFERROR(VLOOKUP(K2313,REFERENCES!R:S,2,FALSE),"")</f>
        <v>Nombre</v>
      </c>
      <c r="N2313" s="75">
        <v>14900</v>
      </c>
      <c r="O2313" s="75"/>
      <c r="P2313" s="75"/>
      <c r="Q2313" s="75"/>
      <c r="R2313" s="79"/>
      <c r="S2313" s="144">
        <v>149</v>
      </c>
      <c r="T2313" s="85" t="s">
        <v>1040</v>
      </c>
      <c r="U2313" s="142" t="s">
        <v>174</v>
      </c>
      <c r="V2313" s="142" t="s">
        <v>200</v>
      </c>
      <c r="W2313" s="86" t="s">
        <v>1266</v>
      </c>
      <c r="X2313" s="142" t="s">
        <v>2542</v>
      </c>
      <c r="Y2313" s="142"/>
      <c r="Z2313" s="142"/>
      <c r="AA2313" s="142"/>
      <c r="AB2313" s="142" t="str">
        <f t="shared" si="133"/>
        <v>WOR2017113OUAN10</v>
      </c>
      <c r="AC2313" s="142">
        <f t="shared" si="134"/>
        <v>0</v>
      </c>
      <c r="AD2313" s="142" t="str">
        <f>VLOOKUP(U2313,NIVEAUXADMIN!A:B,2,FALSE)</f>
        <v>HT01</v>
      </c>
      <c r="AE2313" s="142" t="str">
        <f>VLOOKUP(V2313,NIVEAUXADMIN!E:F,2,FALSE)</f>
        <v>HT01151</v>
      </c>
      <c r="AF2313" s="142" t="str">
        <f>VLOOKUP(W2313,NIVEAUXADMIN!I:J,2,FALSE)</f>
        <v>HT01151-05</v>
      </c>
      <c r="AG2313" s="142">
        <f>IF(SUMPRODUCT(($A$4:$A2313=A2313)*($V$4:$V2313=V2313))&gt;1,0,1)</f>
        <v>0</v>
      </c>
    </row>
    <row r="2314" spans="1:33">
      <c r="A2314" s="86" t="s">
        <v>1090</v>
      </c>
      <c r="B2314" s="86" t="s">
        <v>1090</v>
      </c>
      <c r="C2314" s="86" t="s">
        <v>26</v>
      </c>
      <c r="D2314" s="142"/>
      <c r="E2314" s="142"/>
      <c r="F2314" s="142" t="s">
        <v>16</v>
      </c>
      <c r="G2314" s="142" t="str">
        <f t="shared" si="132"/>
        <v>Janvier</v>
      </c>
      <c r="H2314" s="158">
        <v>42748</v>
      </c>
      <c r="I2314" s="84" t="s">
        <v>1050</v>
      </c>
      <c r="J2314" s="142" t="s">
        <v>1029</v>
      </c>
      <c r="K2314" s="142" t="s">
        <v>1029</v>
      </c>
      <c r="L2314" s="142"/>
      <c r="M2314" s="80" t="str">
        <f>IFERROR(VLOOKUP(K2314,REFERENCES!R:S,2,FALSE),"")</f>
        <v/>
      </c>
      <c r="N2314" s="75">
        <v>149</v>
      </c>
      <c r="O2314" s="75"/>
      <c r="P2314" s="75"/>
      <c r="Q2314" s="75"/>
      <c r="R2314" s="79"/>
      <c r="S2314" s="144">
        <v>149</v>
      </c>
      <c r="T2314" s="85" t="s">
        <v>1040</v>
      </c>
      <c r="U2314" s="142" t="s">
        <v>174</v>
      </c>
      <c r="V2314" s="142" t="s">
        <v>200</v>
      </c>
      <c r="W2314" s="86" t="s">
        <v>1266</v>
      </c>
      <c r="X2314" s="142" t="s">
        <v>2542</v>
      </c>
      <c r="Y2314" s="142"/>
      <c r="Z2314" s="142"/>
      <c r="AA2314" s="142"/>
      <c r="AB2314" s="142" t="str">
        <f t="shared" si="133"/>
        <v>WOR2017113OUAN10</v>
      </c>
      <c r="AC2314" s="142">
        <f t="shared" si="134"/>
        <v>0</v>
      </c>
      <c r="AD2314" s="142" t="str">
        <f>VLOOKUP(U2314,NIVEAUXADMIN!A:B,2,FALSE)</f>
        <v>HT01</v>
      </c>
      <c r="AE2314" s="142" t="str">
        <f>VLOOKUP(V2314,NIVEAUXADMIN!E:F,2,FALSE)</f>
        <v>HT01151</v>
      </c>
      <c r="AF2314" s="142" t="str">
        <f>VLOOKUP(W2314,NIVEAUXADMIN!I:J,2,FALSE)</f>
        <v>HT01151-05</v>
      </c>
      <c r="AG2314" s="142">
        <f>IF(SUMPRODUCT(($A$4:$A2314=A2314)*($V$4:$V2314=V2314))&gt;1,0,1)</f>
        <v>0</v>
      </c>
    </row>
    <row r="2315" spans="1:33">
      <c r="A2315" s="86" t="s">
        <v>1090</v>
      </c>
      <c r="B2315" s="86" t="s">
        <v>1090</v>
      </c>
      <c r="C2315" s="86" t="s">
        <v>26</v>
      </c>
      <c r="D2315" s="142"/>
      <c r="E2315" s="142"/>
      <c r="F2315" s="142" t="s">
        <v>16</v>
      </c>
      <c r="G2315" s="142" t="str">
        <f t="shared" si="132"/>
        <v>Janvier</v>
      </c>
      <c r="H2315" s="158">
        <v>42752</v>
      </c>
      <c r="I2315" s="84" t="s">
        <v>1050</v>
      </c>
      <c r="J2315" s="142" t="s">
        <v>1029</v>
      </c>
      <c r="K2315" s="142" t="s">
        <v>1029</v>
      </c>
      <c r="L2315" s="142"/>
      <c r="M2315" s="80" t="str">
        <f>IFERROR(VLOOKUP(K2315,REFERENCES!R:S,2,FALSE),"")</f>
        <v/>
      </c>
      <c r="N2315" s="75">
        <v>104</v>
      </c>
      <c r="O2315" s="75"/>
      <c r="P2315" s="75"/>
      <c r="Q2315" s="75"/>
      <c r="R2315" s="79"/>
      <c r="S2315" s="144">
        <v>104</v>
      </c>
      <c r="T2315" s="85" t="s">
        <v>1040</v>
      </c>
      <c r="U2315" s="142" t="s">
        <v>174</v>
      </c>
      <c r="V2315" s="142" t="s">
        <v>200</v>
      </c>
      <c r="W2315" s="86" t="s">
        <v>1653</v>
      </c>
      <c r="X2315" s="142" t="s">
        <v>2546</v>
      </c>
      <c r="Y2315" s="142"/>
      <c r="Z2315" s="142"/>
      <c r="AA2315" s="142"/>
      <c r="AB2315" s="142" t="str">
        <f t="shared" si="133"/>
        <v>WOR2017117OUAN4È</v>
      </c>
      <c r="AC2315" s="142">
        <f t="shared" si="134"/>
        <v>0</v>
      </c>
      <c r="AD2315" s="142" t="str">
        <f>VLOOKUP(U2315,NIVEAUXADMIN!A:B,2,FALSE)</f>
        <v>HT01</v>
      </c>
      <c r="AE2315" s="142" t="str">
        <f>VLOOKUP(V2315,NIVEAUXADMIN!E:F,2,FALSE)</f>
        <v>HT01151</v>
      </c>
      <c r="AF2315" s="142" t="str">
        <f>VLOOKUP(W2315,NIVEAUXADMIN!I:J,2,FALSE)</f>
        <v>HT01151-04</v>
      </c>
      <c r="AG2315" s="142">
        <f>IF(SUMPRODUCT(($A$4:$A2315=A2315)*($V$4:$V2315=V2315))&gt;1,0,1)</f>
        <v>0</v>
      </c>
    </row>
    <row r="2316" spans="1:33">
      <c r="A2316" s="86" t="s">
        <v>1090</v>
      </c>
      <c r="B2316" s="86" t="s">
        <v>1090</v>
      </c>
      <c r="C2316" s="86" t="s">
        <v>26</v>
      </c>
      <c r="D2316" s="142"/>
      <c r="E2316" s="142"/>
      <c r="F2316" s="142" t="s">
        <v>16</v>
      </c>
      <c r="G2316" s="142" t="str">
        <f t="shared" si="132"/>
        <v>Janvier</v>
      </c>
      <c r="H2316" s="158">
        <v>42752</v>
      </c>
      <c r="I2316" s="84" t="s">
        <v>1051</v>
      </c>
      <c r="J2316" s="142" t="s">
        <v>1052</v>
      </c>
      <c r="K2316" s="142" t="s">
        <v>1059</v>
      </c>
      <c r="L2316" s="142"/>
      <c r="M2316" s="80" t="str">
        <f>IFERROR(VLOOKUP(K2316,REFERENCES!R:S,2,FALSE),"")</f>
        <v>Nombre</v>
      </c>
      <c r="N2316" s="75">
        <v>12300</v>
      </c>
      <c r="O2316" s="75"/>
      <c r="P2316" s="75"/>
      <c r="Q2316" s="75"/>
      <c r="R2316" s="79"/>
      <c r="S2316" s="144">
        <v>123</v>
      </c>
      <c r="T2316" s="85" t="s">
        <v>1040</v>
      </c>
      <c r="U2316" s="142" t="s">
        <v>174</v>
      </c>
      <c r="V2316" s="142" t="s">
        <v>200</v>
      </c>
      <c r="W2316" s="86" t="s">
        <v>1380</v>
      </c>
      <c r="X2316" s="142" t="s">
        <v>2543</v>
      </c>
      <c r="Y2316" s="142"/>
      <c r="Z2316" s="142"/>
      <c r="AA2316" s="142"/>
      <c r="AB2316" s="142" t="str">
        <f t="shared" si="133"/>
        <v>WOR2017117OUAN1È</v>
      </c>
      <c r="AC2316" s="142">
        <f t="shared" si="134"/>
        <v>0</v>
      </c>
      <c r="AD2316" s="142" t="str">
        <f>VLOOKUP(U2316,NIVEAUXADMIN!A:B,2,FALSE)</f>
        <v>HT01</v>
      </c>
      <c r="AE2316" s="142" t="str">
        <f>VLOOKUP(V2316,NIVEAUXADMIN!E:F,2,FALSE)</f>
        <v>HT01151</v>
      </c>
      <c r="AF2316" s="142" t="str">
        <f>VLOOKUP(W2316,NIVEAUXADMIN!I:J,2,FALSE)</f>
        <v>HT01151-01</v>
      </c>
      <c r="AG2316" s="142">
        <f>IF(SUMPRODUCT(($A$4:$A2316=A2316)*($V$4:$V2316=V2316))&gt;1,0,1)</f>
        <v>0</v>
      </c>
    </row>
    <row r="2317" spans="1:33">
      <c r="A2317" s="86" t="s">
        <v>1090</v>
      </c>
      <c r="B2317" s="86" t="s">
        <v>1090</v>
      </c>
      <c r="C2317" s="86" t="s">
        <v>26</v>
      </c>
      <c r="D2317" s="142"/>
      <c r="E2317" s="142"/>
      <c r="F2317" s="142" t="s">
        <v>16</v>
      </c>
      <c r="G2317" s="142" t="str">
        <f t="shared" si="132"/>
        <v>Janvier</v>
      </c>
      <c r="H2317" s="158">
        <v>42752</v>
      </c>
      <c r="I2317" s="84" t="s">
        <v>1050</v>
      </c>
      <c r="J2317" s="142" t="s">
        <v>1029</v>
      </c>
      <c r="K2317" s="142" t="s">
        <v>1029</v>
      </c>
      <c r="L2317" s="142"/>
      <c r="M2317" s="80" t="str">
        <f>IFERROR(VLOOKUP(K2317,REFERENCES!R:S,2,FALSE),"")</f>
        <v/>
      </c>
      <c r="N2317" s="75">
        <v>123</v>
      </c>
      <c r="O2317" s="75"/>
      <c r="P2317" s="75"/>
      <c r="Q2317" s="75"/>
      <c r="R2317" s="79"/>
      <c r="S2317" s="144">
        <v>123</v>
      </c>
      <c r="T2317" s="85" t="s">
        <v>1040</v>
      </c>
      <c r="U2317" s="142" t="s">
        <v>174</v>
      </c>
      <c r="V2317" s="142" t="s">
        <v>200</v>
      </c>
      <c r="W2317" s="86" t="s">
        <v>1380</v>
      </c>
      <c r="X2317" s="142" t="s">
        <v>2543</v>
      </c>
      <c r="Y2317" s="142"/>
      <c r="Z2317" s="142"/>
      <c r="AA2317" s="142"/>
      <c r="AB2317" s="142" t="str">
        <f t="shared" si="133"/>
        <v>WOR2017117OUAN1È</v>
      </c>
      <c r="AC2317" s="142">
        <f t="shared" si="134"/>
        <v>0</v>
      </c>
      <c r="AD2317" s="142" t="str">
        <f>VLOOKUP(U2317,NIVEAUXADMIN!A:B,2,FALSE)</f>
        <v>HT01</v>
      </c>
      <c r="AE2317" s="142" t="str">
        <f>VLOOKUP(V2317,NIVEAUXADMIN!E:F,2,FALSE)</f>
        <v>HT01151</v>
      </c>
      <c r="AF2317" s="142" t="str">
        <f>VLOOKUP(W2317,NIVEAUXADMIN!I:J,2,FALSE)</f>
        <v>HT01151-01</v>
      </c>
      <c r="AG2317" s="142">
        <f>IF(SUMPRODUCT(($A$4:$A2317=A2317)*($V$4:$V2317=V2317))&gt;1,0,1)</f>
        <v>0</v>
      </c>
    </row>
    <row r="2318" spans="1:33">
      <c r="A2318" s="86" t="s">
        <v>1090</v>
      </c>
      <c r="B2318" s="86" t="s">
        <v>1090</v>
      </c>
      <c r="C2318" s="86" t="s">
        <v>26</v>
      </c>
      <c r="D2318" s="142"/>
      <c r="E2318" s="142"/>
      <c r="F2318" s="142" t="s">
        <v>16</v>
      </c>
      <c r="G2318" s="142" t="str">
        <f t="shared" si="132"/>
        <v>Janvier</v>
      </c>
      <c r="H2318" s="158">
        <v>42752</v>
      </c>
      <c r="I2318" s="84" t="s">
        <v>1051</v>
      </c>
      <c r="J2318" s="142" t="s">
        <v>1052</v>
      </c>
      <c r="K2318" s="142" t="s">
        <v>1059</v>
      </c>
      <c r="L2318" s="142"/>
      <c r="M2318" s="80" t="str">
        <f>IFERROR(VLOOKUP(K2318,REFERENCES!R:S,2,FALSE),"")</f>
        <v>Nombre</v>
      </c>
      <c r="N2318" s="75">
        <v>9400</v>
      </c>
      <c r="O2318" s="75"/>
      <c r="P2318" s="75"/>
      <c r="Q2318" s="75"/>
      <c r="R2318" s="79"/>
      <c r="S2318" s="144">
        <v>94</v>
      </c>
      <c r="T2318" s="85" t="s">
        <v>1040</v>
      </c>
      <c r="U2318" s="142" t="s">
        <v>174</v>
      </c>
      <c r="V2318" s="142" t="s">
        <v>200</v>
      </c>
      <c r="W2318" s="86" t="s">
        <v>1380</v>
      </c>
      <c r="X2318" s="142" t="s">
        <v>2544</v>
      </c>
      <c r="Y2318" s="142"/>
      <c r="Z2318" s="142"/>
      <c r="AA2318" s="142"/>
      <c r="AB2318" s="142" t="str">
        <f t="shared" si="133"/>
        <v>WOR2017117OUAN1È</v>
      </c>
      <c r="AC2318" s="142">
        <f t="shared" si="134"/>
        <v>0</v>
      </c>
      <c r="AD2318" s="142" t="str">
        <f>VLOOKUP(U2318,NIVEAUXADMIN!A:B,2,FALSE)</f>
        <v>HT01</v>
      </c>
      <c r="AE2318" s="142" t="str">
        <f>VLOOKUP(V2318,NIVEAUXADMIN!E:F,2,FALSE)</f>
        <v>HT01151</v>
      </c>
      <c r="AF2318" s="142" t="str">
        <f>VLOOKUP(W2318,NIVEAUXADMIN!I:J,2,FALSE)</f>
        <v>HT01151-01</v>
      </c>
      <c r="AG2318" s="142">
        <f>IF(SUMPRODUCT(($A$4:$A2318=A2318)*($V$4:$V2318=V2318))&gt;1,0,1)</f>
        <v>0</v>
      </c>
    </row>
    <row r="2319" spans="1:33">
      <c r="A2319" s="86" t="s">
        <v>1090</v>
      </c>
      <c r="B2319" s="86" t="s">
        <v>1090</v>
      </c>
      <c r="C2319" s="86" t="s">
        <v>26</v>
      </c>
      <c r="D2319" s="142"/>
      <c r="E2319" s="142"/>
      <c r="F2319" s="142" t="s">
        <v>16</v>
      </c>
      <c r="G2319" s="142" t="str">
        <f t="shared" si="132"/>
        <v>Janvier</v>
      </c>
      <c r="H2319" s="158">
        <v>42752</v>
      </c>
      <c r="I2319" s="84" t="s">
        <v>1050</v>
      </c>
      <c r="J2319" s="142" t="s">
        <v>1029</v>
      </c>
      <c r="K2319" s="142" t="s">
        <v>1029</v>
      </c>
      <c r="L2319" s="142"/>
      <c r="M2319" s="80" t="str">
        <f>IFERROR(VLOOKUP(K2319,REFERENCES!R:S,2,FALSE),"")</f>
        <v/>
      </c>
      <c r="N2319" s="75">
        <v>94</v>
      </c>
      <c r="O2319" s="75"/>
      <c r="P2319" s="75"/>
      <c r="Q2319" s="75"/>
      <c r="R2319" s="79"/>
      <c r="S2319" s="144">
        <v>94</v>
      </c>
      <c r="T2319" s="85" t="s">
        <v>1040</v>
      </c>
      <c r="U2319" s="142" t="s">
        <v>174</v>
      </c>
      <c r="V2319" s="142" t="s">
        <v>200</v>
      </c>
      <c r="W2319" s="86" t="s">
        <v>1380</v>
      </c>
      <c r="X2319" s="142" t="s">
        <v>2544</v>
      </c>
      <c r="Y2319" s="142"/>
      <c r="Z2319" s="142"/>
      <c r="AA2319" s="142"/>
      <c r="AB2319" s="142" t="str">
        <f t="shared" si="133"/>
        <v>WOR2017117OUAN1È</v>
      </c>
      <c r="AC2319" s="142">
        <f t="shared" si="134"/>
        <v>0</v>
      </c>
      <c r="AD2319" s="142" t="str">
        <f>VLOOKUP(U2319,NIVEAUXADMIN!A:B,2,FALSE)</f>
        <v>HT01</v>
      </c>
      <c r="AE2319" s="142" t="str">
        <f>VLOOKUP(V2319,NIVEAUXADMIN!E:F,2,FALSE)</f>
        <v>HT01151</v>
      </c>
      <c r="AF2319" s="142" t="str">
        <f>VLOOKUP(W2319,NIVEAUXADMIN!I:J,2,FALSE)</f>
        <v>HT01151-01</v>
      </c>
      <c r="AG2319" s="142">
        <f>IF(SUMPRODUCT(($A$4:$A2319=A2319)*($V$4:$V2319=V2319))&gt;1,0,1)</f>
        <v>0</v>
      </c>
    </row>
    <row r="2320" spans="1:33">
      <c r="A2320" s="86" t="s">
        <v>1090</v>
      </c>
      <c r="B2320" s="86" t="s">
        <v>1090</v>
      </c>
      <c r="C2320" s="86" t="s">
        <v>26</v>
      </c>
      <c r="D2320" s="142"/>
      <c r="E2320" s="142"/>
      <c r="F2320" s="142" t="s">
        <v>16</v>
      </c>
      <c r="G2320" s="142" t="str">
        <f t="shared" si="132"/>
        <v>Janvier</v>
      </c>
      <c r="H2320" s="158">
        <v>42752</v>
      </c>
      <c r="I2320" s="84" t="s">
        <v>1051</v>
      </c>
      <c r="J2320" s="142" t="s">
        <v>1052</v>
      </c>
      <c r="K2320" s="142" t="s">
        <v>1059</v>
      </c>
      <c r="L2320" s="142"/>
      <c r="M2320" s="80" t="str">
        <f>IFERROR(VLOOKUP(K2320,REFERENCES!R:S,2,FALSE),"")</f>
        <v>Nombre</v>
      </c>
      <c r="N2320" s="75">
        <v>10800</v>
      </c>
      <c r="O2320" s="75"/>
      <c r="P2320" s="75"/>
      <c r="Q2320" s="75"/>
      <c r="R2320" s="79"/>
      <c r="S2320" s="144">
        <v>108</v>
      </c>
      <c r="T2320" s="85" t="s">
        <v>1040</v>
      </c>
      <c r="U2320" s="142" t="s">
        <v>174</v>
      </c>
      <c r="V2320" s="142" t="s">
        <v>200</v>
      </c>
      <c r="W2320" s="86" t="s">
        <v>1380</v>
      </c>
      <c r="X2320" s="142" t="s">
        <v>2545</v>
      </c>
      <c r="Y2320" s="142"/>
      <c r="Z2320" s="142"/>
      <c r="AA2320" s="142"/>
      <c r="AB2320" s="142" t="str">
        <f t="shared" si="133"/>
        <v>WOR2017117OUAN1È</v>
      </c>
      <c r="AC2320" s="142">
        <f t="shared" si="134"/>
        <v>0</v>
      </c>
      <c r="AD2320" s="142" t="str">
        <f>VLOOKUP(U2320,NIVEAUXADMIN!A:B,2,FALSE)</f>
        <v>HT01</v>
      </c>
      <c r="AE2320" s="142" t="str">
        <f>VLOOKUP(V2320,NIVEAUXADMIN!E:F,2,FALSE)</f>
        <v>HT01151</v>
      </c>
      <c r="AF2320" s="142" t="str">
        <f>VLOOKUP(W2320,NIVEAUXADMIN!I:J,2,FALSE)</f>
        <v>HT01151-01</v>
      </c>
      <c r="AG2320" s="142">
        <f>IF(SUMPRODUCT(($A$4:$A2320=A2320)*($V$4:$V2320=V2320))&gt;1,0,1)</f>
        <v>0</v>
      </c>
    </row>
    <row r="2321" spans="1:33">
      <c r="A2321" s="86" t="s">
        <v>1090</v>
      </c>
      <c r="B2321" s="86" t="s">
        <v>1090</v>
      </c>
      <c r="C2321" s="86" t="s">
        <v>26</v>
      </c>
      <c r="D2321" s="142"/>
      <c r="E2321" s="142"/>
      <c r="F2321" s="142" t="s">
        <v>16</v>
      </c>
      <c r="G2321" s="142" t="str">
        <f t="shared" si="132"/>
        <v>Janvier</v>
      </c>
      <c r="H2321" s="158">
        <v>42752</v>
      </c>
      <c r="I2321" s="84" t="s">
        <v>1050</v>
      </c>
      <c r="J2321" s="142" t="s">
        <v>1029</v>
      </c>
      <c r="K2321" s="142" t="s">
        <v>1029</v>
      </c>
      <c r="L2321" s="142"/>
      <c r="M2321" s="80" t="str">
        <f>IFERROR(VLOOKUP(K2321,REFERENCES!R:S,2,FALSE),"")</f>
        <v/>
      </c>
      <c r="N2321" s="75">
        <v>108</v>
      </c>
      <c r="O2321" s="75"/>
      <c r="P2321" s="75"/>
      <c r="Q2321" s="75"/>
      <c r="R2321" s="79"/>
      <c r="S2321" s="144">
        <v>108</v>
      </c>
      <c r="T2321" s="85" t="s">
        <v>1040</v>
      </c>
      <c r="U2321" s="142" t="s">
        <v>174</v>
      </c>
      <c r="V2321" s="142" t="s">
        <v>200</v>
      </c>
      <c r="W2321" s="86" t="s">
        <v>1380</v>
      </c>
      <c r="X2321" s="142" t="s">
        <v>2545</v>
      </c>
      <c r="Y2321" s="142"/>
      <c r="Z2321" s="142"/>
      <c r="AA2321" s="142"/>
      <c r="AB2321" s="142" t="str">
        <f t="shared" si="133"/>
        <v>WOR2017117OUAN1È</v>
      </c>
      <c r="AC2321" s="142">
        <f t="shared" si="134"/>
        <v>0</v>
      </c>
      <c r="AD2321" s="142" t="str">
        <f>VLOOKUP(U2321,NIVEAUXADMIN!A:B,2,FALSE)</f>
        <v>HT01</v>
      </c>
      <c r="AE2321" s="142" t="str">
        <f>VLOOKUP(V2321,NIVEAUXADMIN!E:F,2,FALSE)</f>
        <v>HT01151</v>
      </c>
      <c r="AF2321" s="142" t="str">
        <f>VLOOKUP(W2321,NIVEAUXADMIN!I:J,2,FALSE)</f>
        <v>HT01151-01</v>
      </c>
      <c r="AG2321" s="142">
        <f>IF(SUMPRODUCT(($A$4:$A2321=A2321)*($V$4:$V2321=V2321))&gt;1,0,1)</f>
        <v>0</v>
      </c>
    </row>
    <row r="2322" spans="1:33">
      <c r="A2322" s="86" t="s">
        <v>1090</v>
      </c>
      <c r="B2322" s="86" t="s">
        <v>1090</v>
      </c>
      <c r="C2322" s="86" t="s">
        <v>26</v>
      </c>
      <c r="D2322" s="142"/>
      <c r="E2322" s="142"/>
      <c r="F2322" s="142" t="s">
        <v>16</v>
      </c>
      <c r="G2322" s="142" t="str">
        <f t="shared" si="132"/>
        <v>Janvier</v>
      </c>
      <c r="H2322" s="158">
        <v>42754</v>
      </c>
      <c r="I2322" s="84" t="s">
        <v>1051</v>
      </c>
      <c r="J2322" s="142" t="s">
        <v>1052</v>
      </c>
      <c r="K2322" s="142" t="s">
        <v>1059</v>
      </c>
      <c r="L2322" s="142"/>
      <c r="M2322" s="80" t="str">
        <f>IFERROR(VLOOKUP(K2322,REFERENCES!R:S,2,FALSE),"")</f>
        <v>Nombre</v>
      </c>
      <c r="N2322" s="75">
        <v>18100</v>
      </c>
      <c r="O2322" s="75"/>
      <c r="P2322" s="75"/>
      <c r="Q2322" s="75"/>
      <c r="R2322" s="79"/>
      <c r="S2322" s="144">
        <v>181</v>
      </c>
      <c r="T2322" s="85" t="s">
        <v>1040</v>
      </c>
      <c r="U2322" s="142" t="s">
        <v>174</v>
      </c>
      <c r="V2322" s="142" t="s">
        <v>200</v>
      </c>
      <c r="W2322" s="86" t="s">
        <v>1273</v>
      </c>
      <c r="X2322" s="142" t="s">
        <v>2583</v>
      </c>
      <c r="Y2322" s="142"/>
      <c r="Z2322" s="142"/>
      <c r="AA2322" s="142"/>
      <c r="AB2322" s="142" t="str">
        <f t="shared" si="133"/>
        <v>WOR2017119OUAN11</v>
      </c>
      <c r="AC2322" s="142">
        <f t="shared" si="134"/>
        <v>0</v>
      </c>
      <c r="AD2322" s="142" t="str">
        <f>VLOOKUP(U2322,NIVEAUXADMIN!A:B,2,FALSE)</f>
        <v>HT01</v>
      </c>
      <c r="AE2322" s="142" t="str">
        <f>VLOOKUP(V2322,NIVEAUXADMIN!E:F,2,FALSE)</f>
        <v>HT01151</v>
      </c>
      <c r="AF2322" s="142" t="str">
        <f>VLOOKUP(W2322,NIVEAUXADMIN!I:J,2,FALSE)</f>
        <v>HT01151-06</v>
      </c>
      <c r="AG2322" s="142">
        <f>IF(SUMPRODUCT(($A$4:$A2322=A2322)*($V$4:$V2322=V2322))&gt;1,0,1)</f>
        <v>0</v>
      </c>
    </row>
    <row r="2323" spans="1:33">
      <c r="A2323" s="86" t="s">
        <v>1090</v>
      </c>
      <c r="B2323" s="86" t="s">
        <v>1090</v>
      </c>
      <c r="C2323" s="86" t="s">
        <v>26</v>
      </c>
      <c r="D2323" s="142"/>
      <c r="E2323" s="142"/>
      <c r="F2323" s="142" t="s">
        <v>16</v>
      </c>
      <c r="G2323" s="142" t="str">
        <f t="shared" si="132"/>
        <v>Janvier</v>
      </c>
      <c r="H2323" s="158">
        <v>42754</v>
      </c>
      <c r="I2323" s="84" t="s">
        <v>1050</v>
      </c>
      <c r="J2323" s="142" t="s">
        <v>1029</v>
      </c>
      <c r="K2323" s="142" t="s">
        <v>1029</v>
      </c>
      <c r="L2323" s="142"/>
      <c r="M2323" s="80" t="str">
        <f>IFERROR(VLOOKUP(K2323,REFERENCES!R:S,2,FALSE),"")</f>
        <v/>
      </c>
      <c r="N2323" s="75">
        <v>181</v>
      </c>
      <c r="O2323" s="75"/>
      <c r="P2323" s="75"/>
      <c r="Q2323" s="75"/>
      <c r="R2323" s="79"/>
      <c r="S2323" s="144">
        <v>181</v>
      </c>
      <c r="T2323" s="85" t="s">
        <v>1040</v>
      </c>
      <c r="U2323" s="142" t="s">
        <v>174</v>
      </c>
      <c r="V2323" s="142" t="s">
        <v>200</v>
      </c>
      <c r="W2323" s="86" t="s">
        <v>1273</v>
      </c>
      <c r="X2323" s="142" t="s">
        <v>2583</v>
      </c>
      <c r="Y2323" s="142"/>
      <c r="Z2323" s="142"/>
      <c r="AA2323" s="142"/>
      <c r="AB2323" s="142" t="str">
        <f t="shared" si="133"/>
        <v>WOR2017119OUAN11</v>
      </c>
      <c r="AC2323" s="142">
        <f t="shared" si="134"/>
        <v>0</v>
      </c>
      <c r="AD2323" s="142" t="str">
        <f>VLOOKUP(U2323,NIVEAUXADMIN!A:B,2,FALSE)</f>
        <v>HT01</v>
      </c>
      <c r="AE2323" s="142" t="str">
        <f>VLOOKUP(V2323,NIVEAUXADMIN!E:F,2,FALSE)</f>
        <v>HT01151</v>
      </c>
      <c r="AF2323" s="142" t="str">
        <f>VLOOKUP(W2323,NIVEAUXADMIN!I:J,2,FALSE)</f>
        <v>HT01151-06</v>
      </c>
      <c r="AG2323" s="142">
        <f>IF(SUMPRODUCT(($A$4:$A2323=A2323)*($V$4:$V2323=V2323))&gt;1,0,1)</f>
        <v>0</v>
      </c>
    </row>
    <row r="2324" spans="1:33">
      <c r="A2324" s="86" t="s">
        <v>1090</v>
      </c>
      <c r="B2324" s="86" t="s">
        <v>1090</v>
      </c>
      <c r="C2324" s="86" t="s">
        <v>26</v>
      </c>
      <c r="D2324" s="142"/>
      <c r="E2324" s="142"/>
      <c r="F2324" s="142" t="s">
        <v>16</v>
      </c>
      <c r="G2324" s="142" t="str">
        <f t="shared" si="132"/>
        <v>Janvier</v>
      </c>
      <c r="H2324" s="158">
        <v>42754</v>
      </c>
      <c r="I2324" s="84" t="s">
        <v>1051</v>
      </c>
      <c r="J2324" s="142" t="s">
        <v>1052</v>
      </c>
      <c r="K2324" s="142" t="s">
        <v>1059</v>
      </c>
      <c r="L2324" s="142"/>
      <c r="M2324" s="80" t="str">
        <f>IFERROR(VLOOKUP(K2324,REFERENCES!R:S,2,FALSE),"")</f>
        <v>Nombre</v>
      </c>
      <c r="N2324" s="75">
        <v>17600</v>
      </c>
      <c r="O2324" s="75"/>
      <c r="P2324" s="75"/>
      <c r="Q2324" s="75"/>
      <c r="R2324" s="79"/>
      <c r="S2324" s="144">
        <v>176</v>
      </c>
      <c r="T2324" s="85" t="s">
        <v>1040</v>
      </c>
      <c r="U2324" s="142" t="s">
        <v>174</v>
      </c>
      <c r="V2324" s="142" t="s">
        <v>200</v>
      </c>
      <c r="W2324" s="86" t="s">
        <v>1273</v>
      </c>
      <c r="X2324" s="142" t="s">
        <v>2587</v>
      </c>
      <c r="Y2324" s="142"/>
      <c r="Z2324" s="142"/>
      <c r="AA2324" s="142"/>
      <c r="AB2324" s="142" t="str">
        <f t="shared" si="133"/>
        <v>WOR2017119OUAN11</v>
      </c>
      <c r="AC2324" s="142">
        <f t="shared" si="134"/>
        <v>0</v>
      </c>
      <c r="AD2324" s="142" t="str">
        <f>VLOOKUP(U2324,NIVEAUXADMIN!A:B,2,FALSE)</f>
        <v>HT01</v>
      </c>
      <c r="AE2324" s="142" t="str">
        <f>VLOOKUP(V2324,NIVEAUXADMIN!E:F,2,FALSE)</f>
        <v>HT01151</v>
      </c>
      <c r="AF2324" s="142" t="str">
        <f>VLOOKUP(W2324,NIVEAUXADMIN!I:J,2,FALSE)</f>
        <v>HT01151-06</v>
      </c>
      <c r="AG2324" s="142">
        <f>IF(SUMPRODUCT(($A$4:$A2324=A2324)*($V$4:$V2324=V2324))&gt;1,0,1)</f>
        <v>0</v>
      </c>
    </row>
    <row r="2325" spans="1:33">
      <c r="A2325" s="86" t="s">
        <v>1090</v>
      </c>
      <c r="B2325" s="86" t="s">
        <v>1090</v>
      </c>
      <c r="C2325" s="86" t="s">
        <v>26</v>
      </c>
      <c r="D2325" s="142"/>
      <c r="E2325" s="142"/>
      <c r="F2325" s="142" t="s">
        <v>16</v>
      </c>
      <c r="G2325" s="142" t="str">
        <f t="shared" si="132"/>
        <v>Janvier</v>
      </c>
      <c r="H2325" s="158">
        <v>42754</v>
      </c>
      <c r="I2325" s="84" t="s">
        <v>1050</v>
      </c>
      <c r="J2325" s="142" t="s">
        <v>1029</v>
      </c>
      <c r="K2325" s="142" t="s">
        <v>1029</v>
      </c>
      <c r="L2325" s="142"/>
      <c r="M2325" s="80" t="str">
        <f>IFERROR(VLOOKUP(K2325,REFERENCES!R:S,2,FALSE),"")</f>
        <v/>
      </c>
      <c r="N2325" s="75">
        <v>176</v>
      </c>
      <c r="O2325" s="75"/>
      <c r="P2325" s="75"/>
      <c r="Q2325" s="75"/>
      <c r="R2325" s="79"/>
      <c r="S2325" s="144">
        <v>176</v>
      </c>
      <c r="T2325" s="85" t="s">
        <v>1040</v>
      </c>
      <c r="U2325" s="142" t="s">
        <v>174</v>
      </c>
      <c r="V2325" s="142" t="s">
        <v>200</v>
      </c>
      <c r="W2325" s="86" t="s">
        <v>1273</v>
      </c>
      <c r="X2325" s="142" t="s">
        <v>2587</v>
      </c>
      <c r="Y2325" s="142"/>
      <c r="Z2325" s="142"/>
      <c r="AA2325" s="142"/>
      <c r="AB2325" s="142" t="str">
        <f t="shared" si="133"/>
        <v>WOR2017119OUAN11</v>
      </c>
      <c r="AC2325" s="142">
        <f t="shared" si="134"/>
        <v>0</v>
      </c>
      <c r="AD2325" s="142" t="str">
        <f>VLOOKUP(U2325,NIVEAUXADMIN!A:B,2,FALSE)</f>
        <v>HT01</v>
      </c>
      <c r="AE2325" s="142" t="str">
        <f>VLOOKUP(V2325,NIVEAUXADMIN!E:F,2,FALSE)</f>
        <v>HT01151</v>
      </c>
      <c r="AF2325" s="142" t="str">
        <f>VLOOKUP(W2325,NIVEAUXADMIN!I:J,2,FALSE)</f>
        <v>HT01151-06</v>
      </c>
      <c r="AG2325" s="142">
        <f>IF(SUMPRODUCT(($A$4:$A2325=A2325)*($V$4:$V2325=V2325))&gt;1,0,1)</f>
        <v>0</v>
      </c>
    </row>
    <row r="2326" spans="1:33">
      <c r="A2326" s="86" t="s">
        <v>1090</v>
      </c>
      <c r="B2326" s="86" t="s">
        <v>1090</v>
      </c>
      <c r="C2326" s="86" t="s">
        <v>26</v>
      </c>
      <c r="D2326" s="142"/>
      <c r="E2326" s="142"/>
      <c r="F2326" s="142" t="s">
        <v>16</v>
      </c>
      <c r="G2326" s="142" t="str">
        <f t="shared" si="132"/>
        <v>Janvier</v>
      </c>
      <c r="H2326" s="158">
        <v>42761</v>
      </c>
      <c r="I2326" s="84" t="s">
        <v>1051</v>
      </c>
      <c r="J2326" s="142" t="s">
        <v>1052</v>
      </c>
      <c r="K2326" s="142" t="s">
        <v>1059</v>
      </c>
      <c r="L2326" s="142"/>
      <c r="M2326" s="80" t="str">
        <f>IFERROR(VLOOKUP(K2326,REFERENCES!R:S,2,FALSE),"")</f>
        <v>Nombre</v>
      </c>
      <c r="N2326" s="75">
        <v>13800</v>
      </c>
      <c r="O2326" s="75"/>
      <c r="P2326" s="75"/>
      <c r="Q2326" s="75"/>
      <c r="R2326" s="79"/>
      <c r="S2326" s="144">
        <v>138</v>
      </c>
      <c r="T2326" s="85" t="s">
        <v>1040</v>
      </c>
      <c r="U2326" s="142" t="s">
        <v>174</v>
      </c>
      <c r="V2326" s="142" t="s">
        <v>200</v>
      </c>
      <c r="W2326" s="86" t="s">
        <v>1380</v>
      </c>
      <c r="X2326" s="142" t="s">
        <v>2652</v>
      </c>
      <c r="Y2326" s="142"/>
      <c r="Z2326" s="142"/>
      <c r="AA2326" s="142"/>
      <c r="AB2326" s="142" t="str">
        <f t="shared" si="133"/>
        <v>WOR2017126OUAN1È</v>
      </c>
      <c r="AC2326" s="142">
        <f t="shared" si="134"/>
        <v>0</v>
      </c>
      <c r="AD2326" s="142" t="str">
        <f>VLOOKUP(U2326,NIVEAUXADMIN!A:B,2,FALSE)</f>
        <v>HT01</v>
      </c>
      <c r="AE2326" s="142" t="str">
        <f>VLOOKUP(V2326,NIVEAUXADMIN!E:F,2,FALSE)</f>
        <v>HT01151</v>
      </c>
      <c r="AF2326" s="142" t="str">
        <f>VLOOKUP(W2326,NIVEAUXADMIN!I:J,2,FALSE)</f>
        <v>HT01151-01</v>
      </c>
      <c r="AG2326" s="142">
        <f>IF(SUMPRODUCT(($A$4:$A2326=A2326)*($V$4:$V2326=V2326))&gt;1,0,1)</f>
        <v>0</v>
      </c>
    </row>
    <row r="2327" spans="1:33">
      <c r="A2327" s="86" t="s">
        <v>1090</v>
      </c>
      <c r="B2327" s="86" t="s">
        <v>1090</v>
      </c>
      <c r="C2327" s="86" t="s">
        <v>26</v>
      </c>
      <c r="D2327" s="142"/>
      <c r="E2327" s="142"/>
      <c r="F2327" s="142" t="s">
        <v>16</v>
      </c>
      <c r="G2327" s="142" t="str">
        <f t="shared" si="132"/>
        <v>Janvier</v>
      </c>
      <c r="H2327" s="158">
        <v>42761</v>
      </c>
      <c r="I2327" s="84" t="s">
        <v>1050</v>
      </c>
      <c r="J2327" s="142" t="s">
        <v>1029</v>
      </c>
      <c r="K2327" s="142" t="s">
        <v>1029</v>
      </c>
      <c r="L2327" s="142"/>
      <c r="M2327" s="80" t="str">
        <f>IFERROR(VLOOKUP(K2327,REFERENCES!R:S,2,FALSE),"")</f>
        <v/>
      </c>
      <c r="N2327" s="75">
        <v>138</v>
      </c>
      <c r="O2327" s="75"/>
      <c r="P2327" s="75"/>
      <c r="Q2327" s="75"/>
      <c r="R2327" s="79"/>
      <c r="S2327" s="144">
        <v>138</v>
      </c>
      <c r="T2327" s="85" t="s">
        <v>1040</v>
      </c>
      <c r="U2327" s="142" t="s">
        <v>174</v>
      </c>
      <c r="V2327" s="142" t="s">
        <v>200</v>
      </c>
      <c r="W2327" s="86" t="s">
        <v>1380</v>
      </c>
      <c r="X2327" s="142" t="s">
        <v>2652</v>
      </c>
      <c r="Y2327" s="142"/>
      <c r="Z2327" s="142"/>
      <c r="AA2327" s="142"/>
      <c r="AB2327" s="142" t="str">
        <f t="shared" si="133"/>
        <v>WOR2017126OUAN1È</v>
      </c>
      <c r="AC2327" s="142">
        <f t="shared" si="134"/>
        <v>0</v>
      </c>
      <c r="AD2327" s="142" t="str">
        <f>VLOOKUP(U2327,NIVEAUXADMIN!A:B,2,FALSE)</f>
        <v>HT01</v>
      </c>
      <c r="AE2327" s="142" t="str">
        <f>VLOOKUP(V2327,NIVEAUXADMIN!E:F,2,FALSE)</f>
        <v>HT01151</v>
      </c>
      <c r="AF2327" s="142" t="str">
        <f>VLOOKUP(W2327,NIVEAUXADMIN!I:J,2,FALSE)</f>
        <v>HT01151-01</v>
      </c>
      <c r="AG2327" s="142">
        <f>IF(SUMPRODUCT(($A$4:$A2327=A2327)*($V$4:$V2327=V2327))&gt;1,0,1)</f>
        <v>0</v>
      </c>
    </row>
    <row r="2328" spans="1:33">
      <c r="A2328" s="86" t="s">
        <v>1090</v>
      </c>
      <c r="B2328" s="86" t="s">
        <v>1090</v>
      </c>
      <c r="C2328" s="86" t="s">
        <v>26</v>
      </c>
      <c r="D2328" s="142"/>
      <c r="E2328" s="142"/>
      <c r="F2328" s="142" t="s">
        <v>16</v>
      </c>
      <c r="G2328" s="142" t="str">
        <f t="shared" si="132"/>
        <v>Janvier</v>
      </c>
      <c r="H2328" s="158">
        <v>42761</v>
      </c>
      <c r="I2328" s="84" t="s">
        <v>1051</v>
      </c>
      <c r="J2328" s="142" t="s">
        <v>1052</v>
      </c>
      <c r="K2328" s="142" t="s">
        <v>1059</v>
      </c>
      <c r="L2328" s="142"/>
      <c r="M2328" s="80" t="str">
        <f>IFERROR(VLOOKUP(K2328,REFERENCES!R:S,2,FALSE),"")</f>
        <v>Nombre</v>
      </c>
      <c r="N2328" s="75">
        <v>6700</v>
      </c>
      <c r="O2328" s="75"/>
      <c r="P2328" s="75"/>
      <c r="Q2328" s="75"/>
      <c r="R2328" s="79"/>
      <c r="S2328" s="144">
        <v>67</v>
      </c>
      <c r="T2328" s="85" t="s">
        <v>1040</v>
      </c>
      <c r="U2328" s="142" t="s">
        <v>174</v>
      </c>
      <c r="V2328" s="142" t="s">
        <v>200</v>
      </c>
      <c r="W2328" s="86" t="s">
        <v>1380</v>
      </c>
      <c r="X2328" s="142" t="s">
        <v>2653</v>
      </c>
      <c r="Y2328" s="142"/>
      <c r="Z2328" s="142"/>
      <c r="AA2328" s="142"/>
      <c r="AB2328" s="142" t="str">
        <f t="shared" si="133"/>
        <v>WOR2017126OUAN1È</v>
      </c>
      <c r="AC2328" s="142">
        <f t="shared" si="134"/>
        <v>0</v>
      </c>
      <c r="AD2328" s="142" t="str">
        <f>VLOOKUP(U2328,NIVEAUXADMIN!A:B,2,FALSE)</f>
        <v>HT01</v>
      </c>
      <c r="AE2328" s="142" t="str">
        <f>VLOOKUP(V2328,NIVEAUXADMIN!E:F,2,FALSE)</f>
        <v>HT01151</v>
      </c>
      <c r="AF2328" s="142" t="str">
        <f>VLOOKUP(W2328,NIVEAUXADMIN!I:J,2,FALSE)</f>
        <v>HT01151-01</v>
      </c>
      <c r="AG2328" s="142">
        <f>IF(SUMPRODUCT(($A$4:$A2328=A2328)*($V$4:$V2328=V2328))&gt;1,0,1)</f>
        <v>0</v>
      </c>
    </row>
    <row r="2329" spans="1:33">
      <c r="A2329" s="86" t="s">
        <v>1090</v>
      </c>
      <c r="B2329" s="86" t="s">
        <v>1090</v>
      </c>
      <c r="C2329" s="86" t="s">
        <v>26</v>
      </c>
      <c r="D2329" s="142"/>
      <c r="E2329" s="142"/>
      <c r="F2329" s="142" t="s">
        <v>16</v>
      </c>
      <c r="G2329" s="142" t="str">
        <f t="shared" si="132"/>
        <v>Janvier</v>
      </c>
      <c r="H2329" s="158">
        <v>42761</v>
      </c>
      <c r="I2329" s="84" t="s">
        <v>1050</v>
      </c>
      <c r="J2329" s="142" t="s">
        <v>1029</v>
      </c>
      <c r="K2329" s="142" t="s">
        <v>1029</v>
      </c>
      <c r="L2329" s="142"/>
      <c r="M2329" s="80" t="str">
        <f>IFERROR(VLOOKUP(K2329,REFERENCES!R:S,2,FALSE),"")</f>
        <v/>
      </c>
      <c r="N2329" s="75">
        <v>67</v>
      </c>
      <c r="O2329" s="75"/>
      <c r="P2329" s="75"/>
      <c r="Q2329" s="75"/>
      <c r="R2329" s="79"/>
      <c r="S2329" s="144">
        <v>67</v>
      </c>
      <c r="T2329" s="85" t="s">
        <v>1040</v>
      </c>
      <c r="U2329" s="142" t="s">
        <v>174</v>
      </c>
      <c r="V2329" s="142" t="s">
        <v>200</v>
      </c>
      <c r="W2329" s="86" t="s">
        <v>1380</v>
      </c>
      <c r="X2329" s="142" t="s">
        <v>2653</v>
      </c>
      <c r="Y2329" s="142"/>
      <c r="Z2329" s="142"/>
      <c r="AA2329" s="142"/>
      <c r="AB2329" s="142" t="str">
        <f t="shared" si="133"/>
        <v>WOR2017126OUAN1È</v>
      </c>
      <c r="AC2329" s="142">
        <f t="shared" si="134"/>
        <v>0</v>
      </c>
      <c r="AD2329" s="142" t="str">
        <f>VLOOKUP(U2329,NIVEAUXADMIN!A:B,2,FALSE)</f>
        <v>HT01</v>
      </c>
      <c r="AE2329" s="142" t="str">
        <f>VLOOKUP(V2329,NIVEAUXADMIN!E:F,2,FALSE)</f>
        <v>HT01151</v>
      </c>
      <c r="AF2329" s="142" t="str">
        <f>VLOOKUP(W2329,NIVEAUXADMIN!I:J,2,FALSE)</f>
        <v>HT01151-01</v>
      </c>
      <c r="AG2329" s="142">
        <f>IF(SUMPRODUCT(($A$4:$A2329=A2329)*($V$4:$V2329=V2329))&gt;1,0,1)</f>
        <v>0</v>
      </c>
    </row>
    <row r="2330" spans="1:33">
      <c r="A2330" s="86" t="s">
        <v>1090</v>
      </c>
      <c r="B2330" s="86" t="s">
        <v>1090</v>
      </c>
      <c r="C2330" s="86" t="s">
        <v>26</v>
      </c>
      <c r="D2330" s="142"/>
      <c r="E2330" s="142"/>
      <c r="F2330" s="142" t="s">
        <v>16</v>
      </c>
      <c r="G2330" s="142" t="str">
        <f t="shared" si="132"/>
        <v>Janvier</v>
      </c>
      <c r="H2330" s="158">
        <v>42761</v>
      </c>
      <c r="I2330" s="84" t="s">
        <v>1051</v>
      </c>
      <c r="J2330" s="142" t="s">
        <v>1052</v>
      </c>
      <c r="K2330" s="142" t="s">
        <v>1059</v>
      </c>
      <c r="L2330" s="142"/>
      <c r="M2330" s="80" t="str">
        <f>IFERROR(VLOOKUP(K2330,REFERENCES!R:S,2,FALSE),"")</f>
        <v>Nombre</v>
      </c>
      <c r="N2330" s="75">
        <v>14600</v>
      </c>
      <c r="O2330" s="75"/>
      <c r="P2330" s="75"/>
      <c r="Q2330" s="75"/>
      <c r="R2330" s="79"/>
      <c r="S2330" s="144">
        <v>146</v>
      </c>
      <c r="T2330" s="85" t="s">
        <v>1040</v>
      </c>
      <c r="U2330" s="142" t="s">
        <v>174</v>
      </c>
      <c r="V2330" s="142" t="s">
        <v>200</v>
      </c>
      <c r="W2330" s="86" t="s">
        <v>1380</v>
      </c>
      <c r="X2330" s="142" t="s">
        <v>2650</v>
      </c>
      <c r="Y2330" s="142"/>
      <c r="Z2330" s="142"/>
      <c r="AA2330" s="142"/>
      <c r="AB2330" s="142" t="str">
        <f t="shared" si="133"/>
        <v>WOR2017126OUAN1È</v>
      </c>
      <c r="AC2330" s="142">
        <f t="shared" si="134"/>
        <v>0</v>
      </c>
      <c r="AD2330" s="142" t="str">
        <f>VLOOKUP(U2330,NIVEAUXADMIN!A:B,2,FALSE)</f>
        <v>HT01</v>
      </c>
      <c r="AE2330" s="142" t="str">
        <f>VLOOKUP(V2330,NIVEAUXADMIN!E:F,2,FALSE)</f>
        <v>HT01151</v>
      </c>
      <c r="AF2330" s="142" t="str">
        <f>VLOOKUP(W2330,NIVEAUXADMIN!I:J,2,FALSE)</f>
        <v>HT01151-01</v>
      </c>
      <c r="AG2330" s="142">
        <f>IF(SUMPRODUCT(($A$4:$A2330=A2330)*($V$4:$V2330=V2330))&gt;1,0,1)</f>
        <v>0</v>
      </c>
    </row>
    <row r="2331" spans="1:33">
      <c r="A2331" s="86" t="s">
        <v>1090</v>
      </c>
      <c r="B2331" s="86" t="s">
        <v>1090</v>
      </c>
      <c r="C2331" s="86" t="s">
        <v>26</v>
      </c>
      <c r="D2331" s="142"/>
      <c r="E2331" s="142"/>
      <c r="F2331" s="142" t="s">
        <v>16</v>
      </c>
      <c r="G2331" s="142" t="str">
        <f t="shared" si="132"/>
        <v>Janvier</v>
      </c>
      <c r="H2331" s="158">
        <v>42761</v>
      </c>
      <c r="I2331" s="84" t="s">
        <v>1050</v>
      </c>
      <c r="J2331" s="142" t="s">
        <v>1029</v>
      </c>
      <c r="K2331" s="142" t="s">
        <v>1029</v>
      </c>
      <c r="L2331" s="142"/>
      <c r="M2331" s="80" t="str">
        <f>IFERROR(VLOOKUP(K2331,REFERENCES!R:S,2,FALSE),"")</f>
        <v/>
      </c>
      <c r="N2331" s="75">
        <v>146</v>
      </c>
      <c r="O2331" s="75"/>
      <c r="P2331" s="75"/>
      <c r="Q2331" s="75"/>
      <c r="R2331" s="79"/>
      <c r="S2331" s="144">
        <v>146</v>
      </c>
      <c r="T2331" s="85" t="s">
        <v>1040</v>
      </c>
      <c r="U2331" s="142" t="s">
        <v>174</v>
      </c>
      <c r="V2331" s="142" t="s">
        <v>200</v>
      </c>
      <c r="W2331" s="86" t="s">
        <v>1380</v>
      </c>
      <c r="X2331" s="142" t="s">
        <v>2650</v>
      </c>
      <c r="Y2331" s="142"/>
      <c r="Z2331" s="142"/>
      <c r="AA2331" s="142"/>
      <c r="AB2331" s="142" t="str">
        <f t="shared" si="133"/>
        <v>WOR2017126OUAN1È</v>
      </c>
      <c r="AC2331" s="142">
        <f t="shared" si="134"/>
        <v>0</v>
      </c>
      <c r="AD2331" s="142" t="str">
        <f>VLOOKUP(U2331,NIVEAUXADMIN!A:B,2,FALSE)</f>
        <v>HT01</v>
      </c>
      <c r="AE2331" s="142" t="str">
        <f>VLOOKUP(V2331,NIVEAUXADMIN!E:F,2,FALSE)</f>
        <v>HT01151</v>
      </c>
      <c r="AF2331" s="142" t="str">
        <f>VLOOKUP(W2331,NIVEAUXADMIN!I:J,2,FALSE)</f>
        <v>HT01151-01</v>
      </c>
      <c r="AG2331" s="142">
        <f>IF(SUMPRODUCT(($A$4:$A2331=A2331)*($V$4:$V2331=V2331))&gt;1,0,1)</f>
        <v>0</v>
      </c>
    </row>
    <row r="2332" spans="1:33">
      <c r="A2332" s="86" t="s">
        <v>1090</v>
      </c>
      <c r="B2332" s="86" t="s">
        <v>1090</v>
      </c>
      <c r="C2332" s="86" t="s">
        <v>26</v>
      </c>
      <c r="D2332" s="142"/>
      <c r="E2332" s="142"/>
      <c r="F2332" s="142" t="s">
        <v>16</v>
      </c>
      <c r="G2332" s="142" t="str">
        <f t="shared" si="132"/>
        <v>Janvier</v>
      </c>
      <c r="H2332" s="158">
        <v>42761</v>
      </c>
      <c r="I2332" s="84" t="s">
        <v>1051</v>
      </c>
      <c r="J2332" s="142" t="s">
        <v>1052</v>
      </c>
      <c r="K2332" s="142" t="s">
        <v>1056</v>
      </c>
      <c r="L2332" s="142"/>
      <c r="M2332" s="80" t="str">
        <f>IFERROR(VLOOKUP(K2332,REFERENCES!R:S,2,FALSE),"")</f>
        <v>Nombre</v>
      </c>
      <c r="N2332" s="75">
        <v>600</v>
      </c>
      <c r="O2332" s="75"/>
      <c r="P2332" s="75"/>
      <c r="Q2332" s="75"/>
      <c r="R2332" s="79"/>
      <c r="S2332" s="144">
        <v>600</v>
      </c>
      <c r="T2332" s="85" t="s">
        <v>1040</v>
      </c>
      <c r="U2332" s="142" t="s">
        <v>153</v>
      </c>
      <c r="V2332" s="142" t="s">
        <v>284</v>
      </c>
      <c r="W2332" s="86" t="s">
        <v>1352</v>
      </c>
      <c r="X2332" s="142"/>
      <c r="Y2332" s="142"/>
      <c r="Z2332" s="142"/>
      <c r="AA2332" s="142"/>
      <c r="AB2332" s="142" t="str">
        <f t="shared" si="133"/>
        <v>WOR2017126NIBA1È</v>
      </c>
      <c r="AC2332" s="142">
        <f t="shared" si="134"/>
        <v>0</v>
      </c>
      <c r="AD2332" s="142" t="str">
        <f>VLOOKUP(U2332,NIVEAUXADMIN!A:B,2,FALSE)</f>
        <v>HT10</v>
      </c>
      <c r="AE2332" s="142" t="str">
        <f>VLOOKUP(V2332,NIVEAUXADMIN!E:F,2,FALSE)</f>
        <v>HT101031</v>
      </c>
      <c r="AF2332" s="142" t="str">
        <f>VLOOKUP(W2332,NIVEAUXADMIN!I:J,2,FALSE)</f>
        <v>HT101031-01</v>
      </c>
      <c r="AG2332" s="142">
        <f>IF(SUMPRODUCT(($A$4:$A2332=A2332)*($V$4:$V2332=V2332))&gt;1,0,1)</f>
        <v>1</v>
      </c>
    </row>
    <row r="2333" spans="1:33">
      <c r="A2333" s="86" t="s">
        <v>1090</v>
      </c>
      <c r="B2333" s="86" t="s">
        <v>1090</v>
      </c>
      <c r="C2333" s="86" t="s">
        <v>26</v>
      </c>
      <c r="D2333" s="142"/>
      <c r="E2333" s="142"/>
      <c r="F2333" s="142" t="s">
        <v>16</v>
      </c>
      <c r="G2333" s="142" t="str">
        <f t="shared" si="132"/>
        <v>Janvier</v>
      </c>
      <c r="H2333" s="158">
        <v>42761</v>
      </c>
      <c r="I2333" s="84" t="s">
        <v>1051</v>
      </c>
      <c r="J2333" s="142" t="s">
        <v>1052</v>
      </c>
      <c r="K2333" s="142" t="s">
        <v>1054</v>
      </c>
      <c r="L2333" s="142"/>
      <c r="M2333" s="80" t="str">
        <f>IFERROR(VLOOKUP(K2333,REFERENCES!R:S,2,FALSE),"")</f>
        <v>Nombre</v>
      </c>
      <c r="N2333" s="75">
        <v>1200</v>
      </c>
      <c r="O2333" s="75"/>
      <c r="P2333" s="75"/>
      <c r="Q2333" s="75"/>
      <c r="R2333" s="79"/>
      <c r="S2333" s="144">
        <v>600</v>
      </c>
      <c r="T2333" s="85" t="s">
        <v>1040</v>
      </c>
      <c r="U2333" s="142" t="s">
        <v>153</v>
      </c>
      <c r="V2333" s="142" t="s">
        <v>284</v>
      </c>
      <c r="W2333" s="86" t="s">
        <v>1352</v>
      </c>
      <c r="X2333" s="142"/>
      <c r="Y2333" s="142"/>
      <c r="Z2333" s="142"/>
      <c r="AA2333" s="142"/>
      <c r="AB2333" s="142" t="str">
        <f t="shared" si="133"/>
        <v>WOR2017126NIBA1È</v>
      </c>
      <c r="AC2333" s="142">
        <f t="shared" si="134"/>
        <v>0</v>
      </c>
      <c r="AD2333" s="142" t="str">
        <f>VLOOKUP(U2333,NIVEAUXADMIN!A:B,2,FALSE)</f>
        <v>HT10</v>
      </c>
      <c r="AE2333" s="142" t="str">
        <f>VLOOKUP(V2333,NIVEAUXADMIN!E:F,2,FALSE)</f>
        <v>HT101031</v>
      </c>
      <c r="AF2333" s="142" t="str">
        <f>VLOOKUP(W2333,NIVEAUXADMIN!I:J,2,FALSE)</f>
        <v>HT101031-01</v>
      </c>
      <c r="AG2333" s="142">
        <f>IF(SUMPRODUCT(($A$4:$A2333=A2333)*($V$4:$V2333=V2333))&gt;1,0,1)</f>
        <v>0</v>
      </c>
    </row>
    <row r="2334" spans="1:33">
      <c r="A2334" s="86" t="s">
        <v>1090</v>
      </c>
      <c r="B2334" s="86" t="s">
        <v>1090</v>
      </c>
      <c r="C2334" s="86" t="s">
        <v>26</v>
      </c>
      <c r="D2334" s="142"/>
      <c r="E2334" s="142"/>
      <c r="F2334" s="142" t="s">
        <v>16</v>
      </c>
      <c r="G2334" s="142" t="str">
        <f t="shared" si="132"/>
        <v>Janvier</v>
      </c>
      <c r="H2334" s="158">
        <v>42761</v>
      </c>
      <c r="I2334" s="84" t="s">
        <v>1051</v>
      </c>
      <c r="J2334" s="142" t="s">
        <v>1052</v>
      </c>
      <c r="K2334" s="142" t="s">
        <v>1056</v>
      </c>
      <c r="L2334" s="142"/>
      <c r="M2334" s="80" t="str">
        <f>IFERROR(VLOOKUP(K2334,REFERENCES!R:S,2,FALSE),"")</f>
        <v>Nombre</v>
      </c>
      <c r="N2334" s="75">
        <v>300</v>
      </c>
      <c r="O2334" s="75"/>
      <c r="P2334" s="75"/>
      <c r="Q2334" s="75"/>
      <c r="R2334" s="79"/>
      <c r="S2334" s="144">
        <v>300</v>
      </c>
      <c r="T2334" s="85" t="s">
        <v>1040</v>
      </c>
      <c r="U2334" s="142" t="s">
        <v>153</v>
      </c>
      <c r="V2334" s="142" t="s">
        <v>284</v>
      </c>
      <c r="W2334" s="86" t="s">
        <v>1718</v>
      </c>
      <c r="X2334" s="142"/>
      <c r="Y2334" s="142"/>
      <c r="Z2334" s="142"/>
      <c r="AA2334" s="142"/>
      <c r="AB2334" s="142" t="str">
        <f t="shared" si="133"/>
        <v>WOR2017126NIBA5È</v>
      </c>
      <c r="AC2334" s="142">
        <f t="shared" si="134"/>
        <v>0</v>
      </c>
      <c r="AD2334" s="142" t="str">
        <f>VLOOKUP(U2334,NIVEAUXADMIN!A:B,2,FALSE)</f>
        <v>HT10</v>
      </c>
      <c r="AE2334" s="142" t="str">
        <f>VLOOKUP(V2334,NIVEAUXADMIN!E:F,2,FALSE)</f>
        <v>HT101031</v>
      </c>
      <c r="AF2334" s="142" t="str">
        <f>VLOOKUP(W2334,NIVEAUXADMIN!I:J,2,FALSE)</f>
        <v>HT101031-05</v>
      </c>
      <c r="AG2334" s="142">
        <f>IF(SUMPRODUCT(($A$4:$A2334=A2334)*($V$4:$V2334=V2334))&gt;1,0,1)</f>
        <v>0</v>
      </c>
    </row>
    <row r="2335" spans="1:33">
      <c r="A2335" s="86" t="s">
        <v>1090</v>
      </c>
      <c r="B2335" s="86" t="s">
        <v>1090</v>
      </c>
      <c r="C2335" s="86" t="s">
        <v>26</v>
      </c>
      <c r="D2335" s="142"/>
      <c r="E2335" s="142"/>
      <c r="F2335" s="142" t="s">
        <v>16</v>
      </c>
      <c r="G2335" s="142" t="str">
        <f t="shared" si="132"/>
        <v>Janvier</v>
      </c>
      <c r="H2335" s="158">
        <v>42761</v>
      </c>
      <c r="I2335" s="84" t="s">
        <v>1051</v>
      </c>
      <c r="J2335" s="142" t="s">
        <v>1052</v>
      </c>
      <c r="K2335" s="142" t="s">
        <v>1054</v>
      </c>
      <c r="L2335" s="142"/>
      <c r="M2335" s="80" t="str">
        <f>IFERROR(VLOOKUP(K2335,REFERENCES!R:S,2,FALSE),"")</f>
        <v>Nombre</v>
      </c>
      <c r="N2335" s="75">
        <v>600</v>
      </c>
      <c r="O2335" s="75"/>
      <c r="P2335" s="75"/>
      <c r="Q2335" s="75"/>
      <c r="R2335" s="79"/>
      <c r="S2335" s="144">
        <v>300</v>
      </c>
      <c r="T2335" s="85" t="s">
        <v>1040</v>
      </c>
      <c r="U2335" s="142" t="s">
        <v>153</v>
      </c>
      <c r="V2335" s="142" t="s">
        <v>284</v>
      </c>
      <c r="W2335" s="86" t="s">
        <v>1718</v>
      </c>
      <c r="X2335" s="142"/>
      <c r="Y2335" s="142"/>
      <c r="Z2335" s="142"/>
      <c r="AA2335" s="142"/>
      <c r="AB2335" s="142" t="str">
        <f t="shared" si="133"/>
        <v>WOR2017126NIBA5È</v>
      </c>
      <c r="AC2335" s="142">
        <f t="shared" si="134"/>
        <v>0</v>
      </c>
      <c r="AD2335" s="142" t="str">
        <f>VLOOKUP(U2335,NIVEAUXADMIN!A:B,2,FALSE)</f>
        <v>HT10</v>
      </c>
      <c r="AE2335" s="142" t="str">
        <f>VLOOKUP(V2335,NIVEAUXADMIN!E:F,2,FALSE)</f>
        <v>HT101031</v>
      </c>
      <c r="AF2335" s="142" t="str">
        <f>VLOOKUP(W2335,NIVEAUXADMIN!I:J,2,FALSE)</f>
        <v>HT101031-05</v>
      </c>
      <c r="AG2335" s="142">
        <f>IF(SUMPRODUCT(($A$4:$A2335=A2335)*($V$4:$V2335=V2335))&gt;1,0,1)</f>
        <v>0</v>
      </c>
    </row>
    <row r="2336" spans="1:33">
      <c r="A2336" s="86" t="s">
        <v>1090</v>
      </c>
      <c r="B2336" s="86" t="s">
        <v>1090</v>
      </c>
      <c r="C2336" s="86" t="s">
        <v>26</v>
      </c>
      <c r="D2336" s="142"/>
      <c r="E2336" s="142"/>
      <c r="F2336" s="142" t="s">
        <v>16</v>
      </c>
      <c r="G2336" s="142" t="str">
        <f t="shared" si="132"/>
        <v>Janvier</v>
      </c>
      <c r="H2336" s="158">
        <v>42761</v>
      </c>
      <c r="I2336" s="84" t="s">
        <v>1051</v>
      </c>
      <c r="J2336" s="142" t="s">
        <v>1052</v>
      </c>
      <c r="K2336" s="142" t="s">
        <v>1062</v>
      </c>
      <c r="L2336" s="142"/>
      <c r="M2336" s="80" t="str">
        <f>IFERROR(VLOOKUP(K2336,REFERENCES!R:S,2,FALSE),"")</f>
        <v>Nombre</v>
      </c>
      <c r="N2336" s="75">
        <v>235</v>
      </c>
      <c r="O2336" s="75"/>
      <c r="P2336" s="75"/>
      <c r="Q2336" s="75"/>
      <c r="R2336" s="79"/>
      <c r="S2336" s="144">
        <v>235</v>
      </c>
      <c r="T2336" s="85" t="s">
        <v>1040</v>
      </c>
      <c r="U2336" s="142" t="s">
        <v>153</v>
      </c>
      <c r="V2336" s="142" t="s">
        <v>305</v>
      </c>
      <c r="W2336" s="86" t="s">
        <v>1347</v>
      </c>
      <c r="X2336" s="142" t="s">
        <v>2654</v>
      </c>
      <c r="Y2336" s="142"/>
      <c r="Z2336" s="142"/>
      <c r="AA2336" s="142"/>
      <c r="AB2336" s="142" t="str">
        <f t="shared" si="133"/>
        <v>WOR2017126NIPE1È</v>
      </c>
      <c r="AC2336" s="142">
        <f t="shared" si="134"/>
        <v>0</v>
      </c>
      <c r="AD2336" s="142" t="str">
        <f>VLOOKUP(U2336,NIVEAUXADMIN!A:B,2,FALSE)</f>
        <v>HT10</v>
      </c>
      <c r="AE2336" s="142" t="str">
        <f>VLOOKUP(V2336,NIVEAUXADMIN!E:F,2,FALSE)</f>
        <v>HT101012</v>
      </c>
      <c r="AF2336" s="142" t="str">
        <f>VLOOKUP(W2336,NIVEAUXADMIN!I:J,2,FALSE)</f>
        <v>HT101012-01</v>
      </c>
      <c r="AG2336" s="142">
        <f>IF(SUMPRODUCT(($A$4:$A2336=A2336)*($V$4:$V2336=V2336))&gt;1,0,1)</f>
        <v>0</v>
      </c>
    </row>
    <row r="2337" spans="1:16381">
      <c r="A2337" s="86" t="s">
        <v>1090</v>
      </c>
      <c r="B2337" s="86" t="s">
        <v>1090</v>
      </c>
      <c r="C2337" s="86" t="s">
        <v>26</v>
      </c>
      <c r="D2337" s="142"/>
      <c r="E2337" s="142"/>
      <c r="F2337" s="142" t="s">
        <v>16</v>
      </c>
      <c r="G2337" s="142" t="str">
        <f t="shared" si="132"/>
        <v>Janvier</v>
      </c>
      <c r="H2337" s="158">
        <v>42761</v>
      </c>
      <c r="I2337" s="84" t="s">
        <v>1051</v>
      </c>
      <c r="J2337" s="142" t="s">
        <v>1052</v>
      </c>
      <c r="K2337" s="142" t="s">
        <v>1057</v>
      </c>
      <c r="L2337" s="142"/>
      <c r="M2337" s="80" t="str">
        <f>IFERROR(VLOOKUP(K2337,REFERENCES!R:S,2,FALSE),"")</f>
        <v>Nombre</v>
      </c>
      <c r="N2337" s="75">
        <v>235</v>
      </c>
      <c r="O2337" s="75"/>
      <c r="P2337" s="75"/>
      <c r="Q2337" s="75"/>
      <c r="R2337" s="79"/>
      <c r="S2337" s="144">
        <v>235</v>
      </c>
      <c r="T2337" s="85" t="s">
        <v>1040</v>
      </c>
      <c r="U2337" s="142" t="s">
        <v>153</v>
      </c>
      <c r="V2337" s="142" t="s">
        <v>305</v>
      </c>
      <c r="W2337" s="86" t="s">
        <v>1347</v>
      </c>
      <c r="X2337" s="142" t="s">
        <v>2654</v>
      </c>
      <c r="Y2337" s="142"/>
      <c r="Z2337" s="142"/>
      <c r="AA2337" s="142"/>
      <c r="AB2337" s="142" t="str">
        <f t="shared" si="133"/>
        <v>WOR2017126NIPE1È</v>
      </c>
      <c r="AC2337" s="142">
        <f t="shared" si="134"/>
        <v>0</v>
      </c>
      <c r="AD2337" s="142" t="str">
        <f>VLOOKUP(U2337,NIVEAUXADMIN!A:B,2,FALSE)</f>
        <v>HT10</v>
      </c>
      <c r="AE2337" s="142" t="str">
        <f>VLOOKUP(V2337,NIVEAUXADMIN!E:F,2,FALSE)</f>
        <v>HT101012</v>
      </c>
      <c r="AF2337" s="142" t="str">
        <f>VLOOKUP(W2337,NIVEAUXADMIN!I:J,2,FALSE)</f>
        <v>HT101012-01</v>
      </c>
      <c r="AG2337" s="142">
        <f>IF(SUMPRODUCT(($A$4:$A2337=A2337)*($V$4:$V2337=V2337))&gt;1,0,1)</f>
        <v>0</v>
      </c>
    </row>
    <row r="2338" spans="1:16381">
      <c r="A2338" s="86" t="s">
        <v>1090</v>
      </c>
      <c r="B2338" s="86" t="s">
        <v>1090</v>
      </c>
      <c r="C2338" s="86" t="s">
        <v>26</v>
      </c>
      <c r="D2338" s="142"/>
      <c r="E2338" s="142"/>
      <c r="F2338" s="142" t="s">
        <v>16</v>
      </c>
      <c r="G2338" s="142" t="str">
        <f t="shared" si="132"/>
        <v>Janvier</v>
      </c>
      <c r="H2338" s="158">
        <v>42761</v>
      </c>
      <c r="I2338" s="84" t="s">
        <v>1050</v>
      </c>
      <c r="J2338" s="142" t="s">
        <v>1029</v>
      </c>
      <c r="K2338" s="142" t="s">
        <v>1029</v>
      </c>
      <c r="L2338" s="142"/>
      <c r="M2338" s="80" t="str">
        <f>IFERROR(VLOOKUP(K2338,REFERENCES!R:S,2,FALSE),"")</f>
        <v/>
      </c>
      <c r="N2338" s="75">
        <v>91</v>
      </c>
      <c r="O2338" s="75"/>
      <c r="P2338" s="75"/>
      <c r="Q2338" s="75"/>
      <c r="R2338" s="79"/>
      <c r="S2338" s="144">
        <v>91</v>
      </c>
      <c r="T2338" s="85" t="s">
        <v>1040</v>
      </c>
      <c r="U2338" s="142" t="s">
        <v>174</v>
      </c>
      <c r="V2338" s="142" t="s">
        <v>494</v>
      </c>
      <c r="W2338" s="86" t="s">
        <v>1804</v>
      </c>
      <c r="X2338" s="142" t="s">
        <v>2655</v>
      </c>
      <c r="Y2338" s="142"/>
      <c r="Z2338" s="142"/>
      <c r="AA2338" s="142"/>
      <c r="AB2338" s="142" t="str">
        <f t="shared" si="133"/>
        <v>WOR2017126OUPO8È</v>
      </c>
      <c r="AC2338" s="142">
        <f t="shared" si="134"/>
        <v>0</v>
      </c>
      <c r="AD2338" s="142" t="str">
        <f>VLOOKUP(U2338,NIVEAUXADMIN!A:B,2,FALSE)</f>
        <v>HT01</v>
      </c>
      <c r="AE2338" s="142" t="str">
        <f>VLOOKUP(V2338,NIVEAUXADMIN!E:F,2,FALSE)</f>
        <v>HT01152</v>
      </c>
      <c r="AF2338" s="142" t="str">
        <f>VLOOKUP(W2338,NIVEAUXADMIN!I:J,2,FALSE)</f>
        <v>HT01152-03</v>
      </c>
      <c r="AG2338" s="142">
        <f>IF(SUMPRODUCT(($A$4:$A2338=A2338)*($V$4:$V2338=V2338))&gt;1,0,1)</f>
        <v>0</v>
      </c>
    </row>
    <row r="2339" spans="1:16381">
      <c r="A2339" s="86" t="s">
        <v>1090</v>
      </c>
      <c r="B2339" s="86" t="s">
        <v>1090</v>
      </c>
      <c r="C2339" s="86" t="s">
        <v>26</v>
      </c>
      <c r="D2339" s="142"/>
      <c r="E2339" s="142"/>
      <c r="F2339" s="142" t="s">
        <v>16</v>
      </c>
      <c r="G2339" s="142" t="str">
        <f t="shared" si="132"/>
        <v>Fevrier</v>
      </c>
      <c r="H2339" s="158">
        <v>42770</v>
      </c>
      <c r="I2339" s="84" t="s">
        <v>1051</v>
      </c>
      <c r="J2339" s="142" t="s">
        <v>1052</v>
      </c>
      <c r="K2339" s="142" t="s">
        <v>1054</v>
      </c>
      <c r="L2339" s="142"/>
      <c r="M2339" s="80" t="str">
        <f>IFERROR(VLOOKUP(K2339,REFERENCES!R:S,2,FALSE),"")</f>
        <v>Nombre</v>
      </c>
      <c r="N2339" s="75">
        <v>1500</v>
      </c>
      <c r="O2339" s="75"/>
      <c r="P2339" s="75">
        <v>1119</v>
      </c>
      <c r="Q2339" s="75">
        <v>381</v>
      </c>
      <c r="R2339" s="79"/>
      <c r="S2339" s="144">
        <v>1500</v>
      </c>
      <c r="T2339" s="85"/>
      <c r="U2339" s="142" t="s">
        <v>20</v>
      </c>
      <c r="V2339" s="142" t="s">
        <v>548</v>
      </c>
      <c r="W2339" s="86" t="s">
        <v>1426</v>
      </c>
      <c r="X2339" s="142"/>
      <c r="Y2339" s="142"/>
      <c r="Z2339" s="142"/>
      <c r="AA2339" s="142"/>
      <c r="AB2339" s="142" t="str">
        <f t="shared" si="133"/>
        <v>WOR201724SUST2È</v>
      </c>
      <c r="AC2339" s="142">
        <f t="shared" si="134"/>
        <v>0</v>
      </c>
      <c r="AD2339" s="142" t="str">
        <f>VLOOKUP(U2339,NIVEAUXADMIN!A:B,2,FALSE)</f>
        <v>HT07</v>
      </c>
      <c r="AE2339" s="142" t="str">
        <f>VLOOKUP(V2339,NIVEAUXADMIN!E:F,2,FALSE)</f>
        <v>HT07732</v>
      </c>
      <c r="AF2339" s="142" t="str">
        <f>VLOOKUP(W2339,NIVEAUXADMIN!I:J,2,FALSE)</f>
        <v>HT07732-02</v>
      </c>
      <c r="AG2339" s="142">
        <f>IF(SUMPRODUCT(($A$4:$A2339=A2339)*($V$4:$V2339=V2339))&gt;1,0,1)</f>
        <v>0</v>
      </c>
    </row>
    <row r="2340" spans="1:16381">
      <c r="A2340" s="86" t="s">
        <v>1090</v>
      </c>
      <c r="B2340" s="86" t="s">
        <v>1090</v>
      </c>
      <c r="C2340" s="86" t="s">
        <v>26</v>
      </c>
      <c r="D2340" s="142"/>
      <c r="E2340" s="142"/>
      <c r="F2340" s="142" t="s">
        <v>16</v>
      </c>
      <c r="G2340" s="142" t="str">
        <f t="shared" si="132"/>
        <v>Fevrier</v>
      </c>
      <c r="H2340" s="158">
        <v>42770</v>
      </c>
      <c r="I2340" s="84" t="s">
        <v>1051</v>
      </c>
      <c r="J2340" s="142" t="s">
        <v>1052</v>
      </c>
      <c r="K2340" s="142" t="s">
        <v>1063</v>
      </c>
      <c r="L2340" s="142"/>
      <c r="M2340" s="80" t="str">
        <f>IFERROR(VLOOKUP(K2340,REFERENCES!R:S,2,FALSE),"")</f>
        <v>Nombre</v>
      </c>
      <c r="N2340" s="75">
        <v>1500</v>
      </c>
      <c r="O2340" s="75"/>
      <c r="P2340" s="75">
        <v>1119</v>
      </c>
      <c r="Q2340" s="75">
        <v>381</v>
      </c>
      <c r="R2340" s="79"/>
      <c r="S2340" s="144">
        <v>1500</v>
      </c>
      <c r="T2340" s="85"/>
      <c r="U2340" s="142" t="s">
        <v>20</v>
      </c>
      <c r="V2340" s="142" t="s">
        <v>548</v>
      </c>
      <c r="W2340" s="86" t="s">
        <v>1426</v>
      </c>
      <c r="X2340" s="142"/>
      <c r="Y2340" s="142"/>
      <c r="Z2340" s="142"/>
      <c r="AA2340" s="142"/>
      <c r="AB2340" s="142" t="str">
        <f t="shared" si="133"/>
        <v>WOR201724SUST2È</v>
      </c>
      <c r="AC2340" s="142">
        <f t="shared" si="134"/>
        <v>0</v>
      </c>
      <c r="AD2340" s="142" t="str">
        <f>VLOOKUP(U2340,NIVEAUXADMIN!A:B,2,FALSE)</f>
        <v>HT07</v>
      </c>
      <c r="AE2340" s="142" t="str">
        <f>VLOOKUP(V2340,NIVEAUXADMIN!E:F,2,FALSE)</f>
        <v>HT07732</v>
      </c>
      <c r="AF2340" s="142" t="str">
        <f>VLOOKUP(W2340,NIVEAUXADMIN!I:J,2,FALSE)</f>
        <v>HT07732-02</v>
      </c>
      <c r="AG2340" s="142">
        <f>IF(SUMPRODUCT(($A$4:$A2340=A2340)*($V$4:$V2340=V2340))&gt;1,0,1)</f>
        <v>0</v>
      </c>
      <c r="AH2340" s="142"/>
      <c r="AI2340" s="142"/>
      <c r="AJ2340" s="142"/>
      <c r="AK2340" s="142"/>
      <c r="AL2340" s="142"/>
      <c r="AM2340" s="142"/>
      <c r="AN2340" s="142"/>
      <c r="AO2340" s="142"/>
      <c r="AP2340" s="142"/>
      <c r="AQ2340" s="142"/>
      <c r="AR2340" s="142"/>
      <c r="AS2340" s="142"/>
      <c r="AT2340" s="142"/>
      <c r="AU2340" s="142"/>
      <c r="AV2340" s="142"/>
      <c r="AW2340" s="142"/>
      <c r="AX2340" s="142"/>
      <c r="AY2340" s="142"/>
      <c r="AZ2340" s="142"/>
      <c r="BA2340" s="142"/>
      <c r="BB2340" s="142"/>
      <c r="BC2340" s="142"/>
      <c r="BD2340" s="142"/>
      <c r="BE2340" s="142"/>
      <c r="BF2340" s="142"/>
      <c r="BG2340" s="142"/>
      <c r="BH2340" s="142"/>
      <c r="BI2340" s="142"/>
      <c r="BJ2340" s="142"/>
      <c r="BK2340" s="142"/>
      <c r="BL2340" s="142"/>
      <c r="BM2340" s="142"/>
      <c r="BN2340" s="142"/>
      <c r="BO2340" s="142"/>
      <c r="BP2340" s="142"/>
      <c r="BQ2340" s="142"/>
      <c r="BR2340" s="142"/>
      <c r="BS2340" s="142"/>
      <c r="BT2340" s="142"/>
      <c r="BU2340" s="142"/>
      <c r="BV2340" s="142"/>
      <c r="BW2340" s="142"/>
      <c r="BX2340" s="142"/>
      <c r="BY2340" s="142"/>
      <c r="BZ2340" s="142"/>
      <c r="CA2340" s="142"/>
      <c r="CB2340" s="142"/>
      <c r="CC2340" s="142"/>
      <c r="CD2340" s="142"/>
      <c r="CE2340" s="142"/>
      <c r="CF2340" s="142"/>
      <c r="CG2340" s="142"/>
      <c r="CH2340" s="142"/>
      <c r="CI2340" s="142"/>
      <c r="CJ2340" s="142"/>
      <c r="CK2340" s="142"/>
      <c r="CL2340" s="142"/>
      <c r="CM2340" s="142"/>
      <c r="CN2340" s="142"/>
      <c r="CO2340" s="142"/>
      <c r="CP2340" s="142"/>
      <c r="CQ2340" s="142"/>
      <c r="CR2340" s="142"/>
      <c r="CS2340" s="142"/>
      <c r="CT2340" s="142"/>
      <c r="CU2340" s="142"/>
      <c r="CV2340" s="142"/>
      <c r="CW2340" s="142"/>
      <c r="CX2340" s="142"/>
      <c r="CY2340" s="142"/>
      <c r="CZ2340" s="142"/>
      <c r="DA2340" s="142"/>
      <c r="DB2340" s="142"/>
      <c r="DC2340" s="142"/>
      <c r="DD2340" s="142"/>
      <c r="DE2340" s="142"/>
      <c r="DF2340" s="142"/>
      <c r="DG2340" s="142"/>
      <c r="DH2340" s="142"/>
      <c r="DI2340" s="142"/>
      <c r="DJ2340" s="142"/>
      <c r="DK2340" s="142"/>
      <c r="DL2340" s="142"/>
      <c r="DM2340" s="142"/>
      <c r="DN2340" s="142"/>
      <c r="DO2340" s="142"/>
      <c r="DP2340" s="142"/>
      <c r="DQ2340" s="142"/>
      <c r="DR2340" s="142"/>
      <c r="DS2340" s="142"/>
      <c r="DT2340" s="142"/>
      <c r="DU2340" s="142"/>
      <c r="DV2340" s="142"/>
      <c r="DW2340" s="142"/>
      <c r="DX2340" s="142"/>
      <c r="DY2340" s="142"/>
      <c r="DZ2340" s="142"/>
      <c r="EA2340" s="142"/>
      <c r="EB2340" s="142"/>
      <c r="EC2340" s="142"/>
      <c r="ED2340" s="142"/>
      <c r="EE2340" s="142"/>
      <c r="EF2340" s="142"/>
      <c r="EG2340" s="142"/>
      <c r="EH2340" s="142"/>
      <c r="EI2340" s="142"/>
      <c r="EJ2340" s="142"/>
      <c r="EK2340" s="142"/>
      <c r="EL2340" s="142"/>
      <c r="EM2340" s="142"/>
      <c r="EN2340" s="142"/>
      <c r="EO2340" s="142"/>
      <c r="EP2340" s="142"/>
      <c r="EQ2340" s="142"/>
      <c r="ER2340" s="142"/>
      <c r="ES2340" s="142"/>
      <c r="ET2340" s="142"/>
      <c r="EU2340" s="142"/>
      <c r="EV2340" s="142"/>
      <c r="EW2340" s="142"/>
      <c r="EX2340" s="142"/>
      <c r="EY2340" s="142"/>
      <c r="EZ2340" s="142"/>
      <c r="FA2340" s="142"/>
      <c r="FB2340" s="142"/>
      <c r="FC2340" s="142"/>
      <c r="FD2340" s="142"/>
      <c r="FE2340" s="142"/>
      <c r="FF2340" s="142"/>
      <c r="FG2340" s="142"/>
      <c r="FH2340" s="142"/>
      <c r="FI2340" s="142"/>
      <c r="FJ2340" s="142"/>
      <c r="FK2340" s="142"/>
      <c r="FL2340" s="142"/>
      <c r="FM2340" s="142"/>
      <c r="FN2340" s="142"/>
      <c r="FO2340" s="142"/>
      <c r="FP2340" s="142"/>
      <c r="FQ2340" s="142"/>
      <c r="FR2340" s="142"/>
      <c r="FS2340" s="142"/>
      <c r="FT2340" s="142"/>
      <c r="FU2340" s="142"/>
      <c r="FV2340" s="142"/>
      <c r="FW2340" s="142"/>
      <c r="FX2340" s="142"/>
      <c r="FY2340" s="142"/>
      <c r="FZ2340" s="142"/>
      <c r="GA2340" s="142"/>
      <c r="GB2340" s="142"/>
      <c r="GC2340" s="142"/>
      <c r="GD2340" s="142"/>
      <c r="GE2340" s="142"/>
      <c r="GF2340" s="142"/>
      <c r="GG2340" s="142"/>
      <c r="GH2340" s="142"/>
      <c r="GI2340" s="142"/>
      <c r="GJ2340" s="142"/>
      <c r="GK2340" s="142"/>
      <c r="GL2340" s="142"/>
      <c r="GM2340" s="142"/>
      <c r="GN2340" s="142"/>
      <c r="GO2340" s="142"/>
      <c r="GP2340" s="142"/>
      <c r="GQ2340" s="142"/>
      <c r="GR2340" s="142"/>
      <c r="GS2340" s="142"/>
      <c r="GT2340" s="142"/>
      <c r="GU2340" s="142"/>
      <c r="GV2340" s="142"/>
      <c r="GW2340" s="142"/>
      <c r="GX2340" s="142"/>
      <c r="GY2340" s="142"/>
      <c r="GZ2340" s="142"/>
      <c r="HA2340" s="142"/>
      <c r="HB2340" s="142"/>
      <c r="HC2340" s="142"/>
      <c r="HD2340" s="142"/>
      <c r="HE2340" s="142"/>
      <c r="HF2340" s="142"/>
      <c r="HG2340" s="142"/>
      <c r="HH2340" s="142"/>
      <c r="HI2340" s="142"/>
      <c r="HJ2340" s="142"/>
      <c r="HK2340" s="142"/>
      <c r="HL2340" s="142"/>
      <c r="HM2340" s="142"/>
      <c r="HN2340" s="142"/>
      <c r="HO2340" s="142"/>
      <c r="HP2340" s="142"/>
      <c r="HQ2340" s="142"/>
      <c r="HR2340" s="142"/>
      <c r="HS2340" s="142"/>
      <c r="HT2340" s="142"/>
      <c r="HU2340" s="142"/>
      <c r="HV2340" s="142"/>
      <c r="HW2340" s="142"/>
      <c r="HX2340" s="142"/>
      <c r="HY2340" s="142"/>
      <c r="HZ2340" s="142"/>
      <c r="IA2340" s="142"/>
      <c r="IB2340" s="142"/>
      <c r="IC2340" s="142"/>
      <c r="ID2340" s="142"/>
      <c r="IE2340" s="142"/>
      <c r="IF2340" s="142"/>
      <c r="IG2340" s="142"/>
      <c r="IH2340" s="142"/>
      <c r="II2340" s="142"/>
      <c r="IJ2340" s="142"/>
      <c r="IK2340" s="142"/>
      <c r="IL2340" s="142"/>
      <c r="IM2340" s="142"/>
      <c r="IN2340" s="142"/>
      <c r="IO2340" s="142"/>
      <c r="IP2340" s="142"/>
      <c r="IQ2340" s="142"/>
      <c r="IR2340" s="142"/>
      <c r="IS2340" s="142"/>
      <c r="IT2340" s="142"/>
      <c r="IU2340" s="142"/>
      <c r="IV2340" s="142"/>
      <c r="IW2340" s="142"/>
      <c r="IX2340" s="142"/>
      <c r="IY2340" s="142"/>
      <c r="IZ2340" s="142"/>
      <c r="JA2340" s="142"/>
      <c r="JB2340" s="142"/>
      <c r="JC2340" s="142"/>
      <c r="JD2340" s="142"/>
      <c r="JE2340" s="142"/>
      <c r="JF2340" s="142"/>
      <c r="JG2340" s="142"/>
      <c r="JH2340" s="142"/>
      <c r="JI2340" s="142"/>
      <c r="JJ2340" s="142"/>
      <c r="JK2340" s="142"/>
      <c r="JL2340" s="142"/>
      <c r="JM2340" s="142"/>
      <c r="JN2340" s="142"/>
      <c r="JO2340" s="142"/>
      <c r="JP2340" s="142"/>
      <c r="JQ2340" s="142"/>
      <c r="JR2340" s="142"/>
      <c r="JS2340" s="142"/>
      <c r="JT2340" s="142"/>
      <c r="JU2340" s="142"/>
      <c r="JV2340" s="142"/>
      <c r="JW2340" s="142"/>
      <c r="JX2340" s="142"/>
      <c r="JY2340" s="142"/>
      <c r="JZ2340" s="142"/>
      <c r="KA2340" s="142"/>
      <c r="KB2340" s="142"/>
      <c r="KC2340" s="142"/>
      <c r="KD2340" s="142"/>
      <c r="KE2340" s="142"/>
      <c r="KF2340" s="142"/>
      <c r="KG2340" s="142"/>
      <c r="KH2340" s="142"/>
      <c r="KI2340" s="142"/>
      <c r="KJ2340" s="142"/>
      <c r="KK2340" s="142"/>
      <c r="KL2340" s="142"/>
      <c r="KM2340" s="142"/>
      <c r="KN2340" s="142"/>
      <c r="KO2340" s="142"/>
      <c r="KP2340" s="142"/>
      <c r="KQ2340" s="142"/>
      <c r="KR2340" s="142"/>
      <c r="KS2340" s="142"/>
      <c r="KT2340" s="142"/>
      <c r="KU2340" s="142"/>
      <c r="KV2340" s="142"/>
      <c r="KW2340" s="142"/>
      <c r="KX2340" s="142"/>
      <c r="KY2340" s="142"/>
      <c r="KZ2340" s="142"/>
      <c r="LA2340" s="142"/>
      <c r="LB2340" s="142"/>
      <c r="LC2340" s="142"/>
      <c r="LD2340" s="142"/>
      <c r="LE2340" s="142"/>
      <c r="LF2340" s="142"/>
      <c r="LG2340" s="142"/>
      <c r="LH2340" s="142"/>
      <c r="LI2340" s="142"/>
      <c r="LJ2340" s="142"/>
      <c r="LK2340" s="142"/>
      <c r="LL2340" s="142"/>
      <c r="LM2340" s="142"/>
      <c r="LN2340" s="142"/>
      <c r="LO2340" s="142"/>
      <c r="LP2340" s="142"/>
      <c r="LQ2340" s="142"/>
      <c r="LR2340" s="142"/>
      <c r="LS2340" s="142"/>
      <c r="LT2340" s="142"/>
      <c r="LU2340" s="142"/>
      <c r="LV2340" s="142"/>
      <c r="LW2340" s="142"/>
      <c r="LX2340" s="142"/>
      <c r="LY2340" s="142"/>
      <c r="LZ2340" s="142"/>
      <c r="MA2340" s="142"/>
      <c r="MB2340" s="142"/>
      <c r="MC2340" s="142"/>
      <c r="MD2340" s="142"/>
      <c r="ME2340" s="142"/>
      <c r="MF2340" s="142"/>
      <c r="MG2340" s="142"/>
      <c r="MH2340" s="142"/>
      <c r="MI2340" s="142"/>
      <c r="MJ2340" s="142"/>
      <c r="MK2340" s="142"/>
      <c r="ML2340" s="142"/>
      <c r="MM2340" s="142"/>
      <c r="MN2340" s="142"/>
      <c r="MO2340" s="142"/>
      <c r="MP2340" s="142"/>
      <c r="MQ2340" s="142"/>
      <c r="MR2340" s="142"/>
      <c r="MS2340" s="142"/>
      <c r="MT2340" s="142"/>
      <c r="MU2340" s="142"/>
      <c r="MV2340" s="142"/>
      <c r="MW2340" s="142"/>
      <c r="MX2340" s="142"/>
      <c r="MY2340" s="142"/>
      <c r="MZ2340" s="142"/>
      <c r="NA2340" s="142"/>
      <c r="NB2340" s="142"/>
      <c r="NC2340" s="142"/>
      <c r="ND2340" s="142"/>
      <c r="NE2340" s="142"/>
      <c r="NF2340" s="142"/>
      <c r="NG2340" s="142"/>
      <c r="NH2340" s="142"/>
      <c r="NI2340" s="142"/>
      <c r="NJ2340" s="142"/>
      <c r="NK2340" s="142"/>
      <c r="NL2340" s="142"/>
      <c r="NM2340" s="142"/>
      <c r="NN2340" s="142"/>
      <c r="NO2340" s="142"/>
      <c r="NP2340" s="142"/>
      <c r="NQ2340" s="142"/>
      <c r="NR2340" s="142"/>
      <c r="NS2340" s="142"/>
      <c r="NT2340" s="142"/>
      <c r="NU2340" s="142"/>
      <c r="NV2340" s="142"/>
      <c r="NW2340" s="142"/>
      <c r="NX2340" s="142"/>
      <c r="NY2340" s="142"/>
      <c r="NZ2340" s="142"/>
      <c r="OA2340" s="142"/>
      <c r="OB2340" s="142"/>
      <c r="OC2340" s="142"/>
      <c r="OD2340" s="142"/>
      <c r="OE2340" s="142"/>
      <c r="OF2340" s="142"/>
      <c r="OG2340" s="142"/>
      <c r="OH2340" s="142"/>
      <c r="OI2340" s="142"/>
      <c r="OJ2340" s="142"/>
      <c r="OK2340" s="142"/>
      <c r="OL2340" s="142"/>
      <c r="OM2340" s="142"/>
      <c r="ON2340" s="142"/>
      <c r="OO2340" s="142"/>
      <c r="OP2340" s="142"/>
      <c r="OQ2340" s="142"/>
      <c r="OR2340" s="142"/>
      <c r="OS2340" s="142"/>
      <c r="OT2340" s="142"/>
      <c r="OU2340" s="142"/>
      <c r="OV2340" s="142"/>
      <c r="OW2340" s="142"/>
      <c r="OX2340" s="142"/>
      <c r="OY2340" s="142"/>
      <c r="OZ2340" s="142"/>
      <c r="PA2340" s="142"/>
      <c r="PB2340" s="142"/>
      <c r="PC2340" s="142"/>
      <c r="PD2340" s="142"/>
      <c r="PE2340" s="142"/>
      <c r="PF2340" s="142"/>
      <c r="PG2340" s="142"/>
      <c r="PH2340" s="142"/>
      <c r="PI2340" s="142"/>
      <c r="PJ2340" s="142"/>
      <c r="PK2340" s="142"/>
      <c r="PL2340" s="142"/>
      <c r="PM2340" s="142"/>
      <c r="PN2340" s="142"/>
      <c r="PO2340" s="142"/>
      <c r="PP2340" s="142"/>
      <c r="PQ2340" s="142"/>
      <c r="PR2340" s="142"/>
      <c r="PS2340" s="142"/>
      <c r="PT2340" s="142"/>
      <c r="PU2340" s="142"/>
      <c r="PV2340" s="142"/>
      <c r="PW2340" s="142"/>
      <c r="PX2340" s="142"/>
      <c r="PY2340" s="142"/>
      <c r="PZ2340" s="142"/>
      <c r="QA2340" s="142"/>
      <c r="QB2340" s="142"/>
      <c r="QC2340" s="142"/>
      <c r="QD2340" s="142"/>
      <c r="QE2340" s="142"/>
      <c r="QF2340" s="142"/>
      <c r="QG2340" s="142"/>
      <c r="QH2340" s="142"/>
      <c r="QI2340" s="142"/>
      <c r="QJ2340" s="142"/>
      <c r="QK2340" s="142"/>
      <c r="QL2340" s="142"/>
      <c r="QM2340" s="142"/>
      <c r="QN2340" s="142"/>
      <c r="QO2340" s="142"/>
      <c r="QP2340" s="142"/>
      <c r="QQ2340" s="142"/>
      <c r="QR2340" s="142"/>
      <c r="QS2340" s="142"/>
      <c r="QT2340" s="142"/>
      <c r="QU2340" s="142"/>
      <c r="QV2340" s="142"/>
      <c r="QW2340" s="142"/>
      <c r="QX2340" s="142"/>
      <c r="QY2340" s="142"/>
      <c r="QZ2340" s="142"/>
      <c r="RA2340" s="142"/>
      <c r="RB2340" s="142"/>
      <c r="RC2340" s="142"/>
      <c r="RD2340" s="142"/>
      <c r="RE2340" s="142"/>
      <c r="RF2340" s="142"/>
      <c r="RG2340" s="142"/>
      <c r="RH2340" s="142"/>
      <c r="RI2340" s="142"/>
      <c r="RJ2340" s="142"/>
      <c r="RK2340" s="142"/>
      <c r="RL2340" s="142"/>
      <c r="RM2340" s="142"/>
      <c r="RN2340" s="142"/>
      <c r="RO2340" s="142"/>
      <c r="RP2340" s="142"/>
      <c r="RQ2340" s="142"/>
      <c r="RR2340" s="142"/>
      <c r="RS2340" s="142"/>
      <c r="RT2340" s="142"/>
      <c r="RU2340" s="142"/>
      <c r="RV2340" s="142"/>
      <c r="RW2340" s="142"/>
      <c r="RX2340" s="142"/>
      <c r="RY2340" s="142"/>
      <c r="RZ2340" s="142"/>
      <c r="SA2340" s="142"/>
      <c r="SB2340" s="142"/>
      <c r="SC2340" s="142"/>
      <c r="SD2340" s="142"/>
      <c r="SE2340" s="142"/>
      <c r="SF2340" s="142"/>
      <c r="SG2340" s="142"/>
      <c r="SH2340" s="142"/>
      <c r="SI2340" s="142"/>
      <c r="SJ2340" s="142"/>
      <c r="SK2340" s="142"/>
      <c r="SL2340" s="142"/>
      <c r="SM2340" s="142"/>
      <c r="SN2340" s="142"/>
      <c r="SO2340" s="142"/>
      <c r="SP2340" s="142"/>
      <c r="SQ2340" s="142"/>
      <c r="SR2340" s="142"/>
      <c r="SS2340" s="142"/>
      <c r="ST2340" s="142"/>
      <c r="SU2340" s="142"/>
      <c r="SV2340" s="142"/>
      <c r="SW2340" s="142"/>
      <c r="SX2340" s="142"/>
      <c r="SY2340" s="142"/>
      <c r="SZ2340" s="142"/>
      <c r="TA2340" s="142"/>
      <c r="TB2340" s="142"/>
      <c r="TC2340" s="142"/>
      <c r="TD2340" s="142"/>
      <c r="TE2340" s="142"/>
      <c r="TF2340" s="142"/>
      <c r="TG2340" s="142"/>
      <c r="TH2340" s="142"/>
      <c r="TI2340" s="142"/>
      <c r="TJ2340" s="142"/>
      <c r="TK2340" s="142"/>
      <c r="TL2340" s="142"/>
      <c r="TM2340" s="142"/>
      <c r="TN2340" s="142"/>
      <c r="TO2340" s="142"/>
      <c r="TP2340" s="142"/>
      <c r="TQ2340" s="142"/>
      <c r="TR2340" s="142"/>
      <c r="TS2340" s="142"/>
      <c r="TT2340" s="142"/>
      <c r="TU2340" s="142"/>
      <c r="TV2340" s="142"/>
      <c r="TW2340" s="142"/>
      <c r="TX2340" s="142"/>
      <c r="TY2340" s="142"/>
      <c r="TZ2340" s="142"/>
      <c r="UA2340" s="142"/>
      <c r="UB2340" s="142"/>
      <c r="UC2340" s="142"/>
      <c r="UD2340" s="142"/>
      <c r="UE2340" s="142"/>
      <c r="UF2340" s="142"/>
      <c r="UG2340" s="142"/>
      <c r="UH2340" s="142"/>
      <c r="UI2340" s="142"/>
      <c r="UJ2340" s="142"/>
      <c r="UK2340" s="142"/>
      <c r="UL2340" s="142"/>
      <c r="UM2340" s="142"/>
      <c r="UN2340" s="142"/>
      <c r="UO2340" s="142"/>
      <c r="UP2340" s="142"/>
      <c r="UQ2340" s="142"/>
      <c r="UR2340" s="142"/>
      <c r="US2340" s="142"/>
      <c r="UT2340" s="142"/>
      <c r="UU2340" s="142"/>
      <c r="UV2340" s="142"/>
      <c r="UW2340" s="142"/>
      <c r="UX2340" s="142"/>
      <c r="UY2340" s="142"/>
      <c r="UZ2340" s="142"/>
      <c r="VA2340" s="142"/>
      <c r="VB2340" s="142"/>
      <c r="VC2340" s="142"/>
      <c r="VD2340" s="142"/>
      <c r="VE2340" s="142"/>
      <c r="VF2340" s="142"/>
      <c r="VG2340" s="142"/>
      <c r="VH2340" s="142"/>
      <c r="VI2340" s="142"/>
      <c r="VJ2340" s="142"/>
      <c r="VK2340" s="142"/>
      <c r="VL2340" s="142"/>
      <c r="VM2340" s="142"/>
      <c r="VN2340" s="142"/>
      <c r="VO2340" s="142"/>
      <c r="VP2340" s="142"/>
      <c r="VQ2340" s="142"/>
      <c r="VR2340" s="142"/>
      <c r="VS2340" s="142"/>
      <c r="VT2340" s="142"/>
      <c r="VU2340" s="142"/>
      <c r="VV2340" s="142"/>
      <c r="VW2340" s="142"/>
      <c r="VX2340" s="142"/>
      <c r="VY2340" s="142"/>
      <c r="VZ2340" s="142"/>
      <c r="WA2340" s="142"/>
      <c r="WB2340" s="142"/>
      <c r="WC2340" s="142"/>
      <c r="WD2340" s="142"/>
      <c r="WE2340" s="142"/>
      <c r="WF2340" s="142"/>
      <c r="WG2340" s="142"/>
      <c r="WH2340" s="142"/>
      <c r="WI2340" s="142"/>
      <c r="WJ2340" s="142"/>
      <c r="WK2340" s="142"/>
      <c r="WL2340" s="142"/>
      <c r="WM2340" s="142"/>
      <c r="WN2340" s="142"/>
      <c r="WO2340" s="142"/>
      <c r="WP2340" s="142"/>
      <c r="WQ2340" s="142"/>
      <c r="WR2340" s="142"/>
      <c r="WS2340" s="142"/>
      <c r="WT2340" s="142"/>
      <c r="WU2340" s="142"/>
      <c r="WV2340" s="142"/>
      <c r="WW2340" s="142"/>
      <c r="WX2340" s="142"/>
      <c r="WY2340" s="142"/>
      <c r="WZ2340" s="142"/>
      <c r="XA2340" s="142"/>
      <c r="XB2340" s="142"/>
      <c r="XC2340" s="142"/>
      <c r="XD2340" s="142"/>
      <c r="XE2340" s="142"/>
      <c r="XF2340" s="142"/>
      <c r="XG2340" s="142"/>
      <c r="XH2340" s="142"/>
      <c r="XI2340" s="142"/>
      <c r="XJ2340" s="142"/>
      <c r="XK2340" s="142"/>
      <c r="XL2340" s="142"/>
      <c r="XM2340" s="142"/>
      <c r="XN2340" s="142"/>
      <c r="XO2340" s="142"/>
      <c r="XP2340" s="142"/>
      <c r="XQ2340" s="142"/>
      <c r="XR2340" s="142"/>
      <c r="XS2340" s="142"/>
      <c r="XT2340" s="142"/>
      <c r="XU2340" s="142"/>
      <c r="XV2340" s="142"/>
      <c r="XW2340" s="142"/>
      <c r="XX2340" s="142"/>
      <c r="XY2340" s="142"/>
      <c r="XZ2340" s="142"/>
      <c r="YA2340" s="142"/>
      <c r="YB2340" s="142"/>
      <c r="YC2340" s="142"/>
      <c r="YD2340" s="142"/>
      <c r="YE2340" s="142"/>
      <c r="YF2340" s="142"/>
      <c r="YG2340" s="142"/>
      <c r="YH2340" s="142"/>
      <c r="YI2340" s="142"/>
      <c r="YJ2340" s="142"/>
      <c r="YK2340" s="142"/>
      <c r="YL2340" s="142"/>
      <c r="YM2340" s="142"/>
      <c r="YN2340" s="142"/>
      <c r="YO2340" s="142"/>
      <c r="YP2340" s="142"/>
      <c r="YQ2340" s="142"/>
      <c r="YR2340" s="142"/>
      <c r="YS2340" s="142"/>
      <c r="YT2340" s="142"/>
      <c r="YU2340" s="142"/>
      <c r="YV2340" s="142"/>
      <c r="YW2340" s="142"/>
      <c r="YX2340" s="142"/>
      <c r="YY2340" s="142"/>
      <c r="YZ2340" s="142"/>
      <c r="ZA2340" s="142"/>
      <c r="ZB2340" s="142"/>
      <c r="ZC2340" s="142"/>
      <c r="ZD2340" s="142"/>
      <c r="ZE2340" s="142"/>
      <c r="ZF2340" s="142"/>
      <c r="ZG2340" s="142"/>
      <c r="ZH2340" s="142"/>
      <c r="ZI2340" s="142"/>
      <c r="ZJ2340" s="142"/>
      <c r="ZK2340" s="142"/>
      <c r="ZL2340" s="142"/>
      <c r="ZM2340" s="142"/>
      <c r="ZN2340" s="142"/>
      <c r="ZO2340" s="142"/>
      <c r="ZP2340" s="142"/>
      <c r="ZQ2340" s="142"/>
      <c r="ZR2340" s="142"/>
      <c r="ZS2340" s="142"/>
      <c r="ZT2340" s="142"/>
      <c r="ZU2340" s="142"/>
      <c r="ZV2340" s="142"/>
      <c r="ZW2340" s="142"/>
      <c r="ZX2340" s="142"/>
      <c r="ZY2340" s="142"/>
      <c r="ZZ2340" s="142"/>
      <c r="AAA2340" s="142"/>
      <c r="AAB2340" s="142"/>
      <c r="AAC2340" s="142"/>
      <c r="AAD2340" s="142"/>
      <c r="AAE2340" s="142"/>
      <c r="AAF2340" s="142"/>
      <c r="AAG2340" s="142"/>
      <c r="AAH2340" s="142"/>
      <c r="AAI2340" s="142"/>
      <c r="AAJ2340" s="142"/>
      <c r="AAK2340" s="142"/>
      <c r="AAL2340" s="142"/>
      <c r="AAM2340" s="142"/>
      <c r="AAN2340" s="142"/>
      <c r="AAO2340" s="142"/>
      <c r="AAP2340" s="142"/>
      <c r="AAQ2340" s="142"/>
      <c r="AAR2340" s="142"/>
      <c r="AAS2340" s="142"/>
      <c r="AAT2340" s="142"/>
      <c r="AAU2340" s="142"/>
      <c r="AAV2340" s="142"/>
      <c r="AAW2340" s="142"/>
      <c r="AAX2340" s="142"/>
      <c r="AAY2340" s="142"/>
      <c r="AAZ2340" s="142"/>
      <c r="ABA2340" s="142"/>
      <c r="ABB2340" s="142"/>
      <c r="ABC2340" s="142"/>
      <c r="ABD2340" s="142"/>
      <c r="ABE2340" s="142"/>
      <c r="ABF2340" s="142"/>
      <c r="ABG2340" s="142"/>
      <c r="ABH2340" s="142"/>
      <c r="ABI2340" s="142"/>
      <c r="ABJ2340" s="142"/>
      <c r="ABK2340" s="142"/>
      <c r="ABL2340" s="142"/>
      <c r="ABM2340" s="142"/>
      <c r="ABN2340" s="142"/>
      <c r="ABO2340" s="142"/>
      <c r="ABP2340" s="142"/>
      <c r="ABQ2340" s="142"/>
      <c r="ABR2340" s="142"/>
      <c r="ABS2340" s="142"/>
      <c r="ABT2340" s="142"/>
      <c r="ABU2340" s="142"/>
      <c r="ABV2340" s="142"/>
      <c r="ABW2340" s="142"/>
      <c r="ABX2340" s="142"/>
      <c r="ABY2340" s="142"/>
      <c r="ABZ2340" s="142"/>
      <c r="ACA2340" s="142"/>
      <c r="ACB2340" s="142"/>
      <c r="ACC2340" s="142"/>
      <c r="ACD2340" s="142"/>
      <c r="ACE2340" s="142"/>
      <c r="ACF2340" s="142"/>
      <c r="ACG2340" s="142"/>
      <c r="ACH2340" s="142"/>
      <c r="ACI2340" s="142"/>
      <c r="ACJ2340" s="142"/>
      <c r="ACK2340" s="142"/>
      <c r="ACL2340" s="142"/>
      <c r="ACM2340" s="142"/>
      <c r="ACN2340" s="142"/>
      <c r="ACO2340" s="142"/>
      <c r="ACP2340" s="142"/>
      <c r="ACQ2340" s="142"/>
      <c r="ACR2340" s="142"/>
      <c r="ACS2340" s="142"/>
      <c r="ACT2340" s="142"/>
      <c r="ACU2340" s="142"/>
      <c r="ACV2340" s="142"/>
      <c r="ACW2340" s="142"/>
      <c r="ACX2340" s="142"/>
      <c r="ACY2340" s="142"/>
      <c r="ACZ2340" s="142"/>
      <c r="ADA2340" s="142"/>
      <c r="ADB2340" s="142"/>
      <c r="ADC2340" s="142"/>
      <c r="ADD2340" s="142"/>
      <c r="ADE2340" s="142"/>
      <c r="ADF2340" s="142"/>
      <c r="ADG2340" s="142"/>
      <c r="ADH2340" s="142"/>
      <c r="ADI2340" s="142"/>
      <c r="ADJ2340" s="142"/>
      <c r="ADK2340" s="142"/>
      <c r="ADL2340" s="142"/>
      <c r="ADM2340" s="142"/>
      <c r="ADN2340" s="142"/>
      <c r="ADO2340" s="142"/>
      <c r="ADP2340" s="142"/>
      <c r="ADQ2340" s="142"/>
      <c r="ADR2340" s="142"/>
      <c r="ADS2340" s="142"/>
      <c r="ADT2340" s="142"/>
      <c r="ADU2340" s="142"/>
      <c r="ADV2340" s="142"/>
      <c r="ADW2340" s="142"/>
      <c r="ADX2340" s="142"/>
      <c r="ADY2340" s="142"/>
      <c r="ADZ2340" s="142"/>
      <c r="AEA2340" s="142"/>
      <c r="AEB2340" s="142"/>
      <c r="AEC2340" s="142"/>
      <c r="AED2340" s="142"/>
      <c r="AEE2340" s="142"/>
      <c r="AEF2340" s="142"/>
      <c r="AEG2340" s="142"/>
      <c r="AEH2340" s="142"/>
      <c r="AEI2340" s="142"/>
      <c r="AEJ2340" s="142"/>
      <c r="AEK2340" s="142"/>
      <c r="AEL2340" s="142"/>
      <c r="AEM2340" s="142"/>
      <c r="AEN2340" s="142"/>
      <c r="AEO2340" s="142"/>
      <c r="AEP2340" s="142"/>
      <c r="AEQ2340" s="142"/>
      <c r="AER2340" s="142"/>
      <c r="AES2340" s="142"/>
      <c r="AET2340" s="142"/>
      <c r="AEU2340" s="142"/>
      <c r="AEV2340" s="142"/>
      <c r="AEW2340" s="142"/>
      <c r="AEX2340" s="142"/>
      <c r="AEY2340" s="142"/>
      <c r="AEZ2340" s="142"/>
      <c r="AFA2340" s="142"/>
      <c r="AFB2340" s="142"/>
      <c r="AFC2340" s="142"/>
      <c r="AFD2340" s="142"/>
      <c r="AFE2340" s="142"/>
      <c r="AFF2340" s="142"/>
      <c r="AFG2340" s="142"/>
      <c r="AFH2340" s="142"/>
      <c r="AFI2340" s="142"/>
      <c r="AFJ2340" s="142"/>
      <c r="AFK2340" s="142"/>
      <c r="AFL2340" s="142"/>
      <c r="AFM2340" s="142"/>
      <c r="AFN2340" s="142"/>
      <c r="AFO2340" s="142"/>
      <c r="AFP2340" s="142"/>
      <c r="AFQ2340" s="142"/>
      <c r="AFR2340" s="142"/>
      <c r="AFS2340" s="142"/>
      <c r="AFT2340" s="142"/>
      <c r="AFU2340" s="142"/>
      <c r="AFV2340" s="142"/>
      <c r="AFW2340" s="142"/>
      <c r="AFX2340" s="142"/>
      <c r="AFY2340" s="142"/>
      <c r="AFZ2340" s="142"/>
      <c r="AGA2340" s="142"/>
      <c r="AGB2340" s="142"/>
      <c r="AGC2340" s="142"/>
      <c r="AGD2340" s="142"/>
      <c r="AGE2340" s="142"/>
      <c r="AGF2340" s="142"/>
      <c r="AGG2340" s="142"/>
      <c r="AGH2340" s="142"/>
      <c r="AGI2340" s="142"/>
      <c r="AGJ2340" s="142"/>
      <c r="AGK2340" s="142"/>
      <c r="AGL2340" s="142"/>
      <c r="AGM2340" s="142"/>
      <c r="AGN2340" s="142"/>
      <c r="AGO2340" s="142"/>
      <c r="AGP2340" s="142"/>
      <c r="AGQ2340" s="142"/>
      <c r="AGR2340" s="142"/>
      <c r="AGS2340" s="142"/>
      <c r="AGT2340" s="142"/>
      <c r="AGU2340" s="142"/>
      <c r="AGV2340" s="142"/>
      <c r="AGW2340" s="142"/>
      <c r="AGX2340" s="142"/>
      <c r="AGY2340" s="142"/>
      <c r="AGZ2340" s="142"/>
      <c r="AHA2340" s="142"/>
      <c r="AHB2340" s="142"/>
      <c r="AHC2340" s="142"/>
      <c r="AHD2340" s="142"/>
      <c r="AHE2340" s="142"/>
      <c r="AHF2340" s="142"/>
      <c r="AHG2340" s="142"/>
      <c r="AHH2340" s="142"/>
      <c r="AHI2340" s="142"/>
      <c r="AHJ2340" s="142"/>
      <c r="AHK2340" s="142"/>
      <c r="AHL2340" s="142"/>
      <c r="AHM2340" s="142"/>
      <c r="AHN2340" s="142"/>
      <c r="AHO2340" s="142"/>
      <c r="AHP2340" s="142"/>
      <c r="AHQ2340" s="142"/>
      <c r="AHR2340" s="142"/>
      <c r="AHS2340" s="142"/>
      <c r="AHT2340" s="142"/>
      <c r="AHU2340" s="142"/>
      <c r="AHV2340" s="142"/>
      <c r="AHW2340" s="142"/>
      <c r="AHX2340" s="142"/>
      <c r="AHY2340" s="142"/>
      <c r="AHZ2340" s="142"/>
      <c r="AIA2340" s="142"/>
      <c r="AIB2340" s="142"/>
      <c r="AIC2340" s="142"/>
      <c r="AID2340" s="142"/>
      <c r="AIE2340" s="142"/>
      <c r="AIF2340" s="142"/>
      <c r="AIG2340" s="142"/>
      <c r="AIH2340" s="142"/>
      <c r="AII2340" s="142"/>
      <c r="AIJ2340" s="142"/>
      <c r="AIK2340" s="142"/>
      <c r="AIL2340" s="142"/>
      <c r="AIM2340" s="142"/>
      <c r="AIN2340" s="142"/>
      <c r="AIO2340" s="142"/>
      <c r="AIP2340" s="142"/>
      <c r="AIQ2340" s="142"/>
      <c r="AIR2340" s="142"/>
      <c r="AIS2340" s="142"/>
      <c r="AIT2340" s="142"/>
      <c r="AIU2340" s="142"/>
      <c r="AIV2340" s="142"/>
      <c r="AIW2340" s="142"/>
      <c r="AIX2340" s="142"/>
      <c r="AIY2340" s="142"/>
      <c r="AIZ2340" s="142"/>
      <c r="AJA2340" s="142"/>
      <c r="AJB2340" s="142"/>
      <c r="AJC2340" s="142"/>
      <c r="AJD2340" s="142"/>
      <c r="AJE2340" s="142"/>
      <c r="AJF2340" s="142"/>
      <c r="AJG2340" s="142"/>
      <c r="AJH2340" s="142"/>
      <c r="AJI2340" s="142"/>
      <c r="AJJ2340" s="142"/>
      <c r="AJK2340" s="142"/>
      <c r="AJL2340" s="142"/>
      <c r="AJM2340" s="142"/>
      <c r="AJN2340" s="142"/>
      <c r="AJO2340" s="142"/>
      <c r="AJP2340" s="142"/>
      <c r="AJQ2340" s="142"/>
      <c r="AJR2340" s="142"/>
      <c r="AJS2340" s="142"/>
      <c r="AJT2340" s="142"/>
      <c r="AJU2340" s="142"/>
      <c r="AJV2340" s="142"/>
      <c r="AJW2340" s="142"/>
      <c r="AJX2340" s="142"/>
      <c r="AJY2340" s="142"/>
      <c r="AJZ2340" s="142"/>
      <c r="AKA2340" s="142"/>
      <c r="AKB2340" s="142"/>
      <c r="AKC2340" s="142"/>
      <c r="AKD2340" s="142"/>
      <c r="AKE2340" s="142"/>
      <c r="AKF2340" s="142"/>
      <c r="AKG2340" s="142"/>
      <c r="AKH2340" s="142"/>
      <c r="AKI2340" s="142"/>
      <c r="AKJ2340" s="142"/>
      <c r="AKK2340" s="142"/>
      <c r="AKL2340" s="142"/>
      <c r="AKM2340" s="142"/>
      <c r="AKN2340" s="142"/>
      <c r="AKO2340" s="142"/>
      <c r="AKP2340" s="142"/>
      <c r="AKQ2340" s="142"/>
      <c r="AKR2340" s="142"/>
      <c r="AKS2340" s="142"/>
      <c r="AKT2340" s="142"/>
      <c r="AKU2340" s="142"/>
      <c r="AKV2340" s="142"/>
      <c r="AKW2340" s="142"/>
      <c r="AKX2340" s="142"/>
      <c r="AKY2340" s="142"/>
      <c r="AKZ2340" s="142"/>
      <c r="ALA2340" s="142"/>
      <c r="ALB2340" s="142"/>
      <c r="ALC2340" s="142"/>
      <c r="ALD2340" s="142"/>
      <c r="ALE2340" s="142"/>
      <c r="ALF2340" s="142"/>
      <c r="ALG2340" s="142"/>
      <c r="ALH2340" s="142"/>
      <c r="ALI2340" s="142"/>
      <c r="ALJ2340" s="142"/>
      <c r="ALK2340" s="142"/>
      <c r="ALL2340" s="142"/>
      <c r="ALM2340" s="142"/>
      <c r="ALN2340" s="142"/>
      <c r="ALO2340" s="142"/>
      <c r="ALP2340" s="142"/>
      <c r="ALQ2340" s="142"/>
      <c r="ALR2340" s="142"/>
      <c r="ALS2340" s="142"/>
      <c r="ALT2340" s="142"/>
      <c r="ALU2340" s="142"/>
      <c r="ALV2340" s="142"/>
      <c r="ALW2340" s="142"/>
      <c r="ALX2340" s="142"/>
      <c r="ALY2340" s="142"/>
      <c r="ALZ2340" s="142"/>
      <c r="AMA2340" s="142"/>
      <c r="AMB2340" s="142"/>
      <c r="AMC2340" s="142"/>
      <c r="AMD2340" s="142"/>
      <c r="AME2340" s="142"/>
      <c r="AMF2340" s="142"/>
      <c r="AMG2340" s="142"/>
      <c r="AMH2340" s="142"/>
      <c r="AMI2340" s="142"/>
      <c r="AMJ2340" s="142"/>
      <c r="AMK2340" s="142"/>
      <c r="AML2340" s="142"/>
      <c r="AMM2340" s="142"/>
      <c r="AMN2340" s="142"/>
      <c r="AMO2340" s="142"/>
      <c r="AMP2340" s="142"/>
      <c r="AMQ2340" s="142"/>
      <c r="AMR2340" s="142"/>
      <c r="AMS2340" s="142"/>
      <c r="AMT2340" s="142"/>
      <c r="AMU2340" s="142"/>
      <c r="AMV2340" s="142"/>
      <c r="AMW2340" s="142"/>
      <c r="AMX2340" s="142"/>
      <c r="AMY2340" s="142"/>
      <c r="AMZ2340" s="142"/>
      <c r="ANA2340" s="142"/>
      <c r="ANB2340" s="142"/>
      <c r="ANC2340" s="142"/>
      <c r="AND2340" s="142"/>
      <c r="ANE2340" s="142"/>
      <c r="ANF2340" s="142"/>
      <c r="ANG2340" s="142"/>
      <c r="ANH2340" s="142"/>
      <c r="ANI2340" s="142"/>
      <c r="ANJ2340" s="142"/>
      <c r="ANK2340" s="142"/>
      <c r="ANL2340" s="142"/>
      <c r="ANM2340" s="142"/>
      <c r="ANN2340" s="142"/>
      <c r="ANO2340" s="142"/>
      <c r="ANP2340" s="142"/>
      <c r="ANQ2340" s="142"/>
      <c r="ANR2340" s="142"/>
      <c r="ANS2340" s="142"/>
      <c r="ANT2340" s="142"/>
      <c r="ANU2340" s="142"/>
      <c r="ANV2340" s="142"/>
      <c r="ANW2340" s="142"/>
      <c r="ANX2340" s="142"/>
      <c r="ANY2340" s="142"/>
      <c r="ANZ2340" s="142"/>
      <c r="AOA2340" s="142"/>
      <c r="AOB2340" s="142"/>
      <c r="AOC2340" s="142"/>
      <c r="AOD2340" s="142"/>
      <c r="AOE2340" s="142"/>
      <c r="AOF2340" s="142"/>
      <c r="AOG2340" s="142"/>
      <c r="AOH2340" s="142"/>
      <c r="AOI2340" s="142"/>
      <c r="AOJ2340" s="142"/>
      <c r="AOK2340" s="142"/>
      <c r="AOL2340" s="142"/>
      <c r="AOM2340" s="142"/>
      <c r="AON2340" s="142"/>
      <c r="AOO2340" s="142"/>
      <c r="AOP2340" s="142"/>
      <c r="AOQ2340" s="142"/>
      <c r="AOR2340" s="142"/>
      <c r="AOS2340" s="142"/>
      <c r="AOT2340" s="142"/>
      <c r="AOU2340" s="142"/>
      <c r="AOV2340" s="142"/>
      <c r="AOW2340" s="142"/>
      <c r="AOX2340" s="142"/>
      <c r="AOY2340" s="142"/>
      <c r="AOZ2340" s="142"/>
      <c r="APA2340" s="142"/>
      <c r="APB2340" s="142"/>
      <c r="APC2340" s="142"/>
      <c r="APD2340" s="142"/>
      <c r="APE2340" s="142"/>
      <c r="APF2340" s="142"/>
      <c r="APG2340" s="142"/>
      <c r="APH2340" s="142"/>
      <c r="API2340" s="142"/>
      <c r="APJ2340" s="142"/>
      <c r="APK2340" s="142"/>
      <c r="APL2340" s="142"/>
      <c r="APM2340" s="142"/>
      <c r="APN2340" s="142"/>
      <c r="APO2340" s="142"/>
      <c r="APP2340" s="142"/>
      <c r="APQ2340" s="142"/>
      <c r="APR2340" s="142"/>
      <c r="APS2340" s="142"/>
      <c r="APT2340" s="142"/>
      <c r="APU2340" s="142"/>
      <c r="APV2340" s="142"/>
      <c r="APW2340" s="142"/>
      <c r="APX2340" s="142"/>
      <c r="APY2340" s="142"/>
      <c r="APZ2340" s="142"/>
      <c r="AQA2340" s="142"/>
      <c r="AQB2340" s="142"/>
      <c r="AQC2340" s="142"/>
      <c r="AQD2340" s="142"/>
      <c r="AQE2340" s="142"/>
      <c r="AQF2340" s="142"/>
      <c r="AQG2340" s="142"/>
      <c r="AQH2340" s="142"/>
      <c r="AQI2340" s="142"/>
      <c r="AQJ2340" s="142"/>
      <c r="AQK2340" s="142"/>
      <c r="AQL2340" s="142"/>
      <c r="AQM2340" s="142"/>
      <c r="AQN2340" s="142"/>
      <c r="AQO2340" s="142"/>
      <c r="AQP2340" s="142"/>
      <c r="AQQ2340" s="142"/>
      <c r="AQR2340" s="142"/>
      <c r="AQS2340" s="142"/>
      <c r="AQT2340" s="142"/>
      <c r="AQU2340" s="142"/>
      <c r="AQV2340" s="142"/>
      <c r="AQW2340" s="142"/>
      <c r="AQX2340" s="142"/>
      <c r="AQY2340" s="142"/>
      <c r="AQZ2340" s="142"/>
      <c r="ARA2340" s="142"/>
      <c r="ARB2340" s="142"/>
      <c r="ARC2340" s="142"/>
      <c r="ARD2340" s="142"/>
      <c r="ARE2340" s="142"/>
      <c r="ARF2340" s="142"/>
      <c r="ARG2340" s="142"/>
      <c r="ARH2340" s="142"/>
      <c r="ARI2340" s="142"/>
      <c r="ARJ2340" s="142"/>
      <c r="ARK2340" s="142"/>
      <c r="ARL2340" s="142"/>
      <c r="ARM2340" s="142"/>
      <c r="ARN2340" s="142"/>
      <c r="ARO2340" s="142"/>
      <c r="ARP2340" s="142"/>
      <c r="ARQ2340" s="142"/>
      <c r="ARR2340" s="142"/>
      <c r="ARS2340" s="142"/>
      <c r="ART2340" s="142"/>
      <c r="ARU2340" s="142"/>
      <c r="ARV2340" s="142"/>
      <c r="ARW2340" s="142"/>
      <c r="ARX2340" s="142"/>
      <c r="ARY2340" s="142"/>
      <c r="ARZ2340" s="142"/>
      <c r="ASA2340" s="142"/>
      <c r="ASB2340" s="142"/>
      <c r="ASC2340" s="142"/>
      <c r="ASD2340" s="142"/>
      <c r="ASE2340" s="142"/>
      <c r="ASF2340" s="142"/>
      <c r="ASG2340" s="142"/>
      <c r="ASH2340" s="142"/>
      <c r="ASI2340" s="142"/>
      <c r="ASJ2340" s="142"/>
      <c r="ASK2340" s="142"/>
      <c r="ASL2340" s="142"/>
      <c r="ASM2340" s="142"/>
      <c r="ASN2340" s="142"/>
      <c r="ASO2340" s="142"/>
      <c r="ASP2340" s="142"/>
      <c r="ASQ2340" s="142"/>
      <c r="ASR2340" s="142"/>
      <c r="ASS2340" s="142"/>
      <c r="AST2340" s="142"/>
      <c r="ASU2340" s="142"/>
      <c r="ASV2340" s="142"/>
      <c r="ASW2340" s="142"/>
      <c r="ASX2340" s="142"/>
      <c r="ASY2340" s="142"/>
      <c r="ASZ2340" s="142"/>
      <c r="ATA2340" s="142"/>
      <c r="ATB2340" s="142"/>
      <c r="ATC2340" s="142"/>
      <c r="ATD2340" s="142"/>
      <c r="ATE2340" s="142"/>
      <c r="ATF2340" s="142"/>
      <c r="ATG2340" s="142"/>
      <c r="ATH2340" s="142"/>
      <c r="ATI2340" s="142"/>
      <c r="ATJ2340" s="142"/>
      <c r="ATK2340" s="142"/>
      <c r="ATL2340" s="142"/>
      <c r="ATM2340" s="142"/>
      <c r="ATN2340" s="142"/>
      <c r="ATO2340" s="142"/>
      <c r="ATP2340" s="142"/>
      <c r="ATQ2340" s="142"/>
      <c r="ATR2340" s="142"/>
      <c r="ATS2340" s="142"/>
      <c r="ATT2340" s="142"/>
      <c r="ATU2340" s="142"/>
      <c r="ATV2340" s="142"/>
      <c r="ATW2340" s="142"/>
      <c r="ATX2340" s="142"/>
      <c r="ATY2340" s="142"/>
      <c r="ATZ2340" s="142"/>
      <c r="AUA2340" s="142"/>
      <c r="AUB2340" s="142"/>
      <c r="AUC2340" s="142"/>
      <c r="AUD2340" s="142"/>
      <c r="AUE2340" s="142"/>
      <c r="AUF2340" s="142"/>
      <c r="AUG2340" s="142"/>
      <c r="AUH2340" s="142"/>
      <c r="AUI2340" s="142"/>
      <c r="AUJ2340" s="142"/>
      <c r="AUK2340" s="142"/>
      <c r="AUL2340" s="142"/>
      <c r="AUM2340" s="142"/>
      <c r="AUN2340" s="142"/>
      <c r="AUO2340" s="142"/>
      <c r="AUP2340" s="142"/>
      <c r="AUQ2340" s="142"/>
      <c r="AUR2340" s="142"/>
      <c r="AUS2340" s="142"/>
      <c r="AUT2340" s="142"/>
      <c r="AUU2340" s="142"/>
      <c r="AUV2340" s="142"/>
      <c r="AUW2340" s="142"/>
      <c r="AUX2340" s="142"/>
      <c r="AUY2340" s="142"/>
      <c r="AUZ2340" s="142"/>
      <c r="AVA2340" s="142"/>
      <c r="AVB2340" s="142"/>
      <c r="AVC2340" s="142"/>
      <c r="AVD2340" s="142"/>
      <c r="AVE2340" s="142"/>
      <c r="AVF2340" s="142"/>
      <c r="AVG2340" s="142"/>
      <c r="AVH2340" s="142"/>
      <c r="AVI2340" s="142"/>
      <c r="AVJ2340" s="142"/>
      <c r="AVK2340" s="142"/>
      <c r="AVL2340" s="142"/>
      <c r="AVM2340" s="142"/>
      <c r="AVN2340" s="142"/>
      <c r="AVO2340" s="142"/>
      <c r="AVP2340" s="142"/>
      <c r="AVQ2340" s="142"/>
      <c r="AVR2340" s="142"/>
      <c r="AVS2340" s="142"/>
      <c r="AVT2340" s="142"/>
      <c r="AVU2340" s="142"/>
      <c r="AVV2340" s="142"/>
      <c r="AVW2340" s="142"/>
      <c r="AVX2340" s="142"/>
      <c r="AVY2340" s="142"/>
      <c r="AVZ2340" s="142"/>
      <c r="AWA2340" s="142"/>
      <c r="AWB2340" s="142"/>
      <c r="AWC2340" s="142"/>
      <c r="AWD2340" s="142"/>
      <c r="AWE2340" s="142"/>
      <c r="AWF2340" s="142"/>
      <c r="AWG2340" s="142"/>
      <c r="AWH2340" s="142"/>
      <c r="AWI2340" s="142"/>
      <c r="AWJ2340" s="142"/>
      <c r="AWK2340" s="142"/>
      <c r="AWL2340" s="142"/>
      <c r="AWM2340" s="142"/>
      <c r="AWN2340" s="142"/>
      <c r="AWO2340" s="142"/>
      <c r="AWP2340" s="142"/>
      <c r="AWQ2340" s="142"/>
      <c r="AWR2340" s="142"/>
      <c r="AWS2340" s="142"/>
      <c r="AWT2340" s="142"/>
      <c r="AWU2340" s="142"/>
      <c r="AWV2340" s="142"/>
      <c r="AWW2340" s="142"/>
      <c r="AWX2340" s="142"/>
      <c r="AWY2340" s="142"/>
      <c r="AWZ2340" s="142"/>
      <c r="AXA2340" s="142"/>
      <c r="AXB2340" s="142"/>
      <c r="AXC2340" s="142"/>
      <c r="AXD2340" s="142"/>
      <c r="AXE2340" s="142"/>
      <c r="AXF2340" s="142"/>
      <c r="AXG2340" s="142"/>
      <c r="AXH2340" s="142"/>
      <c r="AXI2340" s="142"/>
      <c r="AXJ2340" s="142"/>
      <c r="AXK2340" s="142"/>
      <c r="AXL2340" s="142"/>
      <c r="AXM2340" s="142"/>
      <c r="AXN2340" s="142"/>
      <c r="AXO2340" s="142"/>
      <c r="AXP2340" s="142"/>
      <c r="AXQ2340" s="142"/>
      <c r="AXR2340" s="142"/>
      <c r="AXS2340" s="142"/>
      <c r="AXT2340" s="142"/>
      <c r="AXU2340" s="142"/>
      <c r="AXV2340" s="142"/>
      <c r="AXW2340" s="142"/>
      <c r="AXX2340" s="142"/>
      <c r="AXY2340" s="142"/>
      <c r="AXZ2340" s="142"/>
      <c r="AYA2340" s="142"/>
      <c r="AYB2340" s="142"/>
      <c r="AYC2340" s="142"/>
      <c r="AYD2340" s="142"/>
      <c r="AYE2340" s="142"/>
      <c r="AYF2340" s="142"/>
      <c r="AYG2340" s="142"/>
      <c r="AYH2340" s="142"/>
      <c r="AYI2340" s="142"/>
      <c r="AYJ2340" s="142"/>
      <c r="AYK2340" s="142"/>
      <c r="AYL2340" s="142"/>
      <c r="AYM2340" s="142"/>
      <c r="AYN2340" s="142"/>
      <c r="AYO2340" s="142"/>
      <c r="AYP2340" s="142"/>
      <c r="AYQ2340" s="142"/>
      <c r="AYR2340" s="142"/>
      <c r="AYS2340" s="142"/>
      <c r="AYT2340" s="142"/>
      <c r="AYU2340" s="142"/>
      <c r="AYV2340" s="142"/>
      <c r="AYW2340" s="142"/>
      <c r="AYX2340" s="142"/>
      <c r="AYY2340" s="142"/>
      <c r="AYZ2340" s="142"/>
      <c r="AZA2340" s="142"/>
      <c r="AZB2340" s="142"/>
      <c r="AZC2340" s="142"/>
      <c r="AZD2340" s="142"/>
      <c r="AZE2340" s="142"/>
      <c r="AZF2340" s="142"/>
      <c r="AZG2340" s="142"/>
      <c r="AZH2340" s="142"/>
      <c r="AZI2340" s="142"/>
      <c r="AZJ2340" s="142"/>
      <c r="AZK2340" s="142"/>
      <c r="AZL2340" s="142"/>
      <c r="AZM2340" s="142"/>
      <c r="AZN2340" s="142"/>
      <c r="AZO2340" s="142"/>
      <c r="AZP2340" s="142"/>
      <c r="AZQ2340" s="142"/>
      <c r="AZR2340" s="142"/>
      <c r="AZS2340" s="142"/>
      <c r="AZT2340" s="142"/>
      <c r="AZU2340" s="142"/>
      <c r="AZV2340" s="142"/>
      <c r="AZW2340" s="142"/>
      <c r="AZX2340" s="142"/>
      <c r="AZY2340" s="142"/>
      <c r="AZZ2340" s="142"/>
      <c r="BAA2340" s="142"/>
      <c r="BAB2340" s="142"/>
      <c r="BAC2340" s="142"/>
      <c r="BAD2340" s="142"/>
      <c r="BAE2340" s="142"/>
      <c r="BAF2340" s="142"/>
      <c r="BAG2340" s="142"/>
      <c r="BAH2340" s="142"/>
      <c r="BAI2340" s="142"/>
      <c r="BAJ2340" s="142"/>
      <c r="BAK2340" s="142"/>
      <c r="BAL2340" s="142"/>
      <c r="BAM2340" s="142"/>
      <c r="BAN2340" s="142"/>
      <c r="BAO2340" s="142"/>
      <c r="BAP2340" s="142"/>
      <c r="BAQ2340" s="142"/>
      <c r="BAR2340" s="142"/>
      <c r="BAS2340" s="142"/>
      <c r="BAT2340" s="142"/>
      <c r="BAU2340" s="142"/>
      <c r="BAV2340" s="142"/>
      <c r="BAW2340" s="142"/>
      <c r="BAX2340" s="142"/>
      <c r="BAY2340" s="142"/>
      <c r="BAZ2340" s="142"/>
      <c r="BBA2340" s="142"/>
      <c r="BBB2340" s="142"/>
      <c r="BBC2340" s="142"/>
      <c r="BBD2340" s="142"/>
      <c r="BBE2340" s="142"/>
      <c r="BBF2340" s="142"/>
      <c r="BBG2340" s="142"/>
      <c r="BBH2340" s="142"/>
      <c r="BBI2340" s="142"/>
      <c r="BBJ2340" s="142"/>
      <c r="BBK2340" s="142"/>
      <c r="BBL2340" s="142"/>
      <c r="BBM2340" s="142"/>
      <c r="BBN2340" s="142"/>
      <c r="BBO2340" s="142"/>
      <c r="BBP2340" s="142"/>
      <c r="BBQ2340" s="142"/>
      <c r="BBR2340" s="142"/>
      <c r="BBS2340" s="142"/>
      <c r="BBT2340" s="142"/>
      <c r="BBU2340" s="142"/>
      <c r="BBV2340" s="142"/>
      <c r="BBW2340" s="142"/>
      <c r="BBX2340" s="142"/>
      <c r="BBY2340" s="142"/>
      <c r="BBZ2340" s="142"/>
      <c r="BCA2340" s="142"/>
      <c r="BCB2340" s="142"/>
      <c r="BCC2340" s="142"/>
      <c r="BCD2340" s="142"/>
      <c r="BCE2340" s="142"/>
      <c r="BCF2340" s="142"/>
      <c r="BCG2340" s="142"/>
      <c r="BCH2340" s="142"/>
      <c r="BCI2340" s="142"/>
      <c r="BCJ2340" s="142"/>
      <c r="BCK2340" s="142"/>
      <c r="BCL2340" s="142"/>
      <c r="BCM2340" s="142"/>
      <c r="BCN2340" s="142"/>
      <c r="BCO2340" s="142"/>
      <c r="BCP2340" s="142"/>
      <c r="BCQ2340" s="142"/>
      <c r="BCR2340" s="142"/>
      <c r="BCS2340" s="142"/>
      <c r="BCT2340" s="142"/>
      <c r="BCU2340" s="142"/>
      <c r="BCV2340" s="142"/>
      <c r="BCW2340" s="142"/>
      <c r="BCX2340" s="142"/>
      <c r="BCY2340" s="142"/>
      <c r="BCZ2340" s="142"/>
      <c r="BDA2340" s="142"/>
      <c r="BDB2340" s="142"/>
      <c r="BDC2340" s="142"/>
      <c r="BDD2340" s="142"/>
      <c r="BDE2340" s="142"/>
      <c r="BDF2340" s="142"/>
      <c r="BDG2340" s="142"/>
      <c r="BDH2340" s="142"/>
      <c r="BDI2340" s="142"/>
      <c r="BDJ2340" s="142"/>
      <c r="BDK2340" s="142"/>
      <c r="BDL2340" s="142"/>
      <c r="BDM2340" s="142"/>
      <c r="BDN2340" s="142"/>
      <c r="BDO2340" s="142"/>
      <c r="BDP2340" s="142"/>
      <c r="BDQ2340" s="142"/>
      <c r="BDR2340" s="142"/>
      <c r="BDS2340" s="142"/>
      <c r="BDT2340" s="142"/>
      <c r="BDU2340" s="142"/>
      <c r="BDV2340" s="142"/>
      <c r="BDW2340" s="142"/>
      <c r="BDX2340" s="142"/>
      <c r="BDY2340" s="142"/>
      <c r="BDZ2340" s="142"/>
      <c r="BEA2340" s="142"/>
      <c r="BEB2340" s="142"/>
      <c r="BEC2340" s="142"/>
      <c r="BED2340" s="142"/>
      <c r="BEE2340" s="142"/>
      <c r="BEF2340" s="142"/>
      <c r="BEG2340" s="142"/>
      <c r="BEH2340" s="142"/>
      <c r="BEI2340" s="142"/>
      <c r="BEJ2340" s="142"/>
      <c r="BEK2340" s="142"/>
      <c r="BEL2340" s="142"/>
      <c r="BEM2340" s="142"/>
      <c r="BEN2340" s="142"/>
      <c r="BEO2340" s="142"/>
      <c r="BEP2340" s="142"/>
      <c r="BEQ2340" s="142"/>
      <c r="BER2340" s="142"/>
      <c r="BES2340" s="142"/>
      <c r="BET2340" s="142"/>
      <c r="BEU2340" s="142"/>
      <c r="BEV2340" s="142"/>
      <c r="BEW2340" s="142"/>
      <c r="BEX2340" s="142"/>
      <c r="BEY2340" s="142"/>
      <c r="BEZ2340" s="142"/>
      <c r="BFA2340" s="142"/>
      <c r="BFB2340" s="142"/>
      <c r="BFC2340" s="142"/>
      <c r="BFD2340" s="142"/>
      <c r="BFE2340" s="142"/>
      <c r="BFF2340" s="142"/>
      <c r="BFG2340" s="142"/>
      <c r="BFH2340" s="142"/>
      <c r="BFI2340" s="142"/>
      <c r="BFJ2340" s="142"/>
      <c r="BFK2340" s="142"/>
      <c r="BFL2340" s="142"/>
      <c r="BFM2340" s="142"/>
      <c r="BFN2340" s="142"/>
      <c r="BFO2340" s="142"/>
      <c r="BFP2340" s="142"/>
      <c r="BFQ2340" s="142"/>
      <c r="BFR2340" s="142"/>
      <c r="BFS2340" s="142"/>
      <c r="BFT2340" s="142"/>
      <c r="BFU2340" s="142"/>
      <c r="BFV2340" s="142"/>
      <c r="BFW2340" s="142"/>
      <c r="BFX2340" s="142"/>
      <c r="BFY2340" s="142"/>
      <c r="BFZ2340" s="142"/>
      <c r="BGA2340" s="142"/>
      <c r="BGB2340" s="142"/>
      <c r="BGC2340" s="142"/>
      <c r="BGD2340" s="142"/>
      <c r="BGE2340" s="142"/>
      <c r="BGF2340" s="142"/>
      <c r="BGG2340" s="142"/>
      <c r="BGH2340" s="142"/>
      <c r="BGI2340" s="142"/>
      <c r="BGJ2340" s="142"/>
      <c r="BGK2340" s="142"/>
      <c r="BGL2340" s="142"/>
      <c r="BGM2340" s="142"/>
      <c r="BGN2340" s="142"/>
      <c r="BGO2340" s="142"/>
      <c r="BGP2340" s="142"/>
      <c r="BGQ2340" s="142"/>
      <c r="BGR2340" s="142"/>
      <c r="BGS2340" s="142"/>
      <c r="BGT2340" s="142"/>
      <c r="BGU2340" s="142"/>
      <c r="BGV2340" s="142"/>
      <c r="BGW2340" s="142"/>
      <c r="BGX2340" s="142"/>
      <c r="BGY2340" s="142"/>
      <c r="BGZ2340" s="142"/>
      <c r="BHA2340" s="142"/>
      <c r="BHB2340" s="142"/>
      <c r="BHC2340" s="142"/>
      <c r="BHD2340" s="142"/>
      <c r="BHE2340" s="142"/>
      <c r="BHF2340" s="142"/>
      <c r="BHG2340" s="142"/>
      <c r="BHH2340" s="142"/>
      <c r="BHI2340" s="142"/>
      <c r="BHJ2340" s="142"/>
      <c r="BHK2340" s="142"/>
      <c r="BHL2340" s="142"/>
      <c r="BHM2340" s="142"/>
      <c r="BHN2340" s="142"/>
      <c r="BHO2340" s="142"/>
      <c r="BHP2340" s="142"/>
      <c r="BHQ2340" s="142"/>
      <c r="BHR2340" s="142"/>
      <c r="BHS2340" s="142"/>
      <c r="BHT2340" s="142"/>
      <c r="BHU2340" s="142"/>
      <c r="BHV2340" s="142"/>
      <c r="BHW2340" s="142"/>
      <c r="BHX2340" s="142"/>
      <c r="BHY2340" s="142"/>
      <c r="BHZ2340" s="142"/>
      <c r="BIA2340" s="142"/>
      <c r="BIB2340" s="142"/>
      <c r="BIC2340" s="142"/>
      <c r="BID2340" s="142"/>
      <c r="BIE2340" s="142"/>
      <c r="BIF2340" s="142"/>
      <c r="BIG2340" s="142"/>
      <c r="BIH2340" s="142"/>
      <c r="BII2340" s="142"/>
      <c r="BIJ2340" s="142"/>
      <c r="BIK2340" s="142"/>
      <c r="BIL2340" s="142"/>
      <c r="BIM2340" s="142"/>
      <c r="BIN2340" s="142"/>
      <c r="BIO2340" s="142"/>
      <c r="BIP2340" s="142"/>
      <c r="BIQ2340" s="142"/>
      <c r="BIR2340" s="142"/>
      <c r="BIS2340" s="142"/>
      <c r="BIT2340" s="142"/>
      <c r="BIU2340" s="142"/>
      <c r="BIV2340" s="142"/>
      <c r="BIW2340" s="142"/>
      <c r="BIX2340" s="142"/>
      <c r="BIY2340" s="142"/>
      <c r="BIZ2340" s="142"/>
      <c r="BJA2340" s="142"/>
      <c r="BJB2340" s="142"/>
      <c r="BJC2340" s="142"/>
      <c r="BJD2340" s="142"/>
      <c r="BJE2340" s="142"/>
      <c r="BJF2340" s="142"/>
      <c r="BJG2340" s="142"/>
      <c r="BJH2340" s="142"/>
      <c r="BJI2340" s="142"/>
      <c r="BJJ2340" s="142"/>
      <c r="BJK2340" s="142"/>
      <c r="BJL2340" s="142"/>
      <c r="BJM2340" s="142"/>
      <c r="BJN2340" s="142"/>
      <c r="BJO2340" s="142"/>
      <c r="BJP2340" s="142"/>
      <c r="BJQ2340" s="142"/>
      <c r="BJR2340" s="142"/>
      <c r="BJS2340" s="142"/>
      <c r="BJT2340" s="142"/>
      <c r="BJU2340" s="142"/>
      <c r="BJV2340" s="142"/>
      <c r="BJW2340" s="142"/>
      <c r="BJX2340" s="142"/>
      <c r="BJY2340" s="142"/>
      <c r="BJZ2340" s="142"/>
      <c r="BKA2340" s="142"/>
      <c r="BKB2340" s="142"/>
      <c r="BKC2340" s="142"/>
      <c r="BKD2340" s="142"/>
      <c r="BKE2340" s="142"/>
      <c r="BKF2340" s="142"/>
      <c r="BKG2340" s="142"/>
      <c r="BKH2340" s="142"/>
      <c r="BKI2340" s="142"/>
      <c r="BKJ2340" s="142"/>
      <c r="BKK2340" s="142"/>
      <c r="BKL2340" s="142"/>
      <c r="BKM2340" s="142"/>
      <c r="BKN2340" s="142"/>
      <c r="BKO2340" s="142"/>
      <c r="BKP2340" s="142"/>
      <c r="BKQ2340" s="142"/>
      <c r="BKR2340" s="142"/>
      <c r="BKS2340" s="142"/>
      <c r="BKT2340" s="142"/>
      <c r="BKU2340" s="142"/>
      <c r="BKV2340" s="142"/>
      <c r="BKW2340" s="142"/>
      <c r="BKX2340" s="142"/>
      <c r="BKY2340" s="142"/>
      <c r="BKZ2340" s="142"/>
      <c r="BLA2340" s="142"/>
      <c r="BLB2340" s="142"/>
      <c r="BLC2340" s="142"/>
      <c r="BLD2340" s="142"/>
      <c r="BLE2340" s="142"/>
      <c r="BLF2340" s="142"/>
      <c r="BLG2340" s="142"/>
      <c r="BLH2340" s="142"/>
      <c r="BLI2340" s="142"/>
      <c r="BLJ2340" s="142"/>
      <c r="BLK2340" s="142"/>
      <c r="BLL2340" s="142"/>
      <c r="BLM2340" s="142"/>
      <c r="BLN2340" s="142"/>
      <c r="BLO2340" s="142"/>
      <c r="BLP2340" s="142"/>
      <c r="BLQ2340" s="142"/>
      <c r="BLR2340" s="142"/>
      <c r="BLS2340" s="142"/>
      <c r="BLT2340" s="142"/>
      <c r="BLU2340" s="142"/>
      <c r="BLV2340" s="142"/>
      <c r="BLW2340" s="142"/>
      <c r="BLX2340" s="142"/>
      <c r="BLY2340" s="142"/>
      <c r="BLZ2340" s="142"/>
      <c r="BMA2340" s="142"/>
      <c r="BMB2340" s="142"/>
      <c r="BMC2340" s="142"/>
      <c r="BMD2340" s="142"/>
      <c r="BME2340" s="142"/>
      <c r="BMF2340" s="142"/>
      <c r="BMG2340" s="142"/>
      <c r="BMH2340" s="142"/>
      <c r="BMI2340" s="142"/>
      <c r="BMJ2340" s="142"/>
      <c r="BMK2340" s="142"/>
      <c r="BML2340" s="142"/>
      <c r="BMM2340" s="142"/>
      <c r="BMN2340" s="142"/>
      <c r="BMO2340" s="142"/>
      <c r="BMP2340" s="142"/>
      <c r="BMQ2340" s="142"/>
      <c r="BMR2340" s="142"/>
      <c r="BMS2340" s="142"/>
      <c r="BMT2340" s="142"/>
      <c r="BMU2340" s="142"/>
      <c r="BMV2340" s="142"/>
      <c r="BMW2340" s="142"/>
      <c r="BMX2340" s="142"/>
      <c r="BMY2340" s="142"/>
      <c r="BMZ2340" s="142"/>
      <c r="BNA2340" s="142"/>
      <c r="BNB2340" s="142"/>
      <c r="BNC2340" s="142"/>
      <c r="BND2340" s="142"/>
      <c r="BNE2340" s="142"/>
      <c r="BNF2340" s="142"/>
      <c r="BNG2340" s="142"/>
      <c r="BNH2340" s="142"/>
      <c r="BNI2340" s="142"/>
      <c r="BNJ2340" s="142"/>
      <c r="BNK2340" s="142"/>
      <c r="BNL2340" s="142"/>
      <c r="BNM2340" s="142"/>
      <c r="BNN2340" s="142"/>
      <c r="BNO2340" s="142"/>
      <c r="BNP2340" s="142"/>
      <c r="BNQ2340" s="142"/>
      <c r="BNR2340" s="142"/>
      <c r="BNS2340" s="142"/>
      <c r="BNT2340" s="142"/>
      <c r="BNU2340" s="142"/>
      <c r="BNV2340" s="142"/>
      <c r="BNW2340" s="142"/>
      <c r="BNX2340" s="142"/>
      <c r="BNY2340" s="142"/>
      <c r="BNZ2340" s="142"/>
      <c r="BOA2340" s="142"/>
      <c r="BOB2340" s="142"/>
      <c r="BOC2340" s="142"/>
      <c r="BOD2340" s="142"/>
      <c r="BOE2340" s="142"/>
      <c r="BOF2340" s="142"/>
      <c r="BOG2340" s="142"/>
      <c r="BOH2340" s="142"/>
      <c r="BOI2340" s="142"/>
      <c r="BOJ2340" s="142"/>
      <c r="BOK2340" s="142"/>
      <c r="BOL2340" s="142"/>
      <c r="BOM2340" s="142"/>
      <c r="BON2340" s="142"/>
      <c r="BOO2340" s="142"/>
      <c r="BOP2340" s="142"/>
      <c r="BOQ2340" s="142"/>
      <c r="BOR2340" s="142"/>
      <c r="BOS2340" s="142"/>
      <c r="BOT2340" s="142"/>
      <c r="BOU2340" s="142"/>
      <c r="BOV2340" s="142"/>
      <c r="BOW2340" s="142"/>
      <c r="BOX2340" s="142"/>
      <c r="BOY2340" s="142"/>
      <c r="BOZ2340" s="142"/>
      <c r="BPA2340" s="142"/>
      <c r="BPB2340" s="142"/>
      <c r="BPC2340" s="142"/>
      <c r="BPD2340" s="142"/>
      <c r="BPE2340" s="142"/>
      <c r="BPF2340" s="142"/>
      <c r="BPG2340" s="142"/>
      <c r="BPH2340" s="142"/>
      <c r="BPI2340" s="142"/>
      <c r="BPJ2340" s="142"/>
      <c r="BPK2340" s="142"/>
      <c r="BPL2340" s="142"/>
      <c r="BPM2340" s="142"/>
      <c r="BPN2340" s="142"/>
      <c r="BPO2340" s="142"/>
      <c r="BPP2340" s="142"/>
      <c r="BPQ2340" s="142"/>
      <c r="BPR2340" s="142"/>
      <c r="BPS2340" s="142"/>
      <c r="BPT2340" s="142"/>
      <c r="BPU2340" s="142"/>
      <c r="BPV2340" s="142"/>
      <c r="BPW2340" s="142"/>
      <c r="BPX2340" s="142"/>
      <c r="BPY2340" s="142"/>
      <c r="BPZ2340" s="142"/>
      <c r="BQA2340" s="142"/>
      <c r="BQB2340" s="142"/>
      <c r="BQC2340" s="142"/>
      <c r="BQD2340" s="142"/>
      <c r="BQE2340" s="142"/>
      <c r="BQF2340" s="142"/>
      <c r="BQG2340" s="142"/>
      <c r="BQH2340" s="142"/>
      <c r="BQI2340" s="142"/>
      <c r="BQJ2340" s="142"/>
      <c r="BQK2340" s="142"/>
      <c r="BQL2340" s="142"/>
      <c r="BQM2340" s="142"/>
      <c r="BQN2340" s="142"/>
      <c r="BQO2340" s="142"/>
      <c r="BQP2340" s="142"/>
      <c r="BQQ2340" s="142"/>
      <c r="BQR2340" s="142"/>
      <c r="BQS2340" s="142"/>
      <c r="BQT2340" s="142"/>
      <c r="BQU2340" s="142"/>
      <c r="BQV2340" s="142"/>
      <c r="BQW2340" s="142"/>
      <c r="BQX2340" s="142"/>
      <c r="BQY2340" s="142"/>
      <c r="BQZ2340" s="142"/>
      <c r="BRA2340" s="142"/>
      <c r="BRB2340" s="142"/>
      <c r="BRC2340" s="142"/>
      <c r="BRD2340" s="142"/>
      <c r="BRE2340" s="142"/>
      <c r="BRF2340" s="142"/>
      <c r="BRG2340" s="142"/>
      <c r="BRH2340" s="142"/>
      <c r="BRI2340" s="142"/>
      <c r="BRJ2340" s="142"/>
      <c r="BRK2340" s="142"/>
      <c r="BRL2340" s="142"/>
      <c r="BRM2340" s="142"/>
      <c r="BRN2340" s="142"/>
      <c r="BRO2340" s="142"/>
      <c r="BRP2340" s="142"/>
      <c r="BRQ2340" s="142"/>
      <c r="BRR2340" s="142"/>
      <c r="BRS2340" s="142"/>
      <c r="BRT2340" s="142"/>
      <c r="BRU2340" s="142"/>
      <c r="BRV2340" s="142"/>
      <c r="BRW2340" s="142"/>
      <c r="BRX2340" s="142"/>
      <c r="BRY2340" s="142"/>
      <c r="BRZ2340" s="142"/>
      <c r="BSA2340" s="142"/>
      <c r="BSB2340" s="142"/>
      <c r="BSC2340" s="142"/>
      <c r="BSD2340" s="142"/>
      <c r="BSE2340" s="142"/>
      <c r="BSF2340" s="142"/>
      <c r="BSG2340" s="142"/>
      <c r="BSH2340" s="142"/>
      <c r="BSI2340" s="142"/>
      <c r="BSJ2340" s="142"/>
      <c r="BSK2340" s="142"/>
      <c r="BSL2340" s="142"/>
      <c r="BSM2340" s="142"/>
      <c r="BSN2340" s="142"/>
      <c r="BSO2340" s="142"/>
      <c r="BSP2340" s="142"/>
      <c r="BSQ2340" s="142"/>
      <c r="BSR2340" s="142"/>
      <c r="BSS2340" s="142"/>
      <c r="BST2340" s="142"/>
      <c r="BSU2340" s="142"/>
      <c r="BSV2340" s="142"/>
      <c r="BSW2340" s="142"/>
      <c r="BSX2340" s="142"/>
      <c r="BSY2340" s="142"/>
      <c r="BSZ2340" s="142"/>
      <c r="BTA2340" s="142"/>
      <c r="BTB2340" s="142"/>
      <c r="BTC2340" s="142"/>
      <c r="BTD2340" s="142"/>
      <c r="BTE2340" s="142"/>
      <c r="BTF2340" s="142"/>
      <c r="BTG2340" s="142"/>
      <c r="BTH2340" s="142"/>
      <c r="BTI2340" s="142"/>
      <c r="BTJ2340" s="142"/>
      <c r="BTK2340" s="142"/>
      <c r="BTL2340" s="142"/>
      <c r="BTM2340" s="142"/>
      <c r="BTN2340" s="142"/>
      <c r="BTO2340" s="142"/>
      <c r="BTP2340" s="142"/>
      <c r="BTQ2340" s="142"/>
      <c r="BTR2340" s="142"/>
      <c r="BTS2340" s="142"/>
      <c r="BTT2340" s="142"/>
      <c r="BTU2340" s="142"/>
      <c r="BTV2340" s="142"/>
      <c r="BTW2340" s="142"/>
      <c r="BTX2340" s="142"/>
      <c r="BTY2340" s="142"/>
      <c r="BTZ2340" s="142"/>
      <c r="BUA2340" s="142"/>
      <c r="BUB2340" s="142"/>
      <c r="BUC2340" s="142"/>
      <c r="BUD2340" s="142"/>
      <c r="BUE2340" s="142"/>
      <c r="BUF2340" s="142"/>
      <c r="BUG2340" s="142"/>
      <c r="BUH2340" s="142"/>
      <c r="BUI2340" s="142"/>
      <c r="BUJ2340" s="142"/>
      <c r="BUK2340" s="142"/>
      <c r="BUL2340" s="142"/>
      <c r="BUM2340" s="142"/>
      <c r="BUN2340" s="142"/>
      <c r="BUO2340" s="142"/>
      <c r="BUP2340" s="142"/>
      <c r="BUQ2340" s="142"/>
      <c r="BUR2340" s="142"/>
      <c r="BUS2340" s="142"/>
      <c r="BUT2340" s="142"/>
      <c r="BUU2340" s="142"/>
      <c r="BUV2340" s="142"/>
      <c r="BUW2340" s="142"/>
      <c r="BUX2340" s="142"/>
      <c r="BUY2340" s="142"/>
      <c r="BUZ2340" s="142"/>
      <c r="BVA2340" s="142"/>
      <c r="BVB2340" s="142"/>
      <c r="BVC2340" s="142"/>
      <c r="BVD2340" s="142"/>
      <c r="BVE2340" s="142"/>
      <c r="BVF2340" s="142"/>
      <c r="BVG2340" s="142"/>
      <c r="BVH2340" s="142"/>
      <c r="BVI2340" s="142"/>
      <c r="BVJ2340" s="142"/>
      <c r="BVK2340" s="142"/>
      <c r="BVL2340" s="142"/>
      <c r="BVM2340" s="142"/>
      <c r="BVN2340" s="142"/>
      <c r="BVO2340" s="142"/>
      <c r="BVP2340" s="142"/>
      <c r="BVQ2340" s="142"/>
      <c r="BVR2340" s="142"/>
      <c r="BVS2340" s="142"/>
      <c r="BVT2340" s="142"/>
      <c r="BVU2340" s="142"/>
      <c r="BVV2340" s="142"/>
      <c r="BVW2340" s="142"/>
      <c r="BVX2340" s="142"/>
      <c r="BVY2340" s="142"/>
      <c r="BVZ2340" s="142"/>
      <c r="BWA2340" s="142"/>
      <c r="BWB2340" s="142"/>
      <c r="BWC2340" s="142"/>
      <c r="BWD2340" s="142"/>
      <c r="BWE2340" s="142"/>
      <c r="BWF2340" s="142"/>
      <c r="BWG2340" s="142"/>
      <c r="BWH2340" s="142"/>
      <c r="BWI2340" s="142"/>
      <c r="BWJ2340" s="142"/>
      <c r="BWK2340" s="142"/>
      <c r="BWL2340" s="142"/>
      <c r="BWM2340" s="142"/>
      <c r="BWN2340" s="142"/>
      <c r="BWO2340" s="142"/>
      <c r="BWP2340" s="142"/>
      <c r="BWQ2340" s="142"/>
      <c r="BWR2340" s="142"/>
      <c r="BWS2340" s="142"/>
      <c r="BWT2340" s="142"/>
      <c r="BWU2340" s="142"/>
      <c r="BWV2340" s="142"/>
      <c r="BWW2340" s="142"/>
      <c r="BWX2340" s="142"/>
      <c r="BWY2340" s="142"/>
      <c r="BWZ2340" s="142"/>
      <c r="BXA2340" s="142"/>
      <c r="BXB2340" s="142"/>
      <c r="BXC2340" s="142"/>
      <c r="BXD2340" s="142"/>
      <c r="BXE2340" s="142"/>
      <c r="BXF2340" s="142"/>
      <c r="BXG2340" s="142"/>
      <c r="BXH2340" s="142"/>
      <c r="BXI2340" s="142"/>
      <c r="BXJ2340" s="142"/>
      <c r="BXK2340" s="142"/>
      <c r="BXL2340" s="142"/>
      <c r="BXM2340" s="142"/>
      <c r="BXN2340" s="142"/>
      <c r="BXO2340" s="142"/>
      <c r="BXP2340" s="142"/>
      <c r="BXQ2340" s="142"/>
      <c r="BXR2340" s="142"/>
      <c r="BXS2340" s="142"/>
      <c r="BXT2340" s="142"/>
      <c r="BXU2340" s="142"/>
      <c r="BXV2340" s="142"/>
      <c r="BXW2340" s="142"/>
      <c r="BXX2340" s="142"/>
      <c r="BXY2340" s="142"/>
      <c r="BXZ2340" s="142"/>
      <c r="BYA2340" s="142"/>
      <c r="BYB2340" s="142"/>
      <c r="BYC2340" s="142"/>
      <c r="BYD2340" s="142"/>
      <c r="BYE2340" s="142"/>
      <c r="BYF2340" s="142"/>
      <c r="BYG2340" s="142"/>
      <c r="BYH2340" s="142"/>
      <c r="BYI2340" s="142"/>
      <c r="BYJ2340" s="142"/>
      <c r="BYK2340" s="142"/>
      <c r="BYL2340" s="142"/>
      <c r="BYM2340" s="142"/>
      <c r="BYN2340" s="142"/>
      <c r="BYO2340" s="142"/>
      <c r="BYP2340" s="142"/>
      <c r="BYQ2340" s="142"/>
      <c r="BYR2340" s="142"/>
      <c r="BYS2340" s="142"/>
      <c r="BYT2340" s="142"/>
      <c r="BYU2340" s="142"/>
      <c r="BYV2340" s="142"/>
      <c r="BYW2340" s="142"/>
      <c r="BYX2340" s="142"/>
      <c r="BYY2340" s="142"/>
      <c r="BYZ2340" s="142"/>
      <c r="BZA2340" s="142"/>
      <c r="BZB2340" s="142"/>
      <c r="BZC2340" s="142"/>
      <c r="BZD2340" s="142"/>
      <c r="BZE2340" s="142"/>
      <c r="BZF2340" s="142"/>
      <c r="BZG2340" s="142"/>
      <c r="BZH2340" s="142"/>
      <c r="BZI2340" s="142"/>
      <c r="BZJ2340" s="142"/>
      <c r="BZK2340" s="142"/>
      <c r="BZL2340" s="142"/>
      <c r="BZM2340" s="142"/>
      <c r="BZN2340" s="142"/>
      <c r="BZO2340" s="142"/>
      <c r="BZP2340" s="142"/>
      <c r="BZQ2340" s="142"/>
      <c r="BZR2340" s="142"/>
      <c r="BZS2340" s="142"/>
      <c r="BZT2340" s="142"/>
      <c r="BZU2340" s="142"/>
      <c r="BZV2340" s="142"/>
      <c r="BZW2340" s="142"/>
      <c r="BZX2340" s="142"/>
      <c r="BZY2340" s="142"/>
      <c r="BZZ2340" s="142"/>
      <c r="CAA2340" s="142"/>
      <c r="CAB2340" s="142"/>
      <c r="CAC2340" s="142"/>
      <c r="CAD2340" s="142"/>
      <c r="CAE2340" s="142"/>
      <c r="CAF2340" s="142"/>
      <c r="CAG2340" s="142"/>
      <c r="CAH2340" s="142"/>
      <c r="CAI2340" s="142"/>
      <c r="CAJ2340" s="142"/>
      <c r="CAK2340" s="142"/>
      <c r="CAL2340" s="142"/>
      <c r="CAM2340" s="142"/>
      <c r="CAN2340" s="142"/>
      <c r="CAO2340" s="142"/>
      <c r="CAP2340" s="142"/>
      <c r="CAQ2340" s="142"/>
      <c r="CAR2340" s="142"/>
      <c r="CAS2340" s="142"/>
      <c r="CAT2340" s="142"/>
      <c r="CAU2340" s="142"/>
      <c r="CAV2340" s="142"/>
      <c r="CAW2340" s="142"/>
      <c r="CAX2340" s="142"/>
      <c r="CAY2340" s="142"/>
      <c r="CAZ2340" s="142"/>
      <c r="CBA2340" s="142"/>
      <c r="CBB2340" s="142"/>
      <c r="CBC2340" s="142"/>
      <c r="CBD2340" s="142"/>
      <c r="CBE2340" s="142"/>
      <c r="CBF2340" s="142"/>
      <c r="CBG2340" s="142"/>
      <c r="CBH2340" s="142"/>
      <c r="CBI2340" s="142"/>
      <c r="CBJ2340" s="142"/>
      <c r="CBK2340" s="142"/>
      <c r="CBL2340" s="142"/>
      <c r="CBM2340" s="142"/>
      <c r="CBN2340" s="142"/>
      <c r="CBO2340" s="142"/>
      <c r="CBP2340" s="142"/>
      <c r="CBQ2340" s="142"/>
      <c r="CBR2340" s="142"/>
      <c r="CBS2340" s="142"/>
      <c r="CBT2340" s="142"/>
      <c r="CBU2340" s="142"/>
      <c r="CBV2340" s="142"/>
      <c r="CBW2340" s="142"/>
      <c r="CBX2340" s="142"/>
      <c r="CBY2340" s="142"/>
      <c r="CBZ2340" s="142"/>
      <c r="CCA2340" s="142"/>
      <c r="CCB2340" s="142"/>
      <c r="CCC2340" s="142"/>
      <c r="CCD2340" s="142"/>
      <c r="CCE2340" s="142"/>
      <c r="CCF2340" s="142"/>
      <c r="CCG2340" s="142"/>
      <c r="CCH2340" s="142"/>
      <c r="CCI2340" s="142"/>
      <c r="CCJ2340" s="142"/>
      <c r="CCK2340" s="142"/>
      <c r="CCL2340" s="142"/>
      <c r="CCM2340" s="142"/>
      <c r="CCN2340" s="142"/>
      <c r="CCO2340" s="142"/>
      <c r="CCP2340" s="142"/>
      <c r="CCQ2340" s="142"/>
      <c r="CCR2340" s="142"/>
      <c r="CCS2340" s="142"/>
      <c r="CCT2340" s="142"/>
      <c r="CCU2340" s="142"/>
      <c r="CCV2340" s="142"/>
      <c r="CCW2340" s="142"/>
      <c r="CCX2340" s="142"/>
      <c r="CCY2340" s="142"/>
      <c r="CCZ2340" s="142"/>
      <c r="CDA2340" s="142"/>
      <c r="CDB2340" s="142"/>
      <c r="CDC2340" s="142"/>
      <c r="CDD2340" s="142"/>
      <c r="CDE2340" s="142"/>
      <c r="CDF2340" s="142"/>
      <c r="CDG2340" s="142"/>
      <c r="CDH2340" s="142"/>
      <c r="CDI2340" s="142"/>
      <c r="CDJ2340" s="142"/>
      <c r="CDK2340" s="142"/>
      <c r="CDL2340" s="142"/>
      <c r="CDM2340" s="142"/>
      <c r="CDN2340" s="142"/>
      <c r="CDO2340" s="142"/>
      <c r="CDP2340" s="142"/>
      <c r="CDQ2340" s="142"/>
      <c r="CDR2340" s="142"/>
      <c r="CDS2340" s="142"/>
      <c r="CDT2340" s="142"/>
      <c r="CDU2340" s="142"/>
      <c r="CDV2340" s="142"/>
      <c r="CDW2340" s="142"/>
      <c r="CDX2340" s="142"/>
      <c r="CDY2340" s="142"/>
      <c r="CDZ2340" s="142"/>
      <c r="CEA2340" s="142"/>
      <c r="CEB2340" s="142"/>
      <c r="CEC2340" s="142"/>
      <c r="CED2340" s="142"/>
      <c r="CEE2340" s="142"/>
      <c r="CEF2340" s="142"/>
      <c r="CEG2340" s="142"/>
      <c r="CEH2340" s="142"/>
      <c r="CEI2340" s="142"/>
      <c r="CEJ2340" s="142"/>
      <c r="CEK2340" s="142"/>
      <c r="CEL2340" s="142"/>
      <c r="CEM2340" s="142"/>
      <c r="CEN2340" s="142"/>
      <c r="CEO2340" s="142"/>
      <c r="CEP2340" s="142"/>
      <c r="CEQ2340" s="142"/>
      <c r="CER2340" s="142"/>
      <c r="CES2340" s="142"/>
      <c r="CET2340" s="142"/>
      <c r="CEU2340" s="142"/>
      <c r="CEV2340" s="142"/>
      <c r="CEW2340" s="142"/>
      <c r="CEX2340" s="142"/>
      <c r="CEY2340" s="142"/>
      <c r="CEZ2340" s="142"/>
      <c r="CFA2340" s="142"/>
      <c r="CFB2340" s="142"/>
      <c r="CFC2340" s="142"/>
      <c r="CFD2340" s="142"/>
      <c r="CFE2340" s="142"/>
      <c r="CFF2340" s="142"/>
      <c r="CFG2340" s="142"/>
      <c r="CFH2340" s="142"/>
      <c r="CFI2340" s="142"/>
      <c r="CFJ2340" s="142"/>
      <c r="CFK2340" s="142"/>
      <c r="CFL2340" s="142"/>
      <c r="CFM2340" s="142"/>
      <c r="CFN2340" s="142"/>
      <c r="CFO2340" s="142"/>
      <c r="CFP2340" s="142"/>
      <c r="CFQ2340" s="142"/>
      <c r="CFR2340" s="142"/>
      <c r="CFS2340" s="142"/>
      <c r="CFT2340" s="142"/>
      <c r="CFU2340" s="142"/>
      <c r="CFV2340" s="142"/>
      <c r="CFW2340" s="142"/>
      <c r="CFX2340" s="142"/>
      <c r="CFY2340" s="142"/>
      <c r="CFZ2340" s="142"/>
      <c r="CGA2340" s="142"/>
      <c r="CGB2340" s="142"/>
      <c r="CGC2340" s="142"/>
      <c r="CGD2340" s="142"/>
      <c r="CGE2340" s="142"/>
      <c r="CGF2340" s="142"/>
      <c r="CGG2340" s="142"/>
      <c r="CGH2340" s="142"/>
      <c r="CGI2340" s="142"/>
      <c r="CGJ2340" s="142"/>
      <c r="CGK2340" s="142"/>
      <c r="CGL2340" s="142"/>
      <c r="CGM2340" s="142"/>
      <c r="CGN2340" s="142"/>
      <c r="CGO2340" s="142"/>
      <c r="CGP2340" s="142"/>
      <c r="CGQ2340" s="142"/>
      <c r="CGR2340" s="142"/>
      <c r="CGS2340" s="142"/>
      <c r="CGT2340" s="142"/>
      <c r="CGU2340" s="142"/>
      <c r="CGV2340" s="142"/>
      <c r="CGW2340" s="142"/>
      <c r="CGX2340" s="142"/>
      <c r="CGY2340" s="142"/>
      <c r="CGZ2340" s="142"/>
      <c r="CHA2340" s="142"/>
      <c r="CHB2340" s="142"/>
      <c r="CHC2340" s="142"/>
      <c r="CHD2340" s="142"/>
      <c r="CHE2340" s="142"/>
      <c r="CHF2340" s="142"/>
      <c r="CHG2340" s="142"/>
      <c r="CHH2340" s="142"/>
      <c r="CHI2340" s="142"/>
      <c r="CHJ2340" s="142"/>
      <c r="CHK2340" s="142"/>
      <c r="CHL2340" s="142"/>
      <c r="CHM2340" s="142"/>
      <c r="CHN2340" s="142"/>
      <c r="CHO2340" s="142"/>
      <c r="CHP2340" s="142"/>
      <c r="CHQ2340" s="142"/>
      <c r="CHR2340" s="142"/>
      <c r="CHS2340" s="142"/>
      <c r="CHT2340" s="142"/>
      <c r="CHU2340" s="142"/>
      <c r="CHV2340" s="142"/>
      <c r="CHW2340" s="142"/>
      <c r="CHX2340" s="142"/>
      <c r="CHY2340" s="142"/>
      <c r="CHZ2340" s="142"/>
      <c r="CIA2340" s="142"/>
      <c r="CIB2340" s="142"/>
      <c r="CIC2340" s="142"/>
      <c r="CID2340" s="142"/>
      <c r="CIE2340" s="142"/>
      <c r="CIF2340" s="142"/>
      <c r="CIG2340" s="142"/>
      <c r="CIH2340" s="142"/>
      <c r="CII2340" s="142"/>
      <c r="CIJ2340" s="142"/>
      <c r="CIK2340" s="142"/>
      <c r="CIL2340" s="142"/>
      <c r="CIM2340" s="142"/>
      <c r="CIN2340" s="142"/>
      <c r="CIO2340" s="142"/>
      <c r="CIP2340" s="142"/>
      <c r="CIQ2340" s="142"/>
      <c r="CIR2340" s="142"/>
      <c r="CIS2340" s="142"/>
      <c r="CIT2340" s="142"/>
      <c r="CIU2340" s="142"/>
      <c r="CIV2340" s="142"/>
      <c r="CIW2340" s="142"/>
      <c r="CIX2340" s="142"/>
      <c r="CIY2340" s="142"/>
      <c r="CIZ2340" s="142"/>
      <c r="CJA2340" s="142"/>
      <c r="CJB2340" s="142"/>
      <c r="CJC2340" s="142"/>
      <c r="CJD2340" s="142"/>
      <c r="CJE2340" s="142"/>
      <c r="CJF2340" s="142"/>
      <c r="CJG2340" s="142"/>
      <c r="CJH2340" s="142"/>
      <c r="CJI2340" s="142"/>
      <c r="CJJ2340" s="142"/>
      <c r="CJK2340" s="142"/>
      <c r="CJL2340" s="142"/>
      <c r="CJM2340" s="142"/>
      <c r="CJN2340" s="142"/>
      <c r="CJO2340" s="142"/>
      <c r="CJP2340" s="142"/>
      <c r="CJQ2340" s="142"/>
      <c r="CJR2340" s="142"/>
      <c r="CJS2340" s="142"/>
      <c r="CJT2340" s="142"/>
      <c r="CJU2340" s="142"/>
      <c r="CJV2340" s="142"/>
      <c r="CJW2340" s="142"/>
      <c r="CJX2340" s="142"/>
      <c r="CJY2340" s="142"/>
      <c r="CJZ2340" s="142"/>
      <c r="CKA2340" s="142"/>
      <c r="CKB2340" s="142"/>
      <c r="CKC2340" s="142"/>
      <c r="CKD2340" s="142"/>
      <c r="CKE2340" s="142"/>
      <c r="CKF2340" s="142"/>
      <c r="CKG2340" s="142"/>
      <c r="CKH2340" s="142"/>
      <c r="CKI2340" s="142"/>
      <c r="CKJ2340" s="142"/>
      <c r="CKK2340" s="142"/>
      <c r="CKL2340" s="142"/>
      <c r="CKM2340" s="142"/>
      <c r="CKN2340" s="142"/>
      <c r="CKO2340" s="142"/>
      <c r="CKP2340" s="142"/>
      <c r="CKQ2340" s="142"/>
      <c r="CKR2340" s="142"/>
      <c r="CKS2340" s="142"/>
      <c r="CKT2340" s="142"/>
      <c r="CKU2340" s="142"/>
      <c r="CKV2340" s="142"/>
      <c r="CKW2340" s="142"/>
      <c r="CKX2340" s="142"/>
      <c r="CKY2340" s="142"/>
      <c r="CKZ2340" s="142"/>
      <c r="CLA2340" s="142"/>
      <c r="CLB2340" s="142"/>
      <c r="CLC2340" s="142"/>
      <c r="CLD2340" s="142"/>
      <c r="CLE2340" s="142"/>
      <c r="CLF2340" s="142"/>
      <c r="CLG2340" s="142"/>
      <c r="CLH2340" s="142"/>
      <c r="CLI2340" s="142"/>
      <c r="CLJ2340" s="142"/>
      <c r="CLK2340" s="142"/>
      <c r="CLL2340" s="142"/>
      <c r="CLM2340" s="142"/>
      <c r="CLN2340" s="142"/>
      <c r="CLO2340" s="142"/>
      <c r="CLP2340" s="142"/>
      <c r="CLQ2340" s="142"/>
      <c r="CLR2340" s="142"/>
      <c r="CLS2340" s="142"/>
      <c r="CLT2340" s="142"/>
      <c r="CLU2340" s="142"/>
      <c r="CLV2340" s="142"/>
      <c r="CLW2340" s="142"/>
      <c r="CLX2340" s="142"/>
      <c r="CLY2340" s="142"/>
      <c r="CLZ2340" s="142"/>
      <c r="CMA2340" s="142"/>
      <c r="CMB2340" s="142"/>
      <c r="CMC2340" s="142"/>
      <c r="CMD2340" s="142"/>
      <c r="CME2340" s="142"/>
      <c r="CMF2340" s="142"/>
      <c r="CMG2340" s="142"/>
      <c r="CMH2340" s="142"/>
      <c r="CMI2340" s="142"/>
      <c r="CMJ2340" s="142"/>
      <c r="CMK2340" s="142"/>
      <c r="CML2340" s="142"/>
      <c r="CMM2340" s="142"/>
      <c r="CMN2340" s="142"/>
      <c r="CMO2340" s="142"/>
      <c r="CMP2340" s="142"/>
      <c r="CMQ2340" s="142"/>
      <c r="CMR2340" s="142"/>
      <c r="CMS2340" s="142"/>
      <c r="CMT2340" s="142"/>
      <c r="CMU2340" s="142"/>
      <c r="CMV2340" s="142"/>
      <c r="CMW2340" s="142"/>
      <c r="CMX2340" s="142"/>
      <c r="CMY2340" s="142"/>
      <c r="CMZ2340" s="142"/>
      <c r="CNA2340" s="142"/>
      <c r="CNB2340" s="142"/>
      <c r="CNC2340" s="142"/>
      <c r="CND2340" s="142"/>
      <c r="CNE2340" s="142"/>
      <c r="CNF2340" s="142"/>
      <c r="CNG2340" s="142"/>
      <c r="CNH2340" s="142"/>
      <c r="CNI2340" s="142"/>
      <c r="CNJ2340" s="142"/>
      <c r="CNK2340" s="142"/>
      <c r="CNL2340" s="142"/>
      <c r="CNM2340" s="142"/>
      <c r="CNN2340" s="142"/>
      <c r="CNO2340" s="142"/>
      <c r="CNP2340" s="142"/>
      <c r="CNQ2340" s="142"/>
      <c r="CNR2340" s="142"/>
      <c r="CNS2340" s="142"/>
      <c r="CNT2340" s="142"/>
      <c r="CNU2340" s="142"/>
      <c r="CNV2340" s="142"/>
      <c r="CNW2340" s="142"/>
      <c r="CNX2340" s="142"/>
      <c r="CNY2340" s="142"/>
      <c r="CNZ2340" s="142"/>
      <c r="COA2340" s="142"/>
      <c r="COB2340" s="142"/>
      <c r="COC2340" s="142"/>
      <c r="COD2340" s="142"/>
      <c r="COE2340" s="142"/>
      <c r="COF2340" s="142"/>
      <c r="COG2340" s="142"/>
      <c r="COH2340" s="142"/>
      <c r="COI2340" s="142"/>
      <c r="COJ2340" s="142"/>
      <c r="COK2340" s="142"/>
      <c r="COL2340" s="142"/>
      <c r="COM2340" s="142"/>
      <c r="CON2340" s="142"/>
      <c r="COO2340" s="142"/>
      <c r="COP2340" s="142"/>
      <c r="COQ2340" s="142"/>
      <c r="COR2340" s="142"/>
      <c r="COS2340" s="142"/>
      <c r="COT2340" s="142"/>
      <c r="COU2340" s="142"/>
      <c r="COV2340" s="142"/>
      <c r="COW2340" s="142"/>
      <c r="COX2340" s="142"/>
      <c r="COY2340" s="142"/>
      <c r="COZ2340" s="142"/>
      <c r="CPA2340" s="142"/>
      <c r="CPB2340" s="142"/>
      <c r="CPC2340" s="142"/>
      <c r="CPD2340" s="142"/>
      <c r="CPE2340" s="142"/>
      <c r="CPF2340" s="142"/>
      <c r="CPG2340" s="142"/>
      <c r="CPH2340" s="142"/>
      <c r="CPI2340" s="142"/>
      <c r="CPJ2340" s="142"/>
      <c r="CPK2340" s="142"/>
      <c r="CPL2340" s="142"/>
      <c r="CPM2340" s="142"/>
      <c r="CPN2340" s="142"/>
      <c r="CPO2340" s="142"/>
      <c r="CPP2340" s="142"/>
      <c r="CPQ2340" s="142"/>
      <c r="CPR2340" s="142"/>
      <c r="CPS2340" s="142"/>
      <c r="CPT2340" s="142"/>
      <c r="CPU2340" s="142"/>
      <c r="CPV2340" s="142"/>
      <c r="CPW2340" s="142"/>
      <c r="CPX2340" s="142"/>
      <c r="CPY2340" s="142"/>
      <c r="CPZ2340" s="142"/>
      <c r="CQA2340" s="142"/>
      <c r="CQB2340" s="142"/>
      <c r="CQC2340" s="142"/>
      <c r="CQD2340" s="142"/>
      <c r="CQE2340" s="142"/>
      <c r="CQF2340" s="142"/>
      <c r="CQG2340" s="142"/>
      <c r="CQH2340" s="142"/>
      <c r="CQI2340" s="142"/>
      <c r="CQJ2340" s="142"/>
      <c r="CQK2340" s="142"/>
      <c r="CQL2340" s="142"/>
      <c r="CQM2340" s="142"/>
      <c r="CQN2340" s="142"/>
      <c r="CQO2340" s="142"/>
      <c r="CQP2340" s="142"/>
      <c r="CQQ2340" s="142"/>
      <c r="CQR2340" s="142"/>
      <c r="CQS2340" s="142"/>
      <c r="CQT2340" s="142"/>
      <c r="CQU2340" s="142"/>
      <c r="CQV2340" s="142"/>
      <c r="CQW2340" s="142"/>
      <c r="CQX2340" s="142"/>
      <c r="CQY2340" s="142"/>
      <c r="CQZ2340" s="142"/>
      <c r="CRA2340" s="142"/>
      <c r="CRB2340" s="142"/>
      <c r="CRC2340" s="142"/>
      <c r="CRD2340" s="142"/>
      <c r="CRE2340" s="142"/>
      <c r="CRF2340" s="142"/>
      <c r="CRG2340" s="142"/>
      <c r="CRH2340" s="142"/>
      <c r="CRI2340" s="142"/>
      <c r="CRJ2340" s="142"/>
      <c r="CRK2340" s="142"/>
      <c r="CRL2340" s="142"/>
      <c r="CRM2340" s="142"/>
      <c r="CRN2340" s="142"/>
      <c r="CRO2340" s="142"/>
      <c r="CRP2340" s="142"/>
      <c r="CRQ2340" s="142"/>
      <c r="CRR2340" s="142"/>
      <c r="CRS2340" s="142"/>
      <c r="CRT2340" s="142"/>
      <c r="CRU2340" s="142"/>
      <c r="CRV2340" s="142"/>
      <c r="CRW2340" s="142"/>
      <c r="CRX2340" s="142"/>
      <c r="CRY2340" s="142"/>
      <c r="CRZ2340" s="142"/>
      <c r="CSA2340" s="142"/>
      <c r="CSB2340" s="142"/>
      <c r="CSC2340" s="142"/>
      <c r="CSD2340" s="142"/>
      <c r="CSE2340" s="142"/>
      <c r="CSF2340" s="142"/>
      <c r="CSG2340" s="142"/>
      <c r="CSH2340" s="142"/>
      <c r="CSI2340" s="142"/>
      <c r="CSJ2340" s="142"/>
      <c r="CSK2340" s="142"/>
      <c r="CSL2340" s="142"/>
      <c r="CSM2340" s="142"/>
      <c r="CSN2340" s="142"/>
      <c r="CSO2340" s="142"/>
      <c r="CSP2340" s="142"/>
      <c r="CSQ2340" s="142"/>
      <c r="CSR2340" s="142"/>
      <c r="CSS2340" s="142"/>
      <c r="CST2340" s="142"/>
      <c r="CSU2340" s="142"/>
      <c r="CSV2340" s="142"/>
      <c r="CSW2340" s="142"/>
      <c r="CSX2340" s="142"/>
      <c r="CSY2340" s="142"/>
      <c r="CSZ2340" s="142"/>
      <c r="CTA2340" s="142"/>
      <c r="CTB2340" s="142"/>
      <c r="CTC2340" s="142"/>
      <c r="CTD2340" s="142"/>
      <c r="CTE2340" s="142"/>
      <c r="CTF2340" s="142"/>
      <c r="CTG2340" s="142"/>
      <c r="CTH2340" s="142"/>
      <c r="CTI2340" s="142"/>
      <c r="CTJ2340" s="142"/>
      <c r="CTK2340" s="142"/>
      <c r="CTL2340" s="142"/>
      <c r="CTM2340" s="142"/>
      <c r="CTN2340" s="142"/>
      <c r="CTO2340" s="142"/>
      <c r="CTP2340" s="142"/>
      <c r="CTQ2340" s="142"/>
      <c r="CTR2340" s="142"/>
      <c r="CTS2340" s="142"/>
      <c r="CTT2340" s="142"/>
      <c r="CTU2340" s="142"/>
      <c r="CTV2340" s="142"/>
      <c r="CTW2340" s="142"/>
      <c r="CTX2340" s="142"/>
      <c r="CTY2340" s="142"/>
      <c r="CTZ2340" s="142"/>
      <c r="CUA2340" s="142"/>
      <c r="CUB2340" s="142"/>
      <c r="CUC2340" s="142"/>
      <c r="CUD2340" s="142"/>
      <c r="CUE2340" s="142"/>
      <c r="CUF2340" s="142"/>
      <c r="CUG2340" s="142"/>
      <c r="CUH2340" s="142"/>
      <c r="CUI2340" s="142"/>
      <c r="CUJ2340" s="142"/>
      <c r="CUK2340" s="142"/>
      <c r="CUL2340" s="142"/>
      <c r="CUM2340" s="142"/>
      <c r="CUN2340" s="142"/>
      <c r="CUO2340" s="142"/>
      <c r="CUP2340" s="142"/>
      <c r="CUQ2340" s="142"/>
      <c r="CUR2340" s="142"/>
      <c r="CUS2340" s="142"/>
      <c r="CUT2340" s="142"/>
      <c r="CUU2340" s="142"/>
      <c r="CUV2340" s="142"/>
      <c r="CUW2340" s="142"/>
      <c r="CUX2340" s="142"/>
      <c r="CUY2340" s="142"/>
      <c r="CUZ2340" s="142"/>
      <c r="CVA2340" s="142"/>
      <c r="CVB2340" s="142"/>
      <c r="CVC2340" s="142"/>
      <c r="CVD2340" s="142"/>
      <c r="CVE2340" s="142"/>
      <c r="CVF2340" s="142"/>
      <c r="CVG2340" s="142"/>
      <c r="CVH2340" s="142"/>
      <c r="CVI2340" s="142"/>
      <c r="CVJ2340" s="142"/>
      <c r="CVK2340" s="142"/>
      <c r="CVL2340" s="142"/>
      <c r="CVM2340" s="142"/>
      <c r="CVN2340" s="142"/>
      <c r="CVO2340" s="142"/>
      <c r="CVP2340" s="142"/>
      <c r="CVQ2340" s="142"/>
      <c r="CVR2340" s="142"/>
      <c r="CVS2340" s="142"/>
      <c r="CVT2340" s="142"/>
      <c r="CVU2340" s="142"/>
      <c r="CVV2340" s="142"/>
      <c r="CVW2340" s="142"/>
      <c r="CVX2340" s="142"/>
      <c r="CVY2340" s="142"/>
      <c r="CVZ2340" s="142"/>
      <c r="CWA2340" s="142"/>
      <c r="CWB2340" s="142"/>
      <c r="CWC2340" s="142"/>
      <c r="CWD2340" s="142"/>
      <c r="CWE2340" s="142"/>
      <c r="CWF2340" s="142"/>
      <c r="CWG2340" s="142"/>
      <c r="CWH2340" s="142"/>
      <c r="CWI2340" s="142"/>
      <c r="CWJ2340" s="142"/>
      <c r="CWK2340" s="142"/>
      <c r="CWL2340" s="142"/>
      <c r="CWM2340" s="142"/>
      <c r="CWN2340" s="142"/>
      <c r="CWO2340" s="142"/>
      <c r="CWP2340" s="142"/>
      <c r="CWQ2340" s="142"/>
      <c r="CWR2340" s="142"/>
      <c r="CWS2340" s="142"/>
      <c r="CWT2340" s="142"/>
      <c r="CWU2340" s="142"/>
      <c r="CWV2340" s="142"/>
      <c r="CWW2340" s="142"/>
      <c r="CWX2340" s="142"/>
      <c r="CWY2340" s="142"/>
      <c r="CWZ2340" s="142"/>
      <c r="CXA2340" s="142"/>
      <c r="CXB2340" s="142"/>
      <c r="CXC2340" s="142"/>
      <c r="CXD2340" s="142"/>
      <c r="CXE2340" s="142"/>
      <c r="CXF2340" s="142"/>
      <c r="CXG2340" s="142"/>
      <c r="CXH2340" s="142"/>
      <c r="CXI2340" s="142"/>
      <c r="CXJ2340" s="142"/>
      <c r="CXK2340" s="142"/>
      <c r="CXL2340" s="142"/>
      <c r="CXM2340" s="142"/>
      <c r="CXN2340" s="142"/>
      <c r="CXO2340" s="142"/>
      <c r="CXP2340" s="142"/>
      <c r="CXQ2340" s="142"/>
      <c r="CXR2340" s="142"/>
      <c r="CXS2340" s="142"/>
      <c r="CXT2340" s="142"/>
      <c r="CXU2340" s="142"/>
      <c r="CXV2340" s="142"/>
      <c r="CXW2340" s="142"/>
      <c r="CXX2340" s="142"/>
      <c r="CXY2340" s="142"/>
      <c r="CXZ2340" s="142"/>
      <c r="CYA2340" s="142"/>
      <c r="CYB2340" s="142"/>
      <c r="CYC2340" s="142"/>
      <c r="CYD2340" s="142"/>
      <c r="CYE2340" s="142"/>
      <c r="CYF2340" s="142"/>
      <c r="CYG2340" s="142"/>
      <c r="CYH2340" s="142"/>
      <c r="CYI2340" s="142"/>
      <c r="CYJ2340" s="142"/>
      <c r="CYK2340" s="142"/>
      <c r="CYL2340" s="142"/>
      <c r="CYM2340" s="142"/>
      <c r="CYN2340" s="142"/>
      <c r="CYO2340" s="142"/>
      <c r="CYP2340" s="142"/>
      <c r="CYQ2340" s="142"/>
      <c r="CYR2340" s="142"/>
      <c r="CYS2340" s="142"/>
      <c r="CYT2340" s="142"/>
      <c r="CYU2340" s="142"/>
      <c r="CYV2340" s="142"/>
      <c r="CYW2340" s="142"/>
      <c r="CYX2340" s="142"/>
      <c r="CYY2340" s="142"/>
      <c r="CYZ2340" s="142"/>
      <c r="CZA2340" s="142"/>
      <c r="CZB2340" s="142"/>
      <c r="CZC2340" s="142"/>
      <c r="CZD2340" s="142"/>
      <c r="CZE2340" s="142"/>
      <c r="CZF2340" s="142"/>
      <c r="CZG2340" s="142"/>
      <c r="CZH2340" s="142"/>
      <c r="CZI2340" s="142"/>
      <c r="CZJ2340" s="142"/>
      <c r="CZK2340" s="142"/>
      <c r="CZL2340" s="142"/>
      <c r="CZM2340" s="142"/>
      <c r="CZN2340" s="142"/>
      <c r="CZO2340" s="142"/>
      <c r="CZP2340" s="142"/>
      <c r="CZQ2340" s="142"/>
      <c r="CZR2340" s="142"/>
      <c r="CZS2340" s="142"/>
      <c r="CZT2340" s="142"/>
      <c r="CZU2340" s="142"/>
      <c r="CZV2340" s="142"/>
      <c r="CZW2340" s="142"/>
      <c r="CZX2340" s="142"/>
      <c r="CZY2340" s="142"/>
      <c r="CZZ2340" s="142"/>
      <c r="DAA2340" s="142"/>
      <c r="DAB2340" s="142"/>
      <c r="DAC2340" s="142"/>
      <c r="DAD2340" s="142"/>
      <c r="DAE2340" s="142"/>
      <c r="DAF2340" s="142"/>
      <c r="DAG2340" s="142"/>
      <c r="DAH2340" s="142"/>
      <c r="DAI2340" s="142"/>
      <c r="DAJ2340" s="142"/>
      <c r="DAK2340" s="142"/>
      <c r="DAL2340" s="142"/>
      <c r="DAM2340" s="142"/>
      <c r="DAN2340" s="142"/>
      <c r="DAO2340" s="142"/>
      <c r="DAP2340" s="142"/>
      <c r="DAQ2340" s="142"/>
      <c r="DAR2340" s="142"/>
      <c r="DAS2340" s="142"/>
      <c r="DAT2340" s="142"/>
      <c r="DAU2340" s="142"/>
      <c r="DAV2340" s="142"/>
      <c r="DAW2340" s="142"/>
      <c r="DAX2340" s="142"/>
      <c r="DAY2340" s="142"/>
      <c r="DAZ2340" s="142"/>
      <c r="DBA2340" s="142"/>
      <c r="DBB2340" s="142"/>
      <c r="DBC2340" s="142"/>
      <c r="DBD2340" s="142"/>
      <c r="DBE2340" s="142"/>
      <c r="DBF2340" s="142"/>
      <c r="DBG2340" s="142"/>
      <c r="DBH2340" s="142"/>
      <c r="DBI2340" s="142"/>
      <c r="DBJ2340" s="142"/>
      <c r="DBK2340" s="142"/>
      <c r="DBL2340" s="142"/>
      <c r="DBM2340" s="142"/>
      <c r="DBN2340" s="142"/>
      <c r="DBO2340" s="142"/>
      <c r="DBP2340" s="142"/>
      <c r="DBQ2340" s="142"/>
      <c r="DBR2340" s="142"/>
      <c r="DBS2340" s="142"/>
      <c r="DBT2340" s="142"/>
      <c r="DBU2340" s="142"/>
      <c r="DBV2340" s="142"/>
      <c r="DBW2340" s="142"/>
      <c r="DBX2340" s="142"/>
      <c r="DBY2340" s="142"/>
      <c r="DBZ2340" s="142"/>
      <c r="DCA2340" s="142"/>
      <c r="DCB2340" s="142"/>
      <c r="DCC2340" s="142"/>
      <c r="DCD2340" s="142"/>
      <c r="DCE2340" s="142"/>
      <c r="DCF2340" s="142"/>
      <c r="DCG2340" s="142"/>
      <c r="DCH2340" s="142"/>
      <c r="DCI2340" s="142"/>
      <c r="DCJ2340" s="142"/>
      <c r="DCK2340" s="142"/>
      <c r="DCL2340" s="142"/>
      <c r="DCM2340" s="142"/>
      <c r="DCN2340" s="142"/>
      <c r="DCO2340" s="142"/>
      <c r="DCP2340" s="142"/>
      <c r="DCQ2340" s="142"/>
      <c r="DCR2340" s="142"/>
      <c r="DCS2340" s="142"/>
      <c r="DCT2340" s="142"/>
      <c r="DCU2340" s="142"/>
      <c r="DCV2340" s="142"/>
      <c r="DCW2340" s="142"/>
      <c r="DCX2340" s="142"/>
      <c r="DCY2340" s="142"/>
      <c r="DCZ2340" s="142"/>
      <c r="DDA2340" s="142"/>
      <c r="DDB2340" s="142"/>
      <c r="DDC2340" s="142"/>
      <c r="DDD2340" s="142"/>
      <c r="DDE2340" s="142"/>
      <c r="DDF2340" s="142"/>
      <c r="DDG2340" s="142"/>
      <c r="DDH2340" s="142"/>
      <c r="DDI2340" s="142"/>
      <c r="DDJ2340" s="142"/>
      <c r="DDK2340" s="142"/>
      <c r="DDL2340" s="142"/>
      <c r="DDM2340" s="142"/>
      <c r="DDN2340" s="142"/>
      <c r="DDO2340" s="142"/>
      <c r="DDP2340" s="142"/>
      <c r="DDQ2340" s="142"/>
      <c r="DDR2340" s="142"/>
      <c r="DDS2340" s="142"/>
      <c r="DDT2340" s="142"/>
      <c r="DDU2340" s="142"/>
      <c r="DDV2340" s="142"/>
      <c r="DDW2340" s="142"/>
      <c r="DDX2340" s="142"/>
      <c r="DDY2340" s="142"/>
      <c r="DDZ2340" s="142"/>
      <c r="DEA2340" s="142"/>
      <c r="DEB2340" s="142"/>
      <c r="DEC2340" s="142"/>
      <c r="DED2340" s="142"/>
      <c r="DEE2340" s="142"/>
      <c r="DEF2340" s="142"/>
      <c r="DEG2340" s="142"/>
      <c r="DEH2340" s="142"/>
      <c r="DEI2340" s="142"/>
      <c r="DEJ2340" s="142"/>
      <c r="DEK2340" s="142"/>
      <c r="DEL2340" s="142"/>
      <c r="DEM2340" s="142"/>
      <c r="DEN2340" s="142"/>
      <c r="DEO2340" s="142"/>
      <c r="DEP2340" s="142"/>
      <c r="DEQ2340" s="142"/>
      <c r="DER2340" s="142"/>
      <c r="DES2340" s="142"/>
      <c r="DET2340" s="142"/>
      <c r="DEU2340" s="142"/>
      <c r="DEV2340" s="142"/>
      <c r="DEW2340" s="142"/>
      <c r="DEX2340" s="142"/>
      <c r="DEY2340" s="142"/>
      <c r="DEZ2340" s="142"/>
      <c r="DFA2340" s="142"/>
      <c r="DFB2340" s="142"/>
      <c r="DFC2340" s="142"/>
      <c r="DFD2340" s="142"/>
      <c r="DFE2340" s="142"/>
      <c r="DFF2340" s="142"/>
      <c r="DFG2340" s="142"/>
      <c r="DFH2340" s="142"/>
      <c r="DFI2340" s="142"/>
      <c r="DFJ2340" s="142"/>
      <c r="DFK2340" s="142"/>
      <c r="DFL2340" s="142"/>
      <c r="DFM2340" s="142"/>
      <c r="DFN2340" s="142"/>
      <c r="DFO2340" s="142"/>
      <c r="DFP2340" s="142"/>
      <c r="DFQ2340" s="142"/>
      <c r="DFR2340" s="142"/>
      <c r="DFS2340" s="142"/>
      <c r="DFT2340" s="142"/>
      <c r="DFU2340" s="142"/>
      <c r="DFV2340" s="142"/>
      <c r="DFW2340" s="142"/>
      <c r="DFX2340" s="142"/>
      <c r="DFY2340" s="142"/>
      <c r="DFZ2340" s="142"/>
      <c r="DGA2340" s="142"/>
      <c r="DGB2340" s="142"/>
      <c r="DGC2340" s="142"/>
      <c r="DGD2340" s="142"/>
      <c r="DGE2340" s="142"/>
      <c r="DGF2340" s="142"/>
      <c r="DGG2340" s="142"/>
      <c r="DGH2340" s="142"/>
      <c r="DGI2340" s="142"/>
      <c r="DGJ2340" s="142"/>
      <c r="DGK2340" s="142"/>
      <c r="DGL2340" s="142"/>
      <c r="DGM2340" s="142"/>
      <c r="DGN2340" s="142"/>
      <c r="DGO2340" s="142"/>
      <c r="DGP2340" s="142"/>
      <c r="DGQ2340" s="142"/>
      <c r="DGR2340" s="142"/>
      <c r="DGS2340" s="142"/>
      <c r="DGT2340" s="142"/>
      <c r="DGU2340" s="142"/>
      <c r="DGV2340" s="142"/>
      <c r="DGW2340" s="142"/>
      <c r="DGX2340" s="142"/>
      <c r="DGY2340" s="142"/>
      <c r="DGZ2340" s="142"/>
      <c r="DHA2340" s="142"/>
      <c r="DHB2340" s="142"/>
      <c r="DHC2340" s="142"/>
      <c r="DHD2340" s="142"/>
      <c r="DHE2340" s="142"/>
      <c r="DHF2340" s="142"/>
      <c r="DHG2340" s="142"/>
      <c r="DHH2340" s="142"/>
      <c r="DHI2340" s="142"/>
      <c r="DHJ2340" s="142"/>
      <c r="DHK2340" s="142"/>
      <c r="DHL2340" s="142"/>
      <c r="DHM2340" s="142"/>
      <c r="DHN2340" s="142"/>
      <c r="DHO2340" s="142"/>
      <c r="DHP2340" s="142"/>
      <c r="DHQ2340" s="142"/>
      <c r="DHR2340" s="142"/>
      <c r="DHS2340" s="142"/>
      <c r="DHT2340" s="142"/>
      <c r="DHU2340" s="142"/>
      <c r="DHV2340" s="142"/>
      <c r="DHW2340" s="142"/>
      <c r="DHX2340" s="142"/>
      <c r="DHY2340" s="142"/>
      <c r="DHZ2340" s="142"/>
      <c r="DIA2340" s="142"/>
      <c r="DIB2340" s="142"/>
      <c r="DIC2340" s="142"/>
      <c r="DID2340" s="142"/>
      <c r="DIE2340" s="142"/>
      <c r="DIF2340" s="142"/>
      <c r="DIG2340" s="142"/>
      <c r="DIH2340" s="142"/>
      <c r="DII2340" s="142"/>
      <c r="DIJ2340" s="142"/>
      <c r="DIK2340" s="142"/>
      <c r="DIL2340" s="142"/>
      <c r="DIM2340" s="142"/>
      <c r="DIN2340" s="142"/>
      <c r="DIO2340" s="142"/>
      <c r="DIP2340" s="142"/>
      <c r="DIQ2340" s="142"/>
      <c r="DIR2340" s="142"/>
      <c r="DIS2340" s="142"/>
      <c r="DIT2340" s="142"/>
      <c r="DIU2340" s="142"/>
      <c r="DIV2340" s="142"/>
      <c r="DIW2340" s="142"/>
      <c r="DIX2340" s="142"/>
      <c r="DIY2340" s="142"/>
      <c r="DIZ2340" s="142"/>
      <c r="DJA2340" s="142"/>
      <c r="DJB2340" s="142"/>
      <c r="DJC2340" s="142"/>
      <c r="DJD2340" s="142"/>
      <c r="DJE2340" s="142"/>
      <c r="DJF2340" s="142"/>
      <c r="DJG2340" s="142"/>
      <c r="DJH2340" s="142"/>
      <c r="DJI2340" s="142"/>
      <c r="DJJ2340" s="142"/>
      <c r="DJK2340" s="142"/>
      <c r="DJL2340" s="142"/>
      <c r="DJM2340" s="142"/>
      <c r="DJN2340" s="142"/>
      <c r="DJO2340" s="142"/>
      <c r="DJP2340" s="142"/>
      <c r="DJQ2340" s="142"/>
      <c r="DJR2340" s="142"/>
      <c r="DJS2340" s="142"/>
      <c r="DJT2340" s="142"/>
      <c r="DJU2340" s="142"/>
      <c r="DJV2340" s="142"/>
      <c r="DJW2340" s="142"/>
      <c r="DJX2340" s="142"/>
      <c r="DJY2340" s="142"/>
      <c r="DJZ2340" s="142"/>
      <c r="DKA2340" s="142"/>
      <c r="DKB2340" s="142"/>
      <c r="DKC2340" s="142"/>
      <c r="DKD2340" s="142"/>
      <c r="DKE2340" s="142"/>
      <c r="DKF2340" s="142"/>
      <c r="DKG2340" s="142"/>
      <c r="DKH2340" s="142"/>
      <c r="DKI2340" s="142"/>
      <c r="DKJ2340" s="142"/>
      <c r="DKK2340" s="142"/>
      <c r="DKL2340" s="142"/>
      <c r="DKM2340" s="142"/>
      <c r="DKN2340" s="142"/>
      <c r="DKO2340" s="142"/>
      <c r="DKP2340" s="142"/>
      <c r="DKQ2340" s="142"/>
      <c r="DKR2340" s="142"/>
      <c r="DKS2340" s="142"/>
      <c r="DKT2340" s="142"/>
      <c r="DKU2340" s="142"/>
      <c r="DKV2340" s="142"/>
      <c r="DKW2340" s="142"/>
      <c r="DKX2340" s="142"/>
      <c r="DKY2340" s="142"/>
      <c r="DKZ2340" s="142"/>
      <c r="DLA2340" s="142"/>
      <c r="DLB2340" s="142"/>
      <c r="DLC2340" s="142"/>
      <c r="DLD2340" s="142"/>
      <c r="DLE2340" s="142"/>
      <c r="DLF2340" s="142"/>
      <c r="DLG2340" s="142"/>
      <c r="DLH2340" s="142"/>
      <c r="DLI2340" s="142"/>
      <c r="DLJ2340" s="142"/>
      <c r="DLK2340" s="142"/>
      <c r="DLL2340" s="142"/>
      <c r="DLM2340" s="142"/>
      <c r="DLN2340" s="142"/>
      <c r="DLO2340" s="142"/>
      <c r="DLP2340" s="142"/>
      <c r="DLQ2340" s="142"/>
      <c r="DLR2340" s="142"/>
      <c r="DLS2340" s="142"/>
      <c r="DLT2340" s="142"/>
      <c r="DLU2340" s="142"/>
      <c r="DLV2340" s="142"/>
      <c r="DLW2340" s="142"/>
      <c r="DLX2340" s="142"/>
      <c r="DLY2340" s="142"/>
      <c r="DLZ2340" s="142"/>
      <c r="DMA2340" s="142"/>
      <c r="DMB2340" s="142"/>
      <c r="DMC2340" s="142"/>
      <c r="DMD2340" s="142"/>
      <c r="DME2340" s="142"/>
      <c r="DMF2340" s="142"/>
      <c r="DMG2340" s="142"/>
      <c r="DMH2340" s="142"/>
      <c r="DMI2340" s="142"/>
      <c r="DMJ2340" s="142"/>
      <c r="DMK2340" s="142"/>
      <c r="DML2340" s="142"/>
      <c r="DMM2340" s="142"/>
      <c r="DMN2340" s="142"/>
      <c r="DMO2340" s="142"/>
      <c r="DMP2340" s="142"/>
      <c r="DMQ2340" s="142"/>
      <c r="DMR2340" s="142"/>
      <c r="DMS2340" s="142"/>
      <c r="DMT2340" s="142"/>
      <c r="DMU2340" s="142"/>
      <c r="DMV2340" s="142"/>
      <c r="DMW2340" s="142"/>
      <c r="DMX2340" s="142"/>
      <c r="DMY2340" s="142"/>
      <c r="DMZ2340" s="142"/>
      <c r="DNA2340" s="142"/>
      <c r="DNB2340" s="142"/>
      <c r="DNC2340" s="142"/>
      <c r="DND2340" s="142"/>
      <c r="DNE2340" s="142"/>
      <c r="DNF2340" s="142"/>
      <c r="DNG2340" s="142"/>
      <c r="DNH2340" s="142"/>
      <c r="DNI2340" s="142"/>
      <c r="DNJ2340" s="142"/>
      <c r="DNK2340" s="142"/>
      <c r="DNL2340" s="142"/>
      <c r="DNM2340" s="142"/>
      <c r="DNN2340" s="142"/>
      <c r="DNO2340" s="142"/>
      <c r="DNP2340" s="142"/>
      <c r="DNQ2340" s="142"/>
      <c r="DNR2340" s="142"/>
      <c r="DNS2340" s="142"/>
      <c r="DNT2340" s="142"/>
      <c r="DNU2340" s="142"/>
      <c r="DNV2340" s="142"/>
      <c r="DNW2340" s="142"/>
      <c r="DNX2340" s="142"/>
      <c r="DNY2340" s="142"/>
      <c r="DNZ2340" s="142"/>
      <c r="DOA2340" s="142"/>
      <c r="DOB2340" s="142"/>
      <c r="DOC2340" s="142"/>
      <c r="DOD2340" s="142"/>
      <c r="DOE2340" s="142"/>
      <c r="DOF2340" s="142"/>
      <c r="DOG2340" s="142"/>
      <c r="DOH2340" s="142"/>
      <c r="DOI2340" s="142"/>
      <c r="DOJ2340" s="142"/>
      <c r="DOK2340" s="142"/>
      <c r="DOL2340" s="142"/>
      <c r="DOM2340" s="142"/>
      <c r="DON2340" s="142"/>
      <c r="DOO2340" s="142"/>
      <c r="DOP2340" s="142"/>
      <c r="DOQ2340" s="142"/>
      <c r="DOR2340" s="142"/>
      <c r="DOS2340" s="142"/>
      <c r="DOT2340" s="142"/>
      <c r="DOU2340" s="142"/>
      <c r="DOV2340" s="142"/>
      <c r="DOW2340" s="142"/>
      <c r="DOX2340" s="142"/>
      <c r="DOY2340" s="142"/>
      <c r="DOZ2340" s="142"/>
      <c r="DPA2340" s="142"/>
      <c r="DPB2340" s="142"/>
      <c r="DPC2340" s="142"/>
      <c r="DPD2340" s="142"/>
      <c r="DPE2340" s="142"/>
      <c r="DPF2340" s="142"/>
      <c r="DPG2340" s="142"/>
      <c r="DPH2340" s="142"/>
      <c r="DPI2340" s="142"/>
      <c r="DPJ2340" s="142"/>
      <c r="DPK2340" s="142"/>
      <c r="DPL2340" s="142"/>
      <c r="DPM2340" s="142"/>
      <c r="DPN2340" s="142"/>
      <c r="DPO2340" s="142"/>
      <c r="DPP2340" s="142"/>
      <c r="DPQ2340" s="142"/>
      <c r="DPR2340" s="142"/>
      <c r="DPS2340" s="142"/>
      <c r="DPT2340" s="142"/>
      <c r="DPU2340" s="142"/>
      <c r="DPV2340" s="142"/>
      <c r="DPW2340" s="142"/>
      <c r="DPX2340" s="142"/>
      <c r="DPY2340" s="142"/>
      <c r="DPZ2340" s="142"/>
      <c r="DQA2340" s="142"/>
      <c r="DQB2340" s="142"/>
      <c r="DQC2340" s="142"/>
      <c r="DQD2340" s="142"/>
      <c r="DQE2340" s="142"/>
      <c r="DQF2340" s="142"/>
      <c r="DQG2340" s="142"/>
      <c r="DQH2340" s="142"/>
      <c r="DQI2340" s="142"/>
      <c r="DQJ2340" s="142"/>
      <c r="DQK2340" s="142"/>
      <c r="DQL2340" s="142"/>
      <c r="DQM2340" s="142"/>
      <c r="DQN2340" s="142"/>
      <c r="DQO2340" s="142"/>
      <c r="DQP2340" s="142"/>
      <c r="DQQ2340" s="142"/>
      <c r="DQR2340" s="142"/>
      <c r="DQS2340" s="142"/>
      <c r="DQT2340" s="142"/>
      <c r="DQU2340" s="142"/>
      <c r="DQV2340" s="142"/>
      <c r="DQW2340" s="142"/>
      <c r="DQX2340" s="142"/>
      <c r="DQY2340" s="142"/>
      <c r="DQZ2340" s="142"/>
      <c r="DRA2340" s="142"/>
      <c r="DRB2340" s="142"/>
      <c r="DRC2340" s="142"/>
      <c r="DRD2340" s="142"/>
      <c r="DRE2340" s="142"/>
      <c r="DRF2340" s="142"/>
      <c r="DRG2340" s="142"/>
      <c r="DRH2340" s="142"/>
      <c r="DRI2340" s="142"/>
      <c r="DRJ2340" s="142"/>
      <c r="DRK2340" s="142"/>
      <c r="DRL2340" s="142"/>
      <c r="DRM2340" s="142"/>
      <c r="DRN2340" s="142"/>
      <c r="DRO2340" s="142"/>
      <c r="DRP2340" s="142"/>
      <c r="DRQ2340" s="142"/>
      <c r="DRR2340" s="142"/>
      <c r="DRS2340" s="142"/>
      <c r="DRT2340" s="142"/>
      <c r="DRU2340" s="142"/>
      <c r="DRV2340" s="142"/>
      <c r="DRW2340" s="142"/>
      <c r="DRX2340" s="142"/>
      <c r="DRY2340" s="142"/>
      <c r="DRZ2340" s="142"/>
      <c r="DSA2340" s="142"/>
      <c r="DSB2340" s="142"/>
      <c r="DSC2340" s="142"/>
      <c r="DSD2340" s="142"/>
      <c r="DSE2340" s="142"/>
      <c r="DSF2340" s="142"/>
      <c r="DSG2340" s="142"/>
      <c r="DSH2340" s="142"/>
      <c r="DSI2340" s="142"/>
      <c r="DSJ2340" s="142"/>
      <c r="DSK2340" s="142"/>
      <c r="DSL2340" s="142"/>
      <c r="DSM2340" s="142"/>
      <c r="DSN2340" s="142"/>
      <c r="DSO2340" s="142"/>
      <c r="DSP2340" s="142"/>
      <c r="DSQ2340" s="142"/>
      <c r="DSR2340" s="142"/>
      <c r="DSS2340" s="142"/>
      <c r="DST2340" s="142"/>
      <c r="DSU2340" s="142"/>
      <c r="DSV2340" s="142"/>
      <c r="DSW2340" s="142"/>
      <c r="DSX2340" s="142"/>
      <c r="DSY2340" s="142"/>
      <c r="DSZ2340" s="142"/>
      <c r="DTA2340" s="142"/>
      <c r="DTB2340" s="142"/>
      <c r="DTC2340" s="142"/>
      <c r="DTD2340" s="142"/>
      <c r="DTE2340" s="142"/>
      <c r="DTF2340" s="142"/>
      <c r="DTG2340" s="142"/>
      <c r="DTH2340" s="142"/>
      <c r="DTI2340" s="142"/>
      <c r="DTJ2340" s="142"/>
      <c r="DTK2340" s="142"/>
      <c r="DTL2340" s="142"/>
      <c r="DTM2340" s="142"/>
      <c r="DTN2340" s="142"/>
      <c r="DTO2340" s="142"/>
      <c r="DTP2340" s="142"/>
      <c r="DTQ2340" s="142"/>
      <c r="DTR2340" s="142"/>
      <c r="DTS2340" s="142"/>
      <c r="DTT2340" s="142"/>
      <c r="DTU2340" s="142"/>
      <c r="DTV2340" s="142"/>
      <c r="DTW2340" s="142"/>
      <c r="DTX2340" s="142"/>
      <c r="DTY2340" s="142"/>
      <c r="DTZ2340" s="142"/>
      <c r="DUA2340" s="142"/>
      <c r="DUB2340" s="142"/>
      <c r="DUC2340" s="142"/>
      <c r="DUD2340" s="142"/>
      <c r="DUE2340" s="142"/>
      <c r="DUF2340" s="142"/>
      <c r="DUG2340" s="142"/>
      <c r="DUH2340" s="142"/>
      <c r="DUI2340" s="142"/>
      <c r="DUJ2340" s="142"/>
      <c r="DUK2340" s="142"/>
      <c r="DUL2340" s="142"/>
      <c r="DUM2340" s="142"/>
      <c r="DUN2340" s="142"/>
      <c r="DUO2340" s="142"/>
      <c r="DUP2340" s="142"/>
      <c r="DUQ2340" s="142"/>
      <c r="DUR2340" s="142"/>
      <c r="DUS2340" s="142"/>
      <c r="DUT2340" s="142"/>
      <c r="DUU2340" s="142"/>
      <c r="DUV2340" s="142"/>
      <c r="DUW2340" s="142"/>
      <c r="DUX2340" s="142"/>
      <c r="DUY2340" s="142"/>
      <c r="DUZ2340" s="142"/>
      <c r="DVA2340" s="142"/>
      <c r="DVB2340" s="142"/>
      <c r="DVC2340" s="142"/>
      <c r="DVD2340" s="142"/>
      <c r="DVE2340" s="142"/>
      <c r="DVF2340" s="142"/>
      <c r="DVG2340" s="142"/>
      <c r="DVH2340" s="142"/>
      <c r="DVI2340" s="142"/>
      <c r="DVJ2340" s="142"/>
      <c r="DVK2340" s="142"/>
      <c r="DVL2340" s="142"/>
      <c r="DVM2340" s="142"/>
      <c r="DVN2340" s="142"/>
      <c r="DVO2340" s="142"/>
      <c r="DVP2340" s="142"/>
      <c r="DVQ2340" s="142"/>
      <c r="DVR2340" s="142"/>
      <c r="DVS2340" s="142"/>
      <c r="DVT2340" s="142"/>
      <c r="DVU2340" s="142"/>
      <c r="DVV2340" s="142"/>
      <c r="DVW2340" s="142"/>
      <c r="DVX2340" s="142"/>
      <c r="DVY2340" s="142"/>
      <c r="DVZ2340" s="142"/>
      <c r="DWA2340" s="142"/>
      <c r="DWB2340" s="142"/>
      <c r="DWC2340" s="142"/>
      <c r="DWD2340" s="142"/>
      <c r="DWE2340" s="142"/>
      <c r="DWF2340" s="142"/>
      <c r="DWG2340" s="142"/>
      <c r="DWH2340" s="142"/>
      <c r="DWI2340" s="142"/>
      <c r="DWJ2340" s="142"/>
      <c r="DWK2340" s="142"/>
      <c r="DWL2340" s="142"/>
      <c r="DWM2340" s="142"/>
      <c r="DWN2340" s="142"/>
      <c r="DWO2340" s="142"/>
      <c r="DWP2340" s="142"/>
      <c r="DWQ2340" s="142"/>
      <c r="DWR2340" s="142"/>
      <c r="DWS2340" s="142"/>
      <c r="DWT2340" s="142"/>
      <c r="DWU2340" s="142"/>
      <c r="DWV2340" s="142"/>
      <c r="DWW2340" s="142"/>
      <c r="DWX2340" s="142"/>
      <c r="DWY2340" s="142"/>
      <c r="DWZ2340" s="142"/>
      <c r="DXA2340" s="142"/>
      <c r="DXB2340" s="142"/>
      <c r="DXC2340" s="142"/>
      <c r="DXD2340" s="142"/>
      <c r="DXE2340" s="142"/>
      <c r="DXF2340" s="142"/>
      <c r="DXG2340" s="142"/>
      <c r="DXH2340" s="142"/>
      <c r="DXI2340" s="142"/>
      <c r="DXJ2340" s="142"/>
      <c r="DXK2340" s="142"/>
      <c r="DXL2340" s="142"/>
      <c r="DXM2340" s="142"/>
      <c r="DXN2340" s="142"/>
      <c r="DXO2340" s="142"/>
      <c r="DXP2340" s="142"/>
      <c r="DXQ2340" s="142"/>
      <c r="DXR2340" s="142"/>
      <c r="DXS2340" s="142"/>
      <c r="DXT2340" s="142"/>
      <c r="DXU2340" s="142"/>
      <c r="DXV2340" s="142"/>
      <c r="DXW2340" s="142"/>
      <c r="DXX2340" s="142"/>
      <c r="DXY2340" s="142"/>
      <c r="DXZ2340" s="142"/>
      <c r="DYA2340" s="142"/>
      <c r="DYB2340" s="142"/>
      <c r="DYC2340" s="142"/>
      <c r="DYD2340" s="142"/>
      <c r="DYE2340" s="142"/>
      <c r="DYF2340" s="142"/>
      <c r="DYG2340" s="142"/>
      <c r="DYH2340" s="142"/>
      <c r="DYI2340" s="142"/>
      <c r="DYJ2340" s="142"/>
      <c r="DYK2340" s="142"/>
      <c r="DYL2340" s="142"/>
      <c r="DYM2340" s="142"/>
      <c r="DYN2340" s="142"/>
      <c r="DYO2340" s="142"/>
      <c r="DYP2340" s="142"/>
      <c r="DYQ2340" s="142"/>
      <c r="DYR2340" s="142"/>
      <c r="DYS2340" s="142"/>
      <c r="DYT2340" s="142"/>
      <c r="DYU2340" s="142"/>
      <c r="DYV2340" s="142"/>
      <c r="DYW2340" s="142"/>
      <c r="DYX2340" s="142"/>
      <c r="DYY2340" s="142"/>
      <c r="DYZ2340" s="142"/>
      <c r="DZA2340" s="142"/>
      <c r="DZB2340" s="142"/>
      <c r="DZC2340" s="142"/>
      <c r="DZD2340" s="142"/>
      <c r="DZE2340" s="142"/>
      <c r="DZF2340" s="142"/>
      <c r="DZG2340" s="142"/>
      <c r="DZH2340" s="142"/>
      <c r="DZI2340" s="142"/>
      <c r="DZJ2340" s="142"/>
      <c r="DZK2340" s="142"/>
      <c r="DZL2340" s="142"/>
      <c r="DZM2340" s="142"/>
      <c r="DZN2340" s="142"/>
      <c r="DZO2340" s="142"/>
      <c r="DZP2340" s="142"/>
      <c r="DZQ2340" s="142"/>
      <c r="DZR2340" s="142"/>
      <c r="DZS2340" s="142"/>
      <c r="DZT2340" s="142"/>
      <c r="DZU2340" s="142"/>
      <c r="DZV2340" s="142"/>
      <c r="DZW2340" s="142"/>
      <c r="DZX2340" s="142"/>
      <c r="DZY2340" s="142"/>
      <c r="DZZ2340" s="142"/>
      <c r="EAA2340" s="142"/>
      <c r="EAB2340" s="142"/>
      <c r="EAC2340" s="142"/>
      <c r="EAD2340" s="142"/>
      <c r="EAE2340" s="142"/>
      <c r="EAF2340" s="142"/>
      <c r="EAG2340" s="142"/>
      <c r="EAH2340" s="142"/>
      <c r="EAI2340" s="142"/>
      <c r="EAJ2340" s="142"/>
      <c r="EAK2340" s="142"/>
      <c r="EAL2340" s="142"/>
      <c r="EAM2340" s="142"/>
      <c r="EAN2340" s="142"/>
      <c r="EAO2340" s="142"/>
      <c r="EAP2340" s="142"/>
      <c r="EAQ2340" s="142"/>
      <c r="EAR2340" s="142"/>
      <c r="EAS2340" s="142"/>
      <c r="EAT2340" s="142"/>
      <c r="EAU2340" s="142"/>
      <c r="EAV2340" s="142"/>
      <c r="EAW2340" s="142"/>
      <c r="EAX2340" s="142"/>
      <c r="EAY2340" s="142"/>
      <c r="EAZ2340" s="142"/>
      <c r="EBA2340" s="142"/>
      <c r="EBB2340" s="142"/>
      <c r="EBC2340" s="142"/>
      <c r="EBD2340" s="142"/>
      <c r="EBE2340" s="142"/>
      <c r="EBF2340" s="142"/>
      <c r="EBG2340" s="142"/>
      <c r="EBH2340" s="142"/>
      <c r="EBI2340" s="142"/>
      <c r="EBJ2340" s="142"/>
      <c r="EBK2340" s="142"/>
      <c r="EBL2340" s="142"/>
      <c r="EBM2340" s="142"/>
      <c r="EBN2340" s="142"/>
      <c r="EBO2340" s="142"/>
      <c r="EBP2340" s="142"/>
      <c r="EBQ2340" s="142"/>
      <c r="EBR2340" s="142"/>
      <c r="EBS2340" s="142"/>
      <c r="EBT2340" s="142"/>
      <c r="EBU2340" s="142"/>
      <c r="EBV2340" s="142"/>
      <c r="EBW2340" s="142"/>
      <c r="EBX2340" s="142"/>
      <c r="EBY2340" s="142"/>
      <c r="EBZ2340" s="142"/>
      <c r="ECA2340" s="142"/>
      <c r="ECB2340" s="142"/>
      <c r="ECC2340" s="142"/>
      <c r="ECD2340" s="142"/>
      <c r="ECE2340" s="142"/>
      <c r="ECF2340" s="142"/>
      <c r="ECG2340" s="142"/>
      <c r="ECH2340" s="142"/>
      <c r="ECI2340" s="142"/>
      <c r="ECJ2340" s="142"/>
      <c r="ECK2340" s="142"/>
      <c r="ECL2340" s="142"/>
      <c r="ECM2340" s="142"/>
      <c r="ECN2340" s="142"/>
      <c r="ECO2340" s="142"/>
      <c r="ECP2340" s="142"/>
      <c r="ECQ2340" s="142"/>
      <c r="ECR2340" s="142"/>
      <c r="ECS2340" s="142"/>
      <c r="ECT2340" s="142"/>
      <c r="ECU2340" s="142"/>
      <c r="ECV2340" s="142"/>
      <c r="ECW2340" s="142"/>
      <c r="ECX2340" s="142"/>
      <c r="ECY2340" s="142"/>
      <c r="ECZ2340" s="142"/>
      <c r="EDA2340" s="142"/>
      <c r="EDB2340" s="142"/>
      <c r="EDC2340" s="142"/>
      <c r="EDD2340" s="142"/>
      <c r="EDE2340" s="142"/>
      <c r="EDF2340" s="142"/>
      <c r="EDG2340" s="142"/>
      <c r="EDH2340" s="142"/>
      <c r="EDI2340" s="142"/>
      <c r="EDJ2340" s="142"/>
      <c r="EDK2340" s="142"/>
      <c r="EDL2340" s="142"/>
      <c r="EDM2340" s="142"/>
      <c r="EDN2340" s="142"/>
      <c r="EDO2340" s="142"/>
      <c r="EDP2340" s="142"/>
      <c r="EDQ2340" s="142"/>
      <c r="EDR2340" s="142"/>
      <c r="EDS2340" s="142"/>
      <c r="EDT2340" s="142"/>
      <c r="EDU2340" s="142"/>
      <c r="EDV2340" s="142"/>
      <c r="EDW2340" s="142"/>
      <c r="EDX2340" s="142"/>
      <c r="EDY2340" s="142"/>
      <c r="EDZ2340" s="142"/>
      <c r="EEA2340" s="142"/>
      <c r="EEB2340" s="142"/>
      <c r="EEC2340" s="142"/>
      <c r="EED2340" s="142"/>
      <c r="EEE2340" s="142"/>
      <c r="EEF2340" s="142"/>
      <c r="EEG2340" s="142"/>
      <c r="EEH2340" s="142"/>
      <c r="EEI2340" s="142"/>
      <c r="EEJ2340" s="142"/>
      <c r="EEK2340" s="142"/>
      <c r="EEL2340" s="142"/>
      <c r="EEM2340" s="142"/>
      <c r="EEN2340" s="142"/>
      <c r="EEO2340" s="142"/>
      <c r="EEP2340" s="142"/>
      <c r="EEQ2340" s="142"/>
      <c r="EER2340" s="142"/>
      <c r="EES2340" s="142"/>
      <c r="EET2340" s="142"/>
      <c r="EEU2340" s="142"/>
      <c r="EEV2340" s="142"/>
      <c r="EEW2340" s="142"/>
      <c r="EEX2340" s="142"/>
      <c r="EEY2340" s="142"/>
      <c r="EEZ2340" s="142"/>
      <c r="EFA2340" s="142"/>
      <c r="EFB2340" s="142"/>
      <c r="EFC2340" s="142"/>
      <c r="EFD2340" s="142"/>
      <c r="EFE2340" s="142"/>
      <c r="EFF2340" s="142"/>
      <c r="EFG2340" s="142"/>
      <c r="EFH2340" s="142"/>
      <c r="EFI2340" s="142"/>
      <c r="EFJ2340" s="142"/>
      <c r="EFK2340" s="142"/>
      <c r="EFL2340" s="142"/>
      <c r="EFM2340" s="142"/>
      <c r="EFN2340" s="142"/>
      <c r="EFO2340" s="142"/>
      <c r="EFP2340" s="142"/>
      <c r="EFQ2340" s="142"/>
      <c r="EFR2340" s="142"/>
      <c r="EFS2340" s="142"/>
      <c r="EFT2340" s="142"/>
      <c r="EFU2340" s="142"/>
      <c r="EFV2340" s="142"/>
      <c r="EFW2340" s="142"/>
      <c r="EFX2340" s="142"/>
      <c r="EFY2340" s="142"/>
      <c r="EFZ2340" s="142"/>
      <c r="EGA2340" s="142"/>
      <c r="EGB2340" s="142"/>
      <c r="EGC2340" s="142"/>
      <c r="EGD2340" s="142"/>
      <c r="EGE2340" s="142"/>
      <c r="EGF2340" s="142"/>
      <c r="EGG2340" s="142"/>
      <c r="EGH2340" s="142"/>
      <c r="EGI2340" s="142"/>
      <c r="EGJ2340" s="142"/>
      <c r="EGK2340" s="142"/>
      <c r="EGL2340" s="142"/>
      <c r="EGM2340" s="142"/>
      <c r="EGN2340" s="142"/>
      <c r="EGO2340" s="142"/>
      <c r="EGP2340" s="142"/>
      <c r="EGQ2340" s="142"/>
      <c r="EGR2340" s="142"/>
      <c r="EGS2340" s="142"/>
      <c r="EGT2340" s="142"/>
      <c r="EGU2340" s="142"/>
      <c r="EGV2340" s="142"/>
      <c r="EGW2340" s="142"/>
      <c r="EGX2340" s="142"/>
      <c r="EGY2340" s="142"/>
      <c r="EGZ2340" s="142"/>
      <c r="EHA2340" s="142"/>
      <c r="EHB2340" s="142"/>
      <c r="EHC2340" s="142"/>
      <c r="EHD2340" s="142"/>
      <c r="EHE2340" s="142"/>
      <c r="EHF2340" s="142"/>
      <c r="EHG2340" s="142"/>
      <c r="EHH2340" s="142"/>
      <c r="EHI2340" s="142"/>
      <c r="EHJ2340" s="142"/>
      <c r="EHK2340" s="142"/>
      <c r="EHL2340" s="142"/>
      <c r="EHM2340" s="142"/>
      <c r="EHN2340" s="142"/>
      <c r="EHO2340" s="142"/>
      <c r="EHP2340" s="142"/>
      <c r="EHQ2340" s="142"/>
      <c r="EHR2340" s="142"/>
      <c r="EHS2340" s="142"/>
      <c r="EHT2340" s="142"/>
      <c r="EHU2340" s="142"/>
      <c r="EHV2340" s="142"/>
      <c r="EHW2340" s="142"/>
      <c r="EHX2340" s="142"/>
      <c r="EHY2340" s="142"/>
      <c r="EHZ2340" s="142"/>
      <c r="EIA2340" s="142"/>
      <c r="EIB2340" s="142"/>
      <c r="EIC2340" s="142"/>
      <c r="EID2340" s="142"/>
      <c r="EIE2340" s="142"/>
      <c r="EIF2340" s="142"/>
      <c r="EIG2340" s="142"/>
      <c r="EIH2340" s="142"/>
      <c r="EII2340" s="142"/>
      <c r="EIJ2340" s="142"/>
      <c r="EIK2340" s="142"/>
      <c r="EIL2340" s="142"/>
      <c r="EIM2340" s="142"/>
      <c r="EIN2340" s="142"/>
      <c r="EIO2340" s="142"/>
      <c r="EIP2340" s="142"/>
      <c r="EIQ2340" s="142"/>
      <c r="EIR2340" s="142"/>
      <c r="EIS2340" s="142"/>
      <c r="EIT2340" s="142"/>
      <c r="EIU2340" s="142"/>
      <c r="EIV2340" s="142"/>
      <c r="EIW2340" s="142"/>
      <c r="EIX2340" s="142"/>
      <c r="EIY2340" s="142"/>
      <c r="EIZ2340" s="142"/>
      <c r="EJA2340" s="142"/>
      <c r="EJB2340" s="142"/>
      <c r="EJC2340" s="142"/>
      <c r="EJD2340" s="142"/>
      <c r="EJE2340" s="142"/>
      <c r="EJF2340" s="142"/>
      <c r="EJG2340" s="142"/>
      <c r="EJH2340" s="142"/>
      <c r="EJI2340" s="142"/>
      <c r="EJJ2340" s="142"/>
      <c r="EJK2340" s="142"/>
      <c r="EJL2340" s="142"/>
      <c r="EJM2340" s="142"/>
      <c r="EJN2340" s="142"/>
      <c r="EJO2340" s="142"/>
      <c r="EJP2340" s="142"/>
      <c r="EJQ2340" s="142"/>
      <c r="EJR2340" s="142"/>
      <c r="EJS2340" s="142"/>
      <c r="EJT2340" s="142"/>
      <c r="EJU2340" s="142"/>
      <c r="EJV2340" s="142"/>
      <c r="EJW2340" s="142"/>
      <c r="EJX2340" s="142"/>
      <c r="EJY2340" s="142"/>
      <c r="EJZ2340" s="142"/>
      <c r="EKA2340" s="142"/>
      <c r="EKB2340" s="142"/>
      <c r="EKC2340" s="142"/>
      <c r="EKD2340" s="142"/>
      <c r="EKE2340" s="142"/>
      <c r="EKF2340" s="142"/>
      <c r="EKG2340" s="142"/>
      <c r="EKH2340" s="142"/>
      <c r="EKI2340" s="142"/>
      <c r="EKJ2340" s="142"/>
      <c r="EKK2340" s="142"/>
      <c r="EKL2340" s="142"/>
      <c r="EKM2340" s="142"/>
      <c r="EKN2340" s="142"/>
      <c r="EKO2340" s="142"/>
      <c r="EKP2340" s="142"/>
      <c r="EKQ2340" s="142"/>
      <c r="EKR2340" s="142"/>
      <c r="EKS2340" s="142"/>
      <c r="EKT2340" s="142"/>
      <c r="EKU2340" s="142"/>
      <c r="EKV2340" s="142"/>
      <c r="EKW2340" s="142"/>
      <c r="EKX2340" s="142"/>
      <c r="EKY2340" s="142"/>
      <c r="EKZ2340" s="142"/>
      <c r="ELA2340" s="142"/>
      <c r="ELB2340" s="142"/>
      <c r="ELC2340" s="142"/>
      <c r="ELD2340" s="142"/>
      <c r="ELE2340" s="142"/>
      <c r="ELF2340" s="142"/>
      <c r="ELG2340" s="142"/>
      <c r="ELH2340" s="142"/>
      <c r="ELI2340" s="142"/>
      <c r="ELJ2340" s="142"/>
      <c r="ELK2340" s="142"/>
      <c r="ELL2340" s="142"/>
      <c r="ELM2340" s="142"/>
      <c r="ELN2340" s="142"/>
      <c r="ELO2340" s="142"/>
      <c r="ELP2340" s="142"/>
      <c r="ELQ2340" s="142"/>
      <c r="ELR2340" s="142"/>
      <c r="ELS2340" s="142"/>
      <c r="ELT2340" s="142"/>
      <c r="ELU2340" s="142"/>
      <c r="ELV2340" s="142"/>
      <c r="ELW2340" s="142"/>
      <c r="ELX2340" s="142"/>
      <c r="ELY2340" s="142"/>
      <c r="ELZ2340" s="142"/>
      <c r="EMA2340" s="142"/>
      <c r="EMB2340" s="142"/>
      <c r="EMC2340" s="142"/>
      <c r="EMD2340" s="142"/>
      <c r="EME2340" s="142"/>
      <c r="EMF2340" s="142"/>
      <c r="EMG2340" s="142"/>
      <c r="EMH2340" s="142"/>
      <c r="EMI2340" s="142"/>
      <c r="EMJ2340" s="142"/>
      <c r="EMK2340" s="142"/>
      <c r="EML2340" s="142"/>
      <c r="EMM2340" s="142"/>
      <c r="EMN2340" s="142"/>
      <c r="EMO2340" s="142"/>
      <c r="EMP2340" s="142"/>
      <c r="EMQ2340" s="142"/>
      <c r="EMR2340" s="142"/>
      <c r="EMS2340" s="142"/>
      <c r="EMT2340" s="142"/>
      <c r="EMU2340" s="142"/>
      <c r="EMV2340" s="142"/>
      <c r="EMW2340" s="142"/>
      <c r="EMX2340" s="142"/>
      <c r="EMY2340" s="142"/>
      <c r="EMZ2340" s="142"/>
      <c r="ENA2340" s="142"/>
      <c r="ENB2340" s="142"/>
      <c r="ENC2340" s="142"/>
      <c r="END2340" s="142"/>
      <c r="ENE2340" s="142"/>
      <c r="ENF2340" s="142"/>
      <c r="ENG2340" s="142"/>
      <c r="ENH2340" s="142"/>
      <c r="ENI2340" s="142"/>
      <c r="ENJ2340" s="142"/>
      <c r="ENK2340" s="142"/>
      <c r="ENL2340" s="142"/>
      <c r="ENM2340" s="142"/>
      <c r="ENN2340" s="142"/>
      <c r="ENO2340" s="142"/>
      <c r="ENP2340" s="142"/>
      <c r="ENQ2340" s="142"/>
      <c r="ENR2340" s="142"/>
      <c r="ENS2340" s="142"/>
      <c r="ENT2340" s="142"/>
      <c r="ENU2340" s="142"/>
      <c r="ENV2340" s="142"/>
      <c r="ENW2340" s="142"/>
      <c r="ENX2340" s="142"/>
      <c r="ENY2340" s="142"/>
      <c r="ENZ2340" s="142"/>
      <c r="EOA2340" s="142"/>
      <c r="EOB2340" s="142"/>
      <c r="EOC2340" s="142"/>
      <c r="EOD2340" s="142"/>
      <c r="EOE2340" s="142"/>
      <c r="EOF2340" s="142"/>
      <c r="EOG2340" s="142"/>
      <c r="EOH2340" s="142"/>
      <c r="EOI2340" s="142"/>
      <c r="EOJ2340" s="142"/>
      <c r="EOK2340" s="142"/>
      <c r="EOL2340" s="142"/>
      <c r="EOM2340" s="142"/>
      <c r="EON2340" s="142"/>
      <c r="EOO2340" s="142"/>
      <c r="EOP2340" s="142"/>
      <c r="EOQ2340" s="142"/>
      <c r="EOR2340" s="142"/>
      <c r="EOS2340" s="142"/>
      <c r="EOT2340" s="142"/>
      <c r="EOU2340" s="142"/>
      <c r="EOV2340" s="142"/>
      <c r="EOW2340" s="142"/>
      <c r="EOX2340" s="142"/>
      <c r="EOY2340" s="142"/>
      <c r="EOZ2340" s="142"/>
      <c r="EPA2340" s="142"/>
      <c r="EPB2340" s="142"/>
      <c r="EPC2340" s="142"/>
      <c r="EPD2340" s="142"/>
      <c r="EPE2340" s="142"/>
      <c r="EPF2340" s="142"/>
      <c r="EPG2340" s="142"/>
      <c r="EPH2340" s="142"/>
      <c r="EPI2340" s="142"/>
      <c r="EPJ2340" s="142"/>
      <c r="EPK2340" s="142"/>
      <c r="EPL2340" s="142"/>
      <c r="EPM2340" s="142"/>
      <c r="EPN2340" s="142"/>
      <c r="EPO2340" s="142"/>
      <c r="EPP2340" s="142"/>
      <c r="EPQ2340" s="142"/>
      <c r="EPR2340" s="142"/>
      <c r="EPS2340" s="142"/>
      <c r="EPT2340" s="142"/>
      <c r="EPU2340" s="142"/>
      <c r="EPV2340" s="142"/>
      <c r="EPW2340" s="142"/>
      <c r="EPX2340" s="142"/>
      <c r="EPY2340" s="142"/>
      <c r="EPZ2340" s="142"/>
      <c r="EQA2340" s="142"/>
      <c r="EQB2340" s="142"/>
      <c r="EQC2340" s="142"/>
      <c r="EQD2340" s="142"/>
      <c r="EQE2340" s="142"/>
      <c r="EQF2340" s="142"/>
      <c r="EQG2340" s="142"/>
      <c r="EQH2340" s="142"/>
      <c r="EQI2340" s="142"/>
      <c r="EQJ2340" s="142"/>
      <c r="EQK2340" s="142"/>
      <c r="EQL2340" s="142"/>
      <c r="EQM2340" s="142"/>
      <c r="EQN2340" s="142"/>
      <c r="EQO2340" s="142"/>
      <c r="EQP2340" s="142"/>
      <c r="EQQ2340" s="142"/>
      <c r="EQR2340" s="142"/>
      <c r="EQS2340" s="142"/>
      <c r="EQT2340" s="142"/>
      <c r="EQU2340" s="142"/>
      <c r="EQV2340" s="142"/>
      <c r="EQW2340" s="142"/>
      <c r="EQX2340" s="142"/>
      <c r="EQY2340" s="142"/>
      <c r="EQZ2340" s="142"/>
      <c r="ERA2340" s="142"/>
      <c r="ERB2340" s="142"/>
      <c r="ERC2340" s="142"/>
      <c r="ERD2340" s="142"/>
      <c r="ERE2340" s="142"/>
      <c r="ERF2340" s="142"/>
      <c r="ERG2340" s="142"/>
      <c r="ERH2340" s="142"/>
      <c r="ERI2340" s="142"/>
      <c r="ERJ2340" s="142"/>
      <c r="ERK2340" s="142"/>
      <c r="ERL2340" s="142"/>
      <c r="ERM2340" s="142"/>
      <c r="ERN2340" s="142"/>
      <c r="ERO2340" s="142"/>
      <c r="ERP2340" s="142"/>
      <c r="ERQ2340" s="142"/>
      <c r="ERR2340" s="142"/>
      <c r="ERS2340" s="142"/>
      <c r="ERT2340" s="142"/>
      <c r="ERU2340" s="142"/>
      <c r="ERV2340" s="142"/>
      <c r="ERW2340" s="142"/>
      <c r="ERX2340" s="142"/>
      <c r="ERY2340" s="142"/>
      <c r="ERZ2340" s="142"/>
      <c r="ESA2340" s="142"/>
      <c r="ESB2340" s="142"/>
      <c r="ESC2340" s="142"/>
      <c r="ESD2340" s="142"/>
      <c r="ESE2340" s="142"/>
      <c r="ESF2340" s="142"/>
      <c r="ESG2340" s="142"/>
      <c r="ESH2340" s="142"/>
      <c r="ESI2340" s="142"/>
      <c r="ESJ2340" s="142"/>
      <c r="ESK2340" s="142"/>
      <c r="ESL2340" s="142"/>
      <c r="ESM2340" s="142"/>
      <c r="ESN2340" s="142"/>
      <c r="ESO2340" s="142"/>
      <c r="ESP2340" s="142"/>
      <c r="ESQ2340" s="142"/>
      <c r="ESR2340" s="142"/>
      <c r="ESS2340" s="142"/>
      <c r="EST2340" s="142"/>
      <c r="ESU2340" s="142"/>
      <c r="ESV2340" s="142"/>
      <c r="ESW2340" s="142"/>
      <c r="ESX2340" s="142"/>
      <c r="ESY2340" s="142"/>
      <c r="ESZ2340" s="142"/>
      <c r="ETA2340" s="142"/>
      <c r="ETB2340" s="142"/>
      <c r="ETC2340" s="142"/>
      <c r="ETD2340" s="142"/>
      <c r="ETE2340" s="142"/>
      <c r="ETF2340" s="142"/>
      <c r="ETG2340" s="142"/>
      <c r="ETH2340" s="142"/>
      <c r="ETI2340" s="142"/>
      <c r="ETJ2340" s="142"/>
      <c r="ETK2340" s="142"/>
      <c r="ETL2340" s="142"/>
      <c r="ETM2340" s="142"/>
      <c r="ETN2340" s="142"/>
      <c r="ETO2340" s="142"/>
      <c r="ETP2340" s="142"/>
      <c r="ETQ2340" s="142"/>
      <c r="ETR2340" s="142"/>
      <c r="ETS2340" s="142"/>
      <c r="ETT2340" s="142"/>
      <c r="ETU2340" s="142"/>
      <c r="ETV2340" s="142"/>
      <c r="ETW2340" s="142"/>
      <c r="ETX2340" s="142"/>
      <c r="ETY2340" s="142"/>
      <c r="ETZ2340" s="142"/>
      <c r="EUA2340" s="142"/>
      <c r="EUB2340" s="142"/>
      <c r="EUC2340" s="142"/>
      <c r="EUD2340" s="142"/>
      <c r="EUE2340" s="142"/>
      <c r="EUF2340" s="142"/>
      <c r="EUG2340" s="142"/>
      <c r="EUH2340" s="142"/>
      <c r="EUI2340" s="142"/>
      <c r="EUJ2340" s="142"/>
      <c r="EUK2340" s="142"/>
      <c r="EUL2340" s="142"/>
      <c r="EUM2340" s="142"/>
      <c r="EUN2340" s="142"/>
      <c r="EUO2340" s="142"/>
      <c r="EUP2340" s="142"/>
      <c r="EUQ2340" s="142"/>
      <c r="EUR2340" s="142"/>
      <c r="EUS2340" s="142"/>
      <c r="EUT2340" s="142"/>
      <c r="EUU2340" s="142"/>
      <c r="EUV2340" s="142"/>
      <c r="EUW2340" s="142"/>
      <c r="EUX2340" s="142"/>
      <c r="EUY2340" s="142"/>
      <c r="EUZ2340" s="142"/>
      <c r="EVA2340" s="142"/>
      <c r="EVB2340" s="142"/>
      <c r="EVC2340" s="142"/>
      <c r="EVD2340" s="142"/>
      <c r="EVE2340" s="142"/>
      <c r="EVF2340" s="142"/>
      <c r="EVG2340" s="142"/>
      <c r="EVH2340" s="142"/>
      <c r="EVI2340" s="142"/>
      <c r="EVJ2340" s="142"/>
      <c r="EVK2340" s="142"/>
      <c r="EVL2340" s="142"/>
      <c r="EVM2340" s="142"/>
      <c r="EVN2340" s="142"/>
      <c r="EVO2340" s="142"/>
      <c r="EVP2340" s="142"/>
      <c r="EVQ2340" s="142"/>
      <c r="EVR2340" s="142"/>
      <c r="EVS2340" s="142"/>
      <c r="EVT2340" s="142"/>
      <c r="EVU2340" s="142"/>
      <c r="EVV2340" s="142"/>
      <c r="EVW2340" s="142"/>
      <c r="EVX2340" s="142"/>
      <c r="EVY2340" s="142"/>
      <c r="EVZ2340" s="142"/>
      <c r="EWA2340" s="142"/>
      <c r="EWB2340" s="142"/>
      <c r="EWC2340" s="142"/>
      <c r="EWD2340" s="142"/>
      <c r="EWE2340" s="142"/>
      <c r="EWF2340" s="142"/>
      <c r="EWG2340" s="142"/>
      <c r="EWH2340" s="142"/>
      <c r="EWI2340" s="142"/>
      <c r="EWJ2340" s="142"/>
      <c r="EWK2340" s="142"/>
      <c r="EWL2340" s="142"/>
      <c r="EWM2340" s="142"/>
      <c r="EWN2340" s="142"/>
      <c r="EWO2340" s="142"/>
      <c r="EWP2340" s="142"/>
      <c r="EWQ2340" s="142"/>
      <c r="EWR2340" s="142"/>
      <c r="EWS2340" s="142"/>
      <c r="EWT2340" s="142"/>
      <c r="EWU2340" s="142"/>
      <c r="EWV2340" s="142"/>
      <c r="EWW2340" s="142"/>
      <c r="EWX2340" s="142"/>
      <c r="EWY2340" s="142"/>
      <c r="EWZ2340" s="142"/>
      <c r="EXA2340" s="142"/>
      <c r="EXB2340" s="142"/>
      <c r="EXC2340" s="142"/>
      <c r="EXD2340" s="142"/>
      <c r="EXE2340" s="142"/>
      <c r="EXF2340" s="142"/>
      <c r="EXG2340" s="142"/>
      <c r="EXH2340" s="142"/>
      <c r="EXI2340" s="142"/>
      <c r="EXJ2340" s="142"/>
      <c r="EXK2340" s="142"/>
      <c r="EXL2340" s="142"/>
      <c r="EXM2340" s="142"/>
      <c r="EXN2340" s="142"/>
      <c r="EXO2340" s="142"/>
      <c r="EXP2340" s="142"/>
      <c r="EXQ2340" s="142"/>
      <c r="EXR2340" s="142"/>
      <c r="EXS2340" s="142"/>
      <c r="EXT2340" s="142"/>
      <c r="EXU2340" s="142"/>
      <c r="EXV2340" s="142"/>
      <c r="EXW2340" s="142"/>
      <c r="EXX2340" s="142"/>
      <c r="EXY2340" s="142"/>
      <c r="EXZ2340" s="142"/>
      <c r="EYA2340" s="142"/>
      <c r="EYB2340" s="142"/>
      <c r="EYC2340" s="142"/>
      <c r="EYD2340" s="142"/>
      <c r="EYE2340" s="142"/>
      <c r="EYF2340" s="142"/>
      <c r="EYG2340" s="142"/>
      <c r="EYH2340" s="142"/>
      <c r="EYI2340" s="142"/>
      <c r="EYJ2340" s="142"/>
      <c r="EYK2340" s="142"/>
      <c r="EYL2340" s="142"/>
      <c r="EYM2340" s="142"/>
      <c r="EYN2340" s="142"/>
      <c r="EYO2340" s="142"/>
      <c r="EYP2340" s="142"/>
      <c r="EYQ2340" s="142"/>
      <c r="EYR2340" s="142"/>
      <c r="EYS2340" s="142"/>
      <c r="EYT2340" s="142"/>
      <c r="EYU2340" s="142"/>
      <c r="EYV2340" s="142"/>
      <c r="EYW2340" s="142"/>
      <c r="EYX2340" s="142"/>
      <c r="EYY2340" s="142"/>
      <c r="EYZ2340" s="142"/>
      <c r="EZA2340" s="142"/>
      <c r="EZB2340" s="142"/>
      <c r="EZC2340" s="142"/>
      <c r="EZD2340" s="142"/>
      <c r="EZE2340" s="142"/>
      <c r="EZF2340" s="142"/>
      <c r="EZG2340" s="142"/>
      <c r="EZH2340" s="142"/>
      <c r="EZI2340" s="142"/>
      <c r="EZJ2340" s="142"/>
      <c r="EZK2340" s="142"/>
      <c r="EZL2340" s="142"/>
      <c r="EZM2340" s="142"/>
      <c r="EZN2340" s="142"/>
      <c r="EZO2340" s="142"/>
      <c r="EZP2340" s="142"/>
      <c r="EZQ2340" s="142"/>
      <c r="EZR2340" s="142"/>
      <c r="EZS2340" s="142"/>
      <c r="EZT2340" s="142"/>
      <c r="EZU2340" s="142"/>
      <c r="EZV2340" s="142"/>
      <c r="EZW2340" s="142"/>
      <c r="EZX2340" s="142"/>
      <c r="EZY2340" s="142"/>
      <c r="EZZ2340" s="142"/>
      <c r="FAA2340" s="142"/>
      <c r="FAB2340" s="142"/>
      <c r="FAC2340" s="142"/>
      <c r="FAD2340" s="142"/>
      <c r="FAE2340" s="142"/>
      <c r="FAF2340" s="142"/>
      <c r="FAG2340" s="142"/>
      <c r="FAH2340" s="142"/>
      <c r="FAI2340" s="142"/>
      <c r="FAJ2340" s="142"/>
      <c r="FAK2340" s="142"/>
      <c r="FAL2340" s="142"/>
      <c r="FAM2340" s="142"/>
      <c r="FAN2340" s="142"/>
      <c r="FAO2340" s="142"/>
      <c r="FAP2340" s="142"/>
      <c r="FAQ2340" s="142"/>
      <c r="FAR2340" s="142"/>
      <c r="FAS2340" s="142"/>
      <c r="FAT2340" s="142"/>
      <c r="FAU2340" s="142"/>
      <c r="FAV2340" s="142"/>
      <c r="FAW2340" s="142"/>
      <c r="FAX2340" s="142"/>
      <c r="FAY2340" s="142"/>
      <c r="FAZ2340" s="142"/>
      <c r="FBA2340" s="142"/>
      <c r="FBB2340" s="142"/>
      <c r="FBC2340" s="142"/>
      <c r="FBD2340" s="142"/>
      <c r="FBE2340" s="142"/>
      <c r="FBF2340" s="142"/>
      <c r="FBG2340" s="142"/>
      <c r="FBH2340" s="142"/>
      <c r="FBI2340" s="142"/>
      <c r="FBJ2340" s="142"/>
      <c r="FBK2340" s="142"/>
      <c r="FBL2340" s="142"/>
      <c r="FBM2340" s="142"/>
      <c r="FBN2340" s="142"/>
      <c r="FBO2340" s="142"/>
      <c r="FBP2340" s="142"/>
      <c r="FBQ2340" s="142"/>
      <c r="FBR2340" s="142"/>
      <c r="FBS2340" s="142"/>
      <c r="FBT2340" s="142"/>
      <c r="FBU2340" s="142"/>
      <c r="FBV2340" s="142"/>
      <c r="FBW2340" s="142"/>
      <c r="FBX2340" s="142"/>
      <c r="FBY2340" s="142"/>
      <c r="FBZ2340" s="142"/>
      <c r="FCA2340" s="142"/>
      <c r="FCB2340" s="142"/>
      <c r="FCC2340" s="142"/>
      <c r="FCD2340" s="142"/>
      <c r="FCE2340" s="142"/>
      <c r="FCF2340" s="142"/>
      <c r="FCG2340" s="142"/>
      <c r="FCH2340" s="142"/>
      <c r="FCI2340" s="142"/>
      <c r="FCJ2340" s="142"/>
      <c r="FCK2340" s="142"/>
      <c r="FCL2340" s="142"/>
      <c r="FCM2340" s="142"/>
      <c r="FCN2340" s="142"/>
      <c r="FCO2340" s="142"/>
      <c r="FCP2340" s="142"/>
      <c r="FCQ2340" s="142"/>
      <c r="FCR2340" s="142"/>
      <c r="FCS2340" s="142"/>
      <c r="FCT2340" s="142"/>
      <c r="FCU2340" s="142"/>
      <c r="FCV2340" s="142"/>
      <c r="FCW2340" s="142"/>
      <c r="FCX2340" s="142"/>
      <c r="FCY2340" s="142"/>
      <c r="FCZ2340" s="142"/>
      <c r="FDA2340" s="142"/>
      <c r="FDB2340" s="142"/>
      <c r="FDC2340" s="142"/>
      <c r="FDD2340" s="142"/>
      <c r="FDE2340" s="142"/>
      <c r="FDF2340" s="142"/>
      <c r="FDG2340" s="142"/>
      <c r="FDH2340" s="142"/>
      <c r="FDI2340" s="142"/>
      <c r="FDJ2340" s="142"/>
      <c r="FDK2340" s="142"/>
      <c r="FDL2340" s="142"/>
      <c r="FDM2340" s="142"/>
      <c r="FDN2340" s="142"/>
      <c r="FDO2340" s="142"/>
      <c r="FDP2340" s="142"/>
      <c r="FDQ2340" s="142"/>
      <c r="FDR2340" s="142"/>
      <c r="FDS2340" s="142"/>
      <c r="FDT2340" s="142"/>
      <c r="FDU2340" s="142"/>
      <c r="FDV2340" s="142"/>
      <c r="FDW2340" s="142"/>
      <c r="FDX2340" s="142"/>
      <c r="FDY2340" s="142"/>
      <c r="FDZ2340" s="142"/>
      <c r="FEA2340" s="142"/>
      <c r="FEB2340" s="142"/>
      <c r="FEC2340" s="142"/>
      <c r="FED2340" s="142"/>
      <c r="FEE2340" s="142"/>
      <c r="FEF2340" s="142"/>
      <c r="FEG2340" s="142"/>
      <c r="FEH2340" s="142"/>
      <c r="FEI2340" s="142"/>
      <c r="FEJ2340" s="142"/>
      <c r="FEK2340" s="142"/>
      <c r="FEL2340" s="142"/>
      <c r="FEM2340" s="142"/>
      <c r="FEN2340" s="142"/>
      <c r="FEO2340" s="142"/>
      <c r="FEP2340" s="142"/>
      <c r="FEQ2340" s="142"/>
      <c r="FER2340" s="142"/>
      <c r="FES2340" s="142"/>
      <c r="FET2340" s="142"/>
      <c r="FEU2340" s="142"/>
      <c r="FEV2340" s="142"/>
      <c r="FEW2340" s="142"/>
      <c r="FEX2340" s="142"/>
      <c r="FEY2340" s="142"/>
      <c r="FEZ2340" s="142"/>
      <c r="FFA2340" s="142"/>
      <c r="FFB2340" s="142"/>
      <c r="FFC2340" s="142"/>
      <c r="FFD2340" s="142"/>
      <c r="FFE2340" s="142"/>
      <c r="FFF2340" s="142"/>
      <c r="FFG2340" s="142"/>
      <c r="FFH2340" s="142"/>
      <c r="FFI2340" s="142"/>
      <c r="FFJ2340" s="142"/>
      <c r="FFK2340" s="142"/>
      <c r="FFL2340" s="142"/>
      <c r="FFM2340" s="142"/>
      <c r="FFN2340" s="142"/>
      <c r="FFO2340" s="142"/>
      <c r="FFP2340" s="142"/>
      <c r="FFQ2340" s="142"/>
      <c r="FFR2340" s="142"/>
      <c r="FFS2340" s="142"/>
      <c r="FFT2340" s="142"/>
      <c r="FFU2340" s="142"/>
      <c r="FFV2340" s="142"/>
      <c r="FFW2340" s="142"/>
      <c r="FFX2340" s="142"/>
      <c r="FFY2340" s="142"/>
      <c r="FFZ2340" s="142"/>
      <c r="FGA2340" s="142"/>
      <c r="FGB2340" s="142"/>
      <c r="FGC2340" s="142"/>
      <c r="FGD2340" s="142"/>
      <c r="FGE2340" s="142"/>
      <c r="FGF2340" s="142"/>
      <c r="FGG2340" s="142"/>
      <c r="FGH2340" s="142"/>
      <c r="FGI2340" s="142"/>
      <c r="FGJ2340" s="142"/>
      <c r="FGK2340" s="142"/>
      <c r="FGL2340" s="142"/>
      <c r="FGM2340" s="142"/>
      <c r="FGN2340" s="142"/>
      <c r="FGO2340" s="142"/>
      <c r="FGP2340" s="142"/>
      <c r="FGQ2340" s="142"/>
      <c r="FGR2340" s="142"/>
      <c r="FGS2340" s="142"/>
      <c r="FGT2340" s="142"/>
      <c r="FGU2340" s="142"/>
      <c r="FGV2340" s="142"/>
      <c r="FGW2340" s="142"/>
      <c r="FGX2340" s="142"/>
      <c r="FGY2340" s="142"/>
      <c r="FGZ2340" s="142"/>
      <c r="FHA2340" s="142"/>
      <c r="FHB2340" s="142"/>
      <c r="FHC2340" s="142"/>
      <c r="FHD2340" s="142"/>
      <c r="FHE2340" s="142"/>
      <c r="FHF2340" s="142"/>
      <c r="FHG2340" s="142"/>
      <c r="FHH2340" s="142"/>
      <c r="FHI2340" s="142"/>
      <c r="FHJ2340" s="142"/>
      <c r="FHK2340" s="142"/>
      <c r="FHL2340" s="142"/>
      <c r="FHM2340" s="142"/>
      <c r="FHN2340" s="142"/>
      <c r="FHO2340" s="142"/>
      <c r="FHP2340" s="142"/>
      <c r="FHQ2340" s="142"/>
      <c r="FHR2340" s="142"/>
      <c r="FHS2340" s="142"/>
      <c r="FHT2340" s="142"/>
      <c r="FHU2340" s="142"/>
      <c r="FHV2340" s="142"/>
      <c r="FHW2340" s="142"/>
      <c r="FHX2340" s="142"/>
      <c r="FHY2340" s="142"/>
      <c r="FHZ2340" s="142"/>
      <c r="FIA2340" s="142"/>
      <c r="FIB2340" s="142"/>
      <c r="FIC2340" s="142"/>
      <c r="FID2340" s="142"/>
      <c r="FIE2340" s="142"/>
      <c r="FIF2340" s="142"/>
      <c r="FIG2340" s="142"/>
      <c r="FIH2340" s="142"/>
      <c r="FII2340" s="142"/>
      <c r="FIJ2340" s="142"/>
      <c r="FIK2340" s="142"/>
      <c r="FIL2340" s="142"/>
      <c r="FIM2340" s="142"/>
      <c r="FIN2340" s="142"/>
      <c r="FIO2340" s="142"/>
      <c r="FIP2340" s="142"/>
      <c r="FIQ2340" s="142"/>
      <c r="FIR2340" s="142"/>
      <c r="FIS2340" s="142"/>
      <c r="FIT2340" s="142"/>
      <c r="FIU2340" s="142"/>
      <c r="FIV2340" s="142"/>
      <c r="FIW2340" s="142"/>
      <c r="FIX2340" s="142"/>
      <c r="FIY2340" s="142"/>
      <c r="FIZ2340" s="142"/>
      <c r="FJA2340" s="142"/>
      <c r="FJB2340" s="142"/>
      <c r="FJC2340" s="142"/>
      <c r="FJD2340" s="142"/>
      <c r="FJE2340" s="142"/>
      <c r="FJF2340" s="142"/>
      <c r="FJG2340" s="142"/>
      <c r="FJH2340" s="142"/>
      <c r="FJI2340" s="142"/>
      <c r="FJJ2340" s="142"/>
      <c r="FJK2340" s="142"/>
      <c r="FJL2340" s="142"/>
      <c r="FJM2340" s="142"/>
      <c r="FJN2340" s="142"/>
      <c r="FJO2340" s="142"/>
      <c r="FJP2340" s="142"/>
      <c r="FJQ2340" s="142"/>
      <c r="FJR2340" s="142"/>
      <c r="FJS2340" s="142"/>
      <c r="FJT2340" s="142"/>
      <c r="FJU2340" s="142"/>
      <c r="FJV2340" s="142"/>
      <c r="FJW2340" s="142"/>
      <c r="FJX2340" s="142"/>
      <c r="FJY2340" s="142"/>
      <c r="FJZ2340" s="142"/>
      <c r="FKA2340" s="142"/>
      <c r="FKB2340" s="142"/>
      <c r="FKC2340" s="142"/>
      <c r="FKD2340" s="142"/>
      <c r="FKE2340" s="142"/>
      <c r="FKF2340" s="142"/>
      <c r="FKG2340" s="142"/>
      <c r="FKH2340" s="142"/>
      <c r="FKI2340" s="142"/>
      <c r="FKJ2340" s="142"/>
      <c r="FKK2340" s="142"/>
      <c r="FKL2340" s="142"/>
      <c r="FKM2340" s="142"/>
      <c r="FKN2340" s="142"/>
      <c r="FKO2340" s="142"/>
      <c r="FKP2340" s="142"/>
      <c r="FKQ2340" s="142"/>
      <c r="FKR2340" s="142"/>
      <c r="FKS2340" s="142"/>
      <c r="FKT2340" s="142"/>
      <c r="FKU2340" s="142"/>
      <c r="FKV2340" s="142"/>
      <c r="FKW2340" s="142"/>
      <c r="FKX2340" s="142"/>
      <c r="FKY2340" s="142"/>
      <c r="FKZ2340" s="142"/>
      <c r="FLA2340" s="142"/>
      <c r="FLB2340" s="142"/>
      <c r="FLC2340" s="142"/>
      <c r="FLD2340" s="142"/>
      <c r="FLE2340" s="142"/>
      <c r="FLF2340" s="142"/>
      <c r="FLG2340" s="142"/>
      <c r="FLH2340" s="142"/>
      <c r="FLI2340" s="142"/>
      <c r="FLJ2340" s="142"/>
      <c r="FLK2340" s="142"/>
      <c r="FLL2340" s="142"/>
      <c r="FLM2340" s="142"/>
      <c r="FLN2340" s="142"/>
      <c r="FLO2340" s="142"/>
      <c r="FLP2340" s="142"/>
      <c r="FLQ2340" s="142"/>
      <c r="FLR2340" s="142"/>
      <c r="FLS2340" s="142"/>
      <c r="FLT2340" s="142"/>
      <c r="FLU2340" s="142"/>
      <c r="FLV2340" s="142"/>
      <c r="FLW2340" s="142"/>
      <c r="FLX2340" s="142"/>
      <c r="FLY2340" s="142"/>
      <c r="FLZ2340" s="142"/>
      <c r="FMA2340" s="142"/>
      <c r="FMB2340" s="142"/>
      <c r="FMC2340" s="142"/>
      <c r="FMD2340" s="142"/>
      <c r="FME2340" s="142"/>
      <c r="FMF2340" s="142"/>
      <c r="FMG2340" s="142"/>
      <c r="FMH2340" s="142"/>
      <c r="FMI2340" s="142"/>
      <c r="FMJ2340" s="142"/>
      <c r="FMK2340" s="142"/>
      <c r="FML2340" s="142"/>
      <c r="FMM2340" s="142"/>
      <c r="FMN2340" s="142"/>
      <c r="FMO2340" s="142"/>
      <c r="FMP2340" s="142"/>
      <c r="FMQ2340" s="142"/>
      <c r="FMR2340" s="142"/>
      <c r="FMS2340" s="142"/>
      <c r="FMT2340" s="142"/>
      <c r="FMU2340" s="142"/>
      <c r="FMV2340" s="142"/>
      <c r="FMW2340" s="142"/>
      <c r="FMX2340" s="142"/>
      <c r="FMY2340" s="142"/>
      <c r="FMZ2340" s="142"/>
      <c r="FNA2340" s="142"/>
      <c r="FNB2340" s="142"/>
      <c r="FNC2340" s="142"/>
      <c r="FND2340" s="142"/>
      <c r="FNE2340" s="142"/>
      <c r="FNF2340" s="142"/>
      <c r="FNG2340" s="142"/>
      <c r="FNH2340" s="142"/>
      <c r="FNI2340" s="142"/>
      <c r="FNJ2340" s="142"/>
      <c r="FNK2340" s="142"/>
      <c r="FNL2340" s="142"/>
      <c r="FNM2340" s="142"/>
      <c r="FNN2340" s="142"/>
      <c r="FNO2340" s="142"/>
      <c r="FNP2340" s="142"/>
      <c r="FNQ2340" s="142"/>
      <c r="FNR2340" s="142"/>
      <c r="FNS2340" s="142"/>
      <c r="FNT2340" s="142"/>
      <c r="FNU2340" s="142"/>
      <c r="FNV2340" s="142"/>
      <c r="FNW2340" s="142"/>
      <c r="FNX2340" s="142"/>
      <c r="FNY2340" s="142"/>
      <c r="FNZ2340" s="142"/>
      <c r="FOA2340" s="142"/>
      <c r="FOB2340" s="142"/>
      <c r="FOC2340" s="142"/>
      <c r="FOD2340" s="142"/>
      <c r="FOE2340" s="142"/>
      <c r="FOF2340" s="142"/>
      <c r="FOG2340" s="142"/>
      <c r="FOH2340" s="142"/>
      <c r="FOI2340" s="142"/>
      <c r="FOJ2340" s="142"/>
      <c r="FOK2340" s="142"/>
      <c r="FOL2340" s="142"/>
      <c r="FOM2340" s="142"/>
      <c r="FON2340" s="142"/>
      <c r="FOO2340" s="142"/>
      <c r="FOP2340" s="142"/>
      <c r="FOQ2340" s="142"/>
      <c r="FOR2340" s="142"/>
      <c r="FOS2340" s="142"/>
      <c r="FOT2340" s="142"/>
      <c r="FOU2340" s="142"/>
      <c r="FOV2340" s="142"/>
      <c r="FOW2340" s="142"/>
      <c r="FOX2340" s="142"/>
      <c r="FOY2340" s="142"/>
      <c r="FOZ2340" s="142"/>
      <c r="FPA2340" s="142"/>
      <c r="FPB2340" s="142"/>
      <c r="FPC2340" s="142"/>
      <c r="FPD2340" s="142"/>
      <c r="FPE2340" s="142"/>
      <c r="FPF2340" s="142"/>
      <c r="FPG2340" s="142"/>
      <c r="FPH2340" s="142"/>
      <c r="FPI2340" s="142"/>
      <c r="FPJ2340" s="142"/>
      <c r="FPK2340" s="142"/>
      <c r="FPL2340" s="142"/>
      <c r="FPM2340" s="142"/>
      <c r="FPN2340" s="142"/>
      <c r="FPO2340" s="142"/>
      <c r="FPP2340" s="142"/>
      <c r="FPQ2340" s="142"/>
      <c r="FPR2340" s="142"/>
      <c r="FPS2340" s="142"/>
      <c r="FPT2340" s="142"/>
      <c r="FPU2340" s="142"/>
      <c r="FPV2340" s="142"/>
      <c r="FPW2340" s="142"/>
      <c r="FPX2340" s="142"/>
      <c r="FPY2340" s="142"/>
      <c r="FPZ2340" s="142"/>
      <c r="FQA2340" s="142"/>
      <c r="FQB2340" s="142"/>
      <c r="FQC2340" s="142"/>
      <c r="FQD2340" s="142"/>
      <c r="FQE2340" s="142"/>
      <c r="FQF2340" s="142"/>
      <c r="FQG2340" s="142"/>
      <c r="FQH2340" s="142"/>
      <c r="FQI2340" s="142"/>
      <c r="FQJ2340" s="142"/>
      <c r="FQK2340" s="142"/>
      <c r="FQL2340" s="142"/>
      <c r="FQM2340" s="142"/>
      <c r="FQN2340" s="142"/>
      <c r="FQO2340" s="142"/>
      <c r="FQP2340" s="142"/>
      <c r="FQQ2340" s="142"/>
      <c r="FQR2340" s="142"/>
      <c r="FQS2340" s="142"/>
      <c r="FQT2340" s="142"/>
      <c r="FQU2340" s="142"/>
      <c r="FQV2340" s="142"/>
      <c r="FQW2340" s="142"/>
      <c r="FQX2340" s="142"/>
      <c r="FQY2340" s="142"/>
      <c r="FQZ2340" s="142"/>
      <c r="FRA2340" s="142"/>
      <c r="FRB2340" s="142"/>
      <c r="FRC2340" s="142"/>
      <c r="FRD2340" s="142"/>
      <c r="FRE2340" s="142"/>
      <c r="FRF2340" s="142"/>
      <c r="FRG2340" s="142"/>
      <c r="FRH2340" s="142"/>
      <c r="FRI2340" s="142"/>
      <c r="FRJ2340" s="142"/>
      <c r="FRK2340" s="142"/>
      <c r="FRL2340" s="142"/>
      <c r="FRM2340" s="142"/>
      <c r="FRN2340" s="142"/>
      <c r="FRO2340" s="142"/>
      <c r="FRP2340" s="142"/>
      <c r="FRQ2340" s="142"/>
      <c r="FRR2340" s="142"/>
      <c r="FRS2340" s="142"/>
      <c r="FRT2340" s="142"/>
      <c r="FRU2340" s="142"/>
      <c r="FRV2340" s="142"/>
      <c r="FRW2340" s="142"/>
      <c r="FRX2340" s="142"/>
      <c r="FRY2340" s="142"/>
      <c r="FRZ2340" s="142"/>
      <c r="FSA2340" s="142"/>
      <c r="FSB2340" s="142"/>
      <c r="FSC2340" s="142"/>
      <c r="FSD2340" s="142"/>
      <c r="FSE2340" s="142"/>
      <c r="FSF2340" s="142"/>
      <c r="FSG2340" s="142"/>
      <c r="FSH2340" s="142"/>
      <c r="FSI2340" s="142"/>
      <c r="FSJ2340" s="142"/>
      <c r="FSK2340" s="142"/>
      <c r="FSL2340" s="142"/>
      <c r="FSM2340" s="142"/>
      <c r="FSN2340" s="142"/>
      <c r="FSO2340" s="142"/>
      <c r="FSP2340" s="142"/>
      <c r="FSQ2340" s="142"/>
      <c r="FSR2340" s="142"/>
      <c r="FSS2340" s="142"/>
      <c r="FST2340" s="142"/>
      <c r="FSU2340" s="142"/>
      <c r="FSV2340" s="142"/>
      <c r="FSW2340" s="142"/>
      <c r="FSX2340" s="142"/>
      <c r="FSY2340" s="142"/>
      <c r="FSZ2340" s="142"/>
      <c r="FTA2340" s="142"/>
      <c r="FTB2340" s="142"/>
      <c r="FTC2340" s="142"/>
      <c r="FTD2340" s="142"/>
      <c r="FTE2340" s="142"/>
      <c r="FTF2340" s="142"/>
      <c r="FTG2340" s="142"/>
      <c r="FTH2340" s="142"/>
      <c r="FTI2340" s="142"/>
      <c r="FTJ2340" s="142"/>
      <c r="FTK2340" s="142"/>
      <c r="FTL2340" s="142"/>
      <c r="FTM2340" s="142"/>
      <c r="FTN2340" s="142"/>
      <c r="FTO2340" s="142"/>
      <c r="FTP2340" s="142"/>
      <c r="FTQ2340" s="142"/>
      <c r="FTR2340" s="142"/>
      <c r="FTS2340" s="142"/>
      <c r="FTT2340" s="142"/>
      <c r="FTU2340" s="142"/>
      <c r="FTV2340" s="142"/>
      <c r="FTW2340" s="142"/>
      <c r="FTX2340" s="142"/>
      <c r="FTY2340" s="142"/>
      <c r="FTZ2340" s="142"/>
      <c r="FUA2340" s="142"/>
      <c r="FUB2340" s="142"/>
      <c r="FUC2340" s="142"/>
      <c r="FUD2340" s="142"/>
      <c r="FUE2340" s="142"/>
      <c r="FUF2340" s="142"/>
      <c r="FUG2340" s="142"/>
      <c r="FUH2340" s="142"/>
      <c r="FUI2340" s="142"/>
      <c r="FUJ2340" s="142"/>
      <c r="FUK2340" s="142"/>
      <c r="FUL2340" s="142"/>
      <c r="FUM2340" s="142"/>
      <c r="FUN2340" s="142"/>
      <c r="FUO2340" s="142"/>
      <c r="FUP2340" s="142"/>
      <c r="FUQ2340" s="142"/>
      <c r="FUR2340" s="142"/>
      <c r="FUS2340" s="142"/>
      <c r="FUT2340" s="142"/>
      <c r="FUU2340" s="142"/>
      <c r="FUV2340" s="142"/>
      <c r="FUW2340" s="142"/>
      <c r="FUX2340" s="142"/>
      <c r="FUY2340" s="142"/>
      <c r="FUZ2340" s="142"/>
      <c r="FVA2340" s="142"/>
      <c r="FVB2340" s="142"/>
      <c r="FVC2340" s="142"/>
      <c r="FVD2340" s="142"/>
      <c r="FVE2340" s="142"/>
      <c r="FVF2340" s="142"/>
      <c r="FVG2340" s="142"/>
      <c r="FVH2340" s="142"/>
      <c r="FVI2340" s="142"/>
      <c r="FVJ2340" s="142"/>
      <c r="FVK2340" s="142"/>
      <c r="FVL2340" s="142"/>
      <c r="FVM2340" s="142"/>
      <c r="FVN2340" s="142"/>
      <c r="FVO2340" s="142"/>
      <c r="FVP2340" s="142"/>
      <c r="FVQ2340" s="142"/>
      <c r="FVR2340" s="142"/>
      <c r="FVS2340" s="142"/>
      <c r="FVT2340" s="142"/>
      <c r="FVU2340" s="142"/>
      <c r="FVV2340" s="142"/>
      <c r="FVW2340" s="142"/>
      <c r="FVX2340" s="142"/>
      <c r="FVY2340" s="142"/>
      <c r="FVZ2340" s="142"/>
      <c r="FWA2340" s="142"/>
      <c r="FWB2340" s="142"/>
      <c r="FWC2340" s="142"/>
      <c r="FWD2340" s="142"/>
      <c r="FWE2340" s="142"/>
      <c r="FWF2340" s="142"/>
      <c r="FWG2340" s="142"/>
      <c r="FWH2340" s="142"/>
      <c r="FWI2340" s="142"/>
      <c r="FWJ2340" s="142"/>
      <c r="FWK2340" s="142"/>
      <c r="FWL2340" s="142"/>
      <c r="FWM2340" s="142"/>
      <c r="FWN2340" s="142"/>
      <c r="FWO2340" s="142"/>
      <c r="FWP2340" s="142"/>
      <c r="FWQ2340" s="142"/>
      <c r="FWR2340" s="142"/>
      <c r="FWS2340" s="142"/>
      <c r="FWT2340" s="142"/>
      <c r="FWU2340" s="142"/>
      <c r="FWV2340" s="142"/>
      <c r="FWW2340" s="142"/>
      <c r="FWX2340" s="142"/>
      <c r="FWY2340" s="142"/>
      <c r="FWZ2340" s="142"/>
      <c r="FXA2340" s="142"/>
      <c r="FXB2340" s="142"/>
      <c r="FXC2340" s="142"/>
      <c r="FXD2340" s="142"/>
      <c r="FXE2340" s="142"/>
      <c r="FXF2340" s="142"/>
      <c r="FXG2340" s="142"/>
      <c r="FXH2340" s="142"/>
      <c r="FXI2340" s="142"/>
      <c r="FXJ2340" s="142"/>
      <c r="FXK2340" s="142"/>
      <c r="FXL2340" s="142"/>
      <c r="FXM2340" s="142"/>
      <c r="FXN2340" s="142"/>
      <c r="FXO2340" s="142"/>
      <c r="FXP2340" s="142"/>
      <c r="FXQ2340" s="142"/>
      <c r="FXR2340" s="142"/>
      <c r="FXS2340" s="142"/>
      <c r="FXT2340" s="142"/>
      <c r="FXU2340" s="142"/>
      <c r="FXV2340" s="142"/>
      <c r="FXW2340" s="142"/>
      <c r="FXX2340" s="142"/>
      <c r="FXY2340" s="142"/>
      <c r="FXZ2340" s="142"/>
      <c r="FYA2340" s="142"/>
      <c r="FYB2340" s="142"/>
      <c r="FYC2340" s="142"/>
      <c r="FYD2340" s="142"/>
      <c r="FYE2340" s="142"/>
      <c r="FYF2340" s="142"/>
      <c r="FYG2340" s="142"/>
      <c r="FYH2340" s="142"/>
      <c r="FYI2340" s="142"/>
      <c r="FYJ2340" s="142"/>
      <c r="FYK2340" s="142"/>
      <c r="FYL2340" s="142"/>
      <c r="FYM2340" s="142"/>
      <c r="FYN2340" s="142"/>
      <c r="FYO2340" s="142"/>
      <c r="FYP2340" s="142"/>
      <c r="FYQ2340" s="142"/>
      <c r="FYR2340" s="142"/>
      <c r="FYS2340" s="142"/>
      <c r="FYT2340" s="142"/>
      <c r="FYU2340" s="142"/>
      <c r="FYV2340" s="142"/>
      <c r="FYW2340" s="142"/>
      <c r="FYX2340" s="142"/>
      <c r="FYY2340" s="142"/>
      <c r="FYZ2340" s="142"/>
      <c r="FZA2340" s="142"/>
      <c r="FZB2340" s="142"/>
      <c r="FZC2340" s="142"/>
      <c r="FZD2340" s="142"/>
      <c r="FZE2340" s="142"/>
      <c r="FZF2340" s="142"/>
      <c r="FZG2340" s="142"/>
      <c r="FZH2340" s="142"/>
      <c r="FZI2340" s="142"/>
      <c r="FZJ2340" s="142"/>
      <c r="FZK2340" s="142"/>
      <c r="FZL2340" s="142"/>
      <c r="FZM2340" s="142"/>
      <c r="FZN2340" s="142"/>
      <c r="FZO2340" s="142"/>
      <c r="FZP2340" s="142"/>
      <c r="FZQ2340" s="142"/>
      <c r="FZR2340" s="142"/>
      <c r="FZS2340" s="142"/>
      <c r="FZT2340" s="142"/>
      <c r="FZU2340" s="142"/>
      <c r="FZV2340" s="142"/>
      <c r="FZW2340" s="142"/>
      <c r="FZX2340" s="142"/>
      <c r="FZY2340" s="142"/>
      <c r="FZZ2340" s="142"/>
      <c r="GAA2340" s="142"/>
      <c r="GAB2340" s="142"/>
      <c r="GAC2340" s="142"/>
      <c r="GAD2340" s="142"/>
      <c r="GAE2340" s="142"/>
      <c r="GAF2340" s="142"/>
      <c r="GAG2340" s="142"/>
      <c r="GAH2340" s="142"/>
      <c r="GAI2340" s="142"/>
      <c r="GAJ2340" s="142"/>
      <c r="GAK2340" s="142"/>
      <c r="GAL2340" s="142"/>
      <c r="GAM2340" s="142"/>
      <c r="GAN2340" s="142"/>
      <c r="GAO2340" s="142"/>
      <c r="GAP2340" s="142"/>
      <c r="GAQ2340" s="142"/>
      <c r="GAR2340" s="142"/>
      <c r="GAS2340" s="142"/>
      <c r="GAT2340" s="142"/>
      <c r="GAU2340" s="142"/>
      <c r="GAV2340" s="142"/>
      <c r="GAW2340" s="142"/>
      <c r="GAX2340" s="142"/>
      <c r="GAY2340" s="142"/>
      <c r="GAZ2340" s="142"/>
      <c r="GBA2340" s="142"/>
      <c r="GBB2340" s="142"/>
      <c r="GBC2340" s="142"/>
      <c r="GBD2340" s="142"/>
      <c r="GBE2340" s="142"/>
      <c r="GBF2340" s="142"/>
      <c r="GBG2340" s="142"/>
      <c r="GBH2340" s="142"/>
      <c r="GBI2340" s="142"/>
      <c r="GBJ2340" s="142"/>
      <c r="GBK2340" s="142"/>
      <c r="GBL2340" s="142"/>
      <c r="GBM2340" s="142"/>
      <c r="GBN2340" s="142"/>
      <c r="GBO2340" s="142"/>
      <c r="GBP2340" s="142"/>
      <c r="GBQ2340" s="142"/>
      <c r="GBR2340" s="142"/>
      <c r="GBS2340" s="142"/>
      <c r="GBT2340" s="142"/>
      <c r="GBU2340" s="142"/>
      <c r="GBV2340" s="142"/>
      <c r="GBW2340" s="142"/>
      <c r="GBX2340" s="142"/>
      <c r="GBY2340" s="142"/>
      <c r="GBZ2340" s="142"/>
      <c r="GCA2340" s="142"/>
      <c r="GCB2340" s="142"/>
      <c r="GCC2340" s="142"/>
      <c r="GCD2340" s="142"/>
      <c r="GCE2340" s="142"/>
      <c r="GCF2340" s="142"/>
      <c r="GCG2340" s="142"/>
      <c r="GCH2340" s="142"/>
      <c r="GCI2340" s="142"/>
      <c r="GCJ2340" s="142"/>
      <c r="GCK2340" s="142"/>
      <c r="GCL2340" s="142"/>
      <c r="GCM2340" s="142"/>
      <c r="GCN2340" s="142"/>
      <c r="GCO2340" s="142"/>
      <c r="GCP2340" s="142"/>
      <c r="GCQ2340" s="142"/>
      <c r="GCR2340" s="142"/>
      <c r="GCS2340" s="142"/>
      <c r="GCT2340" s="142"/>
      <c r="GCU2340" s="142"/>
      <c r="GCV2340" s="142"/>
      <c r="GCW2340" s="142"/>
      <c r="GCX2340" s="142"/>
      <c r="GCY2340" s="142"/>
      <c r="GCZ2340" s="142"/>
      <c r="GDA2340" s="142"/>
      <c r="GDB2340" s="142"/>
      <c r="GDC2340" s="142"/>
      <c r="GDD2340" s="142"/>
      <c r="GDE2340" s="142"/>
      <c r="GDF2340" s="142"/>
      <c r="GDG2340" s="142"/>
      <c r="GDH2340" s="142"/>
      <c r="GDI2340" s="142"/>
      <c r="GDJ2340" s="142"/>
      <c r="GDK2340" s="142"/>
      <c r="GDL2340" s="142"/>
      <c r="GDM2340" s="142"/>
      <c r="GDN2340" s="142"/>
      <c r="GDO2340" s="142"/>
      <c r="GDP2340" s="142"/>
      <c r="GDQ2340" s="142"/>
      <c r="GDR2340" s="142"/>
      <c r="GDS2340" s="142"/>
      <c r="GDT2340" s="142"/>
      <c r="GDU2340" s="142"/>
      <c r="GDV2340" s="142"/>
      <c r="GDW2340" s="142"/>
      <c r="GDX2340" s="142"/>
      <c r="GDY2340" s="142"/>
      <c r="GDZ2340" s="142"/>
      <c r="GEA2340" s="142"/>
      <c r="GEB2340" s="142"/>
      <c r="GEC2340" s="142"/>
      <c r="GED2340" s="142"/>
      <c r="GEE2340" s="142"/>
      <c r="GEF2340" s="142"/>
      <c r="GEG2340" s="142"/>
      <c r="GEH2340" s="142"/>
      <c r="GEI2340" s="142"/>
      <c r="GEJ2340" s="142"/>
      <c r="GEK2340" s="142"/>
      <c r="GEL2340" s="142"/>
      <c r="GEM2340" s="142"/>
      <c r="GEN2340" s="142"/>
      <c r="GEO2340" s="142"/>
      <c r="GEP2340" s="142"/>
      <c r="GEQ2340" s="142"/>
      <c r="GER2340" s="142"/>
      <c r="GES2340" s="142"/>
      <c r="GET2340" s="142"/>
      <c r="GEU2340" s="142"/>
      <c r="GEV2340" s="142"/>
      <c r="GEW2340" s="142"/>
      <c r="GEX2340" s="142"/>
      <c r="GEY2340" s="142"/>
      <c r="GEZ2340" s="142"/>
      <c r="GFA2340" s="142"/>
      <c r="GFB2340" s="142"/>
      <c r="GFC2340" s="142"/>
      <c r="GFD2340" s="142"/>
      <c r="GFE2340" s="142"/>
      <c r="GFF2340" s="142"/>
      <c r="GFG2340" s="142"/>
      <c r="GFH2340" s="142"/>
      <c r="GFI2340" s="142"/>
      <c r="GFJ2340" s="142"/>
      <c r="GFK2340" s="142"/>
      <c r="GFL2340" s="142"/>
      <c r="GFM2340" s="142"/>
      <c r="GFN2340" s="142"/>
      <c r="GFO2340" s="142"/>
      <c r="GFP2340" s="142"/>
      <c r="GFQ2340" s="142"/>
      <c r="GFR2340" s="142"/>
      <c r="GFS2340" s="142"/>
      <c r="GFT2340" s="142"/>
      <c r="GFU2340" s="142"/>
      <c r="GFV2340" s="142"/>
      <c r="GFW2340" s="142"/>
      <c r="GFX2340" s="142"/>
      <c r="GFY2340" s="142"/>
      <c r="GFZ2340" s="142"/>
      <c r="GGA2340" s="142"/>
      <c r="GGB2340" s="142"/>
      <c r="GGC2340" s="142"/>
      <c r="GGD2340" s="142"/>
      <c r="GGE2340" s="142"/>
      <c r="GGF2340" s="142"/>
      <c r="GGG2340" s="142"/>
      <c r="GGH2340" s="142"/>
      <c r="GGI2340" s="142"/>
      <c r="GGJ2340" s="142"/>
      <c r="GGK2340" s="142"/>
      <c r="GGL2340" s="142"/>
      <c r="GGM2340" s="142"/>
      <c r="GGN2340" s="142"/>
      <c r="GGO2340" s="142"/>
      <c r="GGP2340" s="142"/>
      <c r="GGQ2340" s="142"/>
      <c r="GGR2340" s="142"/>
      <c r="GGS2340" s="142"/>
      <c r="GGT2340" s="142"/>
      <c r="GGU2340" s="142"/>
      <c r="GGV2340" s="142"/>
      <c r="GGW2340" s="142"/>
      <c r="GGX2340" s="142"/>
      <c r="GGY2340" s="142"/>
      <c r="GGZ2340" s="142"/>
      <c r="GHA2340" s="142"/>
      <c r="GHB2340" s="142"/>
      <c r="GHC2340" s="142"/>
      <c r="GHD2340" s="142"/>
      <c r="GHE2340" s="142"/>
      <c r="GHF2340" s="142"/>
      <c r="GHG2340" s="142"/>
      <c r="GHH2340" s="142"/>
      <c r="GHI2340" s="142"/>
      <c r="GHJ2340" s="142"/>
      <c r="GHK2340" s="142"/>
      <c r="GHL2340" s="142"/>
      <c r="GHM2340" s="142"/>
      <c r="GHN2340" s="142"/>
      <c r="GHO2340" s="142"/>
      <c r="GHP2340" s="142"/>
      <c r="GHQ2340" s="142"/>
      <c r="GHR2340" s="142"/>
      <c r="GHS2340" s="142"/>
      <c r="GHT2340" s="142"/>
      <c r="GHU2340" s="142"/>
      <c r="GHV2340" s="142"/>
      <c r="GHW2340" s="142"/>
      <c r="GHX2340" s="142"/>
      <c r="GHY2340" s="142"/>
      <c r="GHZ2340" s="142"/>
      <c r="GIA2340" s="142"/>
      <c r="GIB2340" s="142"/>
      <c r="GIC2340" s="142"/>
      <c r="GID2340" s="142"/>
      <c r="GIE2340" s="142"/>
      <c r="GIF2340" s="142"/>
      <c r="GIG2340" s="142"/>
      <c r="GIH2340" s="142"/>
      <c r="GII2340" s="142"/>
      <c r="GIJ2340" s="142"/>
      <c r="GIK2340" s="142"/>
      <c r="GIL2340" s="142"/>
      <c r="GIM2340" s="142"/>
      <c r="GIN2340" s="142"/>
      <c r="GIO2340" s="142"/>
      <c r="GIP2340" s="142"/>
      <c r="GIQ2340" s="142"/>
      <c r="GIR2340" s="142"/>
      <c r="GIS2340" s="142"/>
      <c r="GIT2340" s="142"/>
      <c r="GIU2340" s="142"/>
      <c r="GIV2340" s="142"/>
      <c r="GIW2340" s="142"/>
      <c r="GIX2340" s="142"/>
      <c r="GIY2340" s="142"/>
      <c r="GIZ2340" s="142"/>
      <c r="GJA2340" s="142"/>
      <c r="GJB2340" s="142"/>
      <c r="GJC2340" s="142"/>
      <c r="GJD2340" s="142"/>
      <c r="GJE2340" s="142"/>
      <c r="GJF2340" s="142"/>
      <c r="GJG2340" s="142"/>
      <c r="GJH2340" s="142"/>
      <c r="GJI2340" s="142"/>
      <c r="GJJ2340" s="142"/>
      <c r="GJK2340" s="142"/>
      <c r="GJL2340" s="142"/>
      <c r="GJM2340" s="142"/>
      <c r="GJN2340" s="142"/>
      <c r="GJO2340" s="142"/>
      <c r="GJP2340" s="142"/>
      <c r="GJQ2340" s="142"/>
      <c r="GJR2340" s="142"/>
      <c r="GJS2340" s="142"/>
      <c r="GJT2340" s="142"/>
      <c r="GJU2340" s="142"/>
      <c r="GJV2340" s="142"/>
      <c r="GJW2340" s="142"/>
      <c r="GJX2340" s="142"/>
      <c r="GJY2340" s="142"/>
      <c r="GJZ2340" s="142"/>
      <c r="GKA2340" s="142"/>
      <c r="GKB2340" s="142"/>
      <c r="GKC2340" s="142"/>
      <c r="GKD2340" s="142"/>
      <c r="GKE2340" s="142"/>
      <c r="GKF2340" s="142"/>
      <c r="GKG2340" s="142"/>
      <c r="GKH2340" s="142"/>
      <c r="GKI2340" s="142"/>
      <c r="GKJ2340" s="142"/>
      <c r="GKK2340" s="142"/>
      <c r="GKL2340" s="142"/>
      <c r="GKM2340" s="142"/>
      <c r="GKN2340" s="142"/>
      <c r="GKO2340" s="142"/>
      <c r="GKP2340" s="142"/>
      <c r="GKQ2340" s="142"/>
      <c r="GKR2340" s="142"/>
      <c r="GKS2340" s="142"/>
      <c r="GKT2340" s="142"/>
      <c r="GKU2340" s="142"/>
      <c r="GKV2340" s="142"/>
      <c r="GKW2340" s="142"/>
      <c r="GKX2340" s="142"/>
      <c r="GKY2340" s="142"/>
      <c r="GKZ2340" s="142"/>
      <c r="GLA2340" s="142"/>
      <c r="GLB2340" s="142"/>
      <c r="GLC2340" s="142"/>
      <c r="GLD2340" s="142"/>
      <c r="GLE2340" s="142"/>
      <c r="GLF2340" s="142"/>
      <c r="GLG2340" s="142"/>
      <c r="GLH2340" s="142"/>
      <c r="GLI2340" s="142"/>
      <c r="GLJ2340" s="142"/>
      <c r="GLK2340" s="142"/>
      <c r="GLL2340" s="142"/>
      <c r="GLM2340" s="142"/>
      <c r="GLN2340" s="142"/>
      <c r="GLO2340" s="142"/>
      <c r="GLP2340" s="142"/>
      <c r="GLQ2340" s="142"/>
      <c r="GLR2340" s="142"/>
      <c r="GLS2340" s="142"/>
      <c r="GLT2340" s="142"/>
      <c r="GLU2340" s="142"/>
      <c r="GLV2340" s="142"/>
      <c r="GLW2340" s="142"/>
      <c r="GLX2340" s="142"/>
      <c r="GLY2340" s="142"/>
      <c r="GLZ2340" s="142"/>
      <c r="GMA2340" s="142"/>
      <c r="GMB2340" s="142"/>
      <c r="GMC2340" s="142"/>
      <c r="GMD2340" s="142"/>
      <c r="GME2340" s="142"/>
      <c r="GMF2340" s="142"/>
      <c r="GMG2340" s="142"/>
      <c r="GMH2340" s="142"/>
      <c r="GMI2340" s="142"/>
      <c r="GMJ2340" s="142"/>
      <c r="GMK2340" s="142"/>
      <c r="GML2340" s="142"/>
      <c r="GMM2340" s="142"/>
      <c r="GMN2340" s="142"/>
      <c r="GMO2340" s="142"/>
      <c r="GMP2340" s="142"/>
      <c r="GMQ2340" s="142"/>
      <c r="GMR2340" s="142"/>
      <c r="GMS2340" s="142"/>
      <c r="GMT2340" s="142"/>
      <c r="GMU2340" s="142"/>
      <c r="GMV2340" s="142"/>
      <c r="GMW2340" s="142"/>
      <c r="GMX2340" s="142"/>
      <c r="GMY2340" s="142"/>
      <c r="GMZ2340" s="142"/>
      <c r="GNA2340" s="142"/>
      <c r="GNB2340" s="142"/>
      <c r="GNC2340" s="142"/>
      <c r="GND2340" s="142"/>
      <c r="GNE2340" s="142"/>
      <c r="GNF2340" s="142"/>
      <c r="GNG2340" s="142"/>
      <c r="GNH2340" s="142"/>
      <c r="GNI2340" s="142"/>
      <c r="GNJ2340" s="142"/>
      <c r="GNK2340" s="142"/>
      <c r="GNL2340" s="142"/>
      <c r="GNM2340" s="142"/>
      <c r="GNN2340" s="142"/>
      <c r="GNO2340" s="142"/>
      <c r="GNP2340" s="142"/>
      <c r="GNQ2340" s="142"/>
      <c r="GNR2340" s="142"/>
      <c r="GNS2340" s="142"/>
      <c r="GNT2340" s="142"/>
      <c r="GNU2340" s="142"/>
      <c r="GNV2340" s="142"/>
      <c r="GNW2340" s="142"/>
      <c r="GNX2340" s="142"/>
      <c r="GNY2340" s="142"/>
      <c r="GNZ2340" s="142"/>
      <c r="GOA2340" s="142"/>
      <c r="GOB2340" s="142"/>
      <c r="GOC2340" s="142"/>
      <c r="GOD2340" s="142"/>
      <c r="GOE2340" s="142"/>
      <c r="GOF2340" s="142"/>
      <c r="GOG2340" s="142"/>
      <c r="GOH2340" s="142"/>
      <c r="GOI2340" s="142"/>
      <c r="GOJ2340" s="142"/>
      <c r="GOK2340" s="142"/>
      <c r="GOL2340" s="142"/>
      <c r="GOM2340" s="142"/>
      <c r="GON2340" s="142"/>
      <c r="GOO2340" s="142"/>
      <c r="GOP2340" s="142"/>
      <c r="GOQ2340" s="142"/>
      <c r="GOR2340" s="142"/>
      <c r="GOS2340" s="142"/>
      <c r="GOT2340" s="142"/>
      <c r="GOU2340" s="142"/>
      <c r="GOV2340" s="142"/>
      <c r="GOW2340" s="142"/>
      <c r="GOX2340" s="142"/>
      <c r="GOY2340" s="142"/>
      <c r="GOZ2340" s="142"/>
      <c r="GPA2340" s="142"/>
      <c r="GPB2340" s="142"/>
      <c r="GPC2340" s="142"/>
      <c r="GPD2340" s="142"/>
      <c r="GPE2340" s="142"/>
      <c r="GPF2340" s="142"/>
      <c r="GPG2340" s="142"/>
      <c r="GPH2340" s="142"/>
      <c r="GPI2340" s="142"/>
      <c r="GPJ2340" s="142"/>
      <c r="GPK2340" s="142"/>
      <c r="GPL2340" s="142"/>
      <c r="GPM2340" s="142"/>
      <c r="GPN2340" s="142"/>
      <c r="GPO2340" s="142"/>
      <c r="GPP2340" s="142"/>
      <c r="GPQ2340" s="142"/>
      <c r="GPR2340" s="142"/>
      <c r="GPS2340" s="142"/>
      <c r="GPT2340" s="142"/>
      <c r="GPU2340" s="142"/>
      <c r="GPV2340" s="142"/>
      <c r="GPW2340" s="142"/>
      <c r="GPX2340" s="142"/>
      <c r="GPY2340" s="142"/>
      <c r="GPZ2340" s="142"/>
      <c r="GQA2340" s="142"/>
      <c r="GQB2340" s="142"/>
      <c r="GQC2340" s="142"/>
      <c r="GQD2340" s="142"/>
      <c r="GQE2340" s="142"/>
      <c r="GQF2340" s="142"/>
      <c r="GQG2340" s="142"/>
      <c r="GQH2340" s="142"/>
      <c r="GQI2340" s="142"/>
      <c r="GQJ2340" s="142"/>
      <c r="GQK2340" s="142"/>
      <c r="GQL2340" s="142"/>
      <c r="GQM2340" s="142"/>
      <c r="GQN2340" s="142"/>
      <c r="GQO2340" s="142"/>
      <c r="GQP2340" s="142"/>
      <c r="GQQ2340" s="142"/>
      <c r="GQR2340" s="142"/>
      <c r="GQS2340" s="142"/>
      <c r="GQT2340" s="142"/>
      <c r="GQU2340" s="142"/>
      <c r="GQV2340" s="142"/>
      <c r="GQW2340" s="142"/>
      <c r="GQX2340" s="142"/>
      <c r="GQY2340" s="142"/>
      <c r="GQZ2340" s="142"/>
      <c r="GRA2340" s="142"/>
      <c r="GRB2340" s="142"/>
      <c r="GRC2340" s="142"/>
      <c r="GRD2340" s="142"/>
      <c r="GRE2340" s="142"/>
      <c r="GRF2340" s="142"/>
      <c r="GRG2340" s="142"/>
      <c r="GRH2340" s="142"/>
      <c r="GRI2340" s="142"/>
      <c r="GRJ2340" s="142"/>
      <c r="GRK2340" s="142"/>
      <c r="GRL2340" s="142"/>
      <c r="GRM2340" s="142"/>
      <c r="GRN2340" s="142"/>
      <c r="GRO2340" s="142"/>
      <c r="GRP2340" s="142"/>
      <c r="GRQ2340" s="142"/>
      <c r="GRR2340" s="142"/>
      <c r="GRS2340" s="142"/>
      <c r="GRT2340" s="142"/>
      <c r="GRU2340" s="142"/>
      <c r="GRV2340" s="142"/>
      <c r="GRW2340" s="142"/>
      <c r="GRX2340" s="142"/>
      <c r="GRY2340" s="142"/>
      <c r="GRZ2340" s="142"/>
      <c r="GSA2340" s="142"/>
      <c r="GSB2340" s="142"/>
      <c r="GSC2340" s="142"/>
      <c r="GSD2340" s="142"/>
      <c r="GSE2340" s="142"/>
      <c r="GSF2340" s="142"/>
      <c r="GSG2340" s="142"/>
      <c r="GSH2340" s="142"/>
      <c r="GSI2340" s="142"/>
      <c r="GSJ2340" s="142"/>
      <c r="GSK2340" s="142"/>
      <c r="GSL2340" s="142"/>
      <c r="GSM2340" s="142"/>
      <c r="GSN2340" s="142"/>
      <c r="GSO2340" s="142"/>
      <c r="GSP2340" s="142"/>
      <c r="GSQ2340" s="142"/>
      <c r="GSR2340" s="142"/>
      <c r="GSS2340" s="142"/>
      <c r="GST2340" s="142"/>
      <c r="GSU2340" s="142"/>
      <c r="GSV2340" s="142"/>
      <c r="GSW2340" s="142"/>
      <c r="GSX2340" s="142"/>
      <c r="GSY2340" s="142"/>
      <c r="GSZ2340" s="142"/>
      <c r="GTA2340" s="142"/>
      <c r="GTB2340" s="142"/>
      <c r="GTC2340" s="142"/>
      <c r="GTD2340" s="142"/>
      <c r="GTE2340" s="142"/>
      <c r="GTF2340" s="142"/>
      <c r="GTG2340" s="142"/>
      <c r="GTH2340" s="142"/>
      <c r="GTI2340" s="142"/>
      <c r="GTJ2340" s="142"/>
      <c r="GTK2340" s="142"/>
      <c r="GTL2340" s="142"/>
      <c r="GTM2340" s="142"/>
      <c r="GTN2340" s="142"/>
      <c r="GTO2340" s="142"/>
      <c r="GTP2340" s="142"/>
      <c r="GTQ2340" s="142"/>
      <c r="GTR2340" s="142"/>
      <c r="GTS2340" s="142"/>
      <c r="GTT2340" s="142"/>
      <c r="GTU2340" s="142"/>
      <c r="GTV2340" s="142"/>
      <c r="GTW2340" s="142"/>
      <c r="GTX2340" s="142"/>
      <c r="GTY2340" s="142"/>
      <c r="GTZ2340" s="142"/>
      <c r="GUA2340" s="142"/>
      <c r="GUB2340" s="142"/>
      <c r="GUC2340" s="142"/>
      <c r="GUD2340" s="142"/>
      <c r="GUE2340" s="142"/>
      <c r="GUF2340" s="142"/>
      <c r="GUG2340" s="142"/>
      <c r="GUH2340" s="142"/>
      <c r="GUI2340" s="142"/>
      <c r="GUJ2340" s="142"/>
      <c r="GUK2340" s="142"/>
      <c r="GUL2340" s="142"/>
      <c r="GUM2340" s="142"/>
      <c r="GUN2340" s="142"/>
      <c r="GUO2340" s="142"/>
      <c r="GUP2340" s="142"/>
      <c r="GUQ2340" s="142"/>
      <c r="GUR2340" s="142"/>
      <c r="GUS2340" s="142"/>
      <c r="GUT2340" s="142"/>
      <c r="GUU2340" s="142"/>
      <c r="GUV2340" s="142"/>
      <c r="GUW2340" s="142"/>
      <c r="GUX2340" s="142"/>
      <c r="GUY2340" s="142"/>
      <c r="GUZ2340" s="142"/>
      <c r="GVA2340" s="142"/>
      <c r="GVB2340" s="142"/>
      <c r="GVC2340" s="142"/>
      <c r="GVD2340" s="142"/>
      <c r="GVE2340" s="142"/>
      <c r="GVF2340" s="142"/>
      <c r="GVG2340" s="142"/>
      <c r="GVH2340" s="142"/>
      <c r="GVI2340" s="142"/>
      <c r="GVJ2340" s="142"/>
      <c r="GVK2340" s="142"/>
      <c r="GVL2340" s="142"/>
      <c r="GVM2340" s="142"/>
      <c r="GVN2340" s="142"/>
      <c r="GVO2340" s="142"/>
      <c r="GVP2340" s="142"/>
      <c r="GVQ2340" s="142"/>
      <c r="GVR2340" s="142"/>
      <c r="GVS2340" s="142"/>
      <c r="GVT2340" s="142"/>
      <c r="GVU2340" s="142"/>
      <c r="GVV2340" s="142"/>
      <c r="GVW2340" s="142"/>
      <c r="GVX2340" s="142"/>
      <c r="GVY2340" s="142"/>
      <c r="GVZ2340" s="142"/>
      <c r="GWA2340" s="142"/>
      <c r="GWB2340" s="142"/>
      <c r="GWC2340" s="142"/>
      <c r="GWD2340" s="142"/>
      <c r="GWE2340" s="142"/>
      <c r="GWF2340" s="142"/>
      <c r="GWG2340" s="142"/>
      <c r="GWH2340" s="142"/>
      <c r="GWI2340" s="142"/>
      <c r="GWJ2340" s="142"/>
      <c r="GWK2340" s="142"/>
      <c r="GWL2340" s="142"/>
      <c r="GWM2340" s="142"/>
      <c r="GWN2340" s="142"/>
      <c r="GWO2340" s="142"/>
      <c r="GWP2340" s="142"/>
      <c r="GWQ2340" s="142"/>
      <c r="GWR2340" s="142"/>
      <c r="GWS2340" s="142"/>
      <c r="GWT2340" s="142"/>
      <c r="GWU2340" s="142"/>
      <c r="GWV2340" s="142"/>
      <c r="GWW2340" s="142"/>
      <c r="GWX2340" s="142"/>
      <c r="GWY2340" s="142"/>
      <c r="GWZ2340" s="142"/>
      <c r="GXA2340" s="142"/>
      <c r="GXB2340" s="142"/>
      <c r="GXC2340" s="142"/>
      <c r="GXD2340" s="142"/>
      <c r="GXE2340" s="142"/>
      <c r="GXF2340" s="142"/>
      <c r="GXG2340" s="142"/>
      <c r="GXH2340" s="142"/>
      <c r="GXI2340" s="142"/>
      <c r="GXJ2340" s="142"/>
      <c r="GXK2340" s="142"/>
      <c r="GXL2340" s="142"/>
      <c r="GXM2340" s="142"/>
      <c r="GXN2340" s="142"/>
      <c r="GXO2340" s="142"/>
      <c r="GXP2340" s="142"/>
      <c r="GXQ2340" s="142"/>
      <c r="GXR2340" s="142"/>
      <c r="GXS2340" s="142"/>
      <c r="GXT2340" s="142"/>
      <c r="GXU2340" s="142"/>
      <c r="GXV2340" s="142"/>
      <c r="GXW2340" s="142"/>
      <c r="GXX2340" s="142"/>
      <c r="GXY2340" s="142"/>
      <c r="GXZ2340" s="142"/>
      <c r="GYA2340" s="142"/>
      <c r="GYB2340" s="142"/>
      <c r="GYC2340" s="142"/>
      <c r="GYD2340" s="142"/>
      <c r="GYE2340" s="142"/>
      <c r="GYF2340" s="142"/>
      <c r="GYG2340" s="142"/>
      <c r="GYH2340" s="142"/>
      <c r="GYI2340" s="142"/>
      <c r="GYJ2340" s="142"/>
      <c r="GYK2340" s="142"/>
      <c r="GYL2340" s="142"/>
      <c r="GYM2340" s="142"/>
      <c r="GYN2340" s="142"/>
      <c r="GYO2340" s="142"/>
      <c r="GYP2340" s="142"/>
      <c r="GYQ2340" s="142"/>
      <c r="GYR2340" s="142"/>
      <c r="GYS2340" s="142"/>
      <c r="GYT2340" s="142"/>
      <c r="GYU2340" s="142"/>
      <c r="GYV2340" s="142"/>
      <c r="GYW2340" s="142"/>
      <c r="GYX2340" s="142"/>
      <c r="GYY2340" s="142"/>
      <c r="GYZ2340" s="142"/>
      <c r="GZA2340" s="142"/>
      <c r="GZB2340" s="142"/>
      <c r="GZC2340" s="142"/>
      <c r="GZD2340" s="142"/>
      <c r="GZE2340" s="142"/>
      <c r="GZF2340" s="142"/>
      <c r="GZG2340" s="142"/>
      <c r="GZH2340" s="142"/>
      <c r="GZI2340" s="142"/>
      <c r="GZJ2340" s="142"/>
      <c r="GZK2340" s="142"/>
      <c r="GZL2340" s="142"/>
      <c r="GZM2340" s="142"/>
      <c r="GZN2340" s="142"/>
      <c r="GZO2340" s="142"/>
      <c r="GZP2340" s="142"/>
      <c r="GZQ2340" s="142"/>
      <c r="GZR2340" s="142"/>
      <c r="GZS2340" s="142"/>
      <c r="GZT2340" s="142"/>
      <c r="GZU2340" s="142"/>
      <c r="GZV2340" s="142"/>
      <c r="GZW2340" s="142"/>
      <c r="GZX2340" s="142"/>
      <c r="GZY2340" s="142"/>
      <c r="GZZ2340" s="142"/>
      <c r="HAA2340" s="142"/>
      <c r="HAB2340" s="142"/>
      <c r="HAC2340" s="142"/>
      <c r="HAD2340" s="142"/>
      <c r="HAE2340" s="142"/>
      <c r="HAF2340" s="142"/>
      <c r="HAG2340" s="142"/>
      <c r="HAH2340" s="142"/>
      <c r="HAI2340" s="142"/>
      <c r="HAJ2340" s="142"/>
      <c r="HAK2340" s="142"/>
      <c r="HAL2340" s="142"/>
      <c r="HAM2340" s="142"/>
      <c r="HAN2340" s="142"/>
      <c r="HAO2340" s="142"/>
      <c r="HAP2340" s="142"/>
      <c r="HAQ2340" s="142"/>
      <c r="HAR2340" s="142"/>
      <c r="HAS2340" s="142"/>
      <c r="HAT2340" s="142"/>
      <c r="HAU2340" s="142"/>
      <c r="HAV2340" s="142"/>
      <c r="HAW2340" s="142"/>
      <c r="HAX2340" s="142"/>
      <c r="HAY2340" s="142"/>
      <c r="HAZ2340" s="142"/>
      <c r="HBA2340" s="142"/>
      <c r="HBB2340" s="142"/>
      <c r="HBC2340" s="142"/>
      <c r="HBD2340" s="142"/>
      <c r="HBE2340" s="142"/>
      <c r="HBF2340" s="142"/>
      <c r="HBG2340" s="142"/>
      <c r="HBH2340" s="142"/>
      <c r="HBI2340" s="142"/>
      <c r="HBJ2340" s="142"/>
      <c r="HBK2340" s="142"/>
      <c r="HBL2340" s="142"/>
      <c r="HBM2340" s="142"/>
      <c r="HBN2340" s="142"/>
      <c r="HBO2340" s="142"/>
      <c r="HBP2340" s="142"/>
      <c r="HBQ2340" s="142"/>
      <c r="HBR2340" s="142"/>
      <c r="HBS2340" s="142"/>
      <c r="HBT2340" s="142"/>
      <c r="HBU2340" s="142"/>
      <c r="HBV2340" s="142"/>
      <c r="HBW2340" s="142"/>
      <c r="HBX2340" s="142"/>
      <c r="HBY2340" s="142"/>
      <c r="HBZ2340" s="142"/>
      <c r="HCA2340" s="142"/>
      <c r="HCB2340" s="142"/>
      <c r="HCC2340" s="142"/>
      <c r="HCD2340" s="142"/>
      <c r="HCE2340" s="142"/>
      <c r="HCF2340" s="142"/>
      <c r="HCG2340" s="142"/>
      <c r="HCH2340" s="142"/>
      <c r="HCI2340" s="142"/>
      <c r="HCJ2340" s="142"/>
      <c r="HCK2340" s="142"/>
      <c r="HCL2340" s="142"/>
      <c r="HCM2340" s="142"/>
      <c r="HCN2340" s="142"/>
      <c r="HCO2340" s="142"/>
      <c r="HCP2340" s="142"/>
      <c r="HCQ2340" s="142"/>
      <c r="HCR2340" s="142"/>
      <c r="HCS2340" s="142"/>
      <c r="HCT2340" s="142"/>
      <c r="HCU2340" s="142"/>
      <c r="HCV2340" s="142"/>
      <c r="HCW2340" s="142"/>
      <c r="HCX2340" s="142"/>
      <c r="HCY2340" s="142"/>
      <c r="HCZ2340" s="142"/>
      <c r="HDA2340" s="142"/>
      <c r="HDB2340" s="142"/>
      <c r="HDC2340" s="142"/>
      <c r="HDD2340" s="142"/>
      <c r="HDE2340" s="142"/>
      <c r="HDF2340" s="142"/>
      <c r="HDG2340" s="142"/>
      <c r="HDH2340" s="142"/>
      <c r="HDI2340" s="142"/>
      <c r="HDJ2340" s="142"/>
      <c r="HDK2340" s="142"/>
      <c r="HDL2340" s="142"/>
      <c r="HDM2340" s="142"/>
      <c r="HDN2340" s="142"/>
      <c r="HDO2340" s="142"/>
      <c r="HDP2340" s="142"/>
      <c r="HDQ2340" s="142"/>
      <c r="HDR2340" s="142"/>
      <c r="HDS2340" s="142"/>
      <c r="HDT2340" s="142"/>
      <c r="HDU2340" s="142"/>
      <c r="HDV2340" s="142"/>
      <c r="HDW2340" s="142"/>
      <c r="HDX2340" s="142"/>
      <c r="HDY2340" s="142"/>
      <c r="HDZ2340" s="142"/>
      <c r="HEA2340" s="142"/>
      <c r="HEB2340" s="142"/>
      <c r="HEC2340" s="142"/>
      <c r="HED2340" s="142"/>
      <c r="HEE2340" s="142"/>
      <c r="HEF2340" s="142"/>
      <c r="HEG2340" s="142"/>
      <c r="HEH2340" s="142"/>
      <c r="HEI2340" s="142"/>
      <c r="HEJ2340" s="142"/>
      <c r="HEK2340" s="142"/>
      <c r="HEL2340" s="142"/>
      <c r="HEM2340" s="142"/>
      <c r="HEN2340" s="142"/>
      <c r="HEO2340" s="142"/>
      <c r="HEP2340" s="142"/>
      <c r="HEQ2340" s="142"/>
      <c r="HER2340" s="142"/>
      <c r="HES2340" s="142"/>
      <c r="HET2340" s="142"/>
      <c r="HEU2340" s="142"/>
      <c r="HEV2340" s="142"/>
      <c r="HEW2340" s="142"/>
      <c r="HEX2340" s="142"/>
      <c r="HEY2340" s="142"/>
      <c r="HEZ2340" s="142"/>
      <c r="HFA2340" s="142"/>
      <c r="HFB2340" s="142"/>
      <c r="HFC2340" s="142"/>
      <c r="HFD2340" s="142"/>
      <c r="HFE2340" s="142"/>
      <c r="HFF2340" s="142"/>
      <c r="HFG2340" s="142"/>
      <c r="HFH2340" s="142"/>
      <c r="HFI2340" s="142"/>
      <c r="HFJ2340" s="142"/>
      <c r="HFK2340" s="142"/>
      <c r="HFL2340" s="142"/>
      <c r="HFM2340" s="142"/>
      <c r="HFN2340" s="142"/>
      <c r="HFO2340" s="142"/>
      <c r="HFP2340" s="142"/>
      <c r="HFQ2340" s="142"/>
      <c r="HFR2340" s="142"/>
      <c r="HFS2340" s="142"/>
      <c r="HFT2340" s="142"/>
      <c r="HFU2340" s="142"/>
      <c r="HFV2340" s="142"/>
      <c r="HFW2340" s="142"/>
      <c r="HFX2340" s="142"/>
      <c r="HFY2340" s="142"/>
      <c r="HFZ2340" s="142"/>
      <c r="HGA2340" s="142"/>
      <c r="HGB2340" s="142"/>
      <c r="HGC2340" s="142"/>
      <c r="HGD2340" s="142"/>
      <c r="HGE2340" s="142"/>
      <c r="HGF2340" s="142"/>
      <c r="HGG2340" s="142"/>
      <c r="HGH2340" s="142"/>
      <c r="HGI2340" s="142"/>
      <c r="HGJ2340" s="142"/>
      <c r="HGK2340" s="142"/>
      <c r="HGL2340" s="142"/>
      <c r="HGM2340" s="142"/>
      <c r="HGN2340" s="142"/>
      <c r="HGO2340" s="142"/>
      <c r="HGP2340" s="142"/>
      <c r="HGQ2340" s="142"/>
      <c r="HGR2340" s="142"/>
      <c r="HGS2340" s="142"/>
      <c r="HGT2340" s="142"/>
      <c r="HGU2340" s="142"/>
      <c r="HGV2340" s="142"/>
      <c r="HGW2340" s="142"/>
      <c r="HGX2340" s="142"/>
      <c r="HGY2340" s="142"/>
      <c r="HGZ2340" s="142"/>
      <c r="HHA2340" s="142"/>
      <c r="HHB2340" s="142"/>
      <c r="HHC2340" s="142"/>
      <c r="HHD2340" s="142"/>
      <c r="HHE2340" s="142"/>
      <c r="HHF2340" s="142"/>
      <c r="HHG2340" s="142"/>
      <c r="HHH2340" s="142"/>
      <c r="HHI2340" s="142"/>
      <c r="HHJ2340" s="142"/>
      <c r="HHK2340" s="142"/>
      <c r="HHL2340" s="142"/>
      <c r="HHM2340" s="142"/>
      <c r="HHN2340" s="142"/>
      <c r="HHO2340" s="142"/>
      <c r="HHP2340" s="142"/>
      <c r="HHQ2340" s="142"/>
      <c r="HHR2340" s="142"/>
      <c r="HHS2340" s="142"/>
      <c r="HHT2340" s="142"/>
      <c r="HHU2340" s="142"/>
      <c r="HHV2340" s="142"/>
      <c r="HHW2340" s="142"/>
      <c r="HHX2340" s="142"/>
      <c r="HHY2340" s="142"/>
      <c r="HHZ2340" s="142"/>
      <c r="HIA2340" s="142"/>
      <c r="HIB2340" s="142"/>
      <c r="HIC2340" s="142"/>
      <c r="HID2340" s="142"/>
      <c r="HIE2340" s="142"/>
      <c r="HIF2340" s="142"/>
      <c r="HIG2340" s="142"/>
      <c r="HIH2340" s="142"/>
      <c r="HII2340" s="142"/>
      <c r="HIJ2340" s="142"/>
      <c r="HIK2340" s="142"/>
      <c r="HIL2340" s="142"/>
      <c r="HIM2340" s="142"/>
      <c r="HIN2340" s="142"/>
      <c r="HIO2340" s="142"/>
      <c r="HIP2340" s="142"/>
      <c r="HIQ2340" s="142"/>
      <c r="HIR2340" s="142"/>
      <c r="HIS2340" s="142"/>
      <c r="HIT2340" s="142"/>
      <c r="HIU2340" s="142"/>
      <c r="HIV2340" s="142"/>
      <c r="HIW2340" s="142"/>
      <c r="HIX2340" s="142"/>
      <c r="HIY2340" s="142"/>
      <c r="HIZ2340" s="142"/>
      <c r="HJA2340" s="142"/>
      <c r="HJB2340" s="142"/>
      <c r="HJC2340" s="142"/>
      <c r="HJD2340" s="142"/>
      <c r="HJE2340" s="142"/>
      <c r="HJF2340" s="142"/>
      <c r="HJG2340" s="142"/>
      <c r="HJH2340" s="142"/>
      <c r="HJI2340" s="142"/>
      <c r="HJJ2340" s="142"/>
      <c r="HJK2340" s="142"/>
      <c r="HJL2340" s="142"/>
      <c r="HJM2340" s="142"/>
      <c r="HJN2340" s="142"/>
      <c r="HJO2340" s="142"/>
      <c r="HJP2340" s="142"/>
      <c r="HJQ2340" s="142"/>
      <c r="HJR2340" s="142"/>
      <c r="HJS2340" s="142"/>
      <c r="HJT2340" s="142"/>
      <c r="HJU2340" s="142"/>
      <c r="HJV2340" s="142"/>
      <c r="HJW2340" s="142"/>
      <c r="HJX2340" s="142"/>
      <c r="HJY2340" s="142"/>
      <c r="HJZ2340" s="142"/>
      <c r="HKA2340" s="142"/>
      <c r="HKB2340" s="142"/>
      <c r="HKC2340" s="142"/>
      <c r="HKD2340" s="142"/>
      <c r="HKE2340" s="142"/>
      <c r="HKF2340" s="142"/>
      <c r="HKG2340" s="142"/>
      <c r="HKH2340" s="142"/>
      <c r="HKI2340" s="142"/>
      <c r="HKJ2340" s="142"/>
      <c r="HKK2340" s="142"/>
      <c r="HKL2340" s="142"/>
      <c r="HKM2340" s="142"/>
      <c r="HKN2340" s="142"/>
      <c r="HKO2340" s="142"/>
      <c r="HKP2340" s="142"/>
      <c r="HKQ2340" s="142"/>
      <c r="HKR2340" s="142"/>
      <c r="HKS2340" s="142"/>
      <c r="HKT2340" s="142"/>
      <c r="HKU2340" s="142"/>
      <c r="HKV2340" s="142"/>
      <c r="HKW2340" s="142"/>
      <c r="HKX2340" s="142"/>
      <c r="HKY2340" s="142"/>
      <c r="HKZ2340" s="142"/>
      <c r="HLA2340" s="142"/>
      <c r="HLB2340" s="142"/>
      <c r="HLC2340" s="142"/>
      <c r="HLD2340" s="142"/>
      <c r="HLE2340" s="142"/>
      <c r="HLF2340" s="142"/>
      <c r="HLG2340" s="142"/>
      <c r="HLH2340" s="142"/>
      <c r="HLI2340" s="142"/>
      <c r="HLJ2340" s="142"/>
      <c r="HLK2340" s="142"/>
      <c r="HLL2340" s="142"/>
      <c r="HLM2340" s="142"/>
      <c r="HLN2340" s="142"/>
      <c r="HLO2340" s="142"/>
      <c r="HLP2340" s="142"/>
      <c r="HLQ2340" s="142"/>
      <c r="HLR2340" s="142"/>
      <c r="HLS2340" s="142"/>
      <c r="HLT2340" s="142"/>
      <c r="HLU2340" s="142"/>
      <c r="HLV2340" s="142"/>
      <c r="HLW2340" s="142"/>
      <c r="HLX2340" s="142"/>
      <c r="HLY2340" s="142"/>
      <c r="HLZ2340" s="142"/>
      <c r="HMA2340" s="142"/>
      <c r="HMB2340" s="142"/>
      <c r="HMC2340" s="142"/>
      <c r="HMD2340" s="142"/>
      <c r="HME2340" s="142"/>
      <c r="HMF2340" s="142"/>
      <c r="HMG2340" s="142"/>
      <c r="HMH2340" s="142"/>
      <c r="HMI2340" s="142"/>
      <c r="HMJ2340" s="142"/>
      <c r="HMK2340" s="142"/>
      <c r="HML2340" s="142"/>
      <c r="HMM2340" s="142"/>
      <c r="HMN2340" s="142"/>
      <c r="HMO2340" s="142"/>
      <c r="HMP2340" s="142"/>
      <c r="HMQ2340" s="142"/>
      <c r="HMR2340" s="142"/>
      <c r="HMS2340" s="142"/>
      <c r="HMT2340" s="142"/>
      <c r="HMU2340" s="142"/>
      <c r="HMV2340" s="142"/>
      <c r="HMW2340" s="142"/>
      <c r="HMX2340" s="142"/>
      <c r="HMY2340" s="142"/>
      <c r="HMZ2340" s="142"/>
      <c r="HNA2340" s="142"/>
      <c r="HNB2340" s="142"/>
      <c r="HNC2340" s="142"/>
      <c r="HND2340" s="142"/>
      <c r="HNE2340" s="142"/>
      <c r="HNF2340" s="142"/>
      <c r="HNG2340" s="142"/>
      <c r="HNH2340" s="142"/>
      <c r="HNI2340" s="142"/>
      <c r="HNJ2340" s="142"/>
      <c r="HNK2340" s="142"/>
      <c r="HNL2340" s="142"/>
      <c r="HNM2340" s="142"/>
      <c r="HNN2340" s="142"/>
      <c r="HNO2340" s="142"/>
      <c r="HNP2340" s="142"/>
      <c r="HNQ2340" s="142"/>
      <c r="HNR2340" s="142"/>
      <c r="HNS2340" s="142"/>
      <c r="HNT2340" s="142"/>
      <c r="HNU2340" s="142"/>
      <c r="HNV2340" s="142"/>
      <c r="HNW2340" s="142"/>
      <c r="HNX2340" s="142"/>
      <c r="HNY2340" s="142"/>
      <c r="HNZ2340" s="142"/>
      <c r="HOA2340" s="142"/>
      <c r="HOB2340" s="142"/>
      <c r="HOC2340" s="142"/>
      <c r="HOD2340" s="142"/>
      <c r="HOE2340" s="142"/>
      <c r="HOF2340" s="142"/>
      <c r="HOG2340" s="142"/>
      <c r="HOH2340" s="142"/>
      <c r="HOI2340" s="142"/>
      <c r="HOJ2340" s="142"/>
      <c r="HOK2340" s="142"/>
      <c r="HOL2340" s="142"/>
      <c r="HOM2340" s="142"/>
      <c r="HON2340" s="142"/>
      <c r="HOO2340" s="142"/>
      <c r="HOP2340" s="142"/>
      <c r="HOQ2340" s="142"/>
      <c r="HOR2340" s="142"/>
      <c r="HOS2340" s="142"/>
      <c r="HOT2340" s="142"/>
      <c r="HOU2340" s="142"/>
      <c r="HOV2340" s="142"/>
      <c r="HOW2340" s="142"/>
      <c r="HOX2340" s="142"/>
      <c r="HOY2340" s="142"/>
      <c r="HOZ2340" s="142"/>
      <c r="HPA2340" s="142"/>
      <c r="HPB2340" s="142"/>
      <c r="HPC2340" s="142"/>
      <c r="HPD2340" s="142"/>
      <c r="HPE2340" s="142"/>
      <c r="HPF2340" s="142"/>
      <c r="HPG2340" s="142"/>
      <c r="HPH2340" s="142"/>
      <c r="HPI2340" s="142"/>
      <c r="HPJ2340" s="142"/>
      <c r="HPK2340" s="142"/>
      <c r="HPL2340" s="142"/>
      <c r="HPM2340" s="142"/>
      <c r="HPN2340" s="142"/>
      <c r="HPO2340" s="142"/>
      <c r="HPP2340" s="142"/>
      <c r="HPQ2340" s="142"/>
      <c r="HPR2340" s="142"/>
      <c r="HPS2340" s="142"/>
      <c r="HPT2340" s="142"/>
      <c r="HPU2340" s="142"/>
      <c r="HPV2340" s="142"/>
      <c r="HPW2340" s="142"/>
      <c r="HPX2340" s="142"/>
      <c r="HPY2340" s="142"/>
      <c r="HPZ2340" s="142"/>
      <c r="HQA2340" s="142"/>
      <c r="HQB2340" s="142"/>
      <c r="HQC2340" s="142"/>
      <c r="HQD2340" s="142"/>
      <c r="HQE2340" s="142"/>
      <c r="HQF2340" s="142"/>
      <c r="HQG2340" s="142"/>
      <c r="HQH2340" s="142"/>
      <c r="HQI2340" s="142"/>
      <c r="HQJ2340" s="142"/>
      <c r="HQK2340" s="142"/>
      <c r="HQL2340" s="142"/>
      <c r="HQM2340" s="142"/>
      <c r="HQN2340" s="142"/>
      <c r="HQO2340" s="142"/>
      <c r="HQP2340" s="142"/>
      <c r="HQQ2340" s="142"/>
      <c r="HQR2340" s="142"/>
      <c r="HQS2340" s="142"/>
      <c r="HQT2340" s="142"/>
      <c r="HQU2340" s="142"/>
      <c r="HQV2340" s="142"/>
      <c r="HQW2340" s="142"/>
      <c r="HQX2340" s="142"/>
      <c r="HQY2340" s="142"/>
      <c r="HQZ2340" s="142"/>
      <c r="HRA2340" s="142"/>
      <c r="HRB2340" s="142"/>
      <c r="HRC2340" s="142"/>
      <c r="HRD2340" s="142"/>
      <c r="HRE2340" s="142"/>
      <c r="HRF2340" s="142"/>
      <c r="HRG2340" s="142"/>
      <c r="HRH2340" s="142"/>
      <c r="HRI2340" s="142"/>
      <c r="HRJ2340" s="142"/>
      <c r="HRK2340" s="142"/>
      <c r="HRL2340" s="142"/>
      <c r="HRM2340" s="142"/>
      <c r="HRN2340" s="142"/>
      <c r="HRO2340" s="142"/>
      <c r="HRP2340" s="142"/>
      <c r="HRQ2340" s="142"/>
      <c r="HRR2340" s="142"/>
      <c r="HRS2340" s="142"/>
      <c r="HRT2340" s="142"/>
      <c r="HRU2340" s="142"/>
      <c r="HRV2340" s="142"/>
      <c r="HRW2340" s="142"/>
      <c r="HRX2340" s="142"/>
      <c r="HRY2340" s="142"/>
      <c r="HRZ2340" s="142"/>
      <c r="HSA2340" s="142"/>
      <c r="HSB2340" s="142"/>
      <c r="HSC2340" s="142"/>
      <c r="HSD2340" s="142"/>
      <c r="HSE2340" s="142"/>
      <c r="HSF2340" s="142"/>
      <c r="HSG2340" s="142"/>
      <c r="HSH2340" s="142"/>
      <c r="HSI2340" s="142"/>
      <c r="HSJ2340" s="142"/>
      <c r="HSK2340" s="142"/>
      <c r="HSL2340" s="142"/>
      <c r="HSM2340" s="142"/>
      <c r="HSN2340" s="142"/>
      <c r="HSO2340" s="142"/>
      <c r="HSP2340" s="142"/>
      <c r="HSQ2340" s="142"/>
      <c r="HSR2340" s="142"/>
      <c r="HSS2340" s="142"/>
      <c r="HST2340" s="142"/>
      <c r="HSU2340" s="142"/>
      <c r="HSV2340" s="142"/>
      <c r="HSW2340" s="142"/>
      <c r="HSX2340" s="142"/>
      <c r="HSY2340" s="142"/>
      <c r="HSZ2340" s="142"/>
      <c r="HTA2340" s="142"/>
      <c r="HTB2340" s="142"/>
      <c r="HTC2340" s="142"/>
      <c r="HTD2340" s="142"/>
      <c r="HTE2340" s="142"/>
      <c r="HTF2340" s="142"/>
      <c r="HTG2340" s="142"/>
      <c r="HTH2340" s="142"/>
      <c r="HTI2340" s="142"/>
      <c r="HTJ2340" s="142"/>
      <c r="HTK2340" s="142"/>
      <c r="HTL2340" s="142"/>
      <c r="HTM2340" s="142"/>
      <c r="HTN2340" s="142"/>
      <c r="HTO2340" s="142"/>
      <c r="HTP2340" s="142"/>
      <c r="HTQ2340" s="142"/>
      <c r="HTR2340" s="142"/>
      <c r="HTS2340" s="142"/>
      <c r="HTT2340" s="142"/>
      <c r="HTU2340" s="142"/>
      <c r="HTV2340" s="142"/>
      <c r="HTW2340" s="142"/>
      <c r="HTX2340" s="142"/>
      <c r="HTY2340" s="142"/>
      <c r="HTZ2340" s="142"/>
      <c r="HUA2340" s="142"/>
      <c r="HUB2340" s="142"/>
      <c r="HUC2340" s="142"/>
      <c r="HUD2340" s="142"/>
      <c r="HUE2340" s="142"/>
      <c r="HUF2340" s="142"/>
      <c r="HUG2340" s="142"/>
      <c r="HUH2340" s="142"/>
      <c r="HUI2340" s="142"/>
      <c r="HUJ2340" s="142"/>
      <c r="HUK2340" s="142"/>
      <c r="HUL2340" s="142"/>
      <c r="HUM2340" s="142"/>
      <c r="HUN2340" s="142"/>
      <c r="HUO2340" s="142"/>
      <c r="HUP2340" s="142"/>
      <c r="HUQ2340" s="142"/>
      <c r="HUR2340" s="142"/>
      <c r="HUS2340" s="142"/>
      <c r="HUT2340" s="142"/>
      <c r="HUU2340" s="142"/>
      <c r="HUV2340" s="142"/>
      <c r="HUW2340" s="142"/>
      <c r="HUX2340" s="142"/>
      <c r="HUY2340" s="142"/>
      <c r="HUZ2340" s="142"/>
      <c r="HVA2340" s="142"/>
      <c r="HVB2340" s="142"/>
      <c r="HVC2340" s="142"/>
      <c r="HVD2340" s="142"/>
      <c r="HVE2340" s="142"/>
      <c r="HVF2340" s="142"/>
      <c r="HVG2340" s="142"/>
      <c r="HVH2340" s="142"/>
      <c r="HVI2340" s="142"/>
      <c r="HVJ2340" s="142"/>
      <c r="HVK2340" s="142"/>
      <c r="HVL2340" s="142"/>
      <c r="HVM2340" s="142"/>
      <c r="HVN2340" s="142"/>
      <c r="HVO2340" s="142"/>
      <c r="HVP2340" s="142"/>
      <c r="HVQ2340" s="142"/>
      <c r="HVR2340" s="142"/>
      <c r="HVS2340" s="142"/>
      <c r="HVT2340" s="142"/>
      <c r="HVU2340" s="142"/>
      <c r="HVV2340" s="142"/>
      <c r="HVW2340" s="142"/>
      <c r="HVX2340" s="142"/>
      <c r="HVY2340" s="142"/>
      <c r="HVZ2340" s="142"/>
      <c r="HWA2340" s="142"/>
      <c r="HWB2340" s="142"/>
      <c r="HWC2340" s="142"/>
      <c r="HWD2340" s="142"/>
      <c r="HWE2340" s="142"/>
      <c r="HWF2340" s="142"/>
      <c r="HWG2340" s="142"/>
      <c r="HWH2340" s="142"/>
      <c r="HWI2340" s="142"/>
      <c r="HWJ2340" s="142"/>
      <c r="HWK2340" s="142"/>
      <c r="HWL2340" s="142"/>
      <c r="HWM2340" s="142"/>
      <c r="HWN2340" s="142"/>
      <c r="HWO2340" s="142"/>
      <c r="HWP2340" s="142"/>
      <c r="HWQ2340" s="142"/>
      <c r="HWR2340" s="142"/>
      <c r="HWS2340" s="142"/>
      <c r="HWT2340" s="142"/>
      <c r="HWU2340" s="142"/>
      <c r="HWV2340" s="142"/>
      <c r="HWW2340" s="142"/>
      <c r="HWX2340" s="142"/>
      <c r="HWY2340" s="142"/>
      <c r="HWZ2340" s="142"/>
      <c r="HXA2340" s="142"/>
      <c r="HXB2340" s="142"/>
      <c r="HXC2340" s="142"/>
      <c r="HXD2340" s="142"/>
      <c r="HXE2340" s="142"/>
      <c r="HXF2340" s="142"/>
      <c r="HXG2340" s="142"/>
      <c r="HXH2340" s="142"/>
      <c r="HXI2340" s="142"/>
      <c r="HXJ2340" s="142"/>
      <c r="HXK2340" s="142"/>
      <c r="HXL2340" s="142"/>
      <c r="HXM2340" s="142"/>
      <c r="HXN2340" s="142"/>
      <c r="HXO2340" s="142"/>
      <c r="HXP2340" s="142"/>
      <c r="HXQ2340" s="142"/>
      <c r="HXR2340" s="142"/>
      <c r="HXS2340" s="142"/>
      <c r="HXT2340" s="142"/>
      <c r="HXU2340" s="142"/>
      <c r="HXV2340" s="142"/>
      <c r="HXW2340" s="142"/>
      <c r="HXX2340" s="142"/>
      <c r="HXY2340" s="142"/>
      <c r="HXZ2340" s="142"/>
      <c r="HYA2340" s="142"/>
      <c r="HYB2340" s="142"/>
      <c r="HYC2340" s="142"/>
      <c r="HYD2340" s="142"/>
      <c r="HYE2340" s="142"/>
      <c r="HYF2340" s="142"/>
      <c r="HYG2340" s="142"/>
      <c r="HYH2340" s="142"/>
      <c r="HYI2340" s="142"/>
      <c r="HYJ2340" s="142"/>
      <c r="HYK2340" s="142"/>
      <c r="HYL2340" s="142"/>
      <c r="HYM2340" s="142"/>
      <c r="HYN2340" s="142"/>
      <c r="HYO2340" s="142"/>
      <c r="HYP2340" s="142"/>
      <c r="HYQ2340" s="142"/>
      <c r="HYR2340" s="142"/>
      <c r="HYS2340" s="142"/>
      <c r="HYT2340" s="142"/>
      <c r="HYU2340" s="142"/>
      <c r="HYV2340" s="142"/>
      <c r="HYW2340" s="142"/>
      <c r="HYX2340" s="142"/>
      <c r="HYY2340" s="142"/>
      <c r="HYZ2340" s="142"/>
      <c r="HZA2340" s="142"/>
      <c r="HZB2340" s="142"/>
      <c r="HZC2340" s="142"/>
      <c r="HZD2340" s="142"/>
      <c r="HZE2340" s="142"/>
      <c r="HZF2340" s="142"/>
      <c r="HZG2340" s="142"/>
      <c r="HZH2340" s="142"/>
      <c r="HZI2340" s="142"/>
      <c r="HZJ2340" s="142"/>
      <c r="HZK2340" s="142"/>
      <c r="HZL2340" s="142"/>
      <c r="HZM2340" s="142"/>
      <c r="HZN2340" s="142"/>
      <c r="HZO2340" s="142"/>
      <c r="HZP2340" s="142"/>
      <c r="HZQ2340" s="142"/>
      <c r="HZR2340" s="142"/>
      <c r="HZS2340" s="142"/>
      <c r="HZT2340" s="142"/>
      <c r="HZU2340" s="142"/>
      <c r="HZV2340" s="142"/>
      <c r="HZW2340" s="142"/>
      <c r="HZX2340" s="142"/>
      <c r="HZY2340" s="142"/>
      <c r="HZZ2340" s="142"/>
      <c r="IAA2340" s="142"/>
      <c r="IAB2340" s="142"/>
      <c r="IAC2340" s="142"/>
      <c r="IAD2340" s="142"/>
      <c r="IAE2340" s="142"/>
      <c r="IAF2340" s="142"/>
      <c r="IAG2340" s="142"/>
      <c r="IAH2340" s="142"/>
      <c r="IAI2340" s="142"/>
      <c r="IAJ2340" s="142"/>
      <c r="IAK2340" s="142"/>
      <c r="IAL2340" s="142"/>
      <c r="IAM2340" s="142"/>
      <c r="IAN2340" s="142"/>
      <c r="IAO2340" s="142"/>
      <c r="IAP2340" s="142"/>
      <c r="IAQ2340" s="142"/>
      <c r="IAR2340" s="142"/>
      <c r="IAS2340" s="142"/>
      <c r="IAT2340" s="142"/>
      <c r="IAU2340" s="142"/>
      <c r="IAV2340" s="142"/>
      <c r="IAW2340" s="142"/>
      <c r="IAX2340" s="142"/>
      <c r="IAY2340" s="142"/>
      <c r="IAZ2340" s="142"/>
      <c r="IBA2340" s="142"/>
      <c r="IBB2340" s="142"/>
      <c r="IBC2340" s="142"/>
      <c r="IBD2340" s="142"/>
      <c r="IBE2340" s="142"/>
      <c r="IBF2340" s="142"/>
      <c r="IBG2340" s="142"/>
      <c r="IBH2340" s="142"/>
      <c r="IBI2340" s="142"/>
      <c r="IBJ2340" s="142"/>
      <c r="IBK2340" s="142"/>
      <c r="IBL2340" s="142"/>
      <c r="IBM2340" s="142"/>
      <c r="IBN2340" s="142"/>
      <c r="IBO2340" s="142"/>
      <c r="IBP2340" s="142"/>
      <c r="IBQ2340" s="142"/>
      <c r="IBR2340" s="142"/>
      <c r="IBS2340" s="142"/>
      <c r="IBT2340" s="142"/>
      <c r="IBU2340" s="142"/>
      <c r="IBV2340" s="142"/>
      <c r="IBW2340" s="142"/>
      <c r="IBX2340" s="142"/>
      <c r="IBY2340" s="142"/>
      <c r="IBZ2340" s="142"/>
      <c r="ICA2340" s="142"/>
      <c r="ICB2340" s="142"/>
      <c r="ICC2340" s="142"/>
      <c r="ICD2340" s="142"/>
      <c r="ICE2340" s="142"/>
      <c r="ICF2340" s="142"/>
      <c r="ICG2340" s="142"/>
      <c r="ICH2340" s="142"/>
      <c r="ICI2340" s="142"/>
      <c r="ICJ2340" s="142"/>
      <c r="ICK2340" s="142"/>
      <c r="ICL2340" s="142"/>
      <c r="ICM2340" s="142"/>
      <c r="ICN2340" s="142"/>
      <c r="ICO2340" s="142"/>
      <c r="ICP2340" s="142"/>
      <c r="ICQ2340" s="142"/>
      <c r="ICR2340" s="142"/>
      <c r="ICS2340" s="142"/>
      <c r="ICT2340" s="142"/>
      <c r="ICU2340" s="142"/>
      <c r="ICV2340" s="142"/>
      <c r="ICW2340" s="142"/>
      <c r="ICX2340" s="142"/>
      <c r="ICY2340" s="142"/>
      <c r="ICZ2340" s="142"/>
      <c r="IDA2340" s="142"/>
      <c r="IDB2340" s="142"/>
      <c r="IDC2340" s="142"/>
      <c r="IDD2340" s="142"/>
      <c r="IDE2340" s="142"/>
      <c r="IDF2340" s="142"/>
      <c r="IDG2340" s="142"/>
      <c r="IDH2340" s="142"/>
      <c r="IDI2340" s="142"/>
      <c r="IDJ2340" s="142"/>
      <c r="IDK2340" s="142"/>
      <c r="IDL2340" s="142"/>
      <c r="IDM2340" s="142"/>
      <c r="IDN2340" s="142"/>
      <c r="IDO2340" s="142"/>
      <c r="IDP2340" s="142"/>
      <c r="IDQ2340" s="142"/>
      <c r="IDR2340" s="142"/>
      <c r="IDS2340" s="142"/>
      <c r="IDT2340" s="142"/>
      <c r="IDU2340" s="142"/>
      <c r="IDV2340" s="142"/>
      <c r="IDW2340" s="142"/>
      <c r="IDX2340" s="142"/>
      <c r="IDY2340" s="142"/>
      <c r="IDZ2340" s="142"/>
      <c r="IEA2340" s="142"/>
      <c r="IEB2340" s="142"/>
      <c r="IEC2340" s="142"/>
      <c r="IED2340" s="142"/>
      <c r="IEE2340" s="142"/>
      <c r="IEF2340" s="142"/>
      <c r="IEG2340" s="142"/>
      <c r="IEH2340" s="142"/>
      <c r="IEI2340" s="142"/>
      <c r="IEJ2340" s="142"/>
      <c r="IEK2340" s="142"/>
      <c r="IEL2340" s="142"/>
      <c r="IEM2340" s="142"/>
      <c r="IEN2340" s="142"/>
      <c r="IEO2340" s="142"/>
      <c r="IEP2340" s="142"/>
      <c r="IEQ2340" s="142"/>
      <c r="IER2340" s="142"/>
      <c r="IES2340" s="142"/>
      <c r="IET2340" s="142"/>
      <c r="IEU2340" s="142"/>
      <c r="IEV2340" s="142"/>
      <c r="IEW2340" s="142"/>
      <c r="IEX2340" s="142"/>
      <c r="IEY2340" s="142"/>
      <c r="IEZ2340" s="142"/>
      <c r="IFA2340" s="142"/>
      <c r="IFB2340" s="142"/>
      <c r="IFC2340" s="142"/>
      <c r="IFD2340" s="142"/>
      <c r="IFE2340" s="142"/>
      <c r="IFF2340" s="142"/>
      <c r="IFG2340" s="142"/>
      <c r="IFH2340" s="142"/>
      <c r="IFI2340" s="142"/>
      <c r="IFJ2340" s="142"/>
      <c r="IFK2340" s="142"/>
      <c r="IFL2340" s="142"/>
      <c r="IFM2340" s="142"/>
      <c r="IFN2340" s="142"/>
      <c r="IFO2340" s="142"/>
      <c r="IFP2340" s="142"/>
      <c r="IFQ2340" s="142"/>
      <c r="IFR2340" s="142"/>
      <c r="IFS2340" s="142"/>
      <c r="IFT2340" s="142"/>
      <c r="IFU2340" s="142"/>
      <c r="IFV2340" s="142"/>
      <c r="IFW2340" s="142"/>
      <c r="IFX2340" s="142"/>
      <c r="IFY2340" s="142"/>
      <c r="IFZ2340" s="142"/>
      <c r="IGA2340" s="142"/>
      <c r="IGB2340" s="142"/>
      <c r="IGC2340" s="142"/>
      <c r="IGD2340" s="142"/>
      <c r="IGE2340" s="142"/>
      <c r="IGF2340" s="142"/>
      <c r="IGG2340" s="142"/>
      <c r="IGH2340" s="142"/>
      <c r="IGI2340" s="142"/>
      <c r="IGJ2340" s="142"/>
      <c r="IGK2340" s="142"/>
      <c r="IGL2340" s="142"/>
      <c r="IGM2340" s="142"/>
      <c r="IGN2340" s="142"/>
      <c r="IGO2340" s="142"/>
      <c r="IGP2340" s="142"/>
      <c r="IGQ2340" s="142"/>
      <c r="IGR2340" s="142"/>
      <c r="IGS2340" s="142"/>
      <c r="IGT2340" s="142"/>
      <c r="IGU2340" s="142"/>
      <c r="IGV2340" s="142"/>
      <c r="IGW2340" s="142"/>
      <c r="IGX2340" s="142"/>
      <c r="IGY2340" s="142"/>
      <c r="IGZ2340" s="142"/>
      <c r="IHA2340" s="142"/>
      <c r="IHB2340" s="142"/>
      <c r="IHC2340" s="142"/>
      <c r="IHD2340" s="142"/>
      <c r="IHE2340" s="142"/>
      <c r="IHF2340" s="142"/>
      <c r="IHG2340" s="142"/>
      <c r="IHH2340" s="142"/>
      <c r="IHI2340" s="142"/>
      <c r="IHJ2340" s="142"/>
      <c r="IHK2340" s="142"/>
      <c r="IHL2340" s="142"/>
      <c r="IHM2340" s="142"/>
      <c r="IHN2340" s="142"/>
      <c r="IHO2340" s="142"/>
      <c r="IHP2340" s="142"/>
      <c r="IHQ2340" s="142"/>
      <c r="IHR2340" s="142"/>
      <c r="IHS2340" s="142"/>
      <c r="IHT2340" s="142"/>
      <c r="IHU2340" s="142"/>
      <c r="IHV2340" s="142"/>
      <c r="IHW2340" s="142"/>
      <c r="IHX2340" s="142"/>
      <c r="IHY2340" s="142"/>
      <c r="IHZ2340" s="142"/>
      <c r="IIA2340" s="142"/>
      <c r="IIB2340" s="142"/>
      <c r="IIC2340" s="142"/>
      <c r="IID2340" s="142"/>
      <c r="IIE2340" s="142"/>
      <c r="IIF2340" s="142"/>
      <c r="IIG2340" s="142"/>
      <c r="IIH2340" s="142"/>
      <c r="III2340" s="142"/>
      <c r="IIJ2340" s="142"/>
      <c r="IIK2340" s="142"/>
      <c r="IIL2340" s="142"/>
      <c r="IIM2340" s="142"/>
      <c r="IIN2340" s="142"/>
      <c r="IIO2340" s="142"/>
      <c r="IIP2340" s="142"/>
      <c r="IIQ2340" s="142"/>
      <c r="IIR2340" s="142"/>
      <c r="IIS2340" s="142"/>
      <c r="IIT2340" s="142"/>
      <c r="IIU2340" s="142"/>
      <c r="IIV2340" s="142"/>
      <c r="IIW2340" s="142"/>
      <c r="IIX2340" s="142"/>
      <c r="IIY2340" s="142"/>
      <c r="IIZ2340" s="142"/>
      <c r="IJA2340" s="142"/>
      <c r="IJB2340" s="142"/>
      <c r="IJC2340" s="142"/>
      <c r="IJD2340" s="142"/>
      <c r="IJE2340" s="142"/>
      <c r="IJF2340" s="142"/>
      <c r="IJG2340" s="142"/>
      <c r="IJH2340" s="142"/>
      <c r="IJI2340" s="142"/>
      <c r="IJJ2340" s="142"/>
      <c r="IJK2340" s="142"/>
      <c r="IJL2340" s="142"/>
      <c r="IJM2340" s="142"/>
      <c r="IJN2340" s="142"/>
      <c r="IJO2340" s="142"/>
      <c r="IJP2340" s="142"/>
      <c r="IJQ2340" s="142"/>
      <c r="IJR2340" s="142"/>
      <c r="IJS2340" s="142"/>
      <c r="IJT2340" s="142"/>
      <c r="IJU2340" s="142"/>
      <c r="IJV2340" s="142"/>
      <c r="IJW2340" s="142"/>
      <c r="IJX2340" s="142"/>
      <c r="IJY2340" s="142"/>
      <c r="IJZ2340" s="142"/>
      <c r="IKA2340" s="142"/>
      <c r="IKB2340" s="142"/>
      <c r="IKC2340" s="142"/>
      <c r="IKD2340" s="142"/>
      <c r="IKE2340" s="142"/>
      <c r="IKF2340" s="142"/>
      <c r="IKG2340" s="142"/>
      <c r="IKH2340" s="142"/>
      <c r="IKI2340" s="142"/>
      <c r="IKJ2340" s="142"/>
      <c r="IKK2340" s="142"/>
      <c r="IKL2340" s="142"/>
      <c r="IKM2340" s="142"/>
      <c r="IKN2340" s="142"/>
      <c r="IKO2340" s="142"/>
      <c r="IKP2340" s="142"/>
      <c r="IKQ2340" s="142"/>
      <c r="IKR2340" s="142"/>
      <c r="IKS2340" s="142"/>
      <c r="IKT2340" s="142"/>
      <c r="IKU2340" s="142"/>
      <c r="IKV2340" s="142"/>
      <c r="IKW2340" s="142"/>
      <c r="IKX2340" s="142"/>
      <c r="IKY2340" s="142"/>
      <c r="IKZ2340" s="142"/>
      <c r="ILA2340" s="142"/>
      <c r="ILB2340" s="142"/>
      <c r="ILC2340" s="142"/>
      <c r="ILD2340" s="142"/>
      <c r="ILE2340" s="142"/>
      <c r="ILF2340" s="142"/>
      <c r="ILG2340" s="142"/>
      <c r="ILH2340" s="142"/>
      <c r="ILI2340" s="142"/>
      <c r="ILJ2340" s="142"/>
      <c r="ILK2340" s="142"/>
      <c r="ILL2340" s="142"/>
      <c r="ILM2340" s="142"/>
      <c r="ILN2340" s="142"/>
      <c r="ILO2340" s="142"/>
      <c r="ILP2340" s="142"/>
      <c r="ILQ2340" s="142"/>
      <c r="ILR2340" s="142"/>
      <c r="ILS2340" s="142"/>
      <c r="ILT2340" s="142"/>
      <c r="ILU2340" s="142"/>
      <c r="ILV2340" s="142"/>
      <c r="ILW2340" s="142"/>
      <c r="ILX2340" s="142"/>
      <c r="ILY2340" s="142"/>
      <c r="ILZ2340" s="142"/>
      <c r="IMA2340" s="142"/>
      <c r="IMB2340" s="142"/>
      <c r="IMC2340" s="142"/>
      <c r="IMD2340" s="142"/>
      <c r="IME2340" s="142"/>
      <c r="IMF2340" s="142"/>
      <c r="IMG2340" s="142"/>
      <c r="IMH2340" s="142"/>
      <c r="IMI2340" s="142"/>
      <c r="IMJ2340" s="142"/>
      <c r="IMK2340" s="142"/>
      <c r="IML2340" s="142"/>
      <c r="IMM2340" s="142"/>
      <c r="IMN2340" s="142"/>
      <c r="IMO2340" s="142"/>
      <c r="IMP2340" s="142"/>
      <c r="IMQ2340" s="142"/>
      <c r="IMR2340" s="142"/>
      <c r="IMS2340" s="142"/>
      <c r="IMT2340" s="142"/>
      <c r="IMU2340" s="142"/>
      <c r="IMV2340" s="142"/>
      <c r="IMW2340" s="142"/>
      <c r="IMX2340" s="142"/>
      <c r="IMY2340" s="142"/>
      <c r="IMZ2340" s="142"/>
      <c r="INA2340" s="142"/>
      <c r="INB2340" s="142"/>
      <c r="INC2340" s="142"/>
      <c r="IND2340" s="142"/>
      <c r="INE2340" s="142"/>
      <c r="INF2340" s="142"/>
      <c r="ING2340" s="142"/>
      <c r="INH2340" s="142"/>
      <c r="INI2340" s="142"/>
      <c r="INJ2340" s="142"/>
      <c r="INK2340" s="142"/>
      <c r="INL2340" s="142"/>
      <c r="INM2340" s="142"/>
      <c r="INN2340" s="142"/>
      <c r="INO2340" s="142"/>
      <c r="INP2340" s="142"/>
      <c r="INQ2340" s="142"/>
      <c r="INR2340" s="142"/>
      <c r="INS2340" s="142"/>
      <c r="INT2340" s="142"/>
      <c r="INU2340" s="142"/>
      <c r="INV2340" s="142"/>
      <c r="INW2340" s="142"/>
      <c r="INX2340" s="142"/>
      <c r="INY2340" s="142"/>
      <c r="INZ2340" s="142"/>
      <c r="IOA2340" s="142"/>
      <c r="IOB2340" s="142"/>
      <c r="IOC2340" s="142"/>
      <c r="IOD2340" s="142"/>
      <c r="IOE2340" s="142"/>
      <c r="IOF2340" s="142"/>
      <c r="IOG2340" s="142"/>
      <c r="IOH2340" s="142"/>
      <c r="IOI2340" s="142"/>
      <c r="IOJ2340" s="142"/>
      <c r="IOK2340" s="142"/>
      <c r="IOL2340" s="142"/>
      <c r="IOM2340" s="142"/>
      <c r="ION2340" s="142"/>
      <c r="IOO2340" s="142"/>
      <c r="IOP2340" s="142"/>
      <c r="IOQ2340" s="142"/>
      <c r="IOR2340" s="142"/>
      <c r="IOS2340" s="142"/>
      <c r="IOT2340" s="142"/>
      <c r="IOU2340" s="142"/>
      <c r="IOV2340" s="142"/>
      <c r="IOW2340" s="142"/>
      <c r="IOX2340" s="142"/>
      <c r="IOY2340" s="142"/>
      <c r="IOZ2340" s="142"/>
      <c r="IPA2340" s="142"/>
      <c r="IPB2340" s="142"/>
      <c r="IPC2340" s="142"/>
      <c r="IPD2340" s="142"/>
      <c r="IPE2340" s="142"/>
      <c r="IPF2340" s="142"/>
      <c r="IPG2340" s="142"/>
      <c r="IPH2340" s="142"/>
      <c r="IPI2340" s="142"/>
      <c r="IPJ2340" s="142"/>
      <c r="IPK2340" s="142"/>
      <c r="IPL2340" s="142"/>
      <c r="IPM2340" s="142"/>
      <c r="IPN2340" s="142"/>
      <c r="IPO2340" s="142"/>
      <c r="IPP2340" s="142"/>
      <c r="IPQ2340" s="142"/>
      <c r="IPR2340" s="142"/>
      <c r="IPS2340" s="142"/>
      <c r="IPT2340" s="142"/>
      <c r="IPU2340" s="142"/>
      <c r="IPV2340" s="142"/>
      <c r="IPW2340" s="142"/>
      <c r="IPX2340" s="142"/>
      <c r="IPY2340" s="142"/>
      <c r="IPZ2340" s="142"/>
      <c r="IQA2340" s="142"/>
      <c r="IQB2340" s="142"/>
      <c r="IQC2340" s="142"/>
      <c r="IQD2340" s="142"/>
      <c r="IQE2340" s="142"/>
      <c r="IQF2340" s="142"/>
      <c r="IQG2340" s="142"/>
      <c r="IQH2340" s="142"/>
      <c r="IQI2340" s="142"/>
      <c r="IQJ2340" s="142"/>
      <c r="IQK2340" s="142"/>
      <c r="IQL2340" s="142"/>
      <c r="IQM2340" s="142"/>
      <c r="IQN2340" s="142"/>
      <c r="IQO2340" s="142"/>
      <c r="IQP2340" s="142"/>
      <c r="IQQ2340" s="142"/>
      <c r="IQR2340" s="142"/>
      <c r="IQS2340" s="142"/>
      <c r="IQT2340" s="142"/>
      <c r="IQU2340" s="142"/>
      <c r="IQV2340" s="142"/>
      <c r="IQW2340" s="142"/>
      <c r="IQX2340" s="142"/>
      <c r="IQY2340" s="142"/>
      <c r="IQZ2340" s="142"/>
      <c r="IRA2340" s="142"/>
      <c r="IRB2340" s="142"/>
      <c r="IRC2340" s="142"/>
      <c r="IRD2340" s="142"/>
      <c r="IRE2340" s="142"/>
      <c r="IRF2340" s="142"/>
      <c r="IRG2340" s="142"/>
      <c r="IRH2340" s="142"/>
      <c r="IRI2340" s="142"/>
      <c r="IRJ2340" s="142"/>
      <c r="IRK2340" s="142"/>
      <c r="IRL2340" s="142"/>
      <c r="IRM2340" s="142"/>
      <c r="IRN2340" s="142"/>
      <c r="IRO2340" s="142"/>
      <c r="IRP2340" s="142"/>
      <c r="IRQ2340" s="142"/>
      <c r="IRR2340" s="142"/>
      <c r="IRS2340" s="142"/>
      <c r="IRT2340" s="142"/>
      <c r="IRU2340" s="142"/>
      <c r="IRV2340" s="142"/>
      <c r="IRW2340" s="142"/>
      <c r="IRX2340" s="142"/>
      <c r="IRY2340" s="142"/>
      <c r="IRZ2340" s="142"/>
      <c r="ISA2340" s="142"/>
      <c r="ISB2340" s="142"/>
      <c r="ISC2340" s="142"/>
      <c r="ISD2340" s="142"/>
      <c r="ISE2340" s="142"/>
      <c r="ISF2340" s="142"/>
      <c r="ISG2340" s="142"/>
      <c r="ISH2340" s="142"/>
      <c r="ISI2340" s="142"/>
      <c r="ISJ2340" s="142"/>
      <c r="ISK2340" s="142"/>
      <c r="ISL2340" s="142"/>
      <c r="ISM2340" s="142"/>
      <c r="ISN2340" s="142"/>
      <c r="ISO2340" s="142"/>
      <c r="ISP2340" s="142"/>
      <c r="ISQ2340" s="142"/>
      <c r="ISR2340" s="142"/>
      <c r="ISS2340" s="142"/>
      <c r="IST2340" s="142"/>
      <c r="ISU2340" s="142"/>
      <c r="ISV2340" s="142"/>
      <c r="ISW2340" s="142"/>
      <c r="ISX2340" s="142"/>
      <c r="ISY2340" s="142"/>
      <c r="ISZ2340" s="142"/>
      <c r="ITA2340" s="142"/>
      <c r="ITB2340" s="142"/>
      <c r="ITC2340" s="142"/>
      <c r="ITD2340" s="142"/>
      <c r="ITE2340" s="142"/>
      <c r="ITF2340" s="142"/>
      <c r="ITG2340" s="142"/>
      <c r="ITH2340" s="142"/>
      <c r="ITI2340" s="142"/>
      <c r="ITJ2340" s="142"/>
      <c r="ITK2340" s="142"/>
      <c r="ITL2340" s="142"/>
      <c r="ITM2340" s="142"/>
      <c r="ITN2340" s="142"/>
      <c r="ITO2340" s="142"/>
      <c r="ITP2340" s="142"/>
      <c r="ITQ2340" s="142"/>
      <c r="ITR2340" s="142"/>
      <c r="ITS2340" s="142"/>
      <c r="ITT2340" s="142"/>
      <c r="ITU2340" s="142"/>
      <c r="ITV2340" s="142"/>
      <c r="ITW2340" s="142"/>
      <c r="ITX2340" s="142"/>
      <c r="ITY2340" s="142"/>
      <c r="ITZ2340" s="142"/>
      <c r="IUA2340" s="142"/>
      <c r="IUB2340" s="142"/>
      <c r="IUC2340" s="142"/>
      <c r="IUD2340" s="142"/>
      <c r="IUE2340" s="142"/>
      <c r="IUF2340" s="142"/>
      <c r="IUG2340" s="142"/>
      <c r="IUH2340" s="142"/>
      <c r="IUI2340" s="142"/>
      <c r="IUJ2340" s="142"/>
      <c r="IUK2340" s="142"/>
      <c r="IUL2340" s="142"/>
      <c r="IUM2340" s="142"/>
      <c r="IUN2340" s="142"/>
      <c r="IUO2340" s="142"/>
      <c r="IUP2340" s="142"/>
      <c r="IUQ2340" s="142"/>
      <c r="IUR2340" s="142"/>
      <c r="IUS2340" s="142"/>
      <c r="IUT2340" s="142"/>
      <c r="IUU2340" s="142"/>
      <c r="IUV2340" s="142"/>
      <c r="IUW2340" s="142"/>
      <c r="IUX2340" s="142"/>
      <c r="IUY2340" s="142"/>
      <c r="IUZ2340" s="142"/>
      <c r="IVA2340" s="142"/>
      <c r="IVB2340" s="142"/>
      <c r="IVC2340" s="142"/>
      <c r="IVD2340" s="142"/>
      <c r="IVE2340" s="142"/>
      <c r="IVF2340" s="142"/>
      <c r="IVG2340" s="142"/>
      <c r="IVH2340" s="142"/>
      <c r="IVI2340" s="142"/>
      <c r="IVJ2340" s="142"/>
      <c r="IVK2340" s="142"/>
      <c r="IVL2340" s="142"/>
      <c r="IVM2340" s="142"/>
      <c r="IVN2340" s="142"/>
      <c r="IVO2340" s="142"/>
      <c r="IVP2340" s="142"/>
      <c r="IVQ2340" s="142"/>
      <c r="IVR2340" s="142"/>
      <c r="IVS2340" s="142"/>
      <c r="IVT2340" s="142"/>
      <c r="IVU2340" s="142"/>
      <c r="IVV2340" s="142"/>
      <c r="IVW2340" s="142"/>
      <c r="IVX2340" s="142"/>
      <c r="IVY2340" s="142"/>
      <c r="IVZ2340" s="142"/>
      <c r="IWA2340" s="142"/>
      <c r="IWB2340" s="142"/>
      <c r="IWC2340" s="142"/>
      <c r="IWD2340" s="142"/>
      <c r="IWE2340" s="142"/>
      <c r="IWF2340" s="142"/>
      <c r="IWG2340" s="142"/>
      <c r="IWH2340" s="142"/>
      <c r="IWI2340" s="142"/>
      <c r="IWJ2340" s="142"/>
      <c r="IWK2340" s="142"/>
      <c r="IWL2340" s="142"/>
      <c r="IWM2340" s="142"/>
      <c r="IWN2340" s="142"/>
      <c r="IWO2340" s="142"/>
      <c r="IWP2340" s="142"/>
      <c r="IWQ2340" s="142"/>
      <c r="IWR2340" s="142"/>
      <c r="IWS2340" s="142"/>
      <c r="IWT2340" s="142"/>
      <c r="IWU2340" s="142"/>
      <c r="IWV2340" s="142"/>
      <c r="IWW2340" s="142"/>
      <c r="IWX2340" s="142"/>
      <c r="IWY2340" s="142"/>
      <c r="IWZ2340" s="142"/>
      <c r="IXA2340" s="142"/>
      <c r="IXB2340" s="142"/>
      <c r="IXC2340" s="142"/>
      <c r="IXD2340" s="142"/>
      <c r="IXE2340" s="142"/>
      <c r="IXF2340" s="142"/>
      <c r="IXG2340" s="142"/>
      <c r="IXH2340" s="142"/>
      <c r="IXI2340" s="142"/>
      <c r="IXJ2340" s="142"/>
      <c r="IXK2340" s="142"/>
      <c r="IXL2340" s="142"/>
      <c r="IXM2340" s="142"/>
      <c r="IXN2340" s="142"/>
      <c r="IXO2340" s="142"/>
      <c r="IXP2340" s="142"/>
      <c r="IXQ2340" s="142"/>
      <c r="IXR2340" s="142"/>
      <c r="IXS2340" s="142"/>
      <c r="IXT2340" s="142"/>
      <c r="IXU2340" s="142"/>
      <c r="IXV2340" s="142"/>
      <c r="IXW2340" s="142"/>
      <c r="IXX2340" s="142"/>
      <c r="IXY2340" s="142"/>
      <c r="IXZ2340" s="142"/>
      <c r="IYA2340" s="142"/>
      <c r="IYB2340" s="142"/>
      <c r="IYC2340" s="142"/>
      <c r="IYD2340" s="142"/>
      <c r="IYE2340" s="142"/>
      <c r="IYF2340" s="142"/>
      <c r="IYG2340" s="142"/>
      <c r="IYH2340" s="142"/>
      <c r="IYI2340" s="142"/>
      <c r="IYJ2340" s="142"/>
      <c r="IYK2340" s="142"/>
      <c r="IYL2340" s="142"/>
      <c r="IYM2340" s="142"/>
      <c r="IYN2340" s="142"/>
      <c r="IYO2340" s="142"/>
      <c r="IYP2340" s="142"/>
      <c r="IYQ2340" s="142"/>
      <c r="IYR2340" s="142"/>
      <c r="IYS2340" s="142"/>
      <c r="IYT2340" s="142"/>
      <c r="IYU2340" s="142"/>
      <c r="IYV2340" s="142"/>
      <c r="IYW2340" s="142"/>
      <c r="IYX2340" s="142"/>
      <c r="IYY2340" s="142"/>
      <c r="IYZ2340" s="142"/>
      <c r="IZA2340" s="142"/>
      <c r="IZB2340" s="142"/>
      <c r="IZC2340" s="142"/>
      <c r="IZD2340" s="142"/>
      <c r="IZE2340" s="142"/>
      <c r="IZF2340" s="142"/>
      <c r="IZG2340" s="142"/>
      <c r="IZH2340" s="142"/>
      <c r="IZI2340" s="142"/>
      <c r="IZJ2340" s="142"/>
      <c r="IZK2340" s="142"/>
      <c r="IZL2340" s="142"/>
      <c r="IZM2340" s="142"/>
      <c r="IZN2340" s="142"/>
      <c r="IZO2340" s="142"/>
      <c r="IZP2340" s="142"/>
      <c r="IZQ2340" s="142"/>
      <c r="IZR2340" s="142"/>
      <c r="IZS2340" s="142"/>
      <c r="IZT2340" s="142"/>
      <c r="IZU2340" s="142"/>
      <c r="IZV2340" s="142"/>
      <c r="IZW2340" s="142"/>
      <c r="IZX2340" s="142"/>
      <c r="IZY2340" s="142"/>
      <c r="IZZ2340" s="142"/>
      <c r="JAA2340" s="142"/>
      <c r="JAB2340" s="142"/>
      <c r="JAC2340" s="142"/>
      <c r="JAD2340" s="142"/>
      <c r="JAE2340" s="142"/>
      <c r="JAF2340" s="142"/>
      <c r="JAG2340" s="142"/>
      <c r="JAH2340" s="142"/>
      <c r="JAI2340" s="142"/>
      <c r="JAJ2340" s="142"/>
      <c r="JAK2340" s="142"/>
      <c r="JAL2340" s="142"/>
      <c r="JAM2340" s="142"/>
      <c r="JAN2340" s="142"/>
      <c r="JAO2340" s="142"/>
      <c r="JAP2340" s="142"/>
      <c r="JAQ2340" s="142"/>
      <c r="JAR2340" s="142"/>
      <c r="JAS2340" s="142"/>
      <c r="JAT2340" s="142"/>
      <c r="JAU2340" s="142"/>
      <c r="JAV2340" s="142"/>
      <c r="JAW2340" s="142"/>
      <c r="JAX2340" s="142"/>
      <c r="JAY2340" s="142"/>
      <c r="JAZ2340" s="142"/>
      <c r="JBA2340" s="142"/>
      <c r="JBB2340" s="142"/>
      <c r="JBC2340" s="142"/>
      <c r="JBD2340" s="142"/>
      <c r="JBE2340" s="142"/>
      <c r="JBF2340" s="142"/>
      <c r="JBG2340" s="142"/>
      <c r="JBH2340" s="142"/>
      <c r="JBI2340" s="142"/>
      <c r="JBJ2340" s="142"/>
      <c r="JBK2340" s="142"/>
      <c r="JBL2340" s="142"/>
      <c r="JBM2340" s="142"/>
      <c r="JBN2340" s="142"/>
      <c r="JBO2340" s="142"/>
      <c r="JBP2340" s="142"/>
      <c r="JBQ2340" s="142"/>
      <c r="JBR2340" s="142"/>
      <c r="JBS2340" s="142"/>
      <c r="JBT2340" s="142"/>
      <c r="JBU2340" s="142"/>
      <c r="JBV2340" s="142"/>
      <c r="JBW2340" s="142"/>
      <c r="JBX2340" s="142"/>
      <c r="JBY2340" s="142"/>
      <c r="JBZ2340" s="142"/>
      <c r="JCA2340" s="142"/>
      <c r="JCB2340" s="142"/>
      <c r="JCC2340" s="142"/>
      <c r="JCD2340" s="142"/>
      <c r="JCE2340" s="142"/>
      <c r="JCF2340" s="142"/>
      <c r="JCG2340" s="142"/>
      <c r="JCH2340" s="142"/>
      <c r="JCI2340" s="142"/>
      <c r="JCJ2340" s="142"/>
      <c r="JCK2340" s="142"/>
      <c r="JCL2340" s="142"/>
      <c r="JCM2340" s="142"/>
      <c r="JCN2340" s="142"/>
      <c r="JCO2340" s="142"/>
      <c r="JCP2340" s="142"/>
      <c r="JCQ2340" s="142"/>
      <c r="JCR2340" s="142"/>
      <c r="JCS2340" s="142"/>
      <c r="JCT2340" s="142"/>
      <c r="JCU2340" s="142"/>
      <c r="JCV2340" s="142"/>
      <c r="JCW2340" s="142"/>
      <c r="JCX2340" s="142"/>
      <c r="JCY2340" s="142"/>
      <c r="JCZ2340" s="142"/>
      <c r="JDA2340" s="142"/>
      <c r="JDB2340" s="142"/>
      <c r="JDC2340" s="142"/>
      <c r="JDD2340" s="142"/>
      <c r="JDE2340" s="142"/>
      <c r="JDF2340" s="142"/>
      <c r="JDG2340" s="142"/>
      <c r="JDH2340" s="142"/>
      <c r="JDI2340" s="142"/>
      <c r="JDJ2340" s="142"/>
      <c r="JDK2340" s="142"/>
      <c r="JDL2340" s="142"/>
      <c r="JDM2340" s="142"/>
      <c r="JDN2340" s="142"/>
      <c r="JDO2340" s="142"/>
      <c r="JDP2340" s="142"/>
      <c r="JDQ2340" s="142"/>
      <c r="JDR2340" s="142"/>
      <c r="JDS2340" s="142"/>
      <c r="JDT2340" s="142"/>
      <c r="JDU2340" s="142"/>
      <c r="JDV2340" s="142"/>
      <c r="JDW2340" s="142"/>
      <c r="JDX2340" s="142"/>
      <c r="JDY2340" s="142"/>
      <c r="JDZ2340" s="142"/>
      <c r="JEA2340" s="142"/>
      <c r="JEB2340" s="142"/>
      <c r="JEC2340" s="142"/>
      <c r="JED2340" s="142"/>
      <c r="JEE2340" s="142"/>
      <c r="JEF2340" s="142"/>
      <c r="JEG2340" s="142"/>
      <c r="JEH2340" s="142"/>
      <c r="JEI2340" s="142"/>
      <c r="JEJ2340" s="142"/>
      <c r="JEK2340" s="142"/>
      <c r="JEL2340" s="142"/>
      <c r="JEM2340" s="142"/>
      <c r="JEN2340" s="142"/>
      <c r="JEO2340" s="142"/>
      <c r="JEP2340" s="142"/>
      <c r="JEQ2340" s="142"/>
      <c r="JER2340" s="142"/>
      <c r="JES2340" s="142"/>
      <c r="JET2340" s="142"/>
      <c r="JEU2340" s="142"/>
      <c r="JEV2340" s="142"/>
      <c r="JEW2340" s="142"/>
      <c r="JEX2340" s="142"/>
      <c r="JEY2340" s="142"/>
      <c r="JEZ2340" s="142"/>
      <c r="JFA2340" s="142"/>
      <c r="JFB2340" s="142"/>
      <c r="JFC2340" s="142"/>
      <c r="JFD2340" s="142"/>
      <c r="JFE2340" s="142"/>
      <c r="JFF2340" s="142"/>
      <c r="JFG2340" s="142"/>
      <c r="JFH2340" s="142"/>
      <c r="JFI2340" s="142"/>
      <c r="JFJ2340" s="142"/>
      <c r="JFK2340" s="142"/>
      <c r="JFL2340" s="142"/>
      <c r="JFM2340" s="142"/>
      <c r="JFN2340" s="142"/>
      <c r="JFO2340" s="142"/>
      <c r="JFP2340" s="142"/>
      <c r="JFQ2340" s="142"/>
      <c r="JFR2340" s="142"/>
      <c r="JFS2340" s="142"/>
      <c r="JFT2340" s="142"/>
      <c r="JFU2340" s="142"/>
      <c r="JFV2340" s="142"/>
      <c r="JFW2340" s="142"/>
      <c r="JFX2340" s="142"/>
      <c r="JFY2340" s="142"/>
      <c r="JFZ2340" s="142"/>
      <c r="JGA2340" s="142"/>
      <c r="JGB2340" s="142"/>
      <c r="JGC2340" s="142"/>
      <c r="JGD2340" s="142"/>
      <c r="JGE2340" s="142"/>
      <c r="JGF2340" s="142"/>
      <c r="JGG2340" s="142"/>
      <c r="JGH2340" s="142"/>
      <c r="JGI2340" s="142"/>
      <c r="JGJ2340" s="142"/>
      <c r="JGK2340" s="142"/>
      <c r="JGL2340" s="142"/>
      <c r="JGM2340" s="142"/>
      <c r="JGN2340" s="142"/>
      <c r="JGO2340" s="142"/>
      <c r="JGP2340" s="142"/>
      <c r="JGQ2340" s="142"/>
      <c r="JGR2340" s="142"/>
      <c r="JGS2340" s="142"/>
      <c r="JGT2340" s="142"/>
      <c r="JGU2340" s="142"/>
      <c r="JGV2340" s="142"/>
      <c r="JGW2340" s="142"/>
      <c r="JGX2340" s="142"/>
      <c r="JGY2340" s="142"/>
      <c r="JGZ2340" s="142"/>
      <c r="JHA2340" s="142"/>
      <c r="JHB2340" s="142"/>
      <c r="JHC2340" s="142"/>
      <c r="JHD2340" s="142"/>
      <c r="JHE2340" s="142"/>
      <c r="JHF2340" s="142"/>
      <c r="JHG2340" s="142"/>
      <c r="JHH2340" s="142"/>
      <c r="JHI2340" s="142"/>
      <c r="JHJ2340" s="142"/>
      <c r="JHK2340" s="142"/>
      <c r="JHL2340" s="142"/>
      <c r="JHM2340" s="142"/>
      <c r="JHN2340" s="142"/>
      <c r="JHO2340" s="142"/>
      <c r="JHP2340" s="142"/>
      <c r="JHQ2340" s="142"/>
      <c r="JHR2340" s="142"/>
      <c r="JHS2340" s="142"/>
      <c r="JHT2340" s="142"/>
      <c r="JHU2340" s="142"/>
      <c r="JHV2340" s="142"/>
      <c r="JHW2340" s="142"/>
      <c r="JHX2340" s="142"/>
      <c r="JHY2340" s="142"/>
      <c r="JHZ2340" s="142"/>
      <c r="JIA2340" s="142"/>
      <c r="JIB2340" s="142"/>
      <c r="JIC2340" s="142"/>
      <c r="JID2340" s="142"/>
      <c r="JIE2340" s="142"/>
      <c r="JIF2340" s="142"/>
      <c r="JIG2340" s="142"/>
      <c r="JIH2340" s="142"/>
      <c r="JII2340" s="142"/>
      <c r="JIJ2340" s="142"/>
      <c r="JIK2340" s="142"/>
      <c r="JIL2340" s="142"/>
      <c r="JIM2340" s="142"/>
      <c r="JIN2340" s="142"/>
      <c r="JIO2340" s="142"/>
      <c r="JIP2340" s="142"/>
      <c r="JIQ2340" s="142"/>
      <c r="JIR2340" s="142"/>
      <c r="JIS2340" s="142"/>
      <c r="JIT2340" s="142"/>
      <c r="JIU2340" s="142"/>
      <c r="JIV2340" s="142"/>
      <c r="JIW2340" s="142"/>
      <c r="JIX2340" s="142"/>
      <c r="JIY2340" s="142"/>
      <c r="JIZ2340" s="142"/>
      <c r="JJA2340" s="142"/>
      <c r="JJB2340" s="142"/>
      <c r="JJC2340" s="142"/>
      <c r="JJD2340" s="142"/>
      <c r="JJE2340" s="142"/>
      <c r="JJF2340" s="142"/>
      <c r="JJG2340" s="142"/>
      <c r="JJH2340" s="142"/>
      <c r="JJI2340" s="142"/>
      <c r="JJJ2340" s="142"/>
      <c r="JJK2340" s="142"/>
      <c r="JJL2340" s="142"/>
      <c r="JJM2340" s="142"/>
      <c r="JJN2340" s="142"/>
      <c r="JJO2340" s="142"/>
      <c r="JJP2340" s="142"/>
      <c r="JJQ2340" s="142"/>
      <c r="JJR2340" s="142"/>
      <c r="JJS2340" s="142"/>
      <c r="JJT2340" s="142"/>
      <c r="JJU2340" s="142"/>
      <c r="JJV2340" s="142"/>
      <c r="JJW2340" s="142"/>
      <c r="JJX2340" s="142"/>
      <c r="JJY2340" s="142"/>
      <c r="JJZ2340" s="142"/>
      <c r="JKA2340" s="142"/>
      <c r="JKB2340" s="142"/>
      <c r="JKC2340" s="142"/>
      <c r="JKD2340" s="142"/>
      <c r="JKE2340" s="142"/>
      <c r="JKF2340" s="142"/>
      <c r="JKG2340" s="142"/>
      <c r="JKH2340" s="142"/>
      <c r="JKI2340" s="142"/>
      <c r="JKJ2340" s="142"/>
      <c r="JKK2340" s="142"/>
      <c r="JKL2340" s="142"/>
      <c r="JKM2340" s="142"/>
      <c r="JKN2340" s="142"/>
      <c r="JKO2340" s="142"/>
      <c r="JKP2340" s="142"/>
      <c r="JKQ2340" s="142"/>
      <c r="JKR2340" s="142"/>
      <c r="JKS2340" s="142"/>
      <c r="JKT2340" s="142"/>
      <c r="JKU2340" s="142"/>
      <c r="JKV2340" s="142"/>
      <c r="JKW2340" s="142"/>
      <c r="JKX2340" s="142"/>
      <c r="JKY2340" s="142"/>
      <c r="JKZ2340" s="142"/>
      <c r="JLA2340" s="142"/>
      <c r="JLB2340" s="142"/>
      <c r="JLC2340" s="142"/>
      <c r="JLD2340" s="142"/>
      <c r="JLE2340" s="142"/>
      <c r="JLF2340" s="142"/>
      <c r="JLG2340" s="142"/>
      <c r="JLH2340" s="142"/>
      <c r="JLI2340" s="142"/>
      <c r="JLJ2340" s="142"/>
      <c r="JLK2340" s="142"/>
      <c r="JLL2340" s="142"/>
      <c r="JLM2340" s="142"/>
      <c r="JLN2340" s="142"/>
      <c r="JLO2340" s="142"/>
      <c r="JLP2340" s="142"/>
      <c r="JLQ2340" s="142"/>
      <c r="JLR2340" s="142"/>
      <c r="JLS2340" s="142"/>
      <c r="JLT2340" s="142"/>
      <c r="JLU2340" s="142"/>
      <c r="JLV2340" s="142"/>
      <c r="JLW2340" s="142"/>
      <c r="JLX2340" s="142"/>
      <c r="JLY2340" s="142"/>
      <c r="JLZ2340" s="142"/>
      <c r="JMA2340" s="142"/>
      <c r="JMB2340" s="142"/>
      <c r="JMC2340" s="142"/>
      <c r="JMD2340" s="142"/>
      <c r="JME2340" s="142"/>
      <c r="JMF2340" s="142"/>
      <c r="JMG2340" s="142"/>
      <c r="JMH2340" s="142"/>
      <c r="JMI2340" s="142"/>
      <c r="JMJ2340" s="142"/>
      <c r="JMK2340" s="142"/>
      <c r="JML2340" s="142"/>
      <c r="JMM2340" s="142"/>
      <c r="JMN2340" s="142"/>
      <c r="JMO2340" s="142"/>
      <c r="JMP2340" s="142"/>
      <c r="JMQ2340" s="142"/>
      <c r="JMR2340" s="142"/>
      <c r="JMS2340" s="142"/>
      <c r="JMT2340" s="142"/>
      <c r="JMU2340" s="142"/>
      <c r="JMV2340" s="142"/>
      <c r="JMW2340" s="142"/>
      <c r="JMX2340" s="142"/>
      <c r="JMY2340" s="142"/>
      <c r="JMZ2340" s="142"/>
      <c r="JNA2340" s="142"/>
      <c r="JNB2340" s="142"/>
      <c r="JNC2340" s="142"/>
      <c r="JND2340" s="142"/>
      <c r="JNE2340" s="142"/>
      <c r="JNF2340" s="142"/>
      <c r="JNG2340" s="142"/>
      <c r="JNH2340" s="142"/>
      <c r="JNI2340" s="142"/>
      <c r="JNJ2340" s="142"/>
      <c r="JNK2340" s="142"/>
      <c r="JNL2340" s="142"/>
      <c r="JNM2340" s="142"/>
      <c r="JNN2340" s="142"/>
      <c r="JNO2340" s="142"/>
      <c r="JNP2340" s="142"/>
      <c r="JNQ2340" s="142"/>
      <c r="JNR2340" s="142"/>
      <c r="JNS2340" s="142"/>
      <c r="JNT2340" s="142"/>
      <c r="JNU2340" s="142"/>
      <c r="JNV2340" s="142"/>
      <c r="JNW2340" s="142"/>
      <c r="JNX2340" s="142"/>
      <c r="JNY2340" s="142"/>
      <c r="JNZ2340" s="142"/>
      <c r="JOA2340" s="142"/>
      <c r="JOB2340" s="142"/>
      <c r="JOC2340" s="142"/>
      <c r="JOD2340" s="142"/>
      <c r="JOE2340" s="142"/>
      <c r="JOF2340" s="142"/>
      <c r="JOG2340" s="142"/>
      <c r="JOH2340" s="142"/>
      <c r="JOI2340" s="142"/>
      <c r="JOJ2340" s="142"/>
      <c r="JOK2340" s="142"/>
      <c r="JOL2340" s="142"/>
      <c r="JOM2340" s="142"/>
      <c r="JON2340" s="142"/>
      <c r="JOO2340" s="142"/>
      <c r="JOP2340" s="142"/>
      <c r="JOQ2340" s="142"/>
      <c r="JOR2340" s="142"/>
      <c r="JOS2340" s="142"/>
      <c r="JOT2340" s="142"/>
      <c r="JOU2340" s="142"/>
      <c r="JOV2340" s="142"/>
      <c r="JOW2340" s="142"/>
      <c r="JOX2340" s="142"/>
      <c r="JOY2340" s="142"/>
      <c r="JOZ2340" s="142"/>
      <c r="JPA2340" s="142"/>
      <c r="JPB2340" s="142"/>
      <c r="JPC2340" s="142"/>
      <c r="JPD2340" s="142"/>
      <c r="JPE2340" s="142"/>
      <c r="JPF2340" s="142"/>
      <c r="JPG2340" s="142"/>
      <c r="JPH2340" s="142"/>
      <c r="JPI2340" s="142"/>
      <c r="JPJ2340" s="142"/>
      <c r="JPK2340" s="142"/>
      <c r="JPL2340" s="142"/>
      <c r="JPM2340" s="142"/>
      <c r="JPN2340" s="142"/>
      <c r="JPO2340" s="142"/>
      <c r="JPP2340" s="142"/>
      <c r="JPQ2340" s="142"/>
      <c r="JPR2340" s="142"/>
      <c r="JPS2340" s="142"/>
      <c r="JPT2340" s="142"/>
      <c r="JPU2340" s="142"/>
      <c r="JPV2340" s="142"/>
      <c r="JPW2340" s="142"/>
      <c r="JPX2340" s="142"/>
      <c r="JPY2340" s="142"/>
      <c r="JPZ2340" s="142"/>
      <c r="JQA2340" s="142"/>
      <c r="JQB2340" s="142"/>
      <c r="JQC2340" s="142"/>
      <c r="JQD2340" s="142"/>
      <c r="JQE2340" s="142"/>
      <c r="JQF2340" s="142"/>
      <c r="JQG2340" s="142"/>
      <c r="JQH2340" s="142"/>
      <c r="JQI2340" s="142"/>
      <c r="JQJ2340" s="142"/>
      <c r="JQK2340" s="142"/>
      <c r="JQL2340" s="142"/>
      <c r="JQM2340" s="142"/>
      <c r="JQN2340" s="142"/>
      <c r="JQO2340" s="142"/>
      <c r="JQP2340" s="142"/>
      <c r="JQQ2340" s="142"/>
      <c r="JQR2340" s="142"/>
      <c r="JQS2340" s="142"/>
      <c r="JQT2340" s="142"/>
      <c r="JQU2340" s="142"/>
      <c r="JQV2340" s="142"/>
      <c r="JQW2340" s="142"/>
      <c r="JQX2340" s="142"/>
      <c r="JQY2340" s="142"/>
      <c r="JQZ2340" s="142"/>
      <c r="JRA2340" s="142"/>
      <c r="JRB2340" s="142"/>
      <c r="JRC2340" s="142"/>
      <c r="JRD2340" s="142"/>
      <c r="JRE2340" s="142"/>
      <c r="JRF2340" s="142"/>
      <c r="JRG2340" s="142"/>
      <c r="JRH2340" s="142"/>
      <c r="JRI2340" s="142"/>
      <c r="JRJ2340" s="142"/>
      <c r="JRK2340" s="142"/>
      <c r="JRL2340" s="142"/>
      <c r="JRM2340" s="142"/>
      <c r="JRN2340" s="142"/>
      <c r="JRO2340" s="142"/>
      <c r="JRP2340" s="142"/>
      <c r="JRQ2340" s="142"/>
      <c r="JRR2340" s="142"/>
      <c r="JRS2340" s="142"/>
      <c r="JRT2340" s="142"/>
      <c r="JRU2340" s="142"/>
      <c r="JRV2340" s="142"/>
      <c r="JRW2340" s="142"/>
      <c r="JRX2340" s="142"/>
      <c r="JRY2340" s="142"/>
      <c r="JRZ2340" s="142"/>
      <c r="JSA2340" s="142"/>
      <c r="JSB2340" s="142"/>
      <c r="JSC2340" s="142"/>
      <c r="JSD2340" s="142"/>
      <c r="JSE2340" s="142"/>
      <c r="JSF2340" s="142"/>
      <c r="JSG2340" s="142"/>
      <c r="JSH2340" s="142"/>
      <c r="JSI2340" s="142"/>
      <c r="JSJ2340" s="142"/>
      <c r="JSK2340" s="142"/>
      <c r="JSL2340" s="142"/>
      <c r="JSM2340" s="142"/>
      <c r="JSN2340" s="142"/>
      <c r="JSO2340" s="142"/>
      <c r="JSP2340" s="142"/>
      <c r="JSQ2340" s="142"/>
      <c r="JSR2340" s="142"/>
      <c r="JSS2340" s="142"/>
      <c r="JST2340" s="142"/>
      <c r="JSU2340" s="142"/>
      <c r="JSV2340" s="142"/>
      <c r="JSW2340" s="142"/>
      <c r="JSX2340" s="142"/>
      <c r="JSY2340" s="142"/>
      <c r="JSZ2340" s="142"/>
      <c r="JTA2340" s="142"/>
      <c r="JTB2340" s="142"/>
      <c r="JTC2340" s="142"/>
      <c r="JTD2340" s="142"/>
      <c r="JTE2340" s="142"/>
      <c r="JTF2340" s="142"/>
      <c r="JTG2340" s="142"/>
      <c r="JTH2340" s="142"/>
      <c r="JTI2340" s="142"/>
      <c r="JTJ2340" s="142"/>
      <c r="JTK2340" s="142"/>
      <c r="JTL2340" s="142"/>
      <c r="JTM2340" s="142"/>
      <c r="JTN2340" s="142"/>
      <c r="JTO2340" s="142"/>
      <c r="JTP2340" s="142"/>
      <c r="JTQ2340" s="142"/>
      <c r="JTR2340" s="142"/>
      <c r="JTS2340" s="142"/>
      <c r="JTT2340" s="142"/>
      <c r="JTU2340" s="142"/>
      <c r="JTV2340" s="142"/>
      <c r="JTW2340" s="142"/>
      <c r="JTX2340" s="142"/>
      <c r="JTY2340" s="142"/>
      <c r="JTZ2340" s="142"/>
      <c r="JUA2340" s="142"/>
      <c r="JUB2340" s="142"/>
      <c r="JUC2340" s="142"/>
      <c r="JUD2340" s="142"/>
      <c r="JUE2340" s="142"/>
      <c r="JUF2340" s="142"/>
      <c r="JUG2340" s="142"/>
      <c r="JUH2340" s="142"/>
      <c r="JUI2340" s="142"/>
      <c r="JUJ2340" s="142"/>
      <c r="JUK2340" s="142"/>
      <c r="JUL2340" s="142"/>
      <c r="JUM2340" s="142"/>
      <c r="JUN2340" s="142"/>
      <c r="JUO2340" s="142"/>
      <c r="JUP2340" s="142"/>
      <c r="JUQ2340" s="142"/>
      <c r="JUR2340" s="142"/>
      <c r="JUS2340" s="142"/>
      <c r="JUT2340" s="142"/>
      <c r="JUU2340" s="142"/>
      <c r="JUV2340" s="142"/>
      <c r="JUW2340" s="142"/>
      <c r="JUX2340" s="142"/>
      <c r="JUY2340" s="142"/>
      <c r="JUZ2340" s="142"/>
      <c r="JVA2340" s="142"/>
      <c r="JVB2340" s="142"/>
      <c r="JVC2340" s="142"/>
      <c r="JVD2340" s="142"/>
      <c r="JVE2340" s="142"/>
      <c r="JVF2340" s="142"/>
      <c r="JVG2340" s="142"/>
      <c r="JVH2340" s="142"/>
      <c r="JVI2340" s="142"/>
      <c r="JVJ2340" s="142"/>
      <c r="JVK2340" s="142"/>
      <c r="JVL2340" s="142"/>
      <c r="JVM2340" s="142"/>
      <c r="JVN2340" s="142"/>
      <c r="JVO2340" s="142"/>
      <c r="JVP2340" s="142"/>
      <c r="JVQ2340" s="142"/>
      <c r="JVR2340" s="142"/>
      <c r="JVS2340" s="142"/>
      <c r="JVT2340" s="142"/>
      <c r="JVU2340" s="142"/>
      <c r="JVV2340" s="142"/>
      <c r="JVW2340" s="142"/>
      <c r="JVX2340" s="142"/>
      <c r="JVY2340" s="142"/>
      <c r="JVZ2340" s="142"/>
      <c r="JWA2340" s="142"/>
      <c r="JWB2340" s="142"/>
      <c r="JWC2340" s="142"/>
      <c r="JWD2340" s="142"/>
      <c r="JWE2340" s="142"/>
      <c r="JWF2340" s="142"/>
      <c r="JWG2340" s="142"/>
      <c r="JWH2340" s="142"/>
      <c r="JWI2340" s="142"/>
      <c r="JWJ2340" s="142"/>
      <c r="JWK2340" s="142"/>
      <c r="JWL2340" s="142"/>
      <c r="JWM2340" s="142"/>
      <c r="JWN2340" s="142"/>
      <c r="JWO2340" s="142"/>
      <c r="JWP2340" s="142"/>
      <c r="JWQ2340" s="142"/>
      <c r="JWR2340" s="142"/>
      <c r="JWS2340" s="142"/>
      <c r="JWT2340" s="142"/>
      <c r="JWU2340" s="142"/>
      <c r="JWV2340" s="142"/>
      <c r="JWW2340" s="142"/>
      <c r="JWX2340" s="142"/>
      <c r="JWY2340" s="142"/>
      <c r="JWZ2340" s="142"/>
      <c r="JXA2340" s="142"/>
      <c r="JXB2340" s="142"/>
      <c r="JXC2340" s="142"/>
      <c r="JXD2340" s="142"/>
      <c r="JXE2340" s="142"/>
      <c r="JXF2340" s="142"/>
      <c r="JXG2340" s="142"/>
      <c r="JXH2340" s="142"/>
      <c r="JXI2340" s="142"/>
      <c r="JXJ2340" s="142"/>
      <c r="JXK2340" s="142"/>
      <c r="JXL2340" s="142"/>
      <c r="JXM2340" s="142"/>
      <c r="JXN2340" s="142"/>
      <c r="JXO2340" s="142"/>
      <c r="JXP2340" s="142"/>
      <c r="JXQ2340" s="142"/>
      <c r="JXR2340" s="142"/>
      <c r="JXS2340" s="142"/>
      <c r="JXT2340" s="142"/>
      <c r="JXU2340" s="142"/>
      <c r="JXV2340" s="142"/>
      <c r="JXW2340" s="142"/>
      <c r="JXX2340" s="142"/>
      <c r="JXY2340" s="142"/>
      <c r="JXZ2340" s="142"/>
      <c r="JYA2340" s="142"/>
      <c r="JYB2340" s="142"/>
      <c r="JYC2340" s="142"/>
      <c r="JYD2340" s="142"/>
      <c r="JYE2340" s="142"/>
      <c r="JYF2340" s="142"/>
      <c r="JYG2340" s="142"/>
      <c r="JYH2340" s="142"/>
      <c r="JYI2340" s="142"/>
      <c r="JYJ2340" s="142"/>
      <c r="JYK2340" s="142"/>
      <c r="JYL2340" s="142"/>
      <c r="JYM2340" s="142"/>
      <c r="JYN2340" s="142"/>
      <c r="JYO2340" s="142"/>
      <c r="JYP2340" s="142"/>
      <c r="JYQ2340" s="142"/>
      <c r="JYR2340" s="142"/>
      <c r="JYS2340" s="142"/>
      <c r="JYT2340" s="142"/>
      <c r="JYU2340" s="142"/>
      <c r="JYV2340" s="142"/>
      <c r="JYW2340" s="142"/>
      <c r="JYX2340" s="142"/>
      <c r="JYY2340" s="142"/>
      <c r="JYZ2340" s="142"/>
      <c r="JZA2340" s="142"/>
      <c r="JZB2340" s="142"/>
      <c r="JZC2340" s="142"/>
      <c r="JZD2340" s="142"/>
      <c r="JZE2340" s="142"/>
      <c r="JZF2340" s="142"/>
      <c r="JZG2340" s="142"/>
      <c r="JZH2340" s="142"/>
      <c r="JZI2340" s="142"/>
      <c r="JZJ2340" s="142"/>
      <c r="JZK2340" s="142"/>
      <c r="JZL2340" s="142"/>
      <c r="JZM2340" s="142"/>
      <c r="JZN2340" s="142"/>
      <c r="JZO2340" s="142"/>
      <c r="JZP2340" s="142"/>
      <c r="JZQ2340" s="142"/>
      <c r="JZR2340" s="142"/>
      <c r="JZS2340" s="142"/>
      <c r="JZT2340" s="142"/>
      <c r="JZU2340" s="142"/>
      <c r="JZV2340" s="142"/>
      <c r="JZW2340" s="142"/>
      <c r="JZX2340" s="142"/>
      <c r="JZY2340" s="142"/>
      <c r="JZZ2340" s="142"/>
      <c r="KAA2340" s="142"/>
      <c r="KAB2340" s="142"/>
      <c r="KAC2340" s="142"/>
      <c r="KAD2340" s="142"/>
      <c r="KAE2340" s="142"/>
      <c r="KAF2340" s="142"/>
      <c r="KAG2340" s="142"/>
      <c r="KAH2340" s="142"/>
      <c r="KAI2340" s="142"/>
      <c r="KAJ2340" s="142"/>
      <c r="KAK2340" s="142"/>
      <c r="KAL2340" s="142"/>
      <c r="KAM2340" s="142"/>
      <c r="KAN2340" s="142"/>
      <c r="KAO2340" s="142"/>
      <c r="KAP2340" s="142"/>
      <c r="KAQ2340" s="142"/>
      <c r="KAR2340" s="142"/>
      <c r="KAS2340" s="142"/>
      <c r="KAT2340" s="142"/>
      <c r="KAU2340" s="142"/>
      <c r="KAV2340" s="142"/>
      <c r="KAW2340" s="142"/>
      <c r="KAX2340" s="142"/>
      <c r="KAY2340" s="142"/>
      <c r="KAZ2340" s="142"/>
      <c r="KBA2340" s="142"/>
      <c r="KBB2340" s="142"/>
      <c r="KBC2340" s="142"/>
      <c r="KBD2340" s="142"/>
      <c r="KBE2340" s="142"/>
      <c r="KBF2340" s="142"/>
      <c r="KBG2340" s="142"/>
      <c r="KBH2340" s="142"/>
      <c r="KBI2340" s="142"/>
      <c r="KBJ2340" s="142"/>
      <c r="KBK2340" s="142"/>
      <c r="KBL2340" s="142"/>
      <c r="KBM2340" s="142"/>
      <c r="KBN2340" s="142"/>
      <c r="KBO2340" s="142"/>
      <c r="KBP2340" s="142"/>
      <c r="KBQ2340" s="142"/>
      <c r="KBR2340" s="142"/>
      <c r="KBS2340" s="142"/>
      <c r="KBT2340" s="142"/>
      <c r="KBU2340" s="142"/>
      <c r="KBV2340" s="142"/>
      <c r="KBW2340" s="142"/>
      <c r="KBX2340" s="142"/>
      <c r="KBY2340" s="142"/>
      <c r="KBZ2340" s="142"/>
      <c r="KCA2340" s="142"/>
      <c r="KCB2340" s="142"/>
      <c r="KCC2340" s="142"/>
      <c r="KCD2340" s="142"/>
      <c r="KCE2340" s="142"/>
      <c r="KCF2340" s="142"/>
      <c r="KCG2340" s="142"/>
      <c r="KCH2340" s="142"/>
      <c r="KCI2340" s="142"/>
      <c r="KCJ2340" s="142"/>
      <c r="KCK2340" s="142"/>
      <c r="KCL2340" s="142"/>
      <c r="KCM2340" s="142"/>
      <c r="KCN2340" s="142"/>
      <c r="KCO2340" s="142"/>
      <c r="KCP2340" s="142"/>
      <c r="KCQ2340" s="142"/>
      <c r="KCR2340" s="142"/>
      <c r="KCS2340" s="142"/>
      <c r="KCT2340" s="142"/>
      <c r="KCU2340" s="142"/>
      <c r="KCV2340" s="142"/>
      <c r="KCW2340" s="142"/>
      <c r="KCX2340" s="142"/>
      <c r="KCY2340" s="142"/>
      <c r="KCZ2340" s="142"/>
      <c r="KDA2340" s="142"/>
      <c r="KDB2340" s="142"/>
      <c r="KDC2340" s="142"/>
      <c r="KDD2340" s="142"/>
      <c r="KDE2340" s="142"/>
      <c r="KDF2340" s="142"/>
      <c r="KDG2340" s="142"/>
      <c r="KDH2340" s="142"/>
      <c r="KDI2340" s="142"/>
      <c r="KDJ2340" s="142"/>
      <c r="KDK2340" s="142"/>
      <c r="KDL2340" s="142"/>
      <c r="KDM2340" s="142"/>
      <c r="KDN2340" s="142"/>
      <c r="KDO2340" s="142"/>
      <c r="KDP2340" s="142"/>
      <c r="KDQ2340" s="142"/>
      <c r="KDR2340" s="142"/>
      <c r="KDS2340" s="142"/>
      <c r="KDT2340" s="142"/>
      <c r="KDU2340" s="142"/>
      <c r="KDV2340" s="142"/>
      <c r="KDW2340" s="142"/>
      <c r="KDX2340" s="142"/>
      <c r="KDY2340" s="142"/>
      <c r="KDZ2340" s="142"/>
      <c r="KEA2340" s="142"/>
      <c r="KEB2340" s="142"/>
      <c r="KEC2340" s="142"/>
      <c r="KED2340" s="142"/>
      <c r="KEE2340" s="142"/>
      <c r="KEF2340" s="142"/>
      <c r="KEG2340" s="142"/>
      <c r="KEH2340" s="142"/>
      <c r="KEI2340" s="142"/>
      <c r="KEJ2340" s="142"/>
      <c r="KEK2340" s="142"/>
      <c r="KEL2340" s="142"/>
      <c r="KEM2340" s="142"/>
      <c r="KEN2340" s="142"/>
      <c r="KEO2340" s="142"/>
      <c r="KEP2340" s="142"/>
      <c r="KEQ2340" s="142"/>
      <c r="KER2340" s="142"/>
      <c r="KES2340" s="142"/>
      <c r="KET2340" s="142"/>
      <c r="KEU2340" s="142"/>
      <c r="KEV2340" s="142"/>
      <c r="KEW2340" s="142"/>
      <c r="KEX2340" s="142"/>
      <c r="KEY2340" s="142"/>
      <c r="KEZ2340" s="142"/>
      <c r="KFA2340" s="142"/>
      <c r="KFB2340" s="142"/>
      <c r="KFC2340" s="142"/>
      <c r="KFD2340" s="142"/>
      <c r="KFE2340" s="142"/>
      <c r="KFF2340" s="142"/>
      <c r="KFG2340" s="142"/>
      <c r="KFH2340" s="142"/>
      <c r="KFI2340" s="142"/>
      <c r="KFJ2340" s="142"/>
      <c r="KFK2340" s="142"/>
      <c r="KFL2340" s="142"/>
      <c r="KFM2340" s="142"/>
      <c r="KFN2340" s="142"/>
      <c r="KFO2340" s="142"/>
      <c r="KFP2340" s="142"/>
      <c r="KFQ2340" s="142"/>
      <c r="KFR2340" s="142"/>
      <c r="KFS2340" s="142"/>
      <c r="KFT2340" s="142"/>
      <c r="KFU2340" s="142"/>
      <c r="KFV2340" s="142"/>
      <c r="KFW2340" s="142"/>
      <c r="KFX2340" s="142"/>
      <c r="KFY2340" s="142"/>
      <c r="KFZ2340" s="142"/>
      <c r="KGA2340" s="142"/>
      <c r="KGB2340" s="142"/>
      <c r="KGC2340" s="142"/>
      <c r="KGD2340" s="142"/>
      <c r="KGE2340" s="142"/>
      <c r="KGF2340" s="142"/>
      <c r="KGG2340" s="142"/>
      <c r="KGH2340" s="142"/>
      <c r="KGI2340" s="142"/>
      <c r="KGJ2340" s="142"/>
      <c r="KGK2340" s="142"/>
      <c r="KGL2340" s="142"/>
      <c r="KGM2340" s="142"/>
      <c r="KGN2340" s="142"/>
      <c r="KGO2340" s="142"/>
      <c r="KGP2340" s="142"/>
      <c r="KGQ2340" s="142"/>
      <c r="KGR2340" s="142"/>
      <c r="KGS2340" s="142"/>
      <c r="KGT2340" s="142"/>
      <c r="KGU2340" s="142"/>
      <c r="KGV2340" s="142"/>
      <c r="KGW2340" s="142"/>
      <c r="KGX2340" s="142"/>
      <c r="KGY2340" s="142"/>
      <c r="KGZ2340" s="142"/>
      <c r="KHA2340" s="142"/>
      <c r="KHB2340" s="142"/>
      <c r="KHC2340" s="142"/>
      <c r="KHD2340" s="142"/>
      <c r="KHE2340" s="142"/>
      <c r="KHF2340" s="142"/>
      <c r="KHG2340" s="142"/>
      <c r="KHH2340" s="142"/>
      <c r="KHI2340" s="142"/>
      <c r="KHJ2340" s="142"/>
      <c r="KHK2340" s="142"/>
      <c r="KHL2340" s="142"/>
      <c r="KHM2340" s="142"/>
      <c r="KHN2340" s="142"/>
      <c r="KHO2340" s="142"/>
      <c r="KHP2340" s="142"/>
      <c r="KHQ2340" s="142"/>
      <c r="KHR2340" s="142"/>
      <c r="KHS2340" s="142"/>
      <c r="KHT2340" s="142"/>
      <c r="KHU2340" s="142"/>
      <c r="KHV2340" s="142"/>
      <c r="KHW2340" s="142"/>
      <c r="KHX2340" s="142"/>
      <c r="KHY2340" s="142"/>
      <c r="KHZ2340" s="142"/>
      <c r="KIA2340" s="142"/>
      <c r="KIB2340" s="142"/>
      <c r="KIC2340" s="142"/>
      <c r="KID2340" s="142"/>
      <c r="KIE2340" s="142"/>
      <c r="KIF2340" s="142"/>
      <c r="KIG2340" s="142"/>
      <c r="KIH2340" s="142"/>
      <c r="KII2340" s="142"/>
      <c r="KIJ2340" s="142"/>
      <c r="KIK2340" s="142"/>
      <c r="KIL2340" s="142"/>
      <c r="KIM2340" s="142"/>
      <c r="KIN2340" s="142"/>
      <c r="KIO2340" s="142"/>
      <c r="KIP2340" s="142"/>
      <c r="KIQ2340" s="142"/>
      <c r="KIR2340" s="142"/>
      <c r="KIS2340" s="142"/>
      <c r="KIT2340" s="142"/>
      <c r="KIU2340" s="142"/>
      <c r="KIV2340" s="142"/>
      <c r="KIW2340" s="142"/>
      <c r="KIX2340" s="142"/>
      <c r="KIY2340" s="142"/>
      <c r="KIZ2340" s="142"/>
      <c r="KJA2340" s="142"/>
      <c r="KJB2340" s="142"/>
      <c r="KJC2340" s="142"/>
      <c r="KJD2340" s="142"/>
      <c r="KJE2340" s="142"/>
      <c r="KJF2340" s="142"/>
      <c r="KJG2340" s="142"/>
      <c r="KJH2340" s="142"/>
      <c r="KJI2340" s="142"/>
      <c r="KJJ2340" s="142"/>
      <c r="KJK2340" s="142"/>
      <c r="KJL2340" s="142"/>
      <c r="KJM2340" s="142"/>
      <c r="KJN2340" s="142"/>
      <c r="KJO2340" s="142"/>
      <c r="KJP2340" s="142"/>
      <c r="KJQ2340" s="142"/>
      <c r="KJR2340" s="142"/>
      <c r="KJS2340" s="142"/>
      <c r="KJT2340" s="142"/>
      <c r="KJU2340" s="142"/>
      <c r="KJV2340" s="142"/>
      <c r="KJW2340" s="142"/>
      <c r="KJX2340" s="142"/>
      <c r="KJY2340" s="142"/>
      <c r="KJZ2340" s="142"/>
      <c r="KKA2340" s="142"/>
      <c r="KKB2340" s="142"/>
      <c r="KKC2340" s="142"/>
      <c r="KKD2340" s="142"/>
      <c r="KKE2340" s="142"/>
      <c r="KKF2340" s="142"/>
      <c r="KKG2340" s="142"/>
      <c r="KKH2340" s="142"/>
      <c r="KKI2340" s="142"/>
      <c r="KKJ2340" s="142"/>
      <c r="KKK2340" s="142"/>
      <c r="KKL2340" s="142"/>
      <c r="KKM2340" s="142"/>
      <c r="KKN2340" s="142"/>
      <c r="KKO2340" s="142"/>
      <c r="KKP2340" s="142"/>
      <c r="KKQ2340" s="142"/>
      <c r="KKR2340" s="142"/>
      <c r="KKS2340" s="142"/>
      <c r="KKT2340" s="142"/>
      <c r="KKU2340" s="142"/>
      <c r="KKV2340" s="142"/>
      <c r="KKW2340" s="142"/>
      <c r="KKX2340" s="142"/>
      <c r="KKY2340" s="142"/>
      <c r="KKZ2340" s="142"/>
      <c r="KLA2340" s="142"/>
      <c r="KLB2340" s="142"/>
      <c r="KLC2340" s="142"/>
      <c r="KLD2340" s="142"/>
      <c r="KLE2340" s="142"/>
      <c r="KLF2340" s="142"/>
      <c r="KLG2340" s="142"/>
      <c r="KLH2340" s="142"/>
      <c r="KLI2340" s="142"/>
      <c r="KLJ2340" s="142"/>
      <c r="KLK2340" s="142"/>
      <c r="KLL2340" s="142"/>
      <c r="KLM2340" s="142"/>
      <c r="KLN2340" s="142"/>
      <c r="KLO2340" s="142"/>
      <c r="KLP2340" s="142"/>
      <c r="KLQ2340" s="142"/>
      <c r="KLR2340" s="142"/>
      <c r="KLS2340" s="142"/>
      <c r="KLT2340" s="142"/>
      <c r="KLU2340" s="142"/>
      <c r="KLV2340" s="142"/>
      <c r="KLW2340" s="142"/>
      <c r="KLX2340" s="142"/>
      <c r="KLY2340" s="142"/>
      <c r="KLZ2340" s="142"/>
      <c r="KMA2340" s="142"/>
      <c r="KMB2340" s="142"/>
      <c r="KMC2340" s="142"/>
      <c r="KMD2340" s="142"/>
      <c r="KME2340" s="142"/>
      <c r="KMF2340" s="142"/>
      <c r="KMG2340" s="142"/>
      <c r="KMH2340" s="142"/>
      <c r="KMI2340" s="142"/>
      <c r="KMJ2340" s="142"/>
      <c r="KMK2340" s="142"/>
      <c r="KML2340" s="142"/>
      <c r="KMM2340" s="142"/>
      <c r="KMN2340" s="142"/>
      <c r="KMO2340" s="142"/>
      <c r="KMP2340" s="142"/>
      <c r="KMQ2340" s="142"/>
      <c r="KMR2340" s="142"/>
      <c r="KMS2340" s="142"/>
      <c r="KMT2340" s="142"/>
      <c r="KMU2340" s="142"/>
      <c r="KMV2340" s="142"/>
      <c r="KMW2340" s="142"/>
      <c r="KMX2340" s="142"/>
      <c r="KMY2340" s="142"/>
      <c r="KMZ2340" s="142"/>
      <c r="KNA2340" s="142"/>
      <c r="KNB2340" s="142"/>
      <c r="KNC2340" s="142"/>
      <c r="KND2340" s="142"/>
      <c r="KNE2340" s="142"/>
      <c r="KNF2340" s="142"/>
      <c r="KNG2340" s="142"/>
      <c r="KNH2340" s="142"/>
      <c r="KNI2340" s="142"/>
      <c r="KNJ2340" s="142"/>
      <c r="KNK2340" s="142"/>
      <c r="KNL2340" s="142"/>
      <c r="KNM2340" s="142"/>
      <c r="KNN2340" s="142"/>
      <c r="KNO2340" s="142"/>
      <c r="KNP2340" s="142"/>
      <c r="KNQ2340" s="142"/>
      <c r="KNR2340" s="142"/>
      <c r="KNS2340" s="142"/>
      <c r="KNT2340" s="142"/>
      <c r="KNU2340" s="142"/>
      <c r="KNV2340" s="142"/>
      <c r="KNW2340" s="142"/>
      <c r="KNX2340" s="142"/>
      <c r="KNY2340" s="142"/>
      <c r="KNZ2340" s="142"/>
      <c r="KOA2340" s="142"/>
      <c r="KOB2340" s="142"/>
      <c r="KOC2340" s="142"/>
      <c r="KOD2340" s="142"/>
      <c r="KOE2340" s="142"/>
      <c r="KOF2340" s="142"/>
      <c r="KOG2340" s="142"/>
      <c r="KOH2340" s="142"/>
      <c r="KOI2340" s="142"/>
      <c r="KOJ2340" s="142"/>
      <c r="KOK2340" s="142"/>
      <c r="KOL2340" s="142"/>
      <c r="KOM2340" s="142"/>
      <c r="KON2340" s="142"/>
      <c r="KOO2340" s="142"/>
      <c r="KOP2340" s="142"/>
      <c r="KOQ2340" s="142"/>
      <c r="KOR2340" s="142"/>
      <c r="KOS2340" s="142"/>
      <c r="KOT2340" s="142"/>
      <c r="KOU2340" s="142"/>
      <c r="KOV2340" s="142"/>
      <c r="KOW2340" s="142"/>
      <c r="KOX2340" s="142"/>
      <c r="KOY2340" s="142"/>
      <c r="KOZ2340" s="142"/>
      <c r="KPA2340" s="142"/>
      <c r="KPB2340" s="142"/>
      <c r="KPC2340" s="142"/>
      <c r="KPD2340" s="142"/>
      <c r="KPE2340" s="142"/>
      <c r="KPF2340" s="142"/>
      <c r="KPG2340" s="142"/>
      <c r="KPH2340" s="142"/>
      <c r="KPI2340" s="142"/>
      <c r="KPJ2340" s="142"/>
      <c r="KPK2340" s="142"/>
      <c r="KPL2340" s="142"/>
      <c r="KPM2340" s="142"/>
      <c r="KPN2340" s="142"/>
      <c r="KPO2340" s="142"/>
      <c r="KPP2340" s="142"/>
      <c r="KPQ2340" s="142"/>
      <c r="KPR2340" s="142"/>
      <c r="KPS2340" s="142"/>
      <c r="KPT2340" s="142"/>
      <c r="KPU2340" s="142"/>
      <c r="KPV2340" s="142"/>
      <c r="KPW2340" s="142"/>
      <c r="KPX2340" s="142"/>
      <c r="KPY2340" s="142"/>
      <c r="KPZ2340" s="142"/>
      <c r="KQA2340" s="142"/>
      <c r="KQB2340" s="142"/>
      <c r="KQC2340" s="142"/>
      <c r="KQD2340" s="142"/>
      <c r="KQE2340" s="142"/>
      <c r="KQF2340" s="142"/>
      <c r="KQG2340" s="142"/>
      <c r="KQH2340" s="142"/>
      <c r="KQI2340" s="142"/>
      <c r="KQJ2340" s="142"/>
      <c r="KQK2340" s="142"/>
      <c r="KQL2340" s="142"/>
      <c r="KQM2340" s="142"/>
      <c r="KQN2340" s="142"/>
      <c r="KQO2340" s="142"/>
      <c r="KQP2340" s="142"/>
      <c r="KQQ2340" s="142"/>
      <c r="KQR2340" s="142"/>
      <c r="KQS2340" s="142"/>
      <c r="KQT2340" s="142"/>
      <c r="KQU2340" s="142"/>
      <c r="KQV2340" s="142"/>
      <c r="KQW2340" s="142"/>
      <c r="KQX2340" s="142"/>
      <c r="KQY2340" s="142"/>
      <c r="KQZ2340" s="142"/>
      <c r="KRA2340" s="142"/>
      <c r="KRB2340" s="142"/>
      <c r="KRC2340" s="142"/>
      <c r="KRD2340" s="142"/>
      <c r="KRE2340" s="142"/>
      <c r="KRF2340" s="142"/>
      <c r="KRG2340" s="142"/>
      <c r="KRH2340" s="142"/>
      <c r="KRI2340" s="142"/>
      <c r="KRJ2340" s="142"/>
      <c r="KRK2340" s="142"/>
      <c r="KRL2340" s="142"/>
      <c r="KRM2340" s="142"/>
      <c r="KRN2340" s="142"/>
      <c r="KRO2340" s="142"/>
      <c r="KRP2340" s="142"/>
      <c r="KRQ2340" s="142"/>
      <c r="KRR2340" s="142"/>
      <c r="KRS2340" s="142"/>
      <c r="KRT2340" s="142"/>
      <c r="KRU2340" s="142"/>
      <c r="KRV2340" s="142"/>
      <c r="KRW2340" s="142"/>
      <c r="KRX2340" s="142"/>
      <c r="KRY2340" s="142"/>
      <c r="KRZ2340" s="142"/>
      <c r="KSA2340" s="142"/>
      <c r="KSB2340" s="142"/>
      <c r="KSC2340" s="142"/>
      <c r="KSD2340" s="142"/>
      <c r="KSE2340" s="142"/>
      <c r="KSF2340" s="142"/>
      <c r="KSG2340" s="142"/>
      <c r="KSH2340" s="142"/>
      <c r="KSI2340" s="142"/>
      <c r="KSJ2340" s="142"/>
      <c r="KSK2340" s="142"/>
      <c r="KSL2340" s="142"/>
      <c r="KSM2340" s="142"/>
      <c r="KSN2340" s="142"/>
      <c r="KSO2340" s="142"/>
      <c r="KSP2340" s="142"/>
      <c r="KSQ2340" s="142"/>
      <c r="KSR2340" s="142"/>
      <c r="KSS2340" s="142"/>
      <c r="KST2340" s="142"/>
      <c r="KSU2340" s="142"/>
      <c r="KSV2340" s="142"/>
      <c r="KSW2340" s="142"/>
      <c r="KSX2340" s="142"/>
      <c r="KSY2340" s="142"/>
      <c r="KSZ2340" s="142"/>
      <c r="KTA2340" s="142"/>
      <c r="KTB2340" s="142"/>
      <c r="KTC2340" s="142"/>
      <c r="KTD2340" s="142"/>
      <c r="KTE2340" s="142"/>
      <c r="KTF2340" s="142"/>
      <c r="KTG2340" s="142"/>
      <c r="KTH2340" s="142"/>
      <c r="KTI2340" s="142"/>
      <c r="KTJ2340" s="142"/>
      <c r="KTK2340" s="142"/>
      <c r="KTL2340" s="142"/>
      <c r="KTM2340" s="142"/>
      <c r="KTN2340" s="142"/>
      <c r="KTO2340" s="142"/>
      <c r="KTP2340" s="142"/>
      <c r="KTQ2340" s="142"/>
      <c r="KTR2340" s="142"/>
      <c r="KTS2340" s="142"/>
      <c r="KTT2340" s="142"/>
      <c r="KTU2340" s="142"/>
      <c r="KTV2340" s="142"/>
      <c r="KTW2340" s="142"/>
      <c r="KTX2340" s="142"/>
      <c r="KTY2340" s="142"/>
      <c r="KTZ2340" s="142"/>
      <c r="KUA2340" s="142"/>
      <c r="KUB2340" s="142"/>
      <c r="KUC2340" s="142"/>
      <c r="KUD2340" s="142"/>
      <c r="KUE2340" s="142"/>
      <c r="KUF2340" s="142"/>
      <c r="KUG2340" s="142"/>
      <c r="KUH2340" s="142"/>
      <c r="KUI2340" s="142"/>
      <c r="KUJ2340" s="142"/>
      <c r="KUK2340" s="142"/>
      <c r="KUL2340" s="142"/>
      <c r="KUM2340" s="142"/>
      <c r="KUN2340" s="142"/>
      <c r="KUO2340" s="142"/>
      <c r="KUP2340" s="142"/>
      <c r="KUQ2340" s="142"/>
      <c r="KUR2340" s="142"/>
      <c r="KUS2340" s="142"/>
      <c r="KUT2340" s="142"/>
      <c r="KUU2340" s="142"/>
      <c r="KUV2340" s="142"/>
      <c r="KUW2340" s="142"/>
      <c r="KUX2340" s="142"/>
      <c r="KUY2340" s="142"/>
      <c r="KUZ2340" s="142"/>
      <c r="KVA2340" s="142"/>
      <c r="KVB2340" s="142"/>
      <c r="KVC2340" s="142"/>
      <c r="KVD2340" s="142"/>
      <c r="KVE2340" s="142"/>
      <c r="KVF2340" s="142"/>
      <c r="KVG2340" s="142"/>
      <c r="KVH2340" s="142"/>
      <c r="KVI2340" s="142"/>
      <c r="KVJ2340" s="142"/>
      <c r="KVK2340" s="142"/>
      <c r="KVL2340" s="142"/>
      <c r="KVM2340" s="142"/>
      <c r="KVN2340" s="142"/>
      <c r="KVO2340" s="142"/>
      <c r="KVP2340" s="142"/>
      <c r="KVQ2340" s="142"/>
      <c r="KVR2340" s="142"/>
      <c r="KVS2340" s="142"/>
      <c r="KVT2340" s="142"/>
      <c r="KVU2340" s="142"/>
      <c r="KVV2340" s="142"/>
      <c r="KVW2340" s="142"/>
      <c r="KVX2340" s="142"/>
      <c r="KVY2340" s="142"/>
      <c r="KVZ2340" s="142"/>
      <c r="KWA2340" s="142"/>
      <c r="KWB2340" s="142"/>
      <c r="KWC2340" s="142"/>
      <c r="KWD2340" s="142"/>
      <c r="KWE2340" s="142"/>
      <c r="KWF2340" s="142"/>
      <c r="KWG2340" s="142"/>
      <c r="KWH2340" s="142"/>
      <c r="KWI2340" s="142"/>
      <c r="KWJ2340" s="142"/>
      <c r="KWK2340" s="142"/>
      <c r="KWL2340" s="142"/>
      <c r="KWM2340" s="142"/>
      <c r="KWN2340" s="142"/>
      <c r="KWO2340" s="142"/>
      <c r="KWP2340" s="142"/>
      <c r="KWQ2340" s="142"/>
      <c r="KWR2340" s="142"/>
      <c r="KWS2340" s="142"/>
      <c r="KWT2340" s="142"/>
      <c r="KWU2340" s="142"/>
      <c r="KWV2340" s="142"/>
      <c r="KWW2340" s="142"/>
      <c r="KWX2340" s="142"/>
      <c r="KWY2340" s="142"/>
      <c r="KWZ2340" s="142"/>
      <c r="KXA2340" s="142"/>
      <c r="KXB2340" s="142"/>
      <c r="KXC2340" s="142"/>
      <c r="KXD2340" s="142"/>
      <c r="KXE2340" s="142"/>
      <c r="KXF2340" s="142"/>
      <c r="KXG2340" s="142"/>
      <c r="KXH2340" s="142"/>
      <c r="KXI2340" s="142"/>
      <c r="KXJ2340" s="142"/>
      <c r="KXK2340" s="142"/>
      <c r="KXL2340" s="142"/>
      <c r="KXM2340" s="142"/>
      <c r="KXN2340" s="142"/>
      <c r="KXO2340" s="142"/>
      <c r="KXP2340" s="142"/>
      <c r="KXQ2340" s="142"/>
      <c r="KXR2340" s="142"/>
      <c r="KXS2340" s="142"/>
      <c r="KXT2340" s="142"/>
      <c r="KXU2340" s="142"/>
      <c r="KXV2340" s="142"/>
      <c r="KXW2340" s="142"/>
      <c r="KXX2340" s="142"/>
      <c r="KXY2340" s="142"/>
      <c r="KXZ2340" s="142"/>
      <c r="KYA2340" s="142"/>
      <c r="KYB2340" s="142"/>
      <c r="KYC2340" s="142"/>
      <c r="KYD2340" s="142"/>
      <c r="KYE2340" s="142"/>
      <c r="KYF2340" s="142"/>
      <c r="KYG2340" s="142"/>
      <c r="KYH2340" s="142"/>
      <c r="KYI2340" s="142"/>
      <c r="KYJ2340" s="142"/>
      <c r="KYK2340" s="142"/>
      <c r="KYL2340" s="142"/>
      <c r="KYM2340" s="142"/>
      <c r="KYN2340" s="142"/>
      <c r="KYO2340" s="142"/>
      <c r="KYP2340" s="142"/>
      <c r="KYQ2340" s="142"/>
      <c r="KYR2340" s="142"/>
      <c r="KYS2340" s="142"/>
      <c r="KYT2340" s="142"/>
      <c r="KYU2340" s="142"/>
      <c r="KYV2340" s="142"/>
      <c r="KYW2340" s="142"/>
      <c r="KYX2340" s="142"/>
      <c r="KYY2340" s="142"/>
      <c r="KYZ2340" s="142"/>
      <c r="KZA2340" s="142"/>
      <c r="KZB2340" s="142"/>
      <c r="KZC2340" s="142"/>
      <c r="KZD2340" s="142"/>
      <c r="KZE2340" s="142"/>
      <c r="KZF2340" s="142"/>
      <c r="KZG2340" s="142"/>
      <c r="KZH2340" s="142"/>
      <c r="KZI2340" s="142"/>
      <c r="KZJ2340" s="142"/>
      <c r="KZK2340" s="142"/>
      <c r="KZL2340" s="142"/>
      <c r="KZM2340" s="142"/>
      <c r="KZN2340" s="142"/>
      <c r="KZO2340" s="142"/>
      <c r="KZP2340" s="142"/>
      <c r="KZQ2340" s="142"/>
      <c r="KZR2340" s="142"/>
      <c r="KZS2340" s="142"/>
      <c r="KZT2340" s="142"/>
      <c r="KZU2340" s="142"/>
      <c r="KZV2340" s="142"/>
      <c r="KZW2340" s="142"/>
      <c r="KZX2340" s="142"/>
      <c r="KZY2340" s="142"/>
      <c r="KZZ2340" s="142"/>
      <c r="LAA2340" s="142"/>
      <c r="LAB2340" s="142"/>
      <c r="LAC2340" s="142"/>
      <c r="LAD2340" s="142"/>
      <c r="LAE2340" s="142"/>
      <c r="LAF2340" s="142"/>
      <c r="LAG2340" s="142"/>
      <c r="LAH2340" s="142"/>
      <c r="LAI2340" s="142"/>
      <c r="LAJ2340" s="142"/>
      <c r="LAK2340" s="142"/>
      <c r="LAL2340" s="142"/>
      <c r="LAM2340" s="142"/>
      <c r="LAN2340" s="142"/>
      <c r="LAO2340" s="142"/>
      <c r="LAP2340" s="142"/>
      <c r="LAQ2340" s="142"/>
      <c r="LAR2340" s="142"/>
      <c r="LAS2340" s="142"/>
      <c r="LAT2340" s="142"/>
      <c r="LAU2340" s="142"/>
      <c r="LAV2340" s="142"/>
      <c r="LAW2340" s="142"/>
      <c r="LAX2340" s="142"/>
      <c r="LAY2340" s="142"/>
      <c r="LAZ2340" s="142"/>
      <c r="LBA2340" s="142"/>
      <c r="LBB2340" s="142"/>
      <c r="LBC2340" s="142"/>
      <c r="LBD2340" s="142"/>
      <c r="LBE2340" s="142"/>
      <c r="LBF2340" s="142"/>
      <c r="LBG2340" s="142"/>
      <c r="LBH2340" s="142"/>
      <c r="LBI2340" s="142"/>
      <c r="LBJ2340" s="142"/>
      <c r="LBK2340" s="142"/>
      <c r="LBL2340" s="142"/>
      <c r="LBM2340" s="142"/>
      <c r="LBN2340" s="142"/>
      <c r="LBO2340" s="142"/>
      <c r="LBP2340" s="142"/>
      <c r="LBQ2340" s="142"/>
      <c r="LBR2340" s="142"/>
      <c r="LBS2340" s="142"/>
      <c r="LBT2340" s="142"/>
      <c r="LBU2340" s="142"/>
      <c r="LBV2340" s="142"/>
      <c r="LBW2340" s="142"/>
      <c r="LBX2340" s="142"/>
      <c r="LBY2340" s="142"/>
      <c r="LBZ2340" s="142"/>
      <c r="LCA2340" s="142"/>
      <c r="LCB2340" s="142"/>
      <c r="LCC2340" s="142"/>
      <c r="LCD2340" s="142"/>
      <c r="LCE2340" s="142"/>
      <c r="LCF2340" s="142"/>
      <c r="LCG2340" s="142"/>
      <c r="LCH2340" s="142"/>
      <c r="LCI2340" s="142"/>
      <c r="LCJ2340" s="142"/>
      <c r="LCK2340" s="142"/>
      <c r="LCL2340" s="142"/>
      <c r="LCM2340" s="142"/>
      <c r="LCN2340" s="142"/>
      <c r="LCO2340" s="142"/>
      <c r="LCP2340" s="142"/>
      <c r="LCQ2340" s="142"/>
      <c r="LCR2340" s="142"/>
      <c r="LCS2340" s="142"/>
      <c r="LCT2340" s="142"/>
      <c r="LCU2340" s="142"/>
      <c r="LCV2340" s="142"/>
      <c r="LCW2340" s="142"/>
      <c r="LCX2340" s="142"/>
      <c r="LCY2340" s="142"/>
      <c r="LCZ2340" s="142"/>
      <c r="LDA2340" s="142"/>
      <c r="LDB2340" s="142"/>
      <c r="LDC2340" s="142"/>
      <c r="LDD2340" s="142"/>
      <c r="LDE2340" s="142"/>
      <c r="LDF2340" s="142"/>
      <c r="LDG2340" s="142"/>
      <c r="LDH2340" s="142"/>
      <c r="LDI2340" s="142"/>
      <c r="LDJ2340" s="142"/>
      <c r="LDK2340" s="142"/>
      <c r="LDL2340" s="142"/>
      <c r="LDM2340" s="142"/>
      <c r="LDN2340" s="142"/>
      <c r="LDO2340" s="142"/>
      <c r="LDP2340" s="142"/>
      <c r="LDQ2340" s="142"/>
      <c r="LDR2340" s="142"/>
      <c r="LDS2340" s="142"/>
      <c r="LDT2340" s="142"/>
      <c r="LDU2340" s="142"/>
      <c r="LDV2340" s="142"/>
      <c r="LDW2340" s="142"/>
      <c r="LDX2340" s="142"/>
      <c r="LDY2340" s="142"/>
      <c r="LDZ2340" s="142"/>
      <c r="LEA2340" s="142"/>
      <c r="LEB2340" s="142"/>
      <c r="LEC2340" s="142"/>
      <c r="LED2340" s="142"/>
      <c r="LEE2340" s="142"/>
      <c r="LEF2340" s="142"/>
      <c r="LEG2340" s="142"/>
      <c r="LEH2340" s="142"/>
      <c r="LEI2340" s="142"/>
      <c r="LEJ2340" s="142"/>
      <c r="LEK2340" s="142"/>
      <c r="LEL2340" s="142"/>
      <c r="LEM2340" s="142"/>
      <c r="LEN2340" s="142"/>
      <c r="LEO2340" s="142"/>
      <c r="LEP2340" s="142"/>
      <c r="LEQ2340" s="142"/>
      <c r="LER2340" s="142"/>
      <c r="LES2340" s="142"/>
      <c r="LET2340" s="142"/>
      <c r="LEU2340" s="142"/>
      <c r="LEV2340" s="142"/>
      <c r="LEW2340" s="142"/>
      <c r="LEX2340" s="142"/>
      <c r="LEY2340" s="142"/>
      <c r="LEZ2340" s="142"/>
      <c r="LFA2340" s="142"/>
      <c r="LFB2340" s="142"/>
      <c r="LFC2340" s="142"/>
      <c r="LFD2340" s="142"/>
      <c r="LFE2340" s="142"/>
      <c r="LFF2340" s="142"/>
      <c r="LFG2340" s="142"/>
      <c r="LFH2340" s="142"/>
      <c r="LFI2340" s="142"/>
      <c r="LFJ2340" s="142"/>
      <c r="LFK2340" s="142"/>
      <c r="LFL2340" s="142"/>
      <c r="LFM2340" s="142"/>
      <c r="LFN2340" s="142"/>
      <c r="LFO2340" s="142"/>
      <c r="LFP2340" s="142"/>
      <c r="LFQ2340" s="142"/>
      <c r="LFR2340" s="142"/>
      <c r="LFS2340" s="142"/>
      <c r="LFT2340" s="142"/>
      <c r="LFU2340" s="142"/>
      <c r="LFV2340" s="142"/>
      <c r="LFW2340" s="142"/>
      <c r="LFX2340" s="142"/>
      <c r="LFY2340" s="142"/>
      <c r="LFZ2340" s="142"/>
      <c r="LGA2340" s="142"/>
      <c r="LGB2340" s="142"/>
      <c r="LGC2340" s="142"/>
      <c r="LGD2340" s="142"/>
      <c r="LGE2340" s="142"/>
      <c r="LGF2340" s="142"/>
      <c r="LGG2340" s="142"/>
      <c r="LGH2340" s="142"/>
      <c r="LGI2340" s="142"/>
      <c r="LGJ2340" s="142"/>
      <c r="LGK2340" s="142"/>
      <c r="LGL2340" s="142"/>
      <c r="LGM2340" s="142"/>
      <c r="LGN2340" s="142"/>
      <c r="LGO2340" s="142"/>
      <c r="LGP2340" s="142"/>
      <c r="LGQ2340" s="142"/>
      <c r="LGR2340" s="142"/>
      <c r="LGS2340" s="142"/>
      <c r="LGT2340" s="142"/>
      <c r="LGU2340" s="142"/>
      <c r="LGV2340" s="142"/>
      <c r="LGW2340" s="142"/>
      <c r="LGX2340" s="142"/>
      <c r="LGY2340" s="142"/>
      <c r="LGZ2340" s="142"/>
      <c r="LHA2340" s="142"/>
      <c r="LHB2340" s="142"/>
      <c r="LHC2340" s="142"/>
      <c r="LHD2340" s="142"/>
      <c r="LHE2340" s="142"/>
      <c r="LHF2340" s="142"/>
      <c r="LHG2340" s="142"/>
      <c r="LHH2340" s="142"/>
      <c r="LHI2340" s="142"/>
      <c r="LHJ2340" s="142"/>
      <c r="LHK2340" s="142"/>
      <c r="LHL2340" s="142"/>
      <c r="LHM2340" s="142"/>
      <c r="LHN2340" s="142"/>
      <c r="LHO2340" s="142"/>
      <c r="LHP2340" s="142"/>
      <c r="LHQ2340" s="142"/>
      <c r="LHR2340" s="142"/>
      <c r="LHS2340" s="142"/>
      <c r="LHT2340" s="142"/>
      <c r="LHU2340" s="142"/>
      <c r="LHV2340" s="142"/>
      <c r="LHW2340" s="142"/>
      <c r="LHX2340" s="142"/>
      <c r="LHY2340" s="142"/>
      <c r="LHZ2340" s="142"/>
      <c r="LIA2340" s="142"/>
      <c r="LIB2340" s="142"/>
      <c r="LIC2340" s="142"/>
      <c r="LID2340" s="142"/>
      <c r="LIE2340" s="142"/>
      <c r="LIF2340" s="142"/>
      <c r="LIG2340" s="142"/>
      <c r="LIH2340" s="142"/>
      <c r="LII2340" s="142"/>
      <c r="LIJ2340" s="142"/>
      <c r="LIK2340" s="142"/>
      <c r="LIL2340" s="142"/>
      <c r="LIM2340" s="142"/>
      <c r="LIN2340" s="142"/>
      <c r="LIO2340" s="142"/>
      <c r="LIP2340" s="142"/>
      <c r="LIQ2340" s="142"/>
      <c r="LIR2340" s="142"/>
      <c r="LIS2340" s="142"/>
      <c r="LIT2340" s="142"/>
      <c r="LIU2340" s="142"/>
      <c r="LIV2340" s="142"/>
      <c r="LIW2340" s="142"/>
      <c r="LIX2340" s="142"/>
      <c r="LIY2340" s="142"/>
      <c r="LIZ2340" s="142"/>
      <c r="LJA2340" s="142"/>
      <c r="LJB2340" s="142"/>
      <c r="LJC2340" s="142"/>
      <c r="LJD2340" s="142"/>
      <c r="LJE2340" s="142"/>
      <c r="LJF2340" s="142"/>
      <c r="LJG2340" s="142"/>
      <c r="LJH2340" s="142"/>
      <c r="LJI2340" s="142"/>
      <c r="LJJ2340" s="142"/>
      <c r="LJK2340" s="142"/>
      <c r="LJL2340" s="142"/>
      <c r="LJM2340" s="142"/>
      <c r="LJN2340" s="142"/>
      <c r="LJO2340" s="142"/>
      <c r="LJP2340" s="142"/>
      <c r="LJQ2340" s="142"/>
      <c r="LJR2340" s="142"/>
      <c r="LJS2340" s="142"/>
      <c r="LJT2340" s="142"/>
      <c r="LJU2340" s="142"/>
      <c r="LJV2340" s="142"/>
      <c r="LJW2340" s="142"/>
      <c r="LJX2340" s="142"/>
      <c r="LJY2340" s="142"/>
      <c r="LJZ2340" s="142"/>
      <c r="LKA2340" s="142"/>
      <c r="LKB2340" s="142"/>
      <c r="LKC2340" s="142"/>
      <c r="LKD2340" s="142"/>
      <c r="LKE2340" s="142"/>
      <c r="LKF2340" s="142"/>
      <c r="LKG2340" s="142"/>
      <c r="LKH2340" s="142"/>
      <c r="LKI2340" s="142"/>
      <c r="LKJ2340" s="142"/>
      <c r="LKK2340" s="142"/>
      <c r="LKL2340" s="142"/>
      <c r="LKM2340" s="142"/>
      <c r="LKN2340" s="142"/>
      <c r="LKO2340" s="142"/>
      <c r="LKP2340" s="142"/>
      <c r="LKQ2340" s="142"/>
      <c r="LKR2340" s="142"/>
      <c r="LKS2340" s="142"/>
      <c r="LKT2340" s="142"/>
      <c r="LKU2340" s="142"/>
      <c r="LKV2340" s="142"/>
      <c r="LKW2340" s="142"/>
      <c r="LKX2340" s="142"/>
      <c r="LKY2340" s="142"/>
      <c r="LKZ2340" s="142"/>
      <c r="LLA2340" s="142"/>
      <c r="LLB2340" s="142"/>
      <c r="LLC2340" s="142"/>
      <c r="LLD2340" s="142"/>
      <c r="LLE2340" s="142"/>
      <c r="LLF2340" s="142"/>
      <c r="LLG2340" s="142"/>
      <c r="LLH2340" s="142"/>
      <c r="LLI2340" s="142"/>
      <c r="LLJ2340" s="142"/>
      <c r="LLK2340" s="142"/>
      <c r="LLL2340" s="142"/>
      <c r="LLM2340" s="142"/>
      <c r="LLN2340" s="142"/>
      <c r="LLO2340" s="142"/>
      <c r="LLP2340" s="142"/>
      <c r="LLQ2340" s="142"/>
      <c r="LLR2340" s="142"/>
      <c r="LLS2340" s="142"/>
      <c r="LLT2340" s="142"/>
      <c r="LLU2340" s="142"/>
      <c r="LLV2340" s="142"/>
      <c r="LLW2340" s="142"/>
      <c r="LLX2340" s="142"/>
      <c r="LLY2340" s="142"/>
      <c r="LLZ2340" s="142"/>
      <c r="LMA2340" s="142"/>
      <c r="LMB2340" s="142"/>
      <c r="LMC2340" s="142"/>
      <c r="LMD2340" s="142"/>
      <c r="LME2340" s="142"/>
      <c r="LMF2340" s="142"/>
      <c r="LMG2340" s="142"/>
      <c r="LMH2340" s="142"/>
      <c r="LMI2340" s="142"/>
      <c r="LMJ2340" s="142"/>
      <c r="LMK2340" s="142"/>
      <c r="LML2340" s="142"/>
      <c r="LMM2340" s="142"/>
      <c r="LMN2340" s="142"/>
      <c r="LMO2340" s="142"/>
      <c r="LMP2340" s="142"/>
      <c r="LMQ2340" s="142"/>
      <c r="LMR2340" s="142"/>
      <c r="LMS2340" s="142"/>
      <c r="LMT2340" s="142"/>
      <c r="LMU2340" s="142"/>
      <c r="LMV2340" s="142"/>
      <c r="LMW2340" s="142"/>
      <c r="LMX2340" s="142"/>
      <c r="LMY2340" s="142"/>
      <c r="LMZ2340" s="142"/>
      <c r="LNA2340" s="142"/>
      <c r="LNB2340" s="142"/>
      <c r="LNC2340" s="142"/>
      <c r="LND2340" s="142"/>
      <c r="LNE2340" s="142"/>
      <c r="LNF2340" s="142"/>
      <c r="LNG2340" s="142"/>
      <c r="LNH2340" s="142"/>
      <c r="LNI2340" s="142"/>
      <c r="LNJ2340" s="142"/>
      <c r="LNK2340" s="142"/>
      <c r="LNL2340" s="142"/>
      <c r="LNM2340" s="142"/>
      <c r="LNN2340" s="142"/>
      <c r="LNO2340" s="142"/>
      <c r="LNP2340" s="142"/>
      <c r="LNQ2340" s="142"/>
      <c r="LNR2340" s="142"/>
      <c r="LNS2340" s="142"/>
      <c r="LNT2340" s="142"/>
      <c r="LNU2340" s="142"/>
      <c r="LNV2340" s="142"/>
      <c r="LNW2340" s="142"/>
      <c r="LNX2340" s="142"/>
      <c r="LNY2340" s="142"/>
      <c r="LNZ2340" s="142"/>
      <c r="LOA2340" s="142"/>
      <c r="LOB2340" s="142"/>
      <c r="LOC2340" s="142"/>
      <c r="LOD2340" s="142"/>
      <c r="LOE2340" s="142"/>
      <c r="LOF2340" s="142"/>
      <c r="LOG2340" s="142"/>
      <c r="LOH2340" s="142"/>
      <c r="LOI2340" s="142"/>
      <c r="LOJ2340" s="142"/>
      <c r="LOK2340" s="142"/>
      <c r="LOL2340" s="142"/>
      <c r="LOM2340" s="142"/>
      <c r="LON2340" s="142"/>
      <c r="LOO2340" s="142"/>
      <c r="LOP2340" s="142"/>
      <c r="LOQ2340" s="142"/>
      <c r="LOR2340" s="142"/>
      <c r="LOS2340" s="142"/>
      <c r="LOT2340" s="142"/>
      <c r="LOU2340" s="142"/>
      <c r="LOV2340" s="142"/>
      <c r="LOW2340" s="142"/>
      <c r="LOX2340" s="142"/>
      <c r="LOY2340" s="142"/>
      <c r="LOZ2340" s="142"/>
      <c r="LPA2340" s="142"/>
      <c r="LPB2340" s="142"/>
      <c r="LPC2340" s="142"/>
      <c r="LPD2340" s="142"/>
      <c r="LPE2340" s="142"/>
      <c r="LPF2340" s="142"/>
      <c r="LPG2340" s="142"/>
      <c r="LPH2340" s="142"/>
      <c r="LPI2340" s="142"/>
      <c r="LPJ2340" s="142"/>
      <c r="LPK2340" s="142"/>
      <c r="LPL2340" s="142"/>
      <c r="LPM2340" s="142"/>
      <c r="LPN2340" s="142"/>
      <c r="LPO2340" s="142"/>
      <c r="LPP2340" s="142"/>
      <c r="LPQ2340" s="142"/>
      <c r="LPR2340" s="142"/>
      <c r="LPS2340" s="142"/>
      <c r="LPT2340" s="142"/>
      <c r="LPU2340" s="142"/>
      <c r="LPV2340" s="142"/>
      <c r="LPW2340" s="142"/>
      <c r="LPX2340" s="142"/>
      <c r="LPY2340" s="142"/>
      <c r="LPZ2340" s="142"/>
      <c r="LQA2340" s="142"/>
      <c r="LQB2340" s="142"/>
      <c r="LQC2340" s="142"/>
      <c r="LQD2340" s="142"/>
      <c r="LQE2340" s="142"/>
      <c r="LQF2340" s="142"/>
      <c r="LQG2340" s="142"/>
      <c r="LQH2340" s="142"/>
      <c r="LQI2340" s="142"/>
      <c r="LQJ2340" s="142"/>
      <c r="LQK2340" s="142"/>
      <c r="LQL2340" s="142"/>
      <c r="LQM2340" s="142"/>
      <c r="LQN2340" s="142"/>
      <c r="LQO2340" s="142"/>
      <c r="LQP2340" s="142"/>
      <c r="LQQ2340" s="142"/>
      <c r="LQR2340" s="142"/>
      <c r="LQS2340" s="142"/>
      <c r="LQT2340" s="142"/>
      <c r="LQU2340" s="142"/>
      <c r="LQV2340" s="142"/>
      <c r="LQW2340" s="142"/>
      <c r="LQX2340" s="142"/>
      <c r="LQY2340" s="142"/>
      <c r="LQZ2340" s="142"/>
      <c r="LRA2340" s="142"/>
      <c r="LRB2340" s="142"/>
      <c r="LRC2340" s="142"/>
      <c r="LRD2340" s="142"/>
      <c r="LRE2340" s="142"/>
      <c r="LRF2340" s="142"/>
      <c r="LRG2340" s="142"/>
      <c r="LRH2340" s="142"/>
      <c r="LRI2340" s="142"/>
      <c r="LRJ2340" s="142"/>
      <c r="LRK2340" s="142"/>
      <c r="LRL2340" s="142"/>
      <c r="LRM2340" s="142"/>
      <c r="LRN2340" s="142"/>
      <c r="LRO2340" s="142"/>
      <c r="LRP2340" s="142"/>
      <c r="LRQ2340" s="142"/>
      <c r="LRR2340" s="142"/>
      <c r="LRS2340" s="142"/>
      <c r="LRT2340" s="142"/>
      <c r="LRU2340" s="142"/>
      <c r="LRV2340" s="142"/>
      <c r="LRW2340" s="142"/>
      <c r="LRX2340" s="142"/>
      <c r="LRY2340" s="142"/>
      <c r="LRZ2340" s="142"/>
      <c r="LSA2340" s="142"/>
      <c r="LSB2340" s="142"/>
      <c r="LSC2340" s="142"/>
      <c r="LSD2340" s="142"/>
      <c r="LSE2340" s="142"/>
      <c r="LSF2340" s="142"/>
      <c r="LSG2340" s="142"/>
      <c r="LSH2340" s="142"/>
      <c r="LSI2340" s="142"/>
      <c r="LSJ2340" s="142"/>
      <c r="LSK2340" s="142"/>
      <c r="LSL2340" s="142"/>
      <c r="LSM2340" s="142"/>
      <c r="LSN2340" s="142"/>
      <c r="LSO2340" s="142"/>
      <c r="LSP2340" s="142"/>
      <c r="LSQ2340" s="142"/>
      <c r="LSR2340" s="142"/>
      <c r="LSS2340" s="142"/>
      <c r="LST2340" s="142"/>
      <c r="LSU2340" s="142"/>
      <c r="LSV2340" s="142"/>
      <c r="LSW2340" s="142"/>
      <c r="LSX2340" s="142"/>
      <c r="LSY2340" s="142"/>
      <c r="LSZ2340" s="142"/>
      <c r="LTA2340" s="142"/>
      <c r="LTB2340" s="142"/>
      <c r="LTC2340" s="142"/>
      <c r="LTD2340" s="142"/>
      <c r="LTE2340" s="142"/>
      <c r="LTF2340" s="142"/>
      <c r="LTG2340" s="142"/>
      <c r="LTH2340" s="142"/>
      <c r="LTI2340" s="142"/>
      <c r="LTJ2340" s="142"/>
      <c r="LTK2340" s="142"/>
      <c r="LTL2340" s="142"/>
      <c r="LTM2340" s="142"/>
      <c r="LTN2340" s="142"/>
      <c r="LTO2340" s="142"/>
      <c r="LTP2340" s="142"/>
      <c r="LTQ2340" s="142"/>
      <c r="LTR2340" s="142"/>
      <c r="LTS2340" s="142"/>
      <c r="LTT2340" s="142"/>
      <c r="LTU2340" s="142"/>
      <c r="LTV2340" s="142"/>
      <c r="LTW2340" s="142"/>
      <c r="LTX2340" s="142"/>
      <c r="LTY2340" s="142"/>
      <c r="LTZ2340" s="142"/>
      <c r="LUA2340" s="142"/>
      <c r="LUB2340" s="142"/>
      <c r="LUC2340" s="142"/>
      <c r="LUD2340" s="142"/>
      <c r="LUE2340" s="142"/>
      <c r="LUF2340" s="142"/>
      <c r="LUG2340" s="142"/>
      <c r="LUH2340" s="142"/>
      <c r="LUI2340" s="142"/>
      <c r="LUJ2340" s="142"/>
      <c r="LUK2340" s="142"/>
      <c r="LUL2340" s="142"/>
      <c r="LUM2340" s="142"/>
      <c r="LUN2340" s="142"/>
      <c r="LUO2340" s="142"/>
      <c r="LUP2340" s="142"/>
      <c r="LUQ2340" s="142"/>
      <c r="LUR2340" s="142"/>
      <c r="LUS2340" s="142"/>
      <c r="LUT2340" s="142"/>
      <c r="LUU2340" s="142"/>
      <c r="LUV2340" s="142"/>
      <c r="LUW2340" s="142"/>
      <c r="LUX2340" s="142"/>
      <c r="LUY2340" s="142"/>
      <c r="LUZ2340" s="142"/>
      <c r="LVA2340" s="142"/>
      <c r="LVB2340" s="142"/>
      <c r="LVC2340" s="142"/>
      <c r="LVD2340" s="142"/>
      <c r="LVE2340" s="142"/>
      <c r="LVF2340" s="142"/>
      <c r="LVG2340" s="142"/>
      <c r="LVH2340" s="142"/>
      <c r="LVI2340" s="142"/>
      <c r="LVJ2340" s="142"/>
      <c r="LVK2340" s="142"/>
      <c r="LVL2340" s="142"/>
      <c r="LVM2340" s="142"/>
      <c r="LVN2340" s="142"/>
      <c r="LVO2340" s="142"/>
      <c r="LVP2340" s="142"/>
      <c r="LVQ2340" s="142"/>
      <c r="LVR2340" s="142"/>
      <c r="LVS2340" s="142"/>
      <c r="LVT2340" s="142"/>
      <c r="LVU2340" s="142"/>
      <c r="LVV2340" s="142"/>
      <c r="LVW2340" s="142"/>
      <c r="LVX2340" s="142"/>
      <c r="LVY2340" s="142"/>
      <c r="LVZ2340" s="142"/>
      <c r="LWA2340" s="142"/>
      <c r="LWB2340" s="142"/>
      <c r="LWC2340" s="142"/>
      <c r="LWD2340" s="142"/>
      <c r="LWE2340" s="142"/>
      <c r="LWF2340" s="142"/>
      <c r="LWG2340" s="142"/>
      <c r="LWH2340" s="142"/>
      <c r="LWI2340" s="142"/>
      <c r="LWJ2340" s="142"/>
      <c r="LWK2340" s="142"/>
      <c r="LWL2340" s="142"/>
      <c r="LWM2340" s="142"/>
      <c r="LWN2340" s="142"/>
      <c r="LWO2340" s="142"/>
      <c r="LWP2340" s="142"/>
      <c r="LWQ2340" s="142"/>
      <c r="LWR2340" s="142"/>
      <c r="LWS2340" s="142"/>
      <c r="LWT2340" s="142"/>
      <c r="LWU2340" s="142"/>
      <c r="LWV2340" s="142"/>
      <c r="LWW2340" s="142"/>
      <c r="LWX2340" s="142"/>
      <c r="LWY2340" s="142"/>
      <c r="LWZ2340" s="142"/>
      <c r="LXA2340" s="142"/>
      <c r="LXB2340" s="142"/>
      <c r="LXC2340" s="142"/>
      <c r="LXD2340" s="142"/>
      <c r="LXE2340" s="142"/>
      <c r="LXF2340" s="142"/>
      <c r="LXG2340" s="142"/>
      <c r="LXH2340" s="142"/>
      <c r="LXI2340" s="142"/>
      <c r="LXJ2340" s="142"/>
      <c r="LXK2340" s="142"/>
      <c r="LXL2340" s="142"/>
      <c r="LXM2340" s="142"/>
      <c r="LXN2340" s="142"/>
      <c r="LXO2340" s="142"/>
      <c r="LXP2340" s="142"/>
      <c r="LXQ2340" s="142"/>
      <c r="LXR2340" s="142"/>
      <c r="LXS2340" s="142"/>
      <c r="LXT2340" s="142"/>
      <c r="LXU2340" s="142"/>
      <c r="LXV2340" s="142"/>
      <c r="LXW2340" s="142"/>
      <c r="LXX2340" s="142"/>
      <c r="LXY2340" s="142"/>
      <c r="LXZ2340" s="142"/>
      <c r="LYA2340" s="142"/>
      <c r="LYB2340" s="142"/>
      <c r="LYC2340" s="142"/>
      <c r="LYD2340" s="142"/>
      <c r="LYE2340" s="142"/>
      <c r="LYF2340" s="142"/>
      <c r="LYG2340" s="142"/>
      <c r="LYH2340" s="142"/>
      <c r="LYI2340" s="142"/>
      <c r="LYJ2340" s="142"/>
      <c r="LYK2340" s="142"/>
      <c r="LYL2340" s="142"/>
      <c r="LYM2340" s="142"/>
      <c r="LYN2340" s="142"/>
      <c r="LYO2340" s="142"/>
      <c r="LYP2340" s="142"/>
      <c r="LYQ2340" s="142"/>
      <c r="LYR2340" s="142"/>
      <c r="LYS2340" s="142"/>
      <c r="LYT2340" s="142"/>
      <c r="LYU2340" s="142"/>
      <c r="LYV2340" s="142"/>
      <c r="LYW2340" s="142"/>
      <c r="LYX2340" s="142"/>
      <c r="LYY2340" s="142"/>
      <c r="LYZ2340" s="142"/>
      <c r="LZA2340" s="142"/>
      <c r="LZB2340" s="142"/>
      <c r="LZC2340" s="142"/>
      <c r="LZD2340" s="142"/>
      <c r="LZE2340" s="142"/>
      <c r="LZF2340" s="142"/>
      <c r="LZG2340" s="142"/>
      <c r="LZH2340" s="142"/>
      <c r="LZI2340" s="142"/>
      <c r="LZJ2340" s="142"/>
      <c r="LZK2340" s="142"/>
      <c r="LZL2340" s="142"/>
      <c r="LZM2340" s="142"/>
      <c r="LZN2340" s="142"/>
      <c r="LZO2340" s="142"/>
      <c r="LZP2340" s="142"/>
      <c r="LZQ2340" s="142"/>
      <c r="LZR2340" s="142"/>
      <c r="LZS2340" s="142"/>
      <c r="LZT2340" s="142"/>
      <c r="LZU2340" s="142"/>
      <c r="LZV2340" s="142"/>
      <c r="LZW2340" s="142"/>
      <c r="LZX2340" s="142"/>
      <c r="LZY2340" s="142"/>
      <c r="LZZ2340" s="142"/>
      <c r="MAA2340" s="142"/>
      <c r="MAB2340" s="142"/>
      <c r="MAC2340" s="142"/>
      <c r="MAD2340" s="142"/>
      <c r="MAE2340" s="142"/>
      <c r="MAF2340" s="142"/>
      <c r="MAG2340" s="142"/>
      <c r="MAH2340" s="142"/>
      <c r="MAI2340" s="142"/>
      <c r="MAJ2340" s="142"/>
      <c r="MAK2340" s="142"/>
      <c r="MAL2340" s="142"/>
      <c r="MAM2340" s="142"/>
      <c r="MAN2340" s="142"/>
      <c r="MAO2340" s="142"/>
      <c r="MAP2340" s="142"/>
      <c r="MAQ2340" s="142"/>
      <c r="MAR2340" s="142"/>
      <c r="MAS2340" s="142"/>
      <c r="MAT2340" s="142"/>
      <c r="MAU2340" s="142"/>
      <c r="MAV2340" s="142"/>
      <c r="MAW2340" s="142"/>
      <c r="MAX2340" s="142"/>
      <c r="MAY2340" s="142"/>
      <c r="MAZ2340" s="142"/>
      <c r="MBA2340" s="142"/>
      <c r="MBB2340" s="142"/>
      <c r="MBC2340" s="142"/>
      <c r="MBD2340" s="142"/>
      <c r="MBE2340" s="142"/>
      <c r="MBF2340" s="142"/>
      <c r="MBG2340" s="142"/>
      <c r="MBH2340" s="142"/>
      <c r="MBI2340" s="142"/>
      <c r="MBJ2340" s="142"/>
      <c r="MBK2340" s="142"/>
      <c r="MBL2340" s="142"/>
      <c r="MBM2340" s="142"/>
      <c r="MBN2340" s="142"/>
      <c r="MBO2340" s="142"/>
      <c r="MBP2340" s="142"/>
      <c r="MBQ2340" s="142"/>
      <c r="MBR2340" s="142"/>
      <c r="MBS2340" s="142"/>
      <c r="MBT2340" s="142"/>
      <c r="MBU2340" s="142"/>
      <c r="MBV2340" s="142"/>
      <c r="MBW2340" s="142"/>
      <c r="MBX2340" s="142"/>
      <c r="MBY2340" s="142"/>
      <c r="MBZ2340" s="142"/>
      <c r="MCA2340" s="142"/>
      <c r="MCB2340" s="142"/>
      <c r="MCC2340" s="142"/>
      <c r="MCD2340" s="142"/>
      <c r="MCE2340" s="142"/>
      <c r="MCF2340" s="142"/>
      <c r="MCG2340" s="142"/>
      <c r="MCH2340" s="142"/>
      <c r="MCI2340" s="142"/>
      <c r="MCJ2340" s="142"/>
      <c r="MCK2340" s="142"/>
      <c r="MCL2340" s="142"/>
      <c r="MCM2340" s="142"/>
      <c r="MCN2340" s="142"/>
      <c r="MCO2340" s="142"/>
      <c r="MCP2340" s="142"/>
      <c r="MCQ2340" s="142"/>
      <c r="MCR2340" s="142"/>
      <c r="MCS2340" s="142"/>
      <c r="MCT2340" s="142"/>
      <c r="MCU2340" s="142"/>
      <c r="MCV2340" s="142"/>
      <c r="MCW2340" s="142"/>
      <c r="MCX2340" s="142"/>
      <c r="MCY2340" s="142"/>
      <c r="MCZ2340" s="142"/>
      <c r="MDA2340" s="142"/>
      <c r="MDB2340" s="142"/>
      <c r="MDC2340" s="142"/>
      <c r="MDD2340" s="142"/>
      <c r="MDE2340" s="142"/>
      <c r="MDF2340" s="142"/>
      <c r="MDG2340" s="142"/>
      <c r="MDH2340" s="142"/>
      <c r="MDI2340" s="142"/>
      <c r="MDJ2340" s="142"/>
      <c r="MDK2340" s="142"/>
      <c r="MDL2340" s="142"/>
      <c r="MDM2340" s="142"/>
      <c r="MDN2340" s="142"/>
      <c r="MDO2340" s="142"/>
      <c r="MDP2340" s="142"/>
      <c r="MDQ2340" s="142"/>
      <c r="MDR2340" s="142"/>
      <c r="MDS2340" s="142"/>
      <c r="MDT2340" s="142"/>
      <c r="MDU2340" s="142"/>
      <c r="MDV2340" s="142"/>
      <c r="MDW2340" s="142"/>
      <c r="MDX2340" s="142"/>
      <c r="MDY2340" s="142"/>
      <c r="MDZ2340" s="142"/>
      <c r="MEA2340" s="142"/>
      <c r="MEB2340" s="142"/>
      <c r="MEC2340" s="142"/>
      <c r="MED2340" s="142"/>
      <c r="MEE2340" s="142"/>
      <c r="MEF2340" s="142"/>
      <c r="MEG2340" s="142"/>
      <c r="MEH2340" s="142"/>
      <c r="MEI2340" s="142"/>
      <c r="MEJ2340" s="142"/>
      <c r="MEK2340" s="142"/>
      <c r="MEL2340" s="142"/>
      <c r="MEM2340" s="142"/>
      <c r="MEN2340" s="142"/>
      <c r="MEO2340" s="142"/>
      <c r="MEP2340" s="142"/>
      <c r="MEQ2340" s="142"/>
      <c r="MER2340" s="142"/>
      <c r="MES2340" s="142"/>
      <c r="MET2340" s="142"/>
      <c r="MEU2340" s="142"/>
      <c r="MEV2340" s="142"/>
      <c r="MEW2340" s="142"/>
      <c r="MEX2340" s="142"/>
      <c r="MEY2340" s="142"/>
      <c r="MEZ2340" s="142"/>
      <c r="MFA2340" s="142"/>
      <c r="MFB2340" s="142"/>
      <c r="MFC2340" s="142"/>
      <c r="MFD2340" s="142"/>
      <c r="MFE2340" s="142"/>
      <c r="MFF2340" s="142"/>
      <c r="MFG2340" s="142"/>
      <c r="MFH2340" s="142"/>
      <c r="MFI2340" s="142"/>
      <c r="MFJ2340" s="142"/>
      <c r="MFK2340" s="142"/>
      <c r="MFL2340" s="142"/>
      <c r="MFM2340" s="142"/>
      <c r="MFN2340" s="142"/>
      <c r="MFO2340" s="142"/>
      <c r="MFP2340" s="142"/>
      <c r="MFQ2340" s="142"/>
      <c r="MFR2340" s="142"/>
      <c r="MFS2340" s="142"/>
      <c r="MFT2340" s="142"/>
      <c r="MFU2340" s="142"/>
      <c r="MFV2340" s="142"/>
      <c r="MFW2340" s="142"/>
      <c r="MFX2340" s="142"/>
      <c r="MFY2340" s="142"/>
      <c r="MFZ2340" s="142"/>
      <c r="MGA2340" s="142"/>
      <c r="MGB2340" s="142"/>
      <c r="MGC2340" s="142"/>
      <c r="MGD2340" s="142"/>
      <c r="MGE2340" s="142"/>
      <c r="MGF2340" s="142"/>
      <c r="MGG2340" s="142"/>
      <c r="MGH2340" s="142"/>
      <c r="MGI2340" s="142"/>
      <c r="MGJ2340" s="142"/>
      <c r="MGK2340" s="142"/>
      <c r="MGL2340" s="142"/>
      <c r="MGM2340" s="142"/>
      <c r="MGN2340" s="142"/>
      <c r="MGO2340" s="142"/>
      <c r="MGP2340" s="142"/>
      <c r="MGQ2340" s="142"/>
      <c r="MGR2340" s="142"/>
      <c r="MGS2340" s="142"/>
      <c r="MGT2340" s="142"/>
      <c r="MGU2340" s="142"/>
      <c r="MGV2340" s="142"/>
      <c r="MGW2340" s="142"/>
      <c r="MGX2340" s="142"/>
      <c r="MGY2340" s="142"/>
      <c r="MGZ2340" s="142"/>
      <c r="MHA2340" s="142"/>
      <c r="MHB2340" s="142"/>
      <c r="MHC2340" s="142"/>
      <c r="MHD2340" s="142"/>
      <c r="MHE2340" s="142"/>
      <c r="MHF2340" s="142"/>
      <c r="MHG2340" s="142"/>
      <c r="MHH2340" s="142"/>
      <c r="MHI2340" s="142"/>
      <c r="MHJ2340" s="142"/>
      <c r="MHK2340" s="142"/>
      <c r="MHL2340" s="142"/>
      <c r="MHM2340" s="142"/>
      <c r="MHN2340" s="142"/>
      <c r="MHO2340" s="142"/>
      <c r="MHP2340" s="142"/>
      <c r="MHQ2340" s="142"/>
      <c r="MHR2340" s="142"/>
      <c r="MHS2340" s="142"/>
      <c r="MHT2340" s="142"/>
      <c r="MHU2340" s="142"/>
      <c r="MHV2340" s="142"/>
      <c r="MHW2340" s="142"/>
      <c r="MHX2340" s="142"/>
      <c r="MHY2340" s="142"/>
      <c r="MHZ2340" s="142"/>
      <c r="MIA2340" s="142"/>
      <c r="MIB2340" s="142"/>
      <c r="MIC2340" s="142"/>
      <c r="MID2340" s="142"/>
      <c r="MIE2340" s="142"/>
      <c r="MIF2340" s="142"/>
      <c r="MIG2340" s="142"/>
      <c r="MIH2340" s="142"/>
      <c r="MII2340" s="142"/>
      <c r="MIJ2340" s="142"/>
      <c r="MIK2340" s="142"/>
      <c r="MIL2340" s="142"/>
      <c r="MIM2340" s="142"/>
      <c r="MIN2340" s="142"/>
      <c r="MIO2340" s="142"/>
      <c r="MIP2340" s="142"/>
      <c r="MIQ2340" s="142"/>
      <c r="MIR2340" s="142"/>
      <c r="MIS2340" s="142"/>
      <c r="MIT2340" s="142"/>
      <c r="MIU2340" s="142"/>
      <c r="MIV2340" s="142"/>
      <c r="MIW2340" s="142"/>
      <c r="MIX2340" s="142"/>
      <c r="MIY2340" s="142"/>
      <c r="MIZ2340" s="142"/>
      <c r="MJA2340" s="142"/>
      <c r="MJB2340" s="142"/>
      <c r="MJC2340" s="142"/>
      <c r="MJD2340" s="142"/>
      <c r="MJE2340" s="142"/>
      <c r="MJF2340" s="142"/>
      <c r="MJG2340" s="142"/>
      <c r="MJH2340" s="142"/>
      <c r="MJI2340" s="142"/>
      <c r="MJJ2340" s="142"/>
      <c r="MJK2340" s="142"/>
      <c r="MJL2340" s="142"/>
      <c r="MJM2340" s="142"/>
      <c r="MJN2340" s="142"/>
      <c r="MJO2340" s="142"/>
      <c r="MJP2340" s="142"/>
      <c r="MJQ2340" s="142"/>
      <c r="MJR2340" s="142"/>
      <c r="MJS2340" s="142"/>
      <c r="MJT2340" s="142"/>
      <c r="MJU2340" s="142"/>
      <c r="MJV2340" s="142"/>
      <c r="MJW2340" s="142"/>
      <c r="MJX2340" s="142"/>
      <c r="MJY2340" s="142"/>
      <c r="MJZ2340" s="142"/>
      <c r="MKA2340" s="142"/>
      <c r="MKB2340" s="142"/>
      <c r="MKC2340" s="142"/>
      <c r="MKD2340" s="142"/>
      <c r="MKE2340" s="142"/>
      <c r="MKF2340" s="142"/>
      <c r="MKG2340" s="142"/>
      <c r="MKH2340" s="142"/>
      <c r="MKI2340" s="142"/>
      <c r="MKJ2340" s="142"/>
      <c r="MKK2340" s="142"/>
      <c r="MKL2340" s="142"/>
      <c r="MKM2340" s="142"/>
      <c r="MKN2340" s="142"/>
      <c r="MKO2340" s="142"/>
      <c r="MKP2340" s="142"/>
      <c r="MKQ2340" s="142"/>
      <c r="MKR2340" s="142"/>
      <c r="MKS2340" s="142"/>
      <c r="MKT2340" s="142"/>
      <c r="MKU2340" s="142"/>
      <c r="MKV2340" s="142"/>
      <c r="MKW2340" s="142"/>
      <c r="MKX2340" s="142"/>
      <c r="MKY2340" s="142"/>
      <c r="MKZ2340" s="142"/>
      <c r="MLA2340" s="142"/>
      <c r="MLB2340" s="142"/>
      <c r="MLC2340" s="142"/>
      <c r="MLD2340" s="142"/>
      <c r="MLE2340" s="142"/>
      <c r="MLF2340" s="142"/>
      <c r="MLG2340" s="142"/>
      <c r="MLH2340" s="142"/>
      <c r="MLI2340" s="142"/>
      <c r="MLJ2340" s="142"/>
      <c r="MLK2340" s="142"/>
      <c r="MLL2340" s="142"/>
      <c r="MLM2340" s="142"/>
      <c r="MLN2340" s="142"/>
      <c r="MLO2340" s="142"/>
      <c r="MLP2340" s="142"/>
      <c r="MLQ2340" s="142"/>
      <c r="MLR2340" s="142"/>
      <c r="MLS2340" s="142"/>
      <c r="MLT2340" s="142"/>
      <c r="MLU2340" s="142"/>
      <c r="MLV2340" s="142"/>
      <c r="MLW2340" s="142"/>
      <c r="MLX2340" s="142"/>
      <c r="MLY2340" s="142"/>
      <c r="MLZ2340" s="142"/>
      <c r="MMA2340" s="142"/>
      <c r="MMB2340" s="142"/>
      <c r="MMC2340" s="142"/>
      <c r="MMD2340" s="142"/>
      <c r="MME2340" s="142"/>
      <c r="MMF2340" s="142"/>
      <c r="MMG2340" s="142"/>
      <c r="MMH2340" s="142"/>
      <c r="MMI2340" s="142"/>
      <c r="MMJ2340" s="142"/>
      <c r="MMK2340" s="142"/>
      <c r="MML2340" s="142"/>
      <c r="MMM2340" s="142"/>
      <c r="MMN2340" s="142"/>
      <c r="MMO2340" s="142"/>
      <c r="MMP2340" s="142"/>
      <c r="MMQ2340" s="142"/>
      <c r="MMR2340" s="142"/>
      <c r="MMS2340" s="142"/>
      <c r="MMT2340" s="142"/>
      <c r="MMU2340" s="142"/>
      <c r="MMV2340" s="142"/>
      <c r="MMW2340" s="142"/>
      <c r="MMX2340" s="142"/>
      <c r="MMY2340" s="142"/>
      <c r="MMZ2340" s="142"/>
      <c r="MNA2340" s="142"/>
      <c r="MNB2340" s="142"/>
      <c r="MNC2340" s="142"/>
      <c r="MND2340" s="142"/>
      <c r="MNE2340" s="142"/>
      <c r="MNF2340" s="142"/>
      <c r="MNG2340" s="142"/>
      <c r="MNH2340" s="142"/>
      <c r="MNI2340" s="142"/>
      <c r="MNJ2340" s="142"/>
      <c r="MNK2340" s="142"/>
      <c r="MNL2340" s="142"/>
      <c r="MNM2340" s="142"/>
      <c r="MNN2340" s="142"/>
      <c r="MNO2340" s="142"/>
      <c r="MNP2340" s="142"/>
      <c r="MNQ2340" s="142"/>
      <c r="MNR2340" s="142"/>
      <c r="MNS2340" s="142"/>
      <c r="MNT2340" s="142"/>
      <c r="MNU2340" s="142"/>
      <c r="MNV2340" s="142"/>
      <c r="MNW2340" s="142"/>
      <c r="MNX2340" s="142"/>
      <c r="MNY2340" s="142"/>
      <c r="MNZ2340" s="142"/>
      <c r="MOA2340" s="142"/>
      <c r="MOB2340" s="142"/>
      <c r="MOC2340" s="142"/>
      <c r="MOD2340" s="142"/>
      <c r="MOE2340" s="142"/>
      <c r="MOF2340" s="142"/>
      <c r="MOG2340" s="142"/>
      <c r="MOH2340" s="142"/>
      <c r="MOI2340" s="142"/>
      <c r="MOJ2340" s="142"/>
      <c r="MOK2340" s="142"/>
      <c r="MOL2340" s="142"/>
      <c r="MOM2340" s="142"/>
      <c r="MON2340" s="142"/>
      <c r="MOO2340" s="142"/>
      <c r="MOP2340" s="142"/>
      <c r="MOQ2340" s="142"/>
      <c r="MOR2340" s="142"/>
      <c r="MOS2340" s="142"/>
      <c r="MOT2340" s="142"/>
      <c r="MOU2340" s="142"/>
      <c r="MOV2340" s="142"/>
      <c r="MOW2340" s="142"/>
      <c r="MOX2340" s="142"/>
      <c r="MOY2340" s="142"/>
      <c r="MOZ2340" s="142"/>
      <c r="MPA2340" s="142"/>
      <c r="MPB2340" s="142"/>
      <c r="MPC2340" s="142"/>
      <c r="MPD2340" s="142"/>
      <c r="MPE2340" s="142"/>
      <c r="MPF2340" s="142"/>
      <c r="MPG2340" s="142"/>
      <c r="MPH2340" s="142"/>
      <c r="MPI2340" s="142"/>
      <c r="MPJ2340" s="142"/>
      <c r="MPK2340" s="142"/>
      <c r="MPL2340" s="142"/>
      <c r="MPM2340" s="142"/>
      <c r="MPN2340" s="142"/>
      <c r="MPO2340" s="142"/>
      <c r="MPP2340" s="142"/>
      <c r="MPQ2340" s="142"/>
      <c r="MPR2340" s="142"/>
      <c r="MPS2340" s="142"/>
      <c r="MPT2340" s="142"/>
      <c r="MPU2340" s="142"/>
      <c r="MPV2340" s="142"/>
      <c r="MPW2340" s="142"/>
      <c r="MPX2340" s="142"/>
      <c r="MPY2340" s="142"/>
      <c r="MPZ2340" s="142"/>
      <c r="MQA2340" s="142"/>
      <c r="MQB2340" s="142"/>
      <c r="MQC2340" s="142"/>
      <c r="MQD2340" s="142"/>
      <c r="MQE2340" s="142"/>
      <c r="MQF2340" s="142"/>
      <c r="MQG2340" s="142"/>
      <c r="MQH2340" s="142"/>
      <c r="MQI2340" s="142"/>
      <c r="MQJ2340" s="142"/>
      <c r="MQK2340" s="142"/>
      <c r="MQL2340" s="142"/>
      <c r="MQM2340" s="142"/>
      <c r="MQN2340" s="142"/>
      <c r="MQO2340" s="142"/>
      <c r="MQP2340" s="142"/>
      <c r="MQQ2340" s="142"/>
      <c r="MQR2340" s="142"/>
      <c r="MQS2340" s="142"/>
      <c r="MQT2340" s="142"/>
      <c r="MQU2340" s="142"/>
      <c r="MQV2340" s="142"/>
      <c r="MQW2340" s="142"/>
      <c r="MQX2340" s="142"/>
      <c r="MQY2340" s="142"/>
      <c r="MQZ2340" s="142"/>
      <c r="MRA2340" s="142"/>
      <c r="MRB2340" s="142"/>
      <c r="MRC2340" s="142"/>
      <c r="MRD2340" s="142"/>
      <c r="MRE2340" s="142"/>
      <c r="MRF2340" s="142"/>
      <c r="MRG2340" s="142"/>
      <c r="MRH2340" s="142"/>
      <c r="MRI2340" s="142"/>
      <c r="MRJ2340" s="142"/>
      <c r="MRK2340" s="142"/>
      <c r="MRL2340" s="142"/>
      <c r="MRM2340" s="142"/>
      <c r="MRN2340" s="142"/>
      <c r="MRO2340" s="142"/>
      <c r="MRP2340" s="142"/>
      <c r="MRQ2340" s="142"/>
      <c r="MRR2340" s="142"/>
      <c r="MRS2340" s="142"/>
      <c r="MRT2340" s="142"/>
      <c r="MRU2340" s="142"/>
      <c r="MRV2340" s="142"/>
      <c r="MRW2340" s="142"/>
      <c r="MRX2340" s="142"/>
      <c r="MRY2340" s="142"/>
      <c r="MRZ2340" s="142"/>
      <c r="MSA2340" s="142"/>
      <c r="MSB2340" s="142"/>
      <c r="MSC2340" s="142"/>
      <c r="MSD2340" s="142"/>
      <c r="MSE2340" s="142"/>
      <c r="MSF2340" s="142"/>
      <c r="MSG2340" s="142"/>
      <c r="MSH2340" s="142"/>
      <c r="MSI2340" s="142"/>
      <c r="MSJ2340" s="142"/>
      <c r="MSK2340" s="142"/>
      <c r="MSL2340" s="142"/>
      <c r="MSM2340" s="142"/>
      <c r="MSN2340" s="142"/>
      <c r="MSO2340" s="142"/>
      <c r="MSP2340" s="142"/>
      <c r="MSQ2340" s="142"/>
      <c r="MSR2340" s="142"/>
      <c r="MSS2340" s="142"/>
      <c r="MST2340" s="142"/>
      <c r="MSU2340" s="142"/>
      <c r="MSV2340" s="142"/>
      <c r="MSW2340" s="142"/>
      <c r="MSX2340" s="142"/>
      <c r="MSY2340" s="142"/>
      <c r="MSZ2340" s="142"/>
      <c r="MTA2340" s="142"/>
      <c r="MTB2340" s="142"/>
      <c r="MTC2340" s="142"/>
      <c r="MTD2340" s="142"/>
      <c r="MTE2340" s="142"/>
      <c r="MTF2340" s="142"/>
      <c r="MTG2340" s="142"/>
      <c r="MTH2340" s="142"/>
      <c r="MTI2340" s="142"/>
      <c r="MTJ2340" s="142"/>
      <c r="MTK2340" s="142"/>
      <c r="MTL2340" s="142"/>
      <c r="MTM2340" s="142"/>
      <c r="MTN2340" s="142"/>
      <c r="MTO2340" s="142"/>
      <c r="MTP2340" s="142"/>
      <c r="MTQ2340" s="142"/>
      <c r="MTR2340" s="142"/>
      <c r="MTS2340" s="142"/>
      <c r="MTT2340" s="142"/>
      <c r="MTU2340" s="142"/>
      <c r="MTV2340" s="142"/>
      <c r="MTW2340" s="142"/>
      <c r="MTX2340" s="142"/>
      <c r="MTY2340" s="142"/>
      <c r="MTZ2340" s="142"/>
      <c r="MUA2340" s="142"/>
      <c r="MUB2340" s="142"/>
      <c r="MUC2340" s="142"/>
      <c r="MUD2340" s="142"/>
      <c r="MUE2340" s="142"/>
      <c r="MUF2340" s="142"/>
      <c r="MUG2340" s="142"/>
      <c r="MUH2340" s="142"/>
      <c r="MUI2340" s="142"/>
      <c r="MUJ2340" s="142"/>
      <c r="MUK2340" s="142"/>
      <c r="MUL2340" s="142"/>
      <c r="MUM2340" s="142"/>
      <c r="MUN2340" s="142"/>
      <c r="MUO2340" s="142"/>
      <c r="MUP2340" s="142"/>
      <c r="MUQ2340" s="142"/>
      <c r="MUR2340" s="142"/>
      <c r="MUS2340" s="142"/>
      <c r="MUT2340" s="142"/>
      <c r="MUU2340" s="142"/>
      <c r="MUV2340" s="142"/>
      <c r="MUW2340" s="142"/>
      <c r="MUX2340" s="142"/>
      <c r="MUY2340" s="142"/>
      <c r="MUZ2340" s="142"/>
      <c r="MVA2340" s="142"/>
      <c r="MVB2340" s="142"/>
      <c r="MVC2340" s="142"/>
      <c r="MVD2340" s="142"/>
      <c r="MVE2340" s="142"/>
      <c r="MVF2340" s="142"/>
      <c r="MVG2340" s="142"/>
      <c r="MVH2340" s="142"/>
      <c r="MVI2340" s="142"/>
      <c r="MVJ2340" s="142"/>
      <c r="MVK2340" s="142"/>
      <c r="MVL2340" s="142"/>
      <c r="MVM2340" s="142"/>
      <c r="MVN2340" s="142"/>
      <c r="MVO2340" s="142"/>
      <c r="MVP2340" s="142"/>
      <c r="MVQ2340" s="142"/>
      <c r="MVR2340" s="142"/>
      <c r="MVS2340" s="142"/>
      <c r="MVT2340" s="142"/>
      <c r="MVU2340" s="142"/>
      <c r="MVV2340" s="142"/>
      <c r="MVW2340" s="142"/>
      <c r="MVX2340" s="142"/>
      <c r="MVY2340" s="142"/>
      <c r="MVZ2340" s="142"/>
      <c r="MWA2340" s="142"/>
      <c r="MWB2340" s="142"/>
      <c r="MWC2340" s="142"/>
      <c r="MWD2340" s="142"/>
      <c r="MWE2340" s="142"/>
      <c r="MWF2340" s="142"/>
      <c r="MWG2340" s="142"/>
      <c r="MWH2340" s="142"/>
      <c r="MWI2340" s="142"/>
      <c r="MWJ2340" s="142"/>
      <c r="MWK2340" s="142"/>
      <c r="MWL2340" s="142"/>
      <c r="MWM2340" s="142"/>
      <c r="MWN2340" s="142"/>
      <c r="MWO2340" s="142"/>
      <c r="MWP2340" s="142"/>
      <c r="MWQ2340" s="142"/>
      <c r="MWR2340" s="142"/>
      <c r="MWS2340" s="142"/>
      <c r="MWT2340" s="142"/>
      <c r="MWU2340" s="142"/>
      <c r="MWV2340" s="142"/>
      <c r="MWW2340" s="142"/>
      <c r="MWX2340" s="142"/>
      <c r="MWY2340" s="142"/>
      <c r="MWZ2340" s="142"/>
      <c r="MXA2340" s="142"/>
      <c r="MXB2340" s="142"/>
      <c r="MXC2340" s="142"/>
      <c r="MXD2340" s="142"/>
      <c r="MXE2340" s="142"/>
      <c r="MXF2340" s="142"/>
      <c r="MXG2340" s="142"/>
      <c r="MXH2340" s="142"/>
      <c r="MXI2340" s="142"/>
      <c r="MXJ2340" s="142"/>
      <c r="MXK2340" s="142"/>
      <c r="MXL2340" s="142"/>
      <c r="MXM2340" s="142"/>
      <c r="MXN2340" s="142"/>
      <c r="MXO2340" s="142"/>
      <c r="MXP2340" s="142"/>
      <c r="MXQ2340" s="142"/>
      <c r="MXR2340" s="142"/>
      <c r="MXS2340" s="142"/>
      <c r="MXT2340" s="142"/>
      <c r="MXU2340" s="142"/>
      <c r="MXV2340" s="142"/>
      <c r="MXW2340" s="142"/>
      <c r="MXX2340" s="142"/>
      <c r="MXY2340" s="142"/>
      <c r="MXZ2340" s="142"/>
      <c r="MYA2340" s="142"/>
      <c r="MYB2340" s="142"/>
      <c r="MYC2340" s="142"/>
      <c r="MYD2340" s="142"/>
      <c r="MYE2340" s="142"/>
      <c r="MYF2340" s="142"/>
      <c r="MYG2340" s="142"/>
      <c r="MYH2340" s="142"/>
      <c r="MYI2340" s="142"/>
      <c r="MYJ2340" s="142"/>
      <c r="MYK2340" s="142"/>
      <c r="MYL2340" s="142"/>
      <c r="MYM2340" s="142"/>
      <c r="MYN2340" s="142"/>
      <c r="MYO2340" s="142"/>
      <c r="MYP2340" s="142"/>
      <c r="MYQ2340" s="142"/>
      <c r="MYR2340" s="142"/>
      <c r="MYS2340" s="142"/>
      <c r="MYT2340" s="142"/>
      <c r="MYU2340" s="142"/>
      <c r="MYV2340" s="142"/>
      <c r="MYW2340" s="142"/>
      <c r="MYX2340" s="142"/>
      <c r="MYY2340" s="142"/>
      <c r="MYZ2340" s="142"/>
      <c r="MZA2340" s="142"/>
      <c r="MZB2340" s="142"/>
      <c r="MZC2340" s="142"/>
      <c r="MZD2340" s="142"/>
      <c r="MZE2340" s="142"/>
      <c r="MZF2340" s="142"/>
      <c r="MZG2340" s="142"/>
      <c r="MZH2340" s="142"/>
      <c r="MZI2340" s="142"/>
      <c r="MZJ2340" s="142"/>
      <c r="MZK2340" s="142"/>
      <c r="MZL2340" s="142"/>
      <c r="MZM2340" s="142"/>
      <c r="MZN2340" s="142"/>
      <c r="MZO2340" s="142"/>
      <c r="MZP2340" s="142"/>
      <c r="MZQ2340" s="142"/>
      <c r="MZR2340" s="142"/>
      <c r="MZS2340" s="142"/>
      <c r="MZT2340" s="142"/>
      <c r="MZU2340" s="142"/>
      <c r="MZV2340" s="142"/>
      <c r="MZW2340" s="142"/>
      <c r="MZX2340" s="142"/>
      <c r="MZY2340" s="142"/>
      <c r="MZZ2340" s="142"/>
      <c r="NAA2340" s="142"/>
      <c r="NAB2340" s="142"/>
      <c r="NAC2340" s="142"/>
      <c r="NAD2340" s="142"/>
      <c r="NAE2340" s="142"/>
      <c r="NAF2340" s="142"/>
      <c r="NAG2340" s="142"/>
      <c r="NAH2340" s="142"/>
      <c r="NAI2340" s="142"/>
      <c r="NAJ2340" s="142"/>
      <c r="NAK2340" s="142"/>
      <c r="NAL2340" s="142"/>
      <c r="NAM2340" s="142"/>
      <c r="NAN2340" s="142"/>
      <c r="NAO2340" s="142"/>
      <c r="NAP2340" s="142"/>
      <c r="NAQ2340" s="142"/>
      <c r="NAR2340" s="142"/>
      <c r="NAS2340" s="142"/>
      <c r="NAT2340" s="142"/>
      <c r="NAU2340" s="142"/>
      <c r="NAV2340" s="142"/>
      <c r="NAW2340" s="142"/>
      <c r="NAX2340" s="142"/>
      <c r="NAY2340" s="142"/>
      <c r="NAZ2340" s="142"/>
      <c r="NBA2340" s="142"/>
      <c r="NBB2340" s="142"/>
      <c r="NBC2340" s="142"/>
      <c r="NBD2340" s="142"/>
      <c r="NBE2340" s="142"/>
      <c r="NBF2340" s="142"/>
      <c r="NBG2340" s="142"/>
      <c r="NBH2340" s="142"/>
      <c r="NBI2340" s="142"/>
      <c r="NBJ2340" s="142"/>
      <c r="NBK2340" s="142"/>
      <c r="NBL2340" s="142"/>
      <c r="NBM2340" s="142"/>
      <c r="NBN2340" s="142"/>
      <c r="NBO2340" s="142"/>
      <c r="NBP2340" s="142"/>
      <c r="NBQ2340" s="142"/>
      <c r="NBR2340" s="142"/>
      <c r="NBS2340" s="142"/>
      <c r="NBT2340" s="142"/>
      <c r="NBU2340" s="142"/>
      <c r="NBV2340" s="142"/>
      <c r="NBW2340" s="142"/>
      <c r="NBX2340" s="142"/>
      <c r="NBY2340" s="142"/>
      <c r="NBZ2340" s="142"/>
      <c r="NCA2340" s="142"/>
      <c r="NCB2340" s="142"/>
      <c r="NCC2340" s="142"/>
      <c r="NCD2340" s="142"/>
      <c r="NCE2340" s="142"/>
      <c r="NCF2340" s="142"/>
      <c r="NCG2340" s="142"/>
      <c r="NCH2340" s="142"/>
      <c r="NCI2340" s="142"/>
      <c r="NCJ2340" s="142"/>
      <c r="NCK2340" s="142"/>
      <c r="NCL2340" s="142"/>
      <c r="NCM2340" s="142"/>
      <c r="NCN2340" s="142"/>
      <c r="NCO2340" s="142"/>
      <c r="NCP2340" s="142"/>
      <c r="NCQ2340" s="142"/>
      <c r="NCR2340" s="142"/>
      <c r="NCS2340" s="142"/>
      <c r="NCT2340" s="142"/>
      <c r="NCU2340" s="142"/>
      <c r="NCV2340" s="142"/>
      <c r="NCW2340" s="142"/>
      <c r="NCX2340" s="142"/>
      <c r="NCY2340" s="142"/>
      <c r="NCZ2340" s="142"/>
      <c r="NDA2340" s="142"/>
      <c r="NDB2340" s="142"/>
      <c r="NDC2340" s="142"/>
      <c r="NDD2340" s="142"/>
      <c r="NDE2340" s="142"/>
      <c r="NDF2340" s="142"/>
      <c r="NDG2340" s="142"/>
      <c r="NDH2340" s="142"/>
      <c r="NDI2340" s="142"/>
      <c r="NDJ2340" s="142"/>
      <c r="NDK2340" s="142"/>
      <c r="NDL2340" s="142"/>
      <c r="NDM2340" s="142"/>
      <c r="NDN2340" s="142"/>
      <c r="NDO2340" s="142"/>
      <c r="NDP2340" s="142"/>
      <c r="NDQ2340" s="142"/>
      <c r="NDR2340" s="142"/>
      <c r="NDS2340" s="142"/>
      <c r="NDT2340" s="142"/>
      <c r="NDU2340" s="142"/>
      <c r="NDV2340" s="142"/>
      <c r="NDW2340" s="142"/>
      <c r="NDX2340" s="142"/>
      <c r="NDY2340" s="142"/>
      <c r="NDZ2340" s="142"/>
      <c r="NEA2340" s="142"/>
      <c r="NEB2340" s="142"/>
      <c r="NEC2340" s="142"/>
      <c r="NED2340" s="142"/>
      <c r="NEE2340" s="142"/>
      <c r="NEF2340" s="142"/>
      <c r="NEG2340" s="142"/>
      <c r="NEH2340" s="142"/>
      <c r="NEI2340" s="142"/>
      <c r="NEJ2340" s="142"/>
      <c r="NEK2340" s="142"/>
      <c r="NEL2340" s="142"/>
      <c r="NEM2340" s="142"/>
      <c r="NEN2340" s="142"/>
      <c r="NEO2340" s="142"/>
      <c r="NEP2340" s="142"/>
      <c r="NEQ2340" s="142"/>
      <c r="NER2340" s="142"/>
      <c r="NES2340" s="142"/>
      <c r="NET2340" s="142"/>
      <c r="NEU2340" s="142"/>
      <c r="NEV2340" s="142"/>
      <c r="NEW2340" s="142"/>
      <c r="NEX2340" s="142"/>
      <c r="NEY2340" s="142"/>
      <c r="NEZ2340" s="142"/>
      <c r="NFA2340" s="142"/>
      <c r="NFB2340" s="142"/>
      <c r="NFC2340" s="142"/>
      <c r="NFD2340" s="142"/>
      <c r="NFE2340" s="142"/>
      <c r="NFF2340" s="142"/>
      <c r="NFG2340" s="142"/>
      <c r="NFH2340" s="142"/>
      <c r="NFI2340" s="142"/>
      <c r="NFJ2340" s="142"/>
      <c r="NFK2340" s="142"/>
      <c r="NFL2340" s="142"/>
      <c r="NFM2340" s="142"/>
      <c r="NFN2340" s="142"/>
      <c r="NFO2340" s="142"/>
      <c r="NFP2340" s="142"/>
      <c r="NFQ2340" s="142"/>
      <c r="NFR2340" s="142"/>
      <c r="NFS2340" s="142"/>
      <c r="NFT2340" s="142"/>
      <c r="NFU2340" s="142"/>
      <c r="NFV2340" s="142"/>
      <c r="NFW2340" s="142"/>
      <c r="NFX2340" s="142"/>
      <c r="NFY2340" s="142"/>
      <c r="NFZ2340" s="142"/>
      <c r="NGA2340" s="142"/>
      <c r="NGB2340" s="142"/>
      <c r="NGC2340" s="142"/>
      <c r="NGD2340" s="142"/>
      <c r="NGE2340" s="142"/>
      <c r="NGF2340" s="142"/>
      <c r="NGG2340" s="142"/>
      <c r="NGH2340" s="142"/>
      <c r="NGI2340" s="142"/>
      <c r="NGJ2340" s="142"/>
      <c r="NGK2340" s="142"/>
      <c r="NGL2340" s="142"/>
      <c r="NGM2340" s="142"/>
      <c r="NGN2340" s="142"/>
      <c r="NGO2340" s="142"/>
      <c r="NGP2340" s="142"/>
      <c r="NGQ2340" s="142"/>
      <c r="NGR2340" s="142"/>
      <c r="NGS2340" s="142"/>
      <c r="NGT2340" s="142"/>
      <c r="NGU2340" s="142"/>
      <c r="NGV2340" s="142"/>
      <c r="NGW2340" s="142"/>
      <c r="NGX2340" s="142"/>
      <c r="NGY2340" s="142"/>
      <c r="NGZ2340" s="142"/>
      <c r="NHA2340" s="142"/>
      <c r="NHB2340" s="142"/>
      <c r="NHC2340" s="142"/>
      <c r="NHD2340" s="142"/>
      <c r="NHE2340" s="142"/>
      <c r="NHF2340" s="142"/>
      <c r="NHG2340" s="142"/>
      <c r="NHH2340" s="142"/>
      <c r="NHI2340" s="142"/>
      <c r="NHJ2340" s="142"/>
      <c r="NHK2340" s="142"/>
      <c r="NHL2340" s="142"/>
      <c r="NHM2340" s="142"/>
      <c r="NHN2340" s="142"/>
      <c r="NHO2340" s="142"/>
      <c r="NHP2340" s="142"/>
      <c r="NHQ2340" s="142"/>
      <c r="NHR2340" s="142"/>
      <c r="NHS2340" s="142"/>
      <c r="NHT2340" s="142"/>
      <c r="NHU2340" s="142"/>
      <c r="NHV2340" s="142"/>
      <c r="NHW2340" s="142"/>
      <c r="NHX2340" s="142"/>
      <c r="NHY2340" s="142"/>
      <c r="NHZ2340" s="142"/>
      <c r="NIA2340" s="142"/>
      <c r="NIB2340" s="142"/>
      <c r="NIC2340" s="142"/>
      <c r="NID2340" s="142"/>
      <c r="NIE2340" s="142"/>
      <c r="NIF2340" s="142"/>
      <c r="NIG2340" s="142"/>
      <c r="NIH2340" s="142"/>
      <c r="NII2340" s="142"/>
      <c r="NIJ2340" s="142"/>
      <c r="NIK2340" s="142"/>
      <c r="NIL2340" s="142"/>
      <c r="NIM2340" s="142"/>
      <c r="NIN2340" s="142"/>
      <c r="NIO2340" s="142"/>
      <c r="NIP2340" s="142"/>
      <c r="NIQ2340" s="142"/>
      <c r="NIR2340" s="142"/>
      <c r="NIS2340" s="142"/>
      <c r="NIT2340" s="142"/>
      <c r="NIU2340" s="142"/>
      <c r="NIV2340" s="142"/>
      <c r="NIW2340" s="142"/>
      <c r="NIX2340" s="142"/>
      <c r="NIY2340" s="142"/>
      <c r="NIZ2340" s="142"/>
      <c r="NJA2340" s="142"/>
      <c r="NJB2340" s="142"/>
      <c r="NJC2340" s="142"/>
      <c r="NJD2340" s="142"/>
      <c r="NJE2340" s="142"/>
      <c r="NJF2340" s="142"/>
      <c r="NJG2340" s="142"/>
      <c r="NJH2340" s="142"/>
      <c r="NJI2340" s="142"/>
      <c r="NJJ2340" s="142"/>
      <c r="NJK2340" s="142"/>
      <c r="NJL2340" s="142"/>
      <c r="NJM2340" s="142"/>
      <c r="NJN2340" s="142"/>
      <c r="NJO2340" s="142"/>
      <c r="NJP2340" s="142"/>
      <c r="NJQ2340" s="142"/>
      <c r="NJR2340" s="142"/>
      <c r="NJS2340" s="142"/>
      <c r="NJT2340" s="142"/>
      <c r="NJU2340" s="142"/>
      <c r="NJV2340" s="142"/>
      <c r="NJW2340" s="142"/>
      <c r="NJX2340" s="142"/>
      <c r="NJY2340" s="142"/>
      <c r="NJZ2340" s="142"/>
      <c r="NKA2340" s="142"/>
      <c r="NKB2340" s="142"/>
      <c r="NKC2340" s="142"/>
      <c r="NKD2340" s="142"/>
      <c r="NKE2340" s="142"/>
      <c r="NKF2340" s="142"/>
      <c r="NKG2340" s="142"/>
      <c r="NKH2340" s="142"/>
      <c r="NKI2340" s="142"/>
      <c r="NKJ2340" s="142"/>
      <c r="NKK2340" s="142"/>
      <c r="NKL2340" s="142"/>
      <c r="NKM2340" s="142"/>
      <c r="NKN2340" s="142"/>
      <c r="NKO2340" s="142"/>
      <c r="NKP2340" s="142"/>
      <c r="NKQ2340" s="142"/>
      <c r="NKR2340" s="142"/>
      <c r="NKS2340" s="142"/>
      <c r="NKT2340" s="142"/>
      <c r="NKU2340" s="142"/>
      <c r="NKV2340" s="142"/>
      <c r="NKW2340" s="142"/>
      <c r="NKX2340" s="142"/>
      <c r="NKY2340" s="142"/>
      <c r="NKZ2340" s="142"/>
      <c r="NLA2340" s="142"/>
      <c r="NLB2340" s="142"/>
      <c r="NLC2340" s="142"/>
      <c r="NLD2340" s="142"/>
      <c r="NLE2340" s="142"/>
      <c r="NLF2340" s="142"/>
      <c r="NLG2340" s="142"/>
      <c r="NLH2340" s="142"/>
      <c r="NLI2340" s="142"/>
      <c r="NLJ2340" s="142"/>
      <c r="NLK2340" s="142"/>
      <c r="NLL2340" s="142"/>
      <c r="NLM2340" s="142"/>
      <c r="NLN2340" s="142"/>
      <c r="NLO2340" s="142"/>
      <c r="NLP2340" s="142"/>
      <c r="NLQ2340" s="142"/>
      <c r="NLR2340" s="142"/>
      <c r="NLS2340" s="142"/>
      <c r="NLT2340" s="142"/>
      <c r="NLU2340" s="142"/>
      <c r="NLV2340" s="142"/>
      <c r="NLW2340" s="142"/>
      <c r="NLX2340" s="142"/>
      <c r="NLY2340" s="142"/>
      <c r="NLZ2340" s="142"/>
      <c r="NMA2340" s="142"/>
      <c r="NMB2340" s="142"/>
      <c r="NMC2340" s="142"/>
      <c r="NMD2340" s="142"/>
      <c r="NME2340" s="142"/>
      <c r="NMF2340" s="142"/>
      <c r="NMG2340" s="142"/>
      <c r="NMH2340" s="142"/>
      <c r="NMI2340" s="142"/>
      <c r="NMJ2340" s="142"/>
      <c r="NMK2340" s="142"/>
      <c r="NML2340" s="142"/>
      <c r="NMM2340" s="142"/>
      <c r="NMN2340" s="142"/>
      <c r="NMO2340" s="142"/>
      <c r="NMP2340" s="142"/>
      <c r="NMQ2340" s="142"/>
      <c r="NMR2340" s="142"/>
      <c r="NMS2340" s="142"/>
      <c r="NMT2340" s="142"/>
      <c r="NMU2340" s="142"/>
      <c r="NMV2340" s="142"/>
      <c r="NMW2340" s="142"/>
      <c r="NMX2340" s="142"/>
      <c r="NMY2340" s="142"/>
      <c r="NMZ2340" s="142"/>
      <c r="NNA2340" s="142"/>
      <c r="NNB2340" s="142"/>
      <c r="NNC2340" s="142"/>
      <c r="NND2340" s="142"/>
      <c r="NNE2340" s="142"/>
      <c r="NNF2340" s="142"/>
      <c r="NNG2340" s="142"/>
      <c r="NNH2340" s="142"/>
      <c r="NNI2340" s="142"/>
      <c r="NNJ2340" s="142"/>
      <c r="NNK2340" s="142"/>
      <c r="NNL2340" s="142"/>
      <c r="NNM2340" s="142"/>
      <c r="NNN2340" s="142"/>
      <c r="NNO2340" s="142"/>
      <c r="NNP2340" s="142"/>
      <c r="NNQ2340" s="142"/>
      <c r="NNR2340" s="142"/>
      <c r="NNS2340" s="142"/>
      <c r="NNT2340" s="142"/>
      <c r="NNU2340" s="142"/>
      <c r="NNV2340" s="142"/>
      <c r="NNW2340" s="142"/>
      <c r="NNX2340" s="142"/>
      <c r="NNY2340" s="142"/>
      <c r="NNZ2340" s="142"/>
      <c r="NOA2340" s="142"/>
      <c r="NOB2340" s="142"/>
      <c r="NOC2340" s="142"/>
      <c r="NOD2340" s="142"/>
      <c r="NOE2340" s="142"/>
      <c r="NOF2340" s="142"/>
      <c r="NOG2340" s="142"/>
      <c r="NOH2340" s="142"/>
      <c r="NOI2340" s="142"/>
      <c r="NOJ2340" s="142"/>
      <c r="NOK2340" s="142"/>
      <c r="NOL2340" s="142"/>
      <c r="NOM2340" s="142"/>
      <c r="NON2340" s="142"/>
      <c r="NOO2340" s="142"/>
      <c r="NOP2340" s="142"/>
      <c r="NOQ2340" s="142"/>
      <c r="NOR2340" s="142"/>
      <c r="NOS2340" s="142"/>
      <c r="NOT2340" s="142"/>
      <c r="NOU2340" s="142"/>
      <c r="NOV2340" s="142"/>
      <c r="NOW2340" s="142"/>
      <c r="NOX2340" s="142"/>
      <c r="NOY2340" s="142"/>
      <c r="NOZ2340" s="142"/>
      <c r="NPA2340" s="142"/>
      <c r="NPB2340" s="142"/>
      <c r="NPC2340" s="142"/>
      <c r="NPD2340" s="142"/>
      <c r="NPE2340" s="142"/>
      <c r="NPF2340" s="142"/>
      <c r="NPG2340" s="142"/>
      <c r="NPH2340" s="142"/>
      <c r="NPI2340" s="142"/>
      <c r="NPJ2340" s="142"/>
      <c r="NPK2340" s="142"/>
      <c r="NPL2340" s="142"/>
      <c r="NPM2340" s="142"/>
      <c r="NPN2340" s="142"/>
      <c r="NPO2340" s="142"/>
      <c r="NPP2340" s="142"/>
      <c r="NPQ2340" s="142"/>
      <c r="NPR2340" s="142"/>
      <c r="NPS2340" s="142"/>
      <c r="NPT2340" s="142"/>
      <c r="NPU2340" s="142"/>
      <c r="NPV2340" s="142"/>
      <c r="NPW2340" s="142"/>
      <c r="NPX2340" s="142"/>
      <c r="NPY2340" s="142"/>
      <c r="NPZ2340" s="142"/>
      <c r="NQA2340" s="142"/>
      <c r="NQB2340" s="142"/>
      <c r="NQC2340" s="142"/>
      <c r="NQD2340" s="142"/>
      <c r="NQE2340" s="142"/>
      <c r="NQF2340" s="142"/>
      <c r="NQG2340" s="142"/>
      <c r="NQH2340" s="142"/>
      <c r="NQI2340" s="142"/>
      <c r="NQJ2340" s="142"/>
      <c r="NQK2340" s="142"/>
      <c r="NQL2340" s="142"/>
      <c r="NQM2340" s="142"/>
      <c r="NQN2340" s="142"/>
      <c r="NQO2340" s="142"/>
      <c r="NQP2340" s="142"/>
      <c r="NQQ2340" s="142"/>
      <c r="NQR2340" s="142"/>
      <c r="NQS2340" s="142"/>
      <c r="NQT2340" s="142"/>
      <c r="NQU2340" s="142"/>
      <c r="NQV2340" s="142"/>
      <c r="NQW2340" s="142"/>
      <c r="NQX2340" s="142"/>
      <c r="NQY2340" s="142"/>
      <c r="NQZ2340" s="142"/>
      <c r="NRA2340" s="142"/>
      <c r="NRB2340" s="142"/>
      <c r="NRC2340" s="142"/>
      <c r="NRD2340" s="142"/>
      <c r="NRE2340" s="142"/>
      <c r="NRF2340" s="142"/>
      <c r="NRG2340" s="142"/>
      <c r="NRH2340" s="142"/>
      <c r="NRI2340" s="142"/>
      <c r="NRJ2340" s="142"/>
      <c r="NRK2340" s="142"/>
      <c r="NRL2340" s="142"/>
      <c r="NRM2340" s="142"/>
      <c r="NRN2340" s="142"/>
      <c r="NRO2340" s="142"/>
      <c r="NRP2340" s="142"/>
      <c r="NRQ2340" s="142"/>
      <c r="NRR2340" s="142"/>
      <c r="NRS2340" s="142"/>
      <c r="NRT2340" s="142"/>
      <c r="NRU2340" s="142"/>
      <c r="NRV2340" s="142"/>
      <c r="NRW2340" s="142"/>
      <c r="NRX2340" s="142"/>
      <c r="NRY2340" s="142"/>
      <c r="NRZ2340" s="142"/>
      <c r="NSA2340" s="142"/>
      <c r="NSB2340" s="142"/>
      <c r="NSC2340" s="142"/>
      <c r="NSD2340" s="142"/>
      <c r="NSE2340" s="142"/>
      <c r="NSF2340" s="142"/>
      <c r="NSG2340" s="142"/>
      <c r="NSH2340" s="142"/>
      <c r="NSI2340" s="142"/>
      <c r="NSJ2340" s="142"/>
      <c r="NSK2340" s="142"/>
      <c r="NSL2340" s="142"/>
      <c r="NSM2340" s="142"/>
      <c r="NSN2340" s="142"/>
      <c r="NSO2340" s="142"/>
      <c r="NSP2340" s="142"/>
      <c r="NSQ2340" s="142"/>
      <c r="NSR2340" s="142"/>
      <c r="NSS2340" s="142"/>
      <c r="NST2340" s="142"/>
      <c r="NSU2340" s="142"/>
      <c r="NSV2340" s="142"/>
      <c r="NSW2340" s="142"/>
      <c r="NSX2340" s="142"/>
      <c r="NSY2340" s="142"/>
      <c r="NSZ2340" s="142"/>
      <c r="NTA2340" s="142"/>
      <c r="NTB2340" s="142"/>
      <c r="NTC2340" s="142"/>
      <c r="NTD2340" s="142"/>
      <c r="NTE2340" s="142"/>
      <c r="NTF2340" s="142"/>
      <c r="NTG2340" s="142"/>
      <c r="NTH2340" s="142"/>
      <c r="NTI2340" s="142"/>
      <c r="NTJ2340" s="142"/>
      <c r="NTK2340" s="142"/>
      <c r="NTL2340" s="142"/>
      <c r="NTM2340" s="142"/>
      <c r="NTN2340" s="142"/>
      <c r="NTO2340" s="142"/>
      <c r="NTP2340" s="142"/>
      <c r="NTQ2340" s="142"/>
      <c r="NTR2340" s="142"/>
      <c r="NTS2340" s="142"/>
      <c r="NTT2340" s="142"/>
      <c r="NTU2340" s="142"/>
      <c r="NTV2340" s="142"/>
      <c r="NTW2340" s="142"/>
      <c r="NTX2340" s="142"/>
      <c r="NTY2340" s="142"/>
      <c r="NTZ2340" s="142"/>
      <c r="NUA2340" s="142"/>
      <c r="NUB2340" s="142"/>
      <c r="NUC2340" s="142"/>
      <c r="NUD2340" s="142"/>
      <c r="NUE2340" s="142"/>
      <c r="NUF2340" s="142"/>
      <c r="NUG2340" s="142"/>
      <c r="NUH2340" s="142"/>
      <c r="NUI2340" s="142"/>
      <c r="NUJ2340" s="142"/>
      <c r="NUK2340" s="142"/>
      <c r="NUL2340" s="142"/>
      <c r="NUM2340" s="142"/>
      <c r="NUN2340" s="142"/>
      <c r="NUO2340" s="142"/>
      <c r="NUP2340" s="142"/>
      <c r="NUQ2340" s="142"/>
      <c r="NUR2340" s="142"/>
      <c r="NUS2340" s="142"/>
      <c r="NUT2340" s="142"/>
      <c r="NUU2340" s="142"/>
      <c r="NUV2340" s="142"/>
      <c r="NUW2340" s="142"/>
      <c r="NUX2340" s="142"/>
      <c r="NUY2340" s="142"/>
      <c r="NUZ2340" s="142"/>
      <c r="NVA2340" s="142"/>
      <c r="NVB2340" s="142"/>
      <c r="NVC2340" s="142"/>
      <c r="NVD2340" s="142"/>
      <c r="NVE2340" s="142"/>
      <c r="NVF2340" s="142"/>
      <c r="NVG2340" s="142"/>
      <c r="NVH2340" s="142"/>
      <c r="NVI2340" s="142"/>
      <c r="NVJ2340" s="142"/>
      <c r="NVK2340" s="142"/>
      <c r="NVL2340" s="142"/>
      <c r="NVM2340" s="142"/>
      <c r="NVN2340" s="142"/>
      <c r="NVO2340" s="142"/>
      <c r="NVP2340" s="142"/>
      <c r="NVQ2340" s="142"/>
      <c r="NVR2340" s="142"/>
      <c r="NVS2340" s="142"/>
      <c r="NVT2340" s="142"/>
      <c r="NVU2340" s="142"/>
      <c r="NVV2340" s="142"/>
      <c r="NVW2340" s="142"/>
      <c r="NVX2340" s="142"/>
      <c r="NVY2340" s="142"/>
      <c r="NVZ2340" s="142"/>
      <c r="NWA2340" s="142"/>
      <c r="NWB2340" s="142"/>
      <c r="NWC2340" s="142"/>
      <c r="NWD2340" s="142"/>
      <c r="NWE2340" s="142"/>
      <c r="NWF2340" s="142"/>
      <c r="NWG2340" s="142"/>
      <c r="NWH2340" s="142"/>
      <c r="NWI2340" s="142"/>
      <c r="NWJ2340" s="142"/>
      <c r="NWK2340" s="142"/>
      <c r="NWL2340" s="142"/>
      <c r="NWM2340" s="142"/>
      <c r="NWN2340" s="142"/>
      <c r="NWO2340" s="142"/>
      <c r="NWP2340" s="142"/>
      <c r="NWQ2340" s="142"/>
      <c r="NWR2340" s="142"/>
      <c r="NWS2340" s="142"/>
      <c r="NWT2340" s="142"/>
      <c r="NWU2340" s="142"/>
      <c r="NWV2340" s="142"/>
      <c r="NWW2340" s="142"/>
      <c r="NWX2340" s="142"/>
      <c r="NWY2340" s="142"/>
      <c r="NWZ2340" s="142"/>
      <c r="NXA2340" s="142"/>
      <c r="NXB2340" s="142"/>
      <c r="NXC2340" s="142"/>
      <c r="NXD2340" s="142"/>
      <c r="NXE2340" s="142"/>
      <c r="NXF2340" s="142"/>
      <c r="NXG2340" s="142"/>
      <c r="NXH2340" s="142"/>
      <c r="NXI2340" s="142"/>
      <c r="NXJ2340" s="142"/>
      <c r="NXK2340" s="142"/>
      <c r="NXL2340" s="142"/>
      <c r="NXM2340" s="142"/>
      <c r="NXN2340" s="142"/>
      <c r="NXO2340" s="142"/>
      <c r="NXP2340" s="142"/>
      <c r="NXQ2340" s="142"/>
      <c r="NXR2340" s="142"/>
      <c r="NXS2340" s="142"/>
      <c r="NXT2340" s="142"/>
      <c r="NXU2340" s="142"/>
      <c r="NXV2340" s="142"/>
      <c r="NXW2340" s="142"/>
      <c r="NXX2340" s="142"/>
      <c r="NXY2340" s="142"/>
      <c r="NXZ2340" s="142"/>
      <c r="NYA2340" s="142"/>
      <c r="NYB2340" s="142"/>
      <c r="NYC2340" s="142"/>
      <c r="NYD2340" s="142"/>
      <c r="NYE2340" s="142"/>
      <c r="NYF2340" s="142"/>
      <c r="NYG2340" s="142"/>
      <c r="NYH2340" s="142"/>
      <c r="NYI2340" s="142"/>
      <c r="NYJ2340" s="142"/>
      <c r="NYK2340" s="142"/>
      <c r="NYL2340" s="142"/>
      <c r="NYM2340" s="142"/>
      <c r="NYN2340" s="142"/>
      <c r="NYO2340" s="142"/>
      <c r="NYP2340" s="142"/>
      <c r="NYQ2340" s="142"/>
      <c r="NYR2340" s="142"/>
      <c r="NYS2340" s="142"/>
      <c r="NYT2340" s="142"/>
      <c r="NYU2340" s="142"/>
      <c r="NYV2340" s="142"/>
      <c r="NYW2340" s="142"/>
      <c r="NYX2340" s="142"/>
      <c r="NYY2340" s="142"/>
      <c r="NYZ2340" s="142"/>
      <c r="NZA2340" s="142"/>
      <c r="NZB2340" s="142"/>
      <c r="NZC2340" s="142"/>
      <c r="NZD2340" s="142"/>
      <c r="NZE2340" s="142"/>
      <c r="NZF2340" s="142"/>
      <c r="NZG2340" s="142"/>
      <c r="NZH2340" s="142"/>
      <c r="NZI2340" s="142"/>
      <c r="NZJ2340" s="142"/>
      <c r="NZK2340" s="142"/>
      <c r="NZL2340" s="142"/>
      <c r="NZM2340" s="142"/>
      <c r="NZN2340" s="142"/>
      <c r="NZO2340" s="142"/>
      <c r="NZP2340" s="142"/>
      <c r="NZQ2340" s="142"/>
      <c r="NZR2340" s="142"/>
      <c r="NZS2340" s="142"/>
      <c r="NZT2340" s="142"/>
      <c r="NZU2340" s="142"/>
      <c r="NZV2340" s="142"/>
      <c r="NZW2340" s="142"/>
      <c r="NZX2340" s="142"/>
      <c r="NZY2340" s="142"/>
      <c r="NZZ2340" s="142"/>
      <c r="OAA2340" s="142"/>
      <c r="OAB2340" s="142"/>
      <c r="OAC2340" s="142"/>
      <c r="OAD2340" s="142"/>
      <c r="OAE2340" s="142"/>
      <c r="OAF2340" s="142"/>
      <c r="OAG2340" s="142"/>
      <c r="OAH2340" s="142"/>
      <c r="OAI2340" s="142"/>
      <c r="OAJ2340" s="142"/>
      <c r="OAK2340" s="142"/>
      <c r="OAL2340" s="142"/>
      <c r="OAM2340" s="142"/>
      <c r="OAN2340" s="142"/>
      <c r="OAO2340" s="142"/>
      <c r="OAP2340" s="142"/>
      <c r="OAQ2340" s="142"/>
      <c r="OAR2340" s="142"/>
      <c r="OAS2340" s="142"/>
      <c r="OAT2340" s="142"/>
      <c r="OAU2340" s="142"/>
      <c r="OAV2340" s="142"/>
      <c r="OAW2340" s="142"/>
      <c r="OAX2340" s="142"/>
      <c r="OAY2340" s="142"/>
      <c r="OAZ2340" s="142"/>
      <c r="OBA2340" s="142"/>
      <c r="OBB2340" s="142"/>
      <c r="OBC2340" s="142"/>
      <c r="OBD2340" s="142"/>
      <c r="OBE2340" s="142"/>
      <c r="OBF2340" s="142"/>
      <c r="OBG2340" s="142"/>
      <c r="OBH2340" s="142"/>
      <c r="OBI2340" s="142"/>
      <c r="OBJ2340" s="142"/>
      <c r="OBK2340" s="142"/>
      <c r="OBL2340" s="142"/>
      <c r="OBM2340" s="142"/>
      <c r="OBN2340" s="142"/>
      <c r="OBO2340" s="142"/>
      <c r="OBP2340" s="142"/>
      <c r="OBQ2340" s="142"/>
      <c r="OBR2340" s="142"/>
      <c r="OBS2340" s="142"/>
      <c r="OBT2340" s="142"/>
      <c r="OBU2340" s="142"/>
      <c r="OBV2340" s="142"/>
      <c r="OBW2340" s="142"/>
      <c r="OBX2340" s="142"/>
      <c r="OBY2340" s="142"/>
      <c r="OBZ2340" s="142"/>
      <c r="OCA2340" s="142"/>
      <c r="OCB2340" s="142"/>
      <c r="OCC2340" s="142"/>
      <c r="OCD2340" s="142"/>
      <c r="OCE2340" s="142"/>
      <c r="OCF2340" s="142"/>
      <c r="OCG2340" s="142"/>
      <c r="OCH2340" s="142"/>
      <c r="OCI2340" s="142"/>
      <c r="OCJ2340" s="142"/>
      <c r="OCK2340" s="142"/>
      <c r="OCL2340" s="142"/>
      <c r="OCM2340" s="142"/>
      <c r="OCN2340" s="142"/>
      <c r="OCO2340" s="142"/>
      <c r="OCP2340" s="142"/>
      <c r="OCQ2340" s="142"/>
      <c r="OCR2340" s="142"/>
      <c r="OCS2340" s="142"/>
      <c r="OCT2340" s="142"/>
      <c r="OCU2340" s="142"/>
      <c r="OCV2340" s="142"/>
      <c r="OCW2340" s="142"/>
      <c r="OCX2340" s="142"/>
      <c r="OCY2340" s="142"/>
      <c r="OCZ2340" s="142"/>
      <c r="ODA2340" s="142"/>
      <c r="ODB2340" s="142"/>
      <c r="ODC2340" s="142"/>
      <c r="ODD2340" s="142"/>
      <c r="ODE2340" s="142"/>
      <c r="ODF2340" s="142"/>
      <c r="ODG2340" s="142"/>
      <c r="ODH2340" s="142"/>
      <c r="ODI2340" s="142"/>
      <c r="ODJ2340" s="142"/>
      <c r="ODK2340" s="142"/>
      <c r="ODL2340" s="142"/>
      <c r="ODM2340" s="142"/>
      <c r="ODN2340" s="142"/>
      <c r="ODO2340" s="142"/>
      <c r="ODP2340" s="142"/>
      <c r="ODQ2340" s="142"/>
      <c r="ODR2340" s="142"/>
      <c r="ODS2340" s="142"/>
      <c r="ODT2340" s="142"/>
      <c r="ODU2340" s="142"/>
      <c r="ODV2340" s="142"/>
      <c r="ODW2340" s="142"/>
      <c r="ODX2340" s="142"/>
      <c r="ODY2340" s="142"/>
      <c r="ODZ2340" s="142"/>
      <c r="OEA2340" s="142"/>
      <c r="OEB2340" s="142"/>
      <c r="OEC2340" s="142"/>
      <c r="OED2340" s="142"/>
      <c r="OEE2340" s="142"/>
      <c r="OEF2340" s="142"/>
      <c r="OEG2340" s="142"/>
      <c r="OEH2340" s="142"/>
      <c r="OEI2340" s="142"/>
      <c r="OEJ2340" s="142"/>
      <c r="OEK2340" s="142"/>
      <c r="OEL2340" s="142"/>
      <c r="OEM2340" s="142"/>
      <c r="OEN2340" s="142"/>
      <c r="OEO2340" s="142"/>
      <c r="OEP2340" s="142"/>
      <c r="OEQ2340" s="142"/>
      <c r="OER2340" s="142"/>
      <c r="OES2340" s="142"/>
      <c r="OET2340" s="142"/>
      <c r="OEU2340" s="142"/>
      <c r="OEV2340" s="142"/>
      <c r="OEW2340" s="142"/>
      <c r="OEX2340" s="142"/>
      <c r="OEY2340" s="142"/>
      <c r="OEZ2340" s="142"/>
      <c r="OFA2340" s="142"/>
      <c r="OFB2340" s="142"/>
      <c r="OFC2340" s="142"/>
      <c r="OFD2340" s="142"/>
      <c r="OFE2340" s="142"/>
      <c r="OFF2340" s="142"/>
      <c r="OFG2340" s="142"/>
      <c r="OFH2340" s="142"/>
      <c r="OFI2340" s="142"/>
      <c r="OFJ2340" s="142"/>
      <c r="OFK2340" s="142"/>
      <c r="OFL2340" s="142"/>
      <c r="OFM2340" s="142"/>
      <c r="OFN2340" s="142"/>
      <c r="OFO2340" s="142"/>
      <c r="OFP2340" s="142"/>
      <c r="OFQ2340" s="142"/>
      <c r="OFR2340" s="142"/>
      <c r="OFS2340" s="142"/>
      <c r="OFT2340" s="142"/>
      <c r="OFU2340" s="142"/>
      <c r="OFV2340" s="142"/>
      <c r="OFW2340" s="142"/>
      <c r="OFX2340" s="142"/>
      <c r="OFY2340" s="142"/>
      <c r="OFZ2340" s="142"/>
      <c r="OGA2340" s="142"/>
      <c r="OGB2340" s="142"/>
      <c r="OGC2340" s="142"/>
      <c r="OGD2340" s="142"/>
      <c r="OGE2340" s="142"/>
      <c r="OGF2340" s="142"/>
      <c r="OGG2340" s="142"/>
      <c r="OGH2340" s="142"/>
      <c r="OGI2340" s="142"/>
      <c r="OGJ2340" s="142"/>
      <c r="OGK2340" s="142"/>
      <c r="OGL2340" s="142"/>
      <c r="OGM2340" s="142"/>
      <c r="OGN2340" s="142"/>
      <c r="OGO2340" s="142"/>
      <c r="OGP2340" s="142"/>
      <c r="OGQ2340" s="142"/>
      <c r="OGR2340" s="142"/>
      <c r="OGS2340" s="142"/>
      <c r="OGT2340" s="142"/>
      <c r="OGU2340" s="142"/>
      <c r="OGV2340" s="142"/>
      <c r="OGW2340" s="142"/>
      <c r="OGX2340" s="142"/>
      <c r="OGY2340" s="142"/>
      <c r="OGZ2340" s="142"/>
      <c r="OHA2340" s="142"/>
      <c r="OHB2340" s="142"/>
      <c r="OHC2340" s="142"/>
      <c r="OHD2340" s="142"/>
      <c r="OHE2340" s="142"/>
      <c r="OHF2340" s="142"/>
      <c r="OHG2340" s="142"/>
      <c r="OHH2340" s="142"/>
      <c r="OHI2340" s="142"/>
      <c r="OHJ2340" s="142"/>
      <c r="OHK2340" s="142"/>
      <c r="OHL2340" s="142"/>
      <c r="OHM2340" s="142"/>
      <c r="OHN2340" s="142"/>
      <c r="OHO2340" s="142"/>
      <c r="OHP2340" s="142"/>
      <c r="OHQ2340" s="142"/>
      <c r="OHR2340" s="142"/>
      <c r="OHS2340" s="142"/>
      <c r="OHT2340" s="142"/>
      <c r="OHU2340" s="142"/>
      <c r="OHV2340" s="142"/>
      <c r="OHW2340" s="142"/>
      <c r="OHX2340" s="142"/>
      <c r="OHY2340" s="142"/>
      <c r="OHZ2340" s="142"/>
      <c r="OIA2340" s="142"/>
      <c r="OIB2340" s="142"/>
      <c r="OIC2340" s="142"/>
      <c r="OID2340" s="142"/>
      <c r="OIE2340" s="142"/>
      <c r="OIF2340" s="142"/>
      <c r="OIG2340" s="142"/>
      <c r="OIH2340" s="142"/>
      <c r="OII2340" s="142"/>
      <c r="OIJ2340" s="142"/>
      <c r="OIK2340" s="142"/>
      <c r="OIL2340" s="142"/>
      <c r="OIM2340" s="142"/>
      <c r="OIN2340" s="142"/>
      <c r="OIO2340" s="142"/>
      <c r="OIP2340" s="142"/>
      <c r="OIQ2340" s="142"/>
      <c r="OIR2340" s="142"/>
      <c r="OIS2340" s="142"/>
      <c r="OIT2340" s="142"/>
      <c r="OIU2340" s="142"/>
      <c r="OIV2340" s="142"/>
      <c r="OIW2340" s="142"/>
      <c r="OIX2340" s="142"/>
      <c r="OIY2340" s="142"/>
      <c r="OIZ2340" s="142"/>
      <c r="OJA2340" s="142"/>
      <c r="OJB2340" s="142"/>
      <c r="OJC2340" s="142"/>
      <c r="OJD2340" s="142"/>
      <c r="OJE2340" s="142"/>
      <c r="OJF2340" s="142"/>
      <c r="OJG2340" s="142"/>
      <c r="OJH2340" s="142"/>
      <c r="OJI2340" s="142"/>
      <c r="OJJ2340" s="142"/>
      <c r="OJK2340" s="142"/>
      <c r="OJL2340" s="142"/>
      <c r="OJM2340" s="142"/>
      <c r="OJN2340" s="142"/>
      <c r="OJO2340" s="142"/>
      <c r="OJP2340" s="142"/>
      <c r="OJQ2340" s="142"/>
      <c r="OJR2340" s="142"/>
      <c r="OJS2340" s="142"/>
      <c r="OJT2340" s="142"/>
      <c r="OJU2340" s="142"/>
      <c r="OJV2340" s="142"/>
      <c r="OJW2340" s="142"/>
      <c r="OJX2340" s="142"/>
      <c r="OJY2340" s="142"/>
      <c r="OJZ2340" s="142"/>
      <c r="OKA2340" s="142"/>
      <c r="OKB2340" s="142"/>
      <c r="OKC2340" s="142"/>
      <c r="OKD2340" s="142"/>
      <c r="OKE2340" s="142"/>
      <c r="OKF2340" s="142"/>
      <c r="OKG2340" s="142"/>
      <c r="OKH2340" s="142"/>
      <c r="OKI2340" s="142"/>
      <c r="OKJ2340" s="142"/>
      <c r="OKK2340" s="142"/>
      <c r="OKL2340" s="142"/>
      <c r="OKM2340" s="142"/>
      <c r="OKN2340" s="142"/>
      <c r="OKO2340" s="142"/>
      <c r="OKP2340" s="142"/>
      <c r="OKQ2340" s="142"/>
      <c r="OKR2340" s="142"/>
      <c r="OKS2340" s="142"/>
      <c r="OKT2340" s="142"/>
      <c r="OKU2340" s="142"/>
      <c r="OKV2340" s="142"/>
      <c r="OKW2340" s="142"/>
      <c r="OKX2340" s="142"/>
      <c r="OKY2340" s="142"/>
      <c r="OKZ2340" s="142"/>
      <c r="OLA2340" s="142"/>
      <c r="OLB2340" s="142"/>
      <c r="OLC2340" s="142"/>
      <c r="OLD2340" s="142"/>
      <c r="OLE2340" s="142"/>
      <c r="OLF2340" s="142"/>
      <c r="OLG2340" s="142"/>
      <c r="OLH2340" s="142"/>
      <c r="OLI2340" s="142"/>
      <c r="OLJ2340" s="142"/>
      <c r="OLK2340" s="142"/>
      <c r="OLL2340" s="142"/>
      <c r="OLM2340" s="142"/>
      <c r="OLN2340" s="142"/>
      <c r="OLO2340" s="142"/>
      <c r="OLP2340" s="142"/>
      <c r="OLQ2340" s="142"/>
      <c r="OLR2340" s="142"/>
      <c r="OLS2340" s="142"/>
      <c r="OLT2340" s="142"/>
      <c r="OLU2340" s="142"/>
      <c r="OLV2340" s="142"/>
      <c r="OLW2340" s="142"/>
      <c r="OLX2340" s="142"/>
      <c r="OLY2340" s="142"/>
      <c r="OLZ2340" s="142"/>
      <c r="OMA2340" s="142"/>
      <c r="OMB2340" s="142"/>
      <c r="OMC2340" s="142"/>
      <c r="OMD2340" s="142"/>
      <c r="OME2340" s="142"/>
      <c r="OMF2340" s="142"/>
      <c r="OMG2340" s="142"/>
      <c r="OMH2340" s="142"/>
      <c r="OMI2340" s="142"/>
      <c r="OMJ2340" s="142"/>
      <c r="OMK2340" s="142"/>
      <c r="OML2340" s="142"/>
      <c r="OMM2340" s="142"/>
      <c r="OMN2340" s="142"/>
      <c r="OMO2340" s="142"/>
      <c r="OMP2340" s="142"/>
      <c r="OMQ2340" s="142"/>
      <c r="OMR2340" s="142"/>
      <c r="OMS2340" s="142"/>
      <c r="OMT2340" s="142"/>
      <c r="OMU2340" s="142"/>
      <c r="OMV2340" s="142"/>
      <c r="OMW2340" s="142"/>
      <c r="OMX2340" s="142"/>
      <c r="OMY2340" s="142"/>
      <c r="OMZ2340" s="142"/>
      <c r="ONA2340" s="142"/>
      <c r="ONB2340" s="142"/>
      <c r="ONC2340" s="142"/>
      <c r="OND2340" s="142"/>
      <c r="ONE2340" s="142"/>
      <c r="ONF2340" s="142"/>
      <c r="ONG2340" s="142"/>
      <c r="ONH2340" s="142"/>
      <c r="ONI2340" s="142"/>
      <c r="ONJ2340" s="142"/>
      <c r="ONK2340" s="142"/>
      <c r="ONL2340" s="142"/>
      <c r="ONM2340" s="142"/>
      <c r="ONN2340" s="142"/>
      <c r="ONO2340" s="142"/>
      <c r="ONP2340" s="142"/>
      <c r="ONQ2340" s="142"/>
      <c r="ONR2340" s="142"/>
      <c r="ONS2340" s="142"/>
      <c r="ONT2340" s="142"/>
      <c r="ONU2340" s="142"/>
      <c r="ONV2340" s="142"/>
      <c r="ONW2340" s="142"/>
      <c r="ONX2340" s="142"/>
      <c r="ONY2340" s="142"/>
      <c r="ONZ2340" s="142"/>
      <c r="OOA2340" s="142"/>
      <c r="OOB2340" s="142"/>
      <c r="OOC2340" s="142"/>
      <c r="OOD2340" s="142"/>
      <c r="OOE2340" s="142"/>
      <c r="OOF2340" s="142"/>
      <c r="OOG2340" s="142"/>
      <c r="OOH2340" s="142"/>
      <c r="OOI2340" s="142"/>
      <c r="OOJ2340" s="142"/>
      <c r="OOK2340" s="142"/>
      <c r="OOL2340" s="142"/>
      <c r="OOM2340" s="142"/>
      <c r="OON2340" s="142"/>
      <c r="OOO2340" s="142"/>
      <c r="OOP2340" s="142"/>
      <c r="OOQ2340" s="142"/>
      <c r="OOR2340" s="142"/>
      <c r="OOS2340" s="142"/>
      <c r="OOT2340" s="142"/>
      <c r="OOU2340" s="142"/>
      <c r="OOV2340" s="142"/>
      <c r="OOW2340" s="142"/>
      <c r="OOX2340" s="142"/>
      <c r="OOY2340" s="142"/>
      <c r="OOZ2340" s="142"/>
      <c r="OPA2340" s="142"/>
      <c r="OPB2340" s="142"/>
      <c r="OPC2340" s="142"/>
      <c r="OPD2340" s="142"/>
      <c r="OPE2340" s="142"/>
      <c r="OPF2340" s="142"/>
      <c r="OPG2340" s="142"/>
      <c r="OPH2340" s="142"/>
      <c r="OPI2340" s="142"/>
      <c r="OPJ2340" s="142"/>
      <c r="OPK2340" s="142"/>
      <c r="OPL2340" s="142"/>
      <c r="OPM2340" s="142"/>
      <c r="OPN2340" s="142"/>
      <c r="OPO2340" s="142"/>
      <c r="OPP2340" s="142"/>
      <c r="OPQ2340" s="142"/>
      <c r="OPR2340" s="142"/>
      <c r="OPS2340" s="142"/>
      <c r="OPT2340" s="142"/>
      <c r="OPU2340" s="142"/>
      <c r="OPV2340" s="142"/>
      <c r="OPW2340" s="142"/>
      <c r="OPX2340" s="142"/>
      <c r="OPY2340" s="142"/>
      <c r="OPZ2340" s="142"/>
      <c r="OQA2340" s="142"/>
      <c r="OQB2340" s="142"/>
      <c r="OQC2340" s="142"/>
      <c r="OQD2340" s="142"/>
      <c r="OQE2340" s="142"/>
      <c r="OQF2340" s="142"/>
      <c r="OQG2340" s="142"/>
      <c r="OQH2340" s="142"/>
      <c r="OQI2340" s="142"/>
      <c r="OQJ2340" s="142"/>
      <c r="OQK2340" s="142"/>
      <c r="OQL2340" s="142"/>
      <c r="OQM2340" s="142"/>
      <c r="OQN2340" s="142"/>
      <c r="OQO2340" s="142"/>
      <c r="OQP2340" s="142"/>
      <c r="OQQ2340" s="142"/>
      <c r="OQR2340" s="142"/>
      <c r="OQS2340" s="142"/>
      <c r="OQT2340" s="142"/>
      <c r="OQU2340" s="142"/>
      <c r="OQV2340" s="142"/>
      <c r="OQW2340" s="142"/>
      <c r="OQX2340" s="142"/>
      <c r="OQY2340" s="142"/>
      <c r="OQZ2340" s="142"/>
      <c r="ORA2340" s="142"/>
      <c r="ORB2340" s="142"/>
      <c r="ORC2340" s="142"/>
      <c r="ORD2340" s="142"/>
      <c r="ORE2340" s="142"/>
      <c r="ORF2340" s="142"/>
      <c r="ORG2340" s="142"/>
      <c r="ORH2340" s="142"/>
      <c r="ORI2340" s="142"/>
      <c r="ORJ2340" s="142"/>
      <c r="ORK2340" s="142"/>
      <c r="ORL2340" s="142"/>
      <c r="ORM2340" s="142"/>
      <c r="ORN2340" s="142"/>
      <c r="ORO2340" s="142"/>
      <c r="ORP2340" s="142"/>
      <c r="ORQ2340" s="142"/>
      <c r="ORR2340" s="142"/>
      <c r="ORS2340" s="142"/>
      <c r="ORT2340" s="142"/>
      <c r="ORU2340" s="142"/>
      <c r="ORV2340" s="142"/>
      <c r="ORW2340" s="142"/>
      <c r="ORX2340" s="142"/>
      <c r="ORY2340" s="142"/>
      <c r="ORZ2340" s="142"/>
      <c r="OSA2340" s="142"/>
      <c r="OSB2340" s="142"/>
      <c r="OSC2340" s="142"/>
      <c r="OSD2340" s="142"/>
      <c r="OSE2340" s="142"/>
      <c r="OSF2340" s="142"/>
      <c r="OSG2340" s="142"/>
      <c r="OSH2340" s="142"/>
      <c r="OSI2340" s="142"/>
      <c r="OSJ2340" s="142"/>
      <c r="OSK2340" s="142"/>
      <c r="OSL2340" s="142"/>
      <c r="OSM2340" s="142"/>
      <c r="OSN2340" s="142"/>
      <c r="OSO2340" s="142"/>
      <c r="OSP2340" s="142"/>
      <c r="OSQ2340" s="142"/>
      <c r="OSR2340" s="142"/>
      <c r="OSS2340" s="142"/>
      <c r="OST2340" s="142"/>
      <c r="OSU2340" s="142"/>
      <c r="OSV2340" s="142"/>
      <c r="OSW2340" s="142"/>
      <c r="OSX2340" s="142"/>
      <c r="OSY2340" s="142"/>
      <c r="OSZ2340" s="142"/>
      <c r="OTA2340" s="142"/>
      <c r="OTB2340" s="142"/>
      <c r="OTC2340" s="142"/>
      <c r="OTD2340" s="142"/>
      <c r="OTE2340" s="142"/>
      <c r="OTF2340" s="142"/>
      <c r="OTG2340" s="142"/>
      <c r="OTH2340" s="142"/>
      <c r="OTI2340" s="142"/>
      <c r="OTJ2340" s="142"/>
      <c r="OTK2340" s="142"/>
      <c r="OTL2340" s="142"/>
      <c r="OTM2340" s="142"/>
      <c r="OTN2340" s="142"/>
      <c r="OTO2340" s="142"/>
      <c r="OTP2340" s="142"/>
      <c r="OTQ2340" s="142"/>
      <c r="OTR2340" s="142"/>
      <c r="OTS2340" s="142"/>
      <c r="OTT2340" s="142"/>
      <c r="OTU2340" s="142"/>
      <c r="OTV2340" s="142"/>
      <c r="OTW2340" s="142"/>
      <c r="OTX2340" s="142"/>
      <c r="OTY2340" s="142"/>
      <c r="OTZ2340" s="142"/>
      <c r="OUA2340" s="142"/>
      <c r="OUB2340" s="142"/>
      <c r="OUC2340" s="142"/>
      <c r="OUD2340" s="142"/>
      <c r="OUE2340" s="142"/>
      <c r="OUF2340" s="142"/>
      <c r="OUG2340" s="142"/>
      <c r="OUH2340" s="142"/>
      <c r="OUI2340" s="142"/>
      <c r="OUJ2340" s="142"/>
      <c r="OUK2340" s="142"/>
      <c r="OUL2340" s="142"/>
      <c r="OUM2340" s="142"/>
      <c r="OUN2340" s="142"/>
      <c r="OUO2340" s="142"/>
      <c r="OUP2340" s="142"/>
      <c r="OUQ2340" s="142"/>
      <c r="OUR2340" s="142"/>
      <c r="OUS2340" s="142"/>
      <c r="OUT2340" s="142"/>
      <c r="OUU2340" s="142"/>
      <c r="OUV2340" s="142"/>
      <c r="OUW2340" s="142"/>
      <c r="OUX2340" s="142"/>
      <c r="OUY2340" s="142"/>
      <c r="OUZ2340" s="142"/>
      <c r="OVA2340" s="142"/>
      <c r="OVB2340" s="142"/>
      <c r="OVC2340" s="142"/>
      <c r="OVD2340" s="142"/>
      <c r="OVE2340" s="142"/>
      <c r="OVF2340" s="142"/>
      <c r="OVG2340" s="142"/>
      <c r="OVH2340" s="142"/>
      <c r="OVI2340" s="142"/>
      <c r="OVJ2340" s="142"/>
      <c r="OVK2340" s="142"/>
      <c r="OVL2340" s="142"/>
      <c r="OVM2340" s="142"/>
      <c r="OVN2340" s="142"/>
      <c r="OVO2340" s="142"/>
      <c r="OVP2340" s="142"/>
      <c r="OVQ2340" s="142"/>
      <c r="OVR2340" s="142"/>
      <c r="OVS2340" s="142"/>
      <c r="OVT2340" s="142"/>
      <c r="OVU2340" s="142"/>
      <c r="OVV2340" s="142"/>
      <c r="OVW2340" s="142"/>
      <c r="OVX2340" s="142"/>
      <c r="OVY2340" s="142"/>
      <c r="OVZ2340" s="142"/>
      <c r="OWA2340" s="142"/>
      <c r="OWB2340" s="142"/>
      <c r="OWC2340" s="142"/>
      <c r="OWD2340" s="142"/>
      <c r="OWE2340" s="142"/>
      <c r="OWF2340" s="142"/>
      <c r="OWG2340" s="142"/>
      <c r="OWH2340" s="142"/>
      <c r="OWI2340" s="142"/>
      <c r="OWJ2340" s="142"/>
      <c r="OWK2340" s="142"/>
      <c r="OWL2340" s="142"/>
      <c r="OWM2340" s="142"/>
      <c r="OWN2340" s="142"/>
      <c r="OWO2340" s="142"/>
      <c r="OWP2340" s="142"/>
      <c r="OWQ2340" s="142"/>
      <c r="OWR2340" s="142"/>
      <c r="OWS2340" s="142"/>
      <c r="OWT2340" s="142"/>
      <c r="OWU2340" s="142"/>
      <c r="OWV2340" s="142"/>
      <c r="OWW2340" s="142"/>
      <c r="OWX2340" s="142"/>
      <c r="OWY2340" s="142"/>
      <c r="OWZ2340" s="142"/>
      <c r="OXA2340" s="142"/>
      <c r="OXB2340" s="142"/>
      <c r="OXC2340" s="142"/>
      <c r="OXD2340" s="142"/>
      <c r="OXE2340" s="142"/>
      <c r="OXF2340" s="142"/>
      <c r="OXG2340" s="142"/>
      <c r="OXH2340" s="142"/>
      <c r="OXI2340" s="142"/>
      <c r="OXJ2340" s="142"/>
      <c r="OXK2340" s="142"/>
      <c r="OXL2340" s="142"/>
      <c r="OXM2340" s="142"/>
      <c r="OXN2340" s="142"/>
      <c r="OXO2340" s="142"/>
      <c r="OXP2340" s="142"/>
      <c r="OXQ2340" s="142"/>
      <c r="OXR2340" s="142"/>
      <c r="OXS2340" s="142"/>
      <c r="OXT2340" s="142"/>
      <c r="OXU2340" s="142"/>
      <c r="OXV2340" s="142"/>
      <c r="OXW2340" s="142"/>
      <c r="OXX2340" s="142"/>
      <c r="OXY2340" s="142"/>
      <c r="OXZ2340" s="142"/>
      <c r="OYA2340" s="142"/>
      <c r="OYB2340" s="142"/>
      <c r="OYC2340" s="142"/>
      <c r="OYD2340" s="142"/>
      <c r="OYE2340" s="142"/>
      <c r="OYF2340" s="142"/>
      <c r="OYG2340" s="142"/>
      <c r="OYH2340" s="142"/>
      <c r="OYI2340" s="142"/>
      <c r="OYJ2340" s="142"/>
      <c r="OYK2340" s="142"/>
      <c r="OYL2340" s="142"/>
      <c r="OYM2340" s="142"/>
      <c r="OYN2340" s="142"/>
      <c r="OYO2340" s="142"/>
      <c r="OYP2340" s="142"/>
      <c r="OYQ2340" s="142"/>
      <c r="OYR2340" s="142"/>
      <c r="OYS2340" s="142"/>
      <c r="OYT2340" s="142"/>
      <c r="OYU2340" s="142"/>
      <c r="OYV2340" s="142"/>
      <c r="OYW2340" s="142"/>
      <c r="OYX2340" s="142"/>
      <c r="OYY2340" s="142"/>
      <c r="OYZ2340" s="142"/>
      <c r="OZA2340" s="142"/>
      <c r="OZB2340" s="142"/>
      <c r="OZC2340" s="142"/>
      <c r="OZD2340" s="142"/>
      <c r="OZE2340" s="142"/>
      <c r="OZF2340" s="142"/>
      <c r="OZG2340" s="142"/>
      <c r="OZH2340" s="142"/>
      <c r="OZI2340" s="142"/>
      <c r="OZJ2340" s="142"/>
      <c r="OZK2340" s="142"/>
      <c r="OZL2340" s="142"/>
      <c r="OZM2340" s="142"/>
      <c r="OZN2340" s="142"/>
      <c r="OZO2340" s="142"/>
      <c r="OZP2340" s="142"/>
      <c r="OZQ2340" s="142"/>
      <c r="OZR2340" s="142"/>
      <c r="OZS2340" s="142"/>
      <c r="OZT2340" s="142"/>
      <c r="OZU2340" s="142"/>
      <c r="OZV2340" s="142"/>
      <c r="OZW2340" s="142"/>
      <c r="OZX2340" s="142"/>
      <c r="OZY2340" s="142"/>
      <c r="OZZ2340" s="142"/>
      <c r="PAA2340" s="142"/>
      <c r="PAB2340" s="142"/>
      <c r="PAC2340" s="142"/>
      <c r="PAD2340" s="142"/>
      <c r="PAE2340" s="142"/>
      <c r="PAF2340" s="142"/>
      <c r="PAG2340" s="142"/>
      <c r="PAH2340" s="142"/>
      <c r="PAI2340" s="142"/>
      <c r="PAJ2340" s="142"/>
      <c r="PAK2340" s="142"/>
      <c r="PAL2340" s="142"/>
      <c r="PAM2340" s="142"/>
      <c r="PAN2340" s="142"/>
      <c r="PAO2340" s="142"/>
      <c r="PAP2340" s="142"/>
      <c r="PAQ2340" s="142"/>
      <c r="PAR2340" s="142"/>
      <c r="PAS2340" s="142"/>
      <c r="PAT2340" s="142"/>
      <c r="PAU2340" s="142"/>
      <c r="PAV2340" s="142"/>
      <c r="PAW2340" s="142"/>
      <c r="PAX2340" s="142"/>
      <c r="PAY2340" s="142"/>
      <c r="PAZ2340" s="142"/>
      <c r="PBA2340" s="142"/>
      <c r="PBB2340" s="142"/>
      <c r="PBC2340" s="142"/>
      <c r="PBD2340" s="142"/>
      <c r="PBE2340" s="142"/>
      <c r="PBF2340" s="142"/>
      <c r="PBG2340" s="142"/>
      <c r="PBH2340" s="142"/>
      <c r="PBI2340" s="142"/>
      <c r="PBJ2340" s="142"/>
      <c r="PBK2340" s="142"/>
      <c r="PBL2340" s="142"/>
      <c r="PBM2340" s="142"/>
      <c r="PBN2340" s="142"/>
      <c r="PBO2340" s="142"/>
      <c r="PBP2340" s="142"/>
      <c r="PBQ2340" s="142"/>
      <c r="PBR2340" s="142"/>
      <c r="PBS2340" s="142"/>
      <c r="PBT2340" s="142"/>
      <c r="PBU2340" s="142"/>
      <c r="PBV2340" s="142"/>
      <c r="PBW2340" s="142"/>
      <c r="PBX2340" s="142"/>
      <c r="PBY2340" s="142"/>
      <c r="PBZ2340" s="142"/>
      <c r="PCA2340" s="142"/>
      <c r="PCB2340" s="142"/>
      <c r="PCC2340" s="142"/>
      <c r="PCD2340" s="142"/>
      <c r="PCE2340" s="142"/>
      <c r="PCF2340" s="142"/>
      <c r="PCG2340" s="142"/>
      <c r="PCH2340" s="142"/>
      <c r="PCI2340" s="142"/>
      <c r="PCJ2340" s="142"/>
      <c r="PCK2340" s="142"/>
      <c r="PCL2340" s="142"/>
      <c r="PCM2340" s="142"/>
      <c r="PCN2340" s="142"/>
      <c r="PCO2340" s="142"/>
      <c r="PCP2340" s="142"/>
      <c r="PCQ2340" s="142"/>
      <c r="PCR2340" s="142"/>
      <c r="PCS2340" s="142"/>
      <c r="PCT2340" s="142"/>
      <c r="PCU2340" s="142"/>
      <c r="PCV2340" s="142"/>
      <c r="PCW2340" s="142"/>
      <c r="PCX2340" s="142"/>
      <c r="PCY2340" s="142"/>
      <c r="PCZ2340" s="142"/>
      <c r="PDA2340" s="142"/>
      <c r="PDB2340" s="142"/>
      <c r="PDC2340" s="142"/>
      <c r="PDD2340" s="142"/>
      <c r="PDE2340" s="142"/>
      <c r="PDF2340" s="142"/>
      <c r="PDG2340" s="142"/>
      <c r="PDH2340" s="142"/>
      <c r="PDI2340" s="142"/>
      <c r="PDJ2340" s="142"/>
      <c r="PDK2340" s="142"/>
      <c r="PDL2340" s="142"/>
      <c r="PDM2340" s="142"/>
      <c r="PDN2340" s="142"/>
      <c r="PDO2340" s="142"/>
      <c r="PDP2340" s="142"/>
      <c r="PDQ2340" s="142"/>
      <c r="PDR2340" s="142"/>
      <c r="PDS2340" s="142"/>
      <c r="PDT2340" s="142"/>
      <c r="PDU2340" s="142"/>
      <c r="PDV2340" s="142"/>
      <c r="PDW2340" s="142"/>
      <c r="PDX2340" s="142"/>
      <c r="PDY2340" s="142"/>
      <c r="PDZ2340" s="142"/>
      <c r="PEA2340" s="142"/>
      <c r="PEB2340" s="142"/>
      <c r="PEC2340" s="142"/>
      <c r="PED2340" s="142"/>
      <c r="PEE2340" s="142"/>
      <c r="PEF2340" s="142"/>
      <c r="PEG2340" s="142"/>
      <c r="PEH2340" s="142"/>
      <c r="PEI2340" s="142"/>
      <c r="PEJ2340" s="142"/>
      <c r="PEK2340" s="142"/>
      <c r="PEL2340" s="142"/>
      <c r="PEM2340" s="142"/>
      <c r="PEN2340" s="142"/>
      <c r="PEO2340" s="142"/>
      <c r="PEP2340" s="142"/>
      <c r="PEQ2340" s="142"/>
      <c r="PER2340" s="142"/>
      <c r="PES2340" s="142"/>
      <c r="PET2340" s="142"/>
      <c r="PEU2340" s="142"/>
      <c r="PEV2340" s="142"/>
      <c r="PEW2340" s="142"/>
      <c r="PEX2340" s="142"/>
      <c r="PEY2340" s="142"/>
      <c r="PEZ2340" s="142"/>
      <c r="PFA2340" s="142"/>
      <c r="PFB2340" s="142"/>
      <c r="PFC2340" s="142"/>
      <c r="PFD2340" s="142"/>
      <c r="PFE2340" s="142"/>
      <c r="PFF2340" s="142"/>
      <c r="PFG2340" s="142"/>
      <c r="PFH2340" s="142"/>
      <c r="PFI2340" s="142"/>
      <c r="PFJ2340" s="142"/>
      <c r="PFK2340" s="142"/>
      <c r="PFL2340" s="142"/>
      <c r="PFM2340" s="142"/>
      <c r="PFN2340" s="142"/>
      <c r="PFO2340" s="142"/>
      <c r="PFP2340" s="142"/>
      <c r="PFQ2340" s="142"/>
      <c r="PFR2340" s="142"/>
      <c r="PFS2340" s="142"/>
      <c r="PFT2340" s="142"/>
      <c r="PFU2340" s="142"/>
      <c r="PFV2340" s="142"/>
      <c r="PFW2340" s="142"/>
      <c r="PFX2340" s="142"/>
      <c r="PFY2340" s="142"/>
      <c r="PFZ2340" s="142"/>
      <c r="PGA2340" s="142"/>
      <c r="PGB2340" s="142"/>
      <c r="PGC2340" s="142"/>
      <c r="PGD2340" s="142"/>
      <c r="PGE2340" s="142"/>
      <c r="PGF2340" s="142"/>
      <c r="PGG2340" s="142"/>
      <c r="PGH2340" s="142"/>
      <c r="PGI2340" s="142"/>
      <c r="PGJ2340" s="142"/>
      <c r="PGK2340" s="142"/>
      <c r="PGL2340" s="142"/>
      <c r="PGM2340" s="142"/>
      <c r="PGN2340" s="142"/>
      <c r="PGO2340" s="142"/>
      <c r="PGP2340" s="142"/>
      <c r="PGQ2340" s="142"/>
      <c r="PGR2340" s="142"/>
      <c r="PGS2340" s="142"/>
      <c r="PGT2340" s="142"/>
      <c r="PGU2340" s="142"/>
      <c r="PGV2340" s="142"/>
      <c r="PGW2340" s="142"/>
      <c r="PGX2340" s="142"/>
      <c r="PGY2340" s="142"/>
      <c r="PGZ2340" s="142"/>
      <c r="PHA2340" s="142"/>
      <c r="PHB2340" s="142"/>
      <c r="PHC2340" s="142"/>
      <c r="PHD2340" s="142"/>
      <c r="PHE2340" s="142"/>
      <c r="PHF2340" s="142"/>
      <c r="PHG2340" s="142"/>
      <c r="PHH2340" s="142"/>
      <c r="PHI2340" s="142"/>
      <c r="PHJ2340" s="142"/>
      <c r="PHK2340" s="142"/>
      <c r="PHL2340" s="142"/>
      <c r="PHM2340" s="142"/>
      <c r="PHN2340" s="142"/>
      <c r="PHO2340" s="142"/>
      <c r="PHP2340" s="142"/>
      <c r="PHQ2340" s="142"/>
      <c r="PHR2340" s="142"/>
      <c r="PHS2340" s="142"/>
      <c r="PHT2340" s="142"/>
      <c r="PHU2340" s="142"/>
      <c r="PHV2340" s="142"/>
      <c r="PHW2340" s="142"/>
      <c r="PHX2340" s="142"/>
      <c r="PHY2340" s="142"/>
      <c r="PHZ2340" s="142"/>
      <c r="PIA2340" s="142"/>
      <c r="PIB2340" s="142"/>
      <c r="PIC2340" s="142"/>
      <c r="PID2340" s="142"/>
      <c r="PIE2340" s="142"/>
      <c r="PIF2340" s="142"/>
      <c r="PIG2340" s="142"/>
      <c r="PIH2340" s="142"/>
      <c r="PII2340" s="142"/>
      <c r="PIJ2340" s="142"/>
      <c r="PIK2340" s="142"/>
      <c r="PIL2340" s="142"/>
      <c r="PIM2340" s="142"/>
      <c r="PIN2340" s="142"/>
      <c r="PIO2340" s="142"/>
      <c r="PIP2340" s="142"/>
      <c r="PIQ2340" s="142"/>
      <c r="PIR2340" s="142"/>
      <c r="PIS2340" s="142"/>
      <c r="PIT2340" s="142"/>
      <c r="PIU2340" s="142"/>
      <c r="PIV2340" s="142"/>
      <c r="PIW2340" s="142"/>
      <c r="PIX2340" s="142"/>
      <c r="PIY2340" s="142"/>
      <c r="PIZ2340" s="142"/>
      <c r="PJA2340" s="142"/>
      <c r="PJB2340" s="142"/>
      <c r="PJC2340" s="142"/>
      <c r="PJD2340" s="142"/>
      <c r="PJE2340" s="142"/>
      <c r="PJF2340" s="142"/>
      <c r="PJG2340" s="142"/>
      <c r="PJH2340" s="142"/>
      <c r="PJI2340" s="142"/>
      <c r="PJJ2340" s="142"/>
      <c r="PJK2340" s="142"/>
      <c r="PJL2340" s="142"/>
      <c r="PJM2340" s="142"/>
      <c r="PJN2340" s="142"/>
      <c r="PJO2340" s="142"/>
      <c r="PJP2340" s="142"/>
      <c r="PJQ2340" s="142"/>
      <c r="PJR2340" s="142"/>
      <c r="PJS2340" s="142"/>
      <c r="PJT2340" s="142"/>
      <c r="PJU2340" s="142"/>
      <c r="PJV2340" s="142"/>
      <c r="PJW2340" s="142"/>
      <c r="PJX2340" s="142"/>
      <c r="PJY2340" s="142"/>
      <c r="PJZ2340" s="142"/>
      <c r="PKA2340" s="142"/>
      <c r="PKB2340" s="142"/>
      <c r="PKC2340" s="142"/>
      <c r="PKD2340" s="142"/>
      <c r="PKE2340" s="142"/>
      <c r="PKF2340" s="142"/>
      <c r="PKG2340" s="142"/>
      <c r="PKH2340" s="142"/>
      <c r="PKI2340" s="142"/>
      <c r="PKJ2340" s="142"/>
      <c r="PKK2340" s="142"/>
      <c r="PKL2340" s="142"/>
      <c r="PKM2340" s="142"/>
      <c r="PKN2340" s="142"/>
      <c r="PKO2340" s="142"/>
      <c r="PKP2340" s="142"/>
      <c r="PKQ2340" s="142"/>
      <c r="PKR2340" s="142"/>
      <c r="PKS2340" s="142"/>
      <c r="PKT2340" s="142"/>
      <c r="PKU2340" s="142"/>
      <c r="PKV2340" s="142"/>
      <c r="PKW2340" s="142"/>
      <c r="PKX2340" s="142"/>
      <c r="PKY2340" s="142"/>
      <c r="PKZ2340" s="142"/>
      <c r="PLA2340" s="142"/>
      <c r="PLB2340" s="142"/>
      <c r="PLC2340" s="142"/>
      <c r="PLD2340" s="142"/>
      <c r="PLE2340" s="142"/>
      <c r="PLF2340" s="142"/>
      <c r="PLG2340" s="142"/>
      <c r="PLH2340" s="142"/>
      <c r="PLI2340" s="142"/>
      <c r="PLJ2340" s="142"/>
      <c r="PLK2340" s="142"/>
      <c r="PLL2340" s="142"/>
      <c r="PLM2340" s="142"/>
      <c r="PLN2340" s="142"/>
      <c r="PLO2340" s="142"/>
      <c r="PLP2340" s="142"/>
      <c r="PLQ2340" s="142"/>
      <c r="PLR2340" s="142"/>
      <c r="PLS2340" s="142"/>
      <c r="PLT2340" s="142"/>
      <c r="PLU2340" s="142"/>
      <c r="PLV2340" s="142"/>
      <c r="PLW2340" s="142"/>
      <c r="PLX2340" s="142"/>
      <c r="PLY2340" s="142"/>
      <c r="PLZ2340" s="142"/>
      <c r="PMA2340" s="142"/>
      <c r="PMB2340" s="142"/>
      <c r="PMC2340" s="142"/>
      <c r="PMD2340" s="142"/>
      <c r="PME2340" s="142"/>
      <c r="PMF2340" s="142"/>
      <c r="PMG2340" s="142"/>
      <c r="PMH2340" s="142"/>
      <c r="PMI2340" s="142"/>
      <c r="PMJ2340" s="142"/>
      <c r="PMK2340" s="142"/>
      <c r="PML2340" s="142"/>
      <c r="PMM2340" s="142"/>
      <c r="PMN2340" s="142"/>
      <c r="PMO2340" s="142"/>
      <c r="PMP2340" s="142"/>
      <c r="PMQ2340" s="142"/>
      <c r="PMR2340" s="142"/>
      <c r="PMS2340" s="142"/>
      <c r="PMT2340" s="142"/>
      <c r="PMU2340" s="142"/>
      <c r="PMV2340" s="142"/>
      <c r="PMW2340" s="142"/>
      <c r="PMX2340" s="142"/>
      <c r="PMY2340" s="142"/>
      <c r="PMZ2340" s="142"/>
      <c r="PNA2340" s="142"/>
      <c r="PNB2340" s="142"/>
      <c r="PNC2340" s="142"/>
      <c r="PND2340" s="142"/>
      <c r="PNE2340" s="142"/>
      <c r="PNF2340" s="142"/>
      <c r="PNG2340" s="142"/>
      <c r="PNH2340" s="142"/>
      <c r="PNI2340" s="142"/>
      <c r="PNJ2340" s="142"/>
      <c r="PNK2340" s="142"/>
      <c r="PNL2340" s="142"/>
      <c r="PNM2340" s="142"/>
      <c r="PNN2340" s="142"/>
      <c r="PNO2340" s="142"/>
      <c r="PNP2340" s="142"/>
      <c r="PNQ2340" s="142"/>
      <c r="PNR2340" s="142"/>
      <c r="PNS2340" s="142"/>
      <c r="PNT2340" s="142"/>
      <c r="PNU2340" s="142"/>
      <c r="PNV2340" s="142"/>
      <c r="PNW2340" s="142"/>
      <c r="PNX2340" s="142"/>
      <c r="PNY2340" s="142"/>
      <c r="PNZ2340" s="142"/>
      <c r="POA2340" s="142"/>
      <c r="POB2340" s="142"/>
      <c r="POC2340" s="142"/>
      <c r="POD2340" s="142"/>
      <c r="POE2340" s="142"/>
      <c r="POF2340" s="142"/>
      <c r="POG2340" s="142"/>
      <c r="POH2340" s="142"/>
      <c r="POI2340" s="142"/>
      <c r="POJ2340" s="142"/>
      <c r="POK2340" s="142"/>
      <c r="POL2340" s="142"/>
      <c r="POM2340" s="142"/>
      <c r="PON2340" s="142"/>
      <c r="POO2340" s="142"/>
      <c r="POP2340" s="142"/>
      <c r="POQ2340" s="142"/>
      <c r="POR2340" s="142"/>
      <c r="POS2340" s="142"/>
      <c r="POT2340" s="142"/>
      <c r="POU2340" s="142"/>
      <c r="POV2340" s="142"/>
      <c r="POW2340" s="142"/>
      <c r="POX2340" s="142"/>
      <c r="POY2340" s="142"/>
      <c r="POZ2340" s="142"/>
      <c r="PPA2340" s="142"/>
      <c r="PPB2340" s="142"/>
      <c r="PPC2340" s="142"/>
      <c r="PPD2340" s="142"/>
      <c r="PPE2340" s="142"/>
      <c r="PPF2340" s="142"/>
      <c r="PPG2340" s="142"/>
      <c r="PPH2340" s="142"/>
      <c r="PPI2340" s="142"/>
      <c r="PPJ2340" s="142"/>
      <c r="PPK2340" s="142"/>
      <c r="PPL2340" s="142"/>
      <c r="PPM2340" s="142"/>
      <c r="PPN2340" s="142"/>
      <c r="PPO2340" s="142"/>
      <c r="PPP2340" s="142"/>
      <c r="PPQ2340" s="142"/>
      <c r="PPR2340" s="142"/>
      <c r="PPS2340" s="142"/>
      <c r="PPT2340" s="142"/>
      <c r="PPU2340" s="142"/>
      <c r="PPV2340" s="142"/>
      <c r="PPW2340" s="142"/>
      <c r="PPX2340" s="142"/>
      <c r="PPY2340" s="142"/>
      <c r="PPZ2340" s="142"/>
      <c r="PQA2340" s="142"/>
      <c r="PQB2340" s="142"/>
      <c r="PQC2340" s="142"/>
      <c r="PQD2340" s="142"/>
      <c r="PQE2340" s="142"/>
      <c r="PQF2340" s="142"/>
      <c r="PQG2340" s="142"/>
      <c r="PQH2340" s="142"/>
      <c r="PQI2340" s="142"/>
      <c r="PQJ2340" s="142"/>
      <c r="PQK2340" s="142"/>
      <c r="PQL2340" s="142"/>
      <c r="PQM2340" s="142"/>
      <c r="PQN2340" s="142"/>
      <c r="PQO2340" s="142"/>
      <c r="PQP2340" s="142"/>
      <c r="PQQ2340" s="142"/>
      <c r="PQR2340" s="142"/>
      <c r="PQS2340" s="142"/>
      <c r="PQT2340" s="142"/>
      <c r="PQU2340" s="142"/>
      <c r="PQV2340" s="142"/>
      <c r="PQW2340" s="142"/>
      <c r="PQX2340" s="142"/>
      <c r="PQY2340" s="142"/>
      <c r="PQZ2340" s="142"/>
      <c r="PRA2340" s="142"/>
      <c r="PRB2340" s="142"/>
      <c r="PRC2340" s="142"/>
      <c r="PRD2340" s="142"/>
      <c r="PRE2340" s="142"/>
      <c r="PRF2340" s="142"/>
      <c r="PRG2340" s="142"/>
      <c r="PRH2340" s="142"/>
      <c r="PRI2340" s="142"/>
      <c r="PRJ2340" s="142"/>
      <c r="PRK2340" s="142"/>
      <c r="PRL2340" s="142"/>
      <c r="PRM2340" s="142"/>
      <c r="PRN2340" s="142"/>
      <c r="PRO2340" s="142"/>
      <c r="PRP2340" s="142"/>
      <c r="PRQ2340" s="142"/>
      <c r="PRR2340" s="142"/>
      <c r="PRS2340" s="142"/>
      <c r="PRT2340" s="142"/>
      <c r="PRU2340" s="142"/>
      <c r="PRV2340" s="142"/>
      <c r="PRW2340" s="142"/>
      <c r="PRX2340" s="142"/>
      <c r="PRY2340" s="142"/>
      <c r="PRZ2340" s="142"/>
      <c r="PSA2340" s="142"/>
      <c r="PSB2340" s="142"/>
      <c r="PSC2340" s="142"/>
      <c r="PSD2340" s="142"/>
      <c r="PSE2340" s="142"/>
      <c r="PSF2340" s="142"/>
      <c r="PSG2340" s="142"/>
      <c r="PSH2340" s="142"/>
      <c r="PSI2340" s="142"/>
      <c r="PSJ2340" s="142"/>
      <c r="PSK2340" s="142"/>
      <c r="PSL2340" s="142"/>
      <c r="PSM2340" s="142"/>
      <c r="PSN2340" s="142"/>
      <c r="PSO2340" s="142"/>
      <c r="PSP2340" s="142"/>
      <c r="PSQ2340" s="142"/>
      <c r="PSR2340" s="142"/>
      <c r="PSS2340" s="142"/>
      <c r="PST2340" s="142"/>
      <c r="PSU2340" s="142"/>
      <c r="PSV2340" s="142"/>
      <c r="PSW2340" s="142"/>
      <c r="PSX2340" s="142"/>
      <c r="PSY2340" s="142"/>
      <c r="PSZ2340" s="142"/>
      <c r="PTA2340" s="142"/>
      <c r="PTB2340" s="142"/>
      <c r="PTC2340" s="142"/>
      <c r="PTD2340" s="142"/>
      <c r="PTE2340" s="142"/>
      <c r="PTF2340" s="142"/>
      <c r="PTG2340" s="142"/>
      <c r="PTH2340" s="142"/>
      <c r="PTI2340" s="142"/>
      <c r="PTJ2340" s="142"/>
      <c r="PTK2340" s="142"/>
      <c r="PTL2340" s="142"/>
      <c r="PTM2340" s="142"/>
      <c r="PTN2340" s="142"/>
      <c r="PTO2340" s="142"/>
      <c r="PTP2340" s="142"/>
      <c r="PTQ2340" s="142"/>
      <c r="PTR2340" s="142"/>
      <c r="PTS2340" s="142"/>
      <c r="PTT2340" s="142"/>
      <c r="PTU2340" s="142"/>
      <c r="PTV2340" s="142"/>
      <c r="PTW2340" s="142"/>
      <c r="PTX2340" s="142"/>
      <c r="PTY2340" s="142"/>
      <c r="PTZ2340" s="142"/>
      <c r="PUA2340" s="142"/>
      <c r="PUB2340" s="142"/>
      <c r="PUC2340" s="142"/>
      <c r="PUD2340" s="142"/>
      <c r="PUE2340" s="142"/>
      <c r="PUF2340" s="142"/>
      <c r="PUG2340" s="142"/>
      <c r="PUH2340" s="142"/>
      <c r="PUI2340" s="142"/>
      <c r="PUJ2340" s="142"/>
      <c r="PUK2340" s="142"/>
      <c r="PUL2340" s="142"/>
      <c r="PUM2340" s="142"/>
      <c r="PUN2340" s="142"/>
      <c r="PUO2340" s="142"/>
      <c r="PUP2340" s="142"/>
      <c r="PUQ2340" s="142"/>
      <c r="PUR2340" s="142"/>
      <c r="PUS2340" s="142"/>
      <c r="PUT2340" s="142"/>
      <c r="PUU2340" s="142"/>
      <c r="PUV2340" s="142"/>
      <c r="PUW2340" s="142"/>
      <c r="PUX2340" s="142"/>
      <c r="PUY2340" s="142"/>
      <c r="PUZ2340" s="142"/>
      <c r="PVA2340" s="142"/>
      <c r="PVB2340" s="142"/>
      <c r="PVC2340" s="142"/>
      <c r="PVD2340" s="142"/>
      <c r="PVE2340" s="142"/>
      <c r="PVF2340" s="142"/>
      <c r="PVG2340" s="142"/>
      <c r="PVH2340" s="142"/>
      <c r="PVI2340" s="142"/>
      <c r="PVJ2340" s="142"/>
      <c r="PVK2340" s="142"/>
      <c r="PVL2340" s="142"/>
      <c r="PVM2340" s="142"/>
      <c r="PVN2340" s="142"/>
      <c r="PVO2340" s="142"/>
      <c r="PVP2340" s="142"/>
      <c r="PVQ2340" s="142"/>
      <c r="PVR2340" s="142"/>
      <c r="PVS2340" s="142"/>
      <c r="PVT2340" s="142"/>
      <c r="PVU2340" s="142"/>
      <c r="PVV2340" s="142"/>
      <c r="PVW2340" s="142"/>
      <c r="PVX2340" s="142"/>
      <c r="PVY2340" s="142"/>
      <c r="PVZ2340" s="142"/>
      <c r="PWA2340" s="142"/>
      <c r="PWB2340" s="142"/>
      <c r="PWC2340" s="142"/>
      <c r="PWD2340" s="142"/>
      <c r="PWE2340" s="142"/>
      <c r="PWF2340" s="142"/>
      <c r="PWG2340" s="142"/>
      <c r="PWH2340" s="142"/>
      <c r="PWI2340" s="142"/>
      <c r="PWJ2340" s="142"/>
      <c r="PWK2340" s="142"/>
      <c r="PWL2340" s="142"/>
      <c r="PWM2340" s="142"/>
      <c r="PWN2340" s="142"/>
      <c r="PWO2340" s="142"/>
      <c r="PWP2340" s="142"/>
      <c r="PWQ2340" s="142"/>
      <c r="PWR2340" s="142"/>
      <c r="PWS2340" s="142"/>
      <c r="PWT2340" s="142"/>
      <c r="PWU2340" s="142"/>
      <c r="PWV2340" s="142"/>
      <c r="PWW2340" s="142"/>
      <c r="PWX2340" s="142"/>
      <c r="PWY2340" s="142"/>
      <c r="PWZ2340" s="142"/>
      <c r="PXA2340" s="142"/>
      <c r="PXB2340" s="142"/>
      <c r="PXC2340" s="142"/>
      <c r="PXD2340" s="142"/>
      <c r="PXE2340" s="142"/>
      <c r="PXF2340" s="142"/>
      <c r="PXG2340" s="142"/>
      <c r="PXH2340" s="142"/>
      <c r="PXI2340" s="142"/>
      <c r="PXJ2340" s="142"/>
      <c r="PXK2340" s="142"/>
      <c r="PXL2340" s="142"/>
      <c r="PXM2340" s="142"/>
      <c r="PXN2340" s="142"/>
      <c r="PXO2340" s="142"/>
      <c r="PXP2340" s="142"/>
      <c r="PXQ2340" s="142"/>
      <c r="PXR2340" s="142"/>
      <c r="PXS2340" s="142"/>
      <c r="PXT2340" s="142"/>
      <c r="PXU2340" s="142"/>
      <c r="PXV2340" s="142"/>
      <c r="PXW2340" s="142"/>
      <c r="PXX2340" s="142"/>
      <c r="PXY2340" s="142"/>
      <c r="PXZ2340" s="142"/>
      <c r="PYA2340" s="142"/>
      <c r="PYB2340" s="142"/>
      <c r="PYC2340" s="142"/>
      <c r="PYD2340" s="142"/>
      <c r="PYE2340" s="142"/>
      <c r="PYF2340" s="142"/>
      <c r="PYG2340" s="142"/>
      <c r="PYH2340" s="142"/>
      <c r="PYI2340" s="142"/>
      <c r="PYJ2340" s="142"/>
      <c r="PYK2340" s="142"/>
      <c r="PYL2340" s="142"/>
      <c r="PYM2340" s="142"/>
      <c r="PYN2340" s="142"/>
      <c r="PYO2340" s="142"/>
      <c r="PYP2340" s="142"/>
      <c r="PYQ2340" s="142"/>
      <c r="PYR2340" s="142"/>
      <c r="PYS2340" s="142"/>
      <c r="PYT2340" s="142"/>
      <c r="PYU2340" s="142"/>
      <c r="PYV2340" s="142"/>
      <c r="PYW2340" s="142"/>
      <c r="PYX2340" s="142"/>
      <c r="PYY2340" s="142"/>
      <c r="PYZ2340" s="142"/>
      <c r="PZA2340" s="142"/>
      <c r="PZB2340" s="142"/>
      <c r="PZC2340" s="142"/>
      <c r="PZD2340" s="142"/>
      <c r="PZE2340" s="142"/>
      <c r="PZF2340" s="142"/>
      <c r="PZG2340" s="142"/>
      <c r="PZH2340" s="142"/>
      <c r="PZI2340" s="142"/>
      <c r="PZJ2340" s="142"/>
      <c r="PZK2340" s="142"/>
      <c r="PZL2340" s="142"/>
      <c r="PZM2340" s="142"/>
      <c r="PZN2340" s="142"/>
      <c r="PZO2340" s="142"/>
      <c r="PZP2340" s="142"/>
      <c r="PZQ2340" s="142"/>
      <c r="PZR2340" s="142"/>
      <c r="PZS2340" s="142"/>
      <c r="PZT2340" s="142"/>
      <c r="PZU2340" s="142"/>
      <c r="PZV2340" s="142"/>
      <c r="PZW2340" s="142"/>
      <c r="PZX2340" s="142"/>
      <c r="PZY2340" s="142"/>
      <c r="PZZ2340" s="142"/>
      <c r="QAA2340" s="142"/>
      <c r="QAB2340" s="142"/>
      <c r="QAC2340" s="142"/>
      <c r="QAD2340" s="142"/>
      <c r="QAE2340" s="142"/>
      <c r="QAF2340" s="142"/>
      <c r="QAG2340" s="142"/>
      <c r="QAH2340" s="142"/>
      <c r="QAI2340" s="142"/>
      <c r="QAJ2340" s="142"/>
      <c r="QAK2340" s="142"/>
      <c r="QAL2340" s="142"/>
      <c r="QAM2340" s="142"/>
      <c r="QAN2340" s="142"/>
      <c r="QAO2340" s="142"/>
      <c r="QAP2340" s="142"/>
      <c r="QAQ2340" s="142"/>
      <c r="QAR2340" s="142"/>
      <c r="QAS2340" s="142"/>
      <c r="QAT2340" s="142"/>
      <c r="QAU2340" s="142"/>
      <c r="QAV2340" s="142"/>
      <c r="QAW2340" s="142"/>
      <c r="QAX2340" s="142"/>
      <c r="QAY2340" s="142"/>
      <c r="QAZ2340" s="142"/>
      <c r="QBA2340" s="142"/>
      <c r="QBB2340" s="142"/>
      <c r="QBC2340" s="142"/>
      <c r="QBD2340" s="142"/>
      <c r="QBE2340" s="142"/>
      <c r="QBF2340" s="142"/>
      <c r="QBG2340" s="142"/>
      <c r="QBH2340" s="142"/>
      <c r="QBI2340" s="142"/>
      <c r="QBJ2340" s="142"/>
      <c r="QBK2340" s="142"/>
      <c r="QBL2340" s="142"/>
      <c r="QBM2340" s="142"/>
      <c r="QBN2340" s="142"/>
      <c r="QBO2340" s="142"/>
      <c r="QBP2340" s="142"/>
      <c r="QBQ2340" s="142"/>
      <c r="QBR2340" s="142"/>
      <c r="QBS2340" s="142"/>
      <c r="QBT2340" s="142"/>
      <c r="QBU2340" s="142"/>
      <c r="QBV2340" s="142"/>
      <c r="QBW2340" s="142"/>
      <c r="QBX2340" s="142"/>
      <c r="QBY2340" s="142"/>
      <c r="QBZ2340" s="142"/>
      <c r="QCA2340" s="142"/>
      <c r="QCB2340" s="142"/>
      <c r="QCC2340" s="142"/>
      <c r="QCD2340" s="142"/>
      <c r="QCE2340" s="142"/>
      <c r="QCF2340" s="142"/>
      <c r="QCG2340" s="142"/>
      <c r="QCH2340" s="142"/>
      <c r="QCI2340" s="142"/>
      <c r="QCJ2340" s="142"/>
      <c r="QCK2340" s="142"/>
      <c r="QCL2340" s="142"/>
      <c r="QCM2340" s="142"/>
      <c r="QCN2340" s="142"/>
      <c r="QCO2340" s="142"/>
      <c r="QCP2340" s="142"/>
      <c r="QCQ2340" s="142"/>
      <c r="QCR2340" s="142"/>
      <c r="QCS2340" s="142"/>
      <c r="QCT2340" s="142"/>
      <c r="QCU2340" s="142"/>
      <c r="QCV2340" s="142"/>
      <c r="QCW2340" s="142"/>
      <c r="QCX2340" s="142"/>
      <c r="QCY2340" s="142"/>
      <c r="QCZ2340" s="142"/>
      <c r="QDA2340" s="142"/>
      <c r="QDB2340" s="142"/>
      <c r="QDC2340" s="142"/>
      <c r="QDD2340" s="142"/>
      <c r="QDE2340" s="142"/>
      <c r="QDF2340" s="142"/>
      <c r="QDG2340" s="142"/>
      <c r="QDH2340" s="142"/>
      <c r="QDI2340" s="142"/>
      <c r="QDJ2340" s="142"/>
      <c r="QDK2340" s="142"/>
      <c r="QDL2340" s="142"/>
      <c r="QDM2340" s="142"/>
      <c r="QDN2340" s="142"/>
      <c r="QDO2340" s="142"/>
      <c r="QDP2340" s="142"/>
      <c r="QDQ2340" s="142"/>
      <c r="QDR2340" s="142"/>
      <c r="QDS2340" s="142"/>
      <c r="QDT2340" s="142"/>
      <c r="QDU2340" s="142"/>
      <c r="QDV2340" s="142"/>
      <c r="QDW2340" s="142"/>
      <c r="QDX2340" s="142"/>
      <c r="QDY2340" s="142"/>
      <c r="QDZ2340" s="142"/>
      <c r="QEA2340" s="142"/>
      <c r="QEB2340" s="142"/>
      <c r="QEC2340" s="142"/>
      <c r="QED2340" s="142"/>
      <c r="QEE2340" s="142"/>
      <c r="QEF2340" s="142"/>
      <c r="QEG2340" s="142"/>
      <c r="QEH2340" s="142"/>
      <c r="QEI2340" s="142"/>
      <c r="QEJ2340" s="142"/>
      <c r="QEK2340" s="142"/>
      <c r="QEL2340" s="142"/>
      <c r="QEM2340" s="142"/>
      <c r="QEN2340" s="142"/>
      <c r="QEO2340" s="142"/>
      <c r="QEP2340" s="142"/>
      <c r="QEQ2340" s="142"/>
      <c r="QER2340" s="142"/>
      <c r="QES2340" s="142"/>
      <c r="QET2340" s="142"/>
      <c r="QEU2340" s="142"/>
      <c r="QEV2340" s="142"/>
      <c r="QEW2340" s="142"/>
      <c r="QEX2340" s="142"/>
      <c r="QEY2340" s="142"/>
      <c r="QEZ2340" s="142"/>
      <c r="QFA2340" s="142"/>
      <c r="QFB2340" s="142"/>
      <c r="QFC2340" s="142"/>
      <c r="QFD2340" s="142"/>
      <c r="QFE2340" s="142"/>
      <c r="QFF2340" s="142"/>
      <c r="QFG2340" s="142"/>
      <c r="QFH2340" s="142"/>
      <c r="QFI2340" s="142"/>
      <c r="QFJ2340" s="142"/>
      <c r="QFK2340" s="142"/>
      <c r="QFL2340" s="142"/>
      <c r="QFM2340" s="142"/>
      <c r="QFN2340" s="142"/>
      <c r="QFO2340" s="142"/>
      <c r="QFP2340" s="142"/>
      <c r="QFQ2340" s="142"/>
      <c r="QFR2340" s="142"/>
      <c r="QFS2340" s="142"/>
      <c r="QFT2340" s="142"/>
      <c r="QFU2340" s="142"/>
      <c r="QFV2340" s="142"/>
      <c r="QFW2340" s="142"/>
      <c r="QFX2340" s="142"/>
      <c r="QFY2340" s="142"/>
      <c r="QFZ2340" s="142"/>
      <c r="QGA2340" s="142"/>
      <c r="QGB2340" s="142"/>
      <c r="QGC2340" s="142"/>
      <c r="QGD2340" s="142"/>
      <c r="QGE2340" s="142"/>
      <c r="QGF2340" s="142"/>
      <c r="QGG2340" s="142"/>
      <c r="QGH2340" s="142"/>
      <c r="QGI2340" s="142"/>
      <c r="QGJ2340" s="142"/>
      <c r="QGK2340" s="142"/>
      <c r="QGL2340" s="142"/>
      <c r="QGM2340" s="142"/>
      <c r="QGN2340" s="142"/>
      <c r="QGO2340" s="142"/>
      <c r="QGP2340" s="142"/>
      <c r="QGQ2340" s="142"/>
      <c r="QGR2340" s="142"/>
      <c r="QGS2340" s="142"/>
      <c r="QGT2340" s="142"/>
      <c r="QGU2340" s="142"/>
      <c r="QGV2340" s="142"/>
      <c r="QGW2340" s="142"/>
      <c r="QGX2340" s="142"/>
      <c r="QGY2340" s="142"/>
      <c r="QGZ2340" s="142"/>
      <c r="QHA2340" s="142"/>
      <c r="QHB2340" s="142"/>
      <c r="QHC2340" s="142"/>
      <c r="QHD2340" s="142"/>
      <c r="QHE2340" s="142"/>
      <c r="QHF2340" s="142"/>
      <c r="QHG2340" s="142"/>
      <c r="QHH2340" s="142"/>
      <c r="QHI2340" s="142"/>
      <c r="QHJ2340" s="142"/>
      <c r="QHK2340" s="142"/>
      <c r="QHL2340" s="142"/>
      <c r="QHM2340" s="142"/>
      <c r="QHN2340" s="142"/>
      <c r="QHO2340" s="142"/>
      <c r="QHP2340" s="142"/>
      <c r="QHQ2340" s="142"/>
      <c r="QHR2340" s="142"/>
      <c r="QHS2340" s="142"/>
      <c r="QHT2340" s="142"/>
      <c r="QHU2340" s="142"/>
      <c r="QHV2340" s="142"/>
      <c r="QHW2340" s="142"/>
      <c r="QHX2340" s="142"/>
      <c r="QHY2340" s="142"/>
      <c r="QHZ2340" s="142"/>
      <c r="QIA2340" s="142"/>
      <c r="QIB2340" s="142"/>
      <c r="QIC2340" s="142"/>
      <c r="QID2340" s="142"/>
      <c r="QIE2340" s="142"/>
      <c r="QIF2340" s="142"/>
      <c r="QIG2340" s="142"/>
      <c r="QIH2340" s="142"/>
      <c r="QII2340" s="142"/>
      <c r="QIJ2340" s="142"/>
      <c r="QIK2340" s="142"/>
      <c r="QIL2340" s="142"/>
      <c r="QIM2340" s="142"/>
      <c r="QIN2340" s="142"/>
      <c r="QIO2340" s="142"/>
      <c r="QIP2340" s="142"/>
      <c r="QIQ2340" s="142"/>
      <c r="QIR2340" s="142"/>
      <c r="QIS2340" s="142"/>
      <c r="QIT2340" s="142"/>
      <c r="QIU2340" s="142"/>
      <c r="QIV2340" s="142"/>
      <c r="QIW2340" s="142"/>
      <c r="QIX2340" s="142"/>
      <c r="QIY2340" s="142"/>
      <c r="QIZ2340" s="142"/>
      <c r="QJA2340" s="142"/>
      <c r="QJB2340" s="142"/>
      <c r="QJC2340" s="142"/>
      <c r="QJD2340" s="142"/>
      <c r="QJE2340" s="142"/>
      <c r="QJF2340" s="142"/>
      <c r="QJG2340" s="142"/>
      <c r="QJH2340" s="142"/>
      <c r="QJI2340" s="142"/>
      <c r="QJJ2340" s="142"/>
      <c r="QJK2340" s="142"/>
      <c r="QJL2340" s="142"/>
      <c r="QJM2340" s="142"/>
      <c r="QJN2340" s="142"/>
      <c r="QJO2340" s="142"/>
      <c r="QJP2340" s="142"/>
      <c r="QJQ2340" s="142"/>
      <c r="QJR2340" s="142"/>
      <c r="QJS2340" s="142"/>
      <c r="QJT2340" s="142"/>
      <c r="QJU2340" s="142"/>
      <c r="QJV2340" s="142"/>
      <c r="QJW2340" s="142"/>
      <c r="QJX2340" s="142"/>
      <c r="QJY2340" s="142"/>
      <c r="QJZ2340" s="142"/>
      <c r="QKA2340" s="142"/>
      <c r="QKB2340" s="142"/>
      <c r="QKC2340" s="142"/>
      <c r="QKD2340" s="142"/>
      <c r="QKE2340" s="142"/>
      <c r="QKF2340" s="142"/>
      <c r="QKG2340" s="142"/>
      <c r="QKH2340" s="142"/>
      <c r="QKI2340" s="142"/>
      <c r="QKJ2340" s="142"/>
      <c r="QKK2340" s="142"/>
      <c r="QKL2340" s="142"/>
      <c r="QKM2340" s="142"/>
      <c r="QKN2340" s="142"/>
      <c r="QKO2340" s="142"/>
      <c r="QKP2340" s="142"/>
      <c r="QKQ2340" s="142"/>
      <c r="QKR2340" s="142"/>
      <c r="QKS2340" s="142"/>
      <c r="QKT2340" s="142"/>
      <c r="QKU2340" s="142"/>
      <c r="QKV2340" s="142"/>
      <c r="QKW2340" s="142"/>
      <c r="QKX2340" s="142"/>
      <c r="QKY2340" s="142"/>
      <c r="QKZ2340" s="142"/>
      <c r="QLA2340" s="142"/>
      <c r="QLB2340" s="142"/>
      <c r="QLC2340" s="142"/>
      <c r="QLD2340" s="142"/>
      <c r="QLE2340" s="142"/>
      <c r="QLF2340" s="142"/>
      <c r="QLG2340" s="142"/>
      <c r="QLH2340" s="142"/>
      <c r="QLI2340" s="142"/>
      <c r="QLJ2340" s="142"/>
      <c r="QLK2340" s="142"/>
      <c r="QLL2340" s="142"/>
      <c r="QLM2340" s="142"/>
      <c r="QLN2340" s="142"/>
      <c r="QLO2340" s="142"/>
      <c r="QLP2340" s="142"/>
      <c r="QLQ2340" s="142"/>
      <c r="QLR2340" s="142"/>
      <c r="QLS2340" s="142"/>
      <c r="QLT2340" s="142"/>
      <c r="QLU2340" s="142"/>
      <c r="QLV2340" s="142"/>
      <c r="QLW2340" s="142"/>
      <c r="QLX2340" s="142"/>
      <c r="QLY2340" s="142"/>
      <c r="QLZ2340" s="142"/>
      <c r="QMA2340" s="142"/>
      <c r="QMB2340" s="142"/>
      <c r="QMC2340" s="142"/>
      <c r="QMD2340" s="142"/>
      <c r="QME2340" s="142"/>
      <c r="QMF2340" s="142"/>
      <c r="QMG2340" s="142"/>
      <c r="QMH2340" s="142"/>
      <c r="QMI2340" s="142"/>
      <c r="QMJ2340" s="142"/>
      <c r="QMK2340" s="142"/>
      <c r="QML2340" s="142"/>
      <c r="QMM2340" s="142"/>
      <c r="QMN2340" s="142"/>
      <c r="QMO2340" s="142"/>
      <c r="QMP2340" s="142"/>
      <c r="QMQ2340" s="142"/>
      <c r="QMR2340" s="142"/>
      <c r="QMS2340" s="142"/>
      <c r="QMT2340" s="142"/>
      <c r="QMU2340" s="142"/>
      <c r="QMV2340" s="142"/>
      <c r="QMW2340" s="142"/>
      <c r="QMX2340" s="142"/>
      <c r="QMY2340" s="142"/>
      <c r="QMZ2340" s="142"/>
      <c r="QNA2340" s="142"/>
      <c r="QNB2340" s="142"/>
      <c r="QNC2340" s="142"/>
      <c r="QND2340" s="142"/>
      <c r="QNE2340" s="142"/>
      <c r="QNF2340" s="142"/>
      <c r="QNG2340" s="142"/>
      <c r="QNH2340" s="142"/>
      <c r="QNI2340" s="142"/>
      <c r="QNJ2340" s="142"/>
      <c r="QNK2340" s="142"/>
      <c r="QNL2340" s="142"/>
      <c r="QNM2340" s="142"/>
      <c r="QNN2340" s="142"/>
      <c r="QNO2340" s="142"/>
      <c r="QNP2340" s="142"/>
      <c r="QNQ2340" s="142"/>
      <c r="QNR2340" s="142"/>
      <c r="QNS2340" s="142"/>
      <c r="QNT2340" s="142"/>
      <c r="QNU2340" s="142"/>
      <c r="QNV2340" s="142"/>
      <c r="QNW2340" s="142"/>
      <c r="QNX2340" s="142"/>
      <c r="QNY2340" s="142"/>
      <c r="QNZ2340" s="142"/>
      <c r="QOA2340" s="142"/>
      <c r="QOB2340" s="142"/>
      <c r="QOC2340" s="142"/>
      <c r="QOD2340" s="142"/>
      <c r="QOE2340" s="142"/>
      <c r="QOF2340" s="142"/>
      <c r="QOG2340" s="142"/>
      <c r="QOH2340" s="142"/>
      <c r="QOI2340" s="142"/>
      <c r="QOJ2340" s="142"/>
      <c r="QOK2340" s="142"/>
      <c r="QOL2340" s="142"/>
      <c r="QOM2340" s="142"/>
      <c r="QON2340" s="142"/>
      <c r="QOO2340" s="142"/>
      <c r="QOP2340" s="142"/>
      <c r="QOQ2340" s="142"/>
      <c r="QOR2340" s="142"/>
      <c r="QOS2340" s="142"/>
      <c r="QOT2340" s="142"/>
      <c r="QOU2340" s="142"/>
      <c r="QOV2340" s="142"/>
      <c r="QOW2340" s="142"/>
      <c r="QOX2340" s="142"/>
      <c r="QOY2340" s="142"/>
      <c r="QOZ2340" s="142"/>
      <c r="QPA2340" s="142"/>
      <c r="QPB2340" s="142"/>
      <c r="QPC2340" s="142"/>
      <c r="QPD2340" s="142"/>
      <c r="QPE2340" s="142"/>
      <c r="QPF2340" s="142"/>
      <c r="QPG2340" s="142"/>
      <c r="QPH2340" s="142"/>
      <c r="QPI2340" s="142"/>
      <c r="QPJ2340" s="142"/>
      <c r="QPK2340" s="142"/>
      <c r="QPL2340" s="142"/>
      <c r="QPM2340" s="142"/>
      <c r="QPN2340" s="142"/>
      <c r="QPO2340" s="142"/>
      <c r="QPP2340" s="142"/>
      <c r="QPQ2340" s="142"/>
      <c r="QPR2340" s="142"/>
      <c r="QPS2340" s="142"/>
      <c r="QPT2340" s="142"/>
      <c r="QPU2340" s="142"/>
      <c r="QPV2340" s="142"/>
      <c r="QPW2340" s="142"/>
      <c r="QPX2340" s="142"/>
      <c r="QPY2340" s="142"/>
      <c r="QPZ2340" s="142"/>
      <c r="QQA2340" s="142"/>
      <c r="QQB2340" s="142"/>
      <c r="QQC2340" s="142"/>
      <c r="QQD2340" s="142"/>
      <c r="QQE2340" s="142"/>
      <c r="QQF2340" s="142"/>
      <c r="QQG2340" s="142"/>
      <c r="QQH2340" s="142"/>
      <c r="QQI2340" s="142"/>
      <c r="QQJ2340" s="142"/>
      <c r="QQK2340" s="142"/>
      <c r="QQL2340" s="142"/>
      <c r="QQM2340" s="142"/>
      <c r="QQN2340" s="142"/>
      <c r="QQO2340" s="142"/>
      <c r="QQP2340" s="142"/>
      <c r="QQQ2340" s="142"/>
      <c r="QQR2340" s="142"/>
      <c r="QQS2340" s="142"/>
      <c r="QQT2340" s="142"/>
      <c r="QQU2340" s="142"/>
      <c r="QQV2340" s="142"/>
      <c r="QQW2340" s="142"/>
      <c r="QQX2340" s="142"/>
      <c r="QQY2340" s="142"/>
      <c r="QQZ2340" s="142"/>
      <c r="QRA2340" s="142"/>
      <c r="QRB2340" s="142"/>
      <c r="QRC2340" s="142"/>
      <c r="QRD2340" s="142"/>
      <c r="QRE2340" s="142"/>
      <c r="QRF2340" s="142"/>
      <c r="QRG2340" s="142"/>
      <c r="QRH2340" s="142"/>
      <c r="QRI2340" s="142"/>
      <c r="QRJ2340" s="142"/>
      <c r="QRK2340" s="142"/>
      <c r="QRL2340" s="142"/>
      <c r="QRM2340" s="142"/>
      <c r="QRN2340" s="142"/>
      <c r="QRO2340" s="142"/>
      <c r="QRP2340" s="142"/>
      <c r="QRQ2340" s="142"/>
      <c r="QRR2340" s="142"/>
      <c r="QRS2340" s="142"/>
      <c r="QRT2340" s="142"/>
      <c r="QRU2340" s="142"/>
      <c r="QRV2340" s="142"/>
      <c r="QRW2340" s="142"/>
      <c r="QRX2340" s="142"/>
      <c r="QRY2340" s="142"/>
      <c r="QRZ2340" s="142"/>
      <c r="QSA2340" s="142"/>
      <c r="QSB2340" s="142"/>
      <c r="QSC2340" s="142"/>
      <c r="QSD2340" s="142"/>
      <c r="QSE2340" s="142"/>
      <c r="QSF2340" s="142"/>
      <c r="QSG2340" s="142"/>
      <c r="QSH2340" s="142"/>
      <c r="QSI2340" s="142"/>
      <c r="QSJ2340" s="142"/>
      <c r="QSK2340" s="142"/>
      <c r="QSL2340" s="142"/>
      <c r="QSM2340" s="142"/>
      <c r="QSN2340" s="142"/>
      <c r="QSO2340" s="142"/>
      <c r="QSP2340" s="142"/>
      <c r="QSQ2340" s="142"/>
      <c r="QSR2340" s="142"/>
      <c r="QSS2340" s="142"/>
      <c r="QST2340" s="142"/>
      <c r="QSU2340" s="142"/>
      <c r="QSV2340" s="142"/>
      <c r="QSW2340" s="142"/>
      <c r="QSX2340" s="142"/>
      <c r="QSY2340" s="142"/>
      <c r="QSZ2340" s="142"/>
      <c r="QTA2340" s="142"/>
      <c r="QTB2340" s="142"/>
      <c r="QTC2340" s="142"/>
      <c r="QTD2340" s="142"/>
      <c r="QTE2340" s="142"/>
      <c r="QTF2340" s="142"/>
      <c r="QTG2340" s="142"/>
      <c r="QTH2340" s="142"/>
      <c r="QTI2340" s="142"/>
      <c r="QTJ2340" s="142"/>
      <c r="QTK2340" s="142"/>
      <c r="QTL2340" s="142"/>
      <c r="QTM2340" s="142"/>
      <c r="QTN2340" s="142"/>
      <c r="QTO2340" s="142"/>
      <c r="QTP2340" s="142"/>
      <c r="QTQ2340" s="142"/>
      <c r="QTR2340" s="142"/>
      <c r="QTS2340" s="142"/>
      <c r="QTT2340" s="142"/>
      <c r="QTU2340" s="142"/>
      <c r="QTV2340" s="142"/>
      <c r="QTW2340" s="142"/>
      <c r="QTX2340" s="142"/>
      <c r="QTY2340" s="142"/>
      <c r="QTZ2340" s="142"/>
      <c r="QUA2340" s="142"/>
      <c r="QUB2340" s="142"/>
      <c r="QUC2340" s="142"/>
      <c r="QUD2340" s="142"/>
      <c r="QUE2340" s="142"/>
      <c r="QUF2340" s="142"/>
      <c r="QUG2340" s="142"/>
      <c r="QUH2340" s="142"/>
      <c r="QUI2340" s="142"/>
      <c r="QUJ2340" s="142"/>
      <c r="QUK2340" s="142"/>
      <c r="QUL2340" s="142"/>
      <c r="QUM2340" s="142"/>
      <c r="QUN2340" s="142"/>
      <c r="QUO2340" s="142"/>
      <c r="QUP2340" s="142"/>
      <c r="QUQ2340" s="142"/>
      <c r="QUR2340" s="142"/>
      <c r="QUS2340" s="142"/>
      <c r="QUT2340" s="142"/>
      <c r="QUU2340" s="142"/>
      <c r="QUV2340" s="142"/>
      <c r="QUW2340" s="142"/>
      <c r="QUX2340" s="142"/>
      <c r="QUY2340" s="142"/>
      <c r="QUZ2340" s="142"/>
      <c r="QVA2340" s="142"/>
      <c r="QVB2340" s="142"/>
      <c r="QVC2340" s="142"/>
      <c r="QVD2340" s="142"/>
      <c r="QVE2340" s="142"/>
      <c r="QVF2340" s="142"/>
      <c r="QVG2340" s="142"/>
      <c r="QVH2340" s="142"/>
      <c r="QVI2340" s="142"/>
      <c r="QVJ2340" s="142"/>
      <c r="QVK2340" s="142"/>
      <c r="QVL2340" s="142"/>
      <c r="QVM2340" s="142"/>
      <c r="QVN2340" s="142"/>
      <c r="QVO2340" s="142"/>
      <c r="QVP2340" s="142"/>
      <c r="QVQ2340" s="142"/>
      <c r="QVR2340" s="142"/>
      <c r="QVS2340" s="142"/>
      <c r="QVT2340" s="142"/>
      <c r="QVU2340" s="142"/>
      <c r="QVV2340" s="142"/>
      <c r="QVW2340" s="142"/>
      <c r="QVX2340" s="142"/>
      <c r="QVY2340" s="142"/>
      <c r="QVZ2340" s="142"/>
      <c r="QWA2340" s="142"/>
      <c r="QWB2340" s="142"/>
      <c r="QWC2340" s="142"/>
      <c r="QWD2340" s="142"/>
      <c r="QWE2340" s="142"/>
      <c r="QWF2340" s="142"/>
      <c r="QWG2340" s="142"/>
      <c r="QWH2340" s="142"/>
      <c r="QWI2340" s="142"/>
      <c r="QWJ2340" s="142"/>
      <c r="QWK2340" s="142"/>
      <c r="QWL2340" s="142"/>
      <c r="QWM2340" s="142"/>
      <c r="QWN2340" s="142"/>
      <c r="QWO2340" s="142"/>
      <c r="QWP2340" s="142"/>
      <c r="QWQ2340" s="142"/>
      <c r="QWR2340" s="142"/>
      <c r="QWS2340" s="142"/>
      <c r="QWT2340" s="142"/>
      <c r="QWU2340" s="142"/>
      <c r="QWV2340" s="142"/>
      <c r="QWW2340" s="142"/>
      <c r="QWX2340" s="142"/>
      <c r="QWY2340" s="142"/>
      <c r="QWZ2340" s="142"/>
      <c r="QXA2340" s="142"/>
      <c r="QXB2340" s="142"/>
      <c r="QXC2340" s="142"/>
      <c r="QXD2340" s="142"/>
      <c r="QXE2340" s="142"/>
      <c r="QXF2340" s="142"/>
      <c r="QXG2340" s="142"/>
      <c r="QXH2340" s="142"/>
      <c r="QXI2340" s="142"/>
      <c r="QXJ2340" s="142"/>
      <c r="QXK2340" s="142"/>
      <c r="QXL2340" s="142"/>
      <c r="QXM2340" s="142"/>
      <c r="QXN2340" s="142"/>
      <c r="QXO2340" s="142"/>
      <c r="QXP2340" s="142"/>
      <c r="QXQ2340" s="142"/>
      <c r="QXR2340" s="142"/>
      <c r="QXS2340" s="142"/>
      <c r="QXT2340" s="142"/>
      <c r="QXU2340" s="142"/>
      <c r="QXV2340" s="142"/>
      <c r="QXW2340" s="142"/>
      <c r="QXX2340" s="142"/>
      <c r="QXY2340" s="142"/>
      <c r="QXZ2340" s="142"/>
      <c r="QYA2340" s="142"/>
      <c r="QYB2340" s="142"/>
      <c r="QYC2340" s="142"/>
      <c r="QYD2340" s="142"/>
      <c r="QYE2340" s="142"/>
      <c r="QYF2340" s="142"/>
      <c r="QYG2340" s="142"/>
      <c r="QYH2340" s="142"/>
      <c r="QYI2340" s="142"/>
      <c r="QYJ2340" s="142"/>
      <c r="QYK2340" s="142"/>
      <c r="QYL2340" s="142"/>
      <c r="QYM2340" s="142"/>
      <c r="QYN2340" s="142"/>
      <c r="QYO2340" s="142"/>
      <c r="QYP2340" s="142"/>
      <c r="QYQ2340" s="142"/>
      <c r="QYR2340" s="142"/>
      <c r="QYS2340" s="142"/>
      <c r="QYT2340" s="142"/>
      <c r="QYU2340" s="142"/>
      <c r="QYV2340" s="142"/>
      <c r="QYW2340" s="142"/>
      <c r="QYX2340" s="142"/>
      <c r="QYY2340" s="142"/>
      <c r="QYZ2340" s="142"/>
      <c r="QZA2340" s="142"/>
      <c r="QZB2340" s="142"/>
      <c r="QZC2340" s="142"/>
      <c r="QZD2340" s="142"/>
      <c r="QZE2340" s="142"/>
      <c r="QZF2340" s="142"/>
      <c r="QZG2340" s="142"/>
      <c r="QZH2340" s="142"/>
      <c r="QZI2340" s="142"/>
      <c r="QZJ2340" s="142"/>
      <c r="QZK2340" s="142"/>
      <c r="QZL2340" s="142"/>
      <c r="QZM2340" s="142"/>
      <c r="QZN2340" s="142"/>
      <c r="QZO2340" s="142"/>
      <c r="QZP2340" s="142"/>
      <c r="QZQ2340" s="142"/>
      <c r="QZR2340" s="142"/>
      <c r="QZS2340" s="142"/>
      <c r="QZT2340" s="142"/>
      <c r="QZU2340" s="142"/>
      <c r="QZV2340" s="142"/>
      <c r="QZW2340" s="142"/>
      <c r="QZX2340" s="142"/>
      <c r="QZY2340" s="142"/>
      <c r="QZZ2340" s="142"/>
      <c r="RAA2340" s="142"/>
      <c r="RAB2340" s="142"/>
      <c r="RAC2340" s="142"/>
      <c r="RAD2340" s="142"/>
      <c r="RAE2340" s="142"/>
      <c r="RAF2340" s="142"/>
      <c r="RAG2340" s="142"/>
      <c r="RAH2340" s="142"/>
      <c r="RAI2340" s="142"/>
      <c r="RAJ2340" s="142"/>
      <c r="RAK2340" s="142"/>
      <c r="RAL2340" s="142"/>
      <c r="RAM2340" s="142"/>
      <c r="RAN2340" s="142"/>
      <c r="RAO2340" s="142"/>
      <c r="RAP2340" s="142"/>
      <c r="RAQ2340" s="142"/>
      <c r="RAR2340" s="142"/>
      <c r="RAS2340" s="142"/>
      <c r="RAT2340" s="142"/>
      <c r="RAU2340" s="142"/>
      <c r="RAV2340" s="142"/>
      <c r="RAW2340" s="142"/>
      <c r="RAX2340" s="142"/>
      <c r="RAY2340" s="142"/>
      <c r="RAZ2340" s="142"/>
      <c r="RBA2340" s="142"/>
      <c r="RBB2340" s="142"/>
      <c r="RBC2340" s="142"/>
      <c r="RBD2340" s="142"/>
      <c r="RBE2340" s="142"/>
      <c r="RBF2340" s="142"/>
      <c r="RBG2340" s="142"/>
      <c r="RBH2340" s="142"/>
      <c r="RBI2340" s="142"/>
      <c r="RBJ2340" s="142"/>
      <c r="RBK2340" s="142"/>
      <c r="RBL2340" s="142"/>
      <c r="RBM2340" s="142"/>
      <c r="RBN2340" s="142"/>
      <c r="RBO2340" s="142"/>
      <c r="RBP2340" s="142"/>
      <c r="RBQ2340" s="142"/>
      <c r="RBR2340" s="142"/>
      <c r="RBS2340" s="142"/>
      <c r="RBT2340" s="142"/>
      <c r="RBU2340" s="142"/>
      <c r="RBV2340" s="142"/>
      <c r="RBW2340" s="142"/>
      <c r="RBX2340" s="142"/>
      <c r="RBY2340" s="142"/>
      <c r="RBZ2340" s="142"/>
      <c r="RCA2340" s="142"/>
      <c r="RCB2340" s="142"/>
      <c r="RCC2340" s="142"/>
      <c r="RCD2340" s="142"/>
      <c r="RCE2340" s="142"/>
      <c r="RCF2340" s="142"/>
      <c r="RCG2340" s="142"/>
      <c r="RCH2340" s="142"/>
      <c r="RCI2340" s="142"/>
      <c r="RCJ2340" s="142"/>
      <c r="RCK2340" s="142"/>
      <c r="RCL2340" s="142"/>
      <c r="RCM2340" s="142"/>
      <c r="RCN2340" s="142"/>
      <c r="RCO2340" s="142"/>
      <c r="RCP2340" s="142"/>
      <c r="RCQ2340" s="142"/>
      <c r="RCR2340" s="142"/>
      <c r="RCS2340" s="142"/>
      <c r="RCT2340" s="142"/>
      <c r="RCU2340" s="142"/>
      <c r="RCV2340" s="142"/>
      <c r="RCW2340" s="142"/>
      <c r="RCX2340" s="142"/>
      <c r="RCY2340" s="142"/>
      <c r="RCZ2340" s="142"/>
      <c r="RDA2340" s="142"/>
      <c r="RDB2340" s="142"/>
      <c r="RDC2340" s="142"/>
      <c r="RDD2340" s="142"/>
      <c r="RDE2340" s="142"/>
      <c r="RDF2340" s="142"/>
      <c r="RDG2340" s="142"/>
      <c r="RDH2340" s="142"/>
      <c r="RDI2340" s="142"/>
      <c r="RDJ2340" s="142"/>
      <c r="RDK2340" s="142"/>
      <c r="RDL2340" s="142"/>
      <c r="RDM2340" s="142"/>
      <c r="RDN2340" s="142"/>
      <c r="RDO2340" s="142"/>
      <c r="RDP2340" s="142"/>
      <c r="RDQ2340" s="142"/>
      <c r="RDR2340" s="142"/>
      <c r="RDS2340" s="142"/>
      <c r="RDT2340" s="142"/>
      <c r="RDU2340" s="142"/>
      <c r="RDV2340" s="142"/>
      <c r="RDW2340" s="142"/>
      <c r="RDX2340" s="142"/>
      <c r="RDY2340" s="142"/>
      <c r="RDZ2340" s="142"/>
      <c r="REA2340" s="142"/>
      <c r="REB2340" s="142"/>
      <c r="REC2340" s="142"/>
      <c r="RED2340" s="142"/>
      <c r="REE2340" s="142"/>
      <c r="REF2340" s="142"/>
      <c r="REG2340" s="142"/>
      <c r="REH2340" s="142"/>
      <c r="REI2340" s="142"/>
      <c r="REJ2340" s="142"/>
      <c r="REK2340" s="142"/>
      <c r="REL2340" s="142"/>
      <c r="REM2340" s="142"/>
      <c r="REN2340" s="142"/>
      <c r="REO2340" s="142"/>
      <c r="REP2340" s="142"/>
      <c r="REQ2340" s="142"/>
      <c r="RER2340" s="142"/>
      <c r="RES2340" s="142"/>
      <c r="RET2340" s="142"/>
      <c r="REU2340" s="142"/>
      <c r="REV2340" s="142"/>
      <c r="REW2340" s="142"/>
      <c r="REX2340" s="142"/>
      <c r="REY2340" s="142"/>
      <c r="REZ2340" s="142"/>
      <c r="RFA2340" s="142"/>
      <c r="RFB2340" s="142"/>
      <c r="RFC2340" s="142"/>
      <c r="RFD2340" s="142"/>
      <c r="RFE2340" s="142"/>
      <c r="RFF2340" s="142"/>
      <c r="RFG2340" s="142"/>
      <c r="RFH2340" s="142"/>
      <c r="RFI2340" s="142"/>
      <c r="RFJ2340" s="142"/>
      <c r="RFK2340" s="142"/>
      <c r="RFL2340" s="142"/>
      <c r="RFM2340" s="142"/>
      <c r="RFN2340" s="142"/>
      <c r="RFO2340" s="142"/>
      <c r="RFP2340" s="142"/>
      <c r="RFQ2340" s="142"/>
      <c r="RFR2340" s="142"/>
      <c r="RFS2340" s="142"/>
      <c r="RFT2340" s="142"/>
      <c r="RFU2340" s="142"/>
      <c r="RFV2340" s="142"/>
      <c r="RFW2340" s="142"/>
      <c r="RFX2340" s="142"/>
      <c r="RFY2340" s="142"/>
      <c r="RFZ2340" s="142"/>
      <c r="RGA2340" s="142"/>
      <c r="RGB2340" s="142"/>
      <c r="RGC2340" s="142"/>
      <c r="RGD2340" s="142"/>
      <c r="RGE2340" s="142"/>
      <c r="RGF2340" s="142"/>
      <c r="RGG2340" s="142"/>
      <c r="RGH2340" s="142"/>
      <c r="RGI2340" s="142"/>
      <c r="RGJ2340" s="142"/>
      <c r="RGK2340" s="142"/>
      <c r="RGL2340" s="142"/>
      <c r="RGM2340" s="142"/>
      <c r="RGN2340" s="142"/>
      <c r="RGO2340" s="142"/>
      <c r="RGP2340" s="142"/>
      <c r="RGQ2340" s="142"/>
      <c r="RGR2340" s="142"/>
      <c r="RGS2340" s="142"/>
      <c r="RGT2340" s="142"/>
      <c r="RGU2340" s="142"/>
      <c r="RGV2340" s="142"/>
      <c r="RGW2340" s="142"/>
      <c r="RGX2340" s="142"/>
      <c r="RGY2340" s="142"/>
      <c r="RGZ2340" s="142"/>
      <c r="RHA2340" s="142"/>
      <c r="RHB2340" s="142"/>
      <c r="RHC2340" s="142"/>
      <c r="RHD2340" s="142"/>
      <c r="RHE2340" s="142"/>
      <c r="RHF2340" s="142"/>
      <c r="RHG2340" s="142"/>
      <c r="RHH2340" s="142"/>
      <c r="RHI2340" s="142"/>
      <c r="RHJ2340" s="142"/>
      <c r="RHK2340" s="142"/>
      <c r="RHL2340" s="142"/>
      <c r="RHM2340" s="142"/>
      <c r="RHN2340" s="142"/>
      <c r="RHO2340" s="142"/>
      <c r="RHP2340" s="142"/>
      <c r="RHQ2340" s="142"/>
      <c r="RHR2340" s="142"/>
      <c r="RHS2340" s="142"/>
      <c r="RHT2340" s="142"/>
      <c r="RHU2340" s="142"/>
      <c r="RHV2340" s="142"/>
      <c r="RHW2340" s="142"/>
      <c r="RHX2340" s="142"/>
      <c r="RHY2340" s="142"/>
      <c r="RHZ2340" s="142"/>
      <c r="RIA2340" s="142"/>
      <c r="RIB2340" s="142"/>
      <c r="RIC2340" s="142"/>
      <c r="RID2340" s="142"/>
      <c r="RIE2340" s="142"/>
      <c r="RIF2340" s="142"/>
      <c r="RIG2340" s="142"/>
      <c r="RIH2340" s="142"/>
      <c r="RII2340" s="142"/>
      <c r="RIJ2340" s="142"/>
      <c r="RIK2340" s="142"/>
      <c r="RIL2340" s="142"/>
      <c r="RIM2340" s="142"/>
      <c r="RIN2340" s="142"/>
      <c r="RIO2340" s="142"/>
      <c r="RIP2340" s="142"/>
      <c r="RIQ2340" s="142"/>
      <c r="RIR2340" s="142"/>
      <c r="RIS2340" s="142"/>
      <c r="RIT2340" s="142"/>
      <c r="RIU2340" s="142"/>
      <c r="RIV2340" s="142"/>
      <c r="RIW2340" s="142"/>
      <c r="RIX2340" s="142"/>
      <c r="RIY2340" s="142"/>
      <c r="RIZ2340" s="142"/>
      <c r="RJA2340" s="142"/>
      <c r="RJB2340" s="142"/>
      <c r="RJC2340" s="142"/>
      <c r="RJD2340" s="142"/>
      <c r="RJE2340" s="142"/>
      <c r="RJF2340" s="142"/>
      <c r="RJG2340" s="142"/>
      <c r="RJH2340" s="142"/>
      <c r="RJI2340" s="142"/>
      <c r="RJJ2340" s="142"/>
      <c r="RJK2340" s="142"/>
      <c r="RJL2340" s="142"/>
      <c r="RJM2340" s="142"/>
      <c r="RJN2340" s="142"/>
      <c r="RJO2340" s="142"/>
      <c r="RJP2340" s="142"/>
      <c r="RJQ2340" s="142"/>
      <c r="RJR2340" s="142"/>
      <c r="RJS2340" s="142"/>
      <c r="RJT2340" s="142"/>
      <c r="RJU2340" s="142"/>
      <c r="RJV2340" s="142"/>
      <c r="RJW2340" s="142"/>
      <c r="RJX2340" s="142"/>
      <c r="RJY2340" s="142"/>
      <c r="RJZ2340" s="142"/>
      <c r="RKA2340" s="142"/>
      <c r="RKB2340" s="142"/>
      <c r="RKC2340" s="142"/>
      <c r="RKD2340" s="142"/>
      <c r="RKE2340" s="142"/>
      <c r="RKF2340" s="142"/>
      <c r="RKG2340" s="142"/>
      <c r="RKH2340" s="142"/>
      <c r="RKI2340" s="142"/>
      <c r="RKJ2340" s="142"/>
      <c r="RKK2340" s="142"/>
      <c r="RKL2340" s="142"/>
      <c r="RKM2340" s="142"/>
      <c r="RKN2340" s="142"/>
      <c r="RKO2340" s="142"/>
      <c r="RKP2340" s="142"/>
      <c r="RKQ2340" s="142"/>
      <c r="RKR2340" s="142"/>
      <c r="RKS2340" s="142"/>
      <c r="RKT2340" s="142"/>
      <c r="RKU2340" s="142"/>
      <c r="RKV2340" s="142"/>
      <c r="RKW2340" s="142"/>
      <c r="RKX2340" s="142"/>
      <c r="RKY2340" s="142"/>
      <c r="RKZ2340" s="142"/>
      <c r="RLA2340" s="142"/>
      <c r="RLB2340" s="142"/>
      <c r="RLC2340" s="142"/>
      <c r="RLD2340" s="142"/>
      <c r="RLE2340" s="142"/>
      <c r="RLF2340" s="142"/>
      <c r="RLG2340" s="142"/>
      <c r="RLH2340" s="142"/>
      <c r="RLI2340" s="142"/>
      <c r="RLJ2340" s="142"/>
      <c r="RLK2340" s="142"/>
      <c r="RLL2340" s="142"/>
      <c r="RLM2340" s="142"/>
      <c r="RLN2340" s="142"/>
      <c r="RLO2340" s="142"/>
      <c r="RLP2340" s="142"/>
      <c r="RLQ2340" s="142"/>
      <c r="RLR2340" s="142"/>
      <c r="RLS2340" s="142"/>
      <c r="RLT2340" s="142"/>
      <c r="RLU2340" s="142"/>
      <c r="RLV2340" s="142"/>
      <c r="RLW2340" s="142"/>
      <c r="RLX2340" s="142"/>
      <c r="RLY2340" s="142"/>
      <c r="RLZ2340" s="142"/>
      <c r="RMA2340" s="142"/>
      <c r="RMB2340" s="142"/>
      <c r="RMC2340" s="142"/>
      <c r="RMD2340" s="142"/>
      <c r="RME2340" s="142"/>
      <c r="RMF2340" s="142"/>
      <c r="RMG2340" s="142"/>
      <c r="RMH2340" s="142"/>
      <c r="RMI2340" s="142"/>
      <c r="RMJ2340" s="142"/>
      <c r="RMK2340" s="142"/>
      <c r="RML2340" s="142"/>
      <c r="RMM2340" s="142"/>
      <c r="RMN2340" s="142"/>
      <c r="RMO2340" s="142"/>
      <c r="RMP2340" s="142"/>
      <c r="RMQ2340" s="142"/>
      <c r="RMR2340" s="142"/>
      <c r="RMS2340" s="142"/>
      <c r="RMT2340" s="142"/>
      <c r="RMU2340" s="142"/>
      <c r="RMV2340" s="142"/>
      <c r="RMW2340" s="142"/>
      <c r="RMX2340" s="142"/>
      <c r="RMY2340" s="142"/>
      <c r="RMZ2340" s="142"/>
      <c r="RNA2340" s="142"/>
      <c r="RNB2340" s="142"/>
      <c r="RNC2340" s="142"/>
      <c r="RND2340" s="142"/>
      <c r="RNE2340" s="142"/>
      <c r="RNF2340" s="142"/>
      <c r="RNG2340" s="142"/>
      <c r="RNH2340" s="142"/>
      <c r="RNI2340" s="142"/>
      <c r="RNJ2340" s="142"/>
      <c r="RNK2340" s="142"/>
      <c r="RNL2340" s="142"/>
      <c r="RNM2340" s="142"/>
      <c r="RNN2340" s="142"/>
      <c r="RNO2340" s="142"/>
      <c r="RNP2340" s="142"/>
      <c r="RNQ2340" s="142"/>
      <c r="RNR2340" s="142"/>
      <c r="RNS2340" s="142"/>
      <c r="RNT2340" s="142"/>
      <c r="RNU2340" s="142"/>
      <c r="RNV2340" s="142"/>
      <c r="RNW2340" s="142"/>
      <c r="RNX2340" s="142"/>
      <c r="RNY2340" s="142"/>
      <c r="RNZ2340" s="142"/>
      <c r="ROA2340" s="142"/>
      <c r="ROB2340" s="142"/>
      <c r="ROC2340" s="142"/>
      <c r="ROD2340" s="142"/>
      <c r="ROE2340" s="142"/>
      <c r="ROF2340" s="142"/>
      <c r="ROG2340" s="142"/>
      <c r="ROH2340" s="142"/>
      <c r="ROI2340" s="142"/>
      <c r="ROJ2340" s="142"/>
      <c r="ROK2340" s="142"/>
      <c r="ROL2340" s="142"/>
      <c r="ROM2340" s="142"/>
      <c r="RON2340" s="142"/>
      <c r="ROO2340" s="142"/>
      <c r="ROP2340" s="142"/>
      <c r="ROQ2340" s="142"/>
      <c r="ROR2340" s="142"/>
      <c r="ROS2340" s="142"/>
      <c r="ROT2340" s="142"/>
      <c r="ROU2340" s="142"/>
      <c r="ROV2340" s="142"/>
      <c r="ROW2340" s="142"/>
      <c r="ROX2340" s="142"/>
      <c r="ROY2340" s="142"/>
      <c r="ROZ2340" s="142"/>
      <c r="RPA2340" s="142"/>
      <c r="RPB2340" s="142"/>
      <c r="RPC2340" s="142"/>
      <c r="RPD2340" s="142"/>
      <c r="RPE2340" s="142"/>
      <c r="RPF2340" s="142"/>
      <c r="RPG2340" s="142"/>
      <c r="RPH2340" s="142"/>
      <c r="RPI2340" s="142"/>
      <c r="RPJ2340" s="142"/>
      <c r="RPK2340" s="142"/>
      <c r="RPL2340" s="142"/>
      <c r="RPM2340" s="142"/>
      <c r="RPN2340" s="142"/>
      <c r="RPO2340" s="142"/>
      <c r="RPP2340" s="142"/>
      <c r="RPQ2340" s="142"/>
      <c r="RPR2340" s="142"/>
      <c r="RPS2340" s="142"/>
      <c r="RPT2340" s="142"/>
      <c r="RPU2340" s="142"/>
      <c r="RPV2340" s="142"/>
      <c r="RPW2340" s="142"/>
      <c r="RPX2340" s="142"/>
      <c r="RPY2340" s="142"/>
      <c r="RPZ2340" s="142"/>
      <c r="RQA2340" s="142"/>
      <c r="RQB2340" s="142"/>
      <c r="RQC2340" s="142"/>
      <c r="RQD2340" s="142"/>
      <c r="RQE2340" s="142"/>
      <c r="RQF2340" s="142"/>
      <c r="RQG2340" s="142"/>
      <c r="RQH2340" s="142"/>
      <c r="RQI2340" s="142"/>
      <c r="RQJ2340" s="142"/>
      <c r="RQK2340" s="142"/>
      <c r="RQL2340" s="142"/>
      <c r="RQM2340" s="142"/>
      <c r="RQN2340" s="142"/>
      <c r="RQO2340" s="142"/>
      <c r="RQP2340" s="142"/>
      <c r="RQQ2340" s="142"/>
      <c r="RQR2340" s="142"/>
      <c r="RQS2340" s="142"/>
      <c r="RQT2340" s="142"/>
      <c r="RQU2340" s="142"/>
      <c r="RQV2340" s="142"/>
      <c r="RQW2340" s="142"/>
      <c r="RQX2340" s="142"/>
      <c r="RQY2340" s="142"/>
      <c r="RQZ2340" s="142"/>
      <c r="RRA2340" s="142"/>
      <c r="RRB2340" s="142"/>
      <c r="RRC2340" s="142"/>
      <c r="RRD2340" s="142"/>
      <c r="RRE2340" s="142"/>
      <c r="RRF2340" s="142"/>
      <c r="RRG2340" s="142"/>
      <c r="RRH2340" s="142"/>
      <c r="RRI2340" s="142"/>
      <c r="RRJ2340" s="142"/>
      <c r="RRK2340" s="142"/>
      <c r="RRL2340" s="142"/>
      <c r="RRM2340" s="142"/>
      <c r="RRN2340" s="142"/>
      <c r="RRO2340" s="142"/>
      <c r="RRP2340" s="142"/>
      <c r="RRQ2340" s="142"/>
      <c r="RRR2340" s="142"/>
      <c r="RRS2340" s="142"/>
      <c r="RRT2340" s="142"/>
      <c r="RRU2340" s="142"/>
      <c r="RRV2340" s="142"/>
      <c r="RRW2340" s="142"/>
      <c r="RRX2340" s="142"/>
      <c r="RRY2340" s="142"/>
      <c r="RRZ2340" s="142"/>
      <c r="RSA2340" s="142"/>
      <c r="RSB2340" s="142"/>
      <c r="RSC2340" s="142"/>
      <c r="RSD2340" s="142"/>
      <c r="RSE2340" s="142"/>
      <c r="RSF2340" s="142"/>
      <c r="RSG2340" s="142"/>
      <c r="RSH2340" s="142"/>
      <c r="RSI2340" s="142"/>
      <c r="RSJ2340" s="142"/>
      <c r="RSK2340" s="142"/>
      <c r="RSL2340" s="142"/>
      <c r="RSM2340" s="142"/>
      <c r="RSN2340" s="142"/>
      <c r="RSO2340" s="142"/>
      <c r="RSP2340" s="142"/>
      <c r="RSQ2340" s="142"/>
      <c r="RSR2340" s="142"/>
      <c r="RSS2340" s="142"/>
      <c r="RST2340" s="142"/>
      <c r="RSU2340" s="142"/>
      <c r="RSV2340" s="142"/>
      <c r="RSW2340" s="142"/>
      <c r="RSX2340" s="142"/>
      <c r="RSY2340" s="142"/>
      <c r="RSZ2340" s="142"/>
      <c r="RTA2340" s="142"/>
      <c r="RTB2340" s="142"/>
      <c r="RTC2340" s="142"/>
      <c r="RTD2340" s="142"/>
      <c r="RTE2340" s="142"/>
      <c r="RTF2340" s="142"/>
      <c r="RTG2340" s="142"/>
      <c r="RTH2340" s="142"/>
      <c r="RTI2340" s="142"/>
      <c r="RTJ2340" s="142"/>
      <c r="RTK2340" s="142"/>
      <c r="RTL2340" s="142"/>
      <c r="RTM2340" s="142"/>
      <c r="RTN2340" s="142"/>
      <c r="RTO2340" s="142"/>
      <c r="RTP2340" s="142"/>
      <c r="RTQ2340" s="142"/>
      <c r="RTR2340" s="142"/>
      <c r="RTS2340" s="142"/>
      <c r="RTT2340" s="142"/>
      <c r="RTU2340" s="142"/>
      <c r="RTV2340" s="142"/>
      <c r="RTW2340" s="142"/>
      <c r="RTX2340" s="142"/>
      <c r="RTY2340" s="142"/>
      <c r="RTZ2340" s="142"/>
      <c r="RUA2340" s="142"/>
      <c r="RUB2340" s="142"/>
      <c r="RUC2340" s="142"/>
      <c r="RUD2340" s="142"/>
      <c r="RUE2340" s="142"/>
      <c r="RUF2340" s="142"/>
      <c r="RUG2340" s="142"/>
      <c r="RUH2340" s="142"/>
      <c r="RUI2340" s="142"/>
      <c r="RUJ2340" s="142"/>
      <c r="RUK2340" s="142"/>
      <c r="RUL2340" s="142"/>
      <c r="RUM2340" s="142"/>
      <c r="RUN2340" s="142"/>
      <c r="RUO2340" s="142"/>
      <c r="RUP2340" s="142"/>
      <c r="RUQ2340" s="142"/>
      <c r="RUR2340" s="142"/>
      <c r="RUS2340" s="142"/>
      <c r="RUT2340" s="142"/>
      <c r="RUU2340" s="142"/>
      <c r="RUV2340" s="142"/>
      <c r="RUW2340" s="142"/>
      <c r="RUX2340" s="142"/>
      <c r="RUY2340" s="142"/>
      <c r="RUZ2340" s="142"/>
      <c r="RVA2340" s="142"/>
      <c r="RVB2340" s="142"/>
      <c r="RVC2340" s="142"/>
      <c r="RVD2340" s="142"/>
      <c r="RVE2340" s="142"/>
      <c r="RVF2340" s="142"/>
      <c r="RVG2340" s="142"/>
      <c r="RVH2340" s="142"/>
      <c r="RVI2340" s="142"/>
      <c r="RVJ2340" s="142"/>
      <c r="RVK2340" s="142"/>
      <c r="RVL2340" s="142"/>
      <c r="RVM2340" s="142"/>
      <c r="RVN2340" s="142"/>
      <c r="RVO2340" s="142"/>
      <c r="RVP2340" s="142"/>
      <c r="RVQ2340" s="142"/>
      <c r="RVR2340" s="142"/>
      <c r="RVS2340" s="142"/>
      <c r="RVT2340" s="142"/>
      <c r="RVU2340" s="142"/>
      <c r="RVV2340" s="142"/>
      <c r="RVW2340" s="142"/>
      <c r="RVX2340" s="142"/>
      <c r="RVY2340" s="142"/>
      <c r="RVZ2340" s="142"/>
      <c r="RWA2340" s="142"/>
      <c r="RWB2340" s="142"/>
      <c r="RWC2340" s="142"/>
      <c r="RWD2340" s="142"/>
      <c r="RWE2340" s="142"/>
      <c r="RWF2340" s="142"/>
      <c r="RWG2340" s="142"/>
      <c r="RWH2340" s="142"/>
      <c r="RWI2340" s="142"/>
      <c r="RWJ2340" s="142"/>
      <c r="RWK2340" s="142"/>
      <c r="RWL2340" s="142"/>
      <c r="RWM2340" s="142"/>
      <c r="RWN2340" s="142"/>
      <c r="RWO2340" s="142"/>
      <c r="RWP2340" s="142"/>
      <c r="RWQ2340" s="142"/>
      <c r="RWR2340" s="142"/>
      <c r="RWS2340" s="142"/>
      <c r="RWT2340" s="142"/>
      <c r="RWU2340" s="142"/>
      <c r="RWV2340" s="142"/>
      <c r="RWW2340" s="142"/>
      <c r="RWX2340" s="142"/>
      <c r="RWY2340" s="142"/>
      <c r="RWZ2340" s="142"/>
      <c r="RXA2340" s="142"/>
      <c r="RXB2340" s="142"/>
      <c r="RXC2340" s="142"/>
      <c r="RXD2340" s="142"/>
      <c r="RXE2340" s="142"/>
      <c r="RXF2340" s="142"/>
      <c r="RXG2340" s="142"/>
      <c r="RXH2340" s="142"/>
      <c r="RXI2340" s="142"/>
      <c r="RXJ2340" s="142"/>
      <c r="RXK2340" s="142"/>
      <c r="RXL2340" s="142"/>
      <c r="RXM2340" s="142"/>
      <c r="RXN2340" s="142"/>
      <c r="RXO2340" s="142"/>
      <c r="RXP2340" s="142"/>
      <c r="RXQ2340" s="142"/>
      <c r="RXR2340" s="142"/>
      <c r="RXS2340" s="142"/>
      <c r="RXT2340" s="142"/>
      <c r="RXU2340" s="142"/>
      <c r="RXV2340" s="142"/>
      <c r="RXW2340" s="142"/>
      <c r="RXX2340" s="142"/>
      <c r="RXY2340" s="142"/>
      <c r="RXZ2340" s="142"/>
      <c r="RYA2340" s="142"/>
      <c r="RYB2340" s="142"/>
      <c r="RYC2340" s="142"/>
      <c r="RYD2340" s="142"/>
      <c r="RYE2340" s="142"/>
      <c r="RYF2340" s="142"/>
      <c r="RYG2340" s="142"/>
      <c r="RYH2340" s="142"/>
      <c r="RYI2340" s="142"/>
      <c r="RYJ2340" s="142"/>
      <c r="RYK2340" s="142"/>
      <c r="RYL2340" s="142"/>
      <c r="RYM2340" s="142"/>
      <c r="RYN2340" s="142"/>
      <c r="RYO2340" s="142"/>
      <c r="RYP2340" s="142"/>
      <c r="RYQ2340" s="142"/>
      <c r="RYR2340" s="142"/>
      <c r="RYS2340" s="142"/>
      <c r="RYT2340" s="142"/>
      <c r="RYU2340" s="142"/>
      <c r="RYV2340" s="142"/>
      <c r="RYW2340" s="142"/>
      <c r="RYX2340" s="142"/>
      <c r="RYY2340" s="142"/>
      <c r="RYZ2340" s="142"/>
      <c r="RZA2340" s="142"/>
      <c r="RZB2340" s="142"/>
      <c r="RZC2340" s="142"/>
      <c r="RZD2340" s="142"/>
      <c r="RZE2340" s="142"/>
      <c r="RZF2340" s="142"/>
      <c r="RZG2340" s="142"/>
      <c r="RZH2340" s="142"/>
      <c r="RZI2340" s="142"/>
      <c r="RZJ2340" s="142"/>
      <c r="RZK2340" s="142"/>
      <c r="RZL2340" s="142"/>
      <c r="RZM2340" s="142"/>
      <c r="RZN2340" s="142"/>
      <c r="RZO2340" s="142"/>
      <c r="RZP2340" s="142"/>
      <c r="RZQ2340" s="142"/>
      <c r="RZR2340" s="142"/>
      <c r="RZS2340" s="142"/>
      <c r="RZT2340" s="142"/>
      <c r="RZU2340" s="142"/>
      <c r="RZV2340" s="142"/>
      <c r="RZW2340" s="142"/>
      <c r="RZX2340" s="142"/>
      <c r="RZY2340" s="142"/>
      <c r="RZZ2340" s="142"/>
      <c r="SAA2340" s="142"/>
      <c r="SAB2340" s="142"/>
      <c r="SAC2340" s="142"/>
      <c r="SAD2340" s="142"/>
      <c r="SAE2340" s="142"/>
      <c r="SAF2340" s="142"/>
      <c r="SAG2340" s="142"/>
      <c r="SAH2340" s="142"/>
      <c r="SAI2340" s="142"/>
      <c r="SAJ2340" s="142"/>
      <c r="SAK2340" s="142"/>
      <c r="SAL2340" s="142"/>
      <c r="SAM2340" s="142"/>
      <c r="SAN2340" s="142"/>
      <c r="SAO2340" s="142"/>
      <c r="SAP2340" s="142"/>
      <c r="SAQ2340" s="142"/>
      <c r="SAR2340" s="142"/>
      <c r="SAS2340" s="142"/>
      <c r="SAT2340" s="142"/>
      <c r="SAU2340" s="142"/>
      <c r="SAV2340" s="142"/>
      <c r="SAW2340" s="142"/>
      <c r="SAX2340" s="142"/>
      <c r="SAY2340" s="142"/>
      <c r="SAZ2340" s="142"/>
      <c r="SBA2340" s="142"/>
      <c r="SBB2340" s="142"/>
      <c r="SBC2340" s="142"/>
      <c r="SBD2340" s="142"/>
      <c r="SBE2340" s="142"/>
      <c r="SBF2340" s="142"/>
      <c r="SBG2340" s="142"/>
      <c r="SBH2340" s="142"/>
      <c r="SBI2340" s="142"/>
      <c r="SBJ2340" s="142"/>
      <c r="SBK2340" s="142"/>
      <c r="SBL2340" s="142"/>
      <c r="SBM2340" s="142"/>
      <c r="SBN2340" s="142"/>
      <c r="SBO2340" s="142"/>
      <c r="SBP2340" s="142"/>
      <c r="SBQ2340" s="142"/>
      <c r="SBR2340" s="142"/>
      <c r="SBS2340" s="142"/>
      <c r="SBT2340" s="142"/>
      <c r="SBU2340" s="142"/>
      <c r="SBV2340" s="142"/>
      <c r="SBW2340" s="142"/>
      <c r="SBX2340" s="142"/>
      <c r="SBY2340" s="142"/>
      <c r="SBZ2340" s="142"/>
      <c r="SCA2340" s="142"/>
      <c r="SCB2340" s="142"/>
      <c r="SCC2340" s="142"/>
      <c r="SCD2340" s="142"/>
      <c r="SCE2340" s="142"/>
      <c r="SCF2340" s="142"/>
      <c r="SCG2340" s="142"/>
      <c r="SCH2340" s="142"/>
      <c r="SCI2340" s="142"/>
      <c r="SCJ2340" s="142"/>
      <c r="SCK2340" s="142"/>
      <c r="SCL2340" s="142"/>
      <c r="SCM2340" s="142"/>
      <c r="SCN2340" s="142"/>
      <c r="SCO2340" s="142"/>
      <c r="SCP2340" s="142"/>
      <c r="SCQ2340" s="142"/>
      <c r="SCR2340" s="142"/>
      <c r="SCS2340" s="142"/>
      <c r="SCT2340" s="142"/>
      <c r="SCU2340" s="142"/>
      <c r="SCV2340" s="142"/>
      <c r="SCW2340" s="142"/>
      <c r="SCX2340" s="142"/>
      <c r="SCY2340" s="142"/>
      <c r="SCZ2340" s="142"/>
      <c r="SDA2340" s="142"/>
      <c r="SDB2340" s="142"/>
      <c r="SDC2340" s="142"/>
      <c r="SDD2340" s="142"/>
      <c r="SDE2340" s="142"/>
      <c r="SDF2340" s="142"/>
      <c r="SDG2340" s="142"/>
      <c r="SDH2340" s="142"/>
      <c r="SDI2340" s="142"/>
      <c r="SDJ2340" s="142"/>
      <c r="SDK2340" s="142"/>
      <c r="SDL2340" s="142"/>
      <c r="SDM2340" s="142"/>
      <c r="SDN2340" s="142"/>
      <c r="SDO2340" s="142"/>
      <c r="SDP2340" s="142"/>
      <c r="SDQ2340" s="142"/>
      <c r="SDR2340" s="142"/>
      <c r="SDS2340" s="142"/>
      <c r="SDT2340" s="142"/>
      <c r="SDU2340" s="142"/>
      <c r="SDV2340" s="142"/>
      <c r="SDW2340" s="142"/>
      <c r="SDX2340" s="142"/>
      <c r="SDY2340" s="142"/>
      <c r="SDZ2340" s="142"/>
      <c r="SEA2340" s="142"/>
      <c r="SEB2340" s="142"/>
      <c r="SEC2340" s="142"/>
      <c r="SED2340" s="142"/>
      <c r="SEE2340" s="142"/>
      <c r="SEF2340" s="142"/>
      <c r="SEG2340" s="142"/>
      <c r="SEH2340" s="142"/>
      <c r="SEI2340" s="142"/>
      <c r="SEJ2340" s="142"/>
      <c r="SEK2340" s="142"/>
      <c r="SEL2340" s="142"/>
      <c r="SEM2340" s="142"/>
      <c r="SEN2340" s="142"/>
      <c r="SEO2340" s="142"/>
      <c r="SEP2340" s="142"/>
      <c r="SEQ2340" s="142"/>
      <c r="SER2340" s="142"/>
      <c r="SES2340" s="142"/>
      <c r="SET2340" s="142"/>
      <c r="SEU2340" s="142"/>
      <c r="SEV2340" s="142"/>
      <c r="SEW2340" s="142"/>
      <c r="SEX2340" s="142"/>
      <c r="SEY2340" s="142"/>
      <c r="SEZ2340" s="142"/>
      <c r="SFA2340" s="142"/>
      <c r="SFB2340" s="142"/>
      <c r="SFC2340" s="142"/>
      <c r="SFD2340" s="142"/>
      <c r="SFE2340" s="142"/>
      <c r="SFF2340" s="142"/>
      <c r="SFG2340" s="142"/>
      <c r="SFH2340" s="142"/>
      <c r="SFI2340" s="142"/>
      <c r="SFJ2340" s="142"/>
      <c r="SFK2340" s="142"/>
      <c r="SFL2340" s="142"/>
      <c r="SFM2340" s="142"/>
      <c r="SFN2340" s="142"/>
      <c r="SFO2340" s="142"/>
      <c r="SFP2340" s="142"/>
      <c r="SFQ2340" s="142"/>
      <c r="SFR2340" s="142"/>
      <c r="SFS2340" s="142"/>
      <c r="SFT2340" s="142"/>
      <c r="SFU2340" s="142"/>
      <c r="SFV2340" s="142"/>
      <c r="SFW2340" s="142"/>
      <c r="SFX2340" s="142"/>
      <c r="SFY2340" s="142"/>
      <c r="SFZ2340" s="142"/>
      <c r="SGA2340" s="142"/>
      <c r="SGB2340" s="142"/>
      <c r="SGC2340" s="142"/>
      <c r="SGD2340" s="142"/>
      <c r="SGE2340" s="142"/>
      <c r="SGF2340" s="142"/>
      <c r="SGG2340" s="142"/>
      <c r="SGH2340" s="142"/>
      <c r="SGI2340" s="142"/>
      <c r="SGJ2340" s="142"/>
      <c r="SGK2340" s="142"/>
      <c r="SGL2340" s="142"/>
      <c r="SGM2340" s="142"/>
      <c r="SGN2340" s="142"/>
      <c r="SGO2340" s="142"/>
      <c r="SGP2340" s="142"/>
      <c r="SGQ2340" s="142"/>
      <c r="SGR2340" s="142"/>
      <c r="SGS2340" s="142"/>
      <c r="SGT2340" s="142"/>
      <c r="SGU2340" s="142"/>
      <c r="SGV2340" s="142"/>
      <c r="SGW2340" s="142"/>
      <c r="SGX2340" s="142"/>
      <c r="SGY2340" s="142"/>
      <c r="SGZ2340" s="142"/>
      <c r="SHA2340" s="142"/>
      <c r="SHB2340" s="142"/>
      <c r="SHC2340" s="142"/>
      <c r="SHD2340" s="142"/>
      <c r="SHE2340" s="142"/>
      <c r="SHF2340" s="142"/>
      <c r="SHG2340" s="142"/>
      <c r="SHH2340" s="142"/>
      <c r="SHI2340" s="142"/>
      <c r="SHJ2340" s="142"/>
      <c r="SHK2340" s="142"/>
      <c r="SHL2340" s="142"/>
      <c r="SHM2340" s="142"/>
      <c r="SHN2340" s="142"/>
      <c r="SHO2340" s="142"/>
      <c r="SHP2340" s="142"/>
      <c r="SHQ2340" s="142"/>
      <c r="SHR2340" s="142"/>
      <c r="SHS2340" s="142"/>
      <c r="SHT2340" s="142"/>
      <c r="SHU2340" s="142"/>
      <c r="SHV2340" s="142"/>
      <c r="SHW2340" s="142"/>
      <c r="SHX2340" s="142"/>
      <c r="SHY2340" s="142"/>
      <c r="SHZ2340" s="142"/>
      <c r="SIA2340" s="142"/>
      <c r="SIB2340" s="142"/>
      <c r="SIC2340" s="142"/>
      <c r="SID2340" s="142"/>
      <c r="SIE2340" s="142"/>
      <c r="SIF2340" s="142"/>
      <c r="SIG2340" s="142"/>
      <c r="SIH2340" s="142"/>
      <c r="SII2340" s="142"/>
      <c r="SIJ2340" s="142"/>
      <c r="SIK2340" s="142"/>
      <c r="SIL2340" s="142"/>
      <c r="SIM2340" s="142"/>
      <c r="SIN2340" s="142"/>
      <c r="SIO2340" s="142"/>
      <c r="SIP2340" s="142"/>
      <c r="SIQ2340" s="142"/>
      <c r="SIR2340" s="142"/>
      <c r="SIS2340" s="142"/>
      <c r="SIT2340" s="142"/>
      <c r="SIU2340" s="142"/>
      <c r="SIV2340" s="142"/>
      <c r="SIW2340" s="142"/>
      <c r="SIX2340" s="142"/>
      <c r="SIY2340" s="142"/>
      <c r="SIZ2340" s="142"/>
      <c r="SJA2340" s="142"/>
      <c r="SJB2340" s="142"/>
      <c r="SJC2340" s="142"/>
      <c r="SJD2340" s="142"/>
      <c r="SJE2340" s="142"/>
      <c r="SJF2340" s="142"/>
      <c r="SJG2340" s="142"/>
      <c r="SJH2340" s="142"/>
      <c r="SJI2340" s="142"/>
      <c r="SJJ2340" s="142"/>
      <c r="SJK2340" s="142"/>
      <c r="SJL2340" s="142"/>
      <c r="SJM2340" s="142"/>
      <c r="SJN2340" s="142"/>
      <c r="SJO2340" s="142"/>
      <c r="SJP2340" s="142"/>
      <c r="SJQ2340" s="142"/>
      <c r="SJR2340" s="142"/>
      <c r="SJS2340" s="142"/>
      <c r="SJT2340" s="142"/>
      <c r="SJU2340" s="142"/>
      <c r="SJV2340" s="142"/>
      <c r="SJW2340" s="142"/>
      <c r="SJX2340" s="142"/>
      <c r="SJY2340" s="142"/>
      <c r="SJZ2340" s="142"/>
      <c r="SKA2340" s="142"/>
      <c r="SKB2340" s="142"/>
      <c r="SKC2340" s="142"/>
      <c r="SKD2340" s="142"/>
      <c r="SKE2340" s="142"/>
      <c r="SKF2340" s="142"/>
      <c r="SKG2340" s="142"/>
      <c r="SKH2340" s="142"/>
      <c r="SKI2340" s="142"/>
      <c r="SKJ2340" s="142"/>
      <c r="SKK2340" s="142"/>
      <c r="SKL2340" s="142"/>
      <c r="SKM2340" s="142"/>
      <c r="SKN2340" s="142"/>
      <c r="SKO2340" s="142"/>
      <c r="SKP2340" s="142"/>
      <c r="SKQ2340" s="142"/>
      <c r="SKR2340" s="142"/>
      <c r="SKS2340" s="142"/>
      <c r="SKT2340" s="142"/>
      <c r="SKU2340" s="142"/>
      <c r="SKV2340" s="142"/>
      <c r="SKW2340" s="142"/>
      <c r="SKX2340" s="142"/>
      <c r="SKY2340" s="142"/>
      <c r="SKZ2340" s="142"/>
      <c r="SLA2340" s="142"/>
      <c r="SLB2340" s="142"/>
      <c r="SLC2340" s="142"/>
      <c r="SLD2340" s="142"/>
      <c r="SLE2340" s="142"/>
      <c r="SLF2340" s="142"/>
      <c r="SLG2340" s="142"/>
      <c r="SLH2340" s="142"/>
      <c r="SLI2340" s="142"/>
      <c r="SLJ2340" s="142"/>
      <c r="SLK2340" s="142"/>
      <c r="SLL2340" s="142"/>
      <c r="SLM2340" s="142"/>
      <c r="SLN2340" s="142"/>
      <c r="SLO2340" s="142"/>
      <c r="SLP2340" s="142"/>
      <c r="SLQ2340" s="142"/>
      <c r="SLR2340" s="142"/>
      <c r="SLS2340" s="142"/>
      <c r="SLT2340" s="142"/>
      <c r="SLU2340" s="142"/>
      <c r="SLV2340" s="142"/>
      <c r="SLW2340" s="142"/>
      <c r="SLX2340" s="142"/>
      <c r="SLY2340" s="142"/>
      <c r="SLZ2340" s="142"/>
      <c r="SMA2340" s="142"/>
      <c r="SMB2340" s="142"/>
      <c r="SMC2340" s="142"/>
      <c r="SMD2340" s="142"/>
      <c r="SME2340" s="142"/>
      <c r="SMF2340" s="142"/>
      <c r="SMG2340" s="142"/>
      <c r="SMH2340" s="142"/>
      <c r="SMI2340" s="142"/>
      <c r="SMJ2340" s="142"/>
      <c r="SMK2340" s="142"/>
      <c r="SML2340" s="142"/>
      <c r="SMM2340" s="142"/>
      <c r="SMN2340" s="142"/>
      <c r="SMO2340" s="142"/>
      <c r="SMP2340" s="142"/>
      <c r="SMQ2340" s="142"/>
      <c r="SMR2340" s="142"/>
      <c r="SMS2340" s="142"/>
      <c r="SMT2340" s="142"/>
      <c r="SMU2340" s="142"/>
      <c r="SMV2340" s="142"/>
      <c r="SMW2340" s="142"/>
      <c r="SMX2340" s="142"/>
      <c r="SMY2340" s="142"/>
      <c r="SMZ2340" s="142"/>
      <c r="SNA2340" s="142"/>
      <c r="SNB2340" s="142"/>
      <c r="SNC2340" s="142"/>
      <c r="SND2340" s="142"/>
      <c r="SNE2340" s="142"/>
      <c r="SNF2340" s="142"/>
      <c r="SNG2340" s="142"/>
      <c r="SNH2340" s="142"/>
      <c r="SNI2340" s="142"/>
      <c r="SNJ2340" s="142"/>
      <c r="SNK2340" s="142"/>
      <c r="SNL2340" s="142"/>
      <c r="SNM2340" s="142"/>
      <c r="SNN2340" s="142"/>
      <c r="SNO2340" s="142"/>
      <c r="SNP2340" s="142"/>
      <c r="SNQ2340" s="142"/>
      <c r="SNR2340" s="142"/>
      <c r="SNS2340" s="142"/>
      <c r="SNT2340" s="142"/>
      <c r="SNU2340" s="142"/>
      <c r="SNV2340" s="142"/>
      <c r="SNW2340" s="142"/>
      <c r="SNX2340" s="142"/>
      <c r="SNY2340" s="142"/>
      <c r="SNZ2340" s="142"/>
      <c r="SOA2340" s="142"/>
      <c r="SOB2340" s="142"/>
      <c r="SOC2340" s="142"/>
      <c r="SOD2340" s="142"/>
      <c r="SOE2340" s="142"/>
      <c r="SOF2340" s="142"/>
      <c r="SOG2340" s="142"/>
      <c r="SOH2340" s="142"/>
      <c r="SOI2340" s="142"/>
      <c r="SOJ2340" s="142"/>
      <c r="SOK2340" s="142"/>
      <c r="SOL2340" s="142"/>
      <c r="SOM2340" s="142"/>
      <c r="SON2340" s="142"/>
      <c r="SOO2340" s="142"/>
      <c r="SOP2340" s="142"/>
      <c r="SOQ2340" s="142"/>
      <c r="SOR2340" s="142"/>
      <c r="SOS2340" s="142"/>
      <c r="SOT2340" s="142"/>
      <c r="SOU2340" s="142"/>
      <c r="SOV2340" s="142"/>
      <c r="SOW2340" s="142"/>
      <c r="SOX2340" s="142"/>
      <c r="SOY2340" s="142"/>
      <c r="SOZ2340" s="142"/>
      <c r="SPA2340" s="142"/>
      <c r="SPB2340" s="142"/>
      <c r="SPC2340" s="142"/>
      <c r="SPD2340" s="142"/>
      <c r="SPE2340" s="142"/>
      <c r="SPF2340" s="142"/>
      <c r="SPG2340" s="142"/>
      <c r="SPH2340" s="142"/>
      <c r="SPI2340" s="142"/>
      <c r="SPJ2340" s="142"/>
      <c r="SPK2340" s="142"/>
      <c r="SPL2340" s="142"/>
      <c r="SPM2340" s="142"/>
      <c r="SPN2340" s="142"/>
      <c r="SPO2340" s="142"/>
      <c r="SPP2340" s="142"/>
      <c r="SPQ2340" s="142"/>
      <c r="SPR2340" s="142"/>
      <c r="SPS2340" s="142"/>
      <c r="SPT2340" s="142"/>
      <c r="SPU2340" s="142"/>
      <c r="SPV2340" s="142"/>
      <c r="SPW2340" s="142"/>
      <c r="SPX2340" s="142"/>
      <c r="SPY2340" s="142"/>
      <c r="SPZ2340" s="142"/>
      <c r="SQA2340" s="142"/>
      <c r="SQB2340" s="142"/>
      <c r="SQC2340" s="142"/>
      <c r="SQD2340" s="142"/>
      <c r="SQE2340" s="142"/>
      <c r="SQF2340" s="142"/>
      <c r="SQG2340" s="142"/>
      <c r="SQH2340" s="142"/>
      <c r="SQI2340" s="142"/>
      <c r="SQJ2340" s="142"/>
      <c r="SQK2340" s="142"/>
      <c r="SQL2340" s="142"/>
      <c r="SQM2340" s="142"/>
      <c r="SQN2340" s="142"/>
      <c r="SQO2340" s="142"/>
      <c r="SQP2340" s="142"/>
      <c r="SQQ2340" s="142"/>
      <c r="SQR2340" s="142"/>
      <c r="SQS2340" s="142"/>
      <c r="SQT2340" s="142"/>
      <c r="SQU2340" s="142"/>
      <c r="SQV2340" s="142"/>
      <c r="SQW2340" s="142"/>
      <c r="SQX2340" s="142"/>
      <c r="SQY2340" s="142"/>
      <c r="SQZ2340" s="142"/>
      <c r="SRA2340" s="142"/>
      <c r="SRB2340" s="142"/>
      <c r="SRC2340" s="142"/>
      <c r="SRD2340" s="142"/>
      <c r="SRE2340" s="142"/>
      <c r="SRF2340" s="142"/>
      <c r="SRG2340" s="142"/>
      <c r="SRH2340" s="142"/>
      <c r="SRI2340" s="142"/>
      <c r="SRJ2340" s="142"/>
      <c r="SRK2340" s="142"/>
      <c r="SRL2340" s="142"/>
      <c r="SRM2340" s="142"/>
      <c r="SRN2340" s="142"/>
      <c r="SRO2340" s="142"/>
      <c r="SRP2340" s="142"/>
      <c r="SRQ2340" s="142"/>
      <c r="SRR2340" s="142"/>
      <c r="SRS2340" s="142"/>
      <c r="SRT2340" s="142"/>
      <c r="SRU2340" s="142"/>
      <c r="SRV2340" s="142"/>
      <c r="SRW2340" s="142"/>
      <c r="SRX2340" s="142"/>
      <c r="SRY2340" s="142"/>
      <c r="SRZ2340" s="142"/>
      <c r="SSA2340" s="142"/>
      <c r="SSB2340" s="142"/>
      <c r="SSC2340" s="142"/>
      <c r="SSD2340" s="142"/>
      <c r="SSE2340" s="142"/>
      <c r="SSF2340" s="142"/>
      <c r="SSG2340" s="142"/>
      <c r="SSH2340" s="142"/>
      <c r="SSI2340" s="142"/>
      <c r="SSJ2340" s="142"/>
      <c r="SSK2340" s="142"/>
      <c r="SSL2340" s="142"/>
      <c r="SSM2340" s="142"/>
      <c r="SSN2340" s="142"/>
      <c r="SSO2340" s="142"/>
      <c r="SSP2340" s="142"/>
      <c r="SSQ2340" s="142"/>
      <c r="SSR2340" s="142"/>
      <c r="SSS2340" s="142"/>
      <c r="SST2340" s="142"/>
      <c r="SSU2340" s="142"/>
      <c r="SSV2340" s="142"/>
      <c r="SSW2340" s="142"/>
      <c r="SSX2340" s="142"/>
      <c r="SSY2340" s="142"/>
      <c r="SSZ2340" s="142"/>
      <c r="STA2340" s="142"/>
      <c r="STB2340" s="142"/>
      <c r="STC2340" s="142"/>
      <c r="STD2340" s="142"/>
      <c r="STE2340" s="142"/>
      <c r="STF2340" s="142"/>
      <c r="STG2340" s="142"/>
      <c r="STH2340" s="142"/>
      <c r="STI2340" s="142"/>
      <c r="STJ2340" s="142"/>
      <c r="STK2340" s="142"/>
      <c r="STL2340" s="142"/>
      <c r="STM2340" s="142"/>
      <c r="STN2340" s="142"/>
      <c r="STO2340" s="142"/>
      <c r="STP2340" s="142"/>
      <c r="STQ2340" s="142"/>
      <c r="STR2340" s="142"/>
      <c r="STS2340" s="142"/>
      <c r="STT2340" s="142"/>
      <c r="STU2340" s="142"/>
      <c r="STV2340" s="142"/>
      <c r="STW2340" s="142"/>
      <c r="STX2340" s="142"/>
      <c r="STY2340" s="142"/>
      <c r="STZ2340" s="142"/>
      <c r="SUA2340" s="142"/>
      <c r="SUB2340" s="142"/>
      <c r="SUC2340" s="142"/>
      <c r="SUD2340" s="142"/>
      <c r="SUE2340" s="142"/>
      <c r="SUF2340" s="142"/>
      <c r="SUG2340" s="142"/>
      <c r="SUH2340" s="142"/>
      <c r="SUI2340" s="142"/>
      <c r="SUJ2340" s="142"/>
      <c r="SUK2340" s="142"/>
      <c r="SUL2340" s="142"/>
      <c r="SUM2340" s="142"/>
      <c r="SUN2340" s="142"/>
      <c r="SUO2340" s="142"/>
      <c r="SUP2340" s="142"/>
      <c r="SUQ2340" s="142"/>
      <c r="SUR2340" s="142"/>
      <c r="SUS2340" s="142"/>
      <c r="SUT2340" s="142"/>
      <c r="SUU2340" s="142"/>
      <c r="SUV2340" s="142"/>
      <c r="SUW2340" s="142"/>
      <c r="SUX2340" s="142"/>
      <c r="SUY2340" s="142"/>
      <c r="SUZ2340" s="142"/>
      <c r="SVA2340" s="142"/>
      <c r="SVB2340" s="142"/>
      <c r="SVC2340" s="142"/>
      <c r="SVD2340" s="142"/>
      <c r="SVE2340" s="142"/>
      <c r="SVF2340" s="142"/>
      <c r="SVG2340" s="142"/>
      <c r="SVH2340" s="142"/>
      <c r="SVI2340" s="142"/>
      <c r="SVJ2340" s="142"/>
      <c r="SVK2340" s="142"/>
      <c r="SVL2340" s="142"/>
      <c r="SVM2340" s="142"/>
      <c r="SVN2340" s="142"/>
      <c r="SVO2340" s="142"/>
      <c r="SVP2340" s="142"/>
      <c r="SVQ2340" s="142"/>
      <c r="SVR2340" s="142"/>
      <c r="SVS2340" s="142"/>
      <c r="SVT2340" s="142"/>
      <c r="SVU2340" s="142"/>
      <c r="SVV2340" s="142"/>
      <c r="SVW2340" s="142"/>
      <c r="SVX2340" s="142"/>
      <c r="SVY2340" s="142"/>
      <c r="SVZ2340" s="142"/>
      <c r="SWA2340" s="142"/>
      <c r="SWB2340" s="142"/>
      <c r="SWC2340" s="142"/>
      <c r="SWD2340" s="142"/>
      <c r="SWE2340" s="142"/>
      <c r="SWF2340" s="142"/>
      <c r="SWG2340" s="142"/>
      <c r="SWH2340" s="142"/>
      <c r="SWI2340" s="142"/>
      <c r="SWJ2340" s="142"/>
      <c r="SWK2340" s="142"/>
      <c r="SWL2340" s="142"/>
      <c r="SWM2340" s="142"/>
      <c r="SWN2340" s="142"/>
      <c r="SWO2340" s="142"/>
      <c r="SWP2340" s="142"/>
      <c r="SWQ2340" s="142"/>
      <c r="SWR2340" s="142"/>
      <c r="SWS2340" s="142"/>
      <c r="SWT2340" s="142"/>
      <c r="SWU2340" s="142"/>
      <c r="SWV2340" s="142"/>
      <c r="SWW2340" s="142"/>
      <c r="SWX2340" s="142"/>
      <c r="SWY2340" s="142"/>
      <c r="SWZ2340" s="142"/>
      <c r="SXA2340" s="142"/>
      <c r="SXB2340" s="142"/>
      <c r="SXC2340" s="142"/>
      <c r="SXD2340" s="142"/>
      <c r="SXE2340" s="142"/>
      <c r="SXF2340" s="142"/>
      <c r="SXG2340" s="142"/>
      <c r="SXH2340" s="142"/>
      <c r="SXI2340" s="142"/>
      <c r="SXJ2340" s="142"/>
      <c r="SXK2340" s="142"/>
      <c r="SXL2340" s="142"/>
      <c r="SXM2340" s="142"/>
      <c r="SXN2340" s="142"/>
      <c r="SXO2340" s="142"/>
      <c r="SXP2340" s="142"/>
      <c r="SXQ2340" s="142"/>
      <c r="SXR2340" s="142"/>
      <c r="SXS2340" s="142"/>
      <c r="SXT2340" s="142"/>
      <c r="SXU2340" s="142"/>
      <c r="SXV2340" s="142"/>
      <c r="SXW2340" s="142"/>
      <c r="SXX2340" s="142"/>
      <c r="SXY2340" s="142"/>
      <c r="SXZ2340" s="142"/>
      <c r="SYA2340" s="142"/>
      <c r="SYB2340" s="142"/>
      <c r="SYC2340" s="142"/>
      <c r="SYD2340" s="142"/>
      <c r="SYE2340" s="142"/>
      <c r="SYF2340" s="142"/>
      <c r="SYG2340" s="142"/>
      <c r="SYH2340" s="142"/>
      <c r="SYI2340" s="142"/>
      <c r="SYJ2340" s="142"/>
      <c r="SYK2340" s="142"/>
      <c r="SYL2340" s="142"/>
      <c r="SYM2340" s="142"/>
      <c r="SYN2340" s="142"/>
      <c r="SYO2340" s="142"/>
      <c r="SYP2340" s="142"/>
      <c r="SYQ2340" s="142"/>
      <c r="SYR2340" s="142"/>
      <c r="SYS2340" s="142"/>
      <c r="SYT2340" s="142"/>
      <c r="SYU2340" s="142"/>
      <c r="SYV2340" s="142"/>
      <c r="SYW2340" s="142"/>
      <c r="SYX2340" s="142"/>
      <c r="SYY2340" s="142"/>
      <c r="SYZ2340" s="142"/>
      <c r="SZA2340" s="142"/>
      <c r="SZB2340" s="142"/>
      <c r="SZC2340" s="142"/>
      <c r="SZD2340" s="142"/>
      <c r="SZE2340" s="142"/>
      <c r="SZF2340" s="142"/>
      <c r="SZG2340" s="142"/>
      <c r="SZH2340" s="142"/>
      <c r="SZI2340" s="142"/>
      <c r="SZJ2340" s="142"/>
      <c r="SZK2340" s="142"/>
      <c r="SZL2340" s="142"/>
      <c r="SZM2340" s="142"/>
      <c r="SZN2340" s="142"/>
      <c r="SZO2340" s="142"/>
      <c r="SZP2340" s="142"/>
      <c r="SZQ2340" s="142"/>
      <c r="SZR2340" s="142"/>
      <c r="SZS2340" s="142"/>
      <c r="SZT2340" s="142"/>
      <c r="SZU2340" s="142"/>
      <c r="SZV2340" s="142"/>
      <c r="SZW2340" s="142"/>
      <c r="SZX2340" s="142"/>
      <c r="SZY2340" s="142"/>
      <c r="SZZ2340" s="142"/>
      <c r="TAA2340" s="142"/>
      <c r="TAB2340" s="142"/>
      <c r="TAC2340" s="142"/>
      <c r="TAD2340" s="142"/>
      <c r="TAE2340" s="142"/>
      <c r="TAF2340" s="142"/>
      <c r="TAG2340" s="142"/>
      <c r="TAH2340" s="142"/>
      <c r="TAI2340" s="142"/>
      <c r="TAJ2340" s="142"/>
      <c r="TAK2340" s="142"/>
      <c r="TAL2340" s="142"/>
      <c r="TAM2340" s="142"/>
      <c r="TAN2340" s="142"/>
      <c r="TAO2340" s="142"/>
      <c r="TAP2340" s="142"/>
      <c r="TAQ2340" s="142"/>
      <c r="TAR2340" s="142"/>
      <c r="TAS2340" s="142"/>
      <c r="TAT2340" s="142"/>
      <c r="TAU2340" s="142"/>
      <c r="TAV2340" s="142"/>
      <c r="TAW2340" s="142"/>
      <c r="TAX2340" s="142"/>
      <c r="TAY2340" s="142"/>
      <c r="TAZ2340" s="142"/>
      <c r="TBA2340" s="142"/>
      <c r="TBB2340" s="142"/>
      <c r="TBC2340" s="142"/>
      <c r="TBD2340" s="142"/>
      <c r="TBE2340" s="142"/>
      <c r="TBF2340" s="142"/>
      <c r="TBG2340" s="142"/>
      <c r="TBH2340" s="142"/>
      <c r="TBI2340" s="142"/>
      <c r="TBJ2340" s="142"/>
      <c r="TBK2340" s="142"/>
      <c r="TBL2340" s="142"/>
      <c r="TBM2340" s="142"/>
      <c r="TBN2340" s="142"/>
      <c r="TBO2340" s="142"/>
      <c r="TBP2340" s="142"/>
      <c r="TBQ2340" s="142"/>
      <c r="TBR2340" s="142"/>
      <c r="TBS2340" s="142"/>
      <c r="TBT2340" s="142"/>
      <c r="TBU2340" s="142"/>
      <c r="TBV2340" s="142"/>
      <c r="TBW2340" s="142"/>
      <c r="TBX2340" s="142"/>
      <c r="TBY2340" s="142"/>
      <c r="TBZ2340" s="142"/>
      <c r="TCA2340" s="142"/>
      <c r="TCB2340" s="142"/>
      <c r="TCC2340" s="142"/>
      <c r="TCD2340" s="142"/>
      <c r="TCE2340" s="142"/>
      <c r="TCF2340" s="142"/>
      <c r="TCG2340" s="142"/>
      <c r="TCH2340" s="142"/>
      <c r="TCI2340" s="142"/>
      <c r="TCJ2340" s="142"/>
      <c r="TCK2340" s="142"/>
      <c r="TCL2340" s="142"/>
      <c r="TCM2340" s="142"/>
      <c r="TCN2340" s="142"/>
      <c r="TCO2340" s="142"/>
      <c r="TCP2340" s="142"/>
      <c r="TCQ2340" s="142"/>
      <c r="TCR2340" s="142"/>
      <c r="TCS2340" s="142"/>
      <c r="TCT2340" s="142"/>
      <c r="TCU2340" s="142"/>
      <c r="TCV2340" s="142"/>
      <c r="TCW2340" s="142"/>
      <c r="TCX2340" s="142"/>
      <c r="TCY2340" s="142"/>
      <c r="TCZ2340" s="142"/>
      <c r="TDA2340" s="142"/>
      <c r="TDB2340" s="142"/>
      <c r="TDC2340" s="142"/>
      <c r="TDD2340" s="142"/>
      <c r="TDE2340" s="142"/>
      <c r="TDF2340" s="142"/>
      <c r="TDG2340" s="142"/>
      <c r="TDH2340" s="142"/>
      <c r="TDI2340" s="142"/>
      <c r="TDJ2340" s="142"/>
      <c r="TDK2340" s="142"/>
      <c r="TDL2340" s="142"/>
      <c r="TDM2340" s="142"/>
      <c r="TDN2340" s="142"/>
      <c r="TDO2340" s="142"/>
      <c r="TDP2340" s="142"/>
      <c r="TDQ2340" s="142"/>
      <c r="TDR2340" s="142"/>
      <c r="TDS2340" s="142"/>
      <c r="TDT2340" s="142"/>
      <c r="TDU2340" s="142"/>
      <c r="TDV2340" s="142"/>
      <c r="TDW2340" s="142"/>
      <c r="TDX2340" s="142"/>
      <c r="TDY2340" s="142"/>
      <c r="TDZ2340" s="142"/>
      <c r="TEA2340" s="142"/>
      <c r="TEB2340" s="142"/>
      <c r="TEC2340" s="142"/>
      <c r="TED2340" s="142"/>
      <c r="TEE2340" s="142"/>
      <c r="TEF2340" s="142"/>
      <c r="TEG2340" s="142"/>
      <c r="TEH2340" s="142"/>
      <c r="TEI2340" s="142"/>
      <c r="TEJ2340" s="142"/>
      <c r="TEK2340" s="142"/>
      <c r="TEL2340" s="142"/>
      <c r="TEM2340" s="142"/>
      <c r="TEN2340" s="142"/>
      <c r="TEO2340" s="142"/>
      <c r="TEP2340" s="142"/>
      <c r="TEQ2340" s="142"/>
      <c r="TER2340" s="142"/>
      <c r="TES2340" s="142"/>
      <c r="TET2340" s="142"/>
      <c r="TEU2340" s="142"/>
      <c r="TEV2340" s="142"/>
      <c r="TEW2340" s="142"/>
      <c r="TEX2340" s="142"/>
      <c r="TEY2340" s="142"/>
      <c r="TEZ2340" s="142"/>
      <c r="TFA2340" s="142"/>
      <c r="TFB2340" s="142"/>
      <c r="TFC2340" s="142"/>
      <c r="TFD2340" s="142"/>
      <c r="TFE2340" s="142"/>
      <c r="TFF2340" s="142"/>
      <c r="TFG2340" s="142"/>
      <c r="TFH2340" s="142"/>
      <c r="TFI2340" s="142"/>
      <c r="TFJ2340" s="142"/>
      <c r="TFK2340" s="142"/>
      <c r="TFL2340" s="142"/>
      <c r="TFM2340" s="142"/>
      <c r="TFN2340" s="142"/>
      <c r="TFO2340" s="142"/>
      <c r="TFP2340" s="142"/>
      <c r="TFQ2340" s="142"/>
      <c r="TFR2340" s="142"/>
      <c r="TFS2340" s="142"/>
      <c r="TFT2340" s="142"/>
      <c r="TFU2340" s="142"/>
      <c r="TFV2340" s="142"/>
      <c r="TFW2340" s="142"/>
      <c r="TFX2340" s="142"/>
      <c r="TFY2340" s="142"/>
      <c r="TFZ2340" s="142"/>
      <c r="TGA2340" s="142"/>
      <c r="TGB2340" s="142"/>
      <c r="TGC2340" s="142"/>
      <c r="TGD2340" s="142"/>
      <c r="TGE2340" s="142"/>
      <c r="TGF2340" s="142"/>
      <c r="TGG2340" s="142"/>
      <c r="TGH2340" s="142"/>
      <c r="TGI2340" s="142"/>
      <c r="TGJ2340" s="142"/>
      <c r="TGK2340" s="142"/>
      <c r="TGL2340" s="142"/>
      <c r="TGM2340" s="142"/>
      <c r="TGN2340" s="142"/>
      <c r="TGO2340" s="142"/>
      <c r="TGP2340" s="142"/>
      <c r="TGQ2340" s="142"/>
      <c r="TGR2340" s="142"/>
      <c r="TGS2340" s="142"/>
      <c r="TGT2340" s="142"/>
      <c r="TGU2340" s="142"/>
      <c r="TGV2340" s="142"/>
      <c r="TGW2340" s="142"/>
      <c r="TGX2340" s="142"/>
      <c r="TGY2340" s="142"/>
      <c r="TGZ2340" s="142"/>
      <c r="THA2340" s="142"/>
      <c r="THB2340" s="142"/>
      <c r="THC2340" s="142"/>
      <c r="THD2340" s="142"/>
      <c r="THE2340" s="142"/>
      <c r="THF2340" s="142"/>
      <c r="THG2340" s="142"/>
      <c r="THH2340" s="142"/>
      <c r="THI2340" s="142"/>
      <c r="THJ2340" s="142"/>
      <c r="THK2340" s="142"/>
      <c r="THL2340" s="142"/>
      <c r="THM2340" s="142"/>
      <c r="THN2340" s="142"/>
      <c r="THO2340" s="142"/>
      <c r="THP2340" s="142"/>
      <c r="THQ2340" s="142"/>
      <c r="THR2340" s="142"/>
      <c r="THS2340" s="142"/>
      <c r="THT2340" s="142"/>
      <c r="THU2340" s="142"/>
      <c r="THV2340" s="142"/>
      <c r="THW2340" s="142"/>
      <c r="THX2340" s="142"/>
      <c r="THY2340" s="142"/>
      <c r="THZ2340" s="142"/>
      <c r="TIA2340" s="142"/>
      <c r="TIB2340" s="142"/>
      <c r="TIC2340" s="142"/>
      <c r="TID2340" s="142"/>
      <c r="TIE2340" s="142"/>
      <c r="TIF2340" s="142"/>
      <c r="TIG2340" s="142"/>
      <c r="TIH2340" s="142"/>
      <c r="TII2340" s="142"/>
      <c r="TIJ2340" s="142"/>
      <c r="TIK2340" s="142"/>
      <c r="TIL2340" s="142"/>
      <c r="TIM2340" s="142"/>
      <c r="TIN2340" s="142"/>
      <c r="TIO2340" s="142"/>
      <c r="TIP2340" s="142"/>
      <c r="TIQ2340" s="142"/>
      <c r="TIR2340" s="142"/>
      <c r="TIS2340" s="142"/>
      <c r="TIT2340" s="142"/>
      <c r="TIU2340" s="142"/>
      <c r="TIV2340" s="142"/>
      <c r="TIW2340" s="142"/>
      <c r="TIX2340" s="142"/>
      <c r="TIY2340" s="142"/>
      <c r="TIZ2340" s="142"/>
      <c r="TJA2340" s="142"/>
      <c r="TJB2340" s="142"/>
      <c r="TJC2340" s="142"/>
      <c r="TJD2340" s="142"/>
      <c r="TJE2340" s="142"/>
      <c r="TJF2340" s="142"/>
      <c r="TJG2340" s="142"/>
      <c r="TJH2340" s="142"/>
      <c r="TJI2340" s="142"/>
      <c r="TJJ2340" s="142"/>
      <c r="TJK2340" s="142"/>
      <c r="TJL2340" s="142"/>
      <c r="TJM2340" s="142"/>
      <c r="TJN2340" s="142"/>
      <c r="TJO2340" s="142"/>
      <c r="TJP2340" s="142"/>
      <c r="TJQ2340" s="142"/>
      <c r="TJR2340" s="142"/>
      <c r="TJS2340" s="142"/>
      <c r="TJT2340" s="142"/>
      <c r="TJU2340" s="142"/>
      <c r="TJV2340" s="142"/>
      <c r="TJW2340" s="142"/>
      <c r="TJX2340" s="142"/>
      <c r="TJY2340" s="142"/>
      <c r="TJZ2340" s="142"/>
      <c r="TKA2340" s="142"/>
      <c r="TKB2340" s="142"/>
      <c r="TKC2340" s="142"/>
      <c r="TKD2340" s="142"/>
      <c r="TKE2340" s="142"/>
      <c r="TKF2340" s="142"/>
      <c r="TKG2340" s="142"/>
      <c r="TKH2340" s="142"/>
      <c r="TKI2340" s="142"/>
      <c r="TKJ2340" s="142"/>
      <c r="TKK2340" s="142"/>
      <c r="TKL2340" s="142"/>
      <c r="TKM2340" s="142"/>
      <c r="TKN2340" s="142"/>
      <c r="TKO2340" s="142"/>
      <c r="TKP2340" s="142"/>
      <c r="TKQ2340" s="142"/>
      <c r="TKR2340" s="142"/>
      <c r="TKS2340" s="142"/>
      <c r="TKT2340" s="142"/>
      <c r="TKU2340" s="142"/>
      <c r="TKV2340" s="142"/>
      <c r="TKW2340" s="142"/>
      <c r="TKX2340" s="142"/>
      <c r="TKY2340" s="142"/>
      <c r="TKZ2340" s="142"/>
      <c r="TLA2340" s="142"/>
      <c r="TLB2340" s="142"/>
      <c r="TLC2340" s="142"/>
      <c r="TLD2340" s="142"/>
      <c r="TLE2340" s="142"/>
      <c r="TLF2340" s="142"/>
      <c r="TLG2340" s="142"/>
      <c r="TLH2340" s="142"/>
      <c r="TLI2340" s="142"/>
      <c r="TLJ2340" s="142"/>
      <c r="TLK2340" s="142"/>
      <c r="TLL2340" s="142"/>
      <c r="TLM2340" s="142"/>
      <c r="TLN2340" s="142"/>
      <c r="TLO2340" s="142"/>
      <c r="TLP2340" s="142"/>
      <c r="TLQ2340" s="142"/>
      <c r="TLR2340" s="142"/>
      <c r="TLS2340" s="142"/>
      <c r="TLT2340" s="142"/>
      <c r="TLU2340" s="142"/>
      <c r="TLV2340" s="142"/>
      <c r="TLW2340" s="142"/>
      <c r="TLX2340" s="142"/>
      <c r="TLY2340" s="142"/>
      <c r="TLZ2340" s="142"/>
      <c r="TMA2340" s="142"/>
      <c r="TMB2340" s="142"/>
      <c r="TMC2340" s="142"/>
      <c r="TMD2340" s="142"/>
      <c r="TME2340" s="142"/>
      <c r="TMF2340" s="142"/>
      <c r="TMG2340" s="142"/>
      <c r="TMH2340" s="142"/>
      <c r="TMI2340" s="142"/>
      <c r="TMJ2340" s="142"/>
      <c r="TMK2340" s="142"/>
      <c r="TML2340" s="142"/>
      <c r="TMM2340" s="142"/>
      <c r="TMN2340" s="142"/>
      <c r="TMO2340" s="142"/>
      <c r="TMP2340" s="142"/>
      <c r="TMQ2340" s="142"/>
      <c r="TMR2340" s="142"/>
      <c r="TMS2340" s="142"/>
      <c r="TMT2340" s="142"/>
      <c r="TMU2340" s="142"/>
      <c r="TMV2340" s="142"/>
      <c r="TMW2340" s="142"/>
      <c r="TMX2340" s="142"/>
      <c r="TMY2340" s="142"/>
      <c r="TMZ2340" s="142"/>
      <c r="TNA2340" s="142"/>
      <c r="TNB2340" s="142"/>
      <c r="TNC2340" s="142"/>
      <c r="TND2340" s="142"/>
      <c r="TNE2340" s="142"/>
      <c r="TNF2340" s="142"/>
      <c r="TNG2340" s="142"/>
      <c r="TNH2340" s="142"/>
      <c r="TNI2340" s="142"/>
      <c r="TNJ2340" s="142"/>
      <c r="TNK2340" s="142"/>
      <c r="TNL2340" s="142"/>
      <c r="TNM2340" s="142"/>
      <c r="TNN2340" s="142"/>
      <c r="TNO2340" s="142"/>
      <c r="TNP2340" s="142"/>
      <c r="TNQ2340" s="142"/>
      <c r="TNR2340" s="142"/>
      <c r="TNS2340" s="142"/>
      <c r="TNT2340" s="142"/>
      <c r="TNU2340" s="142"/>
      <c r="TNV2340" s="142"/>
      <c r="TNW2340" s="142"/>
      <c r="TNX2340" s="142"/>
      <c r="TNY2340" s="142"/>
      <c r="TNZ2340" s="142"/>
      <c r="TOA2340" s="142"/>
      <c r="TOB2340" s="142"/>
      <c r="TOC2340" s="142"/>
      <c r="TOD2340" s="142"/>
      <c r="TOE2340" s="142"/>
      <c r="TOF2340" s="142"/>
      <c r="TOG2340" s="142"/>
      <c r="TOH2340" s="142"/>
      <c r="TOI2340" s="142"/>
      <c r="TOJ2340" s="142"/>
      <c r="TOK2340" s="142"/>
      <c r="TOL2340" s="142"/>
      <c r="TOM2340" s="142"/>
      <c r="TON2340" s="142"/>
      <c r="TOO2340" s="142"/>
      <c r="TOP2340" s="142"/>
      <c r="TOQ2340" s="142"/>
      <c r="TOR2340" s="142"/>
      <c r="TOS2340" s="142"/>
      <c r="TOT2340" s="142"/>
      <c r="TOU2340" s="142"/>
      <c r="TOV2340" s="142"/>
      <c r="TOW2340" s="142"/>
      <c r="TOX2340" s="142"/>
      <c r="TOY2340" s="142"/>
      <c r="TOZ2340" s="142"/>
      <c r="TPA2340" s="142"/>
      <c r="TPB2340" s="142"/>
      <c r="TPC2340" s="142"/>
      <c r="TPD2340" s="142"/>
      <c r="TPE2340" s="142"/>
      <c r="TPF2340" s="142"/>
      <c r="TPG2340" s="142"/>
      <c r="TPH2340" s="142"/>
      <c r="TPI2340" s="142"/>
      <c r="TPJ2340" s="142"/>
      <c r="TPK2340" s="142"/>
      <c r="TPL2340" s="142"/>
      <c r="TPM2340" s="142"/>
      <c r="TPN2340" s="142"/>
      <c r="TPO2340" s="142"/>
      <c r="TPP2340" s="142"/>
      <c r="TPQ2340" s="142"/>
      <c r="TPR2340" s="142"/>
      <c r="TPS2340" s="142"/>
      <c r="TPT2340" s="142"/>
      <c r="TPU2340" s="142"/>
      <c r="TPV2340" s="142"/>
      <c r="TPW2340" s="142"/>
      <c r="TPX2340" s="142"/>
      <c r="TPY2340" s="142"/>
      <c r="TPZ2340" s="142"/>
      <c r="TQA2340" s="142"/>
      <c r="TQB2340" s="142"/>
      <c r="TQC2340" s="142"/>
      <c r="TQD2340" s="142"/>
      <c r="TQE2340" s="142"/>
      <c r="TQF2340" s="142"/>
      <c r="TQG2340" s="142"/>
      <c r="TQH2340" s="142"/>
      <c r="TQI2340" s="142"/>
      <c r="TQJ2340" s="142"/>
      <c r="TQK2340" s="142"/>
      <c r="TQL2340" s="142"/>
      <c r="TQM2340" s="142"/>
      <c r="TQN2340" s="142"/>
      <c r="TQO2340" s="142"/>
      <c r="TQP2340" s="142"/>
      <c r="TQQ2340" s="142"/>
      <c r="TQR2340" s="142"/>
      <c r="TQS2340" s="142"/>
      <c r="TQT2340" s="142"/>
      <c r="TQU2340" s="142"/>
      <c r="TQV2340" s="142"/>
      <c r="TQW2340" s="142"/>
      <c r="TQX2340" s="142"/>
      <c r="TQY2340" s="142"/>
      <c r="TQZ2340" s="142"/>
      <c r="TRA2340" s="142"/>
      <c r="TRB2340" s="142"/>
      <c r="TRC2340" s="142"/>
      <c r="TRD2340" s="142"/>
      <c r="TRE2340" s="142"/>
      <c r="TRF2340" s="142"/>
      <c r="TRG2340" s="142"/>
      <c r="TRH2340" s="142"/>
      <c r="TRI2340" s="142"/>
      <c r="TRJ2340" s="142"/>
      <c r="TRK2340" s="142"/>
      <c r="TRL2340" s="142"/>
      <c r="TRM2340" s="142"/>
      <c r="TRN2340" s="142"/>
      <c r="TRO2340" s="142"/>
      <c r="TRP2340" s="142"/>
      <c r="TRQ2340" s="142"/>
      <c r="TRR2340" s="142"/>
      <c r="TRS2340" s="142"/>
      <c r="TRT2340" s="142"/>
      <c r="TRU2340" s="142"/>
      <c r="TRV2340" s="142"/>
      <c r="TRW2340" s="142"/>
      <c r="TRX2340" s="142"/>
      <c r="TRY2340" s="142"/>
      <c r="TRZ2340" s="142"/>
      <c r="TSA2340" s="142"/>
      <c r="TSB2340" s="142"/>
      <c r="TSC2340" s="142"/>
      <c r="TSD2340" s="142"/>
      <c r="TSE2340" s="142"/>
      <c r="TSF2340" s="142"/>
      <c r="TSG2340" s="142"/>
      <c r="TSH2340" s="142"/>
      <c r="TSI2340" s="142"/>
      <c r="TSJ2340" s="142"/>
      <c r="TSK2340" s="142"/>
      <c r="TSL2340" s="142"/>
      <c r="TSM2340" s="142"/>
      <c r="TSN2340" s="142"/>
      <c r="TSO2340" s="142"/>
      <c r="TSP2340" s="142"/>
      <c r="TSQ2340" s="142"/>
      <c r="TSR2340" s="142"/>
      <c r="TSS2340" s="142"/>
      <c r="TST2340" s="142"/>
      <c r="TSU2340" s="142"/>
      <c r="TSV2340" s="142"/>
      <c r="TSW2340" s="142"/>
      <c r="TSX2340" s="142"/>
      <c r="TSY2340" s="142"/>
      <c r="TSZ2340" s="142"/>
      <c r="TTA2340" s="142"/>
      <c r="TTB2340" s="142"/>
      <c r="TTC2340" s="142"/>
      <c r="TTD2340" s="142"/>
      <c r="TTE2340" s="142"/>
      <c r="TTF2340" s="142"/>
      <c r="TTG2340" s="142"/>
      <c r="TTH2340" s="142"/>
      <c r="TTI2340" s="142"/>
      <c r="TTJ2340" s="142"/>
      <c r="TTK2340" s="142"/>
      <c r="TTL2340" s="142"/>
      <c r="TTM2340" s="142"/>
      <c r="TTN2340" s="142"/>
      <c r="TTO2340" s="142"/>
      <c r="TTP2340" s="142"/>
      <c r="TTQ2340" s="142"/>
      <c r="TTR2340" s="142"/>
      <c r="TTS2340" s="142"/>
      <c r="TTT2340" s="142"/>
      <c r="TTU2340" s="142"/>
      <c r="TTV2340" s="142"/>
      <c r="TTW2340" s="142"/>
      <c r="TTX2340" s="142"/>
      <c r="TTY2340" s="142"/>
      <c r="TTZ2340" s="142"/>
      <c r="TUA2340" s="142"/>
      <c r="TUB2340" s="142"/>
      <c r="TUC2340" s="142"/>
      <c r="TUD2340" s="142"/>
      <c r="TUE2340" s="142"/>
      <c r="TUF2340" s="142"/>
      <c r="TUG2340" s="142"/>
      <c r="TUH2340" s="142"/>
      <c r="TUI2340" s="142"/>
      <c r="TUJ2340" s="142"/>
      <c r="TUK2340" s="142"/>
      <c r="TUL2340" s="142"/>
      <c r="TUM2340" s="142"/>
      <c r="TUN2340" s="142"/>
      <c r="TUO2340" s="142"/>
      <c r="TUP2340" s="142"/>
      <c r="TUQ2340" s="142"/>
      <c r="TUR2340" s="142"/>
      <c r="TUS2340" s="142"/>
      <c r="TUT2340" s="142"/>
      <c r="TUU2340" s="142"/>
      <c r="TUV2340" s="142"/>
      <c r="TUW2340" s="142"/>
      <c r="TUX2340" s="142"/>
      <c r="TUY2340" s="142"/>
      <c r="TUZ2340" s="142"/>
      <c r="TVA2340" s="142"/>
      <c r="TVB2340" s="142"/>
      <c r="TVC2340" s="142"/>
      <c r="TVD2340" s="142"/>
      <c r="TVE2340" s="142"/>
      <c r="TVF2340" s="142"/>
      <c r="TVG2340" s="142"/>
      <c r="TVH2340" s="142"/>
      <c r="TVI2340" s="142"/>
      <c r="TVJ2340" s="142"/>
      <c r="TVK2340" s="142"/>
      <c r="TVL2340" s="142"/>
      <c r="TVM2340" s="142"/>
      <c r="TVN2340" s="142"/>
      <c r="TVO2340" s="142"/>
      <c r="TVP2340" s="142"/>
      <c r="TVQ2340" s="142"/>
      <c r="TVR2340" s="142"/>
      <c r="TVS2340" s="142"/>
      <c r="TVT2340" s="142"/>
      <c r="TVU2340" s="142"/>
      <c r="TVV2340" s="142"/>
      <c r="TVW2340" s="142"/>
      <c r="TVX2340" s="142"/>
      <c r="TVY2340" s="142"/>
      <c r="TVZ2340" s="142"/>
      <c r="TWA2340" s="142"/>
      <c r="TWB2340" s="142"/>
      <c r="TWC2340" s="142"/>
      <c r="TWD2340" s="142"/>
      <c r="TWE2340" s="142"/>
      <c r="TWF2340" s="142"/>
      <c r="TWG2340" s="142"/>
      <c r="TWH2340" s="142"/>
      <c r="TWI2340" s="142"/>
      <c r="TWJ2340" s="142"/>
      <c r="TWK2340" s="142"/>
      <c r="TWL2340" s="142"/>
      <c r="TWM2340" s="142"/>
      <c r="TWN2340" s="142"/>
      <c r="TWO2340" s="142"/>
      <c r="TWP2340" s="142"/>
      <c r="TWQ2340" s="142"/>
      <c r="TWR2340" s="142"/>
      <c r="TWS2340" s="142"/>
      <c r="TWT2340" s="142"/>
      <c r="TWU2340" s="142"/>
      <c r="TWV2340" s="142"/>
      <c r="TWW2340" s="142"/>
      <c r="TWX2340" s="142"/>
      <c r="TWY2340" s="142"/>
      <c r="TWZ2340" s="142"/>
      <c r="TXA2340" s="142"/>
      <c r="TXB2340" s="142"/>
      <c r="TXC2340" s="142"/>
      <c r="TXD2340" s="142"/>
      <c r="TXE2340" s="142"/>
      <c r="TXF2340" s="142"/>
      <c r="TXG2340" s="142"/>
      <c r="TXH2340" s="142"/>
      <c r="TXI2340" s="142"/>
      <c r="TXJ2340" s="142"/>
      <c r="TXK2340" s="142"/>
      <c r="TXL2340" s="142"/>
      <c r="TXM2340" s="142"/>
      <c r="TXN2340" s="142"/>
      <c r="TXO2340" s="142"/>
      <c r="TXP2340" s="142"/>
      <c r="TXQ2340" s="142"/>
      <c r="TXR2340" s="142"/>
      <c r="TXS2340" s="142"/>
      <c r="TXT2340" s="142"/>
      <c r="TXU2340" s="142"/>
      <c r="TXV2340" s="142"/>
      <c r="TXW2340" s="142"/>
      <c r="TXX2340" s="142"/>
      <c r="TXY2340" s="142"/>
      <c r="TXZ2340" s="142"/>
      <c r="TYA2340" s="142"/>
      <c r="TYB2340" s="142"/>
      <c r="TYC2340" s="142"/>
      <c r="TYD2340" s="142"/>
      <c r="TYE2340" s="142"/>
      <c r="TYF2340" s="142"/>
      <c r="TYG2340" s="142"/>
      <c r="TYH2340" s="142"/>
      <c r="TYI2340" s="142"/>
      <c r="TYJ2340" s="142"/>
      <c r="TYK2340" s="142"/>
      <c r="TYL2340" s="142"/>
      <c r="TYM2340" s="142"/>
      <c r="TYN2340" s="142"/>
      <c r="TYO2340" s="142"/>
      <c r="TYP2340" s="142"/>
      <c r="TYQ2340" s="142"/>
      <c r="TYR2340" s="142"/>
      <c r="TYS2340" s="142"/>
      <c r="TYT2340" s="142"/>
      <c r="TYU2340" s="142"/>
      <c r="TYV2340" s="142"/>
      <c r="TYW2340" s="142"/>
      <c r="TYX2340" s="142"/>
      <c r="TYY2340" s="142"/>
      <c r="TYZ2340" s="142"/>
      <c r="TZA2340" s="142"/>
      <c r="TZB2340" s="142"/>
      <c r="TZC2340" s="142"/>
      <c r="TZD2340" s="142"/>
      <c r="TZE2340" s="142"/>
      <c r="TZF2340" s="142"/>
      <c r="TZG2340" s="142"/>
      <c r="TZH2340" s="142"/>
      <c r="TZI2340" s="142"/>
      <c r="TZJ2340" s="142"/>
      <c r="TZK2340" s="142"/>
      <c r="TZL2340" s="142"/>
      <c r="TZM2340" s="142"/>
      <c r="TZN2340" s="142"/>
      <c r="TZO2340" s="142"/>
      <c r="TZP2340" s="142"/>
      <c r="TZQ2340" s="142"/>
      <c r="TZR2340" s="142"/>
      <c r="TZS2340" s="142"/>
      <c r="TZT2340" s="142"/>
      <c r="TZU2340" s="142"/>
      <c r="TZV2340" s="142"/>
      <c r="TZW2340" s="142"/>
      <c r="TZX2340" s="142"/>
      <c r="TZY2340" s="142"/>
      <c r="TZZ2340" s="142"/>
      <c r="UAA2340" s="142"/>
      <c r="UAB2340" s="142"/>
      <c r="UAC2340" s="142"/>
      <c r="UAD2340" s="142"/>
      <c r="UAE2340" s="142"/>
      <c r="UAF2340" s="142"/>
      <c r="UAG2340" s="142"/>
      <c r="UAH2340" s="142"/>
      <c r="UAI2340" s="142"/>
      <c r="UAJ2340" s="142"/>
      <c r="UAK2340" s="142"/>
      <c r="UAL2340" s="142"/>
      <c r="UAM2340" s="142"/>
      <c r="UAN2340" s="142"/>
      <c r="UAO2340" s="142"/>
      <c r="UAP2340" s="142"/>
      <c r="UAQ2340" s="142"/>
      <c r="UAR2340" s="142"/>
      <c r="UAS2340" s="142"/>
      <c r="UAT2340" s="142"/>
      <c r="UAU2340" s="142"/>
      <c r="UAV2340" s="142"/>
      <c r="UAW2340" s="142"/>
      <c r="UAX2340" s="142"/>
      <c r="UAY2340" s="142"/>
      <c r="UAZ2340" s="142"/>
      <c r="UBA2340" s="142"/>
      <c r="UBB2340" s="142"/>
      <c r="UBC2340" s="142"/>
      <c r="UBD2340" s="142"/>
      <c r="UBE2340" s="142"/>
      <c r="UBF2340" s="142"/>
      <c r="UBG2340" s="142"/>
      <c r="UBH2340" s="142"/>
      <c r="UBI2340" s="142"/>
      <c r="UBJ2340" s="142"/>
      <c r="UBK2340" s="142"/>
      <c r="UBL2340" s="142"/>
      <c r="UBM2340" s="142"/>
      <c r="UBN2340" s="142"/>
      <c r="UBO2340" s="142"/>
      <c r="UBP2340" s="142"/>
      <c r="UBQ2340" s="142"/>
      <c r="UBR2340" s="142"/>
      <c r="UBS2340" s="142"/>
      <c r="UBT2340" s="142"/>
      <c r="UBU2340" s="142"/>
      <c r="UBV2340" s="142"/>
      <c r="UBW2340" s="142"/>
      <c r="UBX2340" s="142"/>
      <c r="UBY2340" s="142"/>
      <c r="UBZ2340" s="142"/>
      <c r="UCA2340" s="142"/>
      <c r="UCB2340" s="142"/>
      <c r="UCC2340" s="142"/>
      <c r="UCD2340" s="142"/>
      <c r="UCE2340" s="142"/>
      <c r="UCF2340" s="142"/>
      <c r="UCG2340" s="142"/>
      <c r="UCH2340" s="142"/>
      <c r="UCI2340" s="142"/>
      <c r="UCJ2340" s="142"/>
      <c r="UCK2340" s="142"/>
      <c r="UCL2340" s="142"/>
      <c r="UCM2340" s="142"/>
      <c r="UCN2340" s="142"/>
      <c r="UCO2340" s="142"/>
      <c r="UCP2340" s="142"/>
      <c r="UCQ2340" s="142"/>
      <c r="UCR2340" s="142"/>
      <c r="UCS2340" s="142"/>
      <c r="UCT2340" s="142"/>
      <c r="UCU2340" s="142"/>
      <c r="UCV2340" s="142"/>
      <c r="UCW2340" s="142"/>
      <c r="UCX2340" s="142"/>
      <c r="UCY2340" s="142"/>
      <c r="UCZ2340" s="142"/>
      <c r="UDA2340" s="142"/>
      <c r="UDB2340" s="142"/>
      <c r="UDC2340" s="142"/>
      <c r="UDD2340" s="142"/>
      <c r="UDE2340" s="142"/>
      <c r="UDF2340" s="142"/>
      <c r="UDG2340" s="142"/>
      <c r="UDH2340" s="142"/>
      <c r="UDI2340" s="142"/>
      <c r="UDJ2340" s="142"/>
      <c r="UDK2340" s="142"/>
      <c r="UDL2340" s="142"/>
      <c r="UDM2340" s="142"/>
      <c r="UDN2340" s="142"/>
      <c r="UDO2340" s="142"/>
      <c r="UDP2340" s="142"/>
      <c r="UDQ2340" s="142"/>
      <c r="UDR2340" s="142"/>
      <c r="UDS2340" s="142"/>
      <c r="UDT2340" s="142"/>
      <c r="UDU2340" s="142"/>
      <c r="UDV2340" s="142"/>
      <c r="UDW2340" s="142"/>
      <c r="UDX2340" s="142"/>
      <c r="UDY2340" s="142"/>
      <c r="UDZ2340" s="142"/>
      <c r="UEA2340" s="142"/>
      <c r="UEB2340" s="142"/>
      <c r="UEC2340" s="142"/>
      <c r="UED2340" s="142"/>
      <c r="UEE2340" s="142"/>
      <c r="UEF2340" s="142"/>
      <c r="UEG2340" s="142"/>
      <c r="UEH2340" s="142"/>
      <c r="UEI2340" s="142"/>
      <c r="UEJ2340" s="142"/>
      <c r="UEK2340" s="142"/>
      <c r="UEL2340" s="142"/>
      <c r="UEM2340" s="142"/>
      <c r="UEN2340" s="142"/>
      <c r="UEO2340" s="142"/>
      <c r="UEP2340" s="142"/>
      <c r="UEQ2340" s="142"/>
      <c r="UER2340" s="142"/>
      <c r="UES2340" s="142"/>
      <c r="UET2340" s="142"/>
      <c r="UEU2340" s="142"/>
      <c r="UEV2340" s="142"/>
      <c r="UEW2340" s="142"/>
      <c r="UEX2340" s="142"/>
      <c r="UEY2340" s="142"/>
      <c r="UEZ2340" s="142"/>
      <c r="UFA2340" s="142"/>
      <c r="UFB2340" s="142"/>
      <c r="UFC2340" s="142"/>
      <c r="UFD2340" s="142"/>
      <c r="UFE2340" s="142"/>
      <c r="UFF2340" s="142"/>
      <c r="UFG2340" s="142"/>
      <c r="UFH2340" s="142"/>
      <c r="UFI2340" s="142"/>
      <c r="UFJ2340" s="142"/>
      <c r="UFK2340" s="142"/>
      <c r="UFL2340" s="142"/>
      <c r="UFM2340" s="142"/>
      <c r="UFN2340" s="142"/>
      <c r="UFO2340" s="142"/>
      <c r="UFP2340" s="142"/>
      <c r="UFQ2340" s="142"/>
      <c r="UFR2340" s="142"/>
      <c r="UFS2340" s="142"/>
      <c r="UFT2340" s="142"/>
      <c r="UFU2340" s="142"/>
      <c r="UFV2340" s="142"/>
      <c r="UFW2340" s="142"/>
      <c r="UFX2340" s="142"/>
      <c r="UFY2340" s="142"/>
      <c r="UFZ2340" s="142"/>
      <c r="UGA2340" s="142"/>
      <c r="UGB2340" s="142"/>
      <c r="UGC2340" s="142"/>
      <c r="UGD2340" s="142"/>
      <c r="UGE2340" s="142"/>
      <c r="UGF2340" s="142"/>
      <c r="UGG2340" s="142"/>
      <c r="UGH2340" s="142"/>
      <c r="UGI2340" s="142"/>
      <c r="UGJ2340" s="142"/>
      <c r="UGK2340" s="142"/>
      <c r="UGL2340" s="142"/>
      <c r="UGM2340" s="142"/>
      <c r="UGN2340" s="142"/>
      <c r="UGO2340" s="142"/>
      <c r="UGP2340" s="142"/>
      <c r="UGQ2340" s="142"/>
      <c r="UGR2340" s="142"/>
      <c r="UGS2340" s="142"/>
      <c r="UGT2340" s="142"/>
      <c r="UGU2340" s="142"/>
      <c r="UGV2340" s="142"/>
      <c r="UGW2340" s="142"/>
      <c r="UGX2340" s="142"/>
      <c r="UGY2340" s="142"/>
      <c r="UGZ2340" s="142"/>
      <c r="UHA2340" s="142"/>
      <c r="UHB2340" s="142"/>
      <c r="UHC2340" s="142"/>
      <c r="UHD2340" s="142"/>
      <c r="UHE2340" s="142"/>
      <c r="UHF2340" s="142"/>
      <c r="UHG2340" s="142"/>
      <c r="UHH2340" s="142"/>
      <c r="UHI2340" s="142"/>
      <c r="UHJ2340" s="142"/>
      <c r="UHK2340" s="142"/>
      <c r="UHL2340" s="142"/>
      <c r="UHM2340" s="142"/>
      <c r="UHN2340" s="142"/>
      <c r="UHO2340" s="142"/>
      <c r="UHP2340" s="142"/>
      <c r="UHQ2340" s="142"/>
      <c r="UHR2340" s="142"/>
      <c r="UHS2340" s="142"/>
      <c r="UHT2340" s="142"/>
      <c r="UHU2340" s="142"/>
      <c r="UHV2340" s="142"/>
      <c r="UHW2340" s="142"/>
      <c r="UHX2340" s="142"/>
      <c r="UHY2340" s="142"/>
      <c r="UHZ2340" s="142"/>
      <c r="UIA2340" s="142"/>
      <c r="UIB2340" s="142"/>
      <c r="UIC2340" s="142"/>
      <c r="UID2340" s="142"/>
      <c r="UIE2340" s="142"/>
      <c r="UIF2340" s="142"/>
      <c r="UIG2340" s="142"/>
      <c r="UIH2340" s="142"/>
      <c r="UII2340" s="142"/>
      <c r="UIJ2340" s="142"/>
      <c r="UIK2340" s="142"/>
      <c r="UIL2340" s="142"/>
      <c r="UIM2340" s="142"/>
      <c r="UIN2340" s="142"/>
      <c r="UIO2340" s="142"/>
      <c r="UIP2340" s="142"/>
      <c r="UIQ2340" s="142"/>
      <c r="UIR2340" s="142"/>
      <c r="UIS2340" s="142"/>
      <c r="UIT2340" s="142"/>
      <c r="UIU2340" s="142"/>
      <c r="UIV2340" s="142"/>
      <c r="UIW2340" s="142"/>
      <c r="UIX2340" s="142"/>
      <c r="UIY2340" s="142"/>
      <c r="UIZ2340" s="142"/>
      <c r="UJA2340" s="142"/>
      <c r="UJB2340" s="142"/>
      <c r="UJC2340" s="142"/>
      <c r="UJD2340" s="142"/>
      <c r="UJE2340" s="142"/>
      <c r="UJF2340" s="142"/>
      <c r="UJG2340" s="142"/>
      <c r="UJH2340" s="142"/>
      <c r="UJI2340" s="142"/>
      <c r="UJJ2340" s="142"/>
      <c r="UJK2340" s="142"/>
      <c r="UJL2340" s="142"/>
      <c r="UJM2340" s="142"/>
      <c r="UJN2340" s="142"/>
      <c r="UJO2340" s="142"/>
      <c r="UJP2340" s="142"/>
      <c r="UJQ2340" s="142"/>
      <c r="UJR2340" s="142"/>
      <c r="UJS2340" s="142"/>
      <c r="UJT2340" s="142"/>
      <c r="UJU2340" s="142"/>
      <c r="UJV2340" s="142"/>
      <c r="UJW2340" s="142"/>
      <c r="UJX2340" s="142"/>
      <c r="UJY2340" s="142"/>
      <c r="UJZ2340" s="142"/>
      <c r="UKA2340" s="142"/>
      <c r="UKB2340" s="142"/>
      <c r="UKC2340" s="142"/>
      <c r="UKD2340" s="142"/>
      <c r="UKE2340" s="142"/>
      <c r="UKF2340" s="142"/>
      <c r="UKG2340" s="142"/>
      <c r="UKH2340" s="142"/>
      <c r="UKI2340" s="142"/>
      <c r="UKJ2340" s="142"/>
      <c r="UKK2340" s="142"/>
      <c r="UKL2340" s="142"/>
      <c r="UKM2340" s="142"/>
      <c r="UKN2340" s="142"/>
      <c r="UKO2340" s="142"/>
      <c r="UKP2340" s="142"/>
      <c r="UKQ2340" s="142"/>
      <c r="UKR2340" s="142"/>
      <c r="UKS2340" s="142"/>
      <c r="UKT2340" s="142"/>
      <c r="UKU2340" s="142"/>
      <c r="UKV2340" s="142"/>
      <c r="UKW2340" s="142"/>
      <c r="UKX2340" s="142"/>
      <c r="UKY2340" s="142"/>
      <c r="UKZ2340" s="142"/>
      <c r="ULA2340" s="142"/>
      <c r="ULB2340" s="142"/>
      <c r="ULC2340" s="142"/>
      <c r="ULD2340" s="142"/>
      <c r="ULE2340" s="142"/>
      <c r="ULF2340" s="142"/>
      <c r="ULG2340" s="142"/>
      <c r="ULH2340" s="142"/>
      <c r="ULI2340" s="142"/>
      <c r="ULJ2340" s="142"/>
      <c r="ULK2340" s="142"/>
      <c r="ULL2340" s="142"/>
      <c r="ULM2340" s="142"/>
      <c r="ULN2340" s="142"/>
      <c r="ULO2340" s="142"/>
      <c r="ULP2340" s="142"/>
      <c r="ULQ2340" s="142"/>
      <c r="ULR2340" s="142"/>
      <c r="ULS2340" s="142"/>
      <c r="ULT2340" s="142"/>
      <c r="ULU2340" s="142"/>
      <c r="ULV2340" s="142"/>
      <c r="ULW2340" s="142"/>
      <c r="ULX2340" s="142"/>
      <c r="ULY2340" s="142"/>
      <c r="ULZ2340" s="142"/>
      <c r="UMA2340" s="142"/>
      <c r="UMB2340" s="142"/>
      <c r="UMC2340" s="142"/>
      <c r="UMD2340" s="142"/>
      <c r="UME2340" s="142"/>
      <c r="UMF2340" s="142"/>
      <c r="UMG2340" s="142"/>
      <c r="UMH2340" s="142"/>
      <c r="UMI2340" s="142"/>
      <c r="UMJ2340" s="142"/>
      <c r="UMK2340" s="142"/>
      <c r="UML2340" s="142"/>
      <c r="UMM2340" s="142"/>
      <c r="UMN2340" s="142"/>
      <c r="UMO2340" s="142"/>
      <c r="UMP2340" s="142"/>
      <c r="UMQ2340" s="142"/>
      <c r="UMR2340" s="142"/>
      <c r="UMS2340" s="142"/>
      <c r="UMT2340" s="142"/>
      <c r="UMU2340" s="142"/>
      <c r="UMV2340" s="142"/>
      <c r="UMW2340" s="142"/>
      <c r="UMX2340" s="142"/>
      <c r="UMY2340" s="142"/>
      <c r="UMZ2340" s="142"/>
      <c r="UNA2340" s="142"/>
      <c r="UNB2340" s="142"/>
      <c r="UNC2340" s="142"/>
      <c r="UND2340" s="142"/>
      <c r="UNE2340" s="142"/>
      <c r="UNF2340" s="142"/>
      <c r="UNG2340" s="142"/>
      <c r="UNH2340" s="142"/>
      <c r="UNI2340" s="142"/>
      <c r="UNJ2340" s="142"/>
      <c r="UNK2340" s="142"/>
      <c r="UNL2340" s="142"/>
      <c r="UNM2340" s="142"/>
      <c r="UNN2340" s="142"/>
      <c r="UNO2340" s="142"/>
      <c r="UNP2340" s="142"/>
      <c r="UNQ2340" s="142"/>
      <c r="UNR2340" s="142"/>
      <c r="UNS2340" s="142"/>
      <c r="UNT2340" s="142"/>
      <c r="UNU2340" s="142"/>
      <c r="UNV2340" s="142"/>
      <c r="UNW2340" s="142"/>
      <c r="UNX2340" s="142"/>
      <c r="UNY2340" s="142"/>
      <c r="UNZ2340" s="142"/>
      <c r="UOA2340" s="142"/>
      <c r="UOB2340" s="142"/>
      <c r="UOC2340" s="142"/>
      <c r="UOD2340" s="142"/>
      <c r="UOE2340" s="142"/>
      <c r="UOF2340" s="142"/>
      <c r="UOG2340" s="142"/>
      <c r="UOH2340" s="142"/>
      <c r="UOI2340" s="142"/>
      <c r="UOJ2340" s="142"/>
      <c r="UOK2340" s="142"/>
      <c r="UOL2340" s="142"/>
      <c r="UOM2340" s="142"/>
      <c r="UON2340" s="142"/>
      <c r="UOO2340" s="142"/>
      <c r="UOP2340" s="142"/>
      <c r="UOQ2340" s="142"/>
      <c r="UOR2340" s="142"/>
      <c r="UOS2340" s="142"/>
      <c r="UOT2340" s="142"/>
      <c r="UOU2340" s="142"/>
      <c r="UOV2340" s="142"/>
      <c r="UOW2340" s="142"/>
      <c r="UOX2340" s="142"/>
      <c r="UOY2340" s="142"/>
      <c r="UOZ2340" s="142"/>
      <c r="UPA2340" s="142"/>
      <c r="UPB2340" s="142"/>
      <c r="UPC2340" s="142"/>
      <c r="UPD2340" s="142"/>
      <c r="UPE2340" s="142"/>
      <c r="UPF2340" s="142"/>
      <c r="UPG2340" s="142"/>
      <c r="UPH2340" s="142"/>
      <c r="UPI2340" s="142"/>
      <c r="UPJ2340" s="142"/>
      <c r="UPK2340" s="142"/>
      <c r="UPL2340" s="142"/>
      <c r="UPM2340" s="142"/>
      <c r="UPN2340" s="142"/>
      <c r="UPO2340" s="142"/>
      <c r="UPP2340" s="142"/>
      <c r="UPQ2340" s="142"/>
      <c r="UPR2340" s="142"/>
      <c r="UPS2340" s="142"/>
      <c r="UPT2340" s="142"/>
      <c r="UPU2340" s="142"/>
      <c r="UPV2340" s="142"/>
      <c r="UPW2340" s="142"/>
      <c r="UPX2340" s="142"/>
      <c r="UPY2340" s="142"/>
      <c r="UPZ2340" s="142"/>
      <c r="UQA2340" s="142"/>
      <c r="UQB2340" s="142"/>
      <c r="UQC2340" s="142"/>
      <c r="UQD2340" s="142"/>
      <c r="UQE2340" s="142"/>
      <c r="UQF2340" s="142"/>
      <c r="UQG2340" s="142"/>
      <c r="UQH2340" s="142"/>
      <c r="UQI2340" s="142"/>
      <c r="UQJ2340" s="142"/>
      <c r="UQK2340" s="142"/>
      <c r="UQL2340" s="142"/>
      <c r="UQM2340" s="142"/>
      <c r="UQN2340" s="142"/>
      <c r="UQO2340" s="142"/>
      <c r="UQP2340" s="142"/>
      <c r="UQQ2340" s="142"/>
      <c r="UQR2340" s="142"/>
      <c r="UQS2340" s="142"/>
      <c r="UQT2340" s="142"/>
      <c r="UQU2340" s="142"/>
      <c r="UQV2340" s="142"/>
      <c r="UQW2340" s="142"/>
      <c r="UQX2340" s="142"/>
      <c r="UQY2340" s="142"/>
      <c r="UQZ2340" s="142"/>
      <c r="URA2340" s="142"/>
      <c r="URB2340" s="142"/>
      <c r="URC2340" s="142"/>
      <c r="URD2340" s="142"/>
      <c r="URE2340" s="142"/>
      <c r="URF2340" s="142"/>
      <c r="URG2340" s="142"/>
      <c r="URH2340" s="142"/>
      <c r="URI2340" s="142"/>
      <c r="URJ2340" s="142"/>
      <c r="URK2340" s="142"/>
      <c r="URL2340" s="142"/>
      <c r="URM2340" s="142"/>
      <c r="URN2340" s="142"/>
      <c r="URO2340" s="142"/>
      <c r="URP2340" s="142"/>
      <c r="URQ2340" s="142"/>
      <c r="URR2340" s="142"/>
      <c r="URS2340" s="142"/>
      <c r="URT2340" s="142"/>
      <c r="URU2340" s="142"/>
      <c r="URV2340" s="142"/>
      <c r="URW2340" s="142"/>
      <c r="URX2340" s="142"/>
      <c r="URY2340" s="142"/>
      <c r="URZ2340" s="142"/>
      <c r="USA2340" s="142"/>
      <c r="USB2340" s="142"/>
      <c r="USC2340" s="142"/>
      <c r="USD2340" s="142"/>
      <c r="USE2340" s="142"/>
      <c r="USF2340" s="142"/>
      <c r="USG2340" s="142"/>
      <c r="USH2340" s="142"/>
      <c r="USI2340" s="142"/>
      <c r="USJ2340" s="142"/>
      <c r="USK2340" s="142"/>
      <c r="USL2340" s="142"/>
      <c r="USM2340" s="142"/>
      <c r="USN2340" s="142"/>
      <c r="USO2340" s="142"/>
      <c r="USP2340" s="142"/>
      <c r="USQ2340" s="142"/>
      <c r="USR2340" s="142"/>
      <c r="USS2340" s="142"/>
      <c r="UST2340" s="142"/>
      <c r="USU2340" s="142"/>
      <c r="USV2340" s="142"/>
      <c r="USW2340" s="142"/>
      <c r="USX2340" s="142"/>
      <c r="USY2340" s="142"/>
      <c r="USZ2340" s="142"/>
      <c r="UTA2340" s="142"/>
      <c r="UTB2340" s="142"/>
      <c r="UTC2340" s="142"/>
      <c r="UTD2340" s="142"/>
      <c r="UTE2340" s="142"/>
      <c r="UTF2340" s="142"/>
      <c r="UTG2340" s="142"/>
      <c r="UTH2340" s="142"/>
      <c r="UTI2340" s="142"/>
      <c r="UTJ2340" s="142"/>
      <c r="UTK2340" s="142"/>
      <c r="UTL2340" s="142"/>
      <c r="UTM2340" s="142"/>
      <c r="UTN2340" s="142"/>
      <c r="UTO2340" s="142"/>
      <c r="UTP2340" s="142"/>
      <c r="UTQ2340" s="142"/>
      <c r="UTR2340" s="142"/>
      <c r="UTS2340" s="142"/>
      <c r="UTT2340" s="142"/>
      <c r="UTU2340" s="142"/>
      <c r="UTV2340" s="142"/>
      <c r="UTW2340" s="142"/>
      <c r="UTX2340" s="142"/>
      <c r="UTY2340" s="142"/>
      <c r="UTZ2340" s="142"/>
      <c r="UUA2340" s="142"/>
      <c r="UUB2340" s="142"/>
      <c r="UUC2340" s="142"/>
      <c r="UUD2340" s="142"/>
      <c r="UUE2340" s="142"/>
      <c r="UUF2340" s="142"/>
      <c r="UUG2340" s="142"/>
      <c r="UUH2340" s="142"/>
      <c r="UUI2340" s="142"/>
      <c r="UUJ2340" s="142"/>
      <c r="UUK2340" s="142"/>
      <c r="UUL2340" s="142"/>
      <c r="UUM2340" s="142"/>
      <c r="UUN2340" s="142"/>
      <c r="UUO2340" s="142"/>
      <c r="UUP2340" s="142"/>
      <c r="UUQ2340" s="142"/>
      <c r="UUR2340" s="142"/>
      <c r="UUS2340" s="142"/>
      <c r="UUT2340" s="142"/>
      <c r="UUU2340" s="142"/>
      <c r="UUV2340" s="142"/>
      <c r="UUW2340" s="142"/>
      <c r="UUX2340" s="142"/>
      <c r="UUY2340" s="142"/>
      <c r="UUZ2340" s="142"/>
      <c r="UVA2340" s="142"/>
      <c r="UVB2340" s="142"/>
      <c r="UVC2340" s="142"/>
      <c r="UVD2340" s="142"/>
      <c r="UVE2340" s="142"/>
      <c r="UVF2340" s="142"/>
      <c r="UVG2340" s="142"/>
      <c r="UVH2340" s="142"/>
      <c r="UVI2340" s="142"/>
      <c r="UVJ2340" s="142"/>
      <c r="UVK2340" s="142"/>
      <c r="UVL2340" s="142"/>
      <c r="UVM2340" s="142"/>
      <c r="UVN2340" s="142"/>
      <c r="UVO2340" s="142"/>
      <c r="UVP2340" s="142"/>
      <c r="UVQ2340" s="142"/>
      <c r="UVR2340" s="142"/>
      <c r="UVS2340" s="142"/>
      <c r="UVT2340" s="142"/>
      <c r="UVU2340" s="142"/>
      <c r="UVV2340" s="142"/>
      <c r="UVW2340" s="142"/>
      <c r="UVX2340" s="142"/>
      <c r="UVY2340" s="142"/>
      <c r="UVZ2340" s="142"/>
      <c r="UWA2340" s="142"/>
      <c r="UWB2340" s="142"/>
      <c r="UWC2340" s="142"/>
      <c r="UWD2340" s="142"/>
      <c r="UWE2340" s="142"/>
      <c r="UWF2340" s="142"/>
      <c r="UWG2340" s="142"/>
      <c r="UWH2340" s="142"/>
      <c r="UWI2340" s="142"/>
      <c r="UWJ2340" s="142"/>
      <c r="UWK2340" s="142"/>
      <c r="UWL2340" s="142"/>
      <c r="UWM2340" s="142"/>
      <c r="UWN2340" s="142"/>
      <c r="UWO2340" s="142"/>
      <c r="UWP2340" s="142"/>
      <c r="UWQ2340" s="142"/>
      <c r="UWR2340" s="142"/>
      <c r="UWS2340" s="142"/>
      <c r="UWT2340" s="142"/>
      <c r="UWU2340" s="142"/>
      <c r="UWV2340" s="142"/>
      <c r="UWW2340" s="142"/>
      <c r="UWX2340" s="142"/>
      <c r="UWY2340" s="142"/>
      <c r="UWZ2340" s="142"/>
      <c r="UXA2340" s="142"/>
      <c r="UXB2340" s="142"/>
      <c r="UXC2340" s="142"/>
      <c r="UXD2340" s="142"/>
      <c r="UXE2340" s="142"/>
      <c r="UXF2340" s="142"/>
      <c r="UXG2340" s="142"/>
      <c r="UXH2340" s="142"/>
      <c r="UXI2340" s="142"/>
      <c r="UXJ2340" s="142"/>
      <c r="UXK2340" s="142"/>
      <c r="UXL2340" s="142"/>
      <c r="UXM2340" s="142"/>
      <c r="UXN2340" s="142"/>
      <c r="UXO2340" s="142"/>
      <c r="UXP2340" s="142"/>
      <c r="UXQ2340" s="142"/>
      <c r="UXR2340" s="142"/>
      <c r="UXS2340" s="142"/>
      <c r="UXT2340" s="142"/>
      <c r="UXU2340" s="142"/>
      <c r="UXV2340" s="142"/>
      <c r="UXW2340" s="142"/>
      <c r="UXX2340" s="142"/>
      <c r="UXY2340" s="142"/>
      <c r="UXZ2340" s="142"/>
      <c r="UYA2340" s="142"/>
      <c r="UYB2340" s="142"/>
      <c r="UYC2340" s="142"/>
      <c r="UYD2340" s="142"/>
      <c r="UYE2340" s="142"/>
      <c r="UYF2340" s="142"/>
      <c r="UYG2340" s="142"/>
      <c r="UYH2340" s="142"/>
      <c r="UYI2340" s="142"/>
      <c r="UYJ2340" s="142"/>
      <c r="UYK2340" s="142"/>
      <c r="UYL2340" s="142"/>
      <c r="UYM2340" s="142"/>
      <c r="UYN2340" s="142"/>
      <c r="UYO2340" s="142"/>
      <c r="UYP2340" s="142"/>
      <c r="UYQ2340" s="142"/>
      <c r="UYR2340" s="142"/>
      <c r="UYS2340" s="142"/>
      <c r="UYT2340" s="142"/>
      <c r="UYU2340" s="142"/>
      <c r="UYV2340" s="142"/>
      <c r="UYW2340" s="142"/>
      <c r="UYX2340" s="142"/>
      <c r="UYY2340" s="142"/>
      <c r="UYZ2340" s="142"/>
      <c r="UZA2340" s="142"/>
      <c r="UZB2340" s="142"/>
      <c r="UZC2340" s="142"/>
      <c r="UZD2340" s="142"/>
      <c r="UZE2340" s="142"/>
      <c r="UZF2340" s="142"/>
      <c r="UZG2340" s="142"/>
      <c r="UZH2340" s="142"/>
      <c r="UZI2340" s="142"/>
      <c r="UZJ2340" s="142"/>
      <c r="UZK2340" s="142"/>
      <c r="UZL2340" s="142"/>
      <c r="UZM2340" s="142"/>
      <c r="UZN2340" s="142"/>
      <c r="UZO2340" s="142"/>
      <c r="UZP2340" s="142"/>
      <c r="UZQ2340" s="142"/>
      <c r="UZR2340" s="142"/>
      <c r="UZS2340" s="142"/>
      <c r="UZT2340" s="142"/>
      <c r="UZU2340" s="142"/>
      <c r="UZV2340" s="142"/>
      <c r="UZW2340" s="142"/>
      <c r="UZX2340" s="142"/>
      <c r="UZY2340" s="142"/>
      <c r="UZZ2340" s="142"/>
      <c r="VAA2340" s="142"/>
      <c r="VAB2340" s="142"/>
      <c r="VAC2340" s="142"/>
      <c r="VAD2340" s="142"/>
      <c r="VAE2340" s="142"/>
      <c r="VAF2340" s="142"/>
      <c r="VAG2340" s="142"/>
      <c r="VAH2340" s="142"/>
      <c r="VAI2340" s="142"/>
      <c r="VAJ2340" s="142"/>
      <c r="VAK2340" s="142"/>
      <c r="VAL2340" s="142"/>
      <c r="VAM2340" s="142"/>
      <c r="VAN2340" s="142"/>
      <c r="VAO2340" s="142"/>
      <c r="VAP2340" s="142"/>
      <c r="VAQ2340" s="142"/>
      <c r="VAR2340" s="142"/>
      <c r="VAS2340" s="142"/>
      <c r="VAT2340" s="142"/>
      <c r="VAU2340" s="142"/>
      <c r="VAV2340" s="142"/>
      <c r="VAW2340" s="142"/>
      <c r="VAX2340" s="142"/>
      <c r="VAY2340" s="142"/>
      <c r="VAZ2340" s="142"/>
      <c r="VBA2340" s="142"/>
      <c r="VBB2340" s="142"/>
      <c r="VBC2340" s="142"/>
      <c r="VBD2340" s="142"/>
      <c r="VBE2340" s="142"/>
      <c r="VBF2340" s="142"/>
      <c r="VBG2340" s="142"/>
      <c r="VBH2340" s="142"/>
      <c r="VBI2340" s="142"/>
      <c r="VBJ2340" s="142"/>
      <c r="VBK2340" s="142"/>
      <c r="VBL2340" s="142"/>
      <c r="VBM2340" s="142"/>
      <c r="VBN2340" s="142"/>
      <c r="VBO2340" s="142"/>
      <c r="VBP2340" s="142"/>
      <c r="VBQ2340" s="142"/>
      <c r="VBR2340" s="142"/>
      <c r="VBS2340" s="142"/>
      <c r="VBT2340" s="142"/>
      <c r="VBU2340" s="142"/>
      <c r="VBV2340" s="142"/>
      <c r="VBW2340" s="142"/>
      <c r="VBX2340" s="142"/>
      <c r="VBY2340" s="142"/>
      <c r="VBZ2340" s="142"/>
      <c r="VCA2340" s="142"/>
      <c r="VCB2340" s="142"/>
      <c r="VCC2340" s="142"/>
      <c r="VCD2340" s="142"/>
      <c r="VCE2340" s="142"/>
      <c r="VCF2340" s="142"/>
      <c r="VCG2340" s="142"/>
      <c r="VCH2340" s="142"/>
      <c r="VCI2340" s="142"/>
      <c r="VCJ2340" s="142"/>
      <c r="VCK2340" s="142"/>
      <c r="VCL2340" s="142"/>
      <c r="VCM2340" s="142"/>
      <c r="VCN2340" s="142"/>
      <c r="VCO2340" s="142"/>
      <c r="VCP2340" s="142"/>
      <c r="VCQ2340" s="142"/>
      <c r="VCR2340" s="142"/>
      <c r="VCS2340" s="142"/>
      <c r="VCT2340" s="142"/>
      <c r="VCU2340" s="142"/>
      <c r="VCV2340" s="142"/>
      <c r="VCW2340" s="142"/>
      <c r="VCX2340" s="142"/>
      <c r="VCY2340" s="142"/>
      <c r="VCZ2340" s="142"/>
      <c r="VDA2340" s="142"/>
      <c r="VDB2340" s="142"/>
      <c r="VDC2340" s="142"/>
      <c r="VDD2340" s="142"/>
      <c r="VDE2340" s="142"/>
      <c r="VDF2340" s="142"/>
      <c r="VDG2340" s="142"/>
      <c r="VDH2340" s="142"/>
      <c r="VDI2340" s="142"/>
      <c r="VDJ2340" s="142"/>
      <c r="VDK2340" s="142"/>
      <c r="VDL2340" s="142"/>
      <c r="VDM2340" s="142"/>
      <c r="VDN2340" s="142"/>
      <c r="VDO2340" s="142"/>
      <c r="VDP2340" s="142"/>
      <c r="VDQ2340" s="142"/>
      <c r="VDR2340" s="142"/>
      <c r="VDS2340" s="142"/>
      <c r="VDT2340" s="142"/>
      <c r="VDU2340" s="142"/>
      <c r="VDV2340" s="142"/>
      <c r="VDW2340" s="142"/>
      <c r="VDX2340" s="142"/>
      <c r="VDY2340" s="142"/>
      <c r="VDZ2340" s="142"/>
      <c r="VEA2340" s="142"/>
      <c r="VEB2340" s="142"/>
      <c r="VEC2340" s="142"/>
      <c r="VED2340" s="142"/>
      <c r="VEE2340" s="142"/>
      <c r="VEF2340" s="142"/>
      <c r="VEG2340" s="142"/>
      <c r="VEH2340" s="142"/>
      <c r="VEI2340" s="142"/>
      <c r="VEJ2340" s="142"/>
      <c r="VEK2340" s="142"/>
      <c r="VEL2340" s="142"/>
      <c r="VEM2340" s="142"/>
      <c r="VEN2340" s="142"/>
      <c r="VEO2340" s="142"/>
      <c r="VEP2340" s="142"/>
      <c r="VEQ2340" s="142"/>
      <c r="VER2340" s="142"/>
      <c r="VES2340" s="142"/>
      <c r="VET2340" s="142"/>
      <c r="VEU2340" s="142"/>
      <c r="VEV2340" s="142"/>
      <c r="VEW2340" s="142"/>
      <c r="VEX2340" s="142"/>
      <c r="VEY2340" s="142"/>
      <c r="VEZ2340" s="142"/>
      <c r="VFA2340" s="142"/>
      <c r="VFB2340" s="142"/>
      <c r="VFC2340" s="142"/>
      <c r="VFD2340" s="142"/>
      <c r="VFE2340" s="142"/>
      <c r="VFF2340" s="142"/>
      <c r="VFG2340" s="142"/>
      <c r="VFH2340" s="142"/>
      <c r="VFI2340" s="142"/>
      <c r="VFJ2340" s="142"/>
      <c r="VFK2340" s="142"/>
      <c r="VFL2340" s="142"/>
      <c r="VFM2340" s="142"/>
      <c r="VFN2340" s="142"/>
      <c r="VFO2340" s="142"/>
      <c r="VFP2340" s="142"/>
      <c r="VFQ2340" s="142"/>
      <c r="VFR2340" s="142"/>
      <c r="VFS2340" s="142"/>
      <c r="VFT2340" s="142"/>
      <c r="VFU2340" s="142"/>
      <c r="VFV2340" s="142"/>
      <c r="VFW2340" s="142"/>
      <c r="VFX2340" s="142"/>
      <c r="VFY2340" s="142"/>
      <c r="VFZ2340" s="142"/>
      <c r="VGA2340" s="142"/>
      <c r="VGB2340" s="142"/>
      <c r="VGC2340" s="142"/>
      <c r="VGD2340" s="142"/>
      <c r="VGE2340" s="142"/>
      <c r="VGF2340" s="142"/>
      <c r="VGG2340" s="142"/>
      <c r="VGH2340" s="142"/>
      <c r="VGI2340" s="142"/>
      <c r="VGJ2340" s="142"/>
      <c r="VGK2340" s="142"/>
      <c r="VGL2340" s="142"/>
      <c r="VGM2340" s="142"/>
      <c r="VGN2340" s="142"/>
      <c r="VGO2340" s="142"/>
      <c r="VGP2340" s="142"/>
      <c r="VGQ2340" s="142"/>
      <c r="VGR2340" s="142"/>
      <c r="VGS2340" s="142"/>
      <c r="VGT2340" s="142"/>
      <c r="VGU2340" s="142"/>
      <c r="VGV2340" s="142"/>
      <c r="VGW2340" s="142"/>
      <c r="VGX2340" s="142"/>
      <c r="VGY2340" s="142"/>
      <c r="VGZ2340" s="142"/>
      <c r="VHA2340" s="142"/>
      <c r="VHB2340" s="142"/>
      <c r="VHC2340" s="142"/>
      <c r="VHD2340" s="142"/>
      <c r="VHE2340" s="142"/>
      <c r="VHF2340" s="142"/>
      <c r="VHG2340" s="142"/>
      <c r="VHH2340" s="142"/>
      <c r="VHI2340" s="142"/>
      <c r="VHJ2340" s="142"/>
      <c r="VHK2340" s="142"/>
      <c r="VHL2340" s="142"/>
      <c r="VHM2340" s="142"/>
      <c r="VHN2340" s="142"/>
      <c r="VHO2340" s="142"/>
      <c r="VHP2340" s="142"/>
      <c r="VHQ2340" s="142"/>
      <c r="VHR2340" s="142"/>
      <c r="VHS2340" s="142"/>
      <c r="VHT2340" s="142"/>
      <c r="VHU2340" s="142"/>
      <c r="VHV2340" s="142"/>
      <c r="VHW2340" s="142"/>
      <c r="VHX2340" s="142"/>
      <c r="VHY2340" s="142"/>
      <c r="VHZ2340" s="142"/>
      <c r="VIA2340" s="142"/>
      <c r="VIB2340" s="142"/>
      <c r="VIC2340" s="142"/>
      <c r="VID2340" s="142"/>
      <c r="VIE2340" s="142"/>
      <c r="VIF2340" s="142"/>
      <c r="VIG2340" s="142"/>
      <c r="VIH2340" s="142"/>
      <c r="VII2340" s="142"/>
      <c r="VIJ2340" s="142"/>
      <c r="VIK2340" s="142"/>
      <c r="VIL2340" s="142"/>
      <c r="VIM2340" s="142"/>
      <c r="VIN2340" s="142"/>
      <c r="VIO2340" s="142"/>
      <c r="VIP2340" s="142"/>
      <c r="VIQ2340" s="142"/>
      <c r="VIR2340" s="142"/>
      <c r="VIS2340" s="142"/>
      <c r="VIT2340" s="142"/>
      <c r="VIU2340" s="142"/>
      <c r="VIV2340" s="142"/>
      <c r="VIW2340" s="142"/>
      <c r="VIX2340" s="142"/>
      <c r="VIY2340" s="142"/>
      <c r="VIZ2340" s="142"/>
      <c r="VJA2340" s="142"/>
      <c r="VJB2340" s="142"/>
      <c r="VJC2340" s="142"/>
      <c r="VJD2340" s="142"/>
      <c r="VJE2340" s="142"/>
      <c r="VJF2340" s="142"/>
      <c r="VJG2340" s="142"/>
      <c r="VJH2340" s="142"/>
      <c r="VJI2340" s="142"/>
      <c r="VJJ2340" s="142"/>
      <c r="VJK2340" s="142"/>
      <c r="VJL2340" s="142"/>
      <c r="VJM2340" s="142"/>
      <c r="VJN2340" s="142"/>
      <c r="VJO2340" s="142"/>
      <c r="VJP2340" s="142"/>
      <c r="VJQ2340" s="142"/>
      <c r="VJR2340" s="142"/>
      <c r="VJS2340" s="142"/>
      <c r="VJT2340" s="142"/>
      <c r="VJU2340" s="142"/>
      <c r="VJV2340" s="142"/>
      <c r="VJW2340" s="142"/>
      <c r="VJX2340" s="142"/>
      <c r="VJY2340" s="142"/>
      <c r="VJZ2340" s="142"/>
      <c r="VKA2340" s="142"/>
      <c r="VKB2340" s="142"/>
      <c r="VKC2340" s="142"/>
      <c r="VKD2340" s="142"/>
      <c r="VKE2340" s="142"/>
      <c r="VKF2340" s="142"/>
      <c r="VKG2340" s="142"/>
      <c r="VKH2340" s="142"/>
      <c r="VKI2340" s="142"/>
      <c r="VKJ2340" s="142"/>
      <c r="VKK2340" s="142"/>
      <c r="VKL2340" s="142"/>
      <c r="VKM2340" s="142"/>
      <c r="VKN2340" s="142"/>
      <c r="VKO2340" s="142"/>
      <c r="VKP2340" s="142"/>
      <c r="VKQ2340" s="142"/>
      <c r="VKR2340" s="142"/>
      <c r="VKS2340" s="142"/>
      <c r="VKT2340" s="142"/>
      <c r="VKU2340" s="142"/>
      <c r="VKV2340" s="142"/>
      <c r="VKW2340" s="142"/>
      <c r="VKX2340" s="142"/>
      <c r="VKY2340" s="142"/>
      <c r="VKZ2340" s="142"/>
      <c r="VLA2340" s="142"/>
      <c r="VLB2340" s="142"/>
      <c r="VLC2340" s="142"/>
      <c r="VLD2340" s="142"/>
      <c r="VLE2340" s="142"/>
      <c r="VLF2340" s="142"/>
      <c r="VLG2340" s="142"/>
      <c r="VLH2340" s="142"/>
      <c r="VLI2340" s="142"/>
      <c r="VLJ2340" s="142"/>
      <c r="VLK2340" s="142"/>
      <c r="VLL2340" s="142"/>
      <c r="VLM2340" s="142"/>
      <c r="VLN2340" s="142"/>
      <c r="VLO2340" s="142"/>
      <c r="VLP2340" s="142"/>
      <c r="VLQ2340" s="142"/>
      <c r="VLR2340" s="142"/>
      <c r="VLS2340" s="142"/>
      <c r="VLT2340" s="142"/>
      <c r="VLU2340" s="142"/>
      <c r="VLV2340" s="142"/>
      <c r="VLW2340" s="142"/>
      <c r="VLX2340" s="142"/>
      <c r="VLY2340" s="142"/>
      <c r="VLZ2340" s="142"/>
      <c r="VMA2340" s="142"/>
      <c r="VMB2340" s="142"/>
      <c r="VMC2340" s="142"/>
      <c r="VMD2340" s="142"/>
      <c r="VME2340" s="142"/>
      <c r="VMF2340" s="142"/>
      <c r="VMG2340" s="142"/>
      <c r="VMH2340" s="142"/>
      <c r="VMI2340" s="142"/>
      <c r="VMJ2340" s="142"/>
      <c r="VMK2340" s="142"/>
      <c r="VML2340" s="142"/>
      <c r="VMM2340" s="142"/>
      <c r="VMN2340" s="142"/>
      <c r="VMO2340" s="142"/>
      <c r="VMP2340" s="142"/>
      <c r="VMQ2340" s="142"/>
      <c r="VMR2340" s="142"/>
      <c r="VMS2340" s="142"/>
      <c r="VMT2340" s="142"/>
      <c r="VMU2340" s="142"/>
      <c r="VMV2340" s="142"/>
      <c r="VMW2340" s="142"/>
      <c r="VMX2340" s="142"/>
      <c r="VMY2340" s="142"/>
      <c r="VMZ2340" s="142"/>
      <c r="VNA2340" s="142"/>
      <c r="VNB2340" s="142"/>
      <c r="VNC2340" s="142"/>
      <c r="VND2340" s="142"/>
      <c r="VNE2340" s="142"/>
      <c r="VNF2340" s="142"/>
      <c r="VNG2340" s="142"/>
      <c r="VNH2340" s="142"/>
      <c r="VNI2340" s="142"/>
      <c r="VNJ2340" s="142"/>
      <c r="VNK2340" s="142"/>
      <c r="VNL2340" s="142"/>
      <c r="VNM2340" s="142"/>
      <c r="VNN2340" s="142"/>
      <c r="VNO2340" s="142"/>
      <c r="VNP2340" s="142"/>
      <c r="VNQ2340" s="142"/>
      <c r="VNR2340" s="142"/>
      <c r="VNS2340" s="142"/>
      <c r="VNT2340" s="142"/>
      <c r="VNU2340" s="142"/>
      <c r="VNV2340" s="142"/>
      <c r="VNW2340" s="142"/>
      <c r="VNX2340" s="142"/>
      <c r="VNY2340" s="142"/>
      <c r="VNZ2340" s="142"/>
      <c r="VOA2340" s="142"/>
      <c r="VOB2340" s="142"/>
      <c r="VOC2340" s="142"/>
      <c r="VOD2340" s="142"/>
      <c r="VOE2340" s="142"/>
      <c r="VOF2340" s="142"/>
      <c r="VOG2340" s="142"/>
      <c r="VOH2340" s="142"/>
      <c r="VOI2340" s="142"/>
      <c r="VOJ2340" s="142"/>
      <c r="VOK2340" s="142"/>
      <c r="VOL2340" s="142"/>
      <c r="VOM2340" s="142"/>
      <c r="VON2340" s="142"/>
      <c r="VOO2340" s="142"/>
      <c r="VOP2340" s="142"/>
      <c r="VOQ2340" s="142"/>
      <c r="VOR2340" s="142"/>
      <c r="VOS2340" s="142"/>
      <c r="VOT2340" s="142"/>
      <c r="VOU2340" s="142"/>
      <c r="VOV2340" s="142"/>
      <c r="VOW2340" s="142"/>
      <c r="VOX2340" s="142"/>
      <c r="VOY2340" s="142"/>
      <c r="VOZ2340" s="142"/>
      <c r="VPA2340" s="142"/>
      <c r="VPB2340" s="142"/>
      <c r="VPC2340" s="142"/>
      <c r="VPD2340" s="142"/>
      <c r="VPE2340" s="142"/>
      <c r="VPF2340" s="142"/>
      <c r="VPG2340" s="142"/>
      <c r="VPH2340" s="142"/>
      <c r="VPI2340" s="142"/>
      <c r="VPJ2340" s="142"/>
      <c r="VPK2340" s="142"/>
      <c r="VPL2340" s="142"/>
      <c r="VPM2340" s="142"/>
      <c r="VPN2340" s="142"/>
      <c r="VPO2340" s="142"/>
      <c r="VPP2340" s="142"/>
      <c r="VPQ2340" s="142"/>
      <c r="VPR2340" s="142"/>
      <c r="VPS2340" s="142"/>
      <c r="VPT2340" s="142"/>
      <c r="VPU2340" s="142"/>
      <c r="VPV2340" s="142"/>
      <c r="VPW2340" s="142"/>
      <c r="VPX2340" s="142"/>
      <c r="VPY2340" s="142"/>
      <c r="VPZ2340" s="142"/>
      <c r="VQA2340" s="142"/>
      <c r="VQB2340" s="142"/>
      <c r="VQC2340" s="142"/>
      <c r="VQD2340" s="142"/>
      <c r="VQE2340" s="142"/>
      <c r="VQF2340" s="142"/>
      <c r="VQG2340" s="142"/>
      <c r="VQH2340" s="142"/>
      <c r="VQI2340" s="142"/>
      <c r="VQJ2340" s="142"/>
      <c r="VQK2340" s="142"/>
      <c r="VQL2340" s="142"/>
      <c r="VQM2340" s="142"/>
      <c r="VQN2340" s="142"/>
      <c r="VQO2340" s="142"/>
      <c r="VQP2340" s="142"/>
      <c r="VQQ2340" s="142"/>
      <c r="VQR2340" s="142"/>
      <c r="VQS2340" s="142"/>
      <c r="VQT2340" s="142"/>
      <c r="VQU2340" s="142"/>
      <c r="VQV2340" s="142"/>
      <c r="VQW2340" s="142"/>
      <c r="VQX2340" s="142"/>
      <c r="VQY2340" s="142"/>
      <c r="VQZ2340" s="142"/>
      <c r="VRA2340" s="142"/>
      <c r="VRB2340" s="142"/>
      <c r="VRC2340" s="142"/>
      <c r="VRD2340" s="142"/>
      <c r="VRE2340" s="142"/>
      <c r="VRF2340" s="142"/>
      <c r="VRG2340" s="142"/>
      <c r="VRH2340" s="142"/>
      <c r="VRI2340" s="142"/>
      <c r="VRJ2340" s="142"/>
      <c r="VRK2340" s="142"/>
      <c r="VRL2340" s="142"/>
      <c r="VRM2340" s="142"/>
      <c r="VRN2340" s="142"/>
      <c r="VRO2340" s="142"/>
      <c r="VRP2340" s="142"/>
      <c r="VRQ2340" s="142"/>
      <c r="VRR2340" s="142"/>
      <c r="VRS2340" s="142"/>
      <c r="VRT2340" s="142"/>
      <c r="VRU2340" s="142"/>
      <c r="VRV2340" s="142"/>
      <c r="VRW2340" s="142"/>
      <c r="VRX2340" s="142"/>
      <c r="VRY2340" s="142"/>
      <c r="VRZ2340" s="142"/>
      <c r="VSA2340" s="142"/>
      <c r="VSB2340" s="142"/>
      <c r="VSC2340" s="142"/>
      <c r="VSD2340" s="142"/>
      <c r="VSE2340" s="142"/>
      <c r="VSF2340" s="142"/>
      <c r="VSG2340" s="142"/>
      <c r="VSH2340" s="142"/>
      <c r="VSI2340" s="142"/>
      <c r="VSJ2340" s="142"/>
      <c r="VSK2340" s="142"/>
      <c r="VSL2340" s="142"/>
      <c r="VSM2340" s="142"/>
      <c r="VSN2340" s="142"/>
      <c r="VSO2340" s="142"/>
      <c r="VSP2340" s="142"/>
      <c r="VSQ2340" s="142"/>
      <c r="VSR2340" s="142"/>
      <c r="VSS2340" s="142"/>
      <c r="VST2340" s="142"/>
      <c r="VSU2340" s="142"/>
      <c r="VSV2340" s="142"/>
      <c r="VSW2340" s="142"/>
      <c r="VSX2340" s="142"/>
      <c r="VSY2340" s="142"/>
      <c r="VSZ2340" s="142"/>
      <c r="VTA2340" s="142"/>
      <c r="VTB2340" s="142"/>
      <c r="VTC2340" s="142"/>
      <c r="VTD2340" s="142"/>
      <c r="VTE2340" s="142"/>
      <c r="VTF2340" s="142"/>
      <c r="VTG2340" s="142"/>
      <c r="VTH2340" s="142"/>
      <c r="VTI2340" s="142"/>
      <c r="VTJ2340" s="142"/>
      <c r="VTK2340" s="142"/>
      <c r="VTL2340" s="142"/>
      <c r="VTM2340" s="142"/>
      <c r="VTN2340" s="142"/>
      <c r="VTO2340" s="142"/>
      <c r="VTP2340" s="142"/>
      <c r="VTQ2340" s="142"/>
      <c r="VTR2340" s="142"/>
      <c r="VTS2340" s="142"/>
      <c r="VTT2340" s="142"/>
      <c r="VTU2340" s="142"/>
      <c r="VTV2340" s="142"/>
      <c r="VTW2340" s="142"/>
      <c r="VTX2340" s="142"/>
      <c r="VTY2340" s="142"/>
      <c r="VTZ2340" s="142"/>
      <c r="VUA2340" s="142"/>
      <c r="VUB2340" s="142"/>
      <c r="VUC2340" s="142"/>
      <c r="VUD2340" s="142"/>
      <c r="VUE2340" s="142"/>
      <c r="VUF2340" s="142"/>
      <c r="VUG2340" s="142"/>
      <c r="VUH2340" s="142"/>
      <c r="VUI2340" s="142"/>
      <c r="VUJ2340" s="142"/>
      <c r="VUK2340" s="142"/>
      <c r="VUL2340" s="142"/>
      <c r="VUM2340" s="142"/>
      <c r="VUN2340" s="142"/>
      <c r="VUO2340" s="142"/>
      <c r="VUP2340" s="142"/>
      <c r="VUQ2340" s="142"/>
      <c r="VUR2340" s="142"/>
      <c r="VUS2340" s="142"/>
      <c r="VUT2340" s="142"/>
      <c r="VUU2340" s="142"/>
      <c r="VUV2340" s="142"/>
      <c r="VUW2340" s="142"/>
      <c r="VUX2340" s="142"/>
      <c r="VUY2340" s="142"/>
      <c r="VUZ2340" s="142"/>
      <c r="VVA2340" s="142"/>
      <c r="VVB2340" s="142"/>
      <c r="VVC2340" s="142"/>
      <c r="VVD2340" s="142"/>
      <c r="VVE2340" s="142"/>
      <c r="VVF2340" s="142"/>
      <c r="VVG2340" s="142"/>
      <c r="VVH2340" s="142"/>
      <c r="VVI2340" s="142"/>
      <c r="VVJ2340" s="142"/>
      <c r="VVK2340" s="142"/>
      <c r="VVL2340" s="142"/>
      <c r="VVM2340" s="142"/>
      <c r="VVN2340" s="142"/>
      <c r="VVO2340" s="142"/>
      <c r="VVP2340" s="142"/>
      <c r="VVQ2340" s="142"/>
      <c r="VVR2340" s="142"/>
      <c r="VVS2340" s="142"/>
      <c r="VVT2340" s="142"/>
      <c r="VVU2340" s="142"/>
      <c r="VVV2340" s="142"/>
      <c r="VVW2340" s="142"/>
      <c r="VVX2340" s="142"/>
      <c r="VVY2340" s="142"/>
      <c r="VVZ2340" s="142"/>
      <c r="VWA2340" s="142"/>
      <c r="VWB2340" s="142"/>
      <c r="VWC2340" s="142"/>
      <c r="VWD2340" s="142"/>
      <c r="VWE2340" s="142"/>
      <c r="VWF2340" s="142"/>
      <c r="VWG2340" s="142"/>
      <c r="VWH2340" s="142"/>
      <c r="VWI2340" s="142"/>
      <c r="VWJ2340" s="142"/>
      <c r="VWK2340" s="142"/>
      <c r="VWL2340" s="142"/>
      <c r="VWM2340" s="142"/>
      <c r="VWN2340" s="142"/>
      <c r="VWO2340" s="142"/>
      <c r="VWP2340" s="142"/>
      <c r="VWQ2340" s="142"/>
      <c r="VWR2340" s="142"/>
      <c r="VWS2340" s="142"/>
      <c r="VWT2340" s="142"/>
      <c r="VWU2340" s="142"/>
      <c r="VWV2340" s="142"/>
      <c r="VWW2340" s="142"/>
      <c r="VWX2340" s="142"/>
      <c r="VWY2340" s="142"/>
      <c r="VWZ2340" s="142"/>
      <c r="VXA2340" s="142"/>
      <c r="VXB2340" s="142"/>
      <c r="VXC2340" s="142"/>
      <c r="VXD2340" s="142"/>
      <c r="VXE2340" s="142"/>
      <c r="VXF2340" s="142"/>
      <c r="VXG2340" s="142"/>
      <c r="VXH2340" s="142"/>
      <c r="VXI2340" s="142"/>
      <c r="VXJ2340" s="142"/>
      <c r="VXK2340" s="142"/>
      <c r="VXL2340" s="142"/>
      <c r="VXM2340" s="142"/>
      <c r="VXN2340" s="142"/>
      <c r="VXO2340" s="142"/>
      <c r="VXP2340" s="142"/>
      <c r="VXQ2340" s="142"/>
      <c r="VXR2340" s="142"/>
      <c r="VXS2340" s="142"/>
      <c r="VXT2340" s="142"/>
      <c r="VXU2340" s="142"/>
      <c r="VXV2340" s="142"/>
      <c r="VXW2340" s="142"/>
      <c r="VXX2340" s="142"/>
      <c r="VXY2340" s="142"/>
      <c r="VXZ2340" s="142"/>
      <c r="VYA2340" s="142"/>
      <c r="VYB2340" s="142"/>
      <c r="VYC2340" s="142"/>
      <c r="VYD2340" s="142"/>
      <c r="VYE2340" s="142"/>
      <c r="VYF2340" s="142"/>
      <c r="VYG2340" s="142"/>
      <c r="VYH2340" s="142"/>
      <c r="VYI2340" s="142"/>
      <c r="VYJ2340" s="142"/>
      <c r="VYK2340" s="142"/>
      <c r="VYL2340" s="142"/>
      <c r="VYM2340" s="142"/>
      <c r="VYN2340" s="142"/>
      <c r="VYO2340" s="142"/>
      <c r="VYP2340" s="142"/>
      <c r="VYQ2340" s="142"/>
      <c r="VYR2340" s="142"/>
      <c r="VYS2340" s="142"/>
      <c r="VYT2340" s="142"/>
      <c r="VYU2340" s="142"/>
      <c r="VYV2340" s="142"/>
      <c r="VYW2340" s="142"/>
      <c r="VYX2340" s="142"/>
      <c r="VYY2340" s="142"/>
      <c r="VYZ2340" s="142"/>
      <c r="VZA2340" s="142"/>
      <c r="VZB2340" s="142"/>
      <c r="VZC2340" s="142"/>
      <c r="VZD2340" s="142"/>
      <c r="VZE2340" s="142"/>
      <c r="VZF2340" s="142"/>
      <c r="VZG2340" s="142"/>
      <c r="VZH2340" s="142"/>
      <c r="VZI2340" s="142"/>
      <c r="VZJ2340" s="142"/>
      <c r="VZK2340" s="142"/>
      <c r="VZL2340" s="142"/>
      <c r="VZM2340" s="142"/>
      <c r="VZN2340" s="142"/>
      <c r="VZO2340" s="142"/>
      <c r="VZP2340" s="142"/>
      <c r="VZQ2340" s="142"/>
      <c r="VZR2340" s="142"/>
      <c r="VZS2340" s="142"/>
      <c r="VZT2340" s="142"/>
      <c r="VZU2340" s="142"/>
      <c r="VZV2340" s="142"/>
      <c r="VZW2340" s="142"/>
      <c r="VZX2340" s="142"/>
      <c r="VZY2340" s="142"/>
      <c r="VZZ2340" s="142"/>
      <c r="WAA2340" s="142"/>
      <c r="WAB2340" s="142"/>
      <c r="WAC2340" s="142"/>
      <c r="WAD2340" s="142"/>
      <c r="WAE2340" s="142"/>
      <c r="WAF2340" s="142"/>
      <c r="WAG2340" s="142"/>
      <c r="WAH2340" s="142"/>
      <c r="WAI2340" s="142"/>
      <c r="WAJ2340" s="142"/>
      <c r="WAK2340" s="142"/>
      <c r="WAL2340" s="142"/>
      <c r="WAM2340" s="142"/>
      <c r="WAN2340" s="142"/>
      <c r="WAO2340" s="142"/>
      <c r="WAP2340" s="142"/>
      <c r="WAQ2340" s="142"/>
      <c r="WAR2340" s="142"/>
      <c r="WAS2340" s="142"/>
      <c r="WAT2340" s="142"/>
      <c r="WAU2340" s="142"/>
      <c r="WAV2340" s="142"/>
      <c r="WAW2340" s="142"/>
      <c r="WAX2340" s="142"/>
      <c r="WAY2340" s="142"/>
      <c r="WAZ2340" s="142"/>
      <c r="WBA2340" s="142"/>
      <c r="WBB2340" s="142"/>
      <c r="WBC2340" s="142"/>
      <c r="WBD2340" s="142"/>
      <c r="WBE2340" s="142"/>
      <c r="WBF2340" s="142"/>
      <c r="WBG2340" s="142"/>
      <c r="WBH2340" s="142"/>
      <c r="WBI2340" s="142"/>
      <c r="WBJ2340" s="142"/>
      <c r="WBK2340" s="142"/>
      <c r="WBL2340" s="142"/>
      <c r="WBM2340" s="142"/>
      <c r="WBN2340" s="142"/>
      <c r="WBO2340" s="142"/>
      <c r="WBP2340" s="142"/>
      <c r="WBQ2340" s="142"/>
      <c r="WBR2340" s="142"/>
      <c r="WBS2340" s="142"/>
      <c r="WBT2340" s="142"/>
      <c r="WBU2340" s="142"/>
      <c r="WBV2340" s="142"/>
      <c r="WBW2340" s="142"/>
      <c r="WBX2340" s="142"/>
      <c r="WBY2340" s="142"/>
      <c r="WBZ2340" s="142"/>
      <c r="WCA2340" s="142"/>
      <c r="WCB2340" s="142"/>
      <c r="WCC2340" s="142"/>
      <c r="WCD2340" s="142"/>
      <c r="WCE2340" s="142"/>
      <c r="WCF2340" s="142"/>
      <c r="WCG2340" s="142"/>
      <c r="WCH2340" s="142"/>
      <c r="WCI2340" s="142"/>
      <c r="WCJ2340" s="142"/>
      <c r="WCK2340" s="142"/>
      <c r="WCL2340" s="142"/>
      <c r="WCM2340" s="142"/>
      <c r="WCN2340" s="142"/>
      <c r="WCO2340" s="142"/>
      <c r="WCP2340" s="142"/>
      <c r="WCQ2340" s="142"/>
      <c r="WCR2340" s="142"/>
      <c r="WCS2340" s="142"/>
      <c r="WCT2340" s="142"/>
      <c r="WCU2340" s="142"/>
      <c r="WCV2340" s="142"/>
      <c r="WCW2340" s="142"/>
      <c r="WCX2340" s="142"/>
      <c r="WCY2340" s="142"/>
      <c r="WCZ2340" s="142"/>
      <c r="WDA2340" s="142"/>
      <c r="WDB2340" s="142"/>
      <c r="WDC2340" s="142"/>
      <c r="WDD2340" s="142"/>
      <c r="WDE2340" s="142"/>
      <c r="WDF2340" s="142"/>
      <c r="WDG2340" s="142"/>
      <c r="WDH2340" s="142"/>
      <c r="WDI2340" s="142"/>
      <c r="WDJ2340" s="142"/>
      <c r="WDK2340" s="142"/>
      <c r="WDL2340" s="142"/>
      <c r="WDM2340" s="142"/>
      <c r="WDN2340" s="142"/>
      <c r="WDO2340" s="142"/>
      <c r="WDP2340" s="142"/>
      <c r="WDQ2340" s="142"/>
      <c r="WDR2340" s="142"/>
      <c r="WDS2340" s="142"/>
      <c r="WDT2340" s="142"/>
      <c r="WDU2340" s="142"/>
      <c r="WDV2340" s="142"/>
      <c r="WDW2340" s="142"/>
      <c r="WDX2340" s="142"/>
      <c r="WDY2340" s="142"/>
      <c r="WDZ2340" s="142"/>
      <c r="WEA2340" s="142"/>
      <c r="WEB2340" s="142"/>
      <c r="WEC2340" s="142"/>
      <c r="WED2340" s="142"/>
      <c r="WEE2340" s="142"/>
      <c r="WEF2340" s="142"/>
      <c r="WEG2340" s="142"/>
      <c r="WEH2340" s="142"/>
      <c r="WEI2340" s="142"/>
      <c r="WEJ2340" s="142"/>
      <c r="WEK2340" s="142"/>
      <c r="WEL2340" s="142"/>
      <c r="WEM2340" s="142"/>
      <c r="WEN2340" s="142"/>
      <c r="WEO2340" s="142"/>
      <c r="WEP2340" s="142"/>
      <c r="WEQ2340" s="142"/>
      <c r="WER2340" s="142"/>
      <c r="WES2340" s="142"/>
      <c r="WET2340" s="142"/>
      <c r="WEU2340" s="142"/>
      <c r="WEV2340" s="142"/>
      <c r="WEW2340" s="142"/>
      <c r="WEX2340" s="142"/>
      <c r="WEY2340" s="142"/>
      <c r="WEZ2340" s="142"/>
      <c r="WFA2340" s="142"/>
      <c r="WFB2340" s="142"/>
      <c r="WFC2340" s="142"/>
      <c r="WFD2340" s="142"/>
      <c r="WFE2340" s="142"/>
      <c r="WFF2340" s="142"/>
      <c r="WFG2340" s="142"/>
      <c r="WFH2340" s="142"/>
      <c r="WFI2340" s="142"/>
      <c r="WFJ2340" s="142"/>
      <c r="WFK2340" s="142"/>
      <c r="WFL2340" s="142"/>
      <c r="WFM2340" s="142"/>
      <c r="WFN2340" s="142"/>
      <c r="WFO2340" s="142"/>
      <c r="WFP2340" s="142"/>
      <c r="WFQ2340" s="142"/>
      <c r="WFR2340" s="142"/>
      <c r="WFS2340" s="142"/>
      <c r="WFT2340" s="142"/>
      <c r="WFU2340" s="142"/>
      <c r="WFV2340" s="142"/>
      <c r="WFW2340" s="142"/>
      <c r="WFX2340" s="142"/>
      <c r="WFY2340" s="142"/>
      <c r="WFZ2340" s="142"/>
      <c r="WGA2340" s="142"/>
      <c r="WGB2340" s="142"/>
      <c r="WGC2340" s="142"/>
      <c r="WGD2340" s="142"/>
      <c r="WGE2340" s="142"/>
      <c r="WGF2340" s="142"/>
      <c r="WGG2340" s="142"/>
      <c r="WGH2340" s="142"/>
      <c r="WGI2340" s="142"/>
      <c r="WGJ2340" s="142"/>
      <c r="WGK2340" s="142"/>
      <c r="WGL2340" s="142"/>
      <c r="WGM2340" s="142"/>
      <c r="WGN2340" s="142"/>
      <c r="WGO2340" s="142"/>
      <c r="WGP2340" s="142"/>
      <c r="WGQ2340" s="142"/>
      <c r="WGR2340" s="142"/>
      <c r="WGS2340" s="142"/>
      <c r="WGT2340" s="142"/>
      <c r="WGU2340" s="142"/>
      <c r="WGV2340" s="142"/>
      <c r="WGW2340" s="142"/>
      <c r="WGX2340" s="142"/>
      <c r="WGY2340" s="142"/>
      <c r="WGZ2340" s="142"/>
      <c r="WHA2340" s="142"/>
      <c r="WHB2340" s="142"/>
      <c r="WHC2340" s="142"/>
      <c r="WHD2340" s="142"/>
      <c r="WHE2340" s="142"/>
      <c r="WHF2340" s="142"/>
      <c r="WHG2340" s="142"/>
      <c r="WHH2340" s="142"/>
      <c r="WHI2340" s="142"/>
      <c r="WHJ2340" s="142"/>
      <c r="WHK2340" s="142"/>
      <c r="WHL2340" s="142"/>
      <c r="WHM2340" s="142"/>
      <c r="WHN2340" s="142"/>
      <c r="WHO2340" s="142"/>
      <c r="WHP2340" s="142"/>
      <c r="WHQ2340" s="142"/>
      <c r="WHR2340" s="142"/>
      <c r="WHS2340" s="142"/>
      <c r="WHT2340" s="142"/>
      <c r="WHU2340" s="142"/>
      <c r="WHV2340" s="142"/>
      <c r="WHW2340" s="142"/>
      <c r="WHX2340" s="142"/>
      <c r="WHY2340" s="142"/>
      <c r="WHZ2340" s="142"/>
      <c r="WIA2340" s="142"/>
      <c r="WIB2340" s="142"/>
      <c r="WIC2340" s="142"/>
      <c r="WID2340" s="142"/>
      <c r="WIE2340" s="142"/>
      <c r="WIF2340" s="142"/>
      <c r="WIG2340" s="142"/>
      <c r="WIH2340" s="142"/>
      <c r="WII2340" s="142"/>
      <c r="WIJ2340" s="142"/>
      <c r="WIK2340" s="142"/>
      <c r="WIL2340" s="142"/>
      <c r="WIM2340" s="142"/>
      <c r="WIN2340" s="142"/>
      <c r="WIO2340" s="142"/>
      <c r="WIP2340" s="142"/>
      <c r="WIQ2340" s="142"/>
      <c r="WIR2340" s="142"/>
      <c r="WIS2340" s="142"/>
      <c r="WIT2340" s="142"/>
      <c r="WIU2340" s="142"/>
      <c r="WIV2340" s="142"/>
      <c r="WIW2340" s="142"/>
      <c r="WIX2340" s="142"/>
      <c r="WIY2340" s="142"/>
      <c r="WIZ2340" s="142"/>
      <c r="WJA2340" s="142"/>
      <c r="WJB2340" s="142"/>
      <c r="WJC2340" s="142"/>
      <c r="WJD2340" s="142"/>
      <c r="WJE2340" s="142"/>
      <c r="WJF2340" s="142"/>
      <c r="WJG2340" s="142"/>
      <c r="WJH2340" s="142"/>
      <c r="WJI2340" s="142"/>
      <c r="WJJ2340" s="142"/>
      <c r="WJK2340" s="142"/>
      <c r="WJL2340" s="142"/>
      <c r="WJM2340" s="142"/>
      <c r="WJN2340" s="142"/>
      <c r="WJO2340" s="142"/>
      <c r="WJP2340" s="142"/>
      <c r="WJQ2340" s="142"/>
      <c r="WJR2340" s="142"/>
      <c r="WJS2340" s="142"/>
      <c r="WJT2340" s="142"/>
      <c r="WJU2340" s="142"/>
      <c r="WJV2340" s="142"/>
      <c r="WJW2340" s="142"/>
      <c r="WJX2340" s="142"/>
      <c r="WJY2340" s="142"/>
      <c r="WJZ2340" s="142"/>
      <c r="WKA2340" s="142"/>
      <c r="WKB2340" s="142"/>
      <c r="WKC2340" s="142"/>
      <c r="WKD2340" s="142"/>
      <c r="WKE2340" s="142"/>
      <c r="WKF2340" s="142"/>
      <c r="WKG2340" s="142"/>
      <c r="WKH2340" s="142"/>
      <c r="WKI2340" s="142"/>
      <c r="WKJ2340" s="142"/>
      <c r="WKK2340" s="142"/>
      <c r="WKL2340" s="142"/>
      <c r="WKM2340" s="142"/>
      <c r="WKN2340" s="142"/>
      <c r="WKO2340" s="142"/>
      <c r="WKP2340" s="142"/>
      <c r="WKQ2340" s="142"/>
      <c r="WKR2340" s="142"/>
      <c r="WKS2340" s="142"/>
      <c r="WKT2340" s="142"/>
      <c r="WKU2340" s="142"/>
      <c r="WKV2340" s="142"/>
      <c r="WKW2340" s="142"/>
      <c r="WKX2340" s="142"/>
      <c r="WKY2340" s="142"/>
      <c r="WKZ2340" s="142"/>
      <c r="WLA2340" s="142"/>
      <c r="WLB2340" s="142"/>
      <c r="WLC2340" s="142"/>
      <c r="WLD2340" s="142"/>
      <c r="WLE2340" s="142"/>
      <c r="WLF2340" s="142"/>
      <c r="WLG2340" s="142"/>
      <c r="WLH2340" s="142"/>
      <c r="WLI2340" s="142"/>
      <c r="WLJ2340" s="142"/>
      <c r="WLK2340" s="142"/>
      <c r="WLL2340" s="142"/>
      <c r="WLM2340" s="142"/>
      <c r="WLN2340" s="142"/>
      <c r="WLO2340" s="142"/>
      <c r="WLP2340" s="142"/>
      <c r="WLQ2340" s="142"/>
      <c r="WLR2340" s="142"/>
      <c r="WLS2340" s="142"/>
      <c r="WLT2340" s="142"/>
      <c r="WLU2340" s="142"/>
      <c r="WLV2340" s="142"/>
      <c r="WLW2340" s="142"/>
      <c r="WLX2340" s="142"/>
      <c r="WLY2340" s="142"/>
      <c r="WLZ2340" s="142"/>
      <c r="WMA2340" s="142"/>
      <c r="WMB2340" s="142"/>
      <c r="WMC2340" s="142"/>
      <c r="WMD2340" s="142"/>
      <c r="WME2340" s="142"/>
      <c r="WMF2340" s="142"/>
      <c r="WMG2340" s="142"/>
      <c r="WMH2340" s="142"/>
      <c r="WMI2340" s="142"/>
      <c r="WMJ2340" s="142"/>
      <c r="WMK2340" s="142"/>
      <c r="WML2340" s="142"/>
      <c r="WMM2340" s="142"/>
      <c r="WMN2340" s="142"/>
      <c r="WMO2340" s="142"/>
      <c r="WMP2340" s="142"/>
      <c r="WMQ2340" s="142"/>
      <c r="WMR2340" s="142"/>
      <c r="WMS2340" s="142"/>
      <c r="WMT2340" s="142"/>
      <c r="WMU2340" s="142"/>
      <c r="WMV2340" s="142"/>
      <c r="WMW2340" s="142"/>
      <c r="WMX2340" s="142"/>
      <c r="WMY2340" s="142"/>
      <c r="WMZ2340" s="142"/>
      <c r="WNA2340" s="142"/>
      <c r="WNB2340" s="142"/>
      <c r="WNC2340" s="142"/>
      <c r="WND2340" s="142"/>
      <c r="WNE2340" s="142"/>
      <c r="WNF2340" s="142"/>
      <c r="WNG2340" s="142"/>
      <c r="WNH2340" s="142"/>
      <c r="WNI2340" s="142"/>
      <c r="WNJ2340" s="142"/>
      <c r="WNK2340" s="142"/>
      <c r="WNL2340" s="142"/>
      <c r="WNM2340" s="142"/>
      <c r="WNN2340" s="142"/>
      <c r="WNO2340" s="142"/>
      <c r="WNP2340" s="142"/>
      <c r="WNQ2340" s="142"/>
      <c r="WNR2340" s="142"/>
      <c r="WNS2340" s="142"/>
      <c r="WNT2340" s="142"/>
      <c r="WNU2340" s="142"/>
      <c r="WNV2340" s="142"/>
      <c r="WNW2340" s="142"/>
      <c r="WNX2340" s="142"/>
      <c r="WNY2340" s="142"/>
      <c r="WNZ2340" s="142"/>
      <c r="WOA2340" s="142"/>
      <c r="WOB2340" s="142"/>
      <c r="WOC2340" s="142"/>
      <c r="WOD2340" s="142"/>
      <c r="WOE2340" s="142"/>
      <c r="WOF2340" s="142"/>
      <c r="WOG2340" s="142"/>
      <c r="WOH2340" s="142"/>
      <c r="WOI2340" s="142"/>
      <c r="WOJ2340" s="142"/>
      <c r="WOK2340" s="142"/>
      <c r="WOL2340" s="142"/>
      <c r="WOM2340" s="142"/>
      <c r="WON2340" s="142"/>
      <c r="WOO2340" s="142"/>
      <c r="WOP2340" s="142"/>
      <c r="WOQ2340" s="142"/>
      <c r="WOR2340" s="142"/>
      <c r="WOS2340" s="142"/>
      <c r="WOT2340" s="142"/>
      <c r="WOU2340" s="142"/>
      <c r="WOV2340" s="142"/>
      <c r="WOW2340" s="142"/>
      <c r="WOX2340" s="142"/>
      <c r="WOY2340" s="142"/>
      <c r="WOZ2340" s="142"/>
      <c r="WPA2340" s="142"/>
      <c r="WPB2340" s="142"/>
      <c r="WPC2340" s="142"/>
      <c r="WPD2340" s="142"/>
      <c r="WPE2340" s="142"/>
      <c r="WPF2340" s="142"/>
      <c r="WPG2340" s="142"/>
      <c r="WPH2340" s="142"/>
      <c r="WPI2340" s="142"/>
      <c r="WPJ2340" s="142"/>
      <c r="WPK2340" s="142"/>
      <c r="WPL2340" s="142"/>
      <c r="WPM2340" s="142"/>
      <c r="WPN2340" s="142"/>
      <c r="WPO2340" s="142"/>
      <c r="WPP2340" s="142"/>
      <c r="WPQ2340" s="142"/>
      <c r="WPR2340" s="142"/>
      <c r="WPS2340" s="142"/>
      <c r="WPT2340" s="142"/>
      <c r="WPU2340" s="142"/>
      <c r="WPV2340" s="142"/>
      <c r="WPW2340" s="142"/>
      <c r="WPX2340" s="142"/>
      <c r="WPY2340" s="142"/>
      <c r="WPZ2340" s="142"/>
      <c r="WQA2340" s="142"/>
      <c r="WQB2340" s="142"/>
      <c r="WQC2340" s="142"/>
      <c r="WQD2340" s="142"/>
      <c r="WQE2340" s="142"/>
      <c r="WQF2340" s="142"/>
      <c r="WQG2340" s="142"/>
      <c r="WQH2340" s="142"/>
      <c r="WQI2340" s="142"/>
      <c r="WQJ2340" s="142"/>
      <c r="WQK2340" s="142"/>
      <c r="WQL2340" s="142"/>
      <c r="WQM2340" s="142"/>
      <c r="WQN2340" s="142"/>
      <c r="WQO2340" s="142"/>
      <c r="WQP2340" s="142"/>
      <c r="WQQ2340" s="142"/>
      <c r="WQR2340" s="142"/>
      <c r="WQS2340" s="142"/>
      <c r="WQT2340" s="142"/>
      <c r="WQU2340" s="142"/>
      <c r="WQV2340" s="142"/>
      <c r="WQW2340" s="142"/>
      <c r="WQX2340" s="142"/>
      <c r="WQY2340" s="142"/>
      <c r="WQZ2340" s="142"/>
      <c r="WRA2340" s="142"/>
      <c r="WRB2340" s="142"/>
      <c r="WRC2340" s="142"/>
      <c r="WRD2340" s="142"/>
      <c r="WRE2340" s="142"/>
      <c r="WRF2340" s="142"/>
      <c r="WRG2340" s="142"/>
      <c r="WRH2340" s="142"/>
      <c r="WRI2340" s="142"/>
      <c r="WRJ2340" s="142"/>
      <c r="WRK2340" s="142"/>
      <c r="WRL2340" s="142"/>
      <c r="WRM2340" s="142"/>
      <c r="WRN2340" s="142"/>
      <c r="WRO2340" s="142"/>
      <c r="WRP2340" s="142"/>
      <c r="WRQ2340" s="142"/>
      <c r="WRR2340" s="142"/>
      <c r="WRS2340" s="142"/>
      <c r="WRT2340" s="142"/>
      <c r="WRU2340" s="142"/>
      <c r="WRV2340" s="142"/>
      <c r="WRW2340" s="142"/>
      <c r="WRX2340" s="142"/>
      <c r="WRY2340" s="142"/>
      <c r="WRZ2340" s="142"/>
      <c r="WSA2340" s="142"/>
      <c r="WSB2340" s="142"/>
      <c r="WSC2340" s="142"/>
      <c r="WSD2340" s="142"/>
      <c r="WSE2340" s="142"/>
      <c r="WSF2340" s="142"/>
      <c r="WSG2340" s="142"/>
      <c r="WSH2340" s="142"/>
      <c r="WSI2340" s="142"/>
      <c r="WSJ2340" s="142"/>
      <c r="WSK2340" s="142"/>
      <c r="WSL2340" s="142"/>
      <c r="WSM2340" s="142"/>
      <c r="WSN2340" s="142"/>
      <c r="WSO2340" s="142"/>
      <c r="WSP2340" s="142"/>
      <c r="WSQ2340" s="142"/>
      <c r="WSR2340" s="142"/>
      <c r="WSS2340" s="142"/>
      <c r="WST2340" s="142"/>
      <c r="WSU2340" s="142"/>
      <c r="WSV2340" s="142"/>
      <c r="WSW2340" s="142"/>
      <c r="WSX2340" s="142"/>
      <c r="WSY2340" s="142"/>
      <c r="WSZ2340" s="142"/>
      <c r="WTA2340" s="142"/>
      <c r="WTB2340" s="142"/>
      <c r="WTC2340" s="142"/>
      <c r="WTD2340" s="142"/>
      <c r="WTE2340" s="142"/>
      <c r="WTF2340" s="142"/>
      <c r="WTG2340" s="142"/>
      <c r="WTH2340" s="142"/>
      <c r="WTI2340" s="142"/>
      <c r="WTJ2340" s="142"/>
      <c r="WTK2340" s="142"/>
      <c r="WTL2340" s="142"/>
      <c r="WTM2340" s="142"/>
      <c r="WTN2340" s="142"/>
      <c r="WTO2340" s="142"/>
      <c r="WTP2340" s="142"/>
      <c r="WTQ2340" s="142"/>
      <c r="WTR2340" s="142"/>
      <c r="WTS2340" s="142"/>
      <c r="WTT2340" s="142"/>
      <c r="WTU2340" s="142"/>
      <c r="WTV2340" s="142"/>
      <c r="WTW2340" s="142"/>
      <c r="WTX2340" s="142"/>
      <c r="WTY2340" s="142"/>
      <c r="WTZ2340" s="142"/>
      <c r="WUA2340" s="142"/>
      <c r="WUB2340" s="142"/>
      <c r="WUC2340" s="142"/>
      <c r="WUD2340" s="142"/>
      <c r="WUE2340" s="142"/>
      <c r="WUF2340" s="142"/>
      <c r="WUG2340" s="142"/>
      <c r="WUH2340" s="142"/>
      <c r="WUI2340" s="142"/>
      <c r="WUJ2340" s="142"/>
      <c r="WUK2340" s="142"/>
      <c r="WUL2340" s="142"/>
      <c r="WUM2340" s="142"/>
      <c r="WUN2340" s="142"/>
      <c r="WUO2340" s="142"/>
      <c r="WUP2340" s="142"/>
      <c r="WUQ2340" s="142"/>
      <c r="WUR2340" s="142"/>
      <c r="WUS2340" s="142"/>
      <c r="WUT2340" s="142"/>
      <c r="WUU2340" s="142"/>
      <c r="WUV2340" s="142"/>
      <c r="WUW2340" s="142"/>
      <c r="WUX2340" s="142"/>
      <c r="WUY2340" s="142"/>
      <c r="WUZ2340" s="142"/>
      <c r="WVA2340" s="142"/>
      <c r="WVB2340" s="142"/>
      <c r="WVC2340" s="142"/>
      <c r="WVD2340" s="142"/>
      <c r="WVE2340" s="142"/>
      <c r="WVF2340" s="142"/>
      <c r="WVG2340" s="142"/>
      <c r="WVH2340" s="142"/>
      <c r="WVI2340" s="142"/>
      <c r="WVJ2340" s="142"/>
      <c r="WVK2340" s="142"/>
      <c r="WVL2340" s="142"/>
      <c r="WVM2340" s="142"/>
      <c r="WVN2340" s="142"/>
      <c r="WVO2340" s="142"/>
      <c r="WVP2340" s="142"/>
      <c r="WVQ2340" s="142"/>
      <c r="WVR2340" s="142"/>
      <c r="WVS2340" s="142"/>
      <c r="WVT2340" s="142"/>
      <c r="WVU2340" s="142"/>
      <c r="WVV2340" s="142"/>
      <c r="WVW2340" s="142"/>
      <c r="WVX2340" s="142"/>
      <c r="WVY2340" s="142"/>
      <c r="WVZ2340" s="142"/>
      <c r="WWA2340" s="142"/>
      <c r="WWB2340" s="142"/>
      <c r="WWC2340" s="142"/>
      <c r="WWD2340" s="142"/>
      <c r="WWE2340" s="142"/>
      <c r="WWF2340" s="142"/>
      <c r="WWG2340" s="142"/>
      <c r="WWH2340" s="142"/>
      <c r="WWI2340" s="142"/>
      <c r="WWJ2340" s="142"/>
      <c r="WWK2340" s="142"/>
      <c r="WWL2340" s="142"/>
      <c r="WWM2340" s="142"/>
      <c r="WWN2340" s="142"/>
      <c r="WWO2340" s="142"/>
      <c r="WWP2340" s="142"/>
      <c r="WWQ2340" s="142"/>
      <c r="WWR2340" s="142"/>
      <c r="WWS2340" s="142"/>
      <c r="WWT2340" s="142"/>
      <c r="WWU2340" s="142"/>
      <c r="WWV2340" s="142"/>
      <c r="WWW2340" s="142"/>
      <c r="WWX2340" s="142"/>
      <c r="WWY2340" s="142"/>
      <c r="WWZ2340" s="142"/>
      <c r="WXA2340" s="142"/>
      <c r="WXB2340" s="142"/>
      <c r="WXC2340" s="142"/>
      <c r="WXD2340" s="142"/>
      <c r="WXE2340" s="142"/>
      <c r="WXF2340" s="142"/>
      <c r="WXG2340" s="142"/>
      <c r="WXH2340" s="142"/>
      <c r="WXI2340" s="142"/>
      <c r="WXJ2340" s="142"/>
      <c r="WXK2340" s="142"/>
      <c r="WXL2340" s="142"/>
      <c r="WXM2340" s="142"/>
      <c r="WXN2340" s="142"/>
      <c r="WXO2340" s="142"/>
      <c r="WXP2340" s="142"/>
      <c r="WXQ2340" s="142"/>
      <c r="WXR2340" s="142"/>
      <c r="WXS2340" s="142"/>
      <c r="WXT2340" s="142"/>
      <c r="WXU2340" s="142"/>
      <c r="WXV2340" s="142"/>
      <c r="WXW2340" s="142"/>
      <c r="WXX2340" s="142"/>
      <c r="WXY2340" s="142"/>
      <c r="WXZ2340" s="142"/>
      <c r="WYA2340" s="142"/>
      <c r="WYB2340" s="142"/>
      <c r="WYC2340" s="142"/>
      <c r="WYD2340" s="142"/>
      <c r="WYE2340" s="142"/>
      <c r="WYF2340" s="142"/>
      <c r="WYG2340" s="142"/>
      <c r="WYH2340" s="142"/>
      <c r="WYI2340" s="142"/>
      <c r="WYJ2340" s="142"/>
      <c r="WYK2340" s="142"/>
      <c r="WYL2340" s="142"/>
      <c r="WYM2340" s="142"/>
      <c r="WYN2340" s="142"/>
      <c r="WYO2340" s="142"/>
      <c r="WYP2340" s="142"/>
      <c r="WYQ2340" s="142"/>
      <c r="WYR2340" s="142"/>
      <c r="WYS2340" s="142"/>
      <c r="WYT2340" s="142"/>
      <c r="WYU2340" s="142"/>
      <c r="WYV2340" s="142"/>
      <c r="WYW2340" s="142"/>
      <c r="WYX2340" s="142"/>
      <c r="WYY2340" s="142"/>
      <c r="WYZ2340" s="142"/>
      <c r="WZA2340" s="142"/>
      <c r="WZB2340" s="142"/>
      <c r="WZC2340" s="142"/>
      <c r="WZD2340" s="142"/>
      <c r="WZE2340" s="142"/>
      <c r="WZF2340" s="142"/>
      <c r="WZG2340" s="142"/>
      <c r="WZH2340" s="142"/>
      <c r="WZI2340" s="142"/>
      <c r="WZJ2340" s="142"/>
      <c r="WZK2340" s="142"/>
      <c r="WZL2340" s="142"/>
      <c r="WZM2340" s="142"/>
      <c r="WZN2340" s="142"/>
      <c r="WZO2340" s="142"/>
      <c r="WZP2340" s="142"/>
      <c r="WZQ2340" s="142"/>
      <c r="WZR2340" s="142"/>
      <c r="WZS2340" s="142"/>
      <c r="WZT2340" s="142"/>
      <c r="WZU2340" s="142"/>
      <c r="WZV2340" s="142"/>
      <c r="WZW2340" s="142"/>
      <c r="WZX2340" s="142"/>
      <c r="WZY2340" s="142"/>
      <c r="WZZ2340" s="142"/>
      <c r="XAA2340" s="142"/>
      <c r="XAB2340" s="142"/>
      <c r="XAC2340" s="142"/>
      <c r="XAD2340" s="142"/>
      <c r="XAE2340" s="142"/>
      <c r="XAF2340" s="142"/>
      <c r="XAG2340" s="142"/>
      <c r="XAH2340" s="142"/>
      <c r="XAI2340" s="142"/>
      <c r="XAJ2340" s="142"/>
      <c r="XAK2340" s="142"/>
      <c r="XAL2340" s="142"/>
      <c r="XAM2340" s="142"/>
      <c r="XAN2340" s="142"/>
      <c r="XAO2340" s="142"/>
      <c r="XAP2340" s="142"/>
      <c r="XAQ2340" s="142"/>
      <c r="XAR2340" s="142"/>
      <c r="XAS2340" s="142"/>
      <c r="XAT2340" s="142"/>
      <c r="XAU2340" s="142"/>
      <c r="XAV2340" s="142"/>
      <c r="XAW2340" s="142"/>
      <c r="XAX2340" s="142"/>
      <c r="XAY2340" s="142"/>
      <c r="XAZ2340" s="142"/>
      <c r="XBA2340" s="142"/>
      <c r="XBB2340" s="142"/>
      <c r="XBC2340" s="142"/>
      <c r="XBD2340" s="142"/>
      <c r="XBE2340" s="142"/>
      <c r="XBF2340" s="142"/>
      <c r="XBG2340" s="142"/>
      <c r="XBH2340" s="142"/>
      <c r="XBI2340" s="142"/>
      <c r="XBJ2340" s="142"/>
      <c r="XBK2340" s="142"/>
      <c r="XBL2340" s="142"/>
      <c r="XBM2340" s="142"/>
      <c r="XBN2340" s="142"/>
      <c r="XBO2340" s="142"/>
      <c r="XBP2340" s="142"/>
      <c r="XBQ2340" s="142"/>
      <c r="XBR2340" s="142"/>
      <c r="XBS2340" s="142"/>
      <c r="XBT2340" s="142"/>
      <c r="XBU2340" s="142"/>
      <c r="XBV2340" s="142"/>
      <c r="XBW2340" s="142"/>
      <c r="XBX2340" s="142"/>
      <c r="XBY2340" s="142"/>
      <c r="XBZ2340" s="142"/>
      <c r="XCA2340" s="142"/>
      <c r="XCB2340" s="142"/>
      <c r="XCC2340" s="142"/>
      <c r="XCD2340" s="142"/>
      <c r="XCE2340" s="142"/>
      <c r="XCF2340" s="142"/>
      <c r="XCG2340" s="142"/>
      <c r="XCH2340" s="142"/>
      <c r="XCI2340" s="142"/>
      <c r="XCJ2340" s="142"/>
      <c r="XCK2340" s="142"/>
      <c r="XCL2340" s="142"/>
      <c r="XCM2340" s="142"/>
      <c r="XCN2340" s="142"/>
      <c r="XCO2340" s="142"/>
      <c r="XCP2340" s="142"/>
      <c r="XCQ2340" s="142"/>
      <c r="XCR2340" s="142"/>
      <c r="XCS2340" s="142"/>
      <c r="XCT2340" s="142"/>
      <c r="XCU2340" s="142"/>
      <c r="XCV2340" s="142"/>
      <c r="XCW2340" s="142"/>
      <c r="XCX2340" s="142"/>
      <c r="XCY2340" s="142"/>
      <c r="XCZ2340" s="142"/>
      <c r="XDA2340" s="142"/>
      <c r="XDB2340" s="142"/>
      <c r="XDC2340" s="142"/>
      <c r="XDD2340" s="142"/>
      <c r="XDE2340" s="142"/>
      <c r="XDF2340" s="142"/>
      <c r="XDG2340" s="142"/>
      <c r="XDH2340" s="142"/>
      <c r="XDI2340" s="142"/>
      <c r="XDJ2340" s="142"/>
      <c r="XDK2340" s="142"/>
      <c r="XDL2340" s="142"/>
      <c r="XDM2340" s="142"/>
      <c r="XDN2340" s="142"/>
      <c r="XDO2340" s="142"/>
      <c r="XDP2340" s="142"/>
      <c r="XDQ2340" s="142"/>
      <c r="XDR2340" s="142"/>
      <c r="XDS2340" s="142"/>
      <c r="XDT2340" s="142"/>
      <c r="XDU2340" s="142"/>
      <c r="XDV2340" s="142"/>
      <c r="XDW2340" s="142"/>
      <c r="XDX2340" s="142"/>
      <c r="XDY2340" s="142"/>
      <c r="XDZ2340" s="142"/>
      <c r="XEA2340" s="142"/>
      <c r="XEB2340" s="142"/>
      <c r="XEC2340" s="142"/>
      <c r="XED2340" s="142"/>
      <c r="XEE2340" s="142"/>
      <c r="XEF2340" s="142"/>
      <c r="XEG2340" s="142"/>
      <c r="XEH2340" s="142"/>
      <c r="XEI2340" s="142"/>
      <c r="XEJ2340" s="142"/>
      <c r="XEK2340" s="142"/>
      <c r="XEL2340" s="142"/>
      <c r="XEM2340" s="142"/>
      <c r="XEN2340" s="142"/>
      <c r="XEO2340" s="142"/>
      <c r="XEP2340" s="142"/>
      <c r="XEQ2340" s="142"/>
      <c r="XER2340" s="142"/>
      <c r="XES2340" s="142"/>
      <c r="XET2340" s="142"/>
      <c r="XEU2340" s="142"/>
      <c r="XEV2340" s="142"/>
      <c r="XEW2340" s="142"/>
      <c r="XEX2340" s="142"/>
      <c r="XEY2340" s="142"/>
      <c r="XEZ2340" s="142"/>
      <c r="XFA2340" s="142"/>
    </row>
    <row r="2341" spans="1:16381">
      <c r="A2341" s="86" t="s">
        <v>1090</v>
      </c>
      <c r="B2341" s="86" t="s">
        <v>1090</v>
      </c>
      <c r="C2341" s="86" t="s">
        <v>26</v>
      </c>
      <c r="D2341" s="142"/>
      <c r="E2341" s="142"/>
      <c r="F2341" s="142" t="s">
        <v>16</v>
      </c>
      <c r="G2341" s="142" t="str">
        <f t="shared" si="132"/>
        <v>Fevrier</v>
      </c>
      <c r="H2341" s="158">
        <v>42770</v>
      </c>
      <c r="I2341" s="84" t="s">
        <v>1051</v>
      </c>
      <c r="J2341" s="142" t="s">
        <v>1052</v>
      </c>
      <c r="K2341" s="142" t="s">
        <v>1056</v>
      </c>
      <c r="L2341" s="142"/>
      <c r="M2341" s="80" t="str">
        <f>IFERROR(VLOOKUP(K2341,REFERENCES!R:S,2,FALSE),"")</f>
        <v>Nombre</v>
      </c>
      <c r="N2341" s="75">
        <v>1500</v>
      </c>
      <c r="O2341" s="75"/>
      <c r="P2341" s="75">
        <v>1119</v>
      </c>
      <c r="Q2341" s="75">
        <v>381</v>
      </c>
      <c r="R2341" s="79"/>
      <c r="S2341" s="144">
        <v>1500</v>
      </c>
      <c r="T2341" s="85"/>
      <c r="U2341" s="142" t="s">
        <v>20</v>
      </c>
      <c r="V2341" s="142" t="s">
        <v>548</v>
      </c>
      <c r="W2341" s="86" t="s">
        <v>1426</v>
      </c>
      <c r="X2341" s="142"/>
      <c r="Y2341" s="142"/>
      <c r="Z2341" s="142"/>
      <c r="AA2341" s="142"/>
      <c r="AB2341" s="142" t="str">
        <f t="shared" si="133"/>
        <v>WOR201724SUST2È</v>
      </c>
      <c r="AC2341" s="142">
        <f t="shared" si="134"/>
        <v>0</v>
      </c>
      <c r="AD2341" s="142" t="str">
        <f>VLOOKUP(U2341,NIVEAUXADMIN!A:B,2,FALSE)</f>
        <v>HT07</v>
      </c>
      <c r="AE2341" s="142" t="str">
        <f>VLOOKUP(V2341,NIVEAUXADMIN!E:F,2,FALSE)</f>
        <v>HT07732</v>
      </c>
      <c r="AF2341" s="142" t="str">
        <f>VLOOKUP(W2341,NIVEAUXADMIN!I:J,2,FALSE)</f>
        <v>HT07732-02</v>
      </c>
      <c r="AG2341" s="142">
        <f>IF(SUMPRODUCT(($A$4:$A2341=A2341)*($V$4:$V2341=V2341))&gt;1,0,1)</f>
        <v>0</v>
      </c>
      <c r="AH2341" s="142"/>
      <c r="AI2341" s="142"/>
      <c r="AJ2341" s="142"/>
      <c r="AK2341" s="142"/>
      <c r="AL2341" s="142"/>
      <c r="AM2341" s="142"/>
      <c r="AN2341" s="142"/>
      <c r="AO2341" s="142"/>
      <c r="AP2341" s="142"/>
      <c r="AQ2341" s="142"/>
      <c r="AR2341" s="142"/>
      <c r="AS2341" s="142"/>
      <c r="AT2341" s="142"/>
      <c r="AU2341" s="142"/>
      <c r="AV2341" s="142"/>
      <c r="AW2341" s="142"/>
      <c r="AX2341" s="142"/>
      <c r="AY2341" s="142"/>
      <c r="AZ2341" s="142"/>
      <c r="BA2341" s="142"/>
      <c r="BB2341" s="142"/>
      <c r="BC2341" s="142"/>
      <c r="BD2341" s="142"/>
      <c r="BE2341" s="142"/>
      <c r="BF2341" s="142"/>
      <c r="BG2341" s="142"/>
      <c r="BH2341" s="142"/>
      <c r="BI2341" s="142"/>
      <c r="BJ2341" s="142"/>
      <c r="BK2341" s="142"/>
      <c r="BL2341" s="142"/>
      <c r="BM2341" s="142"/>
      <c r="BN2341" s="142"/>
      <c r="BO2341" s="142"/>
      <c r="BP2341" s="142"/>
      <c r="BQ2341" s="142"/>
      <c r="BR2341" s="142"/>
      <c r="BS2341" s="142"/>
      <c r="BT2341" s="142"/>
      <c r="BU2341" s="142"/>
      <c r="BV2341" s="142"/>
      <c r="BW2341" s="142"/>
      <c r="BX2341" s="142"/>
      <c r="BY2341" s="142"/>
      <c r="BZ2341" s="142"/>
      <c r="CA2341" s="142"/>
      <c r="CB2341" s="142"/>
      <c r="CC2341" s="142"/>
      <c r="CD2341" s="142"/>
      <c r="CE2341" s="142"/>
      <c r="CF2341" s="142"/>
      <c r="CG2341" s="142"/>
      <c r="CH2341" s="142"/>
      <c r="CI2341" s="142"/>
      <c r="CJ2341" s="142"/>
      <c r="CK2341" s="142"/>
      <c r="CL2341" s="142"/>
      <c r="CM2341" s="142"/>
      <c r="CN2341" s="142"/>
      <c r="CO2341" s="142"/>
      <c r="CP2341" s="142"/>
      <c r="CQ2341" s="142"/>
      <c r="CR2341" s="142"/>
      <c r="CS2341" s="142"/>
      <c r="CT2341" s="142"/>
      <c r="CU2341" s="142"/>
      <c r="CV2341" s="142"/>
      <c r="CW2341" s="142"/>
      <c r="CX2341" s="142"/>
      <c r="CY2341" s="142"/>
      <c r="CZ2341" s="142"/>
      <c r="DA2341" s="142"/>
      <c r="DB2341" s="142"/>
      <c r="DC2341" s="142"/>
      <c r="DD2341" s="142"/>
      <c r="DE2341" s="142"/>
      <c r="DF2341" s="142"/>
      <c r="DG2341" s="142"/>
      <c r="DH2341" s="142"/>
      <c r="DI2341" s="142"/>
      <c r="DJ2341" s="142"/>
      <c r="DK2341" s="142"/>
      <c r="DL2341" s="142"/>
      <c r="DM2341" s="142"/>
      <c r="DN2341" s="142"/>
      <c r="DO2341" s="142"/>
      <c r="DP2341" s="142"/>
      <c r="DQ2341" s="142"/>
      <c r="DR2341" s="142"/>
      <c r="DS2341" s="142"/>
      <c r="DT2341" s="142"/>
      <c r="DU2341" s="142"/>
      <c r="DV2341" s="142"/>
      <c r="DW2341" s="142"/>
      <c r="DX2341" s="142"/>
      <c r="DY2341" s="142"/>
      <c r="DZ2341" s="142"/>
      <c r="EA2341" s="142"/>
      <c r="EB2341" s="142"/>
      <c r="EC2341" s="142"/>
      <c r="ED2341" s="142"/>
      <c r="EE2341" s="142"/>
      <c r="EF2341" s="142"/>
      <c r="EG2341" s="142"/>
      <c r="EH2341" s="142"/>
      <c r="EI2341" s="142"/>
      <c r="EJ2341" s="142"/>
      <c r="EK2341" s="142"/>
      <c r="EL2341" s="142"/>
      <c r="EM2341" s="142"/>
      <c r="EN2341" s="142"/>
      <c r="EO2341" s="142"/>
      <c r="EP2341" s="142"/>
      <c r="EQ2341" s="142"/>
      <c r="ER2341" s="142"/>
      <c r="ES2341" s="142"/>
      <c r="ET2341" s="142"/>
      <c r="EU2341" s="142"/>
      <c r="EV2341" s="142"/>
      <c r="EW2341" s="142"/>
      <c r="EX2341" s="142"/>
      <c r="EY2341" s="142"/>
      <c r="EZ2341" s="142"/>
      <c r="FA2341" s="142"/>
      <c r="FB2341" s="142"/>
      <c r="FC2341" s="142"/>
      <c r="FD2341" s="142"/>
      <c r="FE2341" s="142"/>
      <c r="FF2341" s="142"/>
      <c r="FG2341" s="142"/>
      <c r="FH2341" s="142"/>
      <c r="FI2341" s="142"/>
      <c r="FJ2341" s="142"/>
      <c r="FK2341" s="142"/>
      <c r="FL2341" s="142"/>
      <c r="FM2341" s="142"/>
      <c r="FN2341" s="142"/>
      <c r="FO2341" s="142"/>
      <c r="FP2341" s="142"/>
      <c r="FQ2341" s="142"/>
      <c r="FR2341" s="142"/>
      <c r="FS2341" s="142"/>
      <c r="FT2341" s="142"/>
      <c r="FU2341" s="142"/>
      <c r="FV2341" s="142"/>
      <c r="FW2341" s="142"/>
      <c r="FX2341" s="142"/>
      <c r="FY2341" s="142"/>
      <c r="FZ2341" s="142"/>
      <c r="GA2341" s="142"/>
      <c r="GB2341" s="142"/>
      <c r="GC2341" s="142"/>
      <c r="GD2341" s="142"/>
      <c r="GE2341" s="142"/>
      <c r="GF2341" s="142"/>
      <c r="GG2341" s="142"/>
      <c r="GH2341" s="142"/>
      <c r="GI2341" s="142"/>
      <c r="GJ2341" s="142"/>
      <c r="GK2341" s="142"/>
      <c r="GL2341" s="142"/>
      <c r="GM2341" s="142"/>
      <c r="GN2341" s="142"/>
      <c r="GO2341" s="142"/>
      <c r="GP2341" s="142"/>
      <c r="GQ2341" s="142"/>
      <c r="GR2341" s="142"/>
      <c r="GS2341" s="142"/>
      <c r="GT2341" s="142"/>
      <c r="GU2341" s="142"/>
      <c r="GV2341" s="142"/>
      <c r="GW2341" s="142"/>
      <c r="GX2341" s="142"/>
      <c r="GY2341" s="142"/>
      <c r="GZ2341" s="142"/>
      <c r="HA2341" s="142"/>
      <c r="HB2341" s="142"/>
      <c r="HC2341" s="142"/>
      <c r="HD2341" s="142"/>
      <c r="HE2341" s="142"/>
      <c r="HF2341" s="142"/>
      <c r="HG2341" s="142"/>
      <c r="HH2341" s="142"/>
      <c r="HI2341" s="142"/>
      <c r="HJ2341" s="142"/>
      <c r="HK2341" s="142"/>
      <c r="HL2341" s="142"/>
      <c r="HM2341" s="142"/>
      <c r="HN2341" s="142"/>
      <c r="HO2341" s="142"/>
      <c r="HP2341" s="142"/>
      <c r="HQ2341" s="142"/>
      <c r="HR2341" s="142"/>
      <c r="HS2341" s="142"/>
      <c r="HT2341" s="142"/>
      <c r="HU2341" s="142"/>
      <c r="HV2341" s="142"/>
      <c r="HW2341" s="142"/>
      <c r="HX2341" s="142"/>
      <c r="HY2341" s="142"/>
      <c r="HZ2341" s="142"/>
      <c r="IA2341" s="142"/>
      <c r="IB2341" s="142"/>
      <c r="IC2341" s="142"/>
      <c r="ID2341" s="142"/>
      <c r="IE2341" s="142"/>
      <c r="IF2341" s="142"/>
      <c r="IG2341" s="142"/>
      <c r="IH2341" s="142"/>
      <c r="II2341" s="142"/>
      <c r="IJ2341" s="142"/>
      <c r="IK2341" s="142"/>
      <c r="IL2341" s="142"/>
      <c r="IM2341" s="142"/>
      <c r="IN2341" s="142"/>
      <c r="IO2341" s="142"/>
      <c r="IP2341" s="142"/>
      <c r="IQ2341" s="142"/>
      <c r="IR2341" s="142"/>
      <c r="IS2341" s="142"/>
      <c r="IT2341" s="142"/>
      <c r="IU2341" s="142"/>
      <c r="IV2341" s="142"/>
      <c r="IW2341" s="142"/>
      <c r="IX2341" s="142"/>
      <c r="IY2341" s="142"/>
      <c r="IZ2341" s="142"/>
      <c r="JA2341" s="142"/>
      <c r="JB2341" s="142"/>
      <c r="JC2341" s="142"/>
      <c r="JD2341" s="142"/>
      <c r="JE2341" s="142"/>
      <c r="JF2341" s="142"/>
      <c r="JG2341" s="142"/>
      <c r="JH2341" s="142"/>
      <c r="JI2341" s="142"/>
      <c r="JJ2341" s="142"/>
      <c r="JK2341" s="142"/>
      <c r="JL2341" s="142"/>
      <c r="JM2341" s="142"/>
      <c r="JN2341" s="142"/>
      <c r="JO2341" s="142"/>
      <c r="JP2341" s="142"/>
      <c r="JQ2341" s="142"/>
      <c r="JR2341" s="142"/>
      <c r="JS2341" s="142"/>
      <c r="JT2341" s="142"/>
      <c r="JU2341" s="142"/>
      <c r="JV2341" s="142"/>
      <c r="JW2341" s="142"/>
      <c r="JX2341" s="142"/>
      <c r="JY2341" s="142"/>
      <c r="JZ2341" s="142"/>
      <c r="KA2341" s="142"/>
      <c r="KB2341" s="142"/>
      <c r="KC2341" s="142"/>
      <c r="KD2341" s="142"/>
      <c r="KE2341" s="142"/>
      <c r="KF2341" s="142"/>
      <c r="KG2341" s="142"/>
      <c r="KH2341" s="142"/>
      <c r="KI2341" s="142"/>
      <c r="KJ2341" s="142"/>
      <c r="KK2341" s="142"/>
      <c r="KL2341" s="142"/>
      <c r="KM2341" s="142"/>
      <c r="KN2341" s="142"/>
      <c r="KO2341" s="142"/>
      <c r="KP2341" s="142"/>
      <c r="KQ2341" s="142"/>
      <c r="KR2341" s="142"/>
      <c r="KS2341" s="142"/>
      <c r="KT2341" s="142"/>
      <c r="KU2341" s="142"/>
      <c r="KV2341" s="142"/>
      <c r="KW2341" s="142"/>
      <c r="KX2341" s="142"/>
      <c r="KY2341" s="142"/>
      <c r="KZ2341" s="142"/>
      <c r="LA2341" s="142"/>
      <c r="LB2341" s="142"/>
      <c r="LC2341" s="142"/>
      <c r="LD2341" s="142"/>
      <c r="LE2341" s="142"/>
      <c r="LF2341" s="142"/>
      <c r="LG2341" s="142"/>
      <c r="LH2341" s="142"/>
      <c r="LI2341" s="142"/>
      <c r="LJ2341" s="142"/>
      <c r="LK2341" s="142"/>
      <c r="LL2341" s="142"/>
      <c r="LM2341" s="142"/>
      <c r="LN2341" s="142"/>
      <c r="LO2341" s="142"/>
      <c r="LP2341" s="142"/>
      <c r="LQ2341" s="142"/>
      <c r="LR2341" s="142"/>
      <c r="LS2341" s="142"/>
      <c r="LT2341" s="142"/>
      <c r="LU2341" s="142"/>
      <c r="LV2341" s="142"/>
      <c r="LW2341" s="142"/>
      <c r="LX2341" s="142"/>
      <c r="LY2341" s="142"/>
      <c r="LZ2341" s="142"/>
      <c r="MA2341" s="142"/>
      <c r="MB2341" s="142"/>
      <c r="MC2341" s="142"/>
      <c r="MD2341" s="142"/>
      <c r="ME2341" s="142"/>
      <c r="MF2341" s="142"/>
      <c r="MG2341" s="142"/>
      <c r="MH2341" s="142"/>
      <c r="MI2341" s="142"/>
      <c r="MJ2341" s="142"/>
      <c r="MK2341" s="142"/>
      <c r="ML2341" s="142"/>
      <c r="MM2341" s="142"/>
      <c r="MN2341" s="142"/>
      <c r="MO2341" s="142"/>
      <c r="MP2341" s="142"/>
      <c r="MQ2341" s="142"/>
      <c r="MR2341" s="142"/>
      <c r="MS2341" s="142"/>
      <c r="MT2341" s="142"/>
      <c r="MU2341" s="142"/>
      <c r="MV2341" s="142"/>
      <c r="MW2341" s="142"/>
      <c r="MX2341" s="142"/>
      <c r="MY2341" s="142"/>
      <c r="MZ2341" s="142"/>
      <c r="NA2341" s="142"/>
      <c r="NB2341" s="142"/>
      <c r="NC2341" s="142"/>
      <c r="ND2341" s="142"/>
      <c r="NE2341" s="142"/>
      <c r="NF2341" s="142"/>
      <c r="NG2341" s="142"/>
      <c r="NH2341" s="142"/>
      <c r="NI2341" s="142"/>
      <c r="NJ2341" s="142"/>
      <c r="NK2341" s="142"/>
      <c r="NL2341" s="142"/>
      <c r="NM2341" s="142"/>
      <c r="NN2341" s="142"/>
      <c r="NO2341" s="142"/>
      <c r="NP2341" s="142"/>
      <c r="NQ2341" s="142"/>
      <c r="NR2341" s="142"/>
      <c r="NS2341" s="142"/>
      <c r="NT2341" s="142"/>
      <c r="NU2341" s="142"/>
      <c r="NV2341" s="142"/>
      <c r="NW2341" s="142"/>
      <c r="NX2341" s="142"/>
      <c r="NY2341" s="142"/>
      <c r="NZ2341" s="142"/>
      <c r="OA2341" s="142"/>
      <c r="OB2341" s="142"/>
      <c r="OC2341" s="142"/>
      <c r="OD2341" s="142"/>
      <c r="OE2341" s="142"/>
      <c r="OF2341" s="142"/>
      <c r="OG2341" s="142"/>
      <c r="OH2341" s="142"/>
      <c r="OI2341" s="142"/>
      <c r="OJ2341" s="142"/>
      <c r="OK2341" s="142"/>
      <c r="OL2341" s="142"/>
      <c r="OM2341" s="142"/>
      <c r="ON2341" s="142"/>
      <c r="OO2341" s="142"/>
      <c r="OP2341" s="142"/>
      <c r="OQ2341" s="142"/>
      <c r="OR2341" s="142"/>
      <c r="OS2341" s="142"/>
      <c r="OT2341" s="142"/>
      <c r="OU2341" s="142"/>
      <c r="OV2341" s="142"/>
      <c r="OW2341" s="142"/>
      <c r="OX2341" s="142"/>
      <c r="OY2341" s="142"/>
      <c r="OZ2341" s="142"/>
      <c r="PA2341" s="142"/>
      <c r="PB2341" s="142"/>
      <c r="PC2341" s="142"/>
      <c r="PD2341" s="142"/>
      <c r="PE2341" s="142"/>
      <c r="PF2341" s="142"/>
      <c r="PG2341" s="142"/>
      <c r="PH2341" s="142"/>
      <c r="PI2341" s="142"/>
      <c r="PJ2341" s="142"/>
      <c r="PK2341" s="142"/>
      <c r="PL2341" s="142"/>
      <c r="PM2341" s="142"/>
      <c r="PN2341" s="142"/>
      <c r="PO2341" s="142"/>
      <c r="PP2341" s="142"/>
      <c r="PQ2341" s="142"/>
      <c r="PR2341" s="142"/>
      <c r="PS2341" s="142"/>
      <c r="PT2341" s="142"/>
      <c r="PU2341" s="142"/>
      <c r="PV2341" s="142"/>
      <c r="PW2341" s="142"/>
      <c r="PX2341" s="142"/>
      <c r="PY2341" s="142"/>
      <c r="PZ2341" s="142"/>
      <c r="QA2341" s="142"/>
      <c r="QB2341" s="142"/>
      <c r="QC2341" s="142"/>
      <c r="QD2341" s="142"/>
      <c r="QE2341" s="142"/>
      <c r="QF2341" s="142"/>
      <c r="QG2341" s="142"/>
      <c r="QH2341" s="142"/>
      <c r="QI2341" s="142"/>
      <c r="QJ2341" s="142"/>
      <c r="QK2341" s="142"/>
      <c r="QL2341" s="142"/>
      <c r="QM2341" s="142"/>
      <c r="QN2341" s="142"/>
      <c r="QO2341" s="142"/>
      <c r="QP2341" s="142"/>
      <c r="QQ2341" s="142"/>
      <c r="QR2341" s="142"/>
      <c r="QS2341" s="142"/>
      <c r="QT2341" s="142"/>
      <c r="QU2341" s="142"/>
      <c r="QV2341" s="142"/>
      <c r="QW2341" s="142"/>
      <c r="QX2341" s="142"/>
      <c r="QY2341" s="142"/>
      <c r="QZ2341" s="142"/>
      <c r="RA2341" s="142"/>
      <c r="RB2341" s="142"/>
      <c r="RC2341" s="142"/>
      <c r="RD2341" s="142"/>
      <c r="RE2341" s="142"/>
      <c r="RF2341" s="142"/>
      <c r="RG2341" s="142"/>
      <c r="RH2341" s="142"/>
      <c r="RI2341" s="142"/>
      <c r="RJ2341" s="142"/>
      <c r="RK2341" s="142"/>
      <c r="RL2341" s="142"/>
      <c r="RM2341" s="142"/>
      <c r="RN2341" s="142"/>
      <c r="RO2341" s="142"/>
      <c r="RP2341" s="142"/>
      <c r="RQ2341" s="142"/>
      <c r="RR2341" s="142"/>
      <c r="RS2341" s="142"/>
      <c r="RT2341" s="142"/>
      <c r="RU2341" s="142"/>
      <c r="RV2341" s="142"/>
      <c r="RW2341" s="142"/>
      <c r="RX2341" s="142"/>
      <c r="RY2341" s="142"/>
      <c r="RZ2341" s="142"/>
      <c r="SA2341" s="142"/>
      <c r="SB2341" s="142"/>
      <c r="SC2341" s="142"/>
      <c r="SD2341" s="142"/>
      <c r="SE2341" s="142"/>
      <c r="SF2341" s="142"/>
      <c r="SG2341" s="142"/>
      <c r="SH2341" s="142"/>
      <c r="SI2341" s="142"/>
      <c r="SJ2341" s="142"/>
      <c r="SK2341" s="142"/>
      <c r="SL2341" s="142"/>
      <c r="SM2341" s="142"/>
      <c r="SN2341" s="142"/>
      <c r="SO2341" s="142"/>
      <c r="SP2341" s="142"/>
      <c r="SQ2341" s="142"/>
      <c r="SR2341" s="142"/>
      <c r="SS2341" s="142"/>
      <c r="ST2341" s="142"/>
      <c r="SU2341" s="142"/>
      <c r="SV2341" s="142"/>
      <c r="SW2341" s="142"/>
      <c r="SX2341" s="142"/>
      <c r="SY2341" s="142"/>
      <c r="SZ2341" s="142"/>
      <c r="TA2341" s="142"/>
      <c r="TB2341" s="142"/>
      <c r="TC2341" s="142"/>
      <c r="TD2341" s="142"/>
      <c r="TE2341" s="142"/>
      <c r="TF2341" s="142"/>
      <c r="TG2341" s="142"/>
      <c r="TH2341" s="142"/>
      <c r="TI2341" s="142"/>
      <c r="TJ2341" s="142"/>
      <c r="TK2341" s="142"/>
      <c r="TL2341" s="142"/>
      <c r="TM2341" s="142"/>
      <c r="TN2341" s="142"/>
      <c r="TO2341" s="142"/>
      <c r="TP2341" s="142"/>
      <c r="TQ2341" s="142"/>
      <c r="TR2341" s="142"/>
      <c r="TS2341" s="142"/>
      <c r="TT2341" s="142"/>
      <c r="TU2341" s="142"/>
      <c r="TV2341" s="142"/>
      <c r="TW2341" s="142"/>
      <c r="TX2341" s="142"/>
      <c r="TY2341" s="142"/>
      <c r="TZ2341" s="142"/>
      <c r="UA2341" s="142"/>
      <c r="UB2341" s="142"/>
      <c r="UC2341" s="142"/>
      <c r="UD2341" s="142"/>
      <c r="UE2341" s="142"/>
      <c r="UF2341" s="142"/>
      <c r="UG2341" s="142"/>
      <c r="UH2341" s="142"/>
      <c r="UI2341" s="142"/>
      <c r="UJ2341" s="142"/>
      <c r="UK2341" s="142"/>
      <c r="UL2341" s="142"/>
      <c r="UM2341" s="142"/>
      <c r="UN2341" s="142"/>
      <c r="UO2341" s="142"/>
      <c r="UP2341" s="142"/>
      <c r="UQ2341" s="142"/>
      <c r="UR2341" s="142"/>
      <c r="US2341" s="142"/>
      <c r="UT2341" s="142"/>
      <c r="UU2341" s="142"/>
      <c r="UV2341" s="142"/>
      <c r="UW2341" s="142"/>
      <c r="UX2341" s="142"/>
      <c r="UY2341" s="142"/>
      <c r="UZ2341" s="142"/>
      <c r="VA2341" s="142"/>
      <c r="VB2341" s="142"/>
      <c r="VC2341" s="142"/>
      <c r="VD2341" s="142"/>
      <c r="VE2341" s="142"/>
      <c r="VF2341" s="142"/>
      <c r="VG2341" s="142"/>
      <c r="VH2341" s="142"/>
      <c r="VI2341" s="142"/>
      <c r="VJ2341" s="142"/>
      <c r="VK2341" s="142"/>
      <c r="VL2341" s="142"/>
      <c r="VM2341" s="142"/>
      <c r="VN2341" s="142"/>
      <c r="VO2341" s="142"/>
      <c r="VP2341" s="142"/>
      <c r="VQ2341" s="142"/>
      <c r="VR2341" s="142"/>
      <c r="VS2341" s="142"/>
      <c r="VT2341" s="142"/>
      <c r="VU2341" s="142"/>
      <c r="VV2341" s="142"/>
      <c r="VW2341" s="142"/>
      <c r="VX2341" s="142"/>
      <c r="VY2341" s="142"/>
      <c r="VZ2341" s="142"/>
      <c r="WA2341" s="142"/>
      <c r="WB2341" s="142"/>
      <c r="WC2341" s="142"/>
      <c r="WD2341" s="142"/>
      <c r="WE2341" s="142"/>
      <c r="WF2341" s="142"/>
      <c r="WG2341" s="142"/>
      <c r="WH2341" s="142"/>
      <c r="WI2341" s="142"/>
      <c r="WJ2341" s="142"/>
      <c r="WK2341" s="142"/>
      <c r="WL2341" s="142"/>
      <c r="WM2341" s="142"/>
      <c r="WN2341" s="142"/>
      <c r="WO2341" s="142"/>
      <c r="WP2341" s="142"/>
      <c r="WQ2341" s="142"/>
      <c r="WR2341" s="142"/>
      <c r="WS2341" s="142"/>
      <c r="WT2341" s="142"/>
      <c r="WU2341" s="142"/>
      <c r="WV2341" s="142"/>
      <c r="WW2341" s="142"/>
      <c r="WX2341" s="142"/>
      <c r="WY2341" s="142"/>
      <c r="WZ2341" s="142"/>
      <c r="XA2341" s="142"/>
      <c r="XB2341" s="142"/>
      <c r="XC2341" s="142"/>
      <c r="XD2341" s="142"/>
      <c r="XE2341" s="142"/>
      <c r="XF2341" s="142"/>
      <c r="XG2341" s="142"/>
      <c r="XH2341" s="142"/>
      <c r="XI2341" s="142"/>
      <c r="XJ2341" s="142"/>
      <c r="XK2341" s="142"/>
      <c r="XL2341" s="142"/>
      <c r="XM2341" s="142"/>
      <c r="XN2341" s="142"/>
      <c r="XO2341" s="142"/>
      <c r="XP2341" s="142"/>
      <c r="XQ2341" s="142"/>
      <c r="XR2341" s="142"/>
      <c r="XS2341" s="142"/>
      <c r="XT2341" s="142"/>
      <c r="XU2341" s="142"/>
      <c r="XV2341" s="142"/>
      <c r="XW2341" s="142"/>
      <c r="XX2341" s="142"/>
      <c r="XY2341" s="142"/>
      <c r="XZ2341" s="142"/>
      <c r="YA2341" s="142"/>
      <c r="YB2341" s="142"/>
      <c r="YC2341" s="142"/>
      <c r="YD2341" s="142"/>
      <c r="YE2341" s="142"/>
      <c r="YF2341" s="142"/>
      <c r="YG2341" s="142"/>
      <c r="YH2341" s="142"/>
      <c r="YI2341" s="142"/>
      <c r="YJ2341" s="142"/>
      <c r="YK2341" s="142"/>
      <c r="YL2341" s="142"/>
      <c r="YM2341" s="142"/>
      <c r="YN2341" s="142"/>
      <c r="YO2341" s="142"/>
      <c r="YP2341" s="142"/>
      <c r="YQ2341" s="142"/>
      <c r="YR2341" s="142"/>
      <c r="YS2341" s="142"/>
      <c r="YT2341" s="142"/>
      <c r="YU2341" s="142"/>
      <c r="YV2341" s="142"/>
      <c r="YW2341" s="142"/>
      <c r="YX2341" s="142"/>
      <c r="YY2341" s="142"/>
      <c r="YZ2341" s="142"/>
      <c r="ZA2341" s="142"/>
      <c r="ZB2341" s="142"/>
      <c r="ZC2341" s="142"/>
      <c r="ZD2341" s="142"/>
      <c r="ZE2341" s="142"/>
      <c r="ZF2341" s="142"/>
      <c r="ZG2341" s="142"/>
      <c r="ZH2341" s="142"/>
      <c r="ZI2341" s="142"/>
      <c r="ZJ2341" s="142"/>
      <c r="ZK2341" s="142"/>
      <c r="ZL2341" s="142"/>
      <c r="ZM2341" s="142"/>
      <c r="ZN2341" s="142"/>
      <c r="ZO2341" s="142"/>
      <c r="ZP2341" s="142"/>
      <c r="ZQ2341" s="142"/>
      <c r="ZR2341" s="142"/>
      <c r="ZS2341" s="142"/>
      <c r="ZT2341" s="142"/>
      <c r="ZU2341" s="142"/>
      <c r="ZV2341" s="142"/>
      <c r="ZW2341" s="142"/>
      <c r="ZX2341" s="142"/>
      <c r="ZY2341" s="142"/>
      <c r="ZZ2341" s="142"/>
      <c r="AAA2341" s="142"/>
      <c r="AAB2341" s="142"/>
      <c r="AAC2341" s="142"/>
      <c r="AAD2341" s="142"/>
      <c r="AAE2341" s="142"/>
      <c r="AAF2341" s="142"/>
      <c r="AAG2341" s="142"/>
      <c r="AAH2341" s="142"/>
      <c r="AAI2341" s="142"/>
      <c r="AAJ2341" s="142"/>
      <c r="AAK2341" s="142"/>
      <c r="AAL2341" s="142"/>
      <c r="AAM2341" s="142"/>
      <c r="AAN2341" s="142"/>
      <c r="AAO2341" s="142"/>
      <c r="AAP2341" s="142"/>
      <c r="AAQ2341" s="142"/>
      <c r="AAR2341" s="142"/>
      <c r="AAS2341" s="142"/>
      <c r="AAT2341" s="142"/>
      <c r="AAU2341" s="142"/>
      <c r="AAV2341" s="142"/>
      <c r="AAW2341" s="142"/>
      <c r="AAX2341" s="142"/>
      <c r="AAY2341" s="142"/>
      <c r="AAZ2341" s="142"/>
      <c r="ABA2341" s="142"/>
      <c r="ABB2341" s="142"/>
      <c r="ABC2341" s="142"/>
      <c r="ABD2341" s="142"/>
      <c r="ABE2341" s="142"/>
      <c r="ABF2341" s="142"/>
      <c r="ABG2341" s="142"/>
      <c r="ABH2341" s="142"/>
      <c r="ABI2341" s="142"/>
      <c r="ABJ2341" s="142"/>
      <c r="ABK2341" s="142"/>
      <c r="ABL2341" s="142"/>
      <c r="ABM2341" s="142"/>
      <c r="ABN2341" s="142"/>
      <c r="ABO2341" s="142"/>
      <c r="ABP2341" s="142"/>
      <c r="ABQ2341" s="142"/>
      <c r="ABR2341" s="142"/>
      <c r="ABS2341" s="142"/>
      <c r="ABT2341" s="142"/>
      <c r="ABU2341" s="142"/>
      <c r="ABV2341" s="142"/>
      <c r="ABW2341" s="142"/>
      <c r="ABX2341" s="142"/>
      <c r="ABY2341" s="142"/>
      <c r="ABZ2341" s="142"/>
      <c r="ACA2341" s="142"/>
      <c r="ACB2341" s="142"/>
      <c r="ACC2341" s="142"/>
      <c r="ACD2341" s="142"/>
      <c r="ACE2341" s="142"/>
      <c r="ACF2341" s="142"/>
      <c r="ACG2341" s="142"/>
      <c r="ACH2341" s="142"/>
      <c r="ACI2341" s="142"/>
      <c r="ACJ2341" s="142"/>
      <c r="ACK2341" s="142"/>
      <c r="ACL2341" s="142"/>
      <c r="ACM2341" s="142"/>
      <c r="ACN2341" s="142"/>
      <c r="ACO2341" s="142"/>
      <c r="ACP2341" s="142"/>
      <c r="ACQ2341" s="142"/>
      <c r="ACR2341" s="142"/>
      <c r="ACS2341" s="142"/>
      <c r="ACT2341" s="142"/>
      <c r="ACU2341" s="142"/>
      <c r="ACV2341" s="142"/>
      <c r="ACW2341" s="142"/>
      <c r="ACX2341" s="142"/>
      <c r="ACY2341" s="142"/>
      <c r="ACZ2341" s="142"/>
      <c r="ADA2341" s="142"/>
      <c r="ADB2341" s="142"/>
      <c r="ADC2341" s="142"/>
      <c r="ADD2341" s="142"/>
      <c r="ADE2341" s="142"/>
      <c r="ADF2341" s="142"/>
      <c r="ADG2341" s="142"/>
      <c r="ADH2341" s="142"/>
      <c r="ADI2341" s="142"/>
      <c r="ADJ2341" s="142"/>
      <c r="ADK2341" s="142"/>
      <c r="ADL2341" s="142"/>
      <c r="ADM2341" s="142"/>
      <c r="ADN2341" s="142"/>
      <c r="ADO2341" s="142"/>
      <c r="ADP2341" s="142"/>
      <c r="ADQ2341" s="142"/>
      <c r="ADR2341" s="142"/>
      <c r="ADS2341" s="142"/>
      <c r="ADT2341" s="142"/>
      <c r="ADU2341" s="142"/>
      <c r="ADV2341" s="142"/>
      <c r="ADW2341" s="142"/>
      <c r="ADX2341" s="142"/>
      <c r="ADY2341" s="142"/>
      <c r="ADZ2341" s="142"/>
      <c r="AEA2341" s="142"/>
      <c r="AEB2341" s="142"/>
      <c r="AEC2341" s="142"/>
      <c r="AED2341" s="142"/>
      <c r="AEE2341" s="142"/>
      <c r="AEF2341" s="142"/>
      <c r="AEG2341" s="142"/>
      <c r="AEH2341" s="142"/>
      <c r="AEI2341" s="142"/>
      <c r="AEJ2341" s="142"/>
      <c r="AEK2341" s="142"/>
      <c r="AEL2341" s="142"/>
      <c r="AEM2341" s="142"/>
      <c r="AEN2341" s="142"/>
      <c r="AEO2341" s="142"/>
      <c r="AEP2341" s="142"/>
      <c r="AEQ2341" s="142"/>
      <c r="AER2341" s="142"/>
      <c r="AES2341" s="142"/>
      <c r="AET2341" s="142"/>
      <c r="AEU2341" s="142"/>
      <c r="AEV2341" s="142"/>
      <c r="AEW2341" s="142"/>
      <c r="AEX2341" s="142"/>
      <c r="AEY2341" s="142"/>
      <c r="AEZ2341" s="142"/>
      <c r="AFA2341" s="142"/>
      <c r="AFB2341" s="142"/>
      <c r="AFC2341" s="142"/>
      <c r="AFD2341" s="142"/>
      <c r="AFE2341" s="142"/>
      <c r="AFF2341" s="142"/>
      <c r="AFG2341" s="142"/>
      <c r="AFH2341" s="142"/>
      <c r="AFI2341" s="142"/>
      <c r="AFJ2341" s="142"/>
      <c r="AFK2341" s="142"/>
      <c r="AFL2341" s="142"/>
      <c r="AFM2341" s="142"/>
      <c r="AFN2341" s="142"/>
      <c r="AFO2341" s="142"/>
      <c r="AFP2341" s="142"/>
      <c r="AFQ2341" s="142"/>
      <c r="AFR2341" s="142"/>
      <c r="AFS2341" s="142"/>
      <c r="AFT2341" s="142"/>
      <c r="AFU2341" s="142"/>
      <c r="AFV2341" s="142"/>
      <c r="AFW2341" s="142"/>
      <c r="AFX2341" s="142"/>
      <c r="AFY2341" s="142"/>
      <c r="AFZ2341" s="142"/>
      <c r="AGA2341" s="142"/>
      <c r="AGB2341" s="142"/>
      <c r="AGC2341" s="142"/>
      <c r="AGD2341" s="142"/>
      <c r="AGE2341" s="142"/>
      <c r="AGF2341" s="142"/>
      <c r="AGG2341" s="142"/>
      <c r="AGH2341" s="142"/>
      <c r="AGI2341" s="142"/>
      <c r="AGJ2341" s="142"/>
      <c r="AGK2341" s="142"/>
      <c r="AGL2341" s="142"/>
      <c r="AGM2341" s="142"/>
      <c r="AGN2341" s="142"/>
      <c r="AGO2341" s="142"/>
      <c r="AGP2341" s="142"/>
      <c r="AGQ2341" s="142"/>
      <c r="AGR2341" s="142"/>
      <c r="AGS2341" s="142"/>
      <c r="AGT2341" s="142"/>
      <c r="AGU2341" s="142"/>
      <c r="AGV2341" s="142"/>
      <c r="AGW2341" s="142"/>
      <c r="AGX2341" s="142"/>
      <c r="AGY2341" s="142"/>
      <c r="AGZ2341" s="142"/>
      <c r="AHA2341" s="142"/>
      <c r="AHB2341" s="142"/>
      <c r="AHC2341" s="142"/>
      <c r="AHD2341" s="142"/>
      <c r="AHE2341" s="142"/>
      <c r="AHF2341" s="142"/>
      <c r="AHG2341" s="142"/>
      <c r="AHH2341" s="142"/>
      <c r="AHI2341" s="142"/>
      <c r="AHJ2341" s="142"/>
      <c r="AHK2341" s="142"/>
      <c r="AHL2341" s="142"/>
      <c r="AHM2341" s="142"/>
      <c r="AHN2341" s="142"/>
      <c r="AHO2341" s="142"/>
      <c r="AHP2341" s="142"/>
      <c r="AHQ2341" s="142"/>
      <c r="AHR2341" s="142"/>
      <c r="AHS2341" s="142"/>
      <c r="AHT2341" s="142"/>
      <c r="AHU2341" s="142"/>
      <c r="AHV2341" s="142"/>
      <c r="AHW2341" s="142"/>
      <c r="AHX2341" s="142"/>
      <c r="AHY2341" s="142"/>
      <c r="AHZ2341" s="142"/>
      <c r="AIA2341" s="142"/>
      <c r="AIB2341" s="142"/>
      <c r="AIC2341" s="142"/>
      <c r="AID2341" s="142"/>
      <c r="AIE2341" s="142"/>
      <c r="AIF2341" s="142"/>
      <c r="AIG2341" s="142"/>
      <c r="AIH2341" s="142"/>
      <c r="AII2341" s="142"/>
      <c r="AIJ2341" s="142"/>
      <c r="AIK2341" s="142"/>
      <c r="AIL2341" s="142"/>
      <c r="AIM2341" s="142"/>
      <c r="AIN2341" s="142"/>
      <c r="AIO2341" s="142"/>
      <c r="AIP2341" s="142"/>
      <c r="AIQ2341" s="142"/>
      <c r="AIR2341" s="142"/>
      <c r="AIS2341" s="142"/>
      <c r="AIT2341" s="142"/>
      <c r="AIU2341" s="142"/>
      <c r="AIV2341" s="142"/>
      <c r="AIW2341" s="142"/>
      <c r="AIX2341" s="142"/>
      <c r="AIY2341" s="142"/>
      <c r="AIZ2341" s="142"/>
      <c r="AJA2341" s="142"/>
      <c r="AJB2341" s="142"/>
      <c r="AJC2341" s="142"/>
      <c r="AJD2341" s="142"/>
      <c r="AJE2341" s="142"/>
      <c r="AJF2341" s="142"/>
      <c r="AJG2341" s="142"/>
      <c r="AJH2341" s="142"/>
      <c r="AJI2341" s="142"/>
      <c r="AJJ2341" s="142"/>
      <c r="AJK2341" s="142"/>
      <c r="AJL2341" s="142"/>
      <c r="AJM2341" s="142"/>
      <c r="AJN2341" s="142"/>
      <c r="AJO2341" s="142"/>
      <c r="AJP2341" s="142"/>
      <c r="AJQ2341" s="142"/>
      <c r="AJR2341" s="142"/>
      <c r="AJS2341" s="142"/>
      <c r="AJT2341" s="142"/>
      <c r="AJU2341" s="142"/>
      <c r="AJV2341" s="142"/>
      <c r="AJW2341" s="142"/>
      <c r="AJX2341" s="142"/>
      <c r="AJY2341" s="142"/>
      <c r="AJZ2341" s="142"/>
      <c r="AKA2341" s="142"/>
      <c r="AKB2341" s="142"/>
      <c r="AKC2341" s="142"/>
      <c r="AKD2341" s="142"/>
      <c r="AKE2341" s="142"/>
      <c r="AKF2341" s="142"/>
      <c r="AKG2341" s="142"/>
      <c r="AKH2341" s="142"/>
      <c r="AKI2341" s="142"/>
      <c r="AKJ2341" s="142"/>
      <c r="AKK2341" s="142"/>
      <c r="AKL2341" s="142"/>
      <c r="AKM2341" s="142"/>
      <c r="AKN2341" s="142"/>
      <c r="AKO2341" s="142"/>
      <c r="AKP2341" s="142"/>
      <c r="AKQ2341" s="142"/>
      <c r="AKR2341" s="142"/>
      <c r="AKS2341" s="142"/>
      <c r="AKT2341" s="142"/>
      <c r="AKU2341" s="142"/>
      <c r="AKV2341" s="142"/>
      <c r="AKW2341" s="142"/>
      <c r="AKX2341" s="142"/>
      <c r="AKY2341" s="142"/>
      <c r="AKZ2341" s="142"/>
      <c r="ALA2341" s="142"/>
      <c r="ALB2341" s="142"/>
      <c r="ALC2341" s="142"/>
      <c r="ALD2341" s="142"/>
      <c r="ALE2341" s="142"/>
      <c r="ALF2341" s="142"/>
      <c r="ALG2341" s="142"/>
      <c r="ALH2341" s="142"/>
      <c r="ALI2341" s="142"/>
      <c r="ALJ2341" s="142"/>
      <c r="ALK2341" s="142"/>
      <c r="ALL2341" s="142"/>
      <c r="ALM2341" s="142"/>
      <c r="ALN2341" s="142"/>
      <c r="ALO2341" s="142"/>
      <c r="ALP2341" s="142"/>
      <c r="ALQ2341" s="142"/>
      <c r="ALR2341" s="142"/>
      <c r="ALS2341" s="142"/>
      <c r="ALT2341" s="142"/>
      <c r="ALU2341" s="142"/>
      <c r="ALV2341" s="142"/>
      <c r="ALW2341" s="142"/>
      <c r="ALX2341" s="142"/>
      <c r="ALY2341" s="142"/>
      <c r="ALZ2341" s="142"/>
      <c r="AMA2341" s="142"/>
      <c r="AMB2341" s="142"/>
      <c r="AMC2341" s="142"/>
      <c r="AMD2341" s="142"/>
      <c r="AME2341" s="142"/>
      <c r="AMF2341" s="142"/>
      <c r="AMG2341" s="142"/>
      <c r="AMH2341" s="142"/>
      <c r="AMI2341" s="142"/>
      <c r="AMJ2341" s="142"/>
      <c r="AMK2341" s="142"/>
      <c r="AML2341" s="142"/>
      <c r="AMM2341" s="142"/>
      <c r="AMN2341" s="142"/>
      <c r="AMO2341" s="142"/>
      <c r="AMP2341" s="142"/>
      <c r="AMQ2341" s="142"/>
      <c r="AMR2341" s="142"/>
      <c r="AMS2341" s="142"/>
      <c r="AMT2341" s="142"/>
      <c r="AMU2341" s="142"/>
      <c r="AMV2341" s="142"/>
      <c r="AMW2341" s="142"/>
      <c r="AMX2341" s="142"/>
      <c r="AMY2341" s="142"/>
      <c r="AMZ2341" s="142"/>
      <c r="ANA2341" s="142"/>
      <c r="ANB2341" s="142"/>
      <c r="ANC2341" s="142"/>
      <c r="AND2341" s="142"/>
      <c r="ANE2341" s="142"/>
      <c r="ANF2341" s="142"/>
      <c r="ANG2341" s="142"/>
      <c r="ANH2341" s="142"/>
      <c r="ANI2341" s="142"/>
      <c r="ANJ2341" s="142"/>
      <c r="ANK2341" s="142"/>
      <c r="ANL2341" s="142"/>
      <c r="ANM2341" s="142"/>
      <c r="ANN2341" s="142"/>
      <c r="ANO2341" s="142"/>
      <c r="ANP2341" s="142"/>
      <c r="ANQ2341" s="142"/>
      <c r="ANR2341" s="142"/>
      <c r="ANS2341" s="142"/>
      <c r="ANT2341" s="142"/>
      <c r="ANU2341" s="142"/>
      <c r="ANV2341" s="142"/>
      <c r="ANW2341" s="142"/>
      <c r="ANX2341" s="142"/>
      <c r="ANY2341" s="142"/>
      <c r="ANZ2341" s="142"/>
      <c r="AOA2341" s="142"/>
      <c r="AOB2341" s="142"/>
      <c r="AOC2341" s="142"/>
      <c r="AOD2341" s="142"/>
      <c r="AOE2341" s="142"/>
      <c r="AOF2341" s="142"/>
      <c r="AOG2341" s="142"/>
      <c r="AOH2341" s="142"/>
      <c r="AOI2341" s="142"/>
      <c r="AOJ2341" s="142"/>
      <c r="AOK2341" s="142"/>
      <c r="AOL2341" s="142"/>
      <c r="AOM2341" s="142"/>
      <c r="AON2341" s="142"/>
      <c r="AOO2341" s="142"/>
      <c r="AOP2341" s="142"/>
      <c r="AOQ2341" s="142"/>
      <c r="AOR2341" s="142"/>
      <c r="AOS2341" s="142"/>
      <c r="AOT2341" s="142"/>
      <c r="AOU2341" s="142"/>
      <c r="AOV2341" s="142"/>
      <c r="AOW2341" s="142"/>
      <c r="AOX2341" s="142"/>
      <c r="AOY2341" s="142"/>
      <c r="AOZ2341" s="142"/>
      <c r="APA2341" s="142"/>
      <c r="APB2341" s="142"/>
      <c r="APC2341" s="142"/>
      <c r="APD2341" s="142"/>
      <c r="APE2341" s="142"/>
      <c r="APF2341" s="142"/>
      <c r="APG2341" s="142"/>
      <c r="APH2341" s="142"/>
      <c r="API2341" s="142"/>
      <c r="APJ2341" s="142"/>
      <c r="APK2341" s="142"/>
      <c r="APL2341" s="142"/>
      <c r="APM2341" s="142"/>
      <c r="APN2341" s="142"/>
      <c r="APO2341" s="142"/>
      <c r="APP2341" s="142"/>
      <c r="APQ2341" s="142"/>
      <c r="APR2341" s="142"/>
      <c r="APS2341" s="142"/>
      <c r="APT2341" s="142"/>
      <c r="APU2341" s="142"/>
      <c r="APV2341" s="142"/>
      <c r="APW2341" s="142"/>
      <c r="APX2341" s="142"/>
      <c r="APY2341" s="142"/>
      <c r="APZ2341" s="142"/>
      <c r="AQA2341" s="142"/>
      <c r="AQB2341" s="142"/>
      <c r="AQC2341" s="142"/>
      <c r="AQD2341" s="142"/>
      <c r="AQE2341" s="142"/>
      <c r="AQF2341" s="142"/>
      <c r="AQG2341" s="142"/>
      <c r="AQH2341" s="142"/>
      <c r="AQI2341" s="142"/>
      <c r="AQJ2341" s="142"/>
      <c r="AQK2341" s="142"/>
      <c r="AQL2341" s="142"/>
      <c r="AQM2341" s="142"/>
      <c r="AQN2341" s="142"/>
      <c r="AQO2341" s="142"/>
      <c r="AQP2341" s="142"/>
      <c r="AQQ2341" s="142"/>
      <c r="AQR2341" s="142"/>
      <c r="AQS2341" s="142"/>
      <c r="AQT2341" s="142"/>
      <c r="AQU2341" s="142"/>
      <c r="AQV2341" s="142"/>
      <c r="AQW2341" s="142"/>
      <c r="AQX2341" s="142"/>
      <c r="AQY2341" s="142"/>
      <c r="AQZ2341" s="142"/>
      <c r="ARA2341" s="142"/>
      <c r="ARB2341" s="142"/>
      <c r="ARC2341" s="142"/>
      <c r="ARD2341" s="142"/>
      <c r="ARE2341" s="142"/>
      <c r="ARF2341" s="142"/>
      <c r="ARG2341" s="142"/>
      <c r="ARH2341" s="142"/>
      <c r="ARI2341" s="142"/>
      <c r="ARJ2341" s="142"/>
      <c r="ARK2341" s="142"/>
      <c r="ARL2341" s="142"/>
      <c r="ARM2341" s="142"/>
      <c r="ARN2341" s="142"/>
      <c r="ARO2341" s="142"/>
      <c r="ARP2341" s="142"/>
      <c r="ARQ2341" s="142"/>
      <c r="ARR2341" s="142"/>
      <c r="ARS2341" s="142"/>
      <c r="ART2341" s="142"/>
      <c r="ARU2341" s="142"/>
      <c r="ARV2341" s="142"/>
      <c r="ARW2341" s="142"/>
      <c r="ARX2341" s="142"/>
      <c r="ARY2341" s="142"/>
      <c r="ARZ2341" s="142"/>
      <c r="ASA2341" s="142"/>
      <c r="ASB2341" s="142"/>
      <c r="ASC2341" s="142"/>
      <c r="ASD2341" s="142"/>
      <c r="ASE2341" s="142"/>
      <c r="ASF2341" s="142"/>
      <c r="ASG2341" s="142"/>
      <c r="ASH2341" s="142"/>
      <c r="ASI2341" s="142"/>
      <c r="ASJ2341" s="142"/>
      <c r="ASK2341" s="142"/>
      <c r="ASL2341" s="142"/>
      <c r="ASM2341" s="142"/>
      <c r="ASN2341" s="142"/>
      <c r="ASO2341" s="142"/>
      <c r="ASP2341" s="142"/>
      <c r="ASQ2341" s="142"/>
      <c r="ASR2341" s="142"/>
      <c r="ASS2341" s="142"/>
      <c r="AST2341" s="142"/>
      <c r="ASU2341" s="142"/>
      <c r="ASV2341" s="142"/>
      <c r="ASW2341" s="142"/>
      <c r="ASX2341" s="142"/>
      <c r="ASY2341" s="142"/>
      <c r="ASZ2341" s="142"/>
      <c r="ATA2341" s="142"/>
      <c r="ATB2341" s="142"/>
      <c r="ATC2341" s="142"/>
      <c r="ATD2341" s="142"/>
      <c r="ATE2341" s="142"/>
      <c r="ATF2341" s="142"/>
      <c r="ATG2341" s="142"/>
      <c r="ATH2341" s="142"/>
      <c r="ATI2341" s="142"/>
      <c r="ATJ2341" s="142"/>
      <c r="ATK2341" s="142"/>
      <c r="ATL2341" s="142"/>
      <c r="ATM2341" s="142"/>
      <c r="ATN2341" s="142"/>
      <c r="ATO2341" s="142"/>
      <c r="ATP2341" s="142"/>
      <c r="ATQ2341" s="142"/>
      <c r="ATR2341" s="142"/>
      <c r="ATS2341" s="142"/>
      <c r="ATT2341" s="142"/>
      <c r="ATU2341" s="142"/>
      <c r="ATV2341" s="142"/>
      <c r="ATW2341" s="142"/>
      <c r="ATX2341" s="142"/>
      <c r="ATY2341" s="142"/>
      <c r="ATZ2341" s="142"/>
      <c r="AUA2341" s="142"/>
      <c r="AUB2341" s="142"/>
      <c r="AUC2341" s="142"/>
      <c r="AUD2341" s="142"/>
      <c r="AUE2341" s="142"/>
      <c r="AUF2341" s="142"/>
      <c r="AUG2341" s="142"/>
      <c r="AUH2341" s="142"/>
      <c r="AUI2341" s="142"/>
      <c r="AUJ2341" s="142"/>
      <c r="AUK2341" s="142"/>
      <c r="AUL2341" s="142"/>
      <c r="AUM2341" s="142"/>
      <c r="AUN2341" s="142"/>
      <c r="AUO2341" s="142"/>
      <c r="AUP2341" s="142"/>
      <c r="AUQ2341" s="142"/>
      <c r="AUR2341" s="142"/>
      <c r="AUS2341" s="142"/>
      <c r="AUT2341" s="142"/>
      <c r="AUU2341" s="142"/>
      <c r="AUV2341" s="142"/>
      <c r="AUW2341" s="142"/>
      <c r="AUX2341" s="142"/>
      <c r="AUY2341" s="142"/>
      <c r="AUZ2341" s="142"/>
      <c r="AVA2341" s="142"/>
      <c r="AVB2341" s="142"/>
      <c r="AVC2341" s="142"/>
      <c r="AVD2341" s="142"/>
      <c r="AVE2341" s="142"/>
      <c r="AVF2341" s="142"/>
      <c r="AVG2341" s="142"/>
      <c r="AVH2341" s="142"/>
      <c r="AVI2341" s="142"/>
      <c r="AVJ2341" s="142"/>
      <c r="AVK2341" s="142"/>
      <c r="AVL2341" s="142"/>
      <c r="AVM2341" s="142"/>
      <c r="AVN2341" s="142"/>
      <c r="AVO2341" s="142"/>
      <c r="AVP2341" s="142"/>
      <c r="AVQ2341" s="142"/>
      <c r="AVR2341" s="142"/>
      <c r="AVS2341" s="142"/>
      <c r="AVT2341" s="142"/>
      <c r="AVU2341" s="142"/>
      <c r="AVV2341" s="142"/>
      <c r="AVW2341" s="142"/>
      <c r="AVX2341" s="142"/>
      <c r="AVY2341" s="142"/>
      <c r="AVZ2341" s="142"/>
      <c r="AWA2341" s="142"/>
      <c r="AWB2341" s="142"/>
      <c r="AWC2341" s="142"/>
      <c r="AWD2341" s="142"/>
      <c r="AWE2341" s="142"/>
      <c r="AWF2341" s="142"/>
      <c r="AWG2341" s="142"/>
      <c r="AWH2341" s="142"/>
      <c r="AWI2341" s="142"/>
      <c r="AWJ2341" s="142"/>
      <c r="AWK2341" s="142"/>
      <c r="AWL2341" s="142"/>
      <c r="AWM2341" s="142"/>
      <c r="AWN2341" s="142"/>
      <c r="AWO2341" s="142"/>
      <c r="AWP2341" s="142"/>
      <c r="AWQ2341" s="142"/>
      <c r="AWR2341" s="142"/>
      <c r="AWS2341" s="142"/>
      <c r="AWT2341" s="142"/>
      <c r="AWU2341" s="142"/>
      <c r="AWV2341" s="142"/>
      <c r="AWW2341" s="142"/>
      <c r="AWX2341" s="142"/>
      <c r="AWY2341" s="142"/>
      <c r="AWZ2341" s="142"/>
      <c r="AXA2341" s="142"/>
      <c r="AXB2341" s="142"/>
      <c r="AXC2341" s="142"/>
      <c r="AXD2341" s="142"/>
      <c r="AXE2341" s="142"/>
      <c r="AXF2341" s="142"/>
      <c r="AXG2341" s="142"/>
      <c r="AXH2341" s="142"/>
      <c r="AXI2341" s="142"/>
      <c r="AXJ2341" s="142"/>
      <c r="AXK2341" s="142"/>
      <c r="AXL2341" s="142"/>
      <c r="AXM2341" s="142"/>
      <c r="AXN2341" s="142"/>
      <c r="AXO2341" s="142"/>
      <c r="AXP2341" s="142"/>
      <c r="AXQ2341" s="142"/>
      <c r="AXR2341" s="142"/>
      <c r="AXS2341" s="142"/>
      <c r="AXT2341" s="142"/>
      <c r="AXU2341" s="142"/>
      <c r="AXV2341" s="142"/>
      <c r="AXW2341" s="142"/>
      <c r="AXX2341" s="142"/>
      <c r="AXY2341" s="142"/>
      <c r="AXZ2341" s="142"/>
      <c r="AYA2341" s="142"/>
      <c r="AYB2341" s="142"/>
      <c r="AYC2341" s="142"/>
      <c r="AYD2341" s="142"/>
      <c r="AYE2341" s="142"/>
      <c r="AYF2341" s="142"/>
      <c r="AYG2341" s="142"/>
      <c r="AYH2341" s="142"/>
      <c r="AYI2341" s="142"/>
      <c r="AYJ2341" s="142"/>
      <c r="AYK2341" s="142"/>
      <c r="AYL2341" s="142"/>
      <c r="AYM2341" s="142"/>
      <c r="AYN2341" s="142"/>
      <c r="AYO2341" s="142"/>
      <c r="AYP2341" s="142"/>
      <c r="AYQ2341" s="142"/>
      <c r="AYR2341" s="142"/>
      <c r="AYS2341" s="142"/>
      <c r="AYT2341" s="142"/>
      <c r="AYU2341" s="142"/>
      <c r="AYV2341" s="142"/>
      <c r="AYW2341" s="142"/>
      <c r="AYX2341" s="142"/>
      <c r="AYY2341" s="142"/>
      <c r="AYZ2341" s="142"/>
      <c r="AZA2341" s="142"/>
      <c r="AZB2341" s="142"/>
      <c r="AZC2341" s="142"/>
      <c r="AZD2341" s="142"/>
      <c r="AZE2341" s="142"/>
      <c r="AZF2341" s="142"/>
      <c r="AZG2341" s="142"/>
      <c r="AZH2341" s="142"/>
      <c r="AZI2341" s="142"/>
      <c r="AZJ2341" s="142"/>
      <c r="AZK2341" s="142"/>
      <c r="AZL2341" s="142"/>
      <c r="AZM2341" s="142"/>
      <c r="AZN2341" s="142"/>
      <c r="AZO2341" s="142"/>
      <c r="AZP2341" s="142"/>
      <c r="AZQ2341" s="142"/>
      <c r="AZR2341" s="142"/>
      <c r="AZS2341" s="142"/>
      <c r="AZT2341" s="142"/>
      <c r="AZU2341" s="142"/>
      <c r="AZV2341" s="142"/>
      <c r="AZW2341" s="142"/>
      <c r="AZX2341" s="142"/>
      <c r="AZY2341" s="142"/>
      <c r="AZZ2341" s="142"/>
      <c r="BAA2341" s="142"/>
      <c r="BAB2341" s="142"/>
      <c r="BAC2341" s="142"/>
      <c r="BAD2341" s="142"/>
      <c r="BAE2341" s="142"/>
      <c r="BAF2341" s="142"/>
      <c r="BAG2341" s="142"/>
      <c r="BAH2341" s="142"/>
      <c r="BAI2341" s="142"/>
      <c r="BAJ2341" s="142"/>
      <c r="BAK2341" s="142"/>
      <c r="BAL2341" s="142"/>
      <c r="BAM2341" s="142"/>
      <c r="BAN2341" s="142"/>
      <c r="BAO2341" s="142"/>
      <c r="BAP2341" s="142"/>
      <c r="BAQ2341" s="142"/>
      <c r="BAR2341" s="142"/>
      <c r="BAS2341" s="142"/>
      <c r="BAT2341" s="142"/>
      <c r="BAU2341" s="142"/>
      <c r="BAV2341" s="142"/>
      <c r="BAW2341" s="142"/>
      <c r="BAX2341" s="142"/>
      <c r="BAY2341" s="142"/>
      <c r="BAZ2341" s="142"/>
      <c r="BBA2341" s="142"/>
      <c r="BBB2341" s="142"/>
      <c r="BBC2341" s="142"/>
      <c r="BBD2341" s="142"/>
      <c r="BBE2341" s="142"/>
      <c r="BBF2341" s="142"/>
      <c r="BBG2341" s="142"/>
      <c r="BBH2341" s="142"/>
      <c r="BBI2341" s="142"/>
      <c r="BBJ2341" s="142"/>
      <c r="BBK2341" s="142"/>
      <c r="BBL2341" s="142"/>
      <c r="BBM2341" s="142"/>
      <c r="BBN2341" s="142"/>
      <c r="BBO2341" s="142"/>
      <c r="BBP2341" s="142"/>
      <c r="BBQ2341" s="142"/>
      <c r="BBR2341" s="142"/>
      <c r="BBS2341" s="142"/>
      <c r="BBT2341" s="142"/>
      <c r="BBU2341" s="142"/>
      <c r="BBV2341" s="142"/>
      <c r="BBW2341" s="142"/>
      <c r="BBX2341" s="142"/>
      <c r="BBY2341" s="142"/>
      <c r="BBZ2341" s="142"/>
      <c r="BCA2341" s="142"/>
      <c r="BCB2341" s="142"/>
      <c r="BCC2341" s="142"/>
      <c r="BCD2341" s="142"/>
      <c r="BCE2341" s="142"/>
      <c r="BCF2341" s="142"/>
      <c r="BCG2341" s="142"/>
      <c r="BCH2341" s="142"/>
      <c r="BCI2341" s="142"/>
      <c r="BCJ2341" s="142"/>
      <c r="BCK2341" s="142"/>
      <c r="BCL2341" s="142"/>
      <c r="BCM2341" s="142"/>
      <c r="BCN2341" s="142"/>
      <c r="BCO2341" s="142"/>
      <c r="BCP2341" s="142"/>
      <c r="BCQ2341" s="142"/>
      <c r="BCR2341" s="142"/>
      <c r="BCS2341" s="142"/>
      <c r="BCT2341" s="142"/>
      <c r="BCU2341" s="142"/>
      <c r="BCV2341" s="142"/>
      <c r="BCW2341" s="142"/>
      <c r="BCX2341" s="142"/>
      <c r="BCY2341" s="142"/>
      <c r="BCZ2341" s="142"/>
      <c r="BDA2341" s="142"/>
      <c r="BDB2341" s="142"/>
      <c r="BDC2341" s="142"/>
      <c r="BDD2341" s="142"/>
      <c r="BDE2341" s="142"/>
      <c r="BDF2341" s="142"/>
      <c r="BDG2341" s="142"/>
      <c r="BDH2341" s="142"/>
      <c r="BDI2341" s="142"/>
      <c r="BDJ2341" s="142"/>
      <c r="BDK2341" s="142"/>
      <c r="BDL2341" s="142"/>
      <c r="BDM2341" s="142"/>
      <c r="BDN2341" s="142"/>
      <c r="BDO2341" s="142"/>
      <c r="BDP2341" s="142"/>
      <c r="BDQ2341" s="142"/>
      <c r="BDR2341" s="142"/>
      <c r="BDS2341" s="142"/>
      <c r="BDT2341" s="142"/>
      <c r="BDU2341" s="142"/>
      <c r="BDV2341" s="142"/>
      <c r="BDW2341" s="142"/>
      <c r="BDX2341" s="142"/>
      <c r="BDY2341" s="142"/>
      <c r="BDZ2341" s="142"/>
      <c r="BEA2341" s="142"/>
      <c r="BEB2341" s="142"/>
      <c r="BEC2341" s="142"/>
      <c r="BED2341" s="142"/>
      <c r="BEE2341" s="142"/>
      <c r="BEF2341" s="142"/>
      <c r="BEG2341" s="142"/>
      <c r="BEH2341" s="142"/>
      <c r="BEI2341" s="142"/>
      <c r="BEJ2341" s="142"/>
      <c r="BEK2341" s="142"/>
      <c r="BEL2341" s="142"/>
      <c r="BEM2341" s="142"/>
      <c r="BEN2341" s="142"/>
      <c r="BEO2341" s="142"/>
      <c r="BEP2341" s="142"/>
      <c r="BEQ2341" s="142"/>
      <c r="BER2341" s="142"/>
      <c r="BES2341" s="142"/>
      <c r="BET2341" s="142"/>
      <c r="BEU2341" s="142"/>
      <c r="BEV2341" s="142"/>
      <c r="BEW2341" s="142"/>
      <c r="BEX2341" s="142"/>
      <c r="BEY2341" s="142"/>
      <c r="BEZ2341" s="142"/>
      <c r="BFA2341" s="142"/>
      <c r="BFB2341" s="142"/>
      <c r="BFC2341" s="142"/>
      <c r="BFD2341" s="142"/>
      <c r="BFE2341" s="142"/>
      <c r="BFF2341" s="142"/>
      <c r="BFG2341" s="142"/>
      <c r="BFH2341" s="142"/>
      <c r="BFI2341" s="142"/>
      <c r="BFJ2341" s="142"/>
      <c r="BFK2341" s="142"/>
      <c r="BFL2341" s="142"/>
      <c r="BFM2341" s="142"/>
      <c r="BFN2341" s="142"/>
      <c r="BFO2341" s="142"/>
      <c r="BFP2341" s="142"/>
      <c r="BFQ2341" s="142"/>
      <c r="BFR2341" s="142"/>
      <c r="BFS2341" s="142"/>
      <c r="BFT2341" s="142"/>
      <c r="BFU2341" s="142"/>
      <c r="BFV2341" s="142"/>
      <c r="BFW2341" s="142"/>
      <c r="BFX2341" s="142"/>
      <c r="BFY2341" s="142"/>
      <c r="BFZ2341" s="142"/>
      <c r="BGA2341" s="142"/>
      <c r="BGB2341" s="142"/>
      <c r="BGC2341" s="142"/>
      <c r="BGD2341" s="142"/>
      <c r="BGE2341" s="142"/>
      <c r="BGF2341" s="142"/>
      <c r="BGG2341" s="142"/>
      <c r="BGH2341" s="142"/>
      <c r="BGI2341" s="142"/>
      <c r="BGJ2341" s="142"/>
      <c r="BGK2341" s="142"/>
      <c r="BGL2341" s="142"/>
      <c r="BGM2341" s="142"/>
      <c r="BGN2341" s="142"/>
      <c r="BGO2341" s="142"/>
      <c r="BGP2341" s="142"/>
      <c r="BGQ2341" s="142"/>
      <c r="BGR2341" s="142"/>
      <c r="BGS2341" s="142"/>
      <c r="BGT2341" s="142"/>
      <c r="BGU2341" s="142"/>
      <c r="BGV2341" s="142"/>
      <c r="BGW2341" s="142"/>
      <c r="BGX2341" s="142"/>
      <c r="BGY2341" s="142"/>
      <c r="BGZ2341" s="142"/>
      <c r="BHA2341" s="142"/>
      <c r="BHB2341" s="142"/>
      <c r="BHC2341" s="142"/>
      <c r="BHD2341" s="142"/>
      <c r="BHE2341" s="142"/>
      <c r="BHF2341" s="142"/>
      <c r="BHG2341" s="142"/>
      <c r="BHH2341" s="142"/>
      <c r="BHI2341" s="142"/>
      <c r="BHJ2341" s="142"/>
      <c r="BHK2341" s="142"/>
      <c r="BHL2341" s="142"/>
      <c r="BHM2341" s="142"/>
      <c r="BHN2341" s="142"/>
      <c r="BHO2341" s="142"/>
      <c r="BHP2341" s="142"/>
      <c r="BHQ2341" s="142"/>
      <c r="BHR2341" s="142"/>
      <c r="BHS2341" s="142"/>
      <c r="BHT2341" s="142"/>
      <c r="BHU2341" s="142"/>
      <c r="BHV2341" s="142"/>
      <c r="BHW2341" s="142"/>
      <c r="BHX2341" s="142"/>
      <c r="BHY2341" s="142"/>
      <c r="BHZ2341" s="142"/>
      <c r="BIA2341" s="142"/>
      <c r="BIB2341" s="142"/>
      <c r="BIC2341" s="142"/>
      <c r="BID2341" s="142"/>
      <c r="BIE2341" s="142"/>
      <c r="BIF2341" s="142"/>
      <c r="BIG2341" s="142"/>
      <c r="BIH2341" s="142"/>
      <c r="BII2341" s="142"/>
      <c r="BIJ2341" s="142"/>
      <c r="BIK2341" s="142"/>
      <c r="BIL2341" s="142"/>
      <c r="BIM2341" s="142"/>
      <c r="BIN2341" s="142"/>
      <c r="BIO2341" s="142"/>
      <c r="BIP2341" s="142"/>
      <c r="BIQ2341" s="142"/>
      <c r="BIR2341" s="142"/>
      <c r="BIS2341" s="142"/>
      <c r="BIT2341" s="142"/>
      <c r="BIU2341" s="142"/>
      <c r="BIV2341" s="142"/>
      <c r="BIW2341" s="142"/>
      <c r="BIX2341" s="142"/>
      <c r="BIY2341" s="142"/>
      <c r="BIZ2341" s="142"/>
      <c r="BJA2341" s="142"/>
      <c r="BJB2341" s="142"/>
      <c r="BJC2341" s="142"/>
      <c r="BJD2341" s="142"/>
      <c r="BJE2341" s="142"/>
      <c r="BJF2341" s="142"/>
      <c r="BJG2341" s="142"/>
      <c r="BJH2341" s="142"/>
      <c r="BJI2341" s="142"/>
      <c r="BJJ2341" s="142"/>
      <c r="BJK2341" s="142"/>
      <c r="BJL2341" s="142"/>
      <c r="BJM2341" s="142"/>
      <c r="BJN2341" s="142"/>
      <c r="BJO2341" s="142"/>
      <c r="BJP2341" s="142"/>
      <c r="BJQ2341" s="142"/>
      <c r="BJR2341" s="142"/>
      <c r="BJS2341" s="142"/>
      <c r="BJT2341" s="142"/>
      <c r="BJU2341" s="142"/>
      <c r="BJV2341" s="142"/>
      <c r="BJW2341" s="142"/>
      <c r="BJX2341" s="142"/>
      <c r="BJY2341" s="142"/>
      <c r="BJZ2341" s="142"/>
      <c r="BKA2341" s="142"/>
      <c r="BKB2341" s="142"/>
      <c r="BKC2341" s="142"/>
      <c r="BKD2341" s="142"/>
      <c r="BKE2341" s="142"/>
      <c r="BKF2341" s="142"/>
      <c r="BKG2341" s="142"/>
      <c r="BKH2341" s="142"/>
      <c r="BKI2341" s="142"/>
      <c r="BKJ2341" s="142"/>
      <c r="BKK2341" s="142"/>
      <c r="BKL2341" s="142"/>
      <c r="BKM2341" s="142"/>
      <c r="BKN2341" s="142"/>
      <c r="BKO2341" s="142"/>
      <c r="BKP2341" s="142"/>
      <c r="BKQ2341" s="142"/>
      <c r="BKR2341" s="142"/>
      <c r="BKS2341" s="142"/>
      <c r="BKT2341" s="142"/>
      <c r="BKU2341" s="142"/>
      <c r="BKV2341" s="142"/>
      <c r="BKW2341" s="142"/>
      <c r="BKX2341" s="142"/>
      <c r="BKY2341" s="142"/>
      <c r="BKZ2341" s="142"/>
      <c r="BLA2341" s="142"/>
      <c r="BLB2341" s="142"/>
      <c r="BLC2341" s="142"/>
      <c r="BLD2341" s="142"/>
      <c r="BLE2341" s="142"/>
      <c r="BLF2341" s="142"/>
      <c r="BLG2341" s="142"/>
      <c r="BLH2341" s="142"/>
      <c r="BLI2341" s="142"/>
      <c r="BLJ2341" s="142"/>
      <c r="BLK2341" s="142"/>
      <c r="BLL2341" s="142"/>
      <c r="BLM2341" s="142"/>
      <c r="BLN2341" s="142"/>
      <c r="BLO2341" s="142"/>
      <c r="BLP2341" s="142"/>
      <c r="BLQ2341" s="142"/>
      <c r="BLR2341" s="142"/>
      <c r="BLS2341" s="142"/>
      <c r="BLT2341" s="142"/>
      <c r="BLU2341" s="142"/>
      <c r="BLV2341" s="142"/>
      <c r="BLW2341" s="142"/>
      <c r="BLX2341" s="142"/>
      <c r="BLY2341" s="142"/>
      <c r="BLZ2341" s="142"/>
      <c r="BMA2341" s="142"/>
      <c r="BMB2341" s="142"/>
      <c r="BMC2341" s="142"/>
      <c r="BMD2341" s="142"/>
      <c r="BME2341" s="142"/>
      <c r="BMF2341" s="142"/>
      <c r="BMG2341" s="142"/>
      <c r="BMH2341" s="142"/>
      <c r="BMI2341" s="142"/>
      <c r="BMJ2341" s="142"/>
      <c r="BMK2341" s="142"/>
      <c r="BML2341" s="142"/>
      <c r="BMM2341" s="142"/>
      <c r="BMN2341" s="142"/>
      <c r="BMO2341" s="142"/>
      <c r="BMP2341" s="142"/>
      <c r="BMQ2341" s="142"/>
      <c r="BMR2341" s="142"/>
      <c r="BMS2341" s="142"/>
      <c r="BMT2341" s="142"/>
      <c r="BMU2341" s="142"/>
      <c r="BMV2341" s="142"/>
      <c r="BMW2341" s="142"/>
      <c r="BMX2341" s="142"/>
      <c r="BMY2341" s="142"/>
      <c r="BMZ2341" s="142"/>
      <c r="BNA2341" s="142"/>
      <c r="BNB2341" s="142"/>
      <c r="BNC2341" s="142"/>
      <c r="BND2341" s="142"/>
      <c r="BNE2341" s="142"/>
      <c r="BNF2341" s="142"/>
      <c r="BNG2341" s="142"/>
      <c r="BNH2341" s="142"/>
      <c r="BNI2341" s="142"/>
      <c r="BNJ2341" s="142"/>
      <c r="BNK2341" s="142"/>
      <c r="BNL2341" s="142"/>
      <c r="BNM2341" s="142"/>
      <c r="BNN2341" s="142"/>
      <c r="BNO2341" s="142"/>
      <c r="BNP2341" s="142"/>
      <c r="BNQ2341" s="142"/>
      <c r="BNR2341" s="142"/>
      <c r="BNS2341" s="142"/>
      <c r="BNT2341" s="142"/>
      <c r="BNU2341" s="142"/>
      <c r="BNV2341" s="142"/>
      <c r="BNW2341" s="142"/>
      <c r="BNX2341" s="142"/>
      <c r="BNY2341" s="142"/>
      <c r="BNZ2341" s="142"/>
      <c r="BOA2341" s="142"/>
      <c r="BOB2341" s="142"/>
      <c r="BOC2341" s="142"/>
      <c r="BOD2341" s="142"/>
      <c r="BOE2341" s="142"/>
      <c r="BOF2341" s="142"/>
      <c r="BOG2341" s="142"/>
      <c r="BOH2341" s="142"/>
      <c r="BOI2341" s="142"/>
      <c r="BOJ2341" s="142"/>
      <c r="BOK2341" s="142"/>
      <c r="BOL2341" s="142"/>
      <c r="BOM2341" s="142"/>
      <c r="BON2341" s="142"/>
      <c r="BOO2341" s="142"/>
      <c r="BOP2341" s="142"/>
      <c r="BOQ2341" s="142"/>
      <c r="BOR2341" s="142"/>
      <c r="BOS2341" s="142"/>
      <c r="BOT2341" s="142"/>
      <c r="BOU2341" s="142"/>
      <c r="BOV2341" s="142"/>
      <c r="BOW2341" s="142"/>
      <c r="BOX2341" s="142"/>
      <c r="BOY2341" s="142"/>
      <c r="BOZ2341" s="142"/>
      <c r="BPA2341" s="142"/>
      <c r="BPB2341" s="142"/>
      <c r="BPC2341" s="142"/>
      <c r="BPD2341" s="142"/>
      <c r="BPE2341" s="142"/>
      <c r="BPF2341" s="142"/>
      <c r="BPG2341" s="142"/>
      <c r="BPH2341" s="142"/>
      <c r="BPI2341" s="142"/>
      <c r="BPJ2341" s="142"/>
      <c r="BPK2341" s="142"/>
      <c r="BPL2341" s="142"/>
      <c r="BPM2341" s="142"/>
      <c r="BPN2341" s="142"/>
      <c r="BPO2341" s="142"/>
      <c r="BPP2341" s="142"/>
      <c r="BPQ2341" s="142"/>
      <c r="BPR2341" s="142"/>
      <c r="BPS2341" s="142"/>
      <c r="BPT2341" s="142"/>
      <c r="BPU2341" s="142"/>
      <c r="BPV2341" s="142"/>
      <c r="BPW2341" s="142"/>
      <c r="BPX2341" s="142"/>
      <c r="BPY2341" s="142"/>
      <c r="BPZ2341" s="142"/>
      <c r="BQA2341" s="142"/>
      <c r="BQB2341" s="142"/>
      <c r="BQC2341" s="142"/>
      <c r="BQD2341" s="142"/>
      <c r="BQE2341" s="142"/>
      <c r="BQF2341" s="142"/>
      <c r="BQG2341" s="142"/>
      <c r="BQH2341" s="142"/>
      <c r="BQI2341" s="142"/>
      <c r="BQJ2341" s="142"/>
      <c r="BQK2341" s="142"/>
      <c r="BQL2341" s="142"/>
      <c r="BQM2341" s="142"/>
      <c r="BQN2341" s="142"/>
      <c r="BQO2341" s="142"/>
      <c r="BQP2341" s="142"/>
      <c r="BQQ2341" s="142"/>
      <c r="BQR2341" s="142"/>
      <c r="BQS2341" s="142"/>
      <c r="BQT2341" s="142"/>
      <c r="BQU2341" s="142"/>
      <c r="BQV2341" s="142"/>
      <c r="BQW2341" s="142"/>
      <c r="BQX2341" s="142"/>
      <c r="BQY2341" s="142"/>
      <c r="BQZ2341" s="142"/>
      <c r="BRA2341" s="142"/>
      <c r="BRB2341" s="142"/>
      <c r="BRC2341" s="142"/>
      <c r="BRD2341" s="142"/>
      <c r="BRE2341" s="142"/>
      <c r="BRF2341" s="142"/>
      <c r="BRG2341" s="142"/>
      <c r="BRH2341" s="142"/>
      <c r="BRI2341" s="142"/>
      <c r="BRJ2341" s="142"/>
      <c r="BRK2341" s="142"/>
      <c r="BRL2341" s="142"/>
      <c r="BRM2341" s="142"/>
      <c r="BRN2341" s="142"/>
      <c r="BRO2341" s="142"/>
      <c r="BRP2341" s="142"/>
      <c r="BRQ2341" s="142"/>
      <c r="BRR2341" s="142"/>
      <c r="BRS2341" s="142"/>
      <c r="BRT2341" s="142"/>
      <c r="BRU2341" s="142"/>
      <c r="BRV2341" s="142"/>
      <c r="BRW2341" s="142"/>
      <c r="BRX2341" s="142"/>
      <c r="BRY2341" s="142"/>
      <c r="BRZ2341" s="142"/>
      <c r="BSA2341" s="142"/>
      <c r="BSB2341" s="142"/>
      <c r="BSC2341" s="142"/>
      <c r="BSD2341" s="142"/>
      <c r="BSE2341" s="142"/>
      <c r="BSF2341" s="142"/>
      <c r="BSG2341" s="142"/>
      <c r="BSH2341" s="142"/>
      <c r="BSI2341" s="142"/>
      <c r="BSJ2341" s="142"/>
      <c r="BSK2341" s="142"/>
      <c r="BSL2341" s="142"/>
      <c r="BSM2341" s="142"/>
      <c r="BSN2341" s="142"/>
      <c r="BSO2341" s="142"/>
      <c r="BSP2341" s="142"/>
      <c r="BSQ2341" s="142"/>
      <c r="BSR2341" s="142"/>
      <c r="BSS2341" s="142"/>
      <c r="BST2341" s="142"/>
      <c r="BSU2341" s="142"/>
      <c r="BSV2341" s="142"/>
      <c r="BSW2341" s="142"/>
      <c r="BSX2341" s="142"/>
      <c r="BSY2341" s="142"/>
      <c r="BSZ2341" s="142"/>
      <c r="BTA2341" s="142"/>
      <c r="BTB2341" s="142"/>
      <c r="BTC2341" s="142"/>
      <c r="BTD2341" s="142"/>
      <c r="BTE2341" s="142"/>
      <c r="BTF2341" s="142"/>
      <c r="BTG2341" s="142"/>
      <c r="BTH2341" s="142"/>
      <c r="BTI2341" s="142"/>
      <c r="BTJ2341" s="142"/>
      <c r="BTK2341" s="142"/>
      <c r="BTL2341" s="142"/>
      <c r="BTM2341" s="142"/>
      <c r="BTN2341" s="142"/>
      <c r="BTO2341" s="142"/>
      <c r="BTP2341" s="142"/>
      <c r="BTQ2341" s="142"/>
      <c r="BTR2341" s="142"/>
      <c r="BTS2341" s="142"/>
      <c r="BTT2341" s="142"/>
      <c r="BTU2341" s="142"/>
      <c r="BTV2341" s="142"/>
      <c r="BTW2341" s="142"/>
      <c r="BTX2341" s="142"/>
      <c r="BTY2341" s="142"/>
      <c r="BTZ2341" s="142"/>
      <c r="BUA2341" s="142"/>
      <c r="BUB2341" s="142"/>
      <c r="BUC2341" s="142"/>
      <c r="BUD2341" s="142"/>
      <c r="BUE2341" s="142"/>
      <c r="BUF2341" s="142"/>
      <c r="BUG2341" s="142"/>
      <c r="BUH2341" s="142"/>
      <c r="BUI2341" s="142"/>
      <c r="BUJ2341" s="142"/>
      <c r="BUK2341" s="142"/>
      <c r="BUL2341" s="142"/>
      <c r="BUM2341" s="142"/>
      <c r="BUN2341" s="142"/>
      <c r="BUO2341" s="142"/>
      <c r="BUP2341" s="142"/>
      <c r="BUQ2341" s="142"/>
      <c r="BUR2341" s="142"/>
      <c r="BUS2341" s="142"/>
      <c r="BUT2341" s="142"/>
      <c r="BUU2341" s="142"/>
      <c r="BUV2341" s="142"/>
      <c r="BUW2341" s="142"/>
      <c r="BUX2341" s="142"/>
      <c r="BUY2341" s="142"/>
      <c r="BUZ2341" s="142"/>
      <c r="BVA2341" s="142"/>
      <c r="BVB2341" s="142"/>
      <c r="BVC2341" s="142"/>
      <c r="BVD2341" s="142"/>
      <c r="BVE2341" s="142"/>
      <c r="BVF2341" s="142"/>
      <c r="BVG2341" s="142"/>
      <c r="BVH2341" s="142"/>
      <c r="BVI2341" s="142"/>
      <c r="BVJ2341" s="142"/>
      <c r="BVK2341" s="142"/>
      <c r="BVL2341" s="142"/>
      <c r="BVM2341" s="142"/>
      <c r="BVN2341" s="142"/>
      <c r="BVO2341" s="142"/>
      <c r="BVP2341" s="142"/>
      <c r="BVQ2341" s="142"/>
      <c r="BVR2341" s="142"/>
      <c r="BVS2341" s="142"/>
      <c r="BVT2341" s="142"/>
      <c r="BVU2341" s="142"/>
      <c r="BVV2341" s="142"/>
      <c r="BVW2341" s="142"/>
      <c r="BVX2341" s="142"/>
      <c r="BVY2341" s="142"/>
      <c r="BVZ2341" s="142"/>
      <c r="BWA2341" s="142"/>
      <c r="BWB2341" s="142"/>
      <c r="BWC2341" s="142"/>
      <c r="BWD2341" s="142"/>
      <c r="BWE2341" s="142"/>
      <c r="BWF2341" s="142"/>
      <c r="BWG2341" s="142"/>
      <c r="BWH2341" s="142"/>
      <c r="BWI2341" s="142"/>
      <c r="BWJ2341" s="142"/>
      <c r="BWK2341" s="142"/>
      <c r="BWL2341" s="142"/>
      <c r="BWM2341" s="142"/>
      <c r="BWN2341" s="142"/>
      <c r="BWO2341" s="142"/>
      <c r="BWP2341" s="142"/>
      <c r="BWQ2341" s="142"/>
      <c r="BWR2341" s="142"/>
      <c r="BWS2341" s="142"/>
      <c r="BWT2341" s="142"/>
      <c r="BWU2341" s="142"/>
      <c r="BWV2341" s="142"/>
      <c r="BWW2341" s="142"/>
      <c r="BWX2341" s="142"/>
      <c r="BWY2341" s="142"/>
      <c r="BWZ2341" s="142"/>
      <c r="BXA2341" s="142"/>
      <c r="BXB2341" s="142"/>
      <c r="BXC2341" s="142"/>
      <c r="BXD2341" s="142"/>
      <c r="BXE2341" s="142"/>
      <c r="BXF2341" s="142"/>
      <c r="BXG2341" s="142"/>
      <c r="BXH2341" s="142"/>
      <c r="BXI2341" s="142"/>
      <c r="BXJ2341" s="142"/>
      <c r="BXK2341" s="142"/>
      <c r="BXL2341" s="142"/>
      <c r="BXM2341" s="142"/>
      <c r="BXN2341" s="142"/>
      <c r="BXO2341" s="142"/>
      <c r="BXP2341" s="142"/>
      <c r="BXQ2341" s="142"/>
      <c r="BXR2341" s="142"/>
      <c r="BXS2341" s="142"/>
      <c r="BXT2341" s="142"/>
      <c r="BXU2341" s="142"/>
      <c r="BXV2341" s="142"/>
      <c r="BXW2341" s="142"/>
      <c r="BXX2341" s="142"/>
      <c r="BXY2341" s="142"/>
      <c r="BXZ2341" s="142"/>
      <c r="BYA2341" s="142"/>
      <c r="BYB2341" s="142"/>
      <c r="BYC2341" s="142"/>
      <c r="BYD2341" s="142"/>
      <c r="BYE2341" s="142"/>
      <c r="BYF2341" s="142"/>
      <c r="BYG2341" s="142"/>
      <c r="BYH2341" s="142"/>
      <c r="BYI2341" s="142"/>
      <c r="BYJ2341" s="142"/>
      <c r="BYK2341" s="142"/>
      <c r="BYL2341" s="142"/>
      <c r="BYM2341" s="142"/>
      <c r="BYN2341" s="142"/>
      <c r="BYO2341" s="142"/>
      <c r="BYP2341" s="142"/>
      <c r="BYQ2341" s="142"/>
      <c r="BYR2341" s="142"/>
      <c r="BYS2341" s="142"/>
      <c r="BYT2341" s="142"/>
      <c r="BYU2341" s="142"/>
      <c r="BYV2341" s="142"/>
      <c r="BYW2341" s="142"/>
      <c r="BYX2341" s="142"/>
      <c r="BYY2341" s="142"/>
      <c r="BYZ2341" s="142"/>
      <c r="BZA2341" s="142"/>
      <c r="BZB2341" s="142"/>
      <c r="BZC2341" s="142"/>
      <c r="BZD2341" s="142"/>
      <c r="BZE2341" s="142"/>
      <c r="BZF2341" s="142"/>
      <c r="BZG2341" s="142"/>
      <c r="BZH2341" s="142"/>
      <c r="BZI2341" s="142"/>
      <c r="BZJ2341" s="142"/>
      <c r="BZK2341" s="142"/>
      <c r="BZL2341" s="142"/>
      <c r="BZM2341" s="142"/>
      <c r="BZN2341" s="142"/>
      <c r="BZO2341" s="142"/>
      <c r="BZP2341" s="142"/>
      <c r="BZQ2341" s="142"/>
      <c r="BZR2341" s="142"/>
      <c r="BZS2341" s="142"/>
      <c r="BZT2341" s="142"/>
      <c r="BZU2341" s="142"/>
      <c r="BZV2341" s="142"/>
      <c r="BZW2341" s="142"/>
      <c r="BZX2341" s="142"/>
      <c r="BZY2341" s="142"/>
      <c r="BZZ2341" s="142"/>
      <c r="CAA2341" s="142"/>
      <c r="CAB2341" s="142"/>
      <c r="CAC2341" s="142"/>
      <c r="CAD2341" s="142"/>
      <c r="CAE2341" s="142"/>
      <c r="CAF2341" s="142"/>
      <c r="CAG2341" s="142"/>
      <c r="CAH2341" s="142"/>
      <c r="CAI2341" s="142"/>
      <c r="CAJ2341" s="142"/>
      <c r="CAK2341" s="142"/>
      <c r="CAL2341" s="142"/>
      <c r="CAM2341" s="142"/>
      <c r="CAN2341" s="142"/>
      <c r="CAO2341" s="142"/>
      <c r="CAP2341" s="142"/>
      <c r="CAQ2341" s="142"/>
      <c r="CAR2341" s="142"/>
      <c r="CAS2341" s="142"/>
      <c r="CAT2341" s="142"/>
      <c r="CAU2341" s="142"/>
      <c r="CAV2341" s="142"/>
      <c r="CAW2341" s="142"/>
      <c r="CAX2341" s="142"/>
      <c r="CAY2341" s="142"/>
      <c r="CAZ2341" s="142"/>
      <c r="CBA2341" s="142"/>
      <c r="CBB2341" s="142"/>
      <c r="CBC2341" s="142"/>
      <c r="CBD2341" s="142"/>
      <c r="CBE2341" s="142"/>
      <c r="CBF2341" s="142"/>
      <c r="CBG2341" s="142"/>
      <c r="CBH2341" s="142"/>
      <c r="CBI2341" s="142"/>
      <c r="CBJ2341" s="142"/>
      <c r="CBK2341" s="142"/>
      <c r="CBL2341" s="142"/>
      <c r="CBM2341" s="142"/>
      <c r="CBN2341" s="142"/>
      <c r="CBO2341" s="142"/>
      <c r="CBP2341" s="142"/>
      <c r="CBQ2341" s="142"/>
      <c r="CBR2341" s="142"/>
      <c r="CBS2341" s="142"/>
      <c r="CBT2341" s="142"/>
      <c r="CBU2341" s="142"/>
      <c r="CBV2341" s="142"/>
      <c r="CBW2341" s="142"/>
      <c r="CBX2341" s="142"/>
      <c r="CBY2341" s="142"/>
      <c r="CBZ2341" s="142"/>
      <c r="CCA2341" s="142"/>
      <c r="CCB2341" s="142"/>
      <c r="CCC2341" s="142"/>
      <c r="CCD2341" s="142"/>
      <c r="CCE2341" s="142"/>
      <c r="CCF2341" s="142"/>
      <c r="CCG2341" s="142"/>
      <c r="CCH2341" s="142"/>
      <c r="CCI2341" s="142"/>
      <c r="CCJ2341" s="142"/>
      <c r="CCK2341" s="142"/>
      <c r="CCL2341" s="142"/>
      <c r="CCM2341" s="142"/>
      <c r="CCN2341" s="142"/>
      <c r="CCO2341" s="142"/>
      <c r="CCP2341" s="142"/>
      <c r="CCQ2341" s="142"/>
      <c r="CCR2341" s="142"/>
      <c r="CCS2341" s="142"/>
      <c r="CCT2341" s="142"/>
      <c r="CCU2341" s="142"/>
      <c r="CCV2341" s="142"/>
      <c r="CCW2341" s="142"/>
      <c r="CCX2341" s="142"/>
      <c r="CCY2341" s="142"/>
      <c r="CCZ2341" s="142"/>
      <c r="CDA2341" s="142"/>
      <c r="CDB2341" s="142"/>
      <c r="CDC2341" s="142"/>
      <c r="CDD2341" s="142"/>
      <c r="CDE2341" s="142"/>
      <c r="CDF2341" s="142"/>
      <c r="CDG2341" s="142"/>
      <c r="CDH2341" s="142"/>
      <c r="CDI2341" s="142"/>
      <c r="CDJ2341" s="142"/>
      <c r="CDK2341" s="142"/>
      <c r="CDL2341" s="142"/>
      <c r="CDM2341" s="142"/>
      <c r="CDN2341" s="142"/>
      <c r="CDO2341" s="142"/>
      <c r="CDP2341" s="142"/>
      <c r="CDQ2341" s="142"/>
      <c r="CDR2341" s="142"/>
      <c r="CDS2341" s="142"/>
      <c r="CDT2341" s="142"/>
      <c r="CDU2341" s="142"/>
      <c r="CDV2341" s="142"/>
      <c r="CDW2341" s="142"/>
      <c r="CDX2341" s="142"/>
      <c r="CDY2341" s="142"/>
      <c r="CDZ2341" s="142"/>
      <c r="CEA2341" s="142"/>
      <c r="CEB2341" s="142"/>
      <c r="CEC2341" s="142"/>
      <c r="CED2341" s="142"/>
      <c r="CEE2341" s="142"/>
      <c r="CEF2341" s="142"/>
      <c r="CEG2341" s="142"/>
      <c r="CEH2341" s="142"/>
      <c r="CEI2341" s="142"/>
      <c r="CEJ2341" s="142"/>
      <c r="CEK2341" s="142"/>
      <c r="CEL2341" s="142"/>
      <c r="CEM2341" s="142"/>
      <c r="CEN2341" s="142"/>
      <c r="CEO2341" s="142"/>
      <c r="CEP2341" s="142"/>
      <c r="CEQ2341" s="142"/>
      <c r="CER2341" s="142"/>
      <c r="CES2341" s="142"/>
      <c r="CET2341" s="142"/>
      <c r="CEU2341" s="142"/>
      <c r="CEV2341" s="142"/>
      <c r="CEW2341" s="142"/>
      <c r="CEX2341" s="142"/>
      <c r="CEY2341" s="142"/>
      <c r="CEZ2341" s="142"/>
      <c r="CFA2341" s="142"/>
      <c r="CFB2341" s="142"/>
      <c r="CFC2341" s="142"/>
      <c r="CFD2341" s="142"/>
      <c r="CFE2341" s="142"/>
      <c r="CFF2341" s="142"/>
      <c r="CFG2341" s="142"/>
      <c r="CFH2341" s="142"/>
      <c r="CFI2341" s="142"/>
      <c r="CFJ2341" s="142"/>
      <c r="CFK2341" s="142"/>
      <c r="CFL2341" s="142"/>
      <c r="CFM2341" s="142"/>
      <c r="CFN2341" s="142"/>
      <c r="CFO2341" s="142"/>
      <c r="CFP2341" s="142"/>
      <c r="CFQ2341" s="142"/>
      <c r="CFR2341" s="142"/>
      <c r="CFS2341" s="142"/>
      <c r="CFT2341" s="142"/>
      <c r="CFU2341" s="142"/>
      <c r="CFV2341" s="142"/>
      <c r="CFW2341" s="142"/>
      <c r="CFX2341" s="142"/>
      <c r="CFY2341" s="142"/>
      <c r="CFZ2341" s="142"/>
      <c r="CGA2341" s="142"/>
      <c r="CGB2341" s="142"/>
      <c r="CGC2341" s="142"/>
      <c r="CGD2341" s="142"/>
      <c r="CGE2341" s="142"/>
      <c r="CGF2341" s="142"/>
      <c r="CGG2341" s="142"/>
      <c r="CGH2341" s="142"/>
      <c r="CGI2341" s="142"/>
      <c r="CGJ2341" s="142"/>
      <c r="CGK2341" s="142"/>
      <c r="CGL2341" s="142"/>
      <c r="CGM2341" s="142"/>
      <c r="CGN2341" s="142"/>
      <c r="CGO2341" s="142"/>
      <c r="CGP2341" s="142"/>
      <c r="CGQ2341" s="142"/>
      <c r="CGR2341" s="142"/>
      <c r="CGS2341" s="142"/>
      <c r="CGT2341" s="142"/>
      <c r="CGU2341" s="142"/>
      <c r="CGV2341" s="142"/>
      <c r="CGW2341" s="142"/>
      <c r="CGX2341" s="142"/>
      <c r="CGY2341" s="142"/>
      <c r="CGZ2341" s="142"/>
      <c r="CHA2341" s="142"/>
      <c r="CHB2341" s="142"/>
      <c r="CHC2341" s="142"/>
      <c r="CHD2341" s="142"/>
      <c r="CHE2341" s="142"/>
      <c r="CHF2341" s="142"/>
      <c r="CHG2341" s="142"/>
      <c r="CHH2341" s="142"/>
      <c r="CHI2341" s="142"/>
      <c r="CHJ2341" s="142"/>
      <c r="CHK2341" s="142"/>
      <c r="CHL2341" s="142"/>
      <c r="CHM2341" s="142"/>
      <c r="CHN2341" s="142"/>
      <c r="CHO2341" s="142"/>
      <c r="CHP2341" s="142"/>
      <c r="CHQ2341" s="142"/>
      <c r="CHR2341" s="142"/>
      <c r="CHS2341" s="142"/>
      <c r="CHT2341" s="142"/>
      <c r="CHU2341" s="142"/>
      <c r="CHV2341" s="142"/>
      <c r="CHW2341" s="142"/>
      <c r="CHX2341" s="142"/>
      <c r="CHY2341" s="142"/>
      <c r="CHZ2341" s="142"/>
      <c r="CIA2341" s="142"/>
      <c r="CIB2341" s="142"/>
      <c r="CIC2341" s="142"/>
      <c r="CID2341" s="142"/>
      <c r="CIE2341" s="142"/>
      <c r="CIF2341" s="142"/>
      <c r="CIG2341" s="142"/>
      <c r="CIH2341" s="142"/>
      <c r="CII2341" s="142"/>
      <c r="CIJ2341" s="142"/>
      <c r="CIK2341" s="142"/>
      <c r="CIL2341" s="142"/>
      <c r="CIM2341" s="142"/>
      <c r="CIN2341" s="142"/>
      <c r="CIO2341" s="142"/>
      <c r="CIP2341" s="142"/>
      <c r="CIQ2341" s="142"/>
      <c r="CIR2341" s="142"/>
      <c r="CIS2341" s="142"/>
      <c r="CIT2341" s="142"/>
      <c r="CIU2341" s="142"/>
      <c r="CIV2341" s="142"/>
      <c r="CIW2341" s="142"/>
      <c r="CIX2341" s="142"/>
      <c r="CIY2341" s="142"/>
      <c r="CIZ2341" s="142"/>
      <c r="CJA2341" s="142"/>
      <c r="CJB2341" s="142"/>
      <c r="CJC2341" s="142"/>
      <c r="CJD2341" s="142"/>
      <c r="CJE2341" s="142"/>
      <c r="CJF2341" s="142"/>
      <c r="CJG2341" s="142"/>
      <c r="CJH2341" s="142"/>
      <c r="CJI2341" s="142"/>
      <c r="CJJ2341" s="142"/>
      <c r="CJK2341" s="142"/>
      <c r="CJL2341" s="142"/>
      <c r="CJM2341" s="142"/>
      <c r="CJN2341" s="142"/>
      <c r="CJO2341" s="142"/>
      <c r="CJP2341" s="142"/>
      <c r="CJQ2341" s="142"/>
      <c r="CJR2341" s="142"/>
      <c r="CJS2341" s="142"/>
      <c r="CJT2341" s="142"/>
      <c r="CJU2341" s="142"/>
      <c r="CJV2341" s="142"/>
      <c r="CJW2341" s="142"/>
      <c r="CJX2341" s="142"/>
      <c r="CJY2341" s="142"/>
      <c r="CJZ2341" s="142"/>
      <c r="CKA2341" s="142"/>
      <c r="CKB2341" s="142"/>
      <c r="CKC2341" s="142"/>
      <c r="CKD2341" s="142"/>
      <c r="CKE2341" s="142"/>
      <c r="CKF2341" s="142"/>
      <c r="CKG2341" s="142"/>
      <c r="CKH2341" s="142"/>
      <c r="CKI2341" s="142"/>
      <c r="CKJ2341" s="142"/>
      <c r="CKK2341" s="142"/>
      <c r="CKL2341" s="142"/>
      <c r="CKM2341" s="142"/>
      <c r="CKN2341" s="142"/>
      <c r="CKO2341" s="142"/>
      <c r="CKP2341" s="142"/>
      <c r="CKQ2341" s="142"/>
      <c r="CKR2341" s="142"/>
      <c r="CKS2341" s="142"/>
      <c r="CKT2341" s="142"/>
      <c r="CKU2341" s="142"/>
      <c r="CKV2341" s="142"/>
      <c r="CKW2341" s="142"/>
      <c r="CKX2341" s="142"/>
      <c r="CKY2341" s="142"/>
      <c r="CKZ2341" s="142"/>
      <c r="CLA2341" s="142"/>
      <c r="CLB2341" s="142"/>
      <c r="CLC2341" s="142"/>
      <c r="CLD2341" s="142"/>
      <c r="CLE2341" s="142"/>
      <c r="CLF2341" s="142"/>
      <c r="CLG2341" s="142"/>
      <c r="CLH2341" s="142"/>
      <c r="CLI2341" s="142"/>
      <c r="CLJ2341" s="142"/>
      <c r="CLK2341" s="142"/>
      <c r="CLL2341" s="142"/>
      <c r="CLM2341" s="142"/>
      <c r="CLN2341" s="142"/>
      <c r="CLO2341" s="142"/>
      <c r="CLP2341" s="142"/>
      <c r="CLQ2341" s="142"/>
      <c r="CLR2341" s="142"/>
      <c r="CLS2341" s="142"/>
      <c r="CLT2341" s="142"/>
      <c r="CLU2341" s="142"/>
      <c r="CLV2341" s="142"/>
      <c r="CLW2341" s="142"/>
      <c r="CLX2341" s="142"/>
      <c r="CLY2341" s="142"/>
      <c r="CLZ2341" s="142"/>
      <c r="CMA2341" s="142"/>
      <c r="CMB2341" s="142"/>
      <c r="CMC2341" s="142"/>
      <c r="CMD2341" s="142"/>
      <c r="CME2341" s="142"/>
      <c r="CMF2341" s="142"/>
      <c r="CMG2341" s="142"/>
      <c r="CMH2341" s="142"/>
      <c r="CMI2341" s="142"/>
      <c r="CMJ2341" s="142"/>
      <c r="CMK2341" s="142"/>
      <c r="CML2341" s="142"/>
      <c r="CMM2341" s="142"/>
      <c r="CMN2341" s="142"/>
      <c r="CMO2341" s="142"/>
      <c r="CMP2341" s="142"/>
      <c r="CMQ2341" s="142"/>
      <c r="CMR2341" s="142"/>
      <c r="CMS2341" s="142"/>
      <c r="CMT2341" s="142"/>
      <c r="CMU2341" s="142"/>
      <c r="CMV2341" s="142"/>
      <c r="CMW2341" s="142"/>
      <c r="CMX2341" s="142"/>
      <c r="CMY2341" s="142"/>
      <c r="CMZ2341" s="142"/>
      <c r="CNA2341" s="142"/>
      <c r="CNB2341" s="142"/>
      <c r="CNC2341" s="142"/>
      <c r="CND2341" s="142"/>
      <c r="CNE2341" s="142"/>
      <c r="CNF2341" s="142"/>
      <c r="CNG2341" s="142"/>
      <c r="CNH2341" s="142"/>
      <c r="CNI2341" s="142"/>
      <c r="CNJ2341" s="142"/>
      <c r="CNK2341" s="142"/>
      <c r="CNL2341" s="142"/>
      <c r="CNM2341" s="142"/>
      <c r="CNN2341" s="142"/>
      <c r="CNO2341" s="142"/>
      <c r="CNP2341" s="142"/>
      <c r="CNQ2341" s="142"/>
      <c r="CNR2341" s="142"/>
      <c r="CNS2341" s="142"/>
      <c r="CNT2341" s="142"/>
      <c r="CNU2341" s="142"/>
      <c r="CNV2341" s="142"/>
      <c r="CNW2341" s="142"/>
      <c r="CNX2341" s="142"/>
      <c r="CNY2341" s="142"/>
      <c r="CNZ2341" s="142"/>
      <c r="COA2341" s="142"/>
      <c r="COB2341" s="142"/>
      <c r="COC2341" s="142"/>
      <c r="COD2341" s="142"/>
      <c r="COE2341" s="142"/>
      <c r="COF2341" s="142"/>
      <c r="COG2341" s="142"/>
      <c r="COH2341" s="142"/>
      <c r="COI2341" s="142"/>
      <c r="COJ2341" s="142"/>
      <c r="COK2341" s="142"/>
      <c r="COL2341" s="142"/>
      <c r="COM2341" s="142"/>
      <c r="CON2341" s="142"/>
      <c r="COO2341" s="142"/>
      <c r="COP2341" s="142"/>
      <c r="COQ2341" s="142"/>
      <c r="COR2341" s="142"/>
      <c r="COS2341" s="142"/>
      <c r="COT2341" s="142"/>
      <c r="COU2341" s="142"/>
      <c r="COV2341" s="142"/>
      <c r="COW2341" s="142"/>
      <c r="COX2341" s="142"/>
      <c r="COY2341" s="142"/>
      <c r="COZ2341" s="142"/>
      <c r="CPA2341" s="142"/>
      <c r="CPB2341" s="142"/>
      <c r="CPC2341" s="142"/>
      <c r="CPD2341" s="142"/>
      <c r="CPE2341" s="142"/>
      <c r="CPF2341" s="142"/>
      <c r="CPG2341" s="142"/>
      <c r="CPH2341" s="142"/>
      <c r="CPI2341" s="142"/>
      <c r="CPJ2341" s="142"/>
      <c r="CPK2341" s="142"/>
      <c r="CPL2341" s="142"/>
      <c r="CPM2341" s="142"/>
      <c r="CPN2341" s="142"/>
      <c r="CPO2341" s="142"/>
      <c r="CPP2341" s="142"/>
      <c r="CPQ2341" s="142"/>
      <c r="CPR2341" s="142"/>
      <c r="CPS2341" s="142"/>
      <c r="CPT2341" s="142"/>
      <c r="CPU2341" s="142"/>
      <c r="CPV2341" s="142"/>
      <c r="CPW2341" s="142"/>
      <c r="CPX2341" s="142"/>
      <c r="CPY2341" s="142"/>
      <c r="CPZ2341" s="142"/>
      <c r="CQA2341" s="142"/>
      <c r="CQB2341" s="142"/>
      <c r="CQC2341" s="142"/>
      <c r="CQD2341" s="142"/>
      <c r="CQE2341" s="142"/>
      <c r="CQF2341" s="142"/>
      <c r="CQG2341" s="142"/>
      <c r="CQH2341" s="142"/>
      <c r="CQI2341" s="142"/>
      <c r="CQJ2341" s="142"/>
      <c r="CQK2341" s="142"/>
      <c r="CQL2341" s="142"/>
      <c r="CQM2341" s="142"/>
      <c r="CQN2341" s="142"/>
      <c r="CQO2341" s="142"/>
      <c r="CQP2341" s="142"/>
      <c r="CQQ2341" s="142"/>
      <c r="CQR2341" s="142"/>
      <c r="CQS2341" s="142"/>
      <c r="CQT2341" s="142"/>
      <c r="CQU2341" s="142"/>
      <c r="CQV2341" s="142"/>
      <c r="CQW2341" s="142"/>
      <c r="CQX2341" s="142"/>
      <c r="CQY2341" s="142"/>
      <c r="CQZ2341" s="142"/>
      <c r="CRA2341" s="142"/>
      <c r="CRB2341" s="142"/>
      <c r="CRC2341" s="142"/>
      <c r="CRD2341" s="142"/>
      <c r="CRE2341" s="142"/>
      <c r="CRF2341" s="142"/>
      <c r="CRG2341" s="142"/>
      <c r="CRH2341" s="142"/>
      <c r="CRI2341" s="142"/>
      <c r="CRJ2341" s="142"/>
      <c r="CRK2341" s="142"/>
      <c r="CRL2341" s="142"/>
      <c r="CRM2341" s="142"/>
      <c r="CRN2341" s="142"/>
      <c r="CRO2341" s="142"/>
      <c r="CRP2341" s="142"/>
      <c r="CRQ2341" s="142"/>
      <c r="CRR2341" s="142"/>
      <c r="CRS2341" s="142"/>
      <c r="CRT2341" s="142"/>
      <c r="CRU2341" s="142"/>
      <c r="CRV2341" s="142"/>
      <c r="CRW2341" s="142"/>
      <c r="CRX2341" s="142"/>
      <c r="CRY2341" s="142"/>
      <c r="CRZ2341" s="142"/>
      <c r="CSA2341" s="142"/>
      <c r="CSB2341" s="142"/>
      <c r="CSC2341" s="142"/>
      <c r="CSD2341" s="142"/>
      <c r="CSE2341" s="142"/>
      <c r="CSF2341" s="142"/>
      <c r="CSG2341" s="142"/>
      <c r="CSH2341" s="142"/>
      <c r="CSI2341" s="142"/>
      <c r="CSJ2341" s="142"/>
      <c r="CSK2341" s="142"/>
      <c r="CSL2341" s="142"/>
      <c r="CSM2341" s="142"/>
      <c r="CSN2341" s="142"/>
      <c r="CSO2341" s="142"/>
      <c r="CSP2341" s="142"/>
      <c r="CSQ2341" s="142"/>
      <c r="CSR2341" s="142"/>
      <c r="CSS2341" s="142"/>
      <c r="CST2341" s="142"/>
      <c r="CSU2341" s="142"/>
      <c r="CSV2341" s="142"/>
      <c r="CSW2341" s="142"/>
      <c r="CSX2341" s="142"/>
      <c r="CSY2341" s="142"/>
      <c r="CSZ2341" s="142"/>
      <c r="CTA2341" s="142"/>
      <c r="CTB2341" s="142"/>
      <c r="CTC2341" s="142"/>
      <c r="CTD2341" s="142"/>
      <c r="CTE2341" s="142"/>
      <c r="CTF2341" s="142"/>
      <c r="CTG2341" s="142"/>
      <c r="CTH2341" s="142"/>
      <c r="CTI2341" s="142"/>
      <c r="CTJ2341" s="142"/>
      <c r="CTK2341" s="142"/>
      <c r="CTL2341" s="142"/>
      <c r="CTM2341" s="142"/>
      <c r="CTN2341" s="142"/>
      <c r="CTO2341" s="142"/>
      <c r="CTP2341" s="142"/>
      <c r="CTQ2341" s="142"/>
      <c r="CTR2341" s="142"/>
      <c r="CTS2341" s="142"/>
      <c r="CTT2341" s="142"/>
      <c r="CTU2341" s="142"/>
      <c r="CTV2341" s="142"/>
      <c r="CTW2341" s="142"/>
      <c r="CTX2341" s="142"/>
      <c r="CTY2341" s="142"/>
      <c r="CTZ2341" s="142"/>
      <c r="CUA2341" s="142"/>
      <c r="CUB2341" s="142"/>
      <c r="CUC2341" s="142"/>
      <c r="CUD2341" s="142"/>
      <c r="CUE2341" s="142"/>
      <c r="CUF2341" s="142"/>
      <c r="CUG2341" s="142"/>
      <c r="CUH2341" s="142"/>
      <c r="CUI2341" s="142"/>
      <c r="CUJ2341" s="142"/>
      <c r="CUK2341" s="142"/>
      <c r="CUL2341" s="142"/>
      <c r="CUM2341" s="142"/>
      <c r="CUN2341" s="142"/>
      <c r="CUO2341" s="142"/>
      <c r="CUP2341" s="142"/>
      <c r="CUQ2341" s="142"/>
      <c r="CUR2341" s="142"/>
      <c r="CUS2341" s="142"/>
      <c r="CUT2341" s="142"/>
      <c r="CUU2341" s="142"/>
      <c r="CUV2341" s="142"/>
      <c r="CUW2341" s="142"/>
      <c r="CUX2341" s="142"/>
      <c r="CUY2341" s="142"/>
      <c r="CUZ2341" s="142"/>
      <c r="CVA2341" s="142"/>
      <c r="CVB2341" s="142"/>
      <c r="CVC2341" s="142"/>
      <c r="CVD2341" s="142"/>
      <c r="CVE2341" s="142"/>
      <c r="CVF2341" s="142"/>
      <c r="CVG2341" s="142"/>
      <c r="CVH2341" s="142"/>
      <c r="CVI2341" s="142"/>
      <c r="CVJ2341" s="142"/>
      <c r="CVK2341" s="142"/>
      <c r="CVL2341" s="142"/>
      <c r="CVM2341" s="142"/>
      <c r="CVN2341" s="142"/>
      <c r="CVO2341" s="142"/>
      <c r="CVP2341" s="142"/>
      <c r="CVQ2341" s="142"/>
      <c r="CVR2341" s="142"/>
      <c r="CVS2341" s="142"/>
      <c r="CVT2341" s="142"/>
      <c r="CVU2341" s="142"/>
      <c r="CVV2341" s="142"/>
      <c r="CVW2341" s="142"/>
      <c r="CVX2341" s="142"/>
      <c r="CVY2341" s="142"/>
      <c r="CVZ2341" s="142"/>
      <c r="CWA2341" s="142"/>
      <c r="CWB2341" s="142"/>
      <c r="CWC2341" s="142"/>
      <c r="CWD2341" s="142"/>
      <c r="CWE2341" s="142"/>
      <c r="CWF2341" s="142"/>
      <c r="CWG2341" s="142"/>
      <c r="CWH2341" s="142"/>
      <c r="CWI2341" s="142"/>
      <c r="CWJ2341" s="142"/>
      <c r="CWK2341" s="142"/>
      <c r="CWL2341" s="142"/>
      <c r="CWM2341" s="142"/>
      <c r="CWN2341" s="142"/>
      <c r="CWO2341" s="142"/>
      <c r="CWP2341" s="142"/>
      <c r="CWQ2341" s="142"/>
      <c r="CWR2341" s="142"/>
      <c r="CWS2341" s="142"/>
      <c r="CWT2341" s="142"/>
      <c r="CWU2341" s="142"/>
      <c r="CWV2341" s="142"/>
      <c r="CWW2341" s="142"/>
      <c r="CWX2341" s="142"/>
      <c r="CWY2341" s="142"/>
      <c r="CWZ2341" s="142"/>
      <c r="CXA2341" s="142"/>
      <c r="CXB2341" s="142"/>
      <c r="CXC2341" s="142"/>
      <c r="CXD2341" s="142"/>
      <c r="CXE2341" s="142"/>
      <c r="CXF2341" s="142"/>
      <c r="CXG2341" s="142"/>
      <c r="CXH2341" s="142"/>
      <c r="CXI2341" s="142"/>
      <c r="CXJ2341" s="142"/>
      <c r="CXK2341" s="142"/>
      <c r="CXL2341" s="142"/>
      <c r="CXM2341" s="142"/>
      <c r="CXN2341" s="142"/>
      <c r="CXO2341" s="142"/>
      <c r="CXP2341" s="142"/>
      <c r="CXQ2341" s="142"/>
      <c r="CXR2341" s="142"/>
      <c r="CXS2341" s="142"/>
      <c r="CXT2341" s="142"/>
      <c r="CXU2341" s="142"/>
      <c r="CXV2341" s="142"/>
      <c r="CXW2341" s="142"/>
      <c r="CXX2341" s="142"/>
      <c r="CXY2341" s="142"/>
      <c r="CXZ2341" s="142"/>
      <c r="CYA2341" s="142"/>
      <c r="CYB2341" s="142"/>
      <c r="CYC2341" s="142"/>
      <c r="CYD2341" s="142"/>
      <c r="CYE2341" s="142"/>
      <c r="CYF2341" s="142"/>
      <c r="CYG2341" s="142"/>
      <c r="CYH2341" s="142"/>
      <c r="CYI2341" s="142"/>
      <c r="CYJ2341" s="142"/>
      <c r="CYK2341" s="142"/>
      <c r="CYL2341" s="142"/>
      <c r="CYM2341" s="142"/>
      <c r="CYN2341" s="142"/>
      <c r="CYO2341" s="142"/>
      <c r="CYP2341" s="142"/>
      <c r="CYQ2341" s="142"/>
      <c r="CYR2341" s="142"/>
      <c r="CYS2341" s="142"/>
      <c r="CYT2341" s="142"/>
      <c r="CYU2341" s="142"/>
      <c r="CYV2341" s="142"/>
      <c r="CYW2341" s="142"/>
      <c r="CYX2341" s="142"/>
      <c r="CYY2341" s="142"/>
      <c r="CYZ2341" s="142"/>
      <c r="CZA2341" s="142"/>
      <c r="CZB2341" s="142"/>
      <c r="CZC2341" s="142"/>
      <c r="CZD2341" s="142"/>
      <c r="CZE2341" s="142"/>
      <c r="CZF2341" s="142"/>
      <c r="CZG2341" s="142"/>
      <c r="CZH2341" s="142"/>
      <c r="CZI2341" s="142"/>
      <c r="CZJ2341" s="142"/>
      <c r="CZK2341" s="142"/>
      <c r="CZL2341" s="142"/>
      <c r="CZM2341" s="142"/>
      <c r="CZN2341" s="142"/>
      <c r="CZO2341" s="142"/>
      <c r="CZP2341" s="142"/>
      <c r="CZQ2341" s="142"/>
      <c r="CZR2341" s="142"/>
      <c r="CZS2341" s="142"/>
      <c r="CZT2341" s="142"/>
      <c r="CZU2341" s="142"/>
      <c r="CZV2341" s="142"/>
      <c r="CZW2341" s="142"/>
      <c r="CZX2341" s="142"/>
      <c r="CZY2341" s="142"/>
      <c r="CZZ2341" s="142"/>
      <c r="DAA2341" s="142"/>
      <c r="DAB2341" s="142"/>
      <c r="DAC2341" s="142"/>
      <c r="DAD2341" s="142"/>
      <c r="DAE2341" s="142"/>
      <c r="DAF2341" s="142"/>
      <c r="DAG2341" s="142"/>
      <c r="DAH2341" s="142"/>
      <c r="DAI2341" s="142"/>
      <c r="DAJ2341" s="142"/>
      <c r="DAK2341" s="142"/>
      <c r="DAL2341" s="142"/>
      <c r="DAM2341" s="142"/>
      <c r="DAN2341" s="142"/>
      <c r="DAO2341" s="142"/>
      <c r="DAP2341" s="142"/>
      <c r="DAQ2341" s="142"/>
      <c r="DAR2341" s="142"/>
      <c r="DAS2341" s="142"/>
      <c r="DAT2341" s="142"/>
      <c r="DAU2341" s="142"/>
      <c r="DAV2341" s="142"/>
      <c r="DAW2341" s="142"/>
      <c r="DAX2341" s="142"/>
      <c r="DAY2341" s="142"/>
      <c r="DAZ2341" s="142"/>
      <c r="DBA2341" s="142"/>
      <c r="DBB2341" s="142"/>
      <c r="DBC2341" s="142"/>
      <c r="DBD2341" s="142"/>
      <c r="DBE2341" s="142"/>
      <c r="DBF2341" s="142"/>
      <c r="DBG2341" s="142"/>
      <c r="DBH2341" s="142"/>
      <c r="DBI2341" s="142"/>
      <c r="DBJ2341" s="142"/>
      <c r="DBK2341" s="142"/>
      <c r="DBL2341" s="142"/>
      <c r="DBM2341" s="142"/>
      <c r="DBN2341" s="142"/>
      <c r="DBO2341" s="142"/>
      <c r="DBP2341" s="142"/>
      <c r="DBQ2341" s="142"/>
      <c r="DBR2341" s="142"/>
      <c r="DBS2341" s="142"/>
      <c r="DBT2341" s="142"/>
      <c r="DBU2341" s="142"/>
      <c r="DBV2341" s="142"/>
      <c r="DBW2341" s="142"/>
      <c r="DBX2341" s="142"/>
      <c r="DBY2341" s="142"/>
      <c r="DBZ2341" s="142"/>
      <c r="DCA2341" s="142"/>
      <c r="DCB2341" s="142"/>
      <c r="DCC2341" s="142"/>
      <c r="DCD2341" s="142"/>
      <c r="DCE2341" s="142"/>
      <c r="DCF2341" s="142"/>
      <c r="DCG2341" s="142"/>
      <c r="DCH2341" s="142"/>
      <c r="DCI2341" s="142"/>
      <c r="DCJ2341" s="142"/>
      <c r="DCK2341" s="142"/>
      <c r="DCL2341" s="142"/>
      <c r="DCM2341" s="142"/>
      <c r="DCN2341" s="142"/>
      <c r="DCO2341" s="142"/>
      <c r="DCP2341" s="142"/>
      <c r="DCQ2341" s="142"/>
      <c r="DCR2341" s="142"/>
      <c r="DCS2341" s="142"/>
      <c r="DCT2341" s="142"/>
      <c r="DCU2341" s="142"/>
      <c r="DCV2341" s="142"/>
      <c r="DCW2341" s="142"/>
      <c r="DCX2341" s="142"/>
      <c r="DCY2341" s="142"/>
      <c r="DCZ2341" s="142"/>
      <c r="DDA2341" s="142"/>
      <c r="DDB2341" s="142"/>
      <c r="DDC2341" s="142"/>
      <c r="DDD2341" s="142"/>
      <c r="DDE2341" s="142"/>
      <c r="DDF2341" s="142"/>
      <c r="DDG2341" s="142"/>
      <c r="DDH2341" s="142"/>
      <c r="DDI2341" s="142"/>
      <c r="DDJ2341" s="142"/>
      <c r="DDK2341" s="142"/>
      <c r="DDL2341" s="142"/>
      <c r="DDM2341" s="142"/>
      <c r="DDN2341" s="142"/>
      <c r="DDO2341" s="142"/>
      <c r="DDP2341" s="142"/>
      <c r="DDQ2341" s="142"/>
      <c r="DDR2341" s="142"/>
      <c r="DDS2341" s="142"/>
      <c r="DDT2341" s="142"/>
      <c r="DDU2341" s="142"/>
      <c r="DDV2341" s="142"/>
      <c r="DDW2341" s="142"/>
      <c r="DDX2341" s="142"/>
      <c r="DDY2341" s="142"/>
      <c r="DDZ2341" s="142"/>
      <c r="DEA2341" s="142"/>
      <c r="DEB2341" s="142"/>
      <c r="DEC2341" s="142"/>
      <c r="DED2341" s="142"/>
      <c r="DEE2341" s="142"/>
      <c r="DEF2341" s="142"/>
      <c r="DEG2341" s="142"/>
      <c r="DEH2341" s="142"/>
      <c r="DEI2341" s="142"/>
      <c r="DEJ2341" s="142"/>
      <c r="DEK2341" s="142"/>
      <c r="DEL2341" s="142"/>
      <c r="DEM2341" s="142"/>
      <c r="DEN2341" s="142"/>
      <c r="DEO2341" s="142"/>
      <c r="DEP2341" s="142"/>
      <c r="DEQ2341" s="142"/>
      <c r="DER2341" s="142"/>
      <c r="DES2341" s="142"/>
      <c r="DET2341" s="142"/>
      <c r="DEU2341" s="142"/>
      <c r="DEV2341" s="142"/>
      <c r="DEW2341" s="142"/>
      <c r="DEX2341" s="142"/>
      <c r="DEY2341" s="142"/>
      <c r="DEZ2341" s="142"/>
      <c r="DFA2341" s="142"/>
      <c r="DFB2341" s="142"/>
      <c r="DFC2341" s="142"/>
      <c r="DFD2341" s="142"/>
      <c r="DFE2341" s="142"/>
      <c r="DFF2341" s="142"/>
      <c r="DFG2341" s="142"/>
      <c r="DFH2341" s="142"/>
      <c r="DFI2341" s="142"/>
      <c r="DFJ2341" s="142"/>
      <c r="DFK2341" s="142"/>
      <c r="DFL2341" s="142"/>
      <c r="DFM2341" s="142"/>
      <c r="DFN2341" s="142"/>
      <c r="DFO2341" s="142"/>
      <c r="DFP2341" s="142"/>
      <c r="DFQ2341" s="142"/>
      <c r="DFR2341" s="142"/>
      <c r="DFS2341" s="142"/>
      <c r="DFT2341" s="142"/>
      <c r="DFU2341" s="142"/>
      <c r="DFV2341" s="142"/>
      <c r="DFW2341" s="142"/>
      <c r="DFX2341" s="142"/>
      <c r="DFY2341" s="142"/>
      <c r="DFZ2341" s="142"/>
      <c r="DGA2341" s="142"/>
      <c r="DGB2341" s="142"/>
      <c r="DGC2341" s="142"/>
      <c r="DGD2341" s="142"/>
      <c r="DGE2341" s="142"/>
      <c r="DGF2341" s="142"/>
      <c r="DGG2341" s="142"/>
      <c r="DGH2341" s="142"/>
      <c r="DGI2341" s="142"/>
      <c r="DGJ2341" s="142"/>
      <c r="DGK2341" s="142"/>
      <c r="DGL2341" s="142"/>
      <c r="DGM2341" s="142"/>
      <c r="DGN2341" s="142"/>
      <c r="DGO2341" s="142"/>
      <c r="DGP2341" s="142"/>
      <c r="DGQ2341" s="142"/>
      <c r="DGR2341" s="142"/>
      <c r="DGS2341" s="142"/>
      <c r="DGT2341" s="142"/>
      <c r="DGU2341" s="142"/>
      <c r="DGV2341" s="142"/>
      <c r="DGW2341" s="142"/>
      <c r="DGX2341" s="142"/>
      <c r="DGY2341" s="142"/>
      <c r="DGZ2341" s="142"/>
      <c r="DHA2341" s="142"/>
      <c r="DHB2341" s="142"/>
      <c r="DHC2341" s="142"/>
      <c r="DHD2341" s="142"/>
      <c r="DHE2341" s="142"/>
      <c r="DHF2341" s="142"/>
      <c r="DHG2341" s="142"/>
      <c r="DHH2341" s="142"/>
      <c r="DHI2341" s="142"/>
      <c r="DHJ2341" s="142"/>
      <c r="DHK2341" s="142"/>
      <c r="DHL2341" s="142"/>
      <c r="DHM2341" s="142"/>
      <c r="DHN2341" s="142"/>
      <c r="DHO2341" s="142"/>
      <c r="DHP2341" s="142"/>
      <c r="DHQ2341" s="142"/>
      <c r="DHR2341" s="142"/>
      <c r="DHS2341" s="142"/>
      <c r="DHT2341" s="142"/>
      <c r="DHU2341" s="142"/>
      <c r="DHV2341" s="142"/>
      <c r="DHW2341" s="142"/>
      <c r="DHX2341" s="142"/>
      <c r="DHY2341" s="142"/>
      <c r="DHZ2341" s="142"/>
      <c r="DIA2341" s="142"/>
      <c r="DIB2341" s="142"/>
      <c r="DIC2341" s="142"/>
      <c r="DID2341" s="142"/>
      <c r="DIE2341" s="142"/>
      <c r="DIF2341" s="142"/>
      <c r="DIG2341" s="142"/>
      <c r="DIH2341" s="142"/>
      <c r="DII2341" s="142"/>
      <c r="DIJ2341" s="142"/>
      <c r="DIK2341" s="142"/>
      <c r="DIL2341" s="142"/>
      <c r="DIM2341" s="142"/>
      <c r="DIN2341" s="142"/>
      <c r="DIO2341" s="142"/>
      <c r="DIP2341" s="142"/>
      <c r="DIQ2341" s="142"/>
      <c r="DIR2341" s="142"/>
      <c r="DIS2341" s="142"/>
      <c r="DIT2341" s="142"/>
      <c r="DIU2341" s="142"/>
      <c r="DIV2341" s="142"/>
      <c r="DIW2341" s="142"/>
      <c r="DIX2341" s="142"/>
      <c r="DIY2341" s="142"/>
      <c r="DIZ2341" s="142"/>
      <c r="DJA2341" s="142"/>
      <c r="DJB2341" s="142"/>
      <c r="DJC2341" s="142"/>
      <c r="DJD2341" s="142"/>
      <c r="DJE2341" s="142"/>
      <c r="DJF2341" s="142"/>
      <c r="DJG2341" s="142"/>
      <c r="DJH2341" s="142"/>
      <c r="DJI2341" s="142"/>
      <c r="DJJ2341" s="142"/>
      <c r="DJK2341" s="142"/>
      <c r="DJL2341" s="142"/>
      <c r="DJM2341" s="142"/>
      <c r="DJN2341" s="142"/>
      <c r="DJO2341" s="142"/>
      <c r="DJP2341" s="142"/>
      <c r="DJQ2341" s="142"/>
      <c r="DJR2341" s="142"/>
      <c r="DJS2341" s="142"/>
      <c r="DJT2341" s="142"/>
      <c r="DJU2341" s="142"/>
      <c r="DJV2341" s="142"/>
      <c r="DJW2341" s="142"/>
      <c r="DJX2341" s="142"/>
      <c r="DJY2341" s="142"/>
      <c r="DJZ2341" s="142"/>
      <c r="DKA2341" s="142"/>
      <c r="DKB2341" s="142"/>
      <c r="DKC2341" s="142"/>
      <c r="DKD2341" s="142"/>
      <c r="DKE2341" s="142"/>
      <c r="DKF2341" s="142"/>
      <c r="DKG2341" s="142"/>
      <c r="DKH2341" s="142"/>
      <c r="DKI2341" s="142"/>
      <c r="DKJ2341" s="142"/>
      <c r="DKK2341" s="142"/>
      <c r="DKL2341" s="142"/>
      <c r="DKM2341" s="142"/>
      <c r="DKN2341" s="142"/>
      <c r="DKO2341" s="142"/>
      <c r="DKP2341" s="142"/>
      <c r="DKQ2341" s="142"/>
      <c r="DKR2341" s="142"/>
      <c r="DKS2341" s="142"/>
      <c r="DKT2341" s="142"/>
      <c r="DKU2341" s="142"/>
      <c r="DKV2341" s="142"/>
      <c r="DKW2341" s="142"/>
      <c r="DKX2341" s="142"/>
      <c r="DKY2341" s="142"/>
      <c r="DKZ2341" s="142"/>
      <c r="DLA2341" s="142"/>
      <c r="DLB2341" s="142"/>
      <c r="DLC2341" s="142"/>
      <c r="DLD2341" s="142"/>
      <c r="DLE2341" s="142"/>
      <c r="DLF2341" s="142"/>
      <c r="DLG2341" s="142"/>
      <c r="DLH2341" s="142"/>
      <c r="DLI2341" s="142"/>
      <c r="DLJ2341" s="142"/>
      <c r="DLK2341" s="142"/>
      <c r="DLL2341" s="142"/>
      <c r="DLM2341" s="142"/>
      <c r="DLN2341" s="142"/>
      <c r="DLO2341" s="142"/>
      <c r="DLP2341" s="142"/>
      <c r="DLQ2341" s="142"/>
      <c r="DLR2341" s="142"/>
      <c r="DLS2341" s="142"/>
      <c r="DLT2341" s="142"/>
      <c r="DLU2341" s="142"/>
      <c r="DLV2341" s="142"/>
      <c r="DLW2341" s="142"/>
      <c r="DLX2341" s="142"/>
      <c r="DLY2341" s="142"/>
      <c r="DLZ2341" s="142"/>
      <c r="DMA2341" s="142"/>
      <c r="DMB2341" s="142"/>
      <c r="DMC2341" s="142"/>
      <c r="DMD2341" s="142"/>
      <c r="DME2341" s="142"/>
      <c r="DMF2341" s="142"/>
      <c r="DMG2341" s="142"/>
      <c r="DMH2341" s="142"/>
      <c r="DMI2341" s="142"/>
      <c r="DMJ2341" s="142"/>
      <c r="DMK2341" s="142"/>
      <c r="DML2341" s="142"/>
      <c r="DMM2341" s="142"/>
      <c r="DMN2341" s="142"/>
      <c r="DMO2341" s="142"/>
      <c r="DMP2341" s="142"/>
      <c r="DMQ2341" s="142"/>
      <c r="DMR2341" s="142"/>
      <c r="DMS2341" s="142"/>
      <c r="DMT2341" s="142"/>
      <c r="DMU2341" s="142"/>
      <c r="DMV2341" s="142"/>
      <c r="DMW2341" s="142"/>
      <c r="DMX2341" s="142"/>
      <c r="DMY2341" s="142"/>
      <c r="DMZ2341" s="142"/>
      <c r="DNA2341" s="142"/>
      <c r="DNB2341" s="142"/>
      <c r="DNC2341" s="142"/>
      <c r="DND2341" s="142"/>
      <c r="DNE2341" s="142"/>
      <c r="DNF2341" s="142"/>
      <c r="DNG2341" s="142"/>
      <c r="DNH2341" s="142"/>
      <c r="DNI2341" s="142"/>
      <c r="DNJ2341" s="142"/>
      <c r="DNK2341" s="142"/>
      <c r="DNL2341" s="142"/>
      <c r="DNM2341" s="142"/>
      <c r="DNN2341" s="142"/>
      <c r="DNO2341" s="142"/>
      <c r="DNP2341" s="142"/>
      <c r="DNQ2341" s="142"/>
      <c r="DNR2341" s="142"/>
      <c r="DNS2341" s="142"/>
      <c r="DNT2341" s="142"/>
      <c r="DNU2341" s="142"/>
      <c r="DNV2341" s="142"/>
      <c r="DNW2341" s="142"/>
      <c r="DNX2341" s="142"/>
      <c r="DNY2341" s="142"/>
      <c r="DNZ2341" s="142"/>
      <c r="DOA2341" s="142"/>
      <c r="DOB2341" s="142"/>
      <c r="DOC2341" s="142"/>
      <c r="DOD2341" s="142"/>
      <c r="DOE2341" s="142"/>
      <c r="DOF2341" s="142"/>
      <c r="DOG2341" s="142"/>
      <c r="DOH2341" s="142"/>
      <c r="DOI2341" s="142"/>
      <c r="DOJ2341" s="142"/>
      <c r="DOK2341" s="142"/>
      <c r="DOL2341" s="142"/>
      <c r="DOM2341" s="142"/>
      <c r="DON2341" s="142"/>
      <c r="DOO2341" s="142"/>
      <c r="DOP2341" s="142"/>
      <c r="DOQ2341" s="142"/>
      <c r="DOR2341" s="142"/>
      <c r="DOS2341" s="142"/>
      <c r="DOT2341" s="142"/>
      <c r="DOU2341" s="142"/>
      <c r="DOV2341" s="142"/>
      <c r="DOW2341" s="142"/>
      <c r="DOX2341" s="142"/>
      <c r="DOY2341" s="142"/>
      <c r="DOZ2341" s="142"/>
      <c r="DPA2341" s="142"/>
      <c r="DPB2341" s="142"/>
      <c r="DPC2341" s="142"/>
      <c r="DPD2341" s="142"/>
      <c r="DPE2341" s="142"/>
      <c r="DPF2341" s="142"/>
      <c r="DPG2341" s="142"/>
      <c r="DPH2341" s="142"/>
      <c r="DPI2341" s="142"/>
      <c r="DPJ2341" s="142"/>
      <c r="DPK2341" s="142"/>
      <c r="DPL2341" s="142"/>
      <c r="DPM2341" s="142"/>
      <c r="DPN2341" s="142"/>
      <c r="DPO2341" s="142"/>
      <c r="DPP2341" s="142"/>
      <c r="DPQ2341" s="142"/>
      <c r="DPR2341" s="142"/>
      <c r="DPS2341" s="142"/>
      <c r="DPT2341" s="142"/>
      <c r="DPU2341" s="142"/>
      <c r="DPV2341" s="142"/>
      <c r="DPW2341" s="142"/>
      <c r="DPX2341" s="142"/>
      <c r="DPY2341" s="142"/>
      <c r="DPZ2341" s="142"/>
      <c r="DQA2341" s="142"/>
      <c r="DQB2341" s="142"/>
      <c r="DQC2341" s="142"/>
      <c r="DQD2341" s="142"/>
      <c r="DQE2341" s="142"/>
      <c r="DQF2341" s="142"/>
      <c r="DQG2341" s="142"/>
      <c r="DQH2341" s="142"/>
      <c r="DQI2341" s="142"/>
      <c r="DQJ2341" s="142"/>
      <c r="DQK2341" s="142"/>
      <c r="DQL2341" s="142"/>
      <c r="DQM2341" s="142"/>
      <c r="DQN2341" s="142"/>
      <c r="DQO2341" s="142"/>
      <c r="DQP2341" s="142"/>
      <c r="DQQ2341" s="142"/>
      <c r="DQR2341" s="142"/>
      <c r="DQS2341" s="142"/>
      <c r="DQT2341" s="142"/>
      <c r="DQU2341" s="142"/>
      <c r="DQV2341" s="142"/>
      <c r="DQW2341" s="142"/>
      <c r="DQX2341" s="142"/>
      <c r="DQY2341" s="142"/>
      <c r="DQZ2341" s="142"/>
      <c r="DRA2341" s="142"/>
      <c r="DRB2341" s="142"/>
      <c r="DRC2341" s="142"/>
      <c r="DRD2341" s="142"/>
      <c r="DRE2341" s="142"/>
      <c r="DRF2341" s="142"/>
      <c r="DRG2341" s="142"/>
      <c r="DRH2341" s="142"/>
      <c r="DRI2341" s="142"/>
      <c r="DRJ2341" s="142"/>
      <c r="DRK2341" s="142"/>
      <c r="DRL2341" s="142"/>
      <c r="DRM2341" s="142"/>
      <c r="DRN2341" s="142"/>
      <c r="DRO2341" s="142"/>
      <c r="DRP2341" s="142"/>
      <c r="DRQ2341" s="142"/>
      <c r="DRR2341" s="142"/>
      <c r="DRS2341" s="142"/>
      <c r="DRT2341" s="142"/>
      <c r="DRU2341" s="142"/>
      <c r="DRV2341" s="142"/>
      <c r="DRW2341" s="142"/>
      <c r="DRX2341" s="142"/>
      <c r="DRY2341" s="142"/>
      <c r="DRZ2341" s="142"/>
      <c r="DSA2341" s="142"/>
      <c r="DSB2341" s="142"/>
      <c r="DSC2341" s="142"/>
      <c r="DSD2341" s="142"/>
      <c r="DSE2341" s="142"/>
      <c r="DSF2341" s="142"/>
      <c r="DSG2341" s="142"/>
      <c r="DSH2341" s="142"/>
      <c r="DSI2341" s="142"/>
      <c r="DSJ2341" s="142"/>
      <c r="DSK2341" s="142"/>
      <c r="DSL2341" s="142"/>
      <c r="DSM2341" s="142"/>
      <c r="DSN2341" s="142"/>
      <c r="DSO2341" s="142"/>
      <c r="DSP2341" s="142"/>
      <c r="DSQ2341" s="142"/>
      <c r="DSR2341" s="142"/>
      <c r="DSS2341" s="142"/>
      <c r="DST2341" s="142"/>
      <c r="DSU2341" s="142"/>
      <c r="DSV2341" s="142"/>
      <c r="DSW2341" s="142"/>
      <c r="DSX2341" s="142"/>
      <c r="DSY2341" s="142"/>
      <c r="DSZ2341" s="142"/>
      <c r="DTA2341" s="142"/>
      <c r="DTB2341" s="142"/>
      <c r="DTC2341" s="142"/>
      <c r="DTD2341" s="142"/>
      <c r="DTE2341" s="142"/>
      <c r="DTF2341" s="142"/>
      <c r="DTG2341" s="142"/>
      <c r="DTH2341" s="142"/>
      <c r="DTI2341" s="142"/>
      <c r="DTJ2341" s="142"/>
      <c r="DTK2341" s="142"/>
      <c r="DTL2341" s="142"/>
      <c r="DTM2341" s="142"/>
      <c r="DTN2341" s="142"/>
      <c r="DTO2341" s="142"/>
      <c r="DTP2341" s="142"/>
      <c r="DTQ2341" s="142"/>
      <c r="DTR2341" s="142"/>
      <c r="DTS2341" s="142"/>
      <c r="DTT2341" s="142"/>
      <c r="DTU2341" s="142"/>
      <c r="DTV2341" s="142"/>
      <c r="DTW2341" s="142"/>
      <c r="DTX2341" s="142"/>
      <c r="DTY2341" s="142"/>
      <c r="DTZ2341" s="142"/>
      <c r="DUA2341" s="142"/>
      <c r="DUB2341" s="142"/>
      <c r="DUC2341" s="142"/>
      <c r="DUD2341" s="142"/>
      <c r="DUE2341" s="142"/>
      <c r="DUF2341" s="142"/>
      <c r="DUG2341" s="142"/>
      <c r="DUH2341" s="142"/>
      <c r="DUI2341" s="142"/>
      <c r="DUJ2341" s="142"/>
      <c r="DUK2341" s="142"/>
      <c r="DUL2341" s="142"/>
      <c r="DUM2341" s="142"/>
      <c r="DUN2341" s="142"/>
      <c r="DUO2341" s="142"/>
      <c r="DUP2341" s="142"/>
      <c r="DUQ2341" s="142"/>
      <c r="DUR2341" s="142"/>
      <c r="DUS2341" s="142"/>
      <c r="DUT2341" s="142"/>
      <c r="DUU2341" s="142"/>
      <c r="DUV2341" s="142"/>
      <c r="DUW2341" s="142"/>
      <c r="DUX2341" s="142"/>
      <c r="DUY2341" s="142"/>
      <c r="DUZ2341" s="142"/>
      <c r="DVA2341" s="142"/>
      <c r="DVB2341" s="142"/>
      <c r="DVC2341" s="142"/>
      <c r="DVD2341" s="142"/>
      <c r="DVE2341" s="142"/>
      <c r="DVF2341" s="142"/>
      <c r="DVG2341" s="142"/>
      <c r="DVH2341" s="142"/>
      <c r="DVI2341" s="142"/>
      <c r="DVJ2341" s="142"/>
      <c r="DVK2341" s="142"/>
      <c r="DVL2341" s="142"/>
      <c r="DVM2341" s="142"/>
      <c r="DVN2341" s="142"/>
      <c r="DVO2341" s="142"/>
      <c r="DVP2341" s="142"/>
      <c r="DVQ2341" s="142"/>
      <c r="DVR2341" s="142"/>
      <c r="DVS2341" s="142"/>
      <c r="DVT2341" s="142"/>
      <c r="DVU2341" s="142"/>
      <c r="DVV2341" s="142"/>
      <c r="DVW2341" s="142"/>
      <c r="DVX2341" s="142"/>
      <c r="DVY2341" s="142"/>
      <c r="DVZ2341" s="142"/>
      <c r="DWA2341" s="142"/>
      <c r="DWB2341" s="142"/>
      <c r="DWC2341" s="142"/>
      <c r="DWD2341" s="142"/>
      <c r="DWE2341" s="142"/>
      <c r="DWF2341" s="142"/>
      <c r="DWG2341" s="142"/>
      <c r="DWH2341" s="142"/>
      <c r="DWI2341" s="142"/>
      <c r="DWJ2341" s="142"/>
      <c r="DWK2341" s="142"/>
      <c r="DWL2341" s="142"/>
      <c r="DWM2341" s="142"/>
      <c r="DWN2341" s="142"/>
      <c r="DWO2341" s="142"/>
      <c r="DWP2341" s="142"/>
      <c r="DWQ2341" s="142"/>
      <c r="DWR2341" s="142"/>
      <c r="DWS2341" s="142"/>
      <c r="DWT2341" s="142"/>
      <c r="DWU2341" s="142"/>
      <c r="DWV2341" s="142"/>
      <c r="DWW2341" s="142"/>
      <c r="DWX2341" s="142"/>
      <c r="DWY2341" s="142"/>
      <c r="DWZ2341" s="142"/>
      <c r="DXA2341" s="142"/>
      <c r="DXB2341" s="142"/>
      <c r="DXC2341" s="142"/>
      <c r="DXD2341" s="142"/>
      <c r="DXE2341" s="142"/>
      <c r="DXF2341" s="142"/>
      <c r="DXG2341" s="142"/>
      <c r="DXH2341" s="142"/>
      <c r="DXI2341" s="142"/>
      <c r="DXJ2341" s="142"/>
      <c r="DXK2341" s="142"/>
      <c r="DXL2341" s="142"/>
      <c r="DXM2341" s="142"/>
      <c r="DXN2341" s="142"/>
      <c r="DXO2341" s="142"/>
      <c r="DXP2341" s="142"/>
      <c r="DXQ2341" s="142"/>
      <c r="DXR2341" s="142"/>
      <c r="DXS2341" s="142"/>
      <c r="DXT2341" s="142"/>
      <c r="DXU2341" s="142"/>
      <c r="DXV2341" s="142"/>
      <c r="DXW2341" s="142"/>
      <c r="DXX2341" s="142"/>
      <c r="DXY2341" s="142"/>
      <c r="DXZ2341" s="142"/>
      <c r="DYA2341" s="142"/>
      <c r="DYB2341" s="142"/>
      <c r="DYC2341" s="142"/>
      <c r="DYD2341" s="142"/>
      <c r="DYE2341" s="142"/>
      <c r="DYF2341" s="142"/>
      <c r="DYG2341" s="142"/>
      <c r="DYH2341" s="142"/>
      <c r="DYI2341" s="142"/>
      <c r="DYJ2341" s="142"/>
      <c r="DYK2341" s="142"/>
      <c r="DYL2341" s="142"/>
      <c r="DYM2341" s="142"/>
      <c r="DYN2341" s="142"/>
      <c r="DYO2341" s="142"/>
      <c r="DYP2341" s="142"/>
      <c r="DYQ2341" s="142"/>
      <c r="DYR2341" s="142"/>
      <c r="DYS2341" s="142"/>
      <c r="DYT2341" s="142"/>
      <c r="DYU2341" s="142"/>
      <c r="DYV2341" s="142"/>
      <c r="DYW2341" s="142"/>
      <c r="DYX2341" s="142"/>
      <c r="DYY2341" s="142"/>
      <c r="DYZ2341" s="142"/>
      <c r="DZA2341" s="142"/>
      <c r="DZB2341" s="142"/>
      <c r="DZC2341" s="142"/>
      <c r="DZD2341" s="142"/>
      <c r="DZE2341" s="142"/>
      <c r="DZF2341" s="142"/>
      <c r="DZG2341" s="142"/>
      <c r="DZH2341" s="142"/>
      <c r="DZI2341" s="142"/>
      <c r="DZJ2341" s="142"/>
      <c r="DZK2341" s="142"/>
      <c r="DZL2341" s="142"/>
      <c r="DZM2341" s="142"/>
      <c r="DZN2341" s="142"/>
      <c r="DZO2341" s="142"/>
      <c r="DZP2341" s="142"/>
      <c r="DZQ2341" s="142"/>
      <c r="DZR2341" s="142"/>
      <c r="DZS2341" s="142"/>
      <c r="DZT2341" s="142"/>
      <c r="DZU2341" s="142"/>
      <c r="DZV2341" s="142"/>
      <c r="DZW2341" s="142"/>
      <c r="DZX2341" s="142"/>
      <c r="DZY2341" s="142"/>
      <c r="DZZ2341" s="142"/>
      <c r="EAA2341" s="142"/>
      <c r="EAB2341" s="142"/>
      <c r="EAC2341" s="142"/>
      <c r="EAD2341" s="142"/>
      <c r="EAE2341" s="142"/>
      <c r="EAF2341" s="142"/>
      <c r="EAG2341" s="142"/>
      <c r="EAH2341" s="142"/>
      <c r="EAI2341" s="142"/>
      <c r="EAJ2341" s="142"/>
      <c r="EAK2341" s="142"/>
      <c r="EAL2341" s="142"/>
      <c r="EAM2341" s="142"/>
      <c r="EAN2341" s="142"/>
      <c r="EAO2341" s="142"/>
      <c r="EAP2341" s="142"/>
      <c r="EAQ2341" s="142"/>
      <c r="EAR2341" s="142"/>
      <c r="EAS2341" s="142"/>
      <c r="EAT2341" s="142"/>
      <c r="EAU2341" s="142"/>
      <c r="EAV2341" s="142"/>
      <c r="EAW2341" s="142"/>
      <c r="EAX2341" s="142"/>
      <c r="EAY2341" s="142"/>
      <c r="EAZ2341" s="142"/>
      <c r="EBA2341" s="142"/>
      <c r="EBB2341" s="142"/>
      <c r="EBC2341" s="142"/>
      <c r="EBD2341" s="142"/>
      <c r="EBE2341" s="142"/>
      <c r="EBF2341" s="142"/>
      <c r="EBG2341" s="142"/>
      <c r="EBH2341" s="142"/>
      <c r="EBI2341" s="142"/>
      <c r="EBJ2341" s="142"/>
      <c r="EBK2341" s="142"/>
      <c r="EBL2341" s="142"/>
      <c r="EBM2341" s="142"/>
      <c r="EBN2341" s="142"/>
      <c r="EBO2341" s="142"/>
      <c r="EBP2341" s="142"/>
      <c r="EBQ2341" s="142"/>
      <c r="EBR2341" s="142"/>
      <c r="EBS2341" s="142"/>
      <c r="EBT2341" s="142"/>
      <c r="EBU2341" s="142"/>
      <c r="EBV2341" s="142"/>
      <c r="EBW2341" s="142"/>
      <c r="EBX2341" s="142"/>
      <c r="EBY2341" s="142"/>
      <c r="EBZ2341" s="142"/>
      <c r="ECA2341" s="142"/>
      <c r="ECB2341" s="142"/>
      <c r="ECC2341" s="142"/>
      <c r="ECD2341" s="142"/>
      <c r="ECE2341" s="142"/>
      <c r="ECF2341" s="142"/>
      <c r="ECG2341" s="142"/>
      <c r="ECH2341" s="142"/>
      <c r="ECI2341" s="142"/>
      <c r="ECJ2341" s="142"/>
      <c r="ECK2341" s="142"/>
      <c r="ECL2341" s="142"/>
      <c r="ECM2341" s="142"/>
      <c r="ECN2341" s="142"/>
      <c r="ECO2341" s="142"/>
      <c r="ECP2341" s="142"/>
      <c r="ECQ2341" s="142"/>
      <c r="ECR2341" s="142"/>
      <c r="ECS2341" s="142"/>
      <c r="ECT2341" s="142"/>
      <c r="ECU2341" s="142"/>
      <c r="ECV2341" s="142"/>
      <c r="ECW2341" s="142"/>
      <c r="ECX2341" s="142"/>
      <c r="ECY2341" s="142"/>
      <c r="ECZ2341" s="142"/>
      <c r="EDA2341" s="142"/>
      <c r="EDB2341" s="142"/>
      <c r="EDC2341" s="142"/>
      <c r="EDD2341" s="142"/>
      <c r="EDE2341" s="142"/>
      <c r="EDF2341" s="142"/>
      <c r="EDG2341" s="142"/>
      <c r="EDH2341" s="142"/>
      <c r="EDI2341" s="142"/>
      <c r="EDJ2341" s="142"/>
      <c r="EDK2341" s="142"/>
      <c r="EDL2341" s="142"/>
      <c r="EDM2341" s="142"/>
      <c r="EDN2341" s="142"/>
      <c r="EDO2341" s="142"/>
      <c r="EDP2341" s="142"/>
      <c r="EDQ2341" s="142"/>
      <c r="EDR2341" s="142"/>
      <c r="EDS2341" s="142"/>
      <c r="EDT2341" s="142"/>
      <c r="EDU2341" s="142"/>
      <c r="EDV2341" s="142"/>
      <c r="EDW2341" s="142"/>
      <c r="EDX2341" s="142"/>
      <c r="EDY2341" s="142"/>
      <c r="EDZ2341" s="142"/>
      <c r="EEA2341" s="142"/>
      <c r="EEB2341" s="142"/>
      <c r="EEC2341" s="142"/>
      <c r="EED2341" s="142"/>
      <c r="EEE2341" s="142"/>
      <c r="EEF2341" s="142"/>
      <c r="EEG2341" s="142"/>
      <c r="EEH2341" s="142"/>
      <c r="EEI2341" s="142"/>
      <c r="EEJ2341" s="142"/>
      <c r="EEK2341" s="142"/>
      <c r="EEL2341" s="142"/>
      <c r="EEM2341" s="142"/>
      <c r="EEN2341" s="142"/>
      <c r="EEO2341" s="142"/>
      <c r="EEP2341" s="142"/>
      <c r="EEQ2341" s="142"/>
      <c r="EER2341" s="142"/>
      <c r="EES2341" s="142"/>
      <c r="EET2341" s="142"/>
      <c r="EEU2341" s="142"/>
      <c r="EEV2341" s="142"/>
      <c r="EEW2341" s="142"/>
      <c r="EEX2341" s="142"/>
      <c r="EEY2341" s="142"/>
      <c r="EEZ2341" s="142"/>
      <c r="EFA2341" s="142"/>
      <c r="EFB2341" s="142"/>
      <c r="EFC2341" s="142"/>
      <c r="EFD2341" s="142"/>
      <c r="EFE2341" s="142"/>
      <c r="EFF2341" s="142"/>
      <c r="EFG2341" s="142"/>
      <c r="EFH2341" s="142"/>
      <c r="EFI2341" s="142"/>
      <c r="EFJ2341" s="142"/>
      <c r="EFK2341" s="142"/>
      <c r="EFL2341" s="142"/>
      <c r="EFM2341" s="142"/>
      <c r="EFN2341" s="142"/>
      <c r="EFO2341" s="142"/>
      <c r="EFP2341" s="142"/>
      <c r="EFQ2341" s="142"/>
      <c r="EFR2341" s="142"/>
      <c r="EFS2341" s="142"/>
      <c r="EFT2341" s="142"/>
      <c r="EFU2341" s="142"/>
      <c r="EFV2341" s="142"/>
      <c r="EFW2341" s="142"/>
      <c r="EFX2341" s="142"/>
      <c r="EFY2341" s="142"/>
      <c r="EFZ2341" s="142"/>
      <c r="EGA2341" s="142"/>
      <c r="EGB2341" s="142"/>
      <c r="EGC2341" s="142"/>
      <c r="EGD2341" s="142"/>
      <c r="EGE2341" s="142"/>
      <c r="EGF2341" s="142"/>
      <c r="EGG2341" s="142"/>
      <c r="EGH2341" s="142"/>
      <c r="EGI2341" s="142"/>
      <c r="EGJ2341" s="142"/>
      <c r="EGK2341" s="142"/>
      <c r="EGL2341" s="142"/>
      <c r="EGM2341" s="142"/>
      <c r="EGN2341" s="142"/>
      <c r="EGO2341" s="142"/>
      <c r="EGP2341" s="142"/>
      <c r="EGQ2341" s="142"/>
      <c r="EGR2341" s="142"/>
      <c r="EGS2341" s="142"/>
      <c r="EGT2341" s="142"/>
      <c r="EGU2341" s="142"/>
      <c r="EGV2341" s="142"/>
      <c r="EGW2341" s="142"/>
      <c r="EGX2341" s="142"/>
      <c r="EGY2341" s="142"/>
      <c r="EGZ2341" s="142"/>
      <c r="EHA2341" s="142"/>
      <c r="EHB2341" s="142"/>
      <c r="EHC2341" s="142"/>
      <c r="EHD2341" s="142"/>
      <c r="EHE2341" s="142"/>
      <c r="EHF2341" s="142"/>
      <c r="EHG2341" s="142"/>
      <c r="EHH2341" s="142"/>
      <c r="EHI2341" s="142"/>
      <c r="EHJ2341" s="142"/>
      <c r="EHK2341" s="142"/>
      <c r="EHL2341" s="142"/>
      <c r="EHM2341" s="142"/>
      <c r="EHN2341" s="142"/>
      <c r="EHO2341" s="142"/>
      <c r="EHP2341" s="142"/>
      <c r="EHQ2341" s="142"/>
      <c r="EHR2341" s="142"/>
      <c r="EHS2341" s="142"/>
      <c r="EHT2341" s="142"/>
      <c r="EHU2341" s="142"/>
      <c r="EHV2341" s="142"/>
      <c r="EHW2341" s="142"/>
      <c r="EHX2341" s="142"/>
      <c r="EHY2341" s="142"/>
      <c r="EHZ2341" s="142"/>
      <c r="EIA2341" s="142"/>
      <c r="EIB2341" s="142"/>
      <c r="EIC2341" s="142"/>
      <c r="EID2341" s="142"/>
      <c r="EIE2341" s="142"/>
      <c r="EIF2341" s="142"/>
      <c r="EIG2341" s="142"/>
      <c r="EIH2341" s="142"/>
      <c r="EII2341" s="142"/>
      <c r="EIJ2341" s="142"/>
      <c r="EIK2341" s="142"/>
      <c r="EIL2341" s="142"/>
      <c r="EIM2341" s="142"/>
      <c r="EIN2341" s="142"/>
      <c r="EIO2341" s="142"/>
      <c r="EIP2341" s="142"/>
      <c r="EIQ2341" s="142"/>
      <c r="EIR2341" s="142"/>
      <c r="EIS2341" s="142"/>
      <c r="EIT2341" s="142"/>
      <c r="EIU2341" s="142"/>
      <c r="EIV2341" s="142"/>
      <c r="EIW2341" s="142"/>
      <c r="EIX2341" s="142"/>
      <c r="EIY2341" s="142"/>
      <c r="EIZ2341" s="142"/>
      <c r="EJA2341" s="142"/>
      <c r="EJB2341" s="142"/>
      <c r="EJC2341" s="142"/>
      <c r="EJD2341" s="142"/>
      <c r="EJE2341" s="142"/>
      <c r="EJF2341" s="142"/>
      <c r="EJG2341" s="142"/>
      <c r="EJH2341" s="142"/>
      <c r="EJI2341" s="142"/>
      <c r="EJJ2341" s="142"/>
      <c r="EJK2341" s="142"/>
      <c r="EJL2341" s="142"/>
      <c r="EJM2341" s="142"/>
      <c r="EJN2341" s="142"/>
      <c r="EJO2341" s="142"/>
      <c r="EJP2341" s="142"/>
      <c r="EJQ2341" s="142"/>
      <c r="EJR2341" s="142"/>
      <c r="EJS2341" s="142"/>
      <c r="EJT2341" s="142"/>
      <c r="EJU2341" s="142"/>
      <c r="EJV2341" s="142"/>
      <c r="EJW2341" s="142"/>
      <c r="EJX2341" s="142"/>
      <c r="EJY2341" s="142"/>
      <c r="EJZ2341" s="142"/>
      <c r="EKA2341" s="142"/>
      <c r="EKB2341" s="142"/>
      <c r="EKC2341" s="142"/>
      <c r="EKD2341" s="142"/>
      <c r="EKE2341" s="142"/>
      <c r="EKF2341" s="142"/>
      <c r="EKG2341" s="142"/>
      <c r="EKH2341" s="142"/>
      <c r="EKI2341" s="142"/>
      <c r="EKJ2341" s="142"/>
      <c r="EKK2341" s="142"/>
      <c r="EKL2341" s="142"/>
      <c r="EKM2341" s="142"/>
      <c r="EKN2341" s="142"/>
      <c r="EKO2341" s="142"/>
      <c r="EKP2341" s="142"/>
      <c r="EKQ2341" s="142"/>
      <c r="EKR2341" s="142"/>
      <c r="EKS2341" s="142"/>
      <c r="EKT2341" s="142"/>
      <c r="EKU2341" s="142"/>
      <c r="EKV2341" s="142"/>
      <c r="EKW2341" s="142"/>
      <c r="EKX2341" s="142"/>
      <c r="EKY2341" s="142"/>
      <c r="EKZ2341" s="142"/>
      <c r="ELA2341" s="142"/>
      <c r="ELB2341" s="142"/>
      <c r="ELC2341" s="142"/>
      <c r="ELD2341" s="142"/>
      <c r="ELE2341" s="142"/>
      <c r="ELF2341" s="142"/>
      <c r="ELG2341" s="142"/>
      <c r="ELH2341" s="142"/>
      <c r="ELI2341" s="142"/>
      <c r="ELJ2341" s="142"/>
      <c r="ELK2341" s="142"/>
      <c r="ELL2341" s="142"/>
      <c r="ELM2341" s="142"/>
      <c r="ELN2341" s="142"/>
      <c r="ELO2341" s="142"/>
      <c r="ELP2341" s="142"/>
      <c r="ELQ2341" s="142"/>
      <c r="ELR2341" s="142"/>
      <c r="ELS2341" s="142"/>
      <c r="ELT2341" s="142"/>
      <c r="ELU2341" s="142"/>
      <c r="ELV2341" s="142"/>
      <c r="ELW2341" s="142"/>
      <c r="ELX2341" s="142"/>
      <c r="ELY2341" s="142"/>
      <c r="ELZ2341" s="142"/>
      <c r="EMA2341" s="142"/>
      <c r="EMB2341" s="142"/>
      <c r="EMC2341" s="142"/>
      <c r="EMD2341" s="142"/>
      <c r="EME2341" s="142"/>
      <c r="EMF2341" s="142"/>
      <c r="EMG2341" s="142"/>
      <c r="EMH2341" s="142"/>
      <c r="EMI2341" s="142"/>
      <c r="EMJ2341" s="142"/>
      <c r="EMK2341" s="142"/>
      <c r="EML2341" s="142"/>
      <c r="EMM2341" s="142"/>
      <c r="EMN2341" s="142"/>
      <c r="EMO2341" s="142"/>
      <c r="EMP2341" s="142"/>
      <c r="EMQ2341" s="142"/>
      <c r="EMR2341" s="142"/>
      <c r="EMS2341" s="142"/>
      <c r="EMT2341" s="142"/>
      <c r="EMU2341" s="142"/>
      <c r="EMV2341" s="142"/>
      <c r="EMW2341" s="142"/>
      <c r="EMX2341" s="142"/>
      <c r="EMY2341" s="142"/>
      <c r="EMZ2341" s="142"/>
      <c r="ENA2341" s="142"/>
      <c r="ENB2341" s="142"/>
      <c r="ENC2341" s="142"/>
      <c r="END2341" s="142"/>
      <c r="ENE2341" s="142"/>
      <c r="ENF2341" s="142"/>
      <c r="ENG2341" s="142"/>
      <c r="ENH2341" s="142"/>
      <c r="ENI2341" s="142"/>
      <c r="ENJ2341" s="142"/>
      <c r="ENK2341" s="142"/>
      <c r="ENL2341" s="142"/>
      <c r="ENM2341" s="142"/>
      <c r="ENN2341" s="142"/>
      <c r="ENO2341" s="142"/>
      <c r="ENP2341" s="142"/>
      <c r="ENQ2341" s="142"/>
      <c r="ENR2341" s="142"/>
      <c r="ENS2341" s="142"/>
      <c r="ENT2341" s="142"/>
      <c r="ENU2341" s="142"/>
      <c r="ENV2341" s="142"/>
      <c r="ENW2341" s="142"/>
      <c r="ENX2341" s="142"/>
      <c r="ENY2341" s="142"/>
      <c r="ENZ2341" s="142"/>
      <c r="EOA2341" s="142"/>
      <c r="EOB2341" s="142"/>
      <c r="EOC2341" s="142"/>
      <c r="EOD2341" s="142"/>
      <c r="EOE2341" s="142"/>
      <c r="EOF2341" s="142"/>
      <c r="EOG2341" s="142"/>
      <c r="EOH2341" s="142"/>
      <c r="EOI2341" s="142"/>
      <c r="EOJ2341" s="142"/>
      <c r="EOK2341" s="142"/>
      <c r="EOL2341" s="142"/>
      <c r="EOM2341" s="142"/>
      <c r="EON2341" s="142"/>
      <c r="EOO2341" s="142"/>
      <c r="EOP2341" s="142"/>
      <c r="EOQ2341" s="142"/>
      <c r="EOR2341" s="142"/>
      <c r="EOS2341" s="142"/>
      <c r="EOT2341" s="142"/>
      <c r="EOU2341" s="142"/>
      <c r="EOV2341" s="142"/>
      <c r="EOW2341" s="142"/>
      <c r="EOX2341" s="142"/>
      <c r="EOY2341" s="142"/>
      <c r="EOZ2341" s="142"/>
      <c r="EPA2341" s="142"/>
      <c r="EPB2341" s="142"/>
      <c r="EPC2341" s="142"/>
      <c r="EPD2341" s="142"/>
      <c r="EPE2341" s="142"/>
      <c r="EPF2341" s="142"/>
      <c r="EPG2341" s="142"/>
      <c r="EPH2341" s="142"/>
      <c r="EPI2341" s="142"/>
      <c r="EPJ2341" s="142"/>
      <c r="EPK2341" s="142"/>
      <c r="EPL2341" s="142"/>
      <c r="EPM2341" s="142"/>
      <c r="EPN2341" s="142"/>
      <c r="EPO2341" s="142"/>
      <c r="EPP2341" s="142"/>
      <c r="EPQ2341" s="142"/>
      <c r="EPR2341" s="142"/>
      <c r="EPS2341" s="142"/>
      <c r="EPT2341" s="142"/>
      <c r="EPU2341" s="142"/>
      <c r="EPV2341" s="142"/>
      <c r="EPW2341" s="142"/>
      <c r="EPX2341" s="142"/>
      <c r="EPY2341" s="142"/>
      <c r="EPZ2341" s="142"/>
      <c r="EQA2341" s="142"/>
      <c r="EQB2341" s="142"/>
      <c r="EQC2341" s="142"/>
      <c r="EQD2341" s="142"/>
      <c r="EQE2341" s="142"/>
      <c r="EQF2341" s="142"/>
      <c r="EQG2341" s="142"/>
      <c r="EQH2341" s="142"/>
      <c r="EQI2341" s="142"/>
      <c r="EQJ2341" s="142"/>
      <c r="EQK2341" s="142"/>
      <c r="EQL2341" s="142"/>
      <c r="EQM2341" s="142"/>
      <c r="EQN2341" s="142"/>
      <c r="EQO2341" s="142"/>
      <c r="EQP2341" s="142"/>
      <c r="EQQ2341" s="142"/>
      <c r="EQR2341" s="142"/>
      <c r="EQS2341" s="142"/>
      <c r="EQT2341" s="142"/>
      <c r="EQU2341" s="142"/>
      <c r="EQV2341" s="142"/>
      <c r="EQW2341" s="142"/>
      <c r="EQX2341" s="142"/>
      <c r="EQY2341" s="142"/>
      <c r="EQZ2341" s="142"/>
      <c r="ERA2341" s="142"/>
      <c r="ERB2341" s="142"/>
      <c r="ERC2341" s="142"/>
      <c r="ERD2341" s="142"/>
      <c r="ERE2341" s="142"/>
      <c r="ERF2341" s="142"/>
      <c r="ERG2341" s="142"/>
      <c r="ERH2341" s="142"/>
      <c r="ERI2341" s="142"/>
      <c r="ERJ2341" s="142"/>
      <c r="ERK2341" s="142"/>
      <c r="ERL2341" s="142"/>
      <c r="ERM2341" s="142"/>
      <c r="ERN2341" s="142"/>
      <c r="ERO2341" s="142"/>
      <c r="ERP2341" s="142"/>
      <c r="ERQ2341" s="142"/>
      <c r="ERR2341" s="142"/>
      <c r="ERS2341" s="142"/>
      <c r="ERT2341" s="142"/>
      <c r="ERU2341" s="142"/>
      <c r="ERV2341" s="142"/>
      <c r="ERW2341" s="142"/>
      <c r="ERX2341" s="142"/>
      <c r="ERY2341" s="142"/>
      <c r="ERZ2341" s="142"/>
      <c r="ESA2341" s="142"/>
      <c r="ESB2341" s="142"/>
      <c r="ESC2341" s="142"/>
      <c r="ESD2341" s="142"/>
      <c r="ESE2341" s="142"/>
      <c r="ESF2341" s="142"/>
      <c r="ESG2341" s="142"/>
      <c r="ESH2341" s="142"/>
      <c r="ESI2341" s="142"/>
      <c r="ESJ2341" s="142"/>
      <c r="ESK2341" s="142"/>
      <c r="ESL2341" s="142"/>
      <c r="ESM2341" s="142"/>
      <c r="ESN2341" s="142"/>
      <c r="ESO2341" s="142"/>
      <c r="ESP2341" s="142"/>
      <c r="ESQ2341" s="142"/>
      <c r="ESR2341" s="142"/>
      <c r="ESS2341" s="142"/>
      <c r="EST2341" s="142"/>
      <c r="ESU2341" s="142"/>
      <c r="ESV2341" s="142"/>
      <c r="ESW2341" s="142"/>
      <c r="ESX2341" s="142"/>
      <c r="ESY2341" s="142"/>
      <c r="ESZ2341" s="142"/>
      <c r="ETA2341" s="142"/>
      <c r="ETB2341" s="142"/>
      <c r="ETC2341" s="142"/>
      <c r="ETD2341" s="142"/>
      <c r="ETE2341" s="142"/>
      <c r="ETF2341" s="142"/>
      <c r="ETG2341" s="142"/>
      <c r="ETH2341" s="142"/>
      <c r="ETI2341" s="142"/>
      <c r="ETJ2341" s="142"/>
      <c r="ETK2341" s="142"/>
      <c r="ETL2341" s="142"/>
      <c r="ETM2341" s="142"/>
      <c r="ETN2341" s="142"/>
      <c r="ETO2341" s="142"/>
      <c r="ETP2341" s="142"/>
      <c r="ETQ2341" s="142"/>
      <c r="ETR2341" s="142"/>
      <c r="ETS2341" s="142"/>
      <c r="ETT2341" s="142"/>
      <c r="ETU2341" s="142"/>
      <c r="ETV2341" s="142"/>
      <c r="ETW2341" s="142"/>
      <c r="ETX2341" s="142"/>
      <c r="ETY2341" s="142"/>
      <c r="ETZ2341" s="142"/>
      <c r="EUA2341" s="142"/>
      <c r="EUB2341" s="142"/>
      <c r="EUC2341" s="142"/>
      <c r="EUD2341" s="142"/>
      <c r="EUE2341" s="142"/>
      <c r="EUF2341" s="142"/>
      <c r="EUG2341" s="142"/>
      <c r="EUH2341" s="142"/>
      <c r="EUI2341" s="142"/>
      <c r="EUJ2341" s="142"/>
      <c r="EUK2341" s="142"/>
      <c r="EUL2341" s="142"/>
      <c r="EUM2341" s="142"/>
      <c r="EUN2341" s="142"/>
      <c r="EUO2341" s="142"/>
      <c r="EUP2341" s="142"/>
      <c r="EUQ2341" s="142"/>
      <c r="EUR2341" s="142"/>
      <c r="EUS2341" s="142"/>
      <c r="EUT2341" s="142"/>
      <c r="EUU2341" s="142"/>
      <c r="EUV2341" s="142"/>
      <c r="EUW2341" s="142"/>
      <c r="EUX2341" s="142"/>
      <c r="EUY2341" s="142"/>
      <c r="EUZ2341" s="142"/>
      <c r="EVA2341" s="142"/>
      <c r="EVB2341" s="142"/>
      <c r="EVC2341" s="142"/>
      <c r="EVD2341" s="142"/>
      <c r="EVE2341" s="142"/>
      <c r="EVF2341" s="142"/>
      <c r="EVG2341" s="142"/>
      <c r="EVH2341" s="142"/>
      <c r="EVI2341" s="142"/>
      <c r="EVJ2341" s="142"/>
      <c r="EVK2341" s="142"/>
      <c r="EVL2341" s="142"/>
      <c r="EVM2341" s="142"/>
      <c r="EVN2341" s="142"/>
      <c r="EVO2341" s="142"/>
      <c r="EVP2341" s="142"/>
      <c r="EVQ2341" s="142"/>
      <c r="EVR2341" s="142"/>
      <c r="EVS2341" s="142"/>
      <c r="EVT2341" s="142"/>
      <c r="EVU2341" s="142"/>
      <c r="EVV2341" s="142"/>
      <c r="EVW2341" s="142"/>
      <c r="EVX2341" s="142"/>
      <c r="EVY2341" s="142"/>
      <c r="EVZ2341" s="142"/>
      <c r="EWA2341" s="142"/>
      <c r="EWB2341" s="142"/>
      <c r="EWC2341" s="142"/>
      <c r="EWD2341" s="142"/>
      <c r="EWE2341" s="142"/>
      <c r="EWF2341" s="142"/>
      <c r="EWG2341" s="142"/>
      <c r="EWH2341" s="142"/>
      <c r="EWI2341" s="142"/>
      <c r="EWJ2341" s="142"/>
      <c r="EWK2341" s="142"/>
      <c r="EWL2341" s="142"/>
      <c r="EWM2341" s="142"/>
      <c r="EWN2341" s="142"/>
      <c r="EWO2341" s="142"/>
      <c r="EWP2341" s="142"/>
      <c r="EWQ2341" s="142"/>
      <c r="EWR2341" s="142"/>
      <c r="EWS2341" s="142"/>
      <c r="EWT2341" s="142"/>
      <c r="EWU2341" s="142"/>
      <c r="EWV2341" s="142"/>
      <c r="EWW2341" s="142"/>
      <c r="EWX2341" s="142"/>
      <c r="EWY2341" s="142"/>
      <c r="EWZ2341" s="142"/>
      <c r="EXA2341" s="142"/>
      <c r="EXB2341" s="142"/>
      <c r="EXC2341" s="142"/>
      <c r="EXD2341" s="142"/>
      <c r="EXE2341" s="142"/>
      <c r="EXF2341" s="142"/>
      <c r="EXG2341" s="142"/>
      <c r="EXH2341" s="142"/>
      <c r="EXI2341" s="142"/>
      <c r="EXJ2341" s="142"/>
      <c r="EXK2341" s="142"/>
      <c r="EXL2341" s="142"/>
      <c r="EXM2341" s="142"/>
      <c r="EXN2341" s="142"/>
      <c r="EXO2341" s="142"/>
      <c r="EXP2341" s="142"/>
      <c r="EXQ2341" s="142"/>
      <c r="EXR2341" s="142"/>
      <c r="EXS2341" s="142"/>
      <c r="EXT2341" s="142"/>
      <c r="EXU2341" s="142"/>
      <c r="EXV2341" s="142"/>
      <c r="EXW2341" s="142"/>
      <c r="EXX2341" s="142"/>
      <c r="EXY2341" s="142"/>
      <c r="EXZ2341" s="142"/>
      <c r="EYA2341" s="142"/>
      <c r="EYB2341" s="142"/>
      <c r="EYC2341" s="142"/>
      <c r="EYD2341" s="142"/>
      <c r="EYE2341" s="142"/>
      <c r="EYF2341" s="142"/>
      <c r="EYG2341" s="142"/>
      <c r="EYH2341" s="142"/>
      <c r="EYI2341" s="142"/>
      <c r="EYJ2341" s="142"/>
      <c r="EYK2341" s="142"/>
      <c r="EYL2341" s="142"/>
      <c r="EYM2341" s="142"/>
      <c r="EYN2341" s="142"/>
      <c r="EYO2341" s="142"/>
      <c r="EYP2341" s="142"/>
      <c r="EYQ2341" s="142"/>
      <c r="EYR2341" s="142"/>
      <c r="EYS2341" s="142"/>
      <c r="EYT2341" s="142"/>
      <c r="EYU2341" s="142"/>
      <c r="EYV2341" s="142"/>
      <c r="EYW2341" s="142"/>
      <c r="EYX2341" s="142"/>
      <c r="EYY2341" s="142"/>
      <c r="EYZ2341" s="142"/>
      <c r="EZA2341" s="142"/>
      <c r="EZB2341" s="142"/>
      <c r="EZC2341" s="142"/>
      <c r="EZD2341" s="142"/>
      <c r="EZE2341" s="142"/>
      <c r="EZF2341" s="142"/>
      <c r="EZG2341" s="142"/>
      <c r="EZH2341" s="142"/>
      <c r="EZI2341" s="142"/>
      <c r="EZJ2341" s="142"/>
      <c r="EZK2341" s="142"/>
      <c r="EZL2341" s="142"/>
      <c r="EZM2341" s="142"/>
      <c r="EZN2341" s="142"/>
      <c r="EZO2341" s="142"/>
      <c r="EZP2341" s="142"/>
      <c r="EZQ2341" s="142"/>
      <c r="EZR2341" s="142"/>
      <c r="EZS2341" s="142"/>
      <c r="EZT2341" s="142"/>
      <c r="EZU2341" s="142"/>
      <c r="EZV2341" s="142"/>
      <c r="EZW2341" s="142"/>
      <c r="EZX2341" s="142"/>
      <c r="EZY2341" s="142"/>
      <c r="EZZ2341" s="142"/>
      <c r="FAA2341" s="142"/>
      <c r="FAB2341" s="142"/>
      <c r="FAC2341" s="142"/>
      <c r="FAD2341" s="142"/>
      <c r="FAE2341" s="142"/>
      <c r="FAF2341" s="142"/>
      <c r="FAG2341" s="142"/>
      <c r="FAH2341" s="142"/>
      <c r="FAI2341" s="142"/>
      <c r="FAJ2341" s="142"/>
      <c r="FAK2341" s="142"/>
      <c r="FAL2341" s="142"/>
      <c r="FAM2341" s="142"/>
      <c r="FAN2341" s="142"/>
      <c r="FAO2341" s="142"/>
      <c r="FAP2341" s="142"/>
      <c r="FAQ2341" s="142"/>
      <c r="FAR2341" s="142"/>
      <c r="FAS2341" s="142"/>
      <c r="FAT2341" s="142"/>
      <c r="FAU2341" s="142"/>
      <c r="FAV2341" s="142"/>
      <c r="FAW2341" s="142"/>
      <c r="FAX2341" s="142"/>
      <c r="FAY2341" s="142"/>
      <c r="FAZ2341" s="142"/>
      <c r="FBA2341" s="142"/>
      <c r="FBB2341" s="142"/>
      <c r="FBC2341" s="142"/>
      <c r="FBD2341" s="142"/>
      <c r="FBE2341" s="142"/>
      <c r="FBF2341" s="142"/>
      <c r="FBG2341" s="142"/>
      <c r="FBH2341" s="142"/>
      <c r="FBI2341" s="142"/>
      <c r="FBJ2341" s="142"/>
      <c r="FBK2341" s="142"/>
      <c r="FBL2341" s="142"/>
      <c r="FBM2341" s="142"/>
      <c r="FBN2341" s="142"/>
      <c r="FBO2341" s="142"/>
      <c r="FBP2341" s="142"/>
      <c r="FBQ2341" s="142"/>
      <c r="FBR2341" s="142"/>
      <c r="FBS2341" s="142"/>
      <c r="FBT2341" s="142"/>
      <c r="FBU2341" s="142"/>
      <c r="FBV2341" s="142"/>
      <c r="FBW2341" s="142"/>
      <c r="FBX2341" s="142"/>
      <c r="FBY2341" s="142"/>
      <c r="FBZ2341" s="142"/>
      <c r="FCA2341" s="142"/>
      <c r="FCB2341" s="142"/>
      <c r="FCC2341" s="142"/>
      <c r="FCD2341" s="142"/>
      <c r="FCE2341" s="142"/>
      <c r="FCF2341" s="142"/>
      <c r="FCG2341" s="142"/>
      <c r="FCH2341" s="142"/>
      <c r="FCI2341" s="142"/>
      <c r="FCJ2341" s="142"/>
      <c r="FCK2341" s="142"/>
      <c r="FCL2341" s="142"/>
      <c r="FCM2341" s="142"/>
      <c r="FCN2341" s="142"/>
      <c r="FCO2341" s="142"/>
      <c r="FCP2341" s="142"/>
      <c r="FCQ2341" s="142"/>
      <c r="FCR2341" s="142"/>
      <c r="FCS2341" s="142"/>
      <c r="FCT2341" s="142"/>
      <c r="FCU2341" s="142"/>
      <c r="FCV2341" s="142"/>
      <c r="FCW2341" s="142"/>
      <c r="FCX2341" s="142"/>
      <c r="FCY2341" s="142"/>
      <c r="FCZ2341" s="142"/>
      <c r="FDA2341" s="142"/>
      <c r="FDB2341" s="142"/>
      <c r="FDC2341" s="142"/>
      <c r="FDD2341" s="142"/>
      <c r="FDE2341" s="142"/>
      <c r="FDF2341" s="142"/>
      <c r="FDG2341" s="142"/>
      <c r="FDH2341" s="142"/>
      <c r="FDI2341" s="142"/>
      <c r="FDJ2341" s="142"/>
      <c r="FDK2341" s="142"/>
      <c r="FDL2341" s="142"/>
      <c r="FDM2341" s="142"/>
      <c r="FDN2341" s="142"/>
      <c r="FDO2341" s="142"/>
      <c r="FDP2341" s="142"/>
      <c r="FDQ2341" s="142"/>
      <c r="FDR2341" s="142"/>
      <c r="FDS2341" s="142"/>
      <c r="FDT2341" s="142"/>
      <c r="FDU2341" s="142"/>
      <c r="FDV2341" s="142"/>
      <c r="FDW2341" s="142"/>
      <c r="FDX2341" s="142"/>
      <c r="FDY2341" s="142"/>
      <c r="FDZ2341" s="142"/>
      <c r="FEA2341" s="142"/>
      <c r="FEB2341" s="142"/>
      <c r="FEC2341" s="142"/>
      <c r="FED2341" s="142"/>
      <c r="FEE2341" s="142"/>
      <c r="FEF2341" s="142"/>
      <c r="FEG2341" s="142"/>
      <c r="FEH2341" s="142"/>
      <c r="FEI2341" s="142"/>
      <c r="FEJ2341" s="142"/>
      <c r="FEK2341" s="142"/>
      <c r="FEL2341" s="142"/>
      <c r="FEM2341" s="142"/>
      <c r="FEN2341" s="142"/>
      <c r="FEO2341" s="142"/>
      <c r="FEP2341" s="142"/>
      <c r="FEQ2341" s="142"/>
      <c r="FER2341" s="142"/>
      <c r="FES2341" s="142"/>
      <c r="FET2341" s="142"/>
      <c r="FEU2341" s="142"/>
      <c r="FEV2341" s="142"/>
      <c r="FEW2341" s="142"/>
      <c r="FEX2341" s="142"/>
      <c r="FEY2341" s="142"/>
      <c r="FEZ2341" s="142"/>
      <c r="FFA2341" s="142"/>
      <c r="FFB2341" s="142"/>
      <c r="FFC2341" s="142"/>
      <c r="FFD2341" s="142"/>
      <c r="FFE2341" s="142"/>
      <c r="FFF2341" s="142"/>
      <c r="FFG2341" s="142"/>
      <c r="FFH2341" s="142"/>
      <c r="FFI2341" s="142"/>
      <c r="FFJ2341" s="142"/>
      <c r="FFK2341" s="142"/>
      <c r="FFL2341" s="142"/>
      <c r="FFM2341" s="142"/>
      <c r="FFN2341" s="142"/>
      <c r="FFO2341" s="142"/>
      <c r="FFP2341" s="142"/>
      <c r="FFQ2341" s="142"/>
      <c r="FFR2341" s="142"/>
      <c r="FFS2341" s="142"/>
      <c r="FFT2341" s="142"/>
      <c r="FFU2341" s="142"/>
      <c r="FFV2341" s="142"/>
      <c r="FFW2341" s="142"/>
      <c r="FFX2341" s="142"/>
      <c r="FFY2341" s="142"/>
      <c r="FFZ2341" s="142"/>
      <c r="FGA2341" s="142"/>
      <c r="FGB2341" s="142"/>
      <c r="FGC2341" s="142"/>
      <c r="FGD2341" s="142"/>
      <c r="FGE2341" s="142"/>
      <c r="FGF2341" s="142"/>
      <c r="FGG2341" s="142"/>
      <c r="FGH2341" s="142"/>
      <c r="FGI2341" s="142"/>
      <c r="FGJ2341" s="142"/>
      <c r="FGK2341" s="142"/>
      <c r="FGL2341" s="142"/>
      <c r="FGM2341" s="142"/>
      <c r="FGN2341" s="142"/>
      <c r="FGO2341" s="142"/>
      <c r="FGP2341" s="142"/>
      <c r="FGQ2341" s="142"/>
      <c r="FGR2341" s="142"/>
      <c r="FGS2341" s="142"/>
      <c r="FGT2341" s="142"/>
      <c r="FGU2341" s="142"/>
      <c r="FGV2341" s="142"/>
      <c r="FGW2341" s="142"/>
      <c r="FGX2341" s="142"/>
      <c r="FGY2341" s="142"/>
      <c r="FGZ2341" s="142"/>
      <c r="FHA2341" s="142"/>
      <c r="FHB2341" s="142"/>
      <c r="FHC2341" s="142"/>
      <c r="FHD2341" s="142"/>
      <c r="FHE2341" s="142"/>
      <c r="FHF2341" s="142"/>
      <c r="FHG2341" s="142"/>
      <c r="FHH2341" s="142"/>
      <c r="FHI2341" s="142"/>
      <c r="FHJ2341" s="142"/>
      <c r="FHK2341" s="142"/>
      <c r="FHL2341" s="142"/>
      <c r="FHM2341" s="142"/>
      <c r="FHN2341" s="142"/>
      <c r="FHO2341" s="142"/>
      <c r="FHP2341" s="142"/>
      <c r="FHQ2341" s="142"/>
      <c r="FHR2341" s="142"/>
      <c r="FHS2341" s="142"/>
      <c r="FHT2341" s="142"/>
      <c r="FHU2341" s="142"/>
      <c r="FHV2341" s="142"/>
      <c r="FHW2341" s="142"/>
      <c r="FHX2341" s="142"/>
      <c r="FHY2341" s="142"/>
      <c r="FHZ2341" s="142"/>
      <c r="FIA2341" s="142"/>
      <c r="FIB2341" s="142"/>
      <c r="FIC2341" s="142"/>
      <c r="FID2341" s="142"/>
      <c r="FIE2341" s="142"/>
      <c r="FIF2341" s="142"/>
      <c r="FIG2341" s="142"/>
      <c r="FIH2341" s="142"/>
      <c r="FII2341" s="142"/>
      <c r="FIJ2341" s="142"/>
      <c r="FIK2341" s="142"/>
      <c r="FIL2341" s="142"/>
      <c r="FIM2341" s="142"/>
      <c r="FIN2341" s="142"/>
      <c r="FIO2341" s="142"/>
      <c r="FIP2341" s="142"/>
      <c r="FIQ2341" s="142"/>
      <c r="FIR2341" s="142"/>
      <c r="FIS2341" s="142"/>
      <c r="FIT2341" s="142"/>
      <c r="FIU2341" s="142"/>
      <c r="FIV2341" s="142"/>
      <c r="FIW2341" s="142"/>
      <c r="FIX2341" s="142"/>
      <c r="FIY2341" s="142"/>
      <c r="FIZ2341" s="142"/>
      <c r="FJA2341" s="142"/>
      <c r="FJB2341" s="142"/>
      <c r="FJC2341" s="142"/>
      <c r="FJD2341" s="142"/>
      <c r="FJE2341" s="142"/>
      <c r="FJF2341" s="142"/>
      <c r="FJG2341" s="142"/>
      <c r="FJH2341" s="142"/>
      <c r="FJI2341" s="142"/>
      <c r="FJJ2341" s="142"/>
      <c r="FJK2341" s="142"/>
      <c r="FJL2341" s="142"/>
      <c r="FJM2341" s="142"/>
      <c r="FJN2341" s="142"/>
      <c r="FJO2341" s="142"/>
      <c r="FJP2341" s="142"/>
      <c r="FJQ2341" s="142"/>
      <c r="FJR2341" s="142"/>
      <c r="FJS2341" s="142"/>
      <c r="FJT2341" s="142"/>
      <c r="FJU2341" s="142"/>
      <c r="FJV2341" s="142"/>
      <c r="FJW2341" s="142"/>
      <c r="FJX2341" s="142"/>
      <c r="FJY2341" s="142"/>
      <c r="FJZ2341" s="142"/>
      <c r="FKA2341" s="142"/>
      <c r="FKB2341" s="142"/>
      <c r="FKC2341" s="142"/>
      <c r="FKD2341" s="142"/>
      <c r="FKE2341" s="142"/>
      <c r="FKF2341" s="142"/>
      <c r="FKG2341" s="142"/>
      <c r="FKH2341" s="142"/>
      <c r="FKI2341" s="142"/>
      <c r="FKJ2341" s="142"/>
      <c r="FKK2341" s="142"/>
      <c r="FKL2341" s="142"/>
      <c r="FKM2341" s="142"/>
      <c r="FKN2341" s="142"/>
      <c r="FKO2341" s="142"/>
      <c r="FKP2341" s="142"/>
      <c r="FKQ2341" s="142"/>
      <c r="FKR2341" s="142"/>
      <c r="FKS2341" s="142"/>
      <c r="FKT2341" s="142"/>
      <c r="FKU2341" s="142"/>
      <c r="FKV2341" s="142"/>
      <c r="FKW2341" s="142"/>
      <c r="FKX2341" s="142"/>
      <c r="FKY2341" s="142"/>
      <c r="FKZ2341" s="142"/>
      <c r="FLA2341" s="142"/>
      <c r="FLB2341" s="142"/>
      <c r="FLC2341" s="142"/>
      <c r="FLD2341" s="142"/>
      <c r="FLE2341" s="142"/>
      <c r="FLF2341" s="142"/>
      <c r="FLG2341" s="142"/>
      <c r="FLH2341" s="142"/>
      <c r="FLI2341" s="142"/>
      <c r="FLJ2341" s="142"/>
      <c r="FLK2341" s="142"/>
      <c r="FLL2341" s="142"/>
      <c r="FLM2341" s="142"/>
      <c r="FLN2341" s="142"/>
      <c r="FLO2341" s="142"/>
      <c r="FLP2341" s="142"/>
      <c r="FLQ2341" s="142"/>
      <c r="FLR2341" s="142"/>
      <c r="FLS2341" s="142"/>
      <c r="FLT2341" s="142"/>
      <c r="FLU2341" s="142"/>
      <c r="FLV2341" s="142"/>
      <c r="FLW2341" s="142"/>
      <c r="FLX2341" s="142"/>
      <c r="FLY2341" s="142"/>
      <c r="FLZ2341" s="142"/>
      <c r="FMA2341" s="142"/>
      <c r="FMB2341" s="142"/>
      <c r="FMC2341" s="142"/>
      <c r="FMD2341" s="142"/>
      <c r="FME2341" s="142"/>
      <c r="FMF2341" s="142"/>
      <c r="FMG2341" s="142"/>
      <c r="FMH2341" s="142"/>
      <c r="FMI2341" s="142"/>
      <c r="FMJ2341" s="142"/>
      <c r="FMK2341" s="142"/>
      <c r="FML2341" s="142"/>
      <c r="FMM2341" s="142"/>
      <c r="FMN2341" s="142"/>
      <c r="FMO2341" s="142"/>
      <c r="FMP2341" s="142"/>
      <c r="FMQ2341" s="142"/>
      <c r="FMR2341" s="142"/>
      <c r="FMS2341" s="142"/>
      <c r="FMT2341" s="142"/>
      <c r="FMU2341" s="142"/>
      <c r="FMV2341" s="142"/>
      <c r="FMW2341" s="142"/>
      <c r="FMX2341" s="142"/>
      <c r="FMY2341" s="142"/>
      <c r="FMZ2341" s="142"/>
      <c r="FNA2341" s="142"/>
      <c r="FNB2341" s="142"/>
      <c r="FNC2341" s="142"/>
      <c r="FND2341" s="142"/>
      <c r="FNE2341" s="142"/>
      <c r="FNF2341" s="142"/>
      <c r="FNG2341" s="142"/>
      <c r="FNH2341" s="142"/>
      <c r="FNI2341" s="142"/>
      <c r="FNJ2341" s="142"/>
      <c r="FNK2341" s="142"/>
      <c r="FNL2341" s="142"/>
      <c r="FNM2341" s="142"/>
      <c r="FNN2341" s="142"/>
      <c r="FNO2341" s="142"/>
      <c r="FNP2341" s="142"/>
      <c r="FNQ2341" s="142"/>
      <c r="FNR2341" s="142"/>
      <c r="FNS2341" s="142"/>
      <c r="FNT2341" s="142"/>
      <c r="FNU2341" s="142"/>
      <c r="FNV2341" s="142"/>
      <c r="FNW2341" s="142"/>
      <c r="FNX2341" s="142"/>
      <c r="FNY2341" s="142"/>
      <c r="FNZ2341" s="142"/>
      <c r="FOA2341" s="142"/>
      <c r="FOB2341" s="142"/>
      <c r="FOC2341" s="142"/>
      <c r="FOD2341" s="142"/>
      <c r="FOE2341" s="142"/>
      <c r="FOF2341" s="142"/>
      <c r="FOG2341" s="142"/>
      <c r="FOH2341" s="142"/>
      <c r="FOI2341" s="142"/>
      <c r="FOJ2341" s="142"/>
      <c r="FOK2341" s="142"/>
      <c r="FOL2341" s="142"/>
      <c r="FOM2341" s="142"/>
      <c r="FON2341" s="142"/>
      <c r="FOO2341" s="142"/>
      <c r="FOP2341" s="142"/>
      <c r="FOQ2341" s="142"/>
      <c r="FOR2341" s="142"/>
      <c r="FOS2341" s="142"/>
      <c r="FOT2341" s="142"/>
      <c r="FOU2341" s="142"/>
      <c r="FOV2341" s="142"/>
      <c r="FOW2341" s="142"/>
      <c r="FOX2341" s="142"/>
      <c r="FOY2341" s="142"/>
      <c r="FOZ2341" s="142"/>
      <c r="FPA2341" s="142"/>
      <c r="FPB2341" s="142"/>
      <c r="FPC2341" s="142"/>
      <c r="FPD2341" s="142"/>
      <c r="FPE2341" s="142"/>
      <c r="FPF2341" s="142"/>
      <c r="FPG2341" s="142"/>
      <c r="FPH2341" s="142"/>
      <c r="FPI2341" s="142"/>
      <c r="FPJ2341" s="142"/>
      <c r="FPK2341" s="142"/>
      <c r="FPL2341" s="142"/>
      <c r="FPM2341" s="142"/>
      <c r="FPN2341" s="142"/>
      <c r="FPO2341" s="142"/>
      <c r="FPP2341" s="142"/>
      <c r="FPQ2341" s="142"/>
      <c r="FPR2341" s="142"/>
      <c r="FPS2341" s="142"/>
      <c r="FPT2341" s="142"/>
      <c r="FPU2341" s="142"/>
      <c r="FPV2341" s="142"/>
      <c r="FPW2341" s="142"/>
      <c r="FPX2341" s="142"/>
      <c r="FPY2341" s="142"/>
      <c r="FPZ2341" s="142"/>
      <c r="FQA2341" s="142"/>
      <c r="FQB2341" s="142"/>
      <c r="FQC2341" s="142"/>
      <c r="FQD2341" s="142"/>
      <c r="FQE2341" s="142"/>
      <c r="FQF2341" s="142"/>
      <c r="FQG2341" s="142"/>
      <c r="FQH2341" s="142"/>
      <c r="FQI2341" s="142"/>
      <c r="FQJ2341" s="142"/>
      <c r="FQK2341" s="142"/>
      <c r="FQL2341" s="142"/>
      <c r="FQM2341" s="142"/>
      <c r="FQN2341" s="142"/>
      <c r="FQO2341" s="142"/>
      <c r="FQP2341" s="142"/>
      <c r="FQQ2341" s="142"/>
      <c r="FQR2341" s="142"/>
      <c r="FQS2341" s="142"/>
      <c r="FQT2341" s="142"/>
      <c r="FQU2341" s="142"/>
      <c r="FQV2341" s="142"/>
      <c r="FQW2341" s="142"/>
      <c r="FQX2341" s="142"/>
      <c r="FQY2341" s="142"/>
      <c r="FQZ2341" s="142"/>
      <c r="FRA2341" s="142"/>
      <c r="FRB2341" s="142"/>
      <c r="FRC2341" s="142"/>
      <c r="FRD2341" s="142"/>
      <c r="FRE2341" s="142"/>
      <c r="FRF2341" s="142"/>
      <c r="FRG2341" s="142"/>
      <c r="FRH2341" s="142"/>
      <c r="FRI2341" s="142"/>
      <c r="FRJ2341" s="142"/>
      <c r="FRK2341" s="142"/>
      <c r="FRL2341" s="142"/>
      <c r="FRM2341" s="142"/>
      <c r="FRN2341" s="142"/>
      <c r="FRO2341" s="142"/>
      <c r="FRP2341" s="142"/>
      <c r="FRQ2341" s="142"/>
      <c r="FRR2341" s="142"/>
      <c r="FRS2341" s="142"/>
      <c r="FRT2341" s="142"/>
      <c r="FRU2341" s="142"/>
      <c r="FRV2341" s="142"/>
      <c r="FRW2341" s="142"/>
      <c r="FRX2341" s="142"/>
      <c r="FRY2341" s="142"/>
      <c r="FRZ2341" s="142"/>
      <c r="FSA2341" s="142"/>
      <c r="FSB2341" s="142"/>
      <c r="FSC2341" s="142"/>
      <c r="FSD2341" s="142"/>
      <c r="FSE2341" s="142"/>
      <c r="FSF2341" s="142"/>
      <c r="FSG2341" s="142"/>
      <c r="FSH2341" s="142"/>
      <c r="FSI2341" s="142"/>
      <c r="FSJ2341" s="142"/>
      <c r="FSK2341" s="142"/>
      <c r="FSL2341" s="142"/>
      <c r="FSM2341" s="142"/>
      <c r="FSN2341" s="142"/>
      <c r="FSO2341" s="142"/>
      <c r="FSP2341" s="142"/>
      <c r="FSQ2341" s="142"/>
      <c r="FSR2341" s="142"/>
      <c r="FSS2341" s="142"/>
      <c r="FST2341" s="142"/>
      <c r="FSU2341" s="142"/>
      <c r="FSV2341" s="142"/>
      <c r="FSW2341" s="142"/>
      <c r="FSX2341" s="142"/>
      <c r="FSY2341" s="142"/>
      <c r="FSZ2341" s="142"/>
      <c r="FTA2341" s="142"/>
      <c r="FTB2341" s="142"/>
      <c r="FTC2341" s="142"/>
      <c r="FTD2341" s="142"/>
      <c r="FTE2341" s="142"/>
      <c r="FTF2341" s="142"/>
      <c r="FTG2341" s="142"/>
      <c r="FTH2341" s="142"/>
      <c r="FTI2341" s="142"/>
      <c r="FTJ2341" s="142"/>
      <c r="FTK2341" s="142"/>
      <c r="FTL2341" s="142"/>
      <c r="FTM2341" s="142"/>
      <c r="FTN2341" s="142"/>
      <c r="FTO2341" s="142"/>
      <c r="FTP2341" s="142"/>
      <c r="FTQ2341" s="142"/>
      <c r="FTR2341" s="142"/>
      <c r="FTS2341" s="142"/>
      <c r="FTT2341" s="142"/>
      <c r="FTU2341" s="142"/>
      <c r="FTV2341" s="142"/>
      <c r="FTW2341" s="142"/>
      <c r="FTX2341" s="142"/>
      <c r="FTY2341" s="142"/>
      <c r="FTZ2341" s="142"/>
      <c r="FUA2341" s="142"/>
      <c r="FUB2341" s="142"/>
      <c r="FUC2341" s="142"/>
      <c r="FUD2341" s="142"/>
      <c r="FUE2341" s="142"/>
      <c r="FUF2341" s="142"/>
      <c r="FUG2341" s="142"/>
      <c r="FUH2341" s="142"/>
      <c r="FUI2341" s="142"/>
      <c r="FUJ2341" s="142"/>
      <c r="FUK2341" s="142"/>
      <c r="FUL2341" s="142"/>
      <c r="FUM2341" s="142"/>
      <c r="FUN2341" s="142"/>
      <c r="FUO2341" s="142"/>
      <c r="FUP2341" s="142"/>
      <c r="FUQ2341" s="142"/>
      <c r="FUR2341" s="142"/>
      <c r="FUS2341" s="142"/>
      <c r="FUT2341" s="142"/>
      <c r="FUU2341" s="142"/>
      <c r="FUV2341" s="142"/>
      <c r="FUW2341" s="142"/>
      <c r="FUX2341" s="142"/>
      <c r="FUY2341" s="142"/>
      <c r="FUZ2341" s="142"/>
      <c r="FVA2341" s="142"/>
      <c r="FVB2341" s="142"/>
      <c r="FVC2341" s="142"/>
      <c r="FVD2341" s="142"/>
      <c r="FVE2341" s="142"/>
      <c r="FVF2341" s="142"/>
      <c r="FVG2341" s="142"/>
      <c r="FVH2341" s="142"/>
      <c r="FVI2341" s="142"/>
      <c r="FVJ2341" s="142"/>
      <c r="FVK2341" s="142"/>
      <c r="FVL2341" s="142"/>
      <c r="FVM2341" s="142"/>
      <c r="FVN2341" s="142"/>
      <c r="FVO2341" s="142"/>
      <c r="FVP2341" s="142"/>
      <c r="FVQ2341" s="142"/>
      <c r="FVR2341" s="142"/>
      <c r="FVS2341" s="142"/>
      <c r="FVT2341" s="142"/>
      <c r="FVU2341" s="142"/>
      <c r="FVV2341" s="142"/>
      <c r="FVW2341" s="142"/>
      <c r="FVX2341" s="142"/>
      <c r="FVY2341" s="142"/>
      <c r="FVZ2341" s="142"/>
      <c r="FWA2341" s="142"/>
      <c r="FWB2341" s="142"/>
      <c r="FWC2341" s="142"/>
      <c r="FWD2341" s="142"/>
      <c r="FWE2341" s="142"/>
      <c r="FWF2341" s="142"/>
      <c r="FWG2341" s="142"/>
      <c r="FWH2341" s="142"/>
      <c r="FWI2341" s="142"/>
      <c r="FWJ2341" s="142"/>
      <c r="FWK2341" s="142"/>
      <c r="FWL2341" s="142"/>
      <c r="FWM2341" s="142"/>
      <c r="FWN2341" s="142"/>
      <c r="FWO2341" s="142"/>
      <c r="FWP2341" s="142"/>
      <c r="FWQ2341" s="142"/>
      <c r="FWR2341" s="142"/>
      <c r="FWS2341" s="142"/>
      <c r="FWT2341" s="142"/>
      <c r="FWU2341" s="142"/>
      <c r="FWV2341" s="142"/>
      <c r="FWW2341" s="142"/>
      <c r="FWX2341" s="142"/>
      <c r="FWY2341" s="142"/>
      <c r="FWZ2341" s="142"/>
      <c r="FXA2341" s="142"/>
      <c r="FXB2341" s="142"/>
      <c r="FXC2341" s="142"/>
      <c r="FXD2341" s="142"/>
      <c r="FXE2341" s="142"/>
      <c r="FXF2341" s="142"/>
      <c r="FXG2341" s="142"/>
      <c r="FXH2341" s="142"/>
      <c r="FXI2341" s="142"/>
      <c r="FXJ2341" s="142"/>
      <c r="FXK2341" s="142"/>
      <c r="FXL2341" s="142"/>
      <c r="FXM2341" s="142"/>
      <c r="FXN2341" s="142"/>
      <c r="FXO2341" s="142"/>
      <c r="FXP2341" s="142"/>
      <c r="FXQ2341" s="142"/>
      <c r="FXR2341" s="142"/>
      <c r="FXS2341" s="142"/>
      <c r="FXT2341" s="142"/>
      <c r="FXU2341" s="142"/>
      <c r="FXV2341" s="142"/>
      <c r="FXW2341" s="142"/>
      <c r="FXX2341" s="142"/>
      <c r="FXY2341" s="142"/>
      <c r="FXZ2341" s="142"/>
      <c r="FYA2341" s="142"/>
      <c r="FYB2341" s="142"/>
      <c r="FYC2341" s="142"/>
      <c r="FYD2341" s="142"/>
      <c r="FYE2341" s="142"/>
      <c r="FYF2341" s="142"/>
      <c r="FYG2341" s="142"/>
      <c r="FYH2341" s="142"/>
      <c r="FYI2341" s="142"/>
      <c r="FYJ2341" s="142"/>
      <c r="FYK2341" s="142"/>
      <c r="FYL2341" s="142"/>
      <c r="FYM2341" s="142"/>
      <c r="FYN2341" s="142"/>
      <c r="FYO2341" s="142"/>
      <c r="FYP2341" s="142"/>
      <c r="FYQ2341" s="142"/>
      <c r="FYR2341" s="142"/>
      <c r="FYS2341" s="142"/>
      <c r="FYT2341" s="142"/>
      <c r="FYU2341" s="142"/>
      <c r="FYV2341" s="142"/>
      <c r="FYW2341" s="142"/>
      <c r="FYX2341" s="142"/>
      <c r="FYY2341" s="142"/>
      <c r="FYZ2341" s="142"/>
      <c r="FZA2341" s="142"/>
      <c r="FZB2341" s="142"/>
      <c r="FZC2341" s="142"/>
      <c r="FZD2341" s="142"/>
      <c r="FZE2341" s="142"/>
      <c r="FZF2341" s="142"/>
      <c r="FZG2341" s="142"/>
      <c r="FZH2341" s="142"/>
      <c r="FZI2341" s="142"/>
      <c r="FZJ2341" s="142"/>
      <c r="FZK2341" s="142"/>
      <c r="FZL2341" s="142"/>
      <c r="FZM2341" s="142"/>
      <c r="FZN2341" s="142"/>
      <c r="FZO2341" s="142"/>
      <c r="FZP2341" s="142"/>
      <c r="FZQ2341" s="142"/>
      <c r="FZR2341" s="142"/>
      <c r="FZS2341" s="142"/>
      <c r="FZT2341" s="142"/>
      <c r="FZU2341" s="142"/>
      <c r="FZV2341" s="142"/>
      <c r="FZW2341" s="142"/>
      <c r="FZX2341" s="142"/>
      <c r="FZY2341" s="142"/>
      <c r="FZZ2341" s="142"/>
      <c r="GAA2341" s="142"/>
      <c r="GAB2341" s="142"/>
      <c r="GAC2341" s="142"/>
      <c r="GAD2341" s="142"/>
      <c r="GAE2341" s="142"/>
      <c r="GAF2341" s="142"/>
      <c r="GAG2341" s="142"/>
      <c r="GAH2341" s="142"/>
      <c r="GAI2341" s="142"/>
      <c r="GAJ2341" s="142"/>
      <c r="GAK2341" s="142"/>
      <c r="GAL2341" s="142"/>
      <c r="GAM2341" s="142"/>
      <c r="GAN2341" s="142"/>
      <c r="GAO2341" s="142"/>
      <c r="GAP2341" s="142"/>
      <c r="GAQ2341" s="142"/>
      <c r="GAR2341" s="142"/>
      <c r="GAS2341" s="142"/>
      <c r="GAT2341" s="142"/>
      <c r="GAU2341" s="142"/>
      <c r="GAV2341" s="142"/>
      <c r="GAW2341" s="142"/>
      <c r="GAX2341" s="142"/>
      <c r="GAY2341" s="142"/>
      <c r="GAZ2341" s="142"/>
      <c r="GBA2341" s="142"/>
      <c r="GBB2341" s="142"/>
      <c r="GBC2341" s="142"/>
      <c r="GBD2341" s="142"/>
      <c r="GBE2341" s="142"/>
      <c r="GBF2341" s="142"/>
      <c r="GBG2341" s="142"/>
      <c r="GBH2341" s="142"/>
      <c r="GBI2341" s="142"/>
      <c r="GBJ2341" s="142"/>
      <c r="GBK2341" s="142"/>
      <c r="GBL2341" s="142"/>
      <c r="GBM2341" s="142"/>
      <c r="GBN2341" s="142"/>
      <c r="GBO2341" s="142"/>
      <c r="GBP2341" s="142"/>
      <c r="GBQ2341" s="142"/>
      <c r="GBR2341" s="142"/>
      <c r="GBS2341" s="142"/>
      <c r="GBT2341" s="142"/>
      <c r="GBU2341" s="142"/>
      <c r="GBV2341" s="142"/>
      <c r="GBW2341" s="142"/>
      <c r="GBX2341" s="142"/>
      <c r="GBY2341" s="142"/>
      <c r="GBZ2341" s="142"/>
      <c r="GCA2341" s="142"/>
      <c r="GCB2341" s="142"/>
      <c r="GCC2341" s="142"/>
      <c r="GCD2341" s="142"/>
      <c r="GCE2341" s="142"/>
      <c r="GCF2341" s="142"/>
      <c r="GCG2341" s="142"/>
      <c r="GCH2341" s="142"/>
      <c r="GCI2341" s="142"/>
      <c r="GCJ2341" s="142"/>
      <c r="GCK2341" s="142"/>
      <c r="GCL2341" s="142"/>
      <c r="GCM2341" s="142"/>
      <c r="GCN2341" s="142"/>
      <c r="GCO2341" s="142"/>
      <c r="GCP2341" s="142"/>
      <c r="GCQ2341" s="142"/>
      <c r="GCR2341" s="142"/>
      <c r="GCS2341" s="142"/>
      <c r="GCT2341" s="142"/>
      <c r="GCU2341" s="142"/>
      <c r="GCV2341" s="142"/>
      <c r="GCW2341" s="142"/>
      <c r="GCX2341" s="142"/>
      <c r="GCY2341" s="142"/>
      <c r="GCZ2341" s="142"/>
      <c r="GDA2341" s="142"/>
      <c r="GDB2341" s="142"/>
      <c r="GDC2341" s="142"/>
      <c r="GDD2341" s="142"/>
      <c r="GDE2341" s="142"/>
      <c r="GDF2341" s="142"/>
      <c r="GDG2341" s="142"/>
      <c r="GDH2341" s="142"/>
      <c r="GDI2341" s="142"/>
      <c r="GDJ2341" s="142"/>
      <c r="GDK2341" s="142"/>
      <c r="GDL2341" s="142"/>
      <c r="GDM2341" s="142"/>
      <c r="GDN2341" s="142"/>
      <c r="GDO2341" s="142"/>
      <c r="GDP2341" s="142"/>
      <c r="GDQ2341" s="142"/>
      <c r="GDR2341" s="142"/>
      <c r="GDS2341" s="142"/>
      <c r="GDT2341" s="142"/>
      <c r="GDU2341" s="142"/>
      <c r="GDV2341" s="142"/>
      <c r="GDW2341" s="142"/>
      <c r="GDX2341" s="142"/>
      <c r="GDY2341" s="142"/>
      <c r="GDZ2341" s="142"/>
      <c r="GEA2341" s="142"/>
      <c r="GEB2341" s="142"/>
      <c r="GEC2341" s="142"/>
      <c r="GED2341" s="142"/>
      <c r="GEE2341" s="142"/>
      <c r="GEF2341" s="142"/>
      <c r="GEG2341" s="142"/>
      <c r="GEH2341" s="142"/>
      <c r="GEI2341" s="142"/>
      <c r="GEJ2341" s="142"/>
      <c r="GEK2341" s="142"/>
      <c r="GEL2341" s="142"/>
      <c r="GEM2341" s="142"/>
      <c r="GEN2341" s="142"/>
      <c r="GEO2341" s="142"/>
      <c r="GEP2341" s="142"/>
      <c r="GEQ2341" s="142"/>
      <c r="GER2341" s="142"/>
      <c r="GES2341" s="142"/>
      <c r="GET2341" s="142"/>
      <c r="GEU2341" s="142"/>
      <c r="GEV2341" s="142"/>
      <c r="GEW2341" s="142"/>
      <c r="GEX2341" s="142"/>
      <c r="GEY2341" s="142"/>
      <c r="GEZ2341" s="142"/>
      <c r="GFA2341" s="142"/>
      <c r="GFB2341" s="142"/>
      <c r="GFC2341" s="142"/>
      <c r="GFD2341" s="142"/>
      <c r="GFE2341" s="142"/>
      <c r="GFF2341" s="142"/>
      <c r="GFG2341" s="142"/>
      <c r="GFH2341" s="142"/>
      <c r="GFI2341" s="142"/>
      <c r="GFJ2341" s="142"/>
      <c r="GFK2341" s="142"/>
      <c r="GFL2341" s="142"/>
      <c r="GFM2341" s="142"/>
      <c r="GFN2341" s="142"/>
      <c r="GFO2341" s="142"/>
      <c r="GFP2341" s="142"/>
      <c r="GFQ2341" s="142"/>
      <c r="GFR2341" s="142"/>
      <c r="GFS2341" s="142"/>
      <c r="GFT2341" s="142"/>
      <c r="GFU2341" s="142"/>
      <c r="GFV2341" s="142"/>
      <c r="GFW2341" s="142"/>
      <c r="GFX2341" s="142"/>
      <c r="GFY2341" s="142"/>
      <c r="GFZ2341" s="142"/>
      <c r="GGA2341" s="142"/>
      <c r="GGB2341" s="142"/>
      <c r="GGC2341" s="142"/>
      <c r="GGD2341" s="142"/>
      <c r="GGE2341" s="142"/>
      <c r="GGF2341" s="142"/>
      <c r="GGG2341" s="142"/>
      <c r="GGH2341" s="142"/>
      <c r="GGI2341" s="142"/>
      <c r="GGJ2341" s="142"/>
      <c r="GGK2341" s="142"/>
      <c r="GGL2341" s="142"/>
      <c r="GGM2341" s="142"/>
      <c r="GGN2341" s="142"/>
      <c r="GGO2341" s="142"/>
      <c r="GGP2341" s="142"/>
      <c r="GGQ2341" s="142"/>
      <c r="GGR2341" s="142"/>
      <c r="GGS2341" s="142"/>
      <c r="GGT2341" s="142"/>
      <c r="GGU2341" s="142"/>
      <c r="GGV2341" s="142"/>
      <c r="GGW2341" s="142"/>
      <c r="GGX2341" s="142"/>
      <c r="GGY2341" s="142"/>
      <c r="GGZ2341" s="142"/>
      <c r="GHA2341" s="142"/>
      <c r="GHB2341" s="142"/>
      <c r="GHC2341" s="142"/>
      <c r="GHD2341" s="142"/>
      <c r="GHE2341" s="142"/>
      <c r="GHF2341" s="142"/>
      <c r="GHG2341" s="142"/>
      <c r="GHH2341" s="142"/>
      <c r="GHI2341" s="142"/>
      <c r="GHJ2341" s="142"/>
      <c r="GHK2341" s="142"/>
      <c r="GHL2341" s="142"/>
      <c r="GHM2341" s="142"/>
      <c r="GHN2341" s="142"/>
      <c r="GHO2341" s="142"/>
      <c r="GHP2341" s="142"/>
      <c r="GHQ2341" s="142"/>
      <c r="GHR2341" s="142"/>
      <c r="GHS2341" s="142"/>
      <c r="GHT2341" s="142"/>
      <c r="GHU2341" s="142"/>
      <c r="GHV2341" s="142"/>
      <c r="GHW2341" s="142"/>
      <c r="GHX2341" s="142"/>
      <c r="GHY2341" s="142"/>
      <c r="GHZ2341" s="142"/>
      <c r="GIA2341" s="142"/>
      <c r="GIB2341" s="142"/>
      <c r="GIC2341" s="142"/>
      <c r="GID2341" s="142"/>
      <c r="GIE2341" s="142"/>
      <c r="GIF2341" s="142"/>
      <c r="GIG2341" s="142"/>
      <c r="GIH2341" s="142"/>
      <c r="GII2341" s="142"/>
      <c r="GIJ2341" s="142"/>
      <c r="GIK2341" s="142"/>
      <c r="GIL2341" s="142"/>
      <c r="GIM2341" s="142"/>
      <c r="GIN2341" s="142"/>
      <c r="GIO2341" s="142"/>
      <c r="GIP2341" s="142"/>
      <c r="GIQ2341" s="142"/>
      <c r="GIR2341" s="142"/>
      <c r="GIS2341" s="142"/>
      <c r="GIT2341" s="142"/>
      <c r="GIU2341" s="142"/>
      <c r="GIV2341" s="142"/>
      <c r="GIW2341" s="142"/>
      <c r="GIX2341" s="142"/>
      <c r="GIY2341" s="142"/>
      <c r="GIZ2341" s="142"/>
      <c r="GJA2341" s="142"/>
      <c r="GJB2341" s="142"/>
      <c r="GJC2341" s="142"/>
      <c r="GJD2341" s="142"/>
      <c r="GJE2341" s="142"/>
      <c r="GJF2341" s="142"/>
      <c r="GJG2341" s="142"/>
      <c r="GJH2341" s="142"/>
      <c r="GJI2341" s="142"/>
      <c r="GJJ2341" s="142"/>
      <c r="GJK2341" s="142"/>
      <c r="GJL2341" s="142"/>
      <c r="GJM2341" s="142"/>
      <c r="GJN2341" s="142"/>
      <c r="GJO2341" s="142"/>
      <c r="GJP2341" s="142"/>
      <c r="GJQ2341" s="142"/>
      <c r="GJR2341" s="142"/>
      <c r="GJS2341" s="142"/>
      <c r="GJT2341" s="142"/>
      <c r="GJU2341" s="142"/>
      <c r="GJV2341" s="142"/>
      <c r="GJW2341" s="142"/>
      <c r="GJX2341" s="142"/>
      <c r="GJY2341" s="142"/>
      <c r="GJZ2341" s="142"/>
      <c r="GKA2341" s="142"/>
      <c r="GKB2341" s="142"/>
      <c r="GKC2341" s="142"/>
      <c r="GKD2341" s="142"/>
      <c r="GKE2341" s="142"/>
      <c r="GKF2341" s="142"/>
      <c r="GKG2341" s="142"/>
      <c r="GKH2341" s="142"/>
      <c r="GKI2341" s="142"/>
      <c r="GKJ2341" s="142"/>
      <c r="GKK2341" s="142"/>
      <c r="GKL2341" s="142"/>
      <c r="GKM2341" s="142"/>
      <c r="GKN2341" s="142"/>
      <c r="GKO2341" s="142"/>
      <c r="GKP2341" s="142"/>
      <c r="GKQ2341" s="142"/>
      <c r="GKR2341" s="142"/>
      <c r="GKS2341" s="142"/>
      <c r="GKT2341" s="142"/>
      <c r="GKU2341" s="142"/>
      <c r="GKV2341" s="142"/>
      <c r="GKW2341" s="142"/>
      <c r="GKX2341" s="142"/>
      <c r="GKY2341" s="142"/>
      <c r="GKZ2341" s="142"/>
      <c r="GLA2341" s="142"/>
      <c r="GLB2341" s="142"/>
      <c r="GLC2341" s="142"/>
      <c r="GLD2341" s="142"/>
      <c r="GLE2341" s="142"/>
      <c r="GLF2341" s="142"/>
      <c r="GLG2341" s="142"/>
      <c r="GLH2341" s="142"/>
      <c r="GLI2341" s="142"/>
      <c r="GLJ2341" s="142"/>
      <c r="GLK2341" s="142"/>
      <c r="GLL2341" s="142"/>
      <c r="GLM2341" s="142"/>
      <c r="GLN2341" s="142"/>
      <c r="GLO2341" s="142"/>
      <c r="GLP2341" s="142"/>
      <c r="GLQ2341" s="142"/>
      <c r="GLR2341" s="142"/>
      <c r="GLS2341" s="142"/>
      <c r="GLT2341" s="142"/>
      <c r="GLU2341" s="142"/>
      <c r="GLV2341" s="142"/>
      <c r="GLW2341" s="142"/>
      <c r="GLX2341" s="142"/>
      <c r="GLY2341" s="142"/>
      <c r="GLZ2341" s="142"/>
      <c r="GMA2341" s="142"/>
      <c r="GMB2341" s="142"/>
      <c r="GMC2341" s="142"/>
      <c r="GMD2341" s="142"/>
      <c r="GME2341" s="142"/>
      <c r="GMF2341" s="142"/>
      <c r="GMG2341" s="142"/>
      <c r="GMH2341" s="142"/>
      <c r="GMI2341" s="142"/>
      <c r="GMJ2341" s="142"/>
      <c r="GMK2341" s="142"/>
      <c r="GML2341" s="142"/>
      <c r="GMM2341" s="142"/>
      <c r="GMN2341" s="142"/>
      <c r="GMO2341" s="142"/>
      <c r="GMP2341" s="142"/>
      <c r="GMQ2341" s="142"/>
      <c r="GMR2341" s="142"/>
      <c r="GMS2341" s="142"/>
      <c r="GMT2341" s="142"/>
      <c r="GMU2341" s="142"/>
      <c r="GMV2341" s="142"/>
      <c r="GMW2341" s="142"/>
      <c r="GMX2341" s="142"/>
      <c r="GMY2341" s="142"/>
      <c r="GMZ2341" s="142"/>
      <c r="GNA2341" s="142"/>
      <c r="GNB2341" s="142"/>
      <c r="GNC2341" s="142"/>
      <c r="GND2341" s="142"/>
      <c r="GNE2341" s="142"/>
      <c r="GNF2341" s="142"/>
      <c r="GNG2341" s="142"/>
      <c r="GNH2341" s="142"/>
      <c r="GNI2341" s="142"/>
      <c r="GNJ2341" s="142"/>
      <c r="GNK2341" s="142"/>
      <c r="GNL2341" s="142"/>
      <c r="GNM2341" s="142"/>
      <c r="GNN2341" s="142"/>
      <c r="GNO2341" s="142"/>
      <c r="GNP2341" s="142"/>
      <c r="GNQ2341" s="142"/>
      <c r="GNR2341" s="142"/>
      <c r="GNS2341" s="142"/>
      <c r="GNT2341" s="142"/>
      <c r="GNU2341" s="142"/>
      <c r="GNV2341" s="142"/>
      <c r="GNW2341" s="142"/>
      <c r="GNX2341" s="142"/>
      <c r="GNY2341" s="142"/>
      <c r="GNZ2341" s="142"/>
      <c r="GOA2341" s="142"/>
      <c r="GOB2341" s="142"/>
      <c r="GOC2341" s="142"/>
      <c r="GOD2341" s="142"/>
      <c r="GOE2341" s="142"/>
      <c r="GOF2341" s="142"/>
      <c r="GOG2341" s="142"/>
      <c r="GOH2341" s="142"/>
      <c r="GOI2341" s="142"/>
      <c r="GOJ2341" s="142"/>
      <c r="GOK2341" s="142"/>
      <c r="GOL2341" s="142"/>
      <c r="GOM2341" s="142"/>
      <c r="GON2341" s="142"/>
      <c r="GOO2341" s="142"/>
      <c r="GOP2341" s="142"/>
      <c r="GOQ2341" s="142"/>
      <c r="GOR2341" s="142"/>
      <c r="GOS2341" s="142"/>
      <c r="GOT2341" s="142"/>
      <c r="GOU2341" s="142"/>
      <c r="GOV2341" s="142"/>
      <c r="GOW2341" s="142"/>
      <c r="GOX2341" s="142"/>
      <c r="GOY2341" s="142"/>
      <c r="GOZ2341" s="142"/>
      <c r="GPA2341" s="142"/>
      <c r="GPB2341" s="142"/>
      <c r="GPC2341" s="142"/>
      <c r="GPD2341" s="142"/>
      <c r="GPE2341" s="142"/>
      <c r="GPF2341" s="142"/>
      <c r="GPG2341" s="142"/>
      <c r="GPH2341" s="142"/>
      <c r="GPI2341" s="142"/>
      <c r="GPJ2341" s="142"/>
      <c r="GPK2341" s="142"/>
      <c r="GPL2341" s="142"/>
      <c r="GPM2341" s="142"/>
      <c r="GPN2341" s="142"/>
      <c r="GPO2341" s="142"/>
      <c r="GPP2341" s="142"/>
      <c r="GPQ2341" s="142"/>
      <c r="GPR2341" s="142"/>
      <c r="GPS2341" s="142"/>
      <c r="GPT2341" s="142"/>
      <c r="GPU2341" s="142"/>
      <c r="GPV2341" s="142"/>
      <c r="GPW2341" s="142"/>
      <c r="GPX2341" s="142"/>
      <c r="GPY2341" s="142"/>
      <c r="GPZ2341" s="142"/>
      <c r="GQA2341" s="142"/>
      <c r="GQB2341" s="142"/>
      <c r="GQC2341" s="142"/>
      <c r="GQD2341" s="142"/>
      <c r="GQE2341" s="142"/>
      <c r="GQF2341" s="142"/>
      <c r="GQG2341" s="142"/>
      <c r="GQH2341" s="142"/>
      <c r="GQI2341" s="142"/>
      <c r="GQJ2341" s="142"/>
      <c r="GQK2341" s="142"/>
      <c r="GQL2341" s="142"/>
      <c r="GQM2341" s="142"/>
      <c r="GQN2341" s="142"/>
      <c r="GQO2341" s="142"/>
      <c r="GQP2341" s="142"/>
      <c r="GQQ2341" s="142"/>
      <c r="GQR2341" s="142"/>
      <c r="GQS2341" s="142"/>
      <c r="GQT2341" s="142"/>
      <c r="GQU2341" s="142"/>
      <c r="GQV2341" s="142"/>
      <c r="GQW2341" s="142"/>
      <c r="GQX2341" s="142"/>
      <c r="GQY2341" s="142"/>
      <c r="GQZ2341" s="142"/>
      <c r="GRA2341" s="142"/>
      <c r="GRB2341" s="142"/>
      <c r="GRC2341" s="142"/>
      <c r="GRD2341" s="142"/>
      <c r="GRE2341" s="142"/>
      <c r="GRF2341" s="142"/>
      <c r="GRG2341" s="142"/>
      <c r="GRH2341" s="142"/>
      <c r="GRI2341" s="142"/>
      <c r="GRJ2341" s="142"/>
      <c r="GRK2341" s="142"/>
      <c r="GRL2341" s="142"/>
      <c r="GRM2341" s="142"/>
      <c r="GRN2341" s="142"/>
      <c r="GRO2341" s="142"/>
      <c r="GRP2341" s="142"/>
      <c r="GRQ2341" s="142"/>
      <c r="GRR2341" s="142"/>
      <c r="GRS2341" s="142"/>
      <c r="GRT2341" s="142"/>
      <c r="GRU2341" s="142"/>
      <c r="GRV2341" s="142"/>
      <c r="GRW2341" s="142"/>
      <c r="GRX2341" s="142"/>
      <c r="GRY2341" s="142"/>
      <c r="GRZ2341" s="142"/>
      <c r="GSA2341" s="142"/>
      <c r="GSB2341" s="142"/>
      <c r="GSC2341" s="142"/>
      <c r="GSD2341" s="142"/>
      <c r="GSE2341" s="142"/>
      <c r="GSF2341" s="142"/>
      <c r="GSG2341" s="142"/>
      <c r="GSH2341" s="142"/>
      <c r="GSI2341" s="142"/>
      <c r="GSJ2341" s="142"/>
      <c r="GSK2341" s="142"/>
      <c r="GSL2341" s="142"/>
      <c r="GSM2341" s="142"/>
      <c r="GSN2341" s="142"/>
      <c r="GSO2341" s="142"/>
      <c r="GSP2341" s="142"/>
      <c r="GSQ2341" s="142"/>
      <c r="GSR2341" s="142"/>
      <c r="GSS2341" s="142"/>
      <c r="GST2341" s="142"/>
      <c r="GSU2341" s="142"/>
      <c r="GSV2341" s="142"/>
      <c r="GSW2341" s="142"/>
      <c r="GSX2341" s="142"/>
      <c r="GSY2341" s="142"/>
      <c r="GSZ2341" s="142"/>
      <c r="GTA2341" s="142"/>
      <c r="GTB2341" s="142"/>
      <c r="GTC2341" s="142"/>
      <c r="GTD2341" s="142"/>
      <c r="GTE2341" s="142"/>
      <c r="GTF2341" s="142"/>
      <c r="GTG2341" s="142"/>
      <c r="GTH2341" s="142"/>
      <c r="GTI2341" s="142"/>
      <c r="GTJ2341" s="142"/>
      <c r="GTK2341" s="142"/>
      <c r="GTL2341" s="142"/>
      <c r="GTM2341" s="142"/>
      <c r="GTN2341" s="142"/>
      <c r="GTO2341" s="142"/>
      <c r="GTP2341" s="142"/>
      <c r="GTQ2341" s="142"/>
      <c r="GTR2341" s="142"/>
      <c r="GTS2341" s="142"/>
      <c r="GTT2341" s="142"/>
      <c r="GTU2341" s="142"/>
      <c r="GTV2341" s="142"/>
      <c r="GTW2341" s="142"/>
      <c r="GTX2341" s="142"/>
      <c r="GTY2341" s="142"/>
      <c r="GTZ2341" s="142"/>
      <c r="GUA2341" s="142"/>
      <c r="GUB2341" s="142"/>
      <c r="GUC2341" s="142"/>
      <c r="GUD2341" s="142"/>
      <c r="GUE2341" s="142"/>
      <c r="GUF2341" s="142"/>
      <c r="GUG2341" s="142"/>
      <c r="GUH2341" s="142"/>
      <c r="GUI2341" s="142"/>
      <c r="GUJ2341" s="142"/>
      <c r="GUK2341" s="142"/>
      <c r="GUL2341" s="142"/>
      <c r="GUM2341" s="142"/>
      <c r="GUN2341" s="142"/>
      <c r="GUO2341" s="142"/>
      <c r="GUP2341" s="142"/>
      <c r="GUQ2341" s="142"/>
      <c r="GUR2341" s="142"/>
      <c r="GUS2341" s="142"/>
      <c r="GUT2341" s="142"/>
      <c r="GUU2341" s="142"/>
      <c r="GUV2341" s="142"/>
      <c r="GUW2341" s="142"/>
      <c r="GUX2341" s="142"/>
      <c r="GUY2341" s="142"/>
      <c r="GUZ2341" s="142"/>
      <c r="GVA2341" s="142"/>
      <c r="GVB2341" s="142"/>
      <c r="GVC2341" s="142"/>
      <c r="GVD2341" s="142"/>
      <c r="GVE2341" s="142"/>
      <c r="GVF2341" s="142"/>
      <c r="GVG2341" s="142"/>
      <c r="GVH2341" s="142"/>
      <c r="GVI2341" s="142"/>
      <c r="GVJ2341" s="142"/>
      <c r="GVK2341" s="142"/>
      <c r="GVL2341" s="142"/>
      <c r="GVM2341" s="142"/>
      <c r="GVN2341" s="142"/>
      <c r="GVO2341" s="142"/>
      <c r="GVP2341" s="142"/>
      <c r="GVQ2341" s="142"/>
      <c r="GVR2341" s="142"/>
      <c r="GVS2341" s="142"/>
      <c r="GVT2341" s="142"/>
      <c r="GVU2341" s="142"/>
      <c r="GVV2341" s="142"/>
      <c r="GVW2341" s="142"/>
      <c r="GVX2341" s="142"/>
      <c r="GVY2341" s="142"/>
      <c r="GVZ2341" s="142"/>
      <c r="GWA2341" s="142"/>
      <c r="GWB2341" s="142"/>
      <c r="GWC2341" s="142"/>
      <c r="GWD2341" s="142"/>
      <c r="GWE2341" s="142"/>
      <c r="GWF2341" s="142"/>
      <c r="GWG2341" s="142"/>
      <c r="GWH2341" s="142"/>
      <c r="GWI2341" s="142"/>
      <c r="GWJ2341" s="142"/>
      <c r="GWK2341" s="142"/>
      <c r="GWL2341" s="142"/>
      <c r="GWM2341" s="142"/>
      <c r="GWN2341" s="142"/>
      <c r="GWO2341" s="142"/>
      <c r="GWP2341" s="142"/>
      <c r="GWQ2341" s="142"/>
      <c r="GWR2341" s="142"/>
      <c r="GWS2341" s="142"/>
      <c r="GWT2341" s="142"/>
      <c r="GWU2341" s="142"/>
      <c r="GWV2341" s="142"/>
      <c r="GWW2341" s="142"/>
      <c r="GWX2341" s="142"/>
      <c r="GWY2341" s="142"/>
      <c r="GWZ2341" s="142"/>
      <c r="GXA2341" s="142"/>
      <c r="GXB2341" s="142"/>
      <c r="GXC2341" s="142"/>
      <c r="GXD2341" s="142"/>
      <c r="GXE2341" s="142"/>
      <c r="GXF2341" s="142"/>
      <c r="GXG2341" s="142"/>
      <c r="GXH2341" s="142"/>
      <c r="GXI2341" s="142"/>
      <c r="GXJ2341" s="142"/>
      <c r="GXK2341" s="142"/>
      <c r="GXL2341" s="142"/>
      <c r="GXM2341" s="142"/>
      <c r="GXN2341" s="142"/>
      <c r="GXO2341" s="142"/>
      <c r="GXP2341" s="142"/>
      <c r="GXQ2341" s="142"/>
      <c r="GXR2341" s="142"/>
      <c r="GXS2341" s="142"/>
      <c r="GXT2341" s="142"/>
      <c r="GXU2341" s="142"/>
      <c r="GXV2341" s="142"/>
      <c r="GXW2341" s="142"/>
      <c r="GXX2341" s="142"/>
      <c r="GXY2341" s="142"/>
      <c r="GXZ2341" s="142"/>
      <c r="GYA2341" s="142"/>
      <c r="GYB2341" s="142"/>
      <c r="GYC2341" s="142"/>
      <c r="GYD2341" s="142"/>
      <c r="GYE2341" s="142"/>
      <c r="GYF2341" s="142"/>
      <c r="GYG2341" s="142"/>
      <c r="GYH2341" s="142"/>
      <c r="GYI2341" s="142"/>
      <c r="GYJ2341" s="142"/>
      <c r="GYK2341" s="142"/>
      <c r="GYL2341" s="142"/>
      <c r="GYM2341" s="142"/>
      <c r="GYN2341" s="142"/>
      <c r="GYO2341" s="142"/>
      <c r="GYP2341" s="142"/>
      <c r="GYQ2341" s="142"/>
      <c r="GYR2341" s="142"/>
      <c r="GYS2341" s="142"/>
      <c r="GYT2341" s="142"/>
      <c r="GYU2341" s="142"/>
      <c r="GYV2341" s="142"/>
      <c r="GYW2341" s="142"/>
      <c r="GYX2341" s="142"/>
      <c r="GYY2341" s="142"/>
      <c r="GYZ2341" s="142"/>
      <c r="GZA2341" s="142"/>
      <c r="GZB2341" s="142"/>
      <c r="GZC2341" s="142"/>
      <c r="GZD2341" s="142"/>
      <c r="GZE2341" s="142"/>
      <c r="GZF2341" s="142"/>
      <c r="GZG2341" s="142"/>
      <c r="GZH2341" s="142"/>
      <c r="GZI2341" s="142"/>
      <c r="GZJ2341" s="142"/>
      <c r="GZK2341" s="142"/>
      <c r="GZL2341" s="142"/>
      <c r="GZM2341" s="142"/>
      <c r="GZN2341" s="142"/>
      <c r="GZO2341" s="142"/>
      <c r="GZP2341" s="142"/>
      <c r="GZQ2341" s="142"/>
      <c r="GZR2341" s="142"/>
      <c r="GZS2341" s="142"/>
      <c r="GZT2341" s="142"/>
      <c r="GZU2341" s="142"/>
      <c r="GZV2341" s="142"/>
      <c r="GZW2341" s="142"/>
      <c r="GZX2341" s="142"/>
      <c r="GZY2341" s="142"/>
      <c r="GZZ2341" s="142"/>
      <c r="HAA2341" s="142"/>
      <c r="HAB2341" s="142"/>
      <c r="HAC2341" s="142"/>
      <c r="HAD2341" s="142"/>
      <c r="HAE2341" s="142"/>
      <c r="HAF2341" s="142"/>
      <c r="HAG2341" s="142"/>
      <c r="HAH2341" s="142"/>
      <c r="HAI2341" s="142"/>
      <c r="HAJ2341" s="142"/>
      <c r="HAK2341" s="142"/>
      <c r="HAL2341" s="142"/>
      <c r="HAM2341" s="142"/>
      <c r="HAN2341" s="142"/>
      <c r="HAO2341" s="142"/>
      <c r="HAP2341" s="142"/>
      <c r="HAQ2341" s="142"/>
      <c r="HAR2341" s="142"/>
      <c r="HAS2341" s="142"/>
      <c r="HAT2341" s="142"/>
      <c r="HAU2341" s="142"/>
      <c r="HAV2341" s="142"/>
      <c r="HAW2341" s="142"/>
      <c r="HAX2341" s="142"/>
      <c r="HAY2341" s="142"/>
      <c r="HAZ2341" s="142"/>
      <c r="HBA2341" s="142"/>
      <c r="HBB2341" s="142"/>
      <c r="HBC2341" s="142"/>
      <c r="HBD2341" s="142"/>
      <c r="HBE2341" s="142"/>
      <c r="HBF2341" s="142"/>
      <c r="HBG2341" s="142"/>
      <c r="HBH2341" s="142"/>
      <c r="HBI2341" s="142"/>
      <c r="HBJ2341" s="142"/>
      <c r="HBK2341" s="142"/>
      <c r="HBL2341" s="142"/>
      <c r="HBM2341" s="142"/>
      <c r="HBN2341" s="142"/>
      <c r="HBO2341" s="142"/>
      <c r="HBP2341" s="142"/>
      <c r="HBQ2341" s="142"/>
      <c r="HBR2341" s="142"/>
      <c r="HBS2341" s="142"/>
      <c r="HBT2341" s="142"/>
      <c r="HBU2341" s="142"/>
      <c r="HBV2341" s="142"/>
      <c r="HBW2341" s="142"/>
      <c r="HBX2341" s="142"/>
      <c r="HBY2341" s="142"/>
      <c r="HBZ2341" s="142"/>
      <c r="HCA2341" s="142"/>
      <c r="HCB2341" s="142"/>
      <c r="HCC2341" s="142"/>
      <c r="HCD2341" s="142"/>
      <c r="HCE2341" s="142"/>
      <c r="HCF2341" s="142"/>
      <c r="HCG2341" s="142"/>
      <c r="HCH2341" s="142"/>
      <c r="HCI2341" s="142"/>
      <c r="HCJ2341" s="142"/>
      <c r="HCK2341" s="142"/>
      <c r="HCL2341" s="142"/>
      <c r="HCM2341" s="142"/>
      <c r="HCN2341" s="142"/>
      <c r="HCO2341" s="142"/>
      <c r="HCP2341" s="142"/>
      <c r="HCQ2341" s="142"/>
      <c r="HCR2341" s="142"/>
      <c r="HCS2341" s="142"/>
      <c r="HCT2341" s="142"/>
      <c r="HCU2341" s="142"/>
      <c r="HCV2341" s="142"/>
      <c r="HCW2341" s="142"/>
      <c r="HCX2341" s="142"/>
      <c r="HCY2341" s="142"/>
      <c r="HCZ2341" s="142"/>
      <c r="HDA2341" s="142"/>
      <c r="HDB2341" s="142"/>
      <c r="HDC2341" s="142"/>
      <c r="HDD2341" s="142"/>
      <c r="HDE2341" s="142"/>
      <c r="HDF2341" s="142"/>
      <c r="HDG2341" s="142"/>
      <c r="HDH2341" s="142"/>
      <c r="HDI2341" s="142"/>
      <c r="HDJ2341" s="142"/>
      <c r="HDK2341" s="142"/>
      <c r="HDL2341" s="142"/>
      <c r="HDM2341" s="142"/>
      <c r="HDN2341" s="142"/>
      <c r="HDO2341" s="142"/>
      <c r="HDP2341" s="142"/>
      <c r="HDQ2341" s="142"/>
      <c r="HDR2341" s="142"/>
      <c r="HDS2341" s="142"/>
      <c r="HDT2341" s="142"/>
      <c r="HDU2341" s="142"/>
      <c r="HDV2341" s="142"/>
      <c r="HDW2341" s="142"/>
      <c r="HDX2341" s="142"/>
      <c r="HDY2341" s="142"/>
      <c r="HDZ2341" s="142"/>
      <c r="HEA2341" s="142"/>
      <c r="HEB2341" s="142"/>
      <c r="HEC2341" s="142"/>
      <c r="HED2341" s="142"/>
      <c r="HEE2341" s="142"/>
      <c r="HEF2341" s="142"/>
      <c r="HEG2341" s="142"/>
      <c r="HEH2341" s="142"/>
      <c r="HEI2341" s="142"/>
      <c r="HEJ2341" s="142"/>
      <c r="HEK2341" s="142"/>
      <c r="HEL2341" s="142"/>
      <c r="HEM2341" s="142"/>
      <c r="HEN2341" s="142"/>
      <c r="HEO2341" s="142"/>
      <c r="HEP2341" s="142"/>
      <c r="HEQ2341" s="142"/>
      <c r="HER2341" s="142"/>
      <c r="HES2341" s="142"/>
      <c r="HET2341" s="142"/>
      <c r="HEU2341" s="142"/>
      <c r="HEV2341" s="142"/>
      <c r="HEW2341" s="142"/>
      <c r="HEX2341" s="142"/>
      <c r="HEY2341" s="142"/>
      <c r="HEZ2341" s="142"/>
      <c r="HFA2341" s="142"/>
      <c r="HFB2341" s="142"/>
      <c r="HFC2341" s="142"/>
      <c r="HFD2341" s="142"/>
      <c r="HFE2341" s="142"/>
      <c r="HFF2341" s="142"/>
      <c r="HFG2341" s="142"/>
      <c r="HFH2341" s="142"/>
      <c r="HFI2341" s="142"/>
      <c r="HFJ2341" s="142"/>
      <c r="HFK2341" s="142"/>
      <c r="HFL2341" s="142"/>
      <c r="HFM2341" s="142"/>
      <c r="HFN2341" s="142"/>
      <c r="HFO2341" s="142"/>
      <c r="HFP2341" s="142"/>
      <c r="HFQ2341" s="142"/>
      <c r="HFR2341" s="142"/>
      <c r="HFS2341" s="142"/>
      <c r="HFT2341" s="142"/>
      <c r="HFU2341" s="142"/>
      <c r="HFV2341" s="142"/>
      <c r="HFW2341" s="142"/>
      <c r="HFX2341" s="142"/>
      <c r="HFY2341" s="142"/>
      <c r="HFZ2341" s="142"/>
      <c r="HGA2341" s="142"/>
      <c r="HGB2341" s="142"/>
      <c r="HGC2341" s="142"/>
      <c r="HGD2341" s="142"/>
      <c r="HGE2341" s="142"/>
      <c r="HGF2341" s="142"/>
      <c r="HGG2341" s="142"/>
      <c r="HGH2341" s="142"/>
      <c r="HGI2341" s="142"/>
      <c r="HGJ2341" s="142"/>
      <c r="HGK2341" s="142"/>
      <c r="HGL2341" s="142"/>
      <c r="HGM2341" s="142"/>
      <c r="HGN2341" s="142"/>
      <c r="HGO2341" s="142"/>
      <c r="HGP2341" s="142"/>
      <c r="HGQ2341" s="142"/>
      <c r="HGR2341" s="142"/>
      <c r="HGS2341" s="142"/>
      <c r="HGT2341" s="142"/>
      <c r="HGU2341" s="142"/>
      <c r="HGV2341" s="142"/>
      <c r="HGW2341" s="142"/>
      <c r="HGX2341" s="142"/>
      <c r="HGY2341" s="142"/>
      <c r="HGZ2341" s="142"/>
      <c r="HHA2341" s="142"/>
      <c r="HHB2341" s="142"/>
      <c r="HHC2341" s="142"/>
      <c r="HHD2341" s="142"/>
      <c r="HHE2341" s="142"/>
      <c r="HHF2341" s="142"/>
      <c r="HHG2341" s="142"/>
      <c r="HHH2341" s="142"/>
      <c r="HHI2341" s="142"/>
      <c r="HHJ2341" s="142"/>
      <c r="HHK2341" s="142"/>
      <c r="HHL2341" s="142"/>
      <c r="HHM2341" s="142"/>
      <c r="HHN2341" s="142"/>
      <c r="HHO2341" s="142"/>
      <c r="HHP2341" s="142"/>
      <c r="HHQ2341" s="142"/>
      <c r="HHR2341" s="142"/>
      <c r="HHS2341" s="142"/>
      <c r="HHT2341" s="142"/>
      <c r="HHU2341" s="142"/>
      <c r="HHV2341" s="142"/>
      <c r="HHW2341" s="142"/>
      <c r="HHX2341" s="142"/>
      <c r="HHY2341" s="142"/>
      <c r="HHZ2341" s="142"/>
      <c r="HIA2341" s="142"/>
      <c r="HIB2341" s="142"/>
      <c r="HIC2341" s="142"/>
      <c r="HID2341" s="142"/>
      <c r="HIE2341" s="142"/>
      <c r="HIF2341" s="142"/>
      <c r="HIG2341" s="142"/>
      <c r="HIH2341" s="142"/>
      <c r="HII2341" s="142"/>
      <c r="HIJ2341" s="142"/>
      <c r="HIK2341" s="142"/>
      <c r="HIL2341" s="142"/>
      <c r="HIM2341" s="142"/>
      <c r="HIN2341" s="142"/>
      <c r="HIO2341" s="142"/>
      <c r="HIP2341" s="142"/>
      <c r="HIQ2341" s="142"/>
      <c r="HIR2341" s="142"/>
      <c r="HIS2341" s="142"/>
      <c r="HIT2341" s="142"/>
      <c r="HIU2341" s="142"/>
      <c r="HIV2341" s="142"/>
      <c r="HIW2341" s="142"/>
      <c r="HIX2341" s="142"/>
      <c r="HIY2341" s="142"/>
      <c r="HIZ2341" s="142"/>
      <c r="HJA2341" s="142"/>
      <c r="HJB2341" s="142"/>
      <c r="HJC2341" s="142"/>
      <c r="HJD2341" s="142"/>
      <c r="HJE2341" s="142"/>
      <c r="HJF2341" s="142"/>
      <c r="HJG2341" s="142"/>
      <c r="HJH2341" s="142"/>
      <c r="HJI2341" s="142"/>
      <c r="HJJ2341" s="142"/>
      <c r="HJK2341" s="142"/>
      <c r="HJL2341" s="142"/>
      <c r="HJM2341" s="142"/>
      <c r="HJN2341" s="142"/>
      <c r="HJO2341" s="142"/>
      <c r="HJP2341" s="142"/>
      <c r="HJQ2341" s="142"/>
      <c r="HJR2341" s="142"/>
      <c r="HJS2341" s="142"/>
      <c r="HJT2341" s="142"/>
      <c r="HJU2341" s="142"/>
      <c r="HJV2341" s="142"/>
      <c r="HJW2341" s="142"/>
      <c r="HJX2341" s="142"/>
      <c r="HJY2341" s="142"/>
      <c r="HJZ2341" s="142"/>
      <c r="HKA2341" s="142"/>
      <c r="HKB2341" s="142"/>
      <c r="HKC2341" s="142"/>
      <c r="HKD2341" s="142"/>
      <c r="HKE2341" s="142"/>
      <c r="HKF2341" s="142"/>
      <c r="HKG2341" s="142"/>
      <c r="HKH2341" s="142"/>
      <c r="HKI2341" s="142"/>
      <c r="HKJ2341" s="142"/>
      <c r="HKK2341" s="142"/>
      <c r="HKL2341" s="142"/>
      <c r="HKM2341" s="142"/>
      <c r="HKN2341" s="142"/>
      <c r="HKO2341" s="142"/>
      <c r="HKP2341" s="142"/>
      <c r="HKQ2341" s="142"/>
      <c r="HKR2341" s="142"/>
      <c r="HKS2341" s="142"/>
      <c r="HKT2341" s="142"/>
      <c r="HKU2341" s="142"/>
      <c r="HKV2341" s="142"/>
      <c r="HKW2341" s="142"/>
      <c r="HKX2341" s="142"/>
      <c r="HKY2341" s="142"/>
      <c r="HKZ2341" s="142"/>
      <c r="HLA2341" s="142"/>
      <c r="HLB2341" s="142"/>
      <c r="HLC2341" s="142"/>
      <c r="HLD2341" s="142"/>
      <c r="HLE2341" s="142"/>
      <c r="HLF2341" s="142"/>
      <c r="HLG2341" s="142"/>
      <c r="HLH2341" s="142"/>
      <c r="HLI2341" s="142"/>
      <c r="HLJ2341" s="142"/>
      <c r="HLK2341" s="142"/>
      <c r="HLL2341" s="142"/>
      <c r="HLM2341" s="142"/>
      <c r="HLN2341" s="142"/>
      <c r="HLO2341" s="142"/>
      <c r="HLP2341" s="142"/>
      <c r="HLQ2341" s="142"/>
      <c r="HLR2341" s="142"/>
      <c r="HLS2341" s="142"/>
      <c r="HLT2341" s="142"/>
      <c r="HLU2341" s="142"/>
      <c r="HLV2341" s="142"/>
      <c r="HLW2341" s="142"/>
      <c r="HLX2341" s="142"/>
      <c r="HLY2341" s="142"/>
      <c r="HLZ2341" s="142"/>
      <c r="HMA2341" s="142"/>
      <c r="HMB2341" s="142"/>
      <c r="HMC2341" s="142"/>
      <c r="HMD2341" s="142"/>
      <c r="HME2341" s="142"/>
      <c r="HMF2341" s="142"/>
      <c r="HMG2341" s="142"/>
      <c r="HMH2341" s="142"/>
      <c r="HMI2341" s="142"/>
      <c r="HMJ2341" s="142"/>
      <c r="HMK2341" s="142"/>
      <c r="HML2341" s="142"/>
      <c r="HMM2341" s="142"/>
      <c r="HMN2341" s="142"/>
      <c r="HMO2341" s="142"/>
      <c r="HMP2341" s="142"/>
      <c r="HMQ2341" s="142"/>
      <c r="HMR2341" s="142"/>
      <c r="HMS2341" s="142"/>
      <c r="HMT2341" s="142"/>
      <c r="HMU2341" s="142"/>
      <c r="HMV2341" s="142"/>
      <c r="HMW2341" s="142"/>
      <c r="HMX2341" s="142"/>
      <c r="HMY2341" s="142"/>
      <c r="HMZ2341" s="142"/>
      <c r="HNA2341" s="142"/>
      <c r="HNB2341" s="142"/>
      <c r="HNC2341" s="142"/>
      <c r="HND2341" s="142"/>
      <c r="HNE2341" s="142"/>
      <c r="HNF2341" s="142"/>
      <c r="HNG2341" s="142"/>
      <c r="HNH2341" s="142"/>
      <c r="HNI2341" s="142"/>
      <c r="HNJ2341" s="142"/>
      <c r="HNK2341" s="142"/>
      <c r="HNL2341" s="142"/>
      <c r="HNM2341" s="142"/>
      <c r="HNN2341" s="142"/>
      <c r="HNO2341" s="142"/>
      <c r="HNP2341" s="142"/>
      <c r="HNQ2341" s="142"/>
      <c r="HNR2341" s="142"/>
      <c r="HNS2341" s="142"/>
      <c r="HNT2341" s="142"/>
      <c r="HNU2341" s="142"/>
      <c r="HNV2341" s="142"/>
      <c r="HNW2341" s="142"/>
      <c r="HNX2341" s="142"/>
      <c r="HNY2341" s="142"/>
      <c r="HNZ2341" s="142"/>
      <c r="HOA2341" s="142"/>
      <c r="HOB2341" s="142"/>
      <c r="HOC2341" s="142"/>
      <c r="HOD2341" s="142"/>
      <c r="HOE2341" s="142"/>
      <c r="HOF2341" s="142"/>
      <c r="HOG2341" s="142"/>
      <c r="HOH2341" s="142"/>
      <c r="HOI2341" s="142"/>
      <c r="HOJ2341" s="142"/>
      <c r="HOK2341" s="142"/>
      <c r="HOL2341" s="142"/>
      <c r="HOM2341" s="142"/>
      <c r="HON2341" s="142"/>
      <c r="HOO2341" s="142"/>
      <c r="HOP2341" s="142"/>
      <c r="HOQ2341" s="142"/>
      <c r="HOR2341" s="142"/>
      <c r="HOS2341" s="142"/>
      <c r="HOT2341" s="142"/>
      <c r="HOU2341" s="142"/>
      <c r="HOV2341" s="142"/>
      <c r="HOW2341" s="142"/>
      <c r="HOX2341" s="142"/>
      <c r="HOY2341" s="142"/>
      <c r="HOZ2341" s="142"/>
      <c r="HPA2341" s="142"/>
      <c r="HPB2341" s="142"/>
      <c r="HPC2341" s="142"/>
      <c r="HPD2341" s="142"/>
      <c r="HPE2341" s="142"/>
      <c r="HPF2341" s="142"/>
      <c r="HPG2341" s="142"/>
      <c r="HPH2341" s="142"/>
      <c r="HPI2341" s="142"/>
      <c r="HPJ2341" s="142"/>
      <c r="HPK2341" s="142"/>
      <c r="HPL2341" s="142"/>
      <c r="HPM2341" s="142"/>
      <c r="HPN2341" s="142"/>
      <c r="HPO2341" s="142"/>
      <c r="HPP2341" s="142"/>
      <c r="HPQ2341" s="142"/>
      <c r="HPR2341" s="142"/>
      <c r="HPS2341" s="142"/>
      <c r="HPT2341" s="142"/>
      <c r="HPU2341" s="142"/>
      <c r="HPV2341" s="142"/>
      <c r="HPW2341" s="142"/>
      <c r="HPX2341" s="142"/>
      <c r="HPY2341" s="142"/>
      <c r="HPZ2341" s="142"/>
      <c r="HQA2341" s="142"/>
      <c r="HQB2341" s="142"/>
      <c r="HQC2341" s="142"/>
      <c r="HQD2341" s="142"/>
      <c r="HQE2341" s="142"/>
      <c r="HQF2341" s="142"/>
      <c r="HQG2341" s="142"/>
      <c r="HQH2341" s="142"/>
      <c r="HQI2341" s="142"/>
      <c r="HQJ2341" s="142"/>
      <c r="HQK2341" s="142"/>
      <c r="HQL2341" s="142"/>
      <c r="HQM2341" s="142"/>
      <c r="HQN2341" s="142"/>
      <c r="HQO2341" s="142"/>
      <c r="HQP2341" s="142"/>
      <c r="HQQ2341" s="142"/>
      <c r="HQR2341" s="142"/>
      <c r="HQS2341" s="142"/>
      <c r="HQT2341" s="142"/>
      <c r="HQU2341" s="142"/>
      <c r="HQV2341" s="142"/>
      <c r="HQW2341" s="142"/>
      <c r="HQX2341" s="142"/>
      <c r="HQY2341" s="142"/>
      <c r="HQZ2341" s="142"/>
      <c r="HRA2341" s="142"/>
      <c r="HRB2341" s="142"/>
      <c r="HRC2341" s="142"/>
      <c r="HRD2341" s="142"/>
      <c r="HRE2341" s="142"/>
      <c r="HRF2341" s="142"/>
      <c r="HRG2341" s="142"/>
      <c r="HRH2341" s="142"/>
      <c r="HRI2341" s="142"/>
      <c r="HRJ2341" s="142"/>
      <c r="HRK2341" s="142"/>
      <c r="HRL2341" s="142"/>
      <c r="HRM2341" s="142"/>
      <c r="HRN2341" s="142"/>
      <c r="HRO2341" s="142"/>
      <c r="HRP2341" s="142"/>
      <c r="HRQ2341" s="142"/>
      <c r="HRR2341" s="142"/>
      <c r="HRS2341" s="142"/>
      <c r="HRT2341" s="142"/>
      <c r="HRU2341" s="142"/>
      <c r="HRV2341" s="142"/>
      <c r="HRW2341" s="142"/>
      <c r="HRX2341" s="142"/>
      <c r="HRY2341" s="142"/>
      <c r="HRZ2341" s="142"/>
      <c r="HSA2341" s="142"/>
      <c r="HSB2341" s="142"/>
      <c r="HSC2341" s="142"/>
      <c r="HSD2341" s="142"/>
      <c r="HSE2341" s="142"/>
      <c r="HSF2341" s="142"/>
      <c r="HSG2341" s="142"/>
      <c r="HSH2341" s="142"/>
      <c r="HSI2341" s="142"/>
      <c r="HSJ2341" s="142"/>
      <c r="HSK2341" s="142"/>
      <c r="HSL2341" s="142"/>
      <c r="HSM2341" s="142"/>
      <c r="HSN2341" s="142"/>
      <c r="HSO2341" s="142"/>
      <c r="HSP2341" s="142"/>
      <c r="HSQ2341" s="142"/>
      <c r="HSR2341" s="142"/>
      <c r="HSS2341" s="142"/>
      <c r="HST2341" s="142"/>
      <c r="HSU2341" s="142"/>
      <c r="HSV2341" s="142"/>
      <c r="HSW2341" s="142"/>
      <c r="HSX2341" s="142"/>
      <c r="HSY2341" s="142"/>
      <c r="HSZ2341" s="142"/>
      <c r="HTA2341" s="142"/>
      <c r="HTB2341" s="142"/>
      <c r="HTC2341" s="142"/>
      <c r="HTD2341" s="142"/>
      <c r="HTE2341" s="142"/>
      <c r="HTF2341" s="142"/>
      <c r="HTG2341" s="142"/>
      <c r="HTH2341" s="142"/>
      <c r="HTI2341" s="142"/>
      <c r="HTJ2341" s="142"/>
      <c r="HTK2341" s="142"/>
      <c r="HTL2341" s="142"/>
      <c r="HTM2341" s="142"/>
      <c r="HTN2341" s="142"/>
      <c r="HTO2341" s="142"/>
      <c r="HTP2341" s="142"/>
      <c r="HTQ2341" s="142"/>
      <c r="HTR2341" s="142"/>
      <c r="HTS2341" s="142"/>
      <c r="HTT2341" s="142"/>
      <c r="HTU2341" s="142"/>
      <c r="HTV2341" s="142"/>
      <c r="HTW2341" s="142"/>
      <c r="HTX2341" s="142"/>
      <c r="HTY2341" s="142"/>
      <c r="HTZ2341" s="142"/>
      <c r="HUA2341" s="142"/>
      <c r="HUB2341" s="142"/>
      <c r="HUC2341" s="142"/>
      <c r="HUD2341" s="142"/>
      <c r="HUE2341" s="142"/>
      <c r="HUF2341" s="142"/>
      <c r="HUG2341" s="142"/>
      <c r="HUH2341" s="142"/>
      <c r="HUI2341" s="142"/>
      <c r="HUJ2341" s="142"/>
      <c r="HUK2341" s="142"/>
      <c r="HUL2341" s="142"/>
      <c r="HUM2341" s="142"/>
      <c r="HUN2341" s="142"/>
      <c r="HUO2341" s="142"/>
      <c r="HUP2341" s="142"/>
      <c r="HUQ2341" s="142"/>
      <c r="HUR2341" s="142"/>
      <c r="HUS2341" s="142"/>
      <c r="HUT2341" s="142"/>
      <c r="HUU2341" s="142"/>
      <c r="HUV2341" s="142"/>
      <c r="HUW2341" s="142"/>
      <c r="HUX2341" s="142"/>
      <c r="HUY2341" s="142"/>
      <c r="HUZ2341" s="142"/>
      <c r="HVA2341" s="142"/>
      <c r="HVB2341" s="142"/>
      <c r="HVC2341" s="142"/>
      <c r="HVD2341" s="142"/>
      <c r="HVE2341" s="142"/>
      <c r="HVF2341" s="142"/>
      <c r="HVG2341" s="142"/>
      <c r="HVH2341" s="142"/>
      <c r="HVI2341" s="142"/>
      <c r="HVJ2341" s="142"/>
      <c r="HVK2341" s="142"/>
      <c r="HVL2341" s="142"/>
      <c r="HVM2341" s="142"/>
      <c r="HVN2341" s="142"/>
      <c r="HVO2341" s="142"/>
      <c r="HVP2341" s="142"/>
      <c r="HVQ2341" s="142"/>
      <c r="HVR2341" s="142"/>
      <c r="HVS2341" s="142"/>
      <c r="HVT2341" s="142"/>
      <c r="HVU2341" s="142"/>
      <c r="HVV2341" s="142"/>
      <c r="HVW2341" s="142"/>
      <c r="HVX2341" s="142"/>
      <c r="HVY2341" s="142"/>
      <c r="HVZ2341" s="142"/>
      <c r="HWA2341" s="142"/>
      <c r="HWB2341" s="142"/>
      <c r="HWC2341" s="142"/>
      <c r="HWD2341" s="142"/>
      <c r="HWE2341" s="142"/>
      <c r="HWF2341" s="142"/>
      <c r="HWG2341" s="142"/>
      <c r="HWH2341" s="142"/>
      <c r="HWI2341" s="142"/>
      <c r="HWJ2341" s="142"/>
      <c r="HWK2341" s="142"/>
      <c r="HWL2341" s="142"/>
      <c r="HWM2341" s="142"/>
      <c r="HWN2341" s="142"/>
      <c r="HWO2341" s="142"/>
      <c r="HWP2341" s="142"/>
      <c r="HWQ2341" s="142"/>
      <c r="HWR2341" s="142"/>
      <c r="HWS2341" s="142"/>
      <c r="HWT2341" s="142"/>
      <c r="HWU2341" s="142"/>
      <c r="HWV2341" s="142"/>
      <c r="HWW2341" s="142"/>
      <c r="HWX2341" s="142"/>
      <c r="HWY2341" s="142"/>
      <c r="HWZ2341" s="142"/>
      <c r="HXA2341" s="142"/>
      <c r="HXB2341" s="142"/>
      <c r="HXC2341" s="142"/>
      <c r="HXD2341" s="142"/>
      <c r="HXE2341" s="142"/>
      <c r="HXF2341" s="142"/>
      <c r="HXG2341" s="142"/>
      <c r="HXH2341" s="142"/>
      <c r="HXI2341" s="142"/>
      <c r="HXJ2341" s="142"/>
      <c r="HXK2341" s="142"/>
      <c r="HXL2341" s="142"/>
      <c r="HXM2341" s="142"/>
      <c r="HXN2341" s="142"/>
      <c r="HXO2341" s="142"/>
      <c r="HXP2341" s="142"/>
      <c r="HXQ2341" s="142"/>
      <c r="HXR2341" s="142"/>
      <c r="HXS2341" s="142"/>
      <c r="HXT2341" s="142"/>
      <c r="HXU2341" s="142"/>
      <c r="HXV2341" s="142"/>
      <c r="HXW2341" s="142"/>
      <c r="HXX2341" s="142"/>
      <c r="HXY2341" s="142"/>
      <c r="HXZ2341" s="142"/>
      <c r="HYA2341" s="142"/>
      <c r="HYB2341" s="142"/>
      <c r="HYC2341" s="142"/>
      <c r="HYD2341" s="142"/>
      <c r="HYE2341" s="142"/>
      <c r="HYF2341" s="142"/>
      <c r="HYG2341" s="142"/>
      <c r="HYH2341" s="142"/>
      <c r="HYI2341" s="142"/>
      <c r="HYJ2341" s="142"/>
      <c r="HYK2341" s="142"/>
      <c r="HYL2341" s="142"/>
      <c r="HYM2341" s="142"/>
      <c r="HYN2341" s="142"/>
      <c r="HYO2341" s="142"/>
      <c r="HYP2341" s="142"/>
      <c r="HYQ2341" s="142"/>
      <c r="HYR2341" s="142"/>
      <c r="HYS2341" s="142"/>
      <c r="HYT2341" s="142"/>
      <c r="HYU2341" s="142"/>
      <c r="HYV2341" s="142"/>
      <c r="HYW2341" s="142"/>
      <c r="HYX2341" s="142"/>
      <c r="HYY2341" s="142"/>
      <c r="HYZ2341" s="142"/>
      <c r="HZA2341" s="142"/>
      <c r="HZB2341" s="142"/>
      <c r="HZC2341" s="142"/>
      <c r="HZD2341" s="142"/>
      <c r="HZE2341" s="142"/>
      <c r="HZF2341" s="142"/>
      <c r="HZG2341" s="142"/>
      <c r="HZH2341" s="142"/>
      <c r="HZI2341" s="142"/>
      <c r="HZJ2341" s="142"/>
      <c r="HZK2341" s="142"/>
      <c r="HZL2341" s="142"/>
      <c r="HZM2341" s="142"/>
      <c r="HZN2341" s="142"/>
      <c r="HZO2341" s="142"/>
      <c r="HZP2341" s="142"/>
      <c r="HZQ2341" s="142"/>
      <c r="HZR2341" s="142"/>
      <c r="HZS2341" s="142"/>
      <c r="HZT2341" s="142"/>
      <c r="HZU2341" s="142"/>
      <c r="HZV2341" s="142"/>
      <c r="HZW2341" s="142"/>
      <c r="HZX2341" s="142"/>
      <c r="HZY2341" s="142"/>
      <c r="HZZ2341" s="142"/>
      <c r="IAA2341" s="142"/>
      <c r="IAB2341" s="142"/>
      <c r="IAC2341" s="142"/>
      <c r="IAD2341" s="142"/>
      <c r="IAE2341" s="142"/>
      <c r="IAF2341" s="142"/>
      <c r="IAG2341" s="142"/>
      <c r="IAH2341" s="142"/>
      <c r="IAI2341" s="142"/>
      <c r="IAJ2341" s="142"/>
      <c r="IAK2341" s="142"/>
      <c r="IAL2341" s="142"/>
      <c r="IAM2341" s="142"/>
      <c r="IAN2341" s="142"/>
      <c r="IAO2341" s="142"/>
      <c r="IAP2341" s="142"/>
      <c r="IAQ2341" s="142"/>
      <c r="IAR2341" s="142"/>
      <c r="IAS2341" s="142"/>
      <c r="IAT2341" s="142"/>
      <c r="IAU2341" s="142"/>
      <c r="IAV2341" s="142"/>
      <c r="IAW2341" s="142"/>
      <c r="IAX2341" s="142"/>
      <c r="IAY2341" s="142"/>
      <c r="IAZ2341" s="142"/>
      <c r="IBA2341" s="142"/>
      <c r="IBB2341" s="142"/>
      <c r="IBC2341" s="142"/>
      <c r="IBD2341" s="142"/>
      <c r="IBE2341" s="142"/>
      <c r="IBF2341" s="142"/>
      <c r="IBG2341" s="142"/>
      <c r="IBH2341" s="142"/>
      <c r="IBI2341" s="142"/>
      <c r="IBJ2341" s="142"/>
      <c r="IBK2341" s="142"/>
      <c r="IBL2341" s="142"/>
      <c r="IBM2341" s="142"/>
      <c r="IBN2341" s="142"/>
      <c r="IBO2341" s="142"/>
      <c r="IBP2341" s="142"/>
      <c r="IBQ2341" s="142"/>
      <c r="IBR2341" s="142"/>
      <c r="IBS2341" s="142"/>
      <c r="IBT2341" s="142"/>
      <c r="IBU2341" s="142"/>
      <c r="IBV2341" s="142"/>
      <c r="IBW2341" s="142"/>
      <c r="IBX2341" s="142"/>
      <c r="IBY2341" s="142"/>
      <c r="IBZ2341" s="142"/>
      <c r="ICA2341" s="142"/>
      <c r="ICB2341" s="142"/>
      <c r="ICC2341" s="142"/>
      <c r="ICD2341" s="142"/>
      <c r="ICE2341" s="142"/>
      <c r="ICF2341" s="142"/>
      <c r="ICG2341" s="142"/>
      <c r="ICH2341" s="142"/>
      <c r="ICI2341" s="142"/>
      <c r="ICJ2341" s="142"/>
      <c r="ICK2341" s="142"/>
      <c r="ICL2341" s="142"/>
      <c r="ICM2341" s="142"/>
      <c r="ICN2341" s="142"/>
      <c r="ICO2341" s="142"/>
      <c r="ICP2341" s="142"/>
      <c r="ICQ2341" s="142"/>
      <c r="ICR2341" s="142"/>
      <c r="ICS2341" s="142"/>
      <c r="ICT2341" s="142"/>
      <c r="ICU2341" s="142"/>
      <c r="ICV2341" s="142"/>
      <c r="ICW2341" s="142"/>
      <c r="ICX2341" s="142"/>
      <c r="ICY2341" s="142"/>
      <c r="ICZ2341" s="142"/>
      <c r="IDA2341" s="142"/>
      <c r="IDB2341" s="142"/>
      <c r="IDC2341" s="142"/>
      <c r="IDD2341" s="142"/>
      <c r="IDE2341" s="142"/>
      <c r="IDF2341" s="142"/>
      <c r="IDG2341" s="142"/>
      <c r="IDH2341" s="142"/>
      <c r="IDI2341" s="142"/>
      <c r="IDJ2341" s="142"/>
      <c r="IDK2341" s="142"/>
      <c r="IDL2341" s="142"/>
      <c r="IDM2341" s="142"/>
      <c r="IDN2341" s="142"/>
      <c r="IDO2341" s="142"/>
      <c r="IDP2341" s="142"/>
      <c r="IDQ2341" s="142"/>
      <c r="IDR2341" s="142"/>
      <c r="IDS2341" s="142"/>
      <c r="IDT2341" s="142"/>
      <c r="IDU2341" s="142"/>
      <c r="IDV2341" s="142"/>
      <c r="IDW2341" s="142"/>
      <c r="IDX2341" s="142"/>
      <c r="IDY2341" s="142"/>
      <c r="IDZ2341" s="142"/>
      <c r="IEA2341" s="142"/>
      <c r="IEB2341" s="142"/>
      <c r="IEC2341" s="142"/>
      <c r="IED2341" s="142"/>
      <c r="IEE2341" s="142"/>
      <c r="IEF2341" s="142"/>
      <c r="IEG2341" s="142"/>
      <c r="IEH2341" s="142"/>
      <c r="IEI2341" s="142"/>
      <c r="IEJ2341" s="142"/>
      <c r="IEK2341" s="142"/>
      <c r="IEL2341" s="142"/>
      <c r="IEM2341" s="142"/>
      <c r="IEN2341" s="142"/>
      <c r="IEO2341" s="142"/>
      <c r="IEP2341" s="142"/>
      <c r="IEQ2341" s="142"/>
      <c r="IER2341" s="142"/>
      <c r="IES2341" s="142"/>
      <c r="IET2341" s="142"/>
      <c r="IEU2341" s="142"/>
      <c r="IEV2341" s="142"/>
      <c r="IEW2341" s="142"/>
      <c r="IEX2341" s="142"/>
      <c r="IEY2341" s="142"/>
      <c r="IEZ2341" s="142"/>
      <c r="IFA2341" s="142"/>
      <c r="IFB2341" s="142"/>
      <c r="IFC2341" s="142"/>
      <c r="IFD2341" s="142"/>
      <c r="IFE2341" s="142"/>
      <c r="IFF2341" s="142"/>
      <c r="IFG2341" s="142"/>
      <c r="IFH2341" s="142"/>
      <c r="IFI2341" s="142"/>
      <c r="IFJ2341" s="142"/>
      <c r="IFK2341" s="142"/>
      <c r="IFL2341" s="142"/>
      <c r="IFM2341" s="142"/>
      <c r="IFN2341" s="142"/>
      <c r="IFO2341" s="142"/>
      <c r="IFP2341" s="142"/>
      <c r="IFQ2341" s="142"/>
      <c r="IFR2341" s="142"/>
      <c r="IFS2341" s="142"/>
      <c r="IFT2341" s="142"/>
      <c r="IFU2341" s="142"/>
      <c r="IFV2341" s="142"/>
      <c r="IFW2341" s="142"/>
      <c r="IFX2341" s="142"/>
      <c r="IFY2341" s="142"/>
      <c r="IFZ2341" s="142"/>
      <c r="IGA2341" s="142"/>
      <c r="IGB2341" s="142"/>
      <c r="IGC2341" s="142"/>
      <c r="IGD2341" s="142"/>
      <c r="IGE2341" s="142"/>
      <c r="IGF2341" s="142"/>
      <c r="IGG2341" s="142"/>
      <c r="IGH2341" s="142"/>
      <c r="IGI2341" s="142"/>
      <c r="IGJ2341" s="142"/>
      <c r="IGK2341" s="142"/>
      <c r="IGL2341" s="142"/>
      <c r="IGM2341" s="142"/>
      <c r="IGN2341" s="142"/>
      <c r="IGO2341" s="142"/>
      <c r="IGP2341" s="142"/>
      <c r="IGQ2341" s="142"/>
      <c r="IGR2341" s="142"/>
      <c r="IGS2341" s="142"/>
      <c r="IGT2341" s="142"/>
      <c r="IGU2341" s="142"/>
      <c r="IGV2341" s="142"/>
      <c r="IGW2341" s="142"/>
      <c r="IGX2341" s="142"/>
      <c r="IGY2341" s="142"/>
      <c r="IGZ2341" s="142"/>
      <c r="IHA2341" s="142"/>
      <c r="IHB2341" s="142"/>
      <c r="IHC2341" s="142"/>
      <c r="IHD2341" s="142"/>
      <c r="IHE2341" s="142"/>
      <c r="IHF2341" s="142"/>
      <c r="IHG2341" s="142"/>
      <c r="IHH2341" s="142"/>
      <c r="IHI2341" s="142"/>
      <c r="IHJ2341" s="142"/>
      <c r="IHK2341" s="142"/>
      <c r="IHL2341" s="142"/>
      <c r="IHM2341" s="142"/>
      <c r="IHN2341" s="142"/>
      <c r="IHO2341" s="142"/>
      <c r="IHP2341" s="142"/>
      <c r="IHQ2341" s="142"/>
      <c r="IHR2341" s="142"/>
      <c r="IHS2341" s="142"/>
      <c r="IHT2341" s="142"/>
      <c r="IHU2341" s="142"/>
      <c r="IHV2341" s="142"/>
      <c r="IHW2341" s="142"/>
      <c r="IHX2341" s="142"/>
      <c r="IHY2341" s="142"/>
      <c r="IHZ2341" s="142"/>
      <c r="IIA2341" s="142"/>
      <c r="IIB2341" s="142"/>
      <c r="IIC2341" s="142"/>
      <c r="IID2341" s="142"/>
      <c r="IIE2341" s="142"/>
      <c r="IIF2341" s="142"/>
      <c r="IIG2341" s="142"/>
      <c r="IIH2341" s="142"/>
      <c r="III2341" s="142"/>
      <c r="IIJ2341" s="142"/>
      <c r="IIK2341" s="142"/>
      <c r="IIL2341" s="142"/>
      <c r="IIM2341" s="142"/>
      <c r="IIN2341" s="142"/>
      <c r="IIO2341" s="142"/>
      <c r="IIP2341" s="142"/>
      <c r="IIQ2341" s="142"/>
      <c r="IIR2341" s="142"/>
      <c r="IIS2341" s="142"/>
      <c r="IIT2341" s="142"/>
      <c r="IIU2341" s="142"/>
      <c r="IIV2341" s="142"/>
      <c r="IIW2341" s="142"/>
      <c r="IIX2341" s="142"/>
      <c r="IIY2341" s="142"/>
      <c r="IIZ2341" s="142"/>
      <c r="IJA2341" s="142"/>
      <c r="IJB2341" s="142"/>
      <c r="IJC2341" s="142"/>
      <c r="IJD2341" s="142"/>
      <c r="IJE2341" s="142"/>
      <c r="IJF2341" s="142"/>
      <c r="IJG2341" s="142"/>
      <c r="IJH2341" s="142"/>
      <c r="IJI2341" s="142"/>
      <c r="IJJ2341" s="142"/>
      <c r="IJK2341" s="142"/>
      <c r="IJL2341" s="142"/>
      <c r="IJM2341" s="142"/>
      <c r="IJN2341" s="142"/>
      <c r="IJO2341" s="142"/>
      <c r="IJP2341" s="142"/>
      <c r="IJQ2341" s="142"/>
      <c r="IJR2341" s="142"/>
      <c r="IJS2341" s="142"/>
      <c r="IJT2341" s="142"/>
      <c r="IJU2341" s="142"/>
      <c r="IJV2341" s="142"/>
      <c r="IJW2341" s="142"/>
      <c r="IJX2341" s="142"/>
      <c r="IJY2341" s="142"/>
      <c r="IJZ2341" s="142"/>
      <c r="IKA2341" s="142"/>
      <c r="IKB2341" s="142"/>
      <c r="IKC2341" s="142"/>
      <c r="IKD2341" s="142"/>
      <c r="IKE2341" s="142"/>
      <c r="IKF2341" s="142"/>
      <c r="IKG2341" s="142"/>
      <c r="IKH2341" s="142"/>
      <c r="IKI2341" s="142"/>
      <c r="IKJ2341" s="142"/>
      <c r="IKK2341" s="142"/>
      <c r="IKL2341" s="142"/>
      <c r="IKM2341" s="142"/>
      <c r="IKN2341" s="142"/>
      <c r="IKO2341" s="142"/>
      <c r="IKP2341" s="142"/>
      <c r="IKQ2341" s="142"/>
      <c r="IKR2341" s="142"/>
      <c r="IKS2341" s="142"/>
      <c r="IKT2341" s="142"/>
      <c r="IKU2341" s="142"/>
      <c r="IKV2341" s="142"/>
      <c r="IKW2341" s="142"/>
      <c r="IKX2341" s="142"/>
      <c r="IKY2341" s="142"/>
      <c r="IKZ2341" s="142"/>
      <c r="ILA2341" s="142"/>
      <c r="ILB2341" s="142"/>
      <c r="ILC2341" s="142"/>
      <c r="ILD2341" s="142"/>
      <c r="ILE2341" s="142"/>
      <c r="ILF2341" s="142"/>
      <c r="ILG2341" s="142"/>
      <c r="ILH2341" s="142"/>
      <c r="ILI2341" s="142"/>
      <c r="ILJ2341" s="142"/>
      <c r="ILK2341" s="142"/>
      <c r="ILL2341" s="142"/>
      <c r="ILM2341" s="142"/>
      <c r="ILN2341" s="142"/>
      <c r="ILO2341" s="142"/>
      <c r="ILP2341" s="142"/>
      <c r="ILQ2341" s="142"/>
      <c r="ILR2341" s="142"/>
      <c r="ILS2341" s="142"/>
      <c r="ILT2341" s="142"/>
      <c r="ILU2341" s="142"/>
      <c r="ILV2341" s="142"/>
      <c r="ILW2341" s="142"/>
      <c r="ILX2341" s="142"/>
      <c r="ILY2341" s="142"/>
      <c r="ILZ2341" s="142"/>
      <c r="IMA2341" s="142"/>
      <c r="IMB2341" s="142"/>
      <c r="IMC2341" s="142"/>
      <c r="IMD2341" s="142"/>
      <c r="IME2341" s="142"/>
      <c r="IMF2341" s="142"/>
      <c r="IMG2341" s="142"/>
      <c r="IMH2341" s="142"/>
      <c r="IMI2341" s="142"/>
      <c r="IMJ2341" s="142"/>
      <c r="IMK2341" s="142"/>
      <c r="IML2341" s="142"/>
      <c r="IMM2341" s="142"/>
      <c r="IMN2341" s="142"/>
      <c r="IMO2341" s="142"/>
      <c r="IMP2341" s="142"/>
      <c r="IMQ2341" s="142"/>
      <c r="IMR2341" s="142"/>
      <c r="IMS2341" s="142"/>
      <c r="IMT2341" s="142"/>
      <c r="IMU2341" s="142"/>
      <c r="IMV2341" s="142"/>
      <c r="IMW2341" s="142"/>
      <c r="IMX2341" s="142"/>
      <c r="IMY2341" s="142"/>
      <c r="IMZ2341" s="142"/>
      <c r="INA2341" s="142"/>
      <c r="INB2341" s="142"/>
      <c r="INC2341" s="142"/>
      <c r="IND2341" s="142"/>
      <c r="INE2341" s="142"/>
      <c r="INF2341" s="142"/>
      <c r="ING2341" s="142"/>
      <c r="INH2341" s="142"/>
      <c r="INI2341" s="142"/>
      <c r="INJ2341" s="142"/>
      <c r="INK2341" s="142"/>
      <c r="INL2341" s="142"/>
      <c r="INM2341" s="142"/>
      <c r="INN2341" s="142"/>
      <c r="INO2341" s="142"/>
      <c r="INP2341" s="142"/>
      <c r="INQ2341" s="142"/>
      <c r="INR2341" s="142"/>
      <c r="INS2341" s="142"/>
      <c r="INT2341" s="142"/>
      <c r="INU2341" s="142"/>
      <c r="INV2341" s="142"/>
      <c r="INW2341" s="142"/>
      <c r="INX2341" s="142"/>
      <c r="INY2341" s="142"/>
      <c r="INZ2341" s="142"/>
      <c r="IOA2341" s="142"/>
      <c r="IOB2341" s="142"/>
      <c r="IOC2341" s="142"/>
      <c r="IOD2341" s="142"/>
      <c r="IOE2341" s="142"/>
      <c r="IOF2341" s="142"/>
      <c r="IOG2341" s="142"/>
      <c r="IOH2341" s="142"/>
      <c r="IOI2341" s="142"/>
      <c r="IOJ2341" s="142"/>
      <c r="IOK2341" s="142"/>
      <c r="IOL2341" s="142"/>
      <c r="IOM2341" s="142"/>
      <c r="ION2341" s="142"/>
      <c r="IOO2341" s="142"/>
      <c r="IOP2341" s="142"/>
      <c r="IOQ2341" s="142"/>
      <c r="IOR2341" s="142"/>
      <c r="IOS2341" s="142"/>
      <c r="IOT2341" s="142"/>
      <c r="IOU2341" s="142"/>
      <c r="IOV2341" s="142"/>
      <c r="IOW2341" s="142"/>
      <c r="IOX2341" s="142"/>
      <c r="IOY2341" s="142"/>
      <c r="IOZ2341" s="142"/>
      <c r="IPA2341" s="142"/>
      <c r="IPB2341" s="142"/>
      <c r="IPC2341" s="142"/>
      <c r="IPD2341" s="142"/>
      <c r="IPE2341" s="142"/>
      <c r="IPF2341" s="142"/>
      <c r="IPG2341" s="142"/>
      <c r="IPH2341" s="142"/>
      <c r="IPI2341" s="142"/>
      <c r="IPJ2341" s="142"/>
      <c r="IPK2341" s="142"/>
      <c r="IPL2341" s="142"/>
      <c r="IPM2341" s="142"/>
      <c r="IPN2341" s="142"/>
      <c r="IPO2341" s="142"/>
      <c r="IPP2341" s="142"/>
      <c r="IPQ2341" s="142"/>
      <c r="IPR2341" s="142"/>
      <c r="IPS2341" s="142"/>
      <c r="IPT2341" s="142"/>
      <c r="IPU2341" s="142"/>
      <c r="IPV2341" s="142"/>
      <c r="IPW2341" s="142"/>
      <c r="IPX2341" s="142"/>
      <c r="IPY2341" s="142"/>
      <c r="IPZ2341" s="142"/>
      <c r="IQA2341" s="142"/>
      <c r="IQB2341" s="142"/>
      <c r="IQC2341" s="142"/>
      <c r="IQD2341" s="142"/>
      <c r="IQE2341" s="142"/>
      <c r="IQF2341" s="142"/>
      <c r="IQG2341" s="142"/>
      <c r="IQH2341" s="142"/>
      <c r="IQI2341" s="142"/>
      <c r="IQJ2341" s="142"/>
      <c r="IQK2341" s="142"/>
      <c r="IQL2341" s="142"/>
      <c r="IQM2341" s="142"/>
      <c r="IQN2341" s="142"/>
      <c r="IQO2341" s="142"/>
      <c r="IQP2341" s="142"/>
      <c r="IQQ2341" s="142"/>
      <c r="IQR2341" s="142"/>
      <c r="IQS2341" s="142"/>
      <c r="IQT2341" s="142"/>
      <c r="IQU2341" s="142"/>
      <c r="IQV2341" s="142"/>
      <c r="IQW2341" s="142"/>
      <c r="IQX2341" s="142"/>
      <c r="IQY2341" s="142"/>
      <c r="IQZ2341" s="142"/>
      <c r="IRA2341" s="142"/>
      <c r="IRB2341" s="142"/>
      <c r="IRC2341" s="142"/>
      <c r="IRD2341" s="142"/>
      <c r="IRE2341" s="142"/>
      <c r="IRF2341" s="142"/>
      <c r="IRG2341" s="142"/>
      <c r="IRH2341" s="142"/>
      <c r="IRI2341" s="142"/>
      <c r="IRJ2341" s="142"/>
      <c r="IRK2341" s="142"/>
      <c r="IRL2341" s="142"/>
      <c r="IRM2341" s="142"/>
      <c r="IRN2341" s="142"/>
      <c r="IRO2341" s="142"/>
      <c r="IRP2341" s="142"/>
      <c r="IRQ2341" s="142"/>
      <c r="IRR2341" s="142"/>
      <c r="IRS2341" s="142"/>
      <c r="IRT2341" s="142"/>
      <c r="IRU2341" s="142"/>
      <c r="IRV2341" s="142"/>
      <c r="IRW2341" s="142"/>
      <c r="IRX2341" s="142"/>
      <c r="IRY2341" s="142"/>
      <c r="IRZ2341" s="142"/>
      <c r="ISA2341" s="142"/>
      <c r="ISB2341" s="142"/>
      <c r="ISC2341" s="142"/>
      <c r="ISD2341" s="142"/>
      <c r="ISE2341" s="142"/>
      <c r="ISF2341" s="142"/>
      <c r="ISG2341" s="142"/>
      <c r="ISH2341" s="142"/>
      <c r="ISI2341" s="142"/>
      <c r="ISJ2341" s="142"/>
      <c r="ISK2341" s="142"/>
      <c r="ISL2341" s="142"/>
      <c r="ISM2341" s="142"/>
      <c r="ISN2341" s="142"/>
      <c r="ISO2341" s="142"/>
      <c r="ISP2341" s="142"/>
      <c r="ISQ2341" s="142"/>
      <c r="ISR2341" s="142"/>
      <c r="ISS2341" s="142"/>
      <c r="IST2341" s="142"/>
      <c r="ISU2341" s="142"/>
      <c r="ISV2341" s="142"/>
      <c r="ISW2341" s="142"/>
      <c r="ISX2341" s="142"/>
      <c r="ISY2341" s="142"/>
      <c r="ISZ2341" s="142"/>
      <c r="ITA2341" s="142"/>
      <c r="ITB2341" s="142"/>
      <c r="ITC2341" s="142"/>
      <c r="ITD2341" s="142"/>
      <c r="ITE2341" s="142"/>
      <c r="ITF2341" s="142"/>
      <c r="ITG2341" s="142"/>
      <c r="ITH2341" s="142"/>
      <c r="ITI2341" s="142"/>
      <c r="ITJ2341" s="142"/>
      <c r="ITK2341" s="142"/>
      <c r="ITL2341" s="142"/>
      <c r="ITM2341" s="142"/>
      <c r="ITN2341" s="142"/>
      <c r="ITO2341" s="142"/>
      <c r="ITP2341" s="142"/>
      <c r="ITQ2341" s="142"/>
      <c r="ITR2341" s="142"/>
      <c r="ITS2341" s="142"/>
      <c r="ITT2341" s="142"/>
      <c r="ITU2341" s="142"/>
      <c r="ITV2341" s="142"/>
      <c r="ITW2341" s="142"/>
      <c r="ITX2341" s="142"/>
      <c r="ITY2341" s="142"/>
      <c r="ITZ2341" s="142"/>
      <c r="IUA2341" s="142"/>
      <c r="IUB2341" s="142"/>
      <c r="IUC2341" s="142"/>
      <c r="IUD2341" s="142"/>
      <c r="IUE2341" s="142"/>
      <c r="IUF2341" s="142"/>
      <c r="IUG2341" s="142"/>
      <c r="IUH2341" s="142"/>
      <c r="IUI2341" s="142"/>
      <c r="IUJ2341" s="142"/>
      <c r="IUK2341" s="142"/>
      <c r="IUL2341" s="142"/>
      <c r="IUM2341" s="142"/>
      <c r="IUN2341" s="142"/>
      <c r="IUO2341" s="142"/>
      <c r="IUP2341" s="142"/>
      <c r="IUQ2341" s="142"/>
      <c r="IUR2341" s="142"/>
      <c r="IUS2341" s="142"/>
      <c r="IUT2341" s="142"/>
      <c r="IUU2341" s="142"/>
      <c r="IUV2341" s="142"/>
      <c r="IUW2341" s="142"/>
      <c r="IUX2341" s="142"/>
      <c r="IUY2341" s="142"/>
      <c r="IUZ2341" s="142"/>
      <c r="IVA2341" s="142"/>
      <c r="IVB2341" s="142"/>
      <c r="IVC2341" s="142"/>
      <c r="IVD2341" s="142"/>
      <c r="IVE2341" s="142"/>
      <c r="IVF2341" s="142"/>
      <c r="IVG2341" s="142"/>
      <c r="IVH2341" s="142"/>
      <c r="IVI2341" s="142"/>
      <c r="IVJ2341" s="142"/>
      <c r="IVK2341" s="142"/>
      <c r="IVL2341" s="142"/>
      <c r="IVM2341" s="142"/>
      <c r="IVN2341" s="142"/>
      <c r="IVO2341" s="142"/>
      <c r="IVP2341" s="142"/>
      <c r="IVQ2341" s="142"/>
      <c r="IVR2341" s="142"/>
      <c r="IVS2341" s="142"/>
      <c r="IVT2341" s="142"/>
      <c r="IVU2341" s="142"/>
      <c r="IVV2341" s="142"/>
      <c r="IVW2341" s="142"/>
      <c r="IVX2341" s="142"/>
      <c r="IVY2341" s="142"/>
      <c r="IVZ2341" s="142"/>
      <c r="IWA2341" s="142"/>
      <c r="IWB2341" s="142"/>
      <c r="IWC2341" s="142"/>
      <c r="IWD2341" s="142"/>
      <c r="IWE2341" s="142"/>
      <c r="IWF2341" s="142"/>
      <c r="IWG2341" s="142"/>
      <c r="IWH2341" s="142"/>
      <c r="IWI2341" s="142"/>
      <c r="IWJ2341" s="142"/>
      <c r="IWK2341" s="142"/>
      <c r="IWL2341" s="142"/>
      <c r="IWM2341" s="142"/>
      <c r="IWN2341" s="142"/>
      <c r="IWO2341" s="142"/>
      <c r="IWP2341" s="142"/>
      <c r="IWQ2341" s="142"/>
      <c r="IWR2341" s="142"/>
      <c r="IWS2341" s="142"/>
      <c r="IWT2341" s="142"/>
      <c r="IWU2341" s="142"/>
      <c r="IWV2341" s="142"/>
      <c r="IWW2341" s="142"/>
      <c r="IWX2341" s="142"/>
      <c r="IWY2341" s="142"/>
      <c r="IWZ2341" s="142"/>
      <c r="IXA2341" s="142"/>
      <c r="IXB2341" s="142"/>
      <c r="IXC2341" s="142"/>
      <c r="IXD2341" s="142"/>
      <c r="IXE2341" s="142"/>
      <c r="IXF2341" s="142"/>
      <c r="IXG2341" s="142"/>
      <c r="IXH2341" s="142"/>
      <c r="IXI2341" s="142"/>
      <c r="IXJ2341" s="142"/>
      <c r="IXK2341" s="142"/>
      <c r="IXL2341" s="142"/>
      <c r="IXM2341" s="142"/>
      <c r="IXN2341" s="142"/>
      <c r="IXO2341" s="142"/>
      <c r="IXP2341" s="142"/>
      <c r="IXQ2341" s="142"/>
      <c r="IXR2341" s="142"/>
      <c r="IXS2341" s="142"/>
      <c r="IXT2341" s="142"/>
      <c r="IXU2341" s="142"/>
      <c r="IXV2341" s="142"/>
      <c r="IXW2341" s="142"/>
      <c r="IXX2341" s="142"/>
      <c r="IXY2341" s="142"/>
      <c r="IXZ2341" s="142"/>
      <c r="IYA2341" s="142"/>
      <c r="IYB2341" s="142"/>
      <c r="IYC2341" s="142"/>
      <c r="IYD2341" s="142"/>
      <c r="IYE2341" s="142"/>
      <c r="IYF2341" s="142"/>
      <c r="IYG2341" s="142"/>
      <c r="IYH2341" s="142"/>
      <c r="IYI2341" s="142"/>
      <c r="IYJ2341" s="142"/>
      <c r="IYK2341" s="142"/>
      <c r="IYL2341" s="142"/>
      <c r="IYM2341" s="142"/>
      <c r="IYN2341" s="142"/>
      <c r="IYO2341" s="142"/>
      <c r="IYP2341" s="142"/>
      <c r="IYQ2341" s="142"/>
      <c r="IYR2341" s="142"/>
      <c r="IYS2341" s="142"/>
      <c r="IYT2341" s="142"/>
      <c r="IYU2341" s="142"/>
      <c r="IYV2341" s="142"/>
      <c r="IYW2341" s="142"/>
      <c r="IYX2341" s="142"/>
      <c r="IYY2341" s="142"/>
      <c r="IYZ2341" s="142"/>
      <c r="IZA2341" s="142"/>
      <c r="IZB2341" s="142"/>
      <c r="IZC2341" s="142"/>
      <c r="IZD2341" s="142"/>
      <c r="IZE2341" s="142"/>
      <c r="IZF2341" s="142"/>
      <c r="IZG2341" s="142"/>
      <c r="IZH2341" s="142"/>
      <c r="IZI2341" s="142"/>
      <c r="IZJ2341" s="142"/>
      <c r="IZK2341" s="142"/>
      <c r="IZL2341" s="142"/>
      <c r="IZM2341" s="142"/>
      <c r="IZN2341" s="142"/>
      <c r="IZO2341" s="142"/>
      <c r="IZP2341" s="142"/>
      <c r="IZQ2341" s="142"/>
      <c r="IZR2341" s="142"/>
      <c r="IZS2341" s="142"/>
      <c r="IZT2341" s="142"/>
      <c r="IZU2341" s="142"/>
      <c r="IZV2341" s="142"/>
      <c r="IZW2341" s="142"/>
      <c r="IZX2341" s="142"/>
      <c r="IZY2341" s="142"/>
      <c r="IZZ2341" s="142"/>
      <c r="JAA2341" s="142"/>
      <c r="JAB2341" s="142"/>
      <c r="JAC2341" s="142"/>
      <c r="JAD2341" s="142"/>
      <c r="JAE2341" s="142"/>
      <c r="JAF2341" s="142"/>
      <c r="JAG2341" s="142"/>
      <c r="JAH2341" s="142"/>
      <c r="JAI2341" s="142"/>
      <c r="JAJ2341" s="142"/>
      <c r="JAK2341" s="142"/>
      <c r="JAL2341" s="142"/>
      <c r="JAM2341" s="142"/>
      <c r="JAN2341" s="142"/>
      <c r="JAO2341" s="142"/>
      <c r="JAP2341" s="142"/>
      <c r="JAQ2341" s="142"/>
      <c r="JAR2341" s="142"/>
      <c r="JAS2341" s="142"/>
      <c r="JAT2341" s="142"/>
      <c r="JAU2341" s="142"/>
      <c r="JAV2341" s="142"/>
      <c r="JAW2341" s="142"/>
      <c r="JAX2341" s="142"/>
      <c r="JAY2341" s="142"/>
      <c r="JAZ2341" s="142"/>
      <c r="JBA2341" s="142"/>
      <c r="JBB2341" s="142"/>
      <c r="JBC2341" s="142"/>
      <c r="JBD2341" s="142"/>
      <c r="JBE2341" s="142"/>
      <c r="JBF2341" s="142"/>
      <c r="JBG2341" s="142"/>
      <c r="JBH2341" s="142"/>
      <c r="JBI2341" s="142"/>
      <c r="JBJ2341" s="142"/>
      <c r="JBK2341" s="142"/>
      <c r="JBL2341" s="142"/>
      <c r="JBM2341" s="142"/>
      <c r="JBN2341" s="142"/>
      <c r="JBO2341" s="142"/>
      <c r="JBP2341" s="142"/>
      <c r="JBQ2341" s="142"/>
      <c r="JBR2341" s="142"/>
      <c r="JBS2341" s="142"/>
      <c r="JBT2341" s="142"/>
      <c r="JBU2341" s="142"/>
      <c r="JBV2341" s="142"/>
      <c r="JBW2341" s="142"/>
      <c r="JBX2341" s="142"/>
      <c r="JBY2341" s="142"/>
      <c r="JBZ2341" s="142"/>
      <c r="JCA2341" s="142"/>
      <c r="JCB2341" s="142"/>
      <c r="JCC2341" s="142"/>
      <c r="JCD2341" s="142"/>
      <c r="JCE2341" s="142"/>
      <c r="JCF2341" s="142"/>
      <c r="JCG2341" s="142"/>
      <c r="JCH2341" s="142"/>
      <c r="JCI2341" s="142"/>
      <c r="JCJ2341" s="142"/>
      <c r="JCK2341" s="142"/>
      <c r="JCL2341" s="142"/>
      <c r="JCM2341" s="142"/>
      <c r="JCN2341" s="142"/>
      <c r="JCO2341" s="142"/>
      <c r="JCP2341" s="142"/>
      <c r="JCQ2341" s="142"/>
      <c r="JCR2341" s="142"/>
      <c r="JCS2341" s="142"/>
      <c r="JCT2341" s="142"/>
      <c r="JCU2341" s="142"/>
      <c r="JCV2341" s="142"/>
      <c r="JCW2341" s="142"/>
      <c r="JCX2341" s="142"/>
      <c r="JCY2341" s="142"/>
      <c r="JCZ2341" s="142"/>
      <c r="JDA2341" s="142"/>
      <c r="JDB2341" s="142"/>
      <c r="JDC2341" s="142"/>
      <c r="JDD2341" s="142"/>
      <c r="JDE2341" s="142"/>
      <c r="JDF2341" s="142"/>
      <c r="JDG2341" s="142"/>
      <c r="JDH2341" s="142"/>
      <c r="JDI2341" s="142"/>
      <c r="JDJ2341" s="142"/>
      <c r="JDK2341" s="142"/>
      <c r="JDL2341" s="142"/>
      <c r="JDM2341" s="142"/>
      <c r="JDN2341" s="142"/>
      <c r="JDO2341" s="142"/>
      <c r="JDP2341" s="142"/>
      <c r="JDQ2341" s="142"/>
      <c r="JDR2341" s="142"/>
      <c r="JDS2341" s="142"/>
      <c r="JDT2341" s="142"/>
      <c r="JDU2341" s="142"/>
      <c r="JDV2341" s="142"/>
      <c r="JDW2341" s="142"/>
      <c r="JDX2341" s="142"/>
      <c r="JDY2341" s="142"/>
      <c r="JDZ2341" s="142"/>
      <c r="JEA2341" s="142"/>
      <c r="JEB2341" s="142"/>
      <c r="JEC2341" s="142"/>
      <c r="JED2341" s="142"/>
      <c r="JEE2341" s="142"/>
      <c r="JEF2341" s="142"/>
      <c r="JEG2341" s="142"/>
      <c r="JEH2341" s="142"/>
      <c r="JEI2341" s="142"/>
      <c r="JEJ2341" s="142"/>
      <c r="JEK2341" s="142"/>
      <c r="JEL2341" s="142"/>
      <c r="JEM2341" s="142"/>
      <c r="JEN2341" s="142"/>
      <c r="JEO2341" s="142"/>
      <c r="JEP2341" s="142"/>
      <c r="JEQ2341" s="142"/>
      <c r="JER2341" s="142"/>
      <c r="JES2341" s="142"/>
      <c r="JET2341" s="142"/>
      <c r="JEU2341" s="142"/>
      <c r="JEV2341" s="142"/>
      <c r="JEW2341" s="142"/>
      <c r="JEX2341" s="142"/>
      <c r="JEY2341" s="142"/>
      <c r="JEZ2341" s="142"/>
      <c r="JFA2341" s="142"/>
      <c r="JFB2341" s="142"/>
      <c r="JFC2341" s="142"/>
      <c r="JFD2341" s="142"/>
      <c r="JFE2341" s="142"/>
      <c r="JFF2341" s="142"/>
      <c r="JFG2341" s="142"/>
      <c r="JFH2341" s="142"/>
      <c r="JFI2341" s="142"/>
      <c r="JFJ2341" s="142"/>
      <c r="JFK2341" s="142"/>
      <c r="JFL2341" s="142"/>
      <c r="JFM2341" s="142"/>
      <c r="JFN2341" s="142"/>
      <c r="JFO2341" s="142"/>
      <c r="JFP2341" s="142"/>
      <c r="JFQ2341" s="142"/>
      <c r="JFR2341" s="142"/>
      <c r="JFS2341" s="142"/>
      <c r="JFT2341" s="142"/>
      <c r="JFU2341" s="142"/>
      <c r="JFV2341" s="142"/>
      <c r="JFW2341" s="142"/>
      <c r="JFX2341" s="142"/>
      <c r="JFY2341" s="142"/>
      <c r="JFZ2341" s="142"/>
      <c r="JGA2341" s="142"/>
      <c r="JGB2341" s="142"/>
      <c r="JGC2341" s="142"/>
      <c r="JGD2341" s="142"/>
      <c r="JGE2341" s="142"/>
      <c r="JGF2341" s="142"/>
      <c r="JGG2341" s="142"/>
      <c r="JGH2341" s="142"/>
      <c r="JGI2341" s="142"/>
      <c r="JGJ2341" s="142"/>
      <c r="JGK2341" s="142"/>
      <c r="JGL2341" s="142"/>
      <c r="JGM2341" s="142"/>
      <c r="JGN2341" s="142"/>
      <c r="JGO2341" s="142"/>
      <c r="JGP2341" s="142"/>
      <c r="JGQ2341" s="142"/>
      <c r="JGR2341" s="142"/>
      <c r="JGS2341" s="142"/>
      <c r="JGT2341" s="142"/>
      <c r="JGU2341" s="142"/>
      <c r="JGV2341" s="142"/>
      <c r="JGW2341" s="142"/>
      <c r="JGX2341" s="142"/>
      <c r="JGY2341" s="142"/>
      <c r="JGZ2341" s="142"/>
      <c r="JHA2341" s="142"/>
      <c r="JHB2341" s="142"/>
      <c r="JHC2341" s="142"/>
      <c r="JHD2341" s="142"/>
      <c r="JHE2341" s="142"/>
      <c r="JHF2341" s="142"/>
      <c r="JHG2341" s="142"/>
      <c r="JHH2341" s="142"/>
      <c r="JHI2341" s="142"/>
      <c r="JHJ2341" s="142"/>
      <c r="JHK2341" s="142"/>
      <c r="JHL2341" s="142"/>
      <c r="JHM2341" s="142"/>
      <c r="JHN2341" s="142"/>
      <c r="JHO2341" s="142"/>
      <c r="JHP2341" s="142"/>
      <c r="JHQ2341" s="142"/>
      <c r="JHR2341" s="142"/>
      <c r="JHS2341" s="142"/>
      <c r="JHT2341" s="142"/>
      <c r="JHU2341" s="142"/>
      <c r="JHV2341" s="142"/>
      <c r="JHW2341" s="142"/>
      <c r="JHX2341" s="142"/>
      <c r="JHY2341" s="142"/>
      <c r="JHZ2341" s="142"/>
      <c r="JIA2341" s="142"/>
      <c r="JIB2341" s="142"/>
      <c r="JIC2341" s="142"/>
      <c r="JID2341" s="142"/>
      <c r="JIE2341" s="142"/>
      <c r="JIF2341" s="142"/>
      <c r="JIG2341" s="142"/>
      <c r="JIH2341" s="142"/>
      <c r="JII2341" s="142"/>
      <c r="JIJ2341" s="142"/>
      <c r="JIK2341" s="142"/>
      <c r="JIL2341" s="142"/>
      <c r="JIM2341" s="142"/>
      <c r="JIN2341" s="142"/>
      <c r="JIO2341" s="142"/>
      <c r="JIP2341" s="142"/>
      <c r="JIQ2341" s="142"/>
      <c r="JIR2341" s="142"/>
      <c r="JIS2341" s="142"/>
      <c r="JIT2341" s="142"/>
      <c r="JIU2341" s="142"/>
      <c r="JIV2341" s="142"/>
      <c r="JIW2341" s="142"/>
      <c r="JIX2341" s="142"/>
      <c r="JIY2341" s="142"/>
      <c r="JIZ2341" s="142"/>
      <c r="JJA2341" s="142"/>
      <c r="JJB2341" s="142"/>
      <c r="JJC2341" s="142"/>
      <c r="JJD2341" s="142"/>
      <c r="JJE2341" s="142"/>
      <c r="JJF2341" s="142"/>
      <c r="JJG2341" s="142"/>
      <c r="JJH2341" s="142"/>
      <c r="JJI2341" s="142"/>
      <c r="JJJ2341" s="142"/>
      <c r="JJK2341" s="142"/>
      <c r="JJL2341" s="142"/>
      <c r="JJM2341" s="142"/>
      <c r="JJN2341" s="142"/>
      <c r="JJO2341" s="142"/>
      <c r="JJP2341" s="142"/>
      <c r="JJQ2341" s="142"/>
      <c r="JJR2341" s="142"/>
      <c r="JJS2341" s="142"/>
      <c r="JJT2341" s="142"/>
      <c r="JJU2341" s="142"/>
      <c r="JJV2341" s="142"/>
      <c r="JJW2341" s="142"/>
      <c r="JJX2341" s="142"/>
      <c r="JJY2341" s="142"/>
      <c r="JJZ2341" s="142"/>
      <c r="JKA2341" s="142"/>
      <c r="JKB2341" s="142"/>
      <c r="JKC2341" s="142"/>
      <c r="JKD2341" s="142"/>
      <c r="JKE2341" s="142"/>
      <c r="JKF2341" s="142"/>
      <c r="JKG2341" s="142"/>
      <c r="JKH2341" s="142"/>
      <c r="JKI2341" s="142"/>
      <c r="JKJ2341" s="142"/>
      <c r="JKK2341" s="142"/>
      <c r="JKL2341" s="142"/>
      <c r="JKM2341" s="142"/>
      <c r="JKN2341" s="142"/>
      <c r="JKO2341" s="142"/>
      <c r="JKP2341" s="142"/>
      <c r="JKQ2341" s="142"/>
      <c r="JKR2341" s="142"/>
      <c r="JKS2341" s="142"/>
      <c r="JKT2341" s="142"/>
      <c r="JKU2341" s="142"/>
      <c r="JKV2341" s="142"/>
      <c r="JKW2341" s="142"/>
      <c r="JKX2341" s="142"/>
      <c r="JKY2341" s="142"/>
      <c r="JKZ2341" s="142"/>
      <c r="JLA2341" s="142"/>
      <c r="JLB2341" s="142"/>
      <c r="JLC2341" s="142"/>
      <c r="JLD2341" s="142"/>
      <c r="JLE2341" s="142"/>
      <c r="JLF2341" s="142"/>
      <c r="JLG2341" s="142"/>
      <c r="JLH2341" s="142"/>
      <c r="JLI2341" s="142"/>
      <c r="JLJ2341" s="142"/>
      <c r="JLK2341" s="142"/>
      <c r="JLL2341" s="142"/>
      <c r="JLM2341" s="142"/>
      <c r="JLN2341" s="142"/>
      <c r="JLO2341" s="142"/>
      <c r="JLP2341" s="142"/>
      <c r="JLQ2341" s="142"/>
      <c r="JLR2341" s="142"/>
      <c r="JLS2341" s="142"/>
      <c r="JLT2341" s="142"/>
      <c r="JLU2341" s="142"/>
      <c r="JLV2341" s="142"/>
      <c r="JLW2341" s="142"/>
      <c r="JLX2341" s="142"/>
      <c r="JLY2341" s="142"/>
      <c r="JLZ2341" s="142"/>
      <c r="JMA2341" s="142"/>
      <c r="JMB2341" s="142"/>
      <c r="JMC2341" s="142"/>
      <c r="JMD2341" s="142"/>
      <c r="JME2341" s="142"/>
      <c r="JMF2341" s="142"/>
      <c r="JMG2341" s="142"/>
      <c r="JMH2341" s="142"/>
      <c r="JMI2341" s="142"/>
      <c r="JMJ2341" s="142"/>
      <c r="JMK2341" s="142"/>
      <c r="JML2341" s="142"/>
      <c r="JMM2341" s="142"/>
      <c r="JMN2341" s="142"/>
      <c r="JMO2341" s="142"/>
      <c r="JMP2341" s="142"/>
      <c r="JMQ2341" s="142"/>
      <c r="JMR2341" s="142"/>
      <c r="JMS2341" s="142"/>
      <c r="JMT2341" s="142"/>
      <c r="JMU2341" s="142"/>
      <c r="JMV2341" s="142"/>
      <c r="JMW2341" s="142"/>
      <c r="JMX2341" s="142"/>
      <c r="JMY2341" s="142"/>
      <c r="JMZ2341" s="142"/>
      <c r="JNA2341" s="142"/>
      <c r="JNB2341" s="142"/>
      <c r="JNC2341" s="142"/>
      <c r="JND2341" s="142"/>
      <c r="JNE2341" s="142"/>
      <c r="JNF2341" s="142"/>
      <c r="JNG2341" s="142"/>
      <c r="JNH2341" s="142"/>
      <c r="JNI2341" s="142"/>
      <c r="JNJ2341" s="142"/>
      <c r="JNK2341" s="142"/>
      <c r="JNL2341" s="142"/>
      <c r="JNM2341" s="142"/>
      <c r="JNN2341" s="142"/>
      <c r="JNO2341" s="142"/>
      <c r="JNP2341" s="142"/>
      <c r="JNQ2341" s="142"/>
      <c r="JNR2341" s="142"/>
      <c r="JNS2341" s="142"/>
      <c r="JNT2341" s="142"/>
      <c r="JNU2341" s="142"/>
      <c r="JNV2341" s="142"/>
      <c r="JNW2341" s="142"/>
      <c r="JNX2341" s="142"/>
      <c r="JNY2341" s="142"/>
      <c r="JNZ2341" s="142"/>
      <c r="JOA2341" s="142"/>
      <c r="JOB2341" s="142"/>
      <c r="JOC2341" s="142"/>
      <c r="JOD2341" s="142"/>
      <c r="JOE2341" s="142"/>
      <c r="JOF2341" s="142"/>
      <c r="JOG2341" s="142"/>
      <c r="JOH2341" s="142"/>
      <c r="JOI2341" s="142"/>
      <c r="JOJ2341" s="142"/>
      <c r="JOK2341" s="142"/>
      <c r="JOL2341" s="142"/>
      <c r="JOM2341" s="142"/>
      <c r="JON2341" s="142"/>
      <c r="JOO2341" s="142"/>
      <c r="JOP2341" s="142"/>
      <c r="JOQ2341" s="142"/>
      <c r="JOR2341" s="142"/>
      <c r="JOS2341" s="142"/>
      <c r="JOT2341" s="142"/>
      <c r="JOU2341" s="142"/>
      <c r="JOV2341" s="142"/>
      <c r="JOW2341" s="142"/>
      <c r="JOX2341" s="142"/>
      <c r="JOY2341" s="142"/>
      <c r="JOZ2341" s="142"/>
      <c r="JPA2341" s="142"/>
      <c r="JPB2341" s="142"/>
      <c r="JPC2341" s="142"/>
      <c r="JPD2341" s="142"/>
      <c r="JPE2341" s="142"/>
      <c r="JPF2341" s="142"/>
      <c r="JPG2341" s="142"/>
      <c r="JPH2341" s="142"/>
      <c r="JPI2341" s="142"/>
      <c r="JPJ2341" s="142"/>
      <c r="JPK2341" s="142"/>
      <c r="JPL2341" s="142"/>
      <c r="JPM2341" s="142"/>
      <c r="JPN2341" s="142"/>
      <c r="JPO2341" s="142"/>
      <c r="JPP2341" s="142"/>
      <c r="JPQ2341" s="142"/>
      <c r="JPR2341" s="142"/>
      <c r="JPS2341" s="142"/>
      <c r="JPT2341" s="142"/>
      <c r="JPU2341" s="142"/>
      <c r="JPV2341" s="142"/>
      <c r="JPW2341" s="142"/>
      <c r="JPX2341" s="142"/>
      <c r="JPY2341" s="142"/>
      <c r="JPZ2341" s="142"/>
      <c r="JQA2341" s="142"/>
      <c r="JQB2341" s="142"/>
      <c r="JQC2341" s="142"/>
      <c r="JQD2341" s="142"/>
      <c r="JQE2341" s="142"/>
      <c r="JQF2341" s="142"/>
      <c r="JQG2341" s="142"/>
      <c r="JQH2341" s="142"/>
      <c r="JQI2341" s="142"/>
      <c r="JQJ2341" s="142"/>
      <c r="JQK2341" s="142"/>
      <c r="JQL2341" s="142"/>
      <c r="JQM2341" s="142"/>
      <c r="JQN2341" s="142"/>
      <c r="JQO2341" s="142"/>
      <c r="JQP2341" s="142"/>
      <c r="JQQ2341" s="142"/>
      <c r="JQR2341" s="142"/>
      <c r="JQS2341" s="142"/>
      <c r="JQT2341" s="142"/>
      <c r="JQU2341" s="142"/>
      <c r="JQV2341" s="142"/>
      <c r="JQW2341" s="142"/>
      <c r="JQX2341" s="142"/>
      <c r="JQY2341" s="142"/>
      <c r="JQZ2341" s="142"/>
      <c r="JRA2341" s="142"/>
      <c r="JRB2341" s="142"/>
      <c r="JRC2341" s="142"/>
      <c r="JRD2341" s="142"/>
      <c r="JRE2341" s="142"/>
      <c r="JRF2341" s="142"/>
      <c r="JRG2341" s="142"/>
      <c r="JRH2341" s="142"/>
      <c r="JRI2341" s="142"/>
      <c r="JRJ2341" s="142"/>
      <c r="JRK2341" s="142"/>
      <c r="JRL2341" s="142"/>
      <c r="JRM2341" s="142"/>
      <c r="JRN2341" s="142"/>
      <c r="JRO2341" s="142"/>
      <c r="JRP2341" s="142"/>
      <c r="JRQ2341" s="142"/>
      <c r="JRR2341" s="142"/>
      <c r="JRS2341" s="142"/>
      <c r="JRT2341" s="142"/>
      <c r="JRU2341" s="142"/>
      <c r="JRV2341" s="142"/>
      <c r="JRW2341" s="142"/>
      <c r="JRX2341" s="142"/>
      <c r="JRY2341" s="142"/>
      <c r="JRZ2341" s="142"/>
      <c r="JSA2341" s="142"/>
      <c r="JSB2341" s="142"/>
      <c r="JSC2341" s="142"/>
      <c r="JSD2341" s="142"/>
      <c r="JSE2341" s="142"/>
      <c r="JSF2341" s="142"/>
      <c r="JSG2341" s="142"/>
      <c r="JSH2341" s="142"/>
      <c r="JSI2341" s="142"/>
      <c r="JSJ2341" s="142"/>
      <c r="JSK2341" s="142"/>
      <c r="JSL2341" s="142"/>
      <c r="JSM2341" s="142"/>
      <c r="JSN2341" s="142"/>
      <c r="JSO2341" s="142"/>
      <c r="JSP2341" s="142"/>
      <c r="JSQ2341" s="142"/>
      <c r="JSR2341" s="142"/>
      <c r="JSS2341" s="142"/>
      <c r="JST2341" s="142"/>
      <c r="JSU2341" s="142"/>
      <c r="JSV2341" s="142"/>
      <c r="JSW2341" s="142"/>
      <c r="JSX2341" s="142"/>
      <c r="JSY2341" s="142"/>
      <c r="JSZ2341" s="142"/>
      <c r="JTA2341" s="142"/>
      <c r="JTB2341" s="142"/>
      <c r="JTC2341" s="142"/>
      <c r="JTD2341" s="142"/>
      <c r="JTE2341" s="142"/>
      <c r="JTF2341" s="142"/>
      <c r="JTG2341" s="142"/>
      <c r="JTH2341" s="142"/>
      <c r="JTI2341" s="142"/>
      <c r="JTJ2341" s="142"/>
      <c r="JTK2341" s="142"/>
      <c r="JTL2341" s="142"/>
      <c r="JTM2341" s="142"/>
      <c r="JTN2341" s="142"/>
      <c r="JTO2341" s="142"/>
      <c r="JTP2341" s="142"/>
      <c r="JTQ2341" s="142"/>
      <c r="JTR2341" s="142"/>
      <c r="JTS2341" s="142"/>
      <c r="JTT2341" s="142"/>
      <c r="JTU2341" s="142"/>
      <c r="JTV2341" s="142"/>
      <c r="JTW2341" s="142"/>
      <c r="JTX2341" s="142"/>
      <c r="JTY2341" s="142"/>
      <c r="JTZ2341" s="142"/>
      <c r="JUA2341" s="142"/>
      <c r="JUB2341" s="142"/>
      <c r="JUC2341" s="142"/>
      <c r="JUD2341" s="142"/>
      <c r="JUE2341" s="142"/>
      <c r="JUF2341" s="142"/>
      <c r="JUG2341" s="142"/>
      <c r="JUH2341" s="142"/>
      <c r="JUI2341" s="142"/>
      <c r="JUJ2341" s="142"/>
      <c r="JUK2341" s="142"/>
      <c r="JUL2341" s="142"/>
      <c r="JUM2341" s="142"/>
      <c r="JUN2341" s="142"/>
      <c r="JUO2341" s="142"/>
      <c r="JUP2341" s="142"/>
      <c r="JUQ2341" s="142"/>
      <c r="JUR2341" s="142"/>
      <c r="JUS2341" s="142"/>
      <c r="JUT2341" s="142"/>
      <c r="JUU2341" s="142"/>
      <c r="JUV2341" s="142"/>
      <c r="JUW2341" s="142"/>
      <c r="JUX2341" s="142"/>
      <c r="JUY2341" s="142"/>
      <c r="JUZ2341" s="142"/>
      <c r="JVA2341" s="142"/>
      <c r="JVB2341" s="142"/>
      <c r="JVC2341" s="142"/>
      <c r="JVD2341" s="142"/>
      <c r="JVE2341" s="142"/>
      <c r="JVF2341" s="142"/>
      <c r="JVG2341" s="142"/>
      <c r="JVH2341" s="142"/>
      <c r="JVI2341" s="142"/>
      <c r="JVJ2341" s="142"/>
      <c r="JVK2341" s="142"/>
      <c r="JVL2341" s="142"/>
      <c r="JVM2341" s="142"/>
      <c r="JVN2341" s="142"/>
      <c r="JVO2341" s="142"/>
      <c r="JVP2341" s="142"/>
      <c r="JVQ2341" s="142"/>
      <c r="JVR2341" s="142"/>
      <c r="JVS2341" s="142"/>
      <c r="JVT2341" s="142"/>
      <c r="JVU2341" s="142"/>
      <c r="JVV2341" s="142"/>
      <c r="JVW2341" s="142"/>
      <c r="JVX2341" s="142"/>
      <c r="JVY2341" s="142"/>
      <c r="JVZ2341" s="142"/>
      <c r="JWA2341" s="142"/>
      <c r="JWB2341" s="142"/>
      <c r="JWC2341" s="142"/>
      <c r="JWD2341" s="142"/>
      <c r="JWE2341" s="142"/>
      <c r="JWF2341" s="142"/>
      <c r="JWG2341" s="142"/>
      <c r="JWH2341" s="142"/>
      <c r="JWI2341" s="142"/>
      <c r="JWJ2341" s="142"/>
      <c r="JWK2341" s="142"/>
      <c r="JWL2341" s="142"/>
      <c r="JWM2341" s="142"/>
      <c r="JWN2341" s="142"/>
      <c r="JWO2341" s="142"/>
      <c r="JWP2341" s="142"/>
      <c r="JWQ2341" s="142"/>
      <c r="JWR2341" s="142"/>
      <c r="JWS2341" s="142"/>
      <c r="JWT2341" s="142"/>
      <c r="JWU2341" s="142"/>
      <c r="JWV2341" s="142"/>
      <c r="JWW2341" s="142"/>
      <c r="JWX2341" s="142"/>
      <c r="JWY2341" s="142"/>
      <c r="JWZ2341" s="142"/>
      <c r="JXA2341" s="142"/>
      <c r="JXB2341" s="142"/>
      <c r="JXC2341" s="142"/>
      <c r="JXD2341" s="142"/>
      <c r="JXE2341" s="142"/>
      <c r="JXF2341" s="142"/>
      <c r="JXG2341" s="142"/>
      <c r="JXH2341" s="142"/>
      <c r="JXI2341" s="142"/>
      <c r="JXJ2341" s="142"/>
      <c r="JXK2341" s="142"/>
      <c r="JXL2341" s="142"/>
      <c r="JXM2341" s="142"/>
      <c r="JXN2341" s="142"/>
      <c r="JXO2341" s="142"/>
      <c r="JXP2341" s="142"/>
      <c r="JXQ2341" s="142"/>
      <c r="JXR2341" s="142"/>
      <c r="JXS2341" s="142"/>
      <c r="JXT2341" s="142"/>
      <c r="JXU2341" s="142"/>
      <c r="JXV2341" s="142"/>
      <c r="JXW2341" s="142"/>
      <c r="JXX2341" s="142"/>
      <c r="JXY2341" s="142"/>
      <c r="JXZ2341" s="142"/>
      <c r="JYA2341" s="142"/>
      <c r="JYB2341" s="142"/>
      <c r="JYC2341" s="142"/>
      <c r="JYD2341" s="142"/>
      <c r="JYE2341" s="142"/>
      <c r="JYF2341" s="142"/>
      <c r="JYG2341" s="142"/>
      <c r="JYH2341" s="142"/>
      <c r="JYI2341" s="142"/>
      <c r="JYJ2341" s="142"/>
      <c r="JYK2341" s="142"/>
      <c r="JYL2341" s="142"/>
      <c r="JYM2341" s="142"/>
      <c r="JYN2341" s="142"/>
      <c r="JYO2341" s="142"/>
      <c r="JYP2341" s="142"/>
      <c r="JYQ2341" s="142"/>
      <c r="JYR2341" s="142"/>
      <c r="JYS2341" s="142"/>
      <c r="JYT2341" s="142"/>
      <c r="JYU2341" s="142"/>
      <c r="JYV2341" s="142"/>
      <c r="JYW2341" s="142"/>
      <c r="JYX2341" s="142"/>
      <c r="JYY2341" s="142"/>
      <c r="JYZ2341" s="142"/>
      <c r="JZA2341" s="142"/>
      <c r="JZB2341" s="142"/>
      <c r="JZC2341" s="142"/>
      <c r="JZD2341" s="142"/>
      <c r="JZE2341" s="142"/>
      <c r="JZF2341" s="142"/>
      <c r="JZG2341" s="142"/>
      <c r="JZH2341" s="142"/>
      <c r="JZI2341" s="142"/>
      <c r="JZJ2341" s="142"/>
      <c r="JZK2341" s="142"/>
      <c r="JZL2341" s="142"/>
      <c r="JZM2341" s="142"/>
      <c r="JZN2341" s="142"/>
      <c r="JZO2341" s="142"/>
      <c r="JZP2341" s="142"/>
      <c r="JZQ2341" s="142"/>
      <c r="JZR2341" s="142"/>
      <c r="JZS2341" s="142"/>
      <c r="JZT2341" s="142"/>
      <c r="JZU2341" s="142"/>
      <c r="JZV2341" s="142"/>
      <c r="JZW2341" s="142"/>
      <c r="JZX2341" s="142"/>
      <c r="JZY2341" s="142"/>
      <c r="JZZ2341" s="142"/>
      <c r="KAA2341" s="142"/>
      <c r="KAB2341" s="142"/>
      <c r="KAC2341" s="142"/>
      <c r="KAD2341" s="142"/>
      <c r="KAE2341" s="142"/>
      <c r="KAF2341" s="142"/>
      <c r="KAG2341" s="142"/>
      <c r="KAH2341" s="142"/>
      <c r="KAI2341" s="142"/>
      <c r="KAJ2341" s="142"/>
      <c r="KAK2341" s="142"/>
      <c r="KAL2341" s="142"/>
      <c r="KAM2341" s="142"/>
      <c r="KAN2341" s="142"/>
      <c r="KAO2341" s="142"/>
      <c r="KAP2341" s="142"/>
      <c r="KAQ2341" s="142"/>
      <c r="KAR2341" s="142"/>
      <c r="KAS2341" s="142"/>
      <c r="KAT2341" s="142"/>
      <c r="KAU2341" s="142"/>
      <c r="KAV2341" s="142"/>
      <c r="KAW2341" s="142"/>
      <c r="KAX2341" s="142"/>
      <c r="KAY2341" s="142"/>
      <c r="KAZ2341" s="142"/>
      <c r="KBA2341" s="142"/>
      <c r="KBB2341" s="142"/>
      <c r="KBC2341" s="142"/>
      <c r="KBD2341" s="142"/>
      <c r="KBE2341" s="142"/>
      <c r="KBF2341" s="142"/>
      <c r="KBG2341" s="142"/>
      <c r="KBH2341" s="142"/>
      <c r="KBI2341" s="142"/>
      <c r="KBJ2341" s="142"/>
      <c r="KBK2341" s="142"/>
      <c r="KBL2341" s="142"/>
      <c r="KBM2341" s="142"/>
      <c r="KBN2341" s="142"/>
      <c r="KBO2341" s="142"/>
      <c r="KBP2341" s="142"/>
      <c r="KBQ2341" s="142"/>
      <c r="KBR2341" s="142"/>
      <c r="KBS2341" s="142"/>
      <c r="KBT2341" s="142"/>
      <c r="KBU2341" s="142"/>
      <c r="KBV2341" s="142"/>
      <c r="KBW2341" s="142"/>
      <c r="KBX2341" s="142"/>
      <c r="KBY2341" s="142"/>
      <c r="KBZ2341" s="142"/>
      <c r="KCA2341" s="142"/>
      <c r="KCB2341" s="142"/>
      <c r="KCC2341" s="142"/>
      <c r="KCD2341" s="142"/>
      <c r="KCE2341" s="142"/>
      <c r="KCF2341" s="142"/>
      <c r="KCG2341" s="142"/>
      <c r="KCH2341" s="142"/>
      <c r="KCI2341" s="142"/>
      <c r="KCJ2341" s="142"/>
      <c r="KCK2341" s="142"/>
      <c r="KCL2341" s="142"/>
      <c r="KCM2341" s="142"/>
      <c r="KCN2341" s="142"/>
      <c r="KCO2341" s="142"/>
      <c r="KCP2341" s="142"/>
      <c r="KCQ2341" s="142"/>
      <c r="KCR2341" s="142"/>
      <c r="KCS2341" s="142"/>
      <c r="KCT2341" s="142"/>
      <c r="KCU2341" s="142"/>
      <c r="KCV2341" s="142"/>
      <c r="KCW2341" s="142"/>
      <c r="KCX2341" s="142"/>
      <c r="KCY2341" s="142"/>
      <c r="KCZ2341" s="142"/>
      <c r="KDA2341" s="142"/>
      <c r="KDB2341" s="142"/>
      <c r="KDC2341" s="142"/>
      <c r="KDD2341" s="142"/>
      <c r="KDE2341" s="142"/>
      <c r="KDF2341" s="142"/>
      <c r="KDG2341" s="142"/>
      <c r="KDH2341" s="142"/>
      <c r="KDI2341" s="142"/>
      <c r="KDJ2341" s="142"/>
      <c r="KDK2341" s="142"/>
      <c r="KDL2341" s="142"/>
      <c r="KDM2341" s="142"/>
      <c r="KDN2341" s="142"/>
      <c r="KDO2341" s="142"/>
      <c r="KDP2341" s="142"/>
      <c r="KDQ2341" s="142"/>
      <c r="KDR2341" s="142"/>
      <c r="KDS2341" s="142"/>
      <c r="KDT2341" s="142"/>
      <c r="KDU2341" s="142"/>
      <c r="KDV2341" s="142"/>
      <c r="KDW2341" s="142"/>
      <c r="KDX2341" s="142"/>
      <c r="KDY2341" s="142"/>
      <c r="KDZ2341" s="142"/>
      <c r="KEA2341" s="142"/>
      <c r="KEB2341" s="142"/>
      <c r="KEC2341" s="142"/>
      <c r="KED2341" s="142"/>
      <c r="KEE2341" s="142"/>
      <c r="KEF2341" s="142"/>
      <c r="KEG2341" s="142"/>
      <c r="KEH2341" s="142"/>
      <c r="KEI2341" s="142"/>
      <c r="KEJ2341" s="142"/>
      <c r="KEK2341" s="142"/>
      <c r="KEL2341" s="142"/>
      <c r="KEM2341" s="142"/>
      <c r="KEN2341" s="142"/>
      <c r="KEO2341" s="142"/>
      <c r="KEP2341" s="142"/>
      <c r="KEQ2341" s="142"/>
      <c r="KER2341" s="142"/>
      <c r="KES2341" s="142"/>
      <c r="KET2341" s="142"/>
      <c r="KEU2341" s="142"/>
      <c r="KEV2341" s="142"/>
      <c r="KEW2341" s="142"/>
      <c r="KEX2341" s="142"/>
      <c r="KEY2341" s="142"/>
      <c r="KEZ2341" s="142"/>
      <c r="KFA2341" s="142"/>
      <c r="KFB2341" s="142"/>
      <c r="KFC2341" s="142"/>
      <c r="KFD2341" s="142"/>
      <c r="KFE2341" s="142"/>
      <c r="KFF2341" s="142"/>
      <c r="KFG2341" s="142"/>
      <c r="KFH2341" s="142"/>
      <c r="KFI2341" s="142"/>
      <c r="KFJ2341" s="142"/>
      <c r="KFK2341" s="142"/>
      <c r="KFL2341" s="142"/>
      <c r="KFM2341" s="142"/>
      <c r="KFN2341" s="142"/>
      <c r="KFO2341" s="142"/>
      <c r="KFP2341" s="142"/>
      <c r="KFQ2341" s="142"/>
      <c r="KFR2341" s="142"/>
      <c r="KFS2341" s="142"/>
      <c r="KFT2341" s="142"/>
      <c r="KFU2341" s="142"/>
      <c r="KFV2341" s="142"/>
      <c r="KFW2341" s="142"/>
      <c r="KFX2341" s="142"/>
      <c r="KFY2341" s="142"/>
      <c r="KFZ2341" s="142"/>
      <c r="KGA2341" s="142"/>
      <c r="KGB2341" s="142"/>
      <c r="KGC2341" s="142"/>
      <c r="KGD2341" s="142"/>
      <c r="KGE2341" s="142"/>
      <c r="KGF2341" s="142"/>
      <c r="KGG2341" s="142"/>
      <c r="KGH2341" s="142"/>
      <c r="KGI2341" s="142"/>
      <c r="KGJ2341" s="142"/>
      <c r="KGK2341" s="142"/>
      <c r="KGL2341" s="142"/>
      <c r="KGM2341" s="142"/>
      <c r="KGN2341" s="142"/>
      <c r="KGO2341" s="142"/>
      <c r="KGP2341" s="142"/>
      <c r="KGQ2341" s="142"/>
      <c r="KGR2341" s="142"/>
      <c r="KGS2341" s="142"/>
      <c r="KGT2341" s="142"/>
      <c r="KGU2341" s="142"/>
      <c r="KGV2341" s="142"/>
      <c r="KGW2341" s="142"/>
      <c r="KGX2341" s="142"/>
      <c r="KGY2341" s="142"/>
      <c r="KGZ2341" s="142"/>
      <c r="KHA2341" s="142"/>
      <c r="KHB2341" s="142"/>
      <c r="KHC2341" s="142"/>
      <c r="KHD2341" s="142"/>
      <c r="KHE2341" s="142"/>
      <c r="KHF2341" s="142"/>
      <c r="KHG2341" s="142"/>
      <c r="KHH2341" s="142"/>
      <c r="KHI2341" s="142"/>
      <c r="KHJ2341" s="142"/>
      <c r="KHK2341" s="142"/>
      <c r="KHL2341" s="142"/>
      <c r="KHM2341" s="142"/>
      <c r="KHN2341" s="142"/>
      <c r="KHO2341" s="142"/>
      <c r="KHP2341" s="142"/>
      <c r="KHQ2341" s="142"/>
      <c r="KHR2341" s="142"/>
      <c r="KHS2341" s="142"/>
      <c r="KHT2341" s="142"/>
      <c r="KHU2341" s="142"/>
      <c r="KHV2341" s="142"/>
      <c r="KHW2341" s="142"/>
      <c r="KHX2341" s="142"/>
      <c r="KHY2341" s="142"/>
      <c r="KHZ2341" s="142"/>
      <c r="KIA2341" s="142"/>
      <c r="KIB2341" s="142"/>
      <c r="KIC2341" s="142"/>
      <c r="KID2341" s="142"/>
      <c r="KIE2341" s="142"/>
      <c r="KIF2341" s="142"/>
      <c r="KIG2341" s="142"/>
      <c r="KIH2341" s="142"/>
      <c r="KII2341" s="142"/>
      <c r="KIJ2341" s="142"/>
      <c r="KIK2341" s="142"/>
      <c r="KIL2341" s="142"/>
      <c r="KIM2341" s="142"/>
      <c r="KIN2341" s="142"/>
      <c r="KIO2341" s="142"/>
      <c r="KIP2341" s="142"/>
      <c r="KIQ2341" s="142"/>
      <c r="KIR2341" s="142"/>
      <c r="KIS2341" s="142"/>
      <c r="KIT2341" s="142"/>
      <c r="KIU2341" s="142"/>
      <c r="KIV2341" s="142"/>
      <c r="KIW2341" s="142"/>
      <c r="KIX2341" s="142"/>
      <c r="KIY2341" s="142"/>
      <c r="KIZ2341" s="142"/>
      <c r="KJA2341" s="142"/>
      <c r="KJB2341" s="142"/>
      <c r="KJC2341" s="142"/>
      <c r="KJD2341" s="142"/>
      <c r="KJE2341" s="142"/>
      <c r="KJF2341" s="142"/>
      <c r="KJG2341" s="142"/>
      <c r="KJH2341" s="142"/>
      <c r="KJI2341" s="142"/>
      <c r="KJJ2341" s="142"/>
      <c r="KJK2341" s="142"/>
      <c r="KJL2341" s="142"/>
      <c r="KJM2341" s="142"/>
      <c r="KJN2341" s="142"/>
      <c r="KJO2341" s="142"/>
      <c r="KJP2341" s="142"/>
      <c r="KJQ2341" s="142"/>
      <c r="KJR2341" s="142"/>
      <c r="KJS2341" s="142"/>
      <c r="KJT2341" s="142"/>
      <c r="KJU2341" s="142"/>
      <c r="KJV2341" s="142"/>
      <c r="KJW2341" s="142"/>
      <c r="KJX2341" s="142"/>
      <c r="KJY2341" s="142"/>
      <c r="KJZ2341" s="142"/>
      <c r="KKA2341" s="142"/>
      <c r="KKB2341" s="142"/>
      <c r="KKC2341" s="142"/>
      <c r="KKD2341" s="142"/>
      <c r="KKE2341" s="142"/>
      <c r="KKF2341" s="142"/>
      <c r="KKG2341" s="142"/>
      <c r="KKH2341" s="142"/>
      <c r="KKI2341" s="142"/>
      <c r="KKJ2341" s="142"/>
      <c r="KKK2341" s="142"/>
      <c r="KKL2341" s="142"/>
      <c r="KKM2341" s="142"/>
      <c r="KKN2341" s="142"/>
      <c r="KKO2341" s="142"/>
      <c r="KKP2341" s="142"/>
      <c r="KKQ2341" s="142"/>
      <c r="KKR2341" s="142"/>
      <c r="KKS2341" s="142"/>
      <c r="KKT2341" s="142"/>
      <c r="KKU2341" s="142"/>
      <c r="KKV2341" s="142"/>
      <c r="KKW2341" s="142"/>
      <c r="KKX2341" s="142"/>
      <c r="KKY2341" s="142"/>
      <c r="KKZ2341" s="142"/>
      <c r="KLA2341" s="142"/>
      <c r="KLB2341" s="142"/>
      <c r="KLC2341" s="142"/>
      <c r="KLD2341" s="142"/>
      <c r="KLE2341" s="142"/>
      <c r="KLF2341" s="142"/>
      <c r="KLG2341" s="142"/>
      <c r="KLH2341" s="142"/>
      <c r="KLI2341" s="142"/>
      <c r="KLJ2341" s="142"/>
      <c r="KLK2341" s="142"/>
      <c r="KLL2341" s="142"/>
      <c r="KLM2341" s="142"/>
      <c r="KLN2341" s="142"/>
      <c r="KLO2341" s="142"/>
      <c r="KLP2341" s="142"/>
      <c r="KLQ2341" s="142"/>
      <c r="KLR2341" s="142"/>
      <c r="KLS2341" s="142"/>
      <c r="KLT2341" s="142"/>
      <c r="KLU2341" s="142"/>
      <c r="KLV2341" s="142"/>
      <c r="KLW2341" s="142"/>
      <c r="KLX2341" s="142"/>
      <c r="KLY2341" s="142"/>
      <c r="KLZ2341" s="142"/>
      <c r="KMA2341" s="142"/>
      <c r="KMB2341" s="142"/>
      <c r="KMC2341" s="142"/>
      <c r="KMD2341" s="142"/>
      <c r="KME2341" s="142"/>
      <c r="KMF2341" s="142"/>
      <c r="KMG2341" s="142"/>
      <c r="KMH2341" s="142"/>
      <c r="KMI2341" s="142"/>
      <c r="KMJ2341" s="142"/>
      <c r="KMK2341" s="142"/>
      <c r="KML2341" s="142"/>
      <c r="KMM2341" s="142"/>
      <c r="KMN2341" s="142"/>
      <c r="KMO2341" s="142"/>
      <c r="KMP2341" s="142"/>
      <c r="KMQ2341" s="142"/>
      <c r="KMR2341" s="142"/>
      <c r="KMS2341" s="142"/>
      <c r="KMT2341" s="142"/>
      <c r="KMU2341" s="142"/>
      <c r="KMV2341" s="142"/>
      <c r="KMW2341" s="142"/>
      <c r="KMX2341" s="142"/>
      <c r="KMY2341" s="142"/>
      <c r="KMZ2341" s="142"/>
      <c r="KNA2341" s="142"/>
      <c r="KNB2341" s="142"/>
      <c r="KNC2341" s="142"/>
      <c r="KND2341" s="142"/>
      <c r="KNE2341" s="142"/>
      <c r="KNF2341" s="142"/>
      <c r="KNG2341" s="142"/>
      <c r="KNH2341" s="142"/>
      <c r="KNI2341" s="142"/>
      <c r="KNJ2341" s="142"/>
      <c r="KNK2341" s="142"/>
      <c r="KNL2341" s="142"/>
      <c r="KNM2341" s="142"/>
      <c r="KNN2341" s="142"/>
      <c r="KNO2341" s="142"/>
      <c r="KNP2341" s="142"/>
      <c r="KNQ2341" s="142"/>
      <c r="KNR2341" s="142"/>
      <c r="KNS2341" s="142"/>
      <c r="KNT2341" s="142"/>
      <c r="KNU2341" s="142"/>
      <c r="KNV2341" s="142"/>
      <c r="KNW2341" s="142"/>
      <c r="KNX2341" s="142"/>
      <c r="KNY2341" s="142"/>
      <c r="KNZ2341" s="142"/>
      <c r="KOA2341" s="142"/>
      <c r="KOB2341" s="142"/>
      <c r="KOC2341" s="142"/>
      <c r="KOD2341" s="142"/>
      <c r="KOE2341" s="142"/>
      <c r="KOF2341" s="142"/>
      <c r="KOG2341" s="142"/>
      <c r="KOH2341" s="142"/>
      <c r="KOI2341" s="142"/>
      <c r="KOJ2341" s="142"/>
      <c r="KOK2341" s="142"/>
      <c r="KOL2341" s="142"/>
      <c r="KOM2341" s="142"/>
      <c r="KON2341" s="142"/>
      <c r="KOO2341" s="142"/>
      <c r="KOP2341" s="142"/>
      <c r="KOQ2341" s="142"/>
      <c r="KOR2341" s="142"/>
      <c r="KOS2341" s="142"/>
      <c r="KOT2341" s="142"/>
      <c r="KOU2341" s="142"/>
      <c r="KOV2341" s="142"/>
      <c r="KOW2341" s="142"/>
      <c r="KOX2341" s="142"/>
      <c r="KOY2341" s="142"/>
      <c r="KOZ2341" s="142"/>
      <c r="KPA2341" s="142"/>
      <c r="KPB2341" s="142"/>
      <c r="KPC2341" s="142"/>
      <c r="KPD2341" s="142"/>
      <c r="KPE2341" s="142"/>
      <c r="KPF2341" s="142"/>
      <c r="KPG2341" s="142"/>
      <c r="KPH2341" s="142"/>
      <c r="KPI2341" s="142"/>
      <c r="KPJ2341" s="142"/>
      <c r="KPK2341" s="142"/>
      <c r="KPL2341" s="142"/>
      <c r="KPM2341" s="142"/>
      <c r="KPN2341" s="142"/>
      <c r="KPO2341" s="142"/>
      <c r="KPP2341" s="142"/>
      <c r="KPQ2341" s="142"/>
      <c r="KPR2341" s="142"/>
      <c r="KPS2341" s="142"/>
      <c r="KPT2341" s="142"/>
      <c r="KPU2341" s="142"/>
      <c r="KPV2341" s="142"/>
      <c r="KPW2341" s="142"/>
      <c r="KPX2341" s="142"/>
      <c r="KPY2341" s="142"/>
      <c r="KPZ2341" s="142"/>
      <c r="KQA2341" s="142"/>
      <c r="KQB2341" s="142"/>
      <c r="KQC2341" s="142"/>
      <c r="KQD2341" s="142"/>
      <c r="KQE2341" s="142"/>
      <c r="KQF2341" s="142"/>
      <c r="KQG2341" s="142"/>
      <c r="KQH2341" s="142"/>
      <c r="KQI2341" s="142"/>
      <c r="KQJ2341" s="142"/>
      <c r="KQK2341" s="142"/>
      <c r="KQL2341" s="142"/>
      <c r="KQM2341" s="142"/>
      <c r="KQN2341" s="142"/>
      <c r="KQO2341" s="142"/>
      <c r="KQP2341" s="142"/>
      <c r="KQQ2341" s="142"/>
      <c r="KQR2341" s="142"/>
      <c r="KQS2341" s="142"/>
      <c r="KQT2341" s="142"/>
      <c r="KQU2341" s="142"/>
      <c r="KQV2341" s="142"/>
      <c r="KQW2341" s="142"/>
      <c r="KQX2341" s="142"/>
      <c r="KQY2341" s="142"/>
      <c r="KQZ2341" s="142"/>
      <c r="KRA2341" s="142"/>
      <c r="KRB2341" s="142"/>
      <c r="KRC2341" s="142"/>
      <c r="KRD2341" s="142"/>
      <c r="KRE2341" s="142"/>
      <c r="KRF2341" s="142"/>
      <c r="KRG2341" s="142"/>
      <c r="KRH2341" s="142"/>
      <c r="KRI2341" s="142"/>
      <c r="KRJ2341" s="142"/>
      <c r="KRK2341" s="142"/>
      <c r="KRL2341" s="142"/>
      <c r="KRM2341" s="142"/>
      <c r="KRN2341" s="142"/>
      <c r="KRO2341" s="142"/>
      <c r="KRP2341" s="142"/>
      <c r="KRQ2341" s="142"/>
      <c r="KRR2341" s="142"/>
      <c r="KRS2341" s="142"/>
      <c r="KRT2341" s="142"/>
      <c r="KRU2341" s="142"/>
      <c r="KRV2341" s="142"/>
      <c r="KRW2341" s="142"/>
      <c r="KRX2341" s="142"/>
      <c r="KRY2341" s="142"/>
      <c r="KRZ2341" s="142"/>
      <c r="KSA2341" s="142"/>
      <c r="KSB2341" s="142"/>
      <c r="KSC2341" s="142"/>
      <c r="KSD2341" s="142"/>
      <c r="KSE2341" s="142"/>
      <c r="KSF2341" s="142"/>
      <c r="KSG2341" s="142"/>
      <c r="KSH2341" s="142"/>
      <c r="KSI2341" s="142"/>
      <c r="KSJ2341" s="142"/>
      <c r="KSK2341" s="142"/>
      <c r="KSL2341" s="142"/>
      <c r="KSM2341" s="142"/>
      <c r="KSN2341" s="142"/>
      <c r="KSO2341" s="142"/>
      <c r="KSP2341" s="142"/>
      <c r="KSQ2341" s="142"/>
      <c r="KSR2341" s="142"/>
      <c r="KSS2341" s="142"/>
      <c r="KST2341" s="142"/>
      <c r="KSU2341" s="142"/>
      <c r="KSV2341" s="142"/>
      <c r="KSW2341" s="142"/>
      <c r="KSX2341" s="142"/>
      <c r="KSY2341" s="142"/>
      <c r="KSZ2341" s="142"/>
      <c r="KTA2341" s="142"/>
      <c r="KTB2341" s="142"/>
      <c r="KTC2341" s="142"/>
      <c r="KTD2341" s="142"/>
      <c r="KTE2341" s="142"/>
      <c r="KTF2341" s="142"/>
      <c r="KTG2341" s="142"/>
      <c r="KTH2341" s="142"/>
      <c r="KTI2341" s="142"/>
      <c r="KTJ2341" s="142"/>
      <c r="KTK2341" s="142"/>
      <c r="KTL2341" s="142"/>
      <c r="KTM2341" s="142"/>
      <c r="KTN2341" s="142"/>
      <c r="KTO2341" s="142"/>
      <c r="KTP2341" s="142"/>
      <c r="KTQ2341" s="142"/>
      <c r="KTR2341" s="142"/>
      <c r="KTS2341" s="142"/>
      <c r="KTT2341" s="142"/>
      <c r="KTU2341" s="142"/>
      <c r="KTV2341" s="142"/>
      <c r="KTW2341" s="142"/>
      <c r="KTX2341" s="142"/>
      <c r="KTY2341" s="142"/>
      <c r="KTZ2341" s="142"/>
      <c r="KUA2341" s="142"/>
      <c r="KUB2341" s="142"/>
      <c r="KUC2341" s="142"/>
      <c r="KUD2341" s="142"/>
      <c r="KUE2341" s="142"/>
      <c r="KUF2341" s="142"/>
      <c r="KUG2341" s="142"/>
      <c r="KUH2341" s="142"/>
      <c r="KUI2341" s="142"/>
      <c r="KUJ2341" s="142"/>
      <c r="KUK2341" s="142"/>
      <c r="KUL2341" s="142"/>
      <c r="KUM2341" s="142"/>
      <c r="KUN2341" s="142"/>
      <c r="KUO2341" s="142"/>
      <c r="KUP2341" s="142"/>
      <c r="KUQ2341" s="142"/>
      <c r="KUR2341" s="142"/>
      <c r="KUS2341" s="142"/>
      <c r="KUT2341" s="142"/>
      <c r="KUU2341" s="142"/>
      <c r="KUV2341" s="142"/>
      <c r="KUW2341" s="142"/>
      <c r="KUX2341" s="142"/>
      <c r="KUY2341" s="142"/>
      <c r="KUZ2341" s="142"/>
      <c r="KVA2341" s="142"/>
      <c r="KVB2341" s="142"/>
      <c r="KVC2341" s="142"/>
      <c r="KVD2341" s="142"/>
      <c r="KVE2341" s="142"/>
      <c r="KVF2341" s="142"/>
      <c r="KVG2341" s="142"/>
      <c r="KVH2341" s="142"/>
      <c r="KVI2341" s="142"/>
      <c r="KVJ2341" s="142"/>
      <c r="KVK2341" s="142"/>
      <c r="KVL2341" s="142"/>
      <c r="KVM2341" s="142"/>
      <c r="KVN2341" s="142"/>
      <c r="KVO2341" s="142"/>
      <c r="KVP2341" s="142"/>
      <c r="KVQ2341" s="142"/>
      <c r="KVR2341" s="142"/>
      <c r="KVS2341" s="142"/>
      <c r="KVT2341" s="142"/>
      <c r="KVU2341" s="142"/>
      <c r="KVV2341" s="142"/>
      <c r="KVW2341" s="142"/>
      <c r="KVX2341" s="142"/>
      <c r="KVY2341" s="142"/>
      <c r="KVZ2341" s="142"/>
      <c r="KWA2341" s="142"/>
      <c r="KWB2341" s="142"/>
      <c r="KWC2341" s="142"/>
      <c r="KWD2341" s="142"/>
      <c r="KWE2341" s="142"/>
      <c r="KWF2341" s="142"/>
      <c r="KWG2341" s="142"/>
      <c r="KWH2341" s="142"/>
      <c r="KWI2341" s="142"/>
      <c r="KWJ2341" s="142"/>
      <c r="KWK2341" s="142"/>
      <c r="KWL2341" s="142"/>
      <c r="KWM2341" s="142"/>
      <c r="KWN2341" s="142"/>
      <c r="KWO2341" s="142"/>
      <c r="KWP2341" s="142"/>
      <c r="KWQ2341" s="142"/>
      <c r="KWR2341" s="142"/>
      <c r="KWS2341" s="142"/>
      <c r="KWT2341" s="142"/>
      <c r="KWU2341" s="142"/>
      <c r="KWV2341" s="142"/>
      <c r="KWW2341" s="142"/>
      <c r="KWX2341" s="142"/>
      <c r="KWY2341" s="142"/>
      <c r="KWZ2341" s="142"/>
      <c r="KXA2341" s="142"/>
      <c r="KXB2341" s="142"/>
      <c r="KXC2341" s="142"/>
      <c r="KXD2341" s="142"/>
      <c r="KXE2341" s="142"/>
      <c r="KXF2341" s="142"/>
      <c r="KXG2341" s="142"/>
      <c r="KXH2341" s="142"/>
      <c r="KXI2341" s="142"/>
      <c r="KXJ2341" s="142"/>
      <c r="KXK2341" s="142"/>
      <c r="KXL2341" s="142"/>
      <c r="KXM2341" s="142"/>
      <c r="KXN2341" s="142"/>
      <c r="KXO2341" s="142"/>
      <c r="KXP2341" s="142"/>
      <c r="KXQ2341" s="142"/>
      <c r="KXR2341" s="142"/>
      <c r="KXS2341" s="142"/>
      <c r="KXT2341" s="142"/>
      <c r="KXU2341" s="142"/>
      <c r="KXV2341" s="142"/>
      <c r="KXW2341" s="142"/>
      <c r="KXX2341" s="142"/>
      <c r="KXY2341" s="142"/>
      <c r="KXZ2341" s="142"/>
      <c r="KYA2341" s="142"/>
      <c r="KYB2341" s="142"/>
      <c r="KYC2341" s="142"/>
      <c r="KYD2341" s="142"/>
      <c r="KYE2341" s="142"/>
      <c r="KYF2341" s="142"/>
      <c r="KYG2341" s="142"/>
      <c r="KYH2341" s="142"/>
      <c r="KYI2341" s="142"/>
      <c r="KYJ2341" s="142"/>
      <c r="KYK2341" s="142"/>
      <c r="KYL2341" s="142"/>
      <c r="KYM2341" s="142"/>
      <c r="KYN2341" s="142"/>
      <c r="KYO2341" s="142"/>
      <c r="KYP2341" s="142"/>
      <c r="KYQ2341" s="142"/>
      <c r="KYR2341" s="142"/>
      <c r="KYS2341" s="142"/>
      <c r="KYT2341" s="142"/>
      <c r="KYU2341" s="142"/>
      <c r="KYV2341" s="142"/>
      <c r="KYW2341" s="142"/>
      <c r="KYX2341" s="142"/>
      <c r="KYY2341" s="142"/>
      <c r="KYZ2341" s="142"/>
      <c r="KZA2341" s="142"/>
      <c r="KZB2341" s="142"/>
      <c r="KZC2341" s="142"/>
      <c r="KZD2341" s="142"/>
      <c r="KZE2341" s="142"/>
      <c r="KZF2341" s="142"/>
      <c r="KZG2341" s="142"/>
      <c r="KZH2341" s="142"/>
      <c r="KZI2341" s="142"/>
      <c r="KZJ2341" s="142"/>
      <c r="KZK2341" s="142"/>
      <c r="KZL2341" s="142"/>
      <c r="KZM2341" s="142"/>
      <c r="KZN2341" s="142"/>
      <c r="KZO2341" s="142"/>
      <c r="KZP2341" s="142"/>
      <c r="KZQ2341" s="142"/>
      <c r="KZR2341" s="142"/>
      <c r="KZS2341" s="142"/>
      <c r="KZT2341" s="142"/>
      <c r="KZU2341" s="142"/>
      <c r="KZV2341" s="142"/>
      <c r="KZW2341" s="142"/>
      <c r="KZX2341" s="142"/>
      <c r="KZY2341" s="142"/>
      <c r="KZZ2341" s="142"/>
      <c r="LAA2341" s="142"/>
      <c r="LAB2341" s="142"/>
      <c r="LAC2341" s="142"/>
      <c r="LAD2341" s="142"/>
      <c r="LAE2341" s="142"/>
      <c r="LAF2341" s="142"/>
      <c r="LAG2341" s="142"/>
      <c r="LAH2341" s="142"/>
      <c r="LAI2341" s="142"/>
      <c r="LAJ2341" s="142"/>
      <c r="LAK2341" s="142"/>
      <c r="LAL2341" s="142"/>
      <c r="LAM2341" s="142"/>
      <c r="LAN2341" s="142"/>
      <c r="LAO2341" s="142"/>
      <c r="LAP2341" s="142"/>
      <c r="LAQ2341" s="142"/>
      <c r="LAR2341" s="142"/>
      <c r="LAS2341" s="142"/>
      <c r="LAT2341" s="142"/>
      <c r="LAU2341" s="142"/>
      <c r="LAV2341" s="142"/>
      <c r="LAW2341" s="142"/>
      <c r="LAX2341" s="142"/>
      <c r="LAY2341" s="142"/>
      <c r="LAZ2341" s="142"/>
      <c r="LBA2341" s="142"/>
      <c r="LBB2341" s="142"/>
      <c r="LBC2341" s="142"/>
      <c r="LBD2341" s="142"/>
      <c r="LBE2341" s="142"/>
      <c r="LBF2341" s="142"/>
      <c r="LBG2341" s="142"/>
      <c r="LBH2341" s="142"/>
      <c r="LBI2341" s="142"/>
      <c r="LBJ2341" s="142"/>
      <c r="LBK2341" s="142"/>
      <c r="LBL2341" s="142"/>
      <c r="LBM2341" s="142"/>
      <c r="LBN2341" s="142"/>
      <c r="LBO2341" s="142"/>
      <c r="LBP2341" s="142"/>
      <c r="LBQ2341" s="142"/>
      <c r="LBR2341" s="142"/>
      <c r="LBS2341" s="142"/>
      <c r="LBT2341" s="142"/>
      <c r="LBU2341" s="142"/>
      <c r="LBV2341" s="142"/>
      <c r="LBW2341" s="142"/>
      <c r="LBX2341" s="142"/>
      <c r="LBY2341" s="142"/>
      <c r="LBZ2341" s="142"/>
      <c r="LCA2341" s="142"/>
      <c r="LCB2341" s="142"/>
      <c r="LCC2341" s="142"/>
      <c r="LCD2341" s="142"/>
      <c r="LCE2341" s="142"/>
      <c r="LCF2341" s="142"/>
      <c r="LCG2341" s="142"/>
      <c r="LCH2341" s="142"/>
      <c r="LCI2341" s="142"/>
      <c r="LCJ2341" s="142"/>
      <c r="LCK2341" s="142"/>
      <c r="LCL2341" s="142"/>
      <c r="LCM2341" s="142"/>
      <c r="LCN2341" s="142"/>
      <c r="LCO2341" s="142"/>
      <c r="LCP2341" s="142"/>
      <c r="LCQ2341" s="142"/>
      <c r="LCR2341" s="142"/>
      <c r="LCS2341" s="142"/>
      <c r="LCT2341" s="142"/>
      <c r="LCU2341" s="142"/>
      <c r="LCV2341" s="142"/>
      <c r="LCW2341" s="142"/>
      <c r="LCX2341" s="142"/>
      <c r="LCY2341" s="142"/>
      <c r="LCZ2341" s="142"/>
      <c r="LDA2341" s="142"/>
      <c r="LDB2341" s="142"/>
      <c r="LDC2341" s="142"/>
      <c r="LDD2341" s="142"/>
      <c r="LDE2341" s="142"/>
      <c r="LDF2341" s="142"/>
      <c r="LDG2341" s="142"/>
      <c r="LDH2341" s="142"/>
      <c r="LDI2341" s="142"/>
      <c r="LDJ2341" s="142"/>
      <c r="LDK2341" s="142"/>
      <c r="LDL2341" s="142"/>
      <c r="LDM2341" s="142"/>
      <c r="LDN2341" s="142"/>
      <c r="LDO2341" s="142"/>
      <c r="LDP2341" s="142"/>
      <c r="LDQ2341" s="142"/>
      <c r="LDR2341" s="142"/>
      <c r="LDS2341" s="142"/>
      <c r="LDT2341" s="142"/>
      <c r="LDU2341" s="142"/>
      <c r="LDV2341" s="142"/>
      <c r="LDW2341" s="142"/>
      <c r="LDX2341" s="142"/>
      <c r="LDY2341" s="142"/>
      <c r="LDZ2341" s="142"/>
      <c r="LEA2341" s="142"/>
      <c r="LEB2341" s="142"/>
      <c r="LEC2341" s="142"/>
      <c r="LED2341" s="142"/>
      <c r="LEE2341" s="142"/>
      <c r="LEF2341" s="142"/>
      <c r="LEG2341" s="142"/>
      <c r="LEH2341" s="142"/>
      <c r="LEI2341" s="142"/>
      <c r="LEJ2341" s="142"/>
      <c r="LEK2341" s="142"/>
      <c r="LEL2341" s="142"/>
      <c r="LEM2341" s="142"/>
      <c r="LEN2341" s="142"/>
      <c r="LEO2341" s="142"/>
      <c r="LEP2341" s="142"/>
      <c r="LEQ2341" s="142"/>
      <c r="LER2341" s="142"/>
      <c r="LES2341" s="142"/>
      <c r="LET2341" s="142"/>
      <c r="LEU2341" s="142"/>
      <c r="LEV2341" s="142"/>
      <c r="LEW2341" s="142"/>
      <c r="LEX2341" s="142"/>
      <c r="LEY2341" s="142"/>
      <c r="LEZ2341" s="142"/>
      <c r="LFA2341" s="142"/>
      <c r="LFB2341" s="142"/>
      <c r="LFC2341" s="142"/>
      <c r="LFD2341" s="142"/>
      <c r="LFE2341" s="142"/>
      <c r="LFF2341" s="142"/>
      <c r="LFG2341" s="142"/>
      <c r="LFH2341" s="142"/>
      <c r="LFI2341" s="142"/>
      <c r="LFJ2341" s="142"/>
      <c r="LFK2341" s="142"/>
      <c r="LFL2341" s="142"/>
      <c r="LFM2341" s="142"/>
      <c r="LFN2341" s="142"/>
      <c r="LFO2341" s="142"/>
      <c r="LFP2341" s="142"/>
      <c r="LFQ2341" s="142"/>
      <c r="LFR2341" s="142"/>
      <c r="LFS2341" s="142"/>
      <c r="LFT2341" s="142"/>
      <c r="LFU2341" s="142"/>
      <c r="LFV2341" s="142"/>
      <c r="LFW2341" s="142"/>
      <c r="LFX2341" s="142"/>
      <c r="LFY2341" s="142"/>
      <c r="LFZ2341" s="142"/>
      <c r="LGA2341" s="142"/>
      <c r="LGB2341" s="142"/>
      <c r="LGC2341" s="142"/>
      <c r="LGD2341" s="142"/>
      <c r="LGE2341" s="142"/>
      <c r="LGF2341" s="142"/>
      <c r="LGG2341" s="142"/>
      <c r="LGH2341" s="142"/>
      <c r="LGI2341" s="142"/>
      <c r="LGJ2341" s="142"/>
      <c r="LGK2341" s="142"/>
      <c r="LGL2341" s="142"/>
      <c r="LGM2341" s="142"/>
      <c r="LGN2341" s="142"/>
      <c r="LGO2341" s="142"/>
      <c r="LGP2341" s="142"/>
      <c r="LGQ2341" s="142"/>
      <c r="LGR2341" s="142"/>
      <c r="LGS2341" s="142"/>
      <c r="LGT2341" s="142"/>
      <c r="LGU2341" s="142"/>
      <c r="LGV2341" s="142"/>
      <c r="LGW2341" s="142"/>
      <c r="LGX2341" s="142"/>
      <c r="LGY2341" s="142"/>
      <c r="LGZ2341" s="142"/>
      <c r="LHA2341" s="142"/>
      <c r="LHB2341" s="142"/>
      <c r="LHC2341" s="142"/>
      <c r="LHD2341" s="142"/>
      <c r="LHE2341" s="142"/>
      <c r="LHF2341" s="142"/>
      <c r="LHG2341" s="142"/>
      <c r="LHH2341" s="142"/>
      <c r="LHI2341" s="142"/>
      <c r="LHJ2341" s="142"/>
      <c r="LHK2341" s="142"/>
      <c r="LHL2341" s="142"/>
      <c r="LHM2341" s="142"/>
      <c r="LHN2341" s="142"/>
      <c r="LHO2341" s="142"/>
      <c r="LHP2341" s="142"/>
      <c r="LHQ2341" s="142"/>
      <c r="LHR2341" s="142"/>
      <c r="LHS2341" s="142"/>
      <c r="LHT2341" s="142"/>
      <c r="LHU2341" s="142"/>
      <c r="LHV2341" s="142"/>
      <c r="LHW2341" s="142"/>
      <c r="LHX2341" s="142"/>
      <c r="LHY2341" s="142"/>
      <c r="LHZ2341" s="142"/>
      <c r="LIA2341" s="142"/>
      <c r="LIB2341" s="142"/>
      <c r="LIC2341" s="142"/>
      <c r="LID2341" s="142"/>
      <c r="LIE2341" s="142"/>
      <c r="LIF2341" s="142"/>
      <c r="LIG2341" s="142"/>
      <c r="LIH2341" s="142"/>
      <c r="LII2341" s="142"/>
      <c r="LIJ2341" s="142"/>
      <c r="LIK2341" s="142"/>
      <c r="LIL2341" s="142"/>
      <c r="LIM2341" s="142"/>
      <c r="LIN2341" s="142"/>
      <c r="LIO2341" s="142"/>
      <c r="LIP2341" s="142"/>
      <c r="LIQ2341" s="142"/>
      <c r="LIR2341" s="142"/>
      <c r="LIS2341" s="142"/>
      <c r="LIT2341" s="142"/>
      <c r="LIU2341" s="142"/>
      <c r="LIV2341" s="142"/>
      <c r="LIW2341" s="142"/>
      <c r="LIX2341" s="142"/>
      <c r="LIY2341" s="142"/>
      <c r="LIZ2341" s="142"/>
      <c r="LJA2341" s="142"/>
      <c r="LJB2341" s="142"/>
      <c r="LJC2341" s="142"/>
      <c r="LJD2341" s="142"/>
      <c r="LJE2341" s="142"/>
      <c r="LJF2341" s="142"/>
      <c r="LJG2341" s="142"/>
      <c r="LJH2341" s="142"/>
      <c r="LJI2341" s="142"/>
      <c r="LJJ2341" s="142"/>
      <c r="LJK2341" s="142"/>
      <c r="LJL2341" s="142"/>
      <c r="LJM2341" s="142"/>
      <c r="LJN2341" s="142"/>
      <c r="LJO2341" s="142"/>
      <c r="LJP2341" s="142"/>
      <c r="LJQ2341" s="142"/>
      <c r="LJR2341" s="142"/>
      <c r="LJS2341" s="142"/>
      <c r="LJT2341" s="142"/>
      <c r="LJU2341" s="142"/>
      <c r="LJV2341" s="142"/>
      <c r="LJW2341" s="142"/>
      <c r="LJX2341" s="142"/>
      <c r="LJY2341" s="142"/>
      <c r="LJZ2341" s="142"/>
      <c r="LKA2341" s="142"/>
      <c r="LKB2341" s="142"/>
      <c r="LKC2341" s="142"/>
      <c r="LKD2341" s="142"/>
      <c r="LKE2341" s="142"/>
      <c r="LKF2341" s="142"/>
      <c r="LKG2341" s="142"/>
      <c r="LKH2341" s="142"/>
      <c r="LKI2341" s="142"/>
      <c r="LKJ2341" s="142"/>
      <c r="LKK2341" s="142"/>
      <c r="LKL2341" s="142"/>
      <c r="LKM2341" s="142"/>
      <c r="LKN2341" s="142"/>
      <c r="LKO2341" s="142"/>
      <c r="LKP2341" s="142"/>
      <c r="LKQ2341" s="142"/>
      <c r="LKR2341" s="142"/>
      <c r="LKS2341" s="142"/>
      <c r="LKT2341" s="142"/>
      <c r="LKU2341" s="142"/>
      <c r="LKV2341" s="142"/>
      <c r="LKW2341" s="142"/>
      <c r="LKX2341" s="142"/>
      <c r="LKY2341" s="142"/>
      <c r="LKZ2341" s="142"/>
      <c r="LLA2341" s="142"/>
      <c r="LLB2341" s="142"/>
      <c r="LLC2341" s="142"/>
      <c r="LLD2341" s="142"/>
      <c r="LLE2341" s="142"/>
      <c r="LLF2341" s="142"/>
      <c r="LLG2341" s="142"/>
      <c r="LLH2341" s="142"/>
      <c r="LLI2341" s="142"/>
      <c r="LLJ2341" s="142"/>
      <c r="LLK2341" s="142"/>
      <c r="LLL2341" s="142"/>
      <c r="LLM2341" s="142"/>
      <c r="LLN2341" s="142"/>
      <c r="LLO2341" s="142"/>
      <c r="LLP2341" s="142"/>
      <c r="LLQ2341" s="142"/>
      <c r="LLR2341" s="142"/>
      <c r="LLS2341" s="142"/>
      <c r="LLT2341" s="142"/>
      <c r="LLU2341" s="142"/>
      <c r="LLV2341" s="142"/>
      <c r="LLW2341" s="142"/>
      <c r="LLX2341" s="142"/>
      <c r="LLY2341" s="142"/>
      <c r="LLZ2341" s="142"/>
      <c r="LMA2341" s="142"/>
      <c r="LMB2341" s="142"/>
      <c r="LMC2341" s="142"/>
      <c r="LMD2341" s="142"/>
      <c r="LME2341" s="142"/>
      <c r="LMF2341" s="142"/>
      <c r="LMG2341" s="142"/>
      <c r="LMH2341" s="142"/>
      <c r="LMI2341" s="142"/>
      <c r="LMJ2341" s="142"/>
      <c r="LMK2341" s="142"/>
      <c r="LML2341" s="142"/>
      <c r="LMM2341" s="142"/>
      <c r="LMN2341" s="142"/>
      <c r="LMO2341" s="142"/>
      <c r="LMP2341" s="142"/>
      <c r="LMQ2341" s="142"/>
      <c r="LMR2341" s="142"/>
      <c r="LMS2341" s="142"/>
      <c r="LMT2341" s="142"/>
      <c r="LMU2341" s="142"/>
      <c r="LMV2341" s="142"/>
      <c r="LMW2341" s="142"/>
      <c r="LMX2341" s="142"/>
      <c r="LMY2341" s="142"/>
      <c r="LMZ2341" s="142"/>
      <c r="LNA2341" s="142"/>
      <c r="LNB2341" s="142"/>
      <c r="LNC2341" s="142"/>
      <c r="LND2341" s="142"/>
      <c r="LNE2341" s="142"/>
      <c r="LNF2341" s="142"/>
      <c r="LNG2341" s="142"/>
      <c r="LNH2341" s="142"/>
      <c r="LNI2341" s="142"/>
      <c r="LNJ2341" s="142"/>
      <c r="LNK2341" s="142"/>
      <c r="LNL2341" s="142"/>
      <c r="LNM2341" s="142"/>
      <c r="LNN2341" s="142"/>
      <c r="LNO2341" s="142"/>
      <c r="LNP2341" s="142"/>
      <c r="LNQ2341" s="142"/>
      <c r="LNR2341" s="142"/>
      <c r="LNS2341" s="142"/>
      <c r="LNT2341" s="142"/>
      <c r="LNU2341" s="142"/>
      <c r="LNV2341" s="142"/>
      <c r="LNW2341" s="142"/>
      <c r="LNX2341" s="142"/>
      <c r="LNY2341" s="142"/>
      <c r="LNZ2341" s="142"/>
      <c r="LOA2341" s="142"/>
      <c r="LOB2341" s="142"/>
      <c r="LOC2341" s="142"/>
      <c r="LOD2341" s="142"/>
      <c r="LOE2341" s="142"/>
      <c r="LOF2341" s="142"/>
      <c r="LOG2341" s="142"/>
      <c r="LOH2341" s="142"/>
      <c r="LOI2341" s="142"/>
      <c r="LOJ2341" s="142"/>
      <c r="LOK2341" s="142"/>
      <c r="LOL2341" s="142"/>
      <c r="LOM2341" s="142"/>
      <c r="LON2341" s="142"/>
      <c r="LOO2341" s="142"/>
      <c r="LOP2341" s="142"/>
      <c r="LOQ2341" s="142"/>
      <c r="LOR2341" s="142"/>
      <c r="LOS2341" s="142"/>
      <c r="LOT2341" s="142"/>
      <c r="LOU2341" s="142"/>
      <c r="LOV2341" s="142"/>
      <c r="LOW2341" s="142"/>
      <c r="LOX2341" s="142"/>
      <c r="LOY2341" s="142"/>
      <c r="LOZ2341" s="142"/>
      <c r="LPA2341" s="142"/>
      <c r="LPB2341" s="142"/>
      <c r="LPC2341" s="142"/>
      <c r="LPD2341" s="142"/>
      <c r="LPE2341" s="142"/>
      <c r="LPF2341" s="142"/>
      <c r="LPG2341" s="142"/>
      <c r="LPH2341" s="142"/>
      <c r="LPI2341" s="142"/>
      <c r="LPJ2341" s="142"/>
      <c r="LPK2341" s="142"/>
      <c r="LPL2341" s="142"/>
      <c r="LPM2341" s="142"/>
      <c r="LPN2341" s="142"/>
      <c r="LPO2341" s="142"/>
      <c r="LPP2341" s="142"/>
      <c r="LPQ2341" s="142"/>
      <c r="LPR2341" s="142"/>
      <c r="LPS2341" s="142"/>
      <c r="LPT2341" s="142"/>
      <c r="LPU2341" s="142"/>
      <c r="LPV2341" s="142"/>
      <c r="LPW2341" s="142"/>
      <c r="LPX2341" s="142"/>
      <c r="LPY2341" s="142"/>
      <c r="LPZ2341" s="142"/>
      <c r="LQA2341" s="142"/>
      <c r="LQB2341" s="142"/>
      <c r="LQC2341" s="142"/>
      <c r="LQD2341" s="142"/>
      <c r="LQE2341" s="142"/>
      <c r="LQF2341" s="142"/>
      <c r="LQG2341" s="142"/>
      <c r="LQH2341" s="142"/>
      <c r="LQI2341" s="142"/>
      <c r="LQJ2341" s="142"/>
      <c r="LQK2341" s="142"/>
      <c r="LQL2341" s="142"/>
      <c r="LQM2341" s="142"/>
      <c r="LQN2341" s="142"/>
      <c r="LQO2341" s="142"/>
      <c r="LQP2341" s="142"/>
      <c r="LQQ2341" s="142"/>
      <c r="LQR2341" s="142"/>
      <c r="LQS2341" s="142"/>
      <c r="LQT2341" s="142"/>
      <c r="LQU2341" s="142"/>
      <c r="LQV2341" s="142"/>
      <c r="LQW2341" s="142"/>
      <c r="LQX2341" s="142"/>
      <c r="LQY2341" s="142"/>
      <c r="LQZ2341" s="142"/>
      <c r="LRA2341" s="142"/>
      <c r="LRB2341" s="142"/>
      <c r="LRC2341" s="142"/>
      <c r="LRD2341" s="142"/>
      <c r="LRE2341" s="142"/>
      <c r="LRF2341" s="142"/>
      <c r="LRG2341" s="142"/>
      <c r="LRH2341" s="142"/>
      <c r="LRI2341" s="142"/>
      <c r="LRJ2341" s="142"/>
      <c r="LRK2341" s="142"/>
      <c r="LRL2341" s="142"/>
      <c r="LRM2341" s="142"/>
      <c r="LRN2341" s="142"/>
      <c r="LRO2341" s="142"/>
      <c r="LRP2341" s="142"/>
      <c r="LRQ2341" s="142"/>
      <c r="LRR2341" s="142"/>
      <c r="LRS2341" s="142"/>
      <c r="LRT2341" s="142"/>
      <c r="LRU2341" s="142"/>
      <c r="LRV2341" s="142"/>
      <c r="LRW2341" s="142"/>
      <c r="LRX2341" s="142"/>
      <c r="LRY2341" s="142"/>
      <c r="LRZ2341" s="142"/>
      <c r="LSA2341" s="142"/>
      <c r="LSB2341" s="142"/>
      <c r="LSC2341" s="142"/>
      <c r="LSD2341" s="142"/>
      <c r="LSE2341" s="142"/>
      <c r="LSF2341" s="142"/>
      <c r="LSG2341" s="142"/>
      <c r="LSH2341" s="142"/>
      <c r="LSI2341" s="142"/>
      <c r="LSJ2341" s="142"/>
      <c r="LSK2341" s="142"/>
      <c r="LSL2341" s="142"/>
      <c r="LSM2341" s="142"/>
      <c r="LSN2341" s="142"/>
      <c r="LSO2341" s="142"/>
      <c r="LSP2341" s="142"/>
      <c r="LSQ2341" s="142"/>
      <c r="LSR2341" s="142"/>
      <c r="LSS2341" s="142"/>
      <c r="LST2341" s="142"/>
      <c r="LSU2341" s="142"/>
      <c r="LSV2341" s="142"/>
      <c r="LSW2341" s="142"/>
      <c r="LSX2341" s="142"/>
      <c r="LSY2341" s="142"/>
      <c r="LSZ2341" s="142"/>
      <c r="LTA2341" s="142"/>
      <c r="LTB2341" s="142"/>
      <c r="LTC2341" s="142"/>
      <c r="LTD2341" s="142"/>
      <c r="LTE2341" s="142"/>
      <c r="LTF2341" s="142"/>
      <c r="LTG2341" s="142"/>
      <c r="LTH2341" s="142"/>
      <c r="LTI2341" s="142"/>
      <c r="LTJ2341" s="142"/>
      <c r="LTK2341" s="142"/>
      <c r="LTL2341" s="142"/>
      <c r="LTM2341" s="142"/>
      <c r="LTN2341" s="142"/>
      <c r="LTO2341" s="142"/>
      <c r="LTP2341" s="142"/>
      <c r="LTQ2341" s="142"/>
      <c r="LTR2341" s="142"/>
      <c r="LTS2341" s="142"/>
      <c r="LTT2341" s="142"/>
      <c r="LTU2341" s="142"/>
      <c r="LTV2341" s="142"/>
      <c r="LTW2341" s="142"/>
      <c r="LTX2341" s="142"/>
      <c r="LTY2341" s="142"/>
      <c r="LTZ2341" s="142"/>
      <c r="LUA2341" s="142"/>
      <c r="LUB2341" s="142"/>
      <c r="LUC2341" s="142"/>
      <c r="LUD2341" s="142"/>
      <c r="LUE2341" s="142"/>
      <c r="LUF2341" s="142"/>
      <c r="LUG2341" s="142"/>
      <c r="LUH2341" s="142"/>
      <c r="LUI2341" s="142"/>
      <c r="LUJ2341" s="142"/>
      <c r="LUK2341" s="142"/>
      <c r="LUL2341" s="142"/>
      <c r="LUM2341" s="142"/>
      <c r="LUN2341" s="142"/>
      <c r="LUO2341" s="142"/>
      <c r="LUP2341" s="142"/>
      <c r="LUQ2341" s="142"/>
      <c r="LUR2341" s="142"/>
      <c r="LUS2341" s="142"/>
      <c r="LUT2341" s="142"/>
      <c r="LUU2341" s="142"/>
      <c r="LUV2341" s="142"/>
      <c r="LUW2341" s="142"/>
      <c r="LUX2341" s="142"/>
      <c r="LUY2341" s="142"/>
      <c r="LUZ2341" s="142"/>
      <c r="LVA2341" s="142"/>
      <c r="LVB2341" s="142"/>
      <c r="LVC2341" s="142"/>
      <c r="LVD2341" s="142"/>
      <c r="LVE2341" s="142"/>
      <c r="LVF2341" s="142"/>
      <c r="LVG2341" s="142"/>
      <c r="LVH2341" s="142"/>
      <c r="LVI2341" s="142"/>
      <c r="LVJ2341" s="142"/>
      <c r="LVK2341" s="142"/>
      <c r="LVL2341" s="142"/>
      <c r="LVM2341" s="142"/>
      <c r="LVN2341" s="142"/>
      <c r="LVO2341" s="142"/>
      <c r="LVP2341" s="142"/>
      <c r="LVQ2341" s="142"/>
      <c r="LVR2341" s="142"/>
      <c r="LVS2341" s="142"/>
      <c r="LVT2341" s="142"/>
      <c r="LVU2341" s="142"/>
      <c r="LVV2341" s="142"/>
      <c r="LVW2341" s="142"/>
      <c r="LVX2341" s="142"/>
      <c r="LVY2341" s="142"/>
      <c r="LVZ2341" s="142"/>
      <c r="LWA2341" s="142"/>
      <c r="LWB2341" s="142"/>
      <c r="LWC2341" s="142"/>
      <c r="LWD2341" s="142"/>
      <c r="LWE2341" s="142"/>
      <c r="LWF2341" s="142"/>
      <c r="LWG2341" s="142"/>
      <c r="LWH2341" s="142"/>
      <c r="LWI2341" s="142"/>
      <c r="LWJ2341" s="142"/>
      <c r="LWK2341" s="142"/>
      <c r="LWL2341" s="142"/>
      <c r="LWM2341" s="142"/>
      <c r="LWN2341" s="142"/>
      <c r="LWO2341" s="142"/>
      <c r="LWP2341" s="142"/>
      <c r="LWQ2341" s="142"/>
      <c r="LWR2341" s="142"/>
      <c r="LWS2341" s="142"/>
      <c r="LWT2341" s="142"/>
      <c r="LWU2341" s="142"/>
      <c r="LWV2341" s="142"/>
      <c r="LWW2341" s="142"/>
      <c r="LWX2341" s="142"/>
      <c r="LWY2341" s="142"/>
      <c r="LWZ2341" s="142"/>
      <c r="LXA2341" s="142"/>
      <c r="LXB2341" s="142"/>
      <c r="LXC2341" s="142"/>
      <c r="LXD2341" s="142"/>
      <c r="LXE2341" s="142"/>
      <c r="LXF2341" s="142"/>
      <c r="LXG2341" s="142"/>
      <c r="LXH2341" s="142"/>
      <c r="LXI2341" s="142"/>
      <c r="LXJ2341" s="142"/>
      <c r="LXK2341" s="142"/>
      <c r="LXL2341" s="142"/>
      <c r="LXM2341" s="142"/>
      <c r="LXN2341" s="142"/>
      <c r="LXO2341" s="142"/>
      <c r="LXP2341" s="142"/>
      <c r="LXQ2341" s="142"/>
      <c r="LXR2341" s="142"/>
      <c r="LXS2341" s="142"/>
      <c r="LXT2341" s="142"/>
      <c r="LXU2341" s="142"/>
      <c r="LXV2341" s="142"/>
      <c r="LXW2341" s="142"/>
      <c r="LXX2341" s="142"/>
      <c r="LXY2341" s="142"/>
      <c r="LXZ2341" s="142"/>
      <c r="LYA2341" s="142"/>
      <c r="LYB2341" s="142"/>
      <c r="LYC2341" s="142"/>
      <c r="LYD2341" s="142"/>
      <c r="LYE2341" s="142"/>
      <c r="LYF2341" s="142"/>
      <c r="LYG2341" s="142"/>
      <c r="LYH2341" s="142"/>
      <c r="LYI2341" s="142"/>
      <c r="LYJ2341" s="142"/>
      <c r="LYK2341" s="142"/>
      <c r="LYL2341" s="142"/>
      <c r="LYM2341" s="142"/>
      <c r="LYN2341" s="142"/>
      <c r="LYO2341" s="142"/>
      <c r="LYP2341" s="142"/>
      <c r="LYQ2341" s="142"/>
      <c r="LYR2341" s="142"/>
      <c r="LYS2341" s="142"/>
      <c r="LYT2341" s="142"/>
      <c r="LYU2341" s="142"/>
      <c r="LYV2341" s="142"/>
      <c r="LYW2341" s="142"/>
      <c r="LYX2341" s="142"/>
      <c r="LYY2341" s="142"/>
      <c r="LYZ2341" s="142"/>
      <c r="LZA2341" s="142"/>
      <c r="LZB2341" s="142"/>
      <c r="LZC2341" s="142"/>
      <c r="LZD2341" s="142"/>
      <c r="LZE2341" s="142"/>
      <c r="LZF2341" s="142"/>
      <c r="LZG2341" s="142"/>
      <c r="LZH2341" s="142"/>
      <c r="LZI2341" s="142"/>
      <c r="LZJ2341" s="142"/>
      <c r="LZK2341" s="142"/>
      <c r="LZL2341" s="142"/>
      <c r="LZM2341" s="142"/>
      <c r="LZN2341" s="142"/>
      <c r="LZO2341" s="142"/>
      <c r="LZP2341" s="142"/>
      <c r="LZQ2341" s="142"/>
      <c r="LZR2341" s="142"/>
      <c r="LZS2341" s="142"/>
      <c r="LZT2341" s="142"/>
      <c r="LZU2341" s="142"/>
      <c r="LZV2341" s="142"/>
      <c r="LZW2341" s="142"/>
      <c r="LZX2341" s="142"/>
      <c r="LZY2341" s="142"/>
      <c r="LZZ2341" s="142"/>
      <c r="MAA2341" s="142"/>
      <c r="MAB2341" s="142"/>
      <c r="MAC2341" s="142"/>
      <c r="MAD2341" s="142"/>
      <c r="MAE2341" s="142"/>
      <c r="MAF2341" s="142"/>
      <c r="MAG2341" s="142"/>
      <c r="MAH2341" s="142"/>
      <c r="MAI2341" s="142"/>
      <c r="MAJ2341" s="142"/>
      <c r="MAK2341" s="142"/>
      <c r="MAL2341" s="142"/>
      <c r="MAM2341" s="142"/>
      <c r="MAN2341" s="142"/>
      <c r="MAO2341" s="142"/>
      <c r="MAP2341" s="142"/>
      <c r="MAQ2341" s="142"/>
      <c r="MAR2341" s="142"/>
      <c r="MAS2341" s="142"/>
      <c r="MAT2341" s="142"/>
      <c r="MAU2341" s="142"/>
      <c r="MAV2341" s="142"/>
      <c r="MAW2341" s="142"/>
      <c r="MAX2341" s="142"/>
      <c r="MAY2341" s="142"/>
      <c r="MAZ2341" s="142"/>
      <c r="MBA2341" s="142"/>
      <c r="MBB2341" s="142"/>
      <c r="MBC2341" s="142"/>
      <c r="MBD2341" s="142"/>
      <c r="MBE2341" s="142"/>
      <c r="MBF2341" s="142"/>
      <c r="MBG2341" s="142"/>
      <c r="MBH2341" s="142"/>
      <c r="MBI2341" s="142"/>
      <c r="MBJ2341" s="142"/>
      <c r="MBK2341" s="142"/>
      <c r="MBL2341" s="142"/>
      <c r="MBM2341" s="142"/>
      <c r="MBN2341" s="142"/>
      <c r="MBO2341" s="142"/>
      <c r="MBP2341" s="142"/>
      <c r="MBQ2341" s="142"/>
      <c r="MBR2341" s="142"/>
      <c r="MBS2341" s="142"/>
      <c r="MBT2341" s="142"/>
      <c r="MBU2341" s="142"/>
      <c r="MBV2341" s="142"/>
      <c r="MBW2341" s="142"/>
      <c r="MBX2341" s="142"/>
      <c r="MBY2341" s="142"/>
      <c r="MBZ2341" s="142"/>
      <c r="MCA2341" s="142"/>
      <c r="MCB2341" s="142"/>
      <c r="MCC2341" s="142"/>
      <c r="MCD2341" s="142"/>
      <c r="MCE2341" s="142"/>
      <c r="MCF2341" s="142"/>
      <c r="MCG2341" s="142"/>
      <c r="MCH2341" s="142"/>
      <c r="MCI2341" s="142"/>
      <c r="MCJ2341" s="142"/>
      <c r="MCK2341" s="142"/>
      <c r="MCL2341" s="142"/>
      <c r="MCM2341" s="142"/>
      <c r="MCN2341" s="142"/>
      <c r="MCO2341" s="142"/>
      <c r="MCP2341" s="142"/>
      <c r="MCQ2341" s="142"/>
      <c r="MCR2341" s="142"/>
      <c r="MCS2341" s="142"/>
      <c r="MCT2341" s="142"/>
      <c r="MCU2341" s="142"/>
      <c r="MCV2341" s="142"/>
      <c r="MCW2341" s="142"/>
      <c r="MCX2341" s="142"/>
      <c r="MCY2341" s="142"/>
      <c r="MCZ2341" s="142"/>
      <c r="MDA2341" s="142"/>
      <c r="MDB2341" s="142"/>
      <c r="MDC2341" s="142"/>
      <c r="MDD2341" s="142"/>
      <c r="MDE2341" s="142"/>
      <c r="MDF2341" s="142"/>
      <c r="MDG2341" s="142"/>
      <c r="MDH2341" s="142"/>
      <c r="MDI2341" s="142"/>
      <c r="MDJ2341" s="142"/>
      <c r="MDK2341" s="142"/>
      <c r="MDL2341" s="142"/>
      <c r="MDM2341" s="142"/>
      <c r="MDN2341" s="142"/>
      <c r="MDO2341" s="142"/>
      <c r="MDP2341" s="142"/>
      <c r="MDQ2341" s="142"/>
      <c r="MDR2341" s="142"/>
      <c r="MDS2341" s="142"/>
      <c r="MDT2341" s="142"/>
      <c r="MDU2341" s="142"/>
      <c r="MDV2341" s="142"/>
      <c r="MDW2341" s="142"/>
      <c r="MDX2341" s="142"/>
      <c r="MDY2341" s="142"/>
      <c r="MDZ2341" s="142"/>
      <c r="MEA2341" s="142"/>
      <c r="MEB2341" s="142"/>
      <c r="MEC2341" s="142"/>
      <c r="MED2341" s="142"/>
      <c r="MEE2341" s="142"/>
      <c r="MEF2341" s="142"/>
      <c r="MEG2341" s="142"/>
      <c r="MEH2341" s="142"/>
      <c r="MEI2341" s="142"/>
      <c r="MEJ2341" s="142"/>
      <c r="MEK2341" s="142"/>
      <c r="MEL2341" s="142"/>
      <c r="MEM2341" s="142"/>
      <c r="MEN2341" s="142"/>
      <c r="MEO2341" s="142"/>
      <c r="MEP2341" s="142"/>
      <c r="MEQ2341" s="142"/>
      <c r="MER2341" s="142"/>
      <c r="MES2341" s="142"/>
      <c r="MET2341" s="142"/>
      <c r="MEU2341" s="142"/>
      <c r="MEV2341" s="142"/>
      <c r="MEW2341" s="142"/>
      <c r="MEX2341" s="142"/>
      <c r="MEY2341" s="142"/>
      <c r="MEZ2341" s="142"/>
      <c r="MFA2341" s="142"/>
      <c r="MFB2341" s="142"/>
      <c r="MFC2341" s="142"/>
      <c r="MFD2341" s="142"/>
      <c r="MFE2341" s="142"/>
      <c r="MFF2341" s="142"/>
      <c r="MFG2341" s="142"/>
      <c r="MFH2341" s="142"/>
      <c r="MFI2341" s="142"/>
      <c r="MFJ2341" s="142"/>
      <c r="MFK2341" s="142"/>
      <c r="MFL2341" s="142"/>
      <c r="MFM2341" s="142"/>
      <c r="MFN2341" s="142"/>
      <c r="MFO2341" s="142"/>
      <c r="MFP2341" s="142"/>
      <c r="MFQ2341" s="142"/>
      <c r="MFR2341" s="142"/>
      <c r="MFS2341" s="142"/>
      <c r="MFT2341" s="142"/>
      <c r="MFU2341" s="142"/>
      <c r="MFV2341" s="142"/>
      <c r="MFW2341" s="142"/>
      <c r="MFX2341" s="142"/>
      <c r="MFY2341" s="142"/>
      <c r="MFZ2341" s="142"/>
      <c r="MGA2341" s="142"/>
      <c r="MGB2341" s="142"/>
      <c r="MGC2341" s="142"/>
      <c r="MGD2341" s="142"/>
      <c r="MGE2341" s="142"/>
      <c r="MGF2341" s="142"/>
      <c r="MGG2341" s="142"/>
      <c r="MGH2341" s="142"/>
      <c r="MGI2341" s="142"/>
      <c r="MGJ2341" s="142"/>
      <c r="MGK2341" s="142"/>
      <c r="MGL2341" s="142"/>
      <c r="MGM2341" s="142"/>
      <c r="MGN2341" s="142"/>
      <c r="MGO2341" s="142"/>
      <c r="MGP2341" s="142"/>
      <c r="MGQ2341" s="142"/>
      <c r="MGR2341" s="142"/>
      <c r="MGS2341" s="142"/>
      <c r="MGT2341" s="142"/>
      <c r="MGU2341" s="142"/>
      <c r="MGV2341" s="142"/>
      <c r="MGW2341" s="142"/>
      <c r="MGX2341" s="142"/>
      <c r="MGY2341" s="142"/>
      <c r="MGZ2341" s="142"/>
      <c r="MHA2341" s="142"/>
      <c r="MHB2341" s="142"/>
      <c r="MHC2341" s="142"/>
      <c r="MHD2341" s="142"/>
      <c r="MHE2341" s="142"/>
      <c r="MHF2341" s="142"/>
      <c r="MHG2341" s="142"/>
      <c r="MHH2341" s="142"/>
      <c r="MHI2341" s="142"/>
      <c r="MHJ2341" s="142"/>
      <c r="MHK2341" s="142"/>
      <c r="MHL2341" s="142"/>
      <c r="MHM2341" s="142"/>
      <c r="MHN2341" s="142"/>
      <c r="MHO2341" s="142"/>
      <c r="MHP2341" s="142"/>
      <c r="MHQ2341" s="142"/>
      <c r="MHR2341" s="142"/>
      <c r="MHS2341" s="142"/>
      <c r="MHT2341" s="142"/>
      <c r="MHU2341" s="142"/>
      <c r="MHV2341" s="142"/>
      <c r="MHW2341" s="142"/>
      <c r="MHX2341" s="142"/>
      <c r="MHY2341" s="142"/>
      <c r="MHZ2341" s="142"/>
      <c r="MIA2341" s="142"/>
      <c r="MIB2341" s="142"/>
      <c r="MIC2341" s="142"/>
      <c r="MID2341" s="142"/>
      <c r="MIE2341" s="142"/>
      <c r="MIF2341" s="142"/>
      <c r="MIG2341" s="142"/>
      <c r="MIH2341" s="142"/>
      <c r="MII2341" s="142"/>
      <c r="MIJ2341" s="142"/>
      <c r="MIK2341" s="142"/>
      <c r="MIL2341" s="142"/>
      <c r="MIM2341" s="142"/>
      <c r="MIN2341" s="142"/>
      <c r="MIO2341" s="142"/>
      <c r="MIP2341" s="142"/>
      <c r="MIQ2341" s="142"/>
      <c r="MIR2341" s="142"/>
      <c r="MIS2341" s="142"/>
      <c r="MIT2341" s="142"/>
      <c r="MIU2341" s="142"/>
      <c r="MIV2341" s="142"/>
      <c r="MIW2341" s="142"/>
      <c r="MIX2341" s="142"/>
      <c r="MIY2341" s="142"/>
      <c r="MIZ2341" s="142"/>
      <c r="MJA2341" s="142"/>
      <c r="MJB2341" s="142"/>
      <c r="MJC2341" s="142"/>
      <c r="MJD2341" s="142"/>
      <c r="MJE2341" s="142"/>
      <c r="MJF2341" s="142"/>
      <c r="MJG2341" s="142"/>
      <c r="MJH2341" s="142"/>
      <c r="MJI2341" s="142"/>
      <c r="MJJ2341" s="142"/>
      <c r="MJK2341" s="142"/>
      <c r="MJL2341" s="142"/>
      <c r="MJM2341" s="142"/>
      <c r="MJN2341" s="142"/>
      <c r="MJO2341" s="142"/>
      <c r="MJP2341" s="142"/>
      <c r="MJQ2341" s="142"/>
      <c r="MJR2341" s="142"/>
      <c r="MJS2341" s="142"/>
      <c r="MJT2341" s="142"/>
      <c r="MJU2341" s="142"/>
      <c r="MJV2341" s="142"/>
      <c r="MJW2341" s="142"/>
      <c r="MJX2341" s="142"/>
      <c r="MJY2341" s="142"/>
      <c r="MJZ2341" s="142"/>
      <c r="MKA2341" s="142"/>
      <c r="MKB2341" s="142"/>
      <c r="MKC2341" s="142"/>
      <c r="MKD2341" s="142"/>
      <c r="MKE2341" s="142"/>
      <c r="MKF2341" s="142"/>
      <c r="MKG2341" s="142"/>
      <c r="MKH2341" s="142"/>
      <c r="MKI2341" s="142"/>
      <c r="MKJ2341" s="142"/>
      <c r="MKK2341" s="142"/>
      <c r="MKL2341" s="142"/>
      <c r="MKM2341" s="142"/>
      <c r="MKN2341" s="142"/>
      <c r="MKO2341" s="142"/>
      <c r="MKP2341" s="142"/>
      <c r="MKQ2341" s="142"/>
      <c r="MKR2341" s="142"/>
      <c r="MKS2341" s="142"/>
      <c r="MKT2341" s="142"/>
      <c r="MKU2341" s="142"/>
      <c r="MKV2341" s="142"/>
      <c r="MKW2341" s="142"/>
      <c r="MKX2341" s="142"/>
      <c r="MKY2341" s="142"/>
      <c r="MKZ2341" s="142"/>
      <c r="MLA2341" s="142"/>
      <c r="MLB2341" s="142"/>
      <c r="MLC2341" s="142"/>
      <c r="MLD2341" s="142"/>
      <c r="MLE2341" s="142"/>
      <c r="MLF2341" s="142"/>
      <c r="MLG2341" s="142"/>
      <c r="MLH2341" s="142"/>
      <c r="MLI2341" s="142"/>
      <c r="MLJ2341" s="142"/>
      <c r="MLK2341" s="142"/>
      <c r="MLL2341" s="142"/>
      <c r="MLM2341" s="142"/>
      <c r="MLN2341" s="142"/>
      <c r="MLO2341" s="142"/>
      <c r="MLP2341" s="142"/>
      <c r="MLQ2341" s="142"/>
      <c r="MLR2341" s="142"/>
      <c r="MLS2341" s="142"/>
      <c r="MLT2341" s="142"/>
      <c r="MLU2341" s="142"/>
      <c r="MLV2341" s="142"/>
      <c r="MLW2341" s="142"/>
      <c r="MLX2341" s="142"/>
      <c r="MLY2341" s="142"/>
      <c r="MLZ2341" s="142"/>
      <c r="MMA2341" s="142"/>
      <c r="MMB2341" s="142"/>
      <c r="MMC2341" s="142"/>
      <c r="MMD2341" s="142"/>
      <c r="MME2341" s="142"/>
      <c r="MMF2341" s="142"/>
      <c r="MMG2341" s="142"/>
      <c r="MMH2341" s="142"/>
      <c r="MMI2341" s="142"/>
      <c r="MMJ2341" s="142"/>
      <c r="MMK2341" s="142"/>
      <c r="MML2341" s="142"/>
      <c r="MMM2341" s="142"/>
      <c r="MMN2341" s="142"/>
      <c r="MMO2341" s="142"/>
      <c r="MMP2341" s="142"/>
      <c r="MMQ2341" s="142"/>
      <c r="MMR2341" s="142"/>
      <c r="MMS2341" s="142"/>
      <c r="MMT2341" s="142"/>
      <c r="MMU2341" s="142"/>
      <c r="MMV2341" s="142"/>
      <c r="MMW2341" s="142"/>
      <c r="MMX2341" s="142"/>
      <c r="MMY2341" s="142"/>
      <c r="MMZ2341" s="142"/>
      <c r="MNA2341" s="142"/>
      <c r="MNB2341" s="142"/>
      <c r="MNC2341" s="142"/>
      <c r="MND2341" s="142"/>
      <c r="MNE2341" s="142"/>
      <c r="MNF2341" s="142"/>
      <c r="MNG2341" s="142"/>
      <c r="MNH2341" s="142"/>
      <c r="MNI2341" s="142"/>
      <c r="MNJ2341" s="142"/>
      <c r="MNK2341" s="142"/>
      <c r="MNL2341" s="142"/>
      <c r="MNM2341" s="142"/>
      <c r="MNN2341" s="142"/>
      <c r="MNO2341" s="142"/>
      <c r="MNP2341" s="142"/>
      <c r="MNQ2341" s="142"/>
      <c r="MNR2341" s="142"/>
      <c r="MNS2341" s="142"/>
      <c r="MNT2341" s="142"/>
      <c r="MNU2341" s="142"/>
      <c r="MNV2341" s="142"/>
      <c r="MNW2341" s="142"/>
      <c r="MNX2341" s="142"/>
      <c r="MNY2341" s="142"/>
      <c r="MNZ2341" s="142"/>
      <c r="MOA2341" s="142"/>
      <c r="MOB2341" s="142"/>
      <c r="MOC2341" s="142"/>
      <c r="MOD2341" s="142"/>
      <c r="MOE2341" s="142"/>
      <c r="MOF2341" s="142"/>
      <c r="MOG2341" s="142"/>
      <c r="MOH2341" s="142"/>
      <c r="MOI2341" s="142"/>
      <c r="MOJ2341" s="142"/>
      <c r="MOK2341" s="142"/>
      <c r="MOL2341" s="142"/>
      <c r="MOM2341" s="142"/>
      <c r="MON2341" s="142"/>
      <c r="MOO2341" s="142"/>
      <c r="MOP2341" s="142"/>
      <c r="MOQ2341" s="142"/>
      <c r="MOR2341" s="142"/>
      <c r="MOS2341" s="142"/>
      <c r="MOT2341" s="142"/>
      <c r="MOU2341" s="142"/>
      <c r="MOV2341" s="142"/>
      <c r="MOW2341" s="142"/>
      <c r="MOX2341" s="142"/>
      <c r="MOY2341" s="142"/>
      <c r="MOZ2341" s="142"/>
      <c r="MPA2341" s="142"/>
      <c r="MPB2341" s="142"/>
      <c r="MPC2341" s="142"/>
      <c r="MPD2341" s="142"/>
      <c r="MPE2341" s="142"/>
      <c r="MPF2341" s="142"/>
      <c r="MPG2341" s="142"/>
      <c r="MPH2341" s="142"/>
      <c r="MPI2341" s="142"/>
      <c r="MPJ2341" s="142"/>
      <c r="MPK2341" s="142"/>
      <c r="MPL2341" s="142"/>
      <c r="MPM2341" s="142"/>
      <c r="MPN2341" s="142"/>
      <c r="MPO2341" s="142"/>
      <c r="MPP2341" s="142"/>
      <c r="MPQ2341" s="142"/>
      <c r="MPR2341" s="142"/>
      <c r="MPS2341" s="142"/>
      <c r="MPT2341" s="142"/>
      <c r="MPU2341" s="142"/>
      <c r="MPV2341" s="142"/>
      <c r="MPW2341" s="142"/>
      <c r="MPX2341" s="142"/>
      <c r="MPY2341" s="142"/>
      <c r="MPZ2341" s="142"/>
      <c r="MQA2341" s="142"/>
      <c r="MQB2341" s="142"/>
      <c r="MQC2341" s="142"/>
      <c r="MQD2341" s="142"/>
      <c r="MQE2341" s="142"/>
      <c r="MQF2341" s="142"/>
      <c r="MQG2341" s="142"/>
      <c r="MQH2341" s="142"/>
      <c r="MQI2341" s="142"/>
      <c r="MQJ2341" s="142"/>
      <c r="MQK2341" s="142"/>
      <c r="MQL2341" s="142"/>
      <c r="MQM2341" s="142"/>
      <c r="MQN2341" s="142"/>
      <c r="MQO2341" s="142"/>
      <c r="MQP2341" s="142"/>
      <c r="MQQ2341" s="142"/>
      <c r="MQR2341" s="142"/>
      <c r="MQS2341" s="142"/>
      <c r="MQT2341" s="142"/>
      <c r="MQU2341" s="142"/>
      <c r="MQV2341" s="142"/>
      <c r="MQW2341" s="142"/>
      <c r="MQX2341" s="142"/>
      <c r="MQY2341" s="142"/>
      <c r="MQZ2341" s="142"/>
      <c r="MRA2341" s="142"/>
      <c r="MRB2341" s="142"/>
      <c r="MRC2341" s="142"/>
      <c r="MRD2341" s="142"/>
      <c r="MRE2341" s="142"/>
      <c r="MRF2341" s="142"/>
      <c r="MRG2341" s="142"/>
      <c r="MRH2341" s="142"/>
      <c r="MRI2341" s="142"/>
      <c r="MRJ2341" s="142"/>
      <c r="MRK2341" s="142"/>
      <c r="MRL2341" s="142"/>
      <c r="MRM2341" s="142"/>
      <c r="MRN2341" s="142"/>
      <c r="MRO2341" s="142"/>
      <c r="MRP2341" s="142"/>
      <c r="MRQ2341" s="142"/>
      <c r="MRR2341" s="142"/>
      <c r="MRS2341" s="142"/>
      <c r="MRT2341" s="142"/>
      <c r="MRU2341" s="142"/>
      <c r="MRV2341" s="142"/>
      <c r="MRW2341" s="142"/>
      <c r="MRX2341" s="142"/>
      <c r="MRY2341" s="142"/>
      <c r="MRZ2341" s="142"/>
      <c r="MSA2341" s="142"/>
      <c r="MSB2341" s="142"/>
      <c r="MSC2341" s="142"/>
      <c r="MSD2341" s="142"/>
      <c r="MSE2341" s="142"/>
      <c r="MSF2341" s="142"/>
      <c r="MSG2341" s="142"/>
      <c r="MSH2341" s="142"/>
      <c r="MSI2341" s="142"/>
      <c r="MSJ2341" s="142"/>
      <c r="MSK2341" s="142"/>
      <c r="MSL2341" s="142"/>
      <c r="MSM2341" s="142"/>
      <c r="MSN2341" s="142"/>
      <c r="MSO2341" s="142"/>
      <c r="MSP2341" s="142"/>
      <c r="MSQ2341" s="142"/>
      <c r="MSR2341" s="142"/>
      <c r="MSS2341" s="142"/>
      <c r="MST2341" s="142"/>
      <c r="MSU2341" s="142"/>
      <c r="MSV2341" s="142"/>
      <c r="MSW2341" s="142"/>
      <c r="MSX2341" s="142"/>
      <c r="MSY2341" s="142"/>
      <c r="MSZ2341" s="142"/>
      <c r="MTA2341" s="142"/>
      <c r="MTB2341" s="142"/>
      <c r="MTC2341" s="142"/>
      <c r="MTD2341" s="142"/>
      <c r="MTE2341" s="142"/>
      <c r="MTF2341" s="142"/>
      <c r="MTG2341" s="142"/>
      <c r="MTH2341" s="142"/>
      <c r="MTI2341" s="142"/>
      <c r="MTJ2341" s="142"/>
      <c r="MTK2341" s="142"/>
      <c r="MTL2341" s="142"/>
      <c r="MTM2341" s="142"/>
      <c r="MTN2341" s="142"/>
      <c r="MTO2341" s="142"/>
      <c r="MTP2341" s="142"/>
      <c r="MTQ2341" s="142"/>
      <c r="MTR2341" s="142"/>
      <c r="MTS2341" s="142"/>
      <c r="MTT2341" s="142"/>
      <c r="MTU2341" s="142"/>
      <c r="MTV2341" s="142"/>
      <c r="MTW2341" s="142"/>
      <c r="MTX2341" s="142"/>
      <c r="MTY2341" s="142"/>
      <c r="MTZ2341" s="142"/>
      <c r="MUA2341" s="142"/>
      <c r="MUB2341" s="142"/>
      <c r="MUC2341" s="142"/>
      <c r="MUD2341" s="142"/>
      <c r="MUE2341" s="142"/>
      <c r="MUF2341" s="142"/>
      <c r="MUG2341" s="142"/>
      <c r="MUH2341" s="142"/>
      <c r="MUI2341" s="142"/>
      <c r="MUJ2341" s="142"/>
      <c r="MUK2341" s="142"/>
      <c r="MUL2341" s="142"/>
      <c r="MUM2341" s="142"/>
      <c r="MUN2341" s="142"/>
      <c r="MUO2341" s="142"/>
      <c r="MUP2341" s="142"/>
      <c r="MUQ2341" s="142"/>
      <c r="MUR2341" s="142"/>
      <c r="MUS2341" s="142"/>
      <c r="MUT2341" s="142"/>
      <c r="MUU2341" s="142"/>
      <c r="MUV2341" s="142"/>
      <c r="MUW2341" s="142"/>
      <c r="MUX2341" s="142"/>
      <c r="MUY2341" s="142"/>
      <c r="MUZ2341" s="142"/>
      <c r="MVA2341" s="142"/>
      <c r="MVB2341" s="142"/>
      <c r="MVC2341" s="142"/>
      <c r="MVD2341" s="142"/>
      <c r="MVE2341" s="142"/>
      <c r="MVF2341" s="142"/>
      <c r="MVG2341" s="142"/>
      <c r="MVH2341" s="142"/>
      <c r="MVI2341" s="142"/>
      <c r="MVJ2341" s="142"/>
      <c r="MVK2341" s="142"/>
      <c r="MVL2341" s="142"/>
      <c r="MVM2341" s="142"/>
      <c r="MVN2341" s="142"/>
      <c r="MVO2341" s="142"/>
      <c r="MVP2341" s="142"/>
      <c r="MVQ2341" s="142"/>
      <c r="MVR2341" s="142"/>
      <c r="MVS2341" s="142"/>
      <c r="MVT2341" s="142"/>
      <c r="MVU2341" s="142"/>
      <c r="MVV2341" s="142"/>
      <c r="MVW2341" s="142"/>
      <c r="MVX2341" s="142"/>
      <c r="MVY2341" s="142"/>
      <c r="MVZ2341" s="142"/>
      <c r="MWA2341" s="142"/>
      <c r="MWB2341" s="142"/>
      <c r="MWC2341" s="142"/>
      <c r="MWD2341" s="142"/>
      <c r="MWE2341" s="142"/>
      <c r="MWF2341" s="142"/>
      <c r="MWG2341" s="142"/>
      <c r="MWH2341" s="142"/>
      <c r="MWI2341" s="142"/>
      <c r="MWJ2341" s="142"/>
      <c r="MWK2341" s="142"/>
      <c r="MWL2341" s="142"/>
      <c r="MWM2341" s="142"/>
      <c r="MWN2341" s="142"/>
      <c r="MWO2341" s="142"/>
      <c r="MWP2341" s="142"/>
      <c r="MWQ2341" s="142"/>
      <c r="MWR2341" s="142"/>
      <c r="MWS2341" s="142"/>
      <c r="MWT2341" s="142"/>
      <c r="MWU2341" s="142"/>
      <c r="MWV2341" s="142"/>
      <c r="MWW2341" s="142"/>
      <c r="MWX2341" s="142"/>
      <c r="MWY2341" s="142"/>
      <c r="MWZ2341" s="142"/>
      <c r="MXA2341" s="142"/>
      <c r="MXB2341" s="142"/>
      <c r="MXC2341" s="142"/>
      <c r="MXD2341" s="142"/>
      <c r="MXE2341" s="142"/>
      <c r="MXF2341" s="142"/>
      <c r="MXG2341" s="142"/>
      <c r="MXH2341" s="142"/>
      <c r="MXI2341" s="142"/>
      <c r="MXJ2341" s="142"/>
      <c r="MXK2341" s="142"/>
      <c r="MXL2341" s="142"/>
      <c r="MXM2341" s="142"/>
      <c r="MXN2341" s="142"/>
      <c r="MXO2341" s="142"/>
      <c r="MXP2341" s="142"/>
      <c r="MXQ2341" s="142"/>
      <c r="MXR2341" s="142"/>
      <c r="MXS2341" s="142"/>
      <c r="MXT2341" s="142"/>
      <c r="MXU2341" s="142"/>
      <c r="MXV2341" s="142"/>
      <c r="MXW2341" s="142"/>
      <c r="MXX2341" s="142"/>
      <c r="MXY2341" s="142"/>
      <c r="MXZ2341" s="142"/>
      <c r="MYA2341" s="142"/>
      <c r="MYB2341" s="142"/>
      <c r="MYC2341" s="142"/>
      <c r="MYD2341" s="142"/>
      <c r="MYE2341" s="142"/>
      <c r="MYF2341" s="142"/>
      <c r="MYG2341" s="142"/>
      <c r="MYH2341" s="142"/>
      <c r="MYI2341" s="142"/>
      <c r="MYJ2341" s="142"/>
      <c r="MYK2341" s="142"/>
      <c r="MYL2341" s="142"/>
      <c r="MYM2341" s="142"/>
      <c r="MYN2341" s="142"/>
      <c r="MYO2341" s="142"/>
      <c r="MYP2341" s="142"/>
      <c r="MYQ2341" s="142"/>
      <c r="MYR2341" s="142"/>
      <c r="MYS2341" s="142"/>
      <c r="MYT2341" s="142"/>
      <c r="MYU2341" s="142"/>
      <c r="MYV2341" s="142"/>
      <c r="MYW2341" s="142"/>
      <c r="MYX2341" s="142"/>
      <c r="MYY2341" s="142"/>
      <c r="MYZ2341" s="142"/>
      <c r="MZA2341" s="142"/>
      <c r="MZB2341" s="142"/>
      <c r="MZC2341" s="142"/>
      <c r="MZD2341" s="142"/>
      <c r="MZE2341" s="142"/>
      <c r="MZF2341" s="142"/>
      <c r="MZG2341" s="142"/>
      <c r="MZH2341" s="142"/>
      <c r="MZI2341" s="142"/>
      <c r="MZJ2341" s="142"/>
      <c r="MZK2341" s="142"/>
      <c r="MZL2341" s="142"/>
      <c r="MZM2341" s="142"/>
      <c r="MZN2341" s="142"/>
      <c r="MZO2341" s="142"/>
      <c r="MZP2341" s="142"/>
      <c r="MZQ2341" s="142"/>
      <c r="MZR2341" s="142"/>
      <c r="MZS2341" s="142"/>
      <c r="MZT2341" s="142"/>
      <c r="MZU2341" s="142"/>
      <c r="MZV2341" s="142"/>
      <c r="MZW2341" s="142"/>
      <c r="MZX2341" s="142"/>
      <c r="MZY2341" s="142"/>
      <c r="MZZ2341" s="142"/>
      <c r="NAA2341" s="142"/>
      <c r="NAB2341" s="142"/>
      <c r="NAC2341" s="142"/>
      <c r="NAD2341" s="142"/>
      <c r="NAE2341" s="142"/>
      <c r="NAF2341" s="142"/>
      <c r="NAG2341" s="142"/>
      <c r="NAH2341" s="142"/>
      <c r="NAI2341" s="142"/>
      <c r="NAJ2341" s="142"/>
      <c r="NAK2341" s="142"/>
      <c r="NAL2341" s="142"/>
      <c r="NAM2341" s="142"/>
      <c r="NAN2341" s="142"/>
      <c r="NAO2341" s="142"/>
      <c r="NAP2341" s="142"/>
      <c r="NAQ2341" s="142"/>
      <c r="NAR2341" s="142"/>
      <c r="NAS2341" s="142"/>
      <c r="NAT2341" s="142"/>
      <c r="NAU2341" s="142"/>
      <c r="NAV2341" s="142"/>
      <c r="NAW2341" s="142"/>
      <c r="NAX2341" s="142"/>
      <c r="NAY2341" s="142"/>
      <c r="NAZ2341" s="142"/>
      <c r="NBA2341" s="142"/>
      <c r="NBB2341" s="142"/>
      <c r="NBC2341" s="142"/>
      <c r="NBD2341" s="142"/>
      <c r="NBE2341" s="142"/>
      <c r="NBF2341" s="142"/>
      <c r="NBG2341" s="142"/>
      <c r="NBH2341" s="142"/>
      <c r="NBI2341" s="142"/>
      <c r="NBJ2341" s="142"/>
      <c r="NBK2341" s="142"/>
      <c r="NBL2341" s="142"/>
      <c r="NBM2341" s="142"/>
      <c r="NBN2341" s="142"/>
      <c r="NBO2341" s="142"/>
      <c r="NBP2341" s="142"/>
      <c r="NBQ2341" s="142"/>
      <c r="NBR2341" s="142"/>
      <c r="NBS2341" s="142"/>
      <c r="NBT2341" s="142"/>
      <c r="NBU2341" s="142"/>
      <c r="NBV2341" s="142"/>
      <c r="NBW2341" s="142"/>
      <c r="NBX2341" s="142"/>
      <c r="NBY2341" s="142"/>
      <c r="NBZ2341" s="142"/>
      <c r="NCA2341" s="142"/>
      <c r="NCB2341" s="142"/>
      <c r="NCC2341" s="142"/>
      <c r="NCD2341" s="142"/>
      <c r="NCE2341" s="142"/>
      <c r="NCF2341" s="142"/>
      <c r="NCG2341" s="142"/>
      <c r="NCH2341" s="142"/>
      <c r="NCI2341" s="142"/>
      <c r="NCJ2341" s="142"/>
      <c r="NCK2341" s="142"/>
      <c r="NCL2341" s="142"/>
      <c r="NCM2341" s="142"/>
      <c r="NCN2341" s="142"/>
      <c r="NCO2341" s="142"/>
      <c r="NCP2341" s="142"/>
      <c r="NCQ2341" s="142"/>
      <c r="NCR2341" s="142"/>
      <c r="NCS2341" s="142"/>
      <c r="NCT2341" s="142"/>
      <c r="NCU2341" s="142"/>
      <c r="NCV2341" s="142"/>
      <c r="NCW2341" s="142"/>
      <c r="NCX2341" s="142"/>
      <c r="NCY2341" s="142"/>
      <c r="NCZ2341" s="142"/>
      <c r="NDA2341" s="142"/>
      <c r="NDB2341" s="142"/>
      <c r="NDC2341" s="142"/>
      <c r="NDD2341" s="142"/>
      <c r="NDE2341" s="142"/>
      <c r="NDF2341" s="142"/>
      <c r="NDG2341" s="142"/>
      <c r="NDH2341" s="142"/>
      <c r="NDI2341" s="142"/>
      <c r="NDJ2341" s="142"/>
      <c r="NDK2341" s="142"/>
      <c r="NDL2341" s="142"/>
      <c r="NDM2341" s="142"/>
      <c r="NDN2341" s="142"/>
      <c r="NDO2341" s="142"/>
      <c r="NDP2341" s="142"/>
      <c r="NDQ2341" s="142"/>
      <c r="NDR2341" s="142"/>
      <c r="NDS2341" s="142"/>
      <c r="NDT2341" s="142"/>
      <c r="NDU2341" s="142"/>
      <c r="NDV2341" s="142"/>
      <c r="NDW2341" s="142"/>
      <c r="NDX2341" s="142"/>
      <c r="NDY2341" s="142"/>
      <c r="NDZ2341" s="142"/>
      <c r="NEA2341" s="142"/>
      <c r="NEB2341" s="142"/>
      <c r="NEC2341" s="142"/>
      <c r="NED2341" s="142"/>
      <c r="NEE2341" s="142"/>
      <c r="NEF2341" s="142"/>
      <c r="NEG2341" s="142"/>
      <c r="NEH2341" s="142"/>
      <c r="NEI2341" s="142"/>
      <c r="NEJ2341" s="142"/>
      <c r="NEK2341" s="142"/>
      <c r="NEL2341" s="142"/>
      <c r="NEM2341" s="142"/>
      <c r="NEN2341" s="142"/>
      <c r="NEO2341" s="142"/>
      <c r="NEP2341" s="142"/>
      <c r="NEQ2341" s="142"/>
      <c r="NER2341" s="142"/>
      <c r="NES2341" s="142"/>
      <c r="NET2341" s="142"/>
      <c r="NEU2341" s="142"/>
      <c r="NEV2341" s="142"/>
      <c r="NEW2341" s="142"/>
      <c r="NEX2341" s="142"/>
      <c r="NEY2341" s="142"/>
      <c r="NEZ2341" s="142"/>
      <c r="NFA2341" s="142"/>
      <c r="NFB2341" s="142"/>
      <c r="NFC2341" s="142"/>
      <c r="NFD2341" s="142"/>
      <c r="NFE2341" s="142"/>
      <c r="NFF2341" s="142"/>
      <c r="NFG2341" s="142"/>
      <c r="NFH2341" s="142"/>
      <c r="NFI2341" s="142"/>
      <c r="NFJ2341" s="142"/>
      <c r="NFK2341" s="142"/>
      <c r="NFL2341" s="142"/>
      <c r="NFM2341" s="142"/>
      <c r="NFN2341" s="142"/>
      <c r="NFO2341" s="142"/>
      <c r="NFP2341" s="142"/>
      <c r="NFQ2341" s="142"/>
      <c r="NFR2341" s="142"/>
      <c r="NFS2341" s="142"/>
      <c r="NFT2341" s="142"/>
      <c r="NFU2341" s="142"/>
      <c r="NFV2341" s="142"/>
      <c r="NFW2341" s="142"/>
      <c r="NFX2341" s="142"/>
      <c r="NFY2341" s="142"/>
      <c r="NFZ2341" s="142"/>
      <c r="NGA2341" s="142"/>
      <c r="NGB2341" s="142"/>
      <c r="NGC2341" s="142"/>
      <c r="NGD2341" s="142"/>
      <c r="NGE2341" s="142"/>
      <c r="NGF2341" s="142"/>
      <c r="NGG2341" s="142"/>
      <c r="NGH2341" s="142"/>
      <c r="NGI2341" s="142"/>
      <c r="NGJ2341" s="142"/>
      <c r="NGK2341" s="142"/>
      <c r="NGL2341" s="142"/>
      <c r="NGM2341" s="142"/>
      <c r="NGN2341" s="142"/>
      <c r="NGO2341" s="142"/>
      <c r="NGP2341" s="142"/>
      <c r="NGQ2341" s="142"/>
      <c r="NGR2341" s="142"/>
      <c r="NGS2341" s="142"/>
      <c r="NGT2341" s="142"/>
      <c r="NGU2341" s="142"/>
      <c r="NGV2341" s="142"/>
      <c r="NGW2341" s="142"/>
      <c r="NGX2341" s="142"/>
      <c r="NGY2341" s="142"/>
      <c r="NGZ2341" s="142"/>
      <c r="NHA2341" s="142"/>
      <c r="NHB2341" s="142"/>
      <c r="NHC2341" s="142"/>
      <c r="NHD2341" s="142"/>
      <c r="NHE2341" s="142"/>
      <c r="NHF2341" s="142"/>
      <c r="NHG2341" s="142"/>
      <c r="NHH2341" s="142"/>
      <c r="NHI2341" s="142"/>
      <c r="NHJ2341" s="142"/>
      <c r="NHK2341" s="142"/>
      <c r="NHL2341" s="142"/>
      <c r="NHM2341" s="142"/>
      <c r="NHN2341" s="142"/>
      <c r="NHO2341" s="142"/>
      <c r="NHP2341" s="142"/>
      <c r="NHQ2341" s="142"/>
      <c r="NHR2341" s="142"/>
      <c r="NHS2341" s="142"/>
      <c r="NHT2341" s="142"/>
      <c r="NHU2341" s="142"/>
      <c r="NHV2341" s="142"/>
      <c r="NHW2341" s="142"/>
      <c r="NHX2341" s="142"/>
      <c r="NHY2341" s="142"/>
      <c r="NHZ2341" s="142"/>
      <c r="NIA2341" s="142"/>
      <c r="NIB2341" s="142"/>
      <c r="NIC2341" s="142"/>
      <c r="NID2341" s="142"/>
      <c r="NIE2341" s="142"/>
      <c r="NIF2341" s="142"/>
      <c r="NIG2341" s="142"/>
      <c r="NIH2341" s="142"/>
      <c r="NII2341" s="142"/>
      <c r="NIJ2341" s="142"/>
      <c r="NIK2341" s="142"/>
      <c r="NIL2341" s="142"/>
      <c r="NIM2341" s="142"/>
      <c r="NIN2341" s="142"/>
      <c r="NIO2341" s="142"/>
      <c r="NIP2341" s="142"/>
      <c r="NIQ2341" s="142"/>
      <c r="NIR2341" s="142"/>
      <c r="NIS2341" s="142"/>
      <c r="NIT2341" s="142"/>
      <c r="NIU2341" s="142"/>
      <c r="NIV2341" s="142"/>
      <c r="NIW2341" s="142"/>
      <c r="NIX2341" s="142"/>
      <c r="NIY2341" s="142"/>
      <c r="NIZ2341" s="142"/>
      <c r="NJA2341" s="142"/>
      <c r="NJB2341" s="142"/>
      <c r="NJC2341" s="142"/>
      <c r="NJD2341" s="142"/>
      <c r="NJE2341" s="142"/>
      <c r="NJF2341" s="142"/>
      <c r="NJG2341" s="142"/>
      <c r="NJH2341" s="142"/>
      <c r="NJI2341" s="142"/>
      <c r="NJJ2341" s="142"/>
      <c r="NJK2341" s="142"/>
      <c r="NJL2341" s="142"/>
      <c r="NJM2341" s="142"/>
      <c r="NJN2341" s="142"/>
      <c r="NJO2341" s="142"/>
      <c r="NJP2341" s="142"/>
      <c r="NJQ2341" s="142"/>
      <c r="NJR2341" s="142"/>
      <c r="NJS2341" s="142"/>
      <c r="NJT2341" s="142"/>
      <c r="NJU2341" s="142"/>
      <c r="NJV2341" s="142"/>
      <c r="NJW2341" s="142"/>
      <c r="NJX2341" s="142"/>
      <c r="NJY2341" s="142"/>
      <c r="NJZ2341" s="142"/>
      <c r="NKA2341" s="142"/>
      <c r="NKB2341" s="142"/>
      <c r="NKC2341" s="142"/>
      <c r="NKD2341" s="142"/>
      <c r="NKE2341" s="142"/>
      <c r="NKF2341" s="142"/>
      <c r="NKG2341" s="142"/>
      <c r="NKH2341" s="142"/>
      <c r="NKI2341" s="142"/>
      <c r="NKJ2341" s="142"/>
      <c r="NKK2341" s="142"/>
      <c r="NKL2341" s="142"/>
      <c r="NKM2341" s="142"/>
      <c r="NKN2341" s="142"/>
      <c r="NKO2341" s="142"/>
      <c r="NKP2341" s="142"/>
      <c r="NKQ2341" s="142"/>
      <c r="NKR2341" s="142"/>
      <c r="NKS2341" s="142"/>
      <c r="NKT2341" s="142"/>
      <c r="NKU2341" s="142"/>
      <c r="NKV2341" s="142"/>
      <c r="NKW2341" s="142"/>
      <c r="NKX2341" s="142"/>
      <c r="NKY2341" s="142"/>
      <c r="NKZ2341" s="142"/>
      <c r="NLA2341" s="142"/>
      <c r="NLB2341" s="142"/>
      <c r="NLC2341" s="142"/>
      <c r="NLD2341" s="142"/>
      <c r="NLE2341" s="142"/>
      <c r="NLF2341" s="142"/>
      <c r="NLG2341" s="142"/>
      <c r="NLH2341" s="142"/>
      <c r="NLI2341" s="142"/>
      <c r="NLJ2341" s="142"/>
      <c r="NLK2341" s="142"/>
      <c r="NLL2341" s="142"/>
      <c r="NLM2341" s="142"/>
      <c r="NLN2341" s="142"/>
      <c r="NLO2341" s="142"/>
      <c r="NLP2341" s="142"/>
      <c r="NLQ2341" s="142"/>
      <c r="NLR2341" s="142"/>
      <c r="NLS2341" s="142"/>
      <c r="NLT2341" s="142"/>
      <c r="NLU2341" s="142"/>
      <c r="NLV2341" s="142"/>
      <c r="NLW2341" s="142"/>
      <c r="NLX2341" s="142"/>
      <c r="NLY2341" s="142"/>
      <c r="NLZ2341" s="142"/>
      <c r="NMA2341" s="142"/>
      <c r="NMB2341" s="142"/>
      <c r="NMC2341" s="142"/>
      <c r="NMD2341" s="142"/>
      <c r="NME2341" s="142"/>
      <c r="NMF2341" s="142"/>
      <c r="NMG2341" s="142"/>
      <c r="NMH2341" s="142"/>
      <c r="NMI2341" s="142"/>
      <c r="NMJ2341" s="142"/>
      <c r="NMK2341" s="142"/>
      <c r="NML2341" s="142"/>
      <c r="NMM2341" s="142"/>
      <c r="NMN2341" s="142"/>
      <c r="NMO2341" s="142"/>
      <c r="NMP2341" s="142"/>
      <c r="NMQ2341" s="142"/>
      <c r="NMR2341" s="142"/>
      <c r="NMS2341" s="142"/>
      <c r="NMT2341" s="142"/>
      <c r="NMU2341" s="142"/>
      <c r="NMV2341" s="142"/>
      <c r="NMW2341" s="142"/>
      <c r="NMX2341" s="142"/>
      <c r="NMY2341" s="142"/>
      <c r="NMZ2341" s="142"/>
      <c r="NNA2341" s="142"/>
      <c r="NNB2341" s="142"/>
      <c r="NNC2341" s="142"/>
      <c r="NND2341" s="142"/>
      <c r="NNE2341" s="142"/>
      <c r="NNF2341" s="142"/>
      <c r="NNG2341" s="142"/>
      <c r="NNH2341" s="142"/>
      <c r="NNI2341" s="142"/>
      <c r="NNJ2341" s="142"/>
      <c r="NNK2341" s="142"/>
      <c r="NNL2341" s="142"/>
      <c r="NNM2341" s="142"/>
      <c r="NNN2341" s="142"/>
      <c r="NNO2341" s="142"/>
      <c r="NNP2341" s="142"/>
      <c r="NNQ2341" s="142"/>
      <c r="NNR2341" s="142"/>
      <c r="NNS2341" s="142"/>
      <c r="NNT2341" s="142"/>
      <c r="NNU2341" s="142"/>
      <c r="NNV2341" s="142"/>
      <c r="NNW2341" s="142"/>
      <c r="NNX2341" s="142"/>
      <c r="NNY2341" s="142"/>
      <c r="NNZ2341" s="142"/>
      <c r="NOA2341" s="142"/>
      <c r="NOB2341" s="142"/>
      <c r="NOC2341" s="142"/>
      <c r="NOD2341" s="142"/>
      <c r="NOE2341" s="142"/>
      <c r="NOF2341" s="142"/>
      <c r="NOG2341" s="142"/>
      <c r="NOH2341" s="142"/>
      <c r="NOI2341" s="142"/>
      <c r="NOJ2341" s="142"/>
      <c r="NOK2341" s="142"/>
      <c r="NOL2341" s="142"/>
      <c r="NOM2341" s="142"/>
      <c r="NON2341" s="142"/>
      <c r="NOO2341" s="142"/>
      <c r="NOP2341" s="142"/>
      <c r="NOQ2341" s="142"/>
      <c r="NOR2341" s="142"/>
      <c r="NOS2341" s="142"/>
      <c r="NOT2341" s="142"/>
      <c r="NOU2341" s="142"/>
      <c r="NOV2341" s="142"/>
      <c r="NOW2341" s="142"/>
      <c r="NOX2341" s="142"/>
      <c r="NOY2341" s="142"/>
      <c r="NOZ2341" s="142"/>
      <c r="NPA2341" s="142"/>
      <c r="NPB2341" s="142"/>
      <c r="NPC2341" s="142"/>
      <c r="NPD2341" s="142"/>
      <c r="NPE2341" s="142"/>
      <c r="NPF2341" s="142"/>
      <c r="NPG2341" s="142"/>
      <c r="NPH2341" s="142"/>
      <c r="NPI2341" s="142"/>
      <c r="NPJ2341" s="142"/>
      <c r="NPK2341" s="142"/>
      <c r="NPL2341" s="142"/>
      <c r="NPM2341" s="142"/>
      <c r="NPN2341" s="142"/>
      <c r="NPO2341" s="142"/>
      <c r="NPP2341" s="142"/>
      <c r="NPQ2341" s="142"/>
      <c r="NPR2341" s="142"/>
      <c r="NPS2341" s="142"/>
      <c r="NPT2341" s="142"/>
      <c r="NPU2341" s="142"/>
      <c r="NPV2341" s="142"/>
      <c r="NPW2341" s="142"/>
      <c r="NPX2341" s="142"/>
      <c r="NPY2341" s="142"/>
      <c r="NPZ2341" s="142"/>
      <c r="NQA2341" s="142"/>
      <c r="NQB2341" s="142"/>
      <c r="NQC2341" s="142"/>
      <c r="NQD2341" s="142"/>
      <c r="NQE2341" s="142"/>
      <c r="NQF2341" s="142"/>
      <c r="NQG2341" s="142"/>
      <c r="NQH2341" s="142"/>
      <c r="NQI2341" s="142"/>
      <c r="NQJ2341" s="142"/>
      <c r="NQK2341" s="142"/>
      <c r="NQL2341" s="142"/>
      <c r="NQM2341" s="142"/>
      <c r="NQN2341" s="142"/>
      <c r="NQO2341" s="142"/>
      <c r="NQP2341" s="142"/>
      <c r="NQQ2341" s="142"/>
      <c r="NQR2341" s="142"/>
      <c r="NQS2341" s="142"/>
      <c r="NQT2341" s="142"/>
      <c r="NQU2341" s="142"/>
      <c r="NQV2341" s="142"/>
      <c r="NQW2341" s="142"/>
      <c r="NQX2341" s="142"/>
      <c r="NQY2341" s="142"/>
      <c r="NQZ2341" s="142"/>
      <c r="NRA2341" s="142"/>
      <c r="NRB2341" s="142"/>
      <c r="NRC2341" s="142"/>
      <c r="NRD2341" s="142"/>
      <c r="NRE2341" s="142"/>
      <c r="NRF2341" s="142"/>
      <c r="NRG2341" s="142"/>
      <c r="NRH2341" s="142"/>
      <c r="NRI2341" s="142"/>
      <c r="NRJ2341" s="142"/>
      <c r="NRK2341" s="142"/>
      <c r="NRL2341" s="142"/>
      <c r="NRM2341" s="142"/>
      <c r="NRN2341" s="142"/>
      <c r="NRO2341" s="142"/>
      <c r="NRP2341" s="142"/>
      <c r="NRQ2341" s="142"/>
      <c r="NRR2341" s="142"/>
      <c r="NRS2341" s="142"/>
      <c r="NRT2341" s="142"/>
      <c r="NRU2341" s="142"/>
      <c r="NRV2341" s="142"/>
      <c r="NRW2341" s="142"/>
      <c r="NRX2341" s="142"/>
      <c r="NRY2341" s="142"/>
      <c r="NRZ2341" s="142"/>
      <c r="NSA2341" s="142"/>
      <c r="NSB2341" s="142"/>
      <c r="NSC2341" s="142"/>
      <c r="NSD2341" s="142"/>
      <c r="NSE2341" s="142"/>
      <c r="NSF2341" s="142"/>
      <c r="NSG2341" s="142"/>
      <c r="NSH2341" s="142"/>
      <c r="NSI2341" s="142"/>
      <c r="NSJ2341" s="142"/>
      <c r="NSK2341" s="142"/>
      <c r="NSL2341" s="142"/>
      <c r="NSM2341" s="142"/>
      <c r="NSN2341" s="142"/>
      <c r="NSO2341" s="142"/>
      <c r="NSP2341" s="142"/>
      <c r="NSQ2341" s="142"/>
      <c r="NSR2341" s="142"/>
      <c r="NSS2341" s="142"/>
      <c r="NST2341" s="142"/>
      <c r="NSU2341" s="142"/>
      <c r="NSV2341" s="142"/>
      <c r="NSW2341" s="142"/>
      <c r="NSX2341" s="142"/>
      <c r="NSY2341" s="142"/>
      <c r="NSZ2341" s="142"/>
      <c r="NTA2341" s="142"/>
      <c r="NTB2341" s="142"/>
      <c r="NTC2341" s="142"/>
      <c r="NTD2341" s="142"/>
      <c r="NTE2341" s="142"/>
      <c r="NTF2341" s="142"/>
      <c r="NTG2341" s="142"/>
      <c r="NTH2341" s="142"/>
      <c r="NTI2341" s="142"/>
      <c r="NTJ2341" s="142"/>
      <c r="NTK2341" s="142"/>
      <c r="NTL2341" s="142"/>
      <c r="NTM2341" s="142"/>
      <c r="NTN2341" s="142"/>
      <c r="NTO2341" s="142"/>
      <c r="NTP2341" s="142"/>
      <c r="NTQ2341" s="142"/>
      <c r="NTR2341" s="142"/>
      <c r="NTS2341" s="142"/>
      <c r="NTT2341" s="142"/>
      <c r="NTU2341" s="142"/>
      <c r="NTV2341" s="142"/>
      <c r="NTW2341" s="142"/>
      <c r="NTX2341" s="142"/>
      <c r="NTY2341" s="142"/>
      <c r="NTZ2341" s="142"/>
      <c r="NUA2341" s="142"/>
      <c r="NUB2341" s="142"/>
      <c r="NUC2341" s="142"/>
      <c r="NUD2341" s="142"/>
      <c r="NUE2341" s="142"/>
      <c r="NUF2341" s="142"/>
      <c r="NUG2341" s="142"/>
      <c r="NUH2341" s="142"/>
      <c r="NUI2341" s="142"/>
      <c r="NUJ2341" s="142"/>
      <c r="NUK2341" s="142"/>
      <c r="NUL2341" s="142"/>
      <c r="NUM2341" s="142"/>
      <c r="NUN2341" s="142"/>
      <c r="NUO2341" s="142"/>
      <c r="NUP2341" s="142"/>
      <c r="NUQ2341" s="142"/>
      <c r="NUR2341" s="142"/>
      <c r="NUS2341" s="142"/>
      <c r="NUT2341" s="142"/>
      <c r="NUU2341" s="142"/>
      <c r="NUV2341" s="142"/>
      <c r="NUW2341" s="142"/>
      <c r="NUX2341" s="142"/>
      <c r="NUY2341" s="142"/>
      <c r="NUZ2341" s="142"/>
      <c r="NVA2341" s="142"/>
      <c r="NVB2341" s="142"/>
      <c r="NVC2341" s="142"/>
      <c r="NVD2341" s="142"/>
      <c r="NVE2341" s="142"/>
      <c r="NVF2341" s="142"/>
      <c r="NVG2341" s="142"/>
      <c r="NVH2341" s="142"/>
      <c r="NVI2341" s="142"/>
      <c r="NVJ2341" s="142"/>
      <c r="NVK2341" s="142"/>
      <c r="NVL2341" s="142"/>
      <c r="NVM2341" s="142"/>
      <c r="NVN2341" s="142"/>
      <c r="NVO2341" s="142"/>
      <c r="NVP2341" s="142"/>
      <c r="NVQ2341" s="142"/>
      <c r="NVR2341" s="142"/>
      <c r="NVS2341" s="142"/>
      <c r="NVT2341" s="142"/>
      <c r="NVU2341" s="142"/>
      <c r="NVV2341" s="142"/>
      <c r="NVW2341" s="142"/>
      <c r="NVX2341" s="142"/>
      <c r="NVY2341" s="142"/>
      <c r="NVZ2341" s="142"/>
      <c r="NWA2341" s="142"/>
      <c r="NWB2341" s="142"/>
      <c r="NWC2341" s="142"/>
      <c r="NWD2341" s="142"/>
      <c r="NWE2341" s="142"/>
      <c r="NWF2341" s="142"/>
      <c r="NWG2341" s="142"/>
      <c r="NWH2341" s="142"/>
      <c r="NWI2341" s="142"/>
      <c r="NWJ2341" s="142"/>
      <c r="NWK2341" s="142"/>
      <c r="NWL2341" s="142"/>
      <c r="NWM2341" s="142"/>
      <c r="NWN2341" s="142"/>
      <c r="NWO2341" s="142"/>
      <c r="NWP2341" s="142"/>
      <c r="NWQ2341" s="142"/>
      <c r="NWR2341" s="142"/>
      <c r="NWS2341" s="142"/>
      <c r="NWT2341" s="142"/>
      <c r="NWU2341" s="142"/>
      <c r="NWV2341" s="142"/>
      <c r="NWW2341" s="142"/>
      <c r="NWX2341" s="142"/>
      <c r="NWY2341" s="142"/>
      <c r="NWZ2341" s="142"/>
      <c r="NXA2341" s="142"/>
      <c r="NXB2341" s="142"/>
      <c r="NXC2341" s="142"/>
      <c r="NXD2341" s="142"/>
      <c r="NXE2341" s="142"/>
      <c r="NXF2341" s="142"/>
      <c r="NXG2341" s="142"/>
      <c r="NXH2341" s="142"/>
      <c r="NXI2341" s="142"/>
      <c r="NXJ2341" s="142"/>
      <c r="NXK2341" s="142"/>
      <c r="NXL2341" s="142"/>
      <c r="NXM2341" s="142"/>
      <c r="NXN2341" s="142"/>
      <c r="NXO2341" s="142"/>
      <c r="NXP2341" s="142"/>
      <c r="NXQ2341" s="142"/>
      <c r="NXR2341" s="142"/>
      <c r="NXS2341" s="142"/>
      <c r="NXT2341" s="142"/>
      <c r="NXU2341" s="142"/>
      <c r="NXV2341" s="142"/>
      <c r="NXW2341" s="142"/>
      <c r="NXX2341" s="142"/>
      <c r="NXY2341" s="142"/>
      <c r="NXZ2341" s="142"/>
      <c r="NYA2341" s="142"/>
      <c r="NYB2341" s="142"/>
      <c r="NYC2341" s="142"/>
      <c r="NYD2341" s="142"/>
      <c r="NYE2341" s="142"/>
      <c r="NYF2341" s="142"/>
      <c r="NYG2341" s="142"/>
      <c r="NYH2341" s="142"/>
      <c r="NYI2341" s="142"/>
      <c r="NYJ2341" s="142"/>
      <c r="NYK2341" s="142"/>
      <c r="NYL2341" s="142"/>
      <c r="NYM2341" s="142"/>
      <c r="NYN2341" s="142"/>
      <c r="NYO2341" s="142"/>
      <c r="NYP2341" s="142"/>
      <c r="NYQ2341" s="142"/>
      <c r="NYR2341" s="142"/>
      <c r="NYS2341" s="142"/>
      <c r="NYT2341" s="142"/>
      <c r="NYU2341" s="142"/>
      <c r="NYV2341" s="142"/>
      <c r="NYW2341" s="142"/>
      <c r="NYX2341" s="142"/>
      <c r="NYY2341" s="142"/>
      <c r="NYZ2341" s="142"/>
      <c r="NZA2341" s="142"/>
      <c r="NZB2341" s="142"/>
      <c r="NZC2341" s="142"/>
      <c r="NZD2341" s="142"/>
      <c r="NZE2341" s="142"/>
      <c r="NZF2341" s="142"/>
      <c r="NZG2341" s="142"/>
      <c r="NZH2341" s="142"/>
      <c r="NZI2341" s="142"/>
      <c r="NZJ2341" s="142"/>
      <c r="NZK2341" s="142"/>
      <c r="NZL2341" s="142"/>
      <c r="NZM2341" s="142"/>
      <c r="NZN2341" s="142"/>
      <c r="NZO2341" s="142"/>
      <c r="NZP2341" s="142"/>
      <c r="NZQ2341" s="142"/>
      <c r="NZR2341" s="142"/>
      <c r="NZS2341" s="142"/>
      <c r="NZT2341" s="142"/>
      <c r="NZU2341" s="142"/>
      <c r="NZV2341" s="142"/>
      <c r="NZW2341" s="142"/>
      <c r="NZX2341" s="142"/>
      <c r="NZY2341" s="142"/>
      <c r="NZZ2341" s="142"/>
      <c r="OAA2341" s="142"/>
      <c r="OAB2341" s="142"/>
      <c r="OAC2341" s="142"/>
      <c r="OAD2341" s="142"/>
      <c r="OAE2341" s="142"/>
      <c r="OAF2341" s="142"/>
      <c r="OAG2341" s="142"/>
      <c r="OAH2341" s="142"/>
      <c r="OAI2341" s="142"/>
      <c r="OAJ2341" s="142"/>
      <c r="OAK2341" s="142"/>
      <c r="OAL2341" s="142"/>
      <c r="OAM2341" s="142"/>
      <c r="OAN2341" s="142"/>
      <c r="OAO2341" s="142"/>
      <c r="OAP2341" s="142"/>
      <c r="OAQ2341" s="142"/>
      <c r="OAR2341" s="142"/>
      <c r="OAS2341" s="142"/>
      <c r="OAT2341" s="142"/>
      <c r="OAU2341" s="142"/>
      <c r="OAV2341" s="142"/>
      <c r="OAW2341" s="142"/>
      <c r="OAX2341" s="142"/>
      <c r="OAY2341" s="142"/>
      <c r="OAZ2341" s="142"/>
      <c r="OBA2341" s="142"/>
      <c r="OBB2341" s="142"/>
      <c r="OBC2341" s="142"/>
      <c r="OBD2341" s="142"/>
      <c r="OBE2341" s="142"/>
      <c r="OBF2341" s="142"/>
      <c r="OBG2341" s="142"/>
      <c r="OBH2341" s="142"/>
      <c r="OBI2341" s="142"/>
      <c r="OBJ2341" s="142"/>
      <c r="OBK2341" s="142"/>
      <c r="OBL2341" s="142"/>
      <c r="OBM2341" s="142"/>
      <c r="OBN2341" s="142"/>
      <c r="OBO2341" s="142"/>
      <c r="OBP2341" s="142"/>
      <c r="OBQ2341" s="142"/>
      <c r="OBR2341" s="142"/>
      <c r="OBS2341" s="142"/>
      <c r="OBT2341" s="142"/>
      <c r="OBU2341" s="142"/>
      <c r="OBV2341" s="142"/>
      <c r="OBW2341" s="142"/>
      <c r="OBX2341" s="142"/>
      <c r="OBY2341" s="142"/>
      <c r="OBZ2341" s="142"/>
      <c r="OCA2341" s="142"/>
      <c r="OCB2341" s="142"/>
      <c r="OCC2341" s="142"/>
      <c r="OCD2341" s="142"/>
      <c r="OCE2341" s="142"/>
      <c r="OCF2341" s="142"/>
      <c r="OCG2341" s="142"/>
      <c r="OCH2341" s="142"/>
      <c r="OCI2341" s="142"/>
      <c r="OCJ2341" s="142"/>
      <c r="OCK2341" s="142"/>
      <c r="OCL2341" s="142"/>
      <c r="OCM2341" s="142"/>
      <c r="OCN2341" s="142"/>
      <c r="OCO2341" s="142"/>
      <c r="OCP2341" s="142"/>
      <c r="OCQ2341" s="142"/>
      <c r="OCR2341" s="142"/>
      <c r="OCS2341" s="142"/>
      <c r="OCT2341" s="142"/>
      <c r="OCU2341" s="142"/>
      <c r="OCV2341" s="142"/>
      <c r="OCW2341" s="142"/>
      <c r="OCX2341" s="142"/>
      <c r="OCY2341" s="142"/>
      <c r="OCZ2341" s="142"/>
      <c r="ODA2341" s="142"/>
      <c r="ODB2341" s="142"/>
      <c r="ODC2341" s="142"/>
      <c r="ODD2341" s="142"/>
      <c r="ODE2341" s="142"/>
      <c r="ODF2341" s="142"/>
      <c r="ODG2341" s="142"/>
      <c r="ODH2341" s="142"/>
      <c r="ODI2341" s="142"/>
      <c r="ODJ2341" s="142"/>
      <c r="ODK2341" s="142"/>
      <c r="ODL2341" s="142"/>
      <c r="ODM2341" s="142"/>
      <c r="ODN2341" s="142"/>
      <c r="ODO2341" s="142"/>
      <c r="ODP2341" s="142"/>
      <c r="ODQ2341" s="142"/>
      <c r="ODR2341" s="142"/>
      <c r="ODS2341" s="142"/>
      <c r="ODT2341" s="142"/>
      <c r="ODU2341" s="142"/>
      <c r="ODV2341" s="142"/>
      <c r="ODW2341" s="142"/>
      <c r="ODX2341" s="142"/>
      <c r="ODY2341" s="142"/>
      <c r="ODZ2341" s="142"/>
      <c r="OEA2341" s="142"/>
      <c r="OEB2341" s="142"/>
      <c r="OEC2341" s="142"/>
      <c r="OED2341" s="142"/>
      <c r="OEE2341" s="142"/>
      <c r="OEF2341" s="142"/>
      <c r="OEG2341" s="142"/>
      <c r="OEH2341" s="142"/>
      <c r="OEI2341" s="142"/>
      <c r="OEJ2341" s="142"/>
      <c r="OEK2341" s="142"/>
      <c r="OEL2341" s="142"/>
      <c r="OEM2341" s="142"/>
      <c r="OEN2341" s="142"/>
      <c r="OEO2341" s="142"/>
      <c r="OEP2341" s="142"/>
      <c r="OEQ2341" s="142"/>
      <c r="OER2341" s="142"/>
      <c r="OES2341" s="142"/>
      <c r="OET2341" s="142"/>
      <c r="OEU2341" s="142"/>
      <c r="OEV2341" s="142"/>
      <c r="OEW2341" s="142"/>
      <c r="OEX2341" s="142"/>
      <c r="OEY2341" s="142"/>
      <c r="OEZ2341" s="142"/>
      <c r="OFA2341" s="142"/>
      <c r="OFB2341" s="142"/>
      <c r="OFC2341" s="142"/>
      <c r="OFD2341" s="142"/>
      <c r="OFE2341" s="142"/>
      <c r="OFF2341" s="142"/>
      <c r="OFG2341" s="142"/>
      <c r="OFH2341" s="142"/>
      <c r="OFI2341" s="142"/>
      <c r="OFJ2341" s="142"/>
      <c r="OFK2341" s="142"/>
      <c r="OFL2341" s="142"/>
      <c r="OFM2341" s="142"/>
      <c r="OFN2341" s="142"/>
      <c r="OFO2341" s="142"/>
      <c r="OFP2341" s="142"/>
      <c r="OFQ2341" s="142"/>
      <c r="OFR2341" s="142"/>
      <c r="OFS2341" s="142"/>
      <c r="OFT2341" s="142"/>
      <c r="OFU2341" s="142"/>
      <c r="OFV2341" s="142"/>
      <c r="OFW2341" s="142"/>
      <c r="OFX2341" s="142"/>
      <c r="OFY2341" s="142"/>
      <c r="OFZ2341" s="142"/>
      <c r="OGA2341" s="142"/>
      <c r="OGB2341" s="142"/>
      <c r="OGC2341" s="142"/>
      <c r="OGD2341" s="142"/>
      <c r="OGE2341" s="142"/>
      <c r="OGF2341" s="142"/>
      <c r="OGG2341" s="142"/>
      <c r="OGH2341" s="142"/>
      <c r="OGI2341" s="142"/>
      <c r="OGJ2341" s="142"/>
      <c r="OGK2341" s="142"/>
      <c r="OGL2341" s="142"/>
      <c r="OGM2341" s="142"/>
      <c r="OGN2341" s="142"/>
      <c r="OGO2341" s="142"/>
      <c r="OGP2341" s="142"/>
      <c r="OGQ2341" s="142"/>
      <c r="OGR2341" s="142"/>
      <c r="OGS2341" s="142"/>
      <c r="OGT2341" s="142"/>
      <c r="OGU2341" s="142"/>
      <c r="OGV2341" s="142"/>
      <c r="OGW2341" s="142"/>
      <c r="OGX2341" s="142"/>
      <c r="OGY2341" s="142"/>
      <c r="OGZ2341" s="142"/>
      <c r="OHA2341" s="142"/>
      <c r="OHB2341" s="142"/>
      <c r="OHC2341" s="142"/>
      <c r="OHD2341" s="142"/>
      <c r="OHE2341" s="142"/>
      <c r="OHF2341" s="142"/>
      <c r="OHG2341" s="142"/>
      <c r="OHH2341" s="142"/>
      <c r="OHI2341" s="142"/>
      <c r="OHJ2341" s="142"/>
      <c r="OHK2341" s="142"/>
      <c r="OHL2341" s="142"/>
      <c r="OHM2341" s="142"/>
      <c r="OHN2341" s="142"/>
      <c r="OHO2341" s="142"/>
      <c r="OHP2341" s="142"/>
      <c r="OHQ2341" s="142"/>
      <c r="OHR2341" s="142"/>
      <c r="OHS2341" s="142"/>
      <c r="OHT2341" s="142"/>
      <c r="OHU2341" s="142"/>
      <c r="OHV2341" s="142"/>
      <c r="OHW2341" s="142"/>
      <c r="OHX2341" s="142"/>
      <c r="OHY2341" s="142"/>
      <c r="OHZ2341" s="142"/>
      <c r="OIA2341" s="142"/>
      <c r="OIB2341" s="142"/>
      <c r="OIC2341" s="142"/>
      <c r="OID2341" s="142"/>
      <c r="OIE2341" s="142"/>
      <c r="OIF2341" s="142"/>
      <c r="OIG2341" s="142"/>
      <c r="OIH2341" s="142"/>
      <c r="OII2341" s="142"/>
      <c r="OIJ2341" s="142"/>
      <c r="OIK2341" s="142"/>
      <c r="OIL2341" s="142"/>
      <c r="OIM2341" s="142"/>
      <c r="OIN2341" s="142"/>
      <c r="OIO2341" s="142"/>
      <c r="OIP2341" s="142"/>
      <c r="OIQ2341" s="142"/>
      <c r="OIR2341" s="142"/>
      <c r="OIS2341" s="142"/>
      <c r="OIT2341" s="142"/>
      <c r="OIU2341" s="142"/>
      <c r="OIV2341" s="142"/>
      <c r="OIW2341" s="142"/>
      <c r="OIX2341" s="142"/>
      <c r="OIY2341" s="142"/>
      <c r="OIZ2341" s="142"/>
      <c r="OJA2341" s="142"/>
      <c r="OJB2341" s="142"/>
      <c r="OJC2341" s="142"/>
      <c r="OJD2341" s="142"/>
      <c r="OJE2341" s="142"/>
      <c r="OJF2341" s="142"/>
      <c r="OJG2341" s="142"/>
      <c r="OJH2341" s="142"/>
      <c r="OJI2341" s="142"/>
      <c r="OJJ2341" s="142"/>
      <c r="OJK2341" s="142"/>
      <c r="OJL2341" s="142"/>
      <c r="OJM2341" s="142"/>
      <c r="OJN2341" s="142"/>
      <c r="OJO2341" s="142"/>
      <c r="OJP2341" s="142"/>
      <c r="OJQ2341" s="142"/>
      <c r="OJR2341" s="142"/>
      <c r="OJS2341" s="142"/>
      <c r="OJT2341" s="142"/>
      <c r="OJU2341" s="142"/>
      <c r="OJV2341" s="142"/>
      <c r="OJW2341" s="142"/>
      <c r="OJX2341" s="142"/>
      <c r="OJY2341" s="142"/>
      <c r="OJZ2341" s="142"/>
      <c r="OKA2341" s="142"/>
      <c r="OKB2341" s="142"/>
      <c r="OKC2341" s="142"/>
      <c r="OKD2341" s="142"/>
      <c r="OKE2341" s="142"/>
      <c r="OKF2341" s="142"/>
      <c r="OKG2341" s="142"/>
      <c r="OKH2341" s="142"/>
      <c r="OKI2341" s="142"/>
      <c r="OKJ2341" s="142"/>
      <c r="OKK2341" s="142"/>
      <c r="OKL2341" s="142"/>
      <c r="OKM2341" s="142"/>
      <c r="OKN2341" s="142"/>
      <c r="OKO2341" s="142"/>
      <c r="OKP2341" s="142"/>
      <c r="OKQ2341" s="142"/>
      <c r="OKR2341" s="142"/>
      <c r="OKS2341" s="142"/>
      <c r="OKT2341" s="142"/>
      <c r="OKU2341" s="142"/>
      <c r="OKV2341" s="142"/>
      <c r="OKW2341" s="142"/>
      <c r="OKX2341" s="142"/>
      <c r="OKY2341" s="142"/>
      <c r="OKZ2341" s="142"/>
      <c r="OLA2341" s="142"/>
      <c r="OLB2341" s="142"/>
      <c r="OLC2341" s="142"/>
      <c r="OLD2341" s="142"/>
      <c r="OLE2341" s="142"/>
      <c r="OLF2341" s="142"/>
      <c r="OLG2341" s="142"/>
      <c r="OLH2341" s="142"/>
      <c r="OLI2341" s="142"/>
      <c r="OLJ2341" s="142"/>
      <c r="OLK2341" s="142"/>
      <c r="OLL2341" s="142"/>
      <c r="OLM2341" s="142"/>
      <c r="OLN2341" s="142"/>
      <c r="OLO2341" s="142"/>
      <c r="OLP2341" s="142"/>
      <c r="OLQ2341" s="142"/>
      <c r="OLR2341" s="142"/>
      <c r="OLS2341" s="142"/>
      <c r="OLT2341" s="142"/>
      <c r="OLU2341" s="142"/>
      <c r="OLV2341" s="142"/>
      <c r="OLW2341" s="142"/>
      <c r="OLX2341" s="142"/>
      <c r="OLY2341" s="142"/>
      <c r="OLZ2341" s="142"/>
      <c r="OMA2341" s="142"/>
      <c r="OMB2341" s="142"/>
      <c r="OMC2341" s="142"/>
      <c r="OMD2341" s="142"/>
      <c r="OME2341" s="142"/>
      <c r="OMF2341" s="142"/>
      <c r="OMG2341" s="142"/>
      <c r="OMH2341" s="142"/>
      <c r="OMI2341" s="142"/>
      <c r="OMJ2341" s="142"/>
      <c r="OMK2341" s="142"/>
      <c r="OML2341" s="142"/>
      <c r="OMM2341" s="142"/>
      <c r="OMN2341" s="142"/>
      <c r="OMO2341" s="142"/>
      <c r="OMP2341" s="142"/>
      <c r="OMQ2341" s="142"/>
      <c r="OMR2341" s="142"/>
      <c r="OMS2341" s="142"/>
      <c r="OMT2341" s="142"/>
      <c r="OMU2341" s="142"/>
      <c r="OMV2341" s="142"/>
      <c r="OMW2341" s="142"/>
      <c r="OMX2341" s="142"/>
      <c r="OMY2341" s="142"/>
      <c r="OMZ2341" s="142"/>
      <c r="ONA2341" s="142"/>
      <c r="ONB2341" s="142"/>
      <c r="ONC2341" s="142"/>
      <c r="OND2341" s="142"/>
      <c r="ONE2341" s="142"/>
      <c r="ONF2341" s="142"/>
      <c r="ONG2341" s="142"/>
      <c r="ONH2341" s="142"/>
      <c r="ONI2341" s="142"/>
      <c r="ONJ2341" s="142"/>
      <c r="ONK2341" s="142"/>
      <c r="ONL2341" s="142"/>
      <c r="ONM2341" s="142"/>
      <c r="ONN2341" s="142"/>
      <c r="ONO2341" s="142"/>
      <c r="ONP2341" s="142"/>
      <c r="ONQ2341" s="142"/>
      <c r="ONR2341" s="142"/>
      <c r="ONS2341" s="142"/>
      <c r="ONT2341" s="142"/>
      <c r="ONU2341" s="142"/>
      <c r="ONV2341" s="142"/>
      <c r="ONW2341" s="142"/>
      <c r="ONX2341" s="142"/>
      <c r="ONY2341" s="142"/>
      <c r="ONZ2341" s="142"/>
      <c r="OOA2341" s="142"/>
      <c r="OOB2341" s="142"/>
      <c r="OOC2341" s="142"/>
      <c r="OOD2341" s="142"/>
      <c r="OOE2341" s="142"/>
      <c r="OOF2341" s="142"/>
      <c r="OOG2341" s="142"/>
      <c r="OOH2341" s="142"/>
      <c r="OOI2341" s="142"/>
      <c r="OOJ2341" s="142"/>
      <c r="OOK2341" s="142"/>
      <c r="OOL2341" s="142"/>
      <c r="OOM2341" s="142"/>
      <c r="OON2341" s="142"/>
      <c r="OOO2341" s="142"/>
      <c r="OOP2341" s="142"/>
      <c r="OOQ2341" s="142"/>
      <c r="OOR2341" s="142"/>
      <c r="OOS2341" s="142"/>
      <c r="OOT2341" s="142"/>
      <c r="OOU2341" s="142"/>
      <c r="OOV2341" s="142"/>
      <c r="OOW2341" s="142"/>
      <c r="OOX2341" s="142"/>
      <c r="OOY2341" s="142"/>
      <c r="OOZ2341" s="142"/>
      <c r="OPA2341" s="142"/>
      <c r="OPB2341" s="142"/>
      <c r="OPC2341" s="142"/>
      <c r="OPD2341" s="142"/>
      <c r="OPE2341" s="142"/>
      <c r="OPF2341" s="142"/>
      <c r="OPG2341" s="142"/>
      <c r="OPH2341" s="142"/>
      <c r="OPI2341" s="142"/>
      <c r="OPJ2341" s="142"/>
      <c r="OPK2341" s="142"/>
      <c r="OPL2341" s="142"/>
      <c r="OPM2341" s="142"/>
      <c r="OPN2341" s="142"/>
      <c r="OPO2341" s="142"/>
      <c r="OPP2341" s="142"/>
      <c r="OPQ2341" s="142"/>
      <c r="OPR2341" s="142"/>
      <c r="OPS2341" s="142"/>
      <c r="OPT2341" s="142"/>
      <c r="OPU2341" s="142"/>
      <c r="OPV2341" s="142"/>
      <c r="OPW2341" s="142"/>
      <c r="OPX2341" s="142"/>
      <c r="OPY2341" s="142"/>
      <c r="OPZ2341" s="142"/>
      <c r="OQA2341" s="142"/>
      <c r="OQB2341" s="142"/>
      <c r="OQC2341" s="142"/>
      <c r="OQD2341" s="142"/>
      <c r="OQE2341" s="142"/>
      <c r="OQF2341" s="142"/>
      <c r="OQG2341" s="142"/>
      <c r="OQH2341" s="142"/>
      <c r="OQI2341" s="142"/>
      <c r="OQJ2341" s="142"/>
      <c r="OQK2341" s="142"/>
      <c r="OQL2341" s="142"/>
      <c r="OQM2341" s="142"/>
      <c r="OQN2341" s="142"/>
      <c r="OQO2341" s="142"/>
      <c r="OQP2341" s="142"/>
      <c r="OQQ2341" s="142"/>
      <c r="OQR2341" s="142"/>
      <c r="OQS2341" s="142"/>
      <c r="OQT2341" s="142"/>
      <c r="OQU2341" s="142"/>
      <c r="OQV2341" s="142"/>
      <c r="OQW2341" s="142"/>
      <c r="OQX2341" s="142"/>
      <c r="OQY2341" s="142"/>
      <c r="OQZ2341" s="142"/>
      <c r="ORA2341" s="142"/>
      <c r="ORB2341" s="142"/>
      <c r="ORC2341" s="142"/>
      <c r="ORD2341" s="142"/>
      <c r="ORE2341" s="142"/>
      <c r="ORF2341" s="142"/>
      <c r="ORG2341" s="142"/>
      <c r="ORH2341" s="142"/>
      <c r="ORI2341" s="142"/>
      <c r="ORJ2341" s="142"/>
      <c r="ORK2341" s="142"/>
      <c r="ORL2341" s="142"/>
      <c r="ORM2341" s="142"/>
      <c r="ORN2341" s="142"/>
      <c r="ORO2341" s="142"/>
      <c r="ORP2341" s="142"/>
      <c r="ORQ2341" s="142"/>
      <c r="ORR2341" s="142"/>
      <c r="ORS2341" s="142"/>
      <c r="ORT2341" s="142"/>
      <c r="ORU2341" s="142"/>
      <c r="ORV2341" s="142"/>
      <c r="ORW2341" s="142"/>
      <c r="ORX2341" s="142"/>
      <c r="ORY2341" s="142"/>
      <c r="ORZ2341" s="142"/>
      <c r="OSA2341" s="142"/>
      <c r="OSB2341" s="142"/>
      <c r="OSC2341" s="142"/>
      <c r="OSD2341" s="142"/>
      <c r="OSE2341" s="142"/>
      <c r="OSF2341" s="142"/>
      <c r="OSG2341" s="142"/>
      <c r="OSH2341" s="142"/>
      <c r="OSI2341" s="142"/>
      <c r="OSJ2341" s="142"/>
      <c r="OSK2341" s="142"/>
      <c r="OSL2341" s="142"/>
      <c r="OSM2341" s="142"/>
      <c r="OSN2341" s="142"/>
      <c r="OSO2341" s="142"/>
      <c r="OSP2341" s="142"/>
      <c r="OSQ2341" s="142"/>
      <c r="OSR2341" s="142"/>
      <c r="OSS2341" s="142"/>
      <c r="OST2341" s="142"/>
      <c r="OSU2341" s="142"/>
      <c r="OSV2341" s="142"/>
      <c r="OSW2341" s="142"/>
      <c r="OSX2341" s="142"/>
      <c r="OSY2341" s="142"/>
      <c r="OSZ2341" s="142"/>
      <c r="OTA2341" s="142"/>
      <c r="OTB2341" s="142"/>
      <c r="OTC2341" s="142"/>
      <c r="OTD2341" s="142"/>
      <c r="OTE2341" s="142"/>
      <c r="OTF2341" s="142"/>
      <c r="OTG2341" s="142"/>
      <c r="OTH2341" s="142"/>
      <c r="OTI2341" s="142"/>
      <c r="OTJ2341" s="142"/>
      <c r="OTK2341" s="142"/>
      <c r="OTL2341" s="142"/>
      <c r="OTM2341" s="142"/>
      <c r="OTN2341" s="142"/>
      <c r="OTO2341" s="142"/>
      <c r="OTP2341" s="142"/>
      <c r="OTQ2341" s="142"/>
      <c r="OTR2341" s="142"/>
      <c r="OTS2341" s="142"/>
      <c r="OTT2341" s="142"/>
      <c r="OTU2341" s="142"/>
      <c r="OTV2341" s="142"/>
      <c r="OTW2341" s="142"/>
      <c r="OTX2341" s="142"/>
      <c r="OTY2341" s="142"/>
      <c r="OTZ2341" s="142"/>
      <c r="OUA2341" s="142"/>
      <c r="OUB2341" s="142"/>
      <c r="OUC2341" s="142"/>
      <c r="OUD2341" s="142"/>
      <c r="OUE2341" s="142"/>
      <c r="OUF2341" s="142"/>
      <c r="OUG2341" s="142"/>
      <c r="OUH2341" s="142"/>
      <c r="OUI2341" s="142"/>
      <c r="OUJ2341" s="142"/>
      <c r="OUK2341" s="142"/>
      <c r="OUL2341" s="142"/>
      <c r="OUM2341" s="142"/>
      <c r="OUN2341" s="142"/>
      <c r="OUO2341" s="142"/>
      <c r="OUP2341" s="142"/>
      <c r="OUQ2341" s="142"/>
      <c r="OUR2341" s="142"/>
      <c r="OUS2341" s="142"/>
      <c r="OUT2341" s="142"/>
      <c r="OUU2341" s="142"/>
      <c r="OUV2341" s="142"/>
      <c r="OUW2341" s="142"/>
      <c r="OUX2341" s="142"/>
      <c r="OUY2341" s="142"/>
      <c r="OUZ2341" s="142"/>
      <c r="OVA2341" s="142"/>
      <c r="OVB2341" s="142"/>
      <c r="OVC2341" s="142"/>
      <c r="OVD2341" s="142"/>
      <c r="OVE2341" s="142"/>
      <c r="OVF2341" s="142"/>
      <c r="OVG2341" s="142"/>
      <c r="OVH2341" s="142"/>
      <c r="OVI2341" s="142"/>
      <c r="OVJ2341" s="142"/>
      <c r="OVK2341" s="142"/>
      <c r="OVL2341" s="142"/>
      <c r="OVM2341" s="142"/>
      <c r="OVN2341" s="142"/>
      <c r="OVO2341" s="142"/>
      <c r="OVP2341" s="142"/>
      <c r="OVQ2341" s="142"/>
      <c r="OVR2341" s="142"/>
      <c r="OVS2341" s="142"/>
      <c r="OVT2341" s="142"/>
      <c r="OVU2341" s="142"/>
      <c r="OVV2341" s="142"/>
      <c r="OVW2341" s="142"/>
      <c r="OVX2341" s="142"/>
      <c r="OVY2341" s="142"/>
      <c r="OVZ2341" s="142"/>
      <c r="OWA2341" s="142"/>
      <c r="OWB2341" s="142"/>
      <c r="OWC2341" s="142"/>
      <c r="OWD2341" s="142"/>
      <c r="OWE2341" s="142"/>
      <c r="OWF2341" s="142"/>
      <c r="OWG2341" s="142"/>
      <c r="OWH2341" s="142"/>
      <c r="OWI2341" s="142"/>
      <c r="OWJ2341" s="142"/>
      <c r="OWK2341" s="142"/>
      <c r="OWL2341" s="142"/>
      <c r="OWM2341" s="142"/>
      <c r="OWN2341" s="142"/>
      <c r="OWO2341" s="142"/>
      <c r="OWP2341" s="142"/>
      <c r="OWQ2341" s="142"/>
      <c r="OWR2341" s="142"/>
      <c r="OWS2341" s="142"/>
      <c r="OWT2341" s="142"/>
      <c r="OWU2341" s="142"/>
      <c r="OWV2341" s="142"/>
      <c r="OWW2341" s="142"/>
      <c r="OWX2341" s="142"/>
      <c r="OWY2341" s="142"/>
      <c r="OWZ2341" s="142"/>
      <c r="OXA2341" s="142"/>
      <c r="OXB2341" s="142"/>
      <c r="OXC2341" s="142"/>
      <c r="OXD2341" s="142"/>
      <c r="OXE2341" s="142"/>
      <c r="OXF2341" s="142"/>
      <c r="OXG2341" s="142"/>
      <c r="OXH2341" s="142"/>
      <c r="OXI2341" s="142"/>
      <c r="OXJ2341" s="142"/>
      <c r="OXK2341" s="142"/>
      <c r="OXL2341" s="142"/>
      <c r="OXM2341" s="142"/>
      <c r="OXN2341" s="142"/>
      <c r="OXO2341" s="142"/>
      <c r="OXP2341" s="142"/>
      <c r="OXQ2341" s="142"/>
      <c r="OXR2341" s="142"/>
      <c r="OXS2341" s="142"/>
      <c r="OXT2341" s="142"/>
      <c r="OXU2341" s="142"/>
      <c r="OXV2341" s="142"/>
      <c r="OXW2341" s="142"/>
      <c r="OXX2341" s="142"/>
      <c r="OXY2341" s="142"/>
      <c r="OXZ2341" s="142"/>
      <c r="OYA2341" s="142"/>
      <c r="OYB2341" s="142"/>
      <c r="OYC2341" s="142"/>
      <c r="OYD2341" s="142"/>
      <c r="OYE2341" s="142"/>
      <c r="OYF2341" s="142"/>
      <c r="OYG2341" s="142"/>
      <c r="OYH2341" s="142"/>
      <c r="OYI2341" s="142"/>
      <c r="OYJ2341" s="142"/>
      <c r="OYK2341" s="142"/>
      <c r="OYL2341" s="142"/>
      <c r="OYM2341" s="142"/>
      <c r="OYN2341" s="142"/>
      <c r="OYO2341" s="142"/>
      <c r="OYP2341" s="142"/>
      <c r="OYQ2341" s="142"/>
      <c r="OYR2341" s="142"/>
      <c r="OYS2341" s="142"/>
      <c r="OYT2341" s="142"/>
      <c r="OYU2341" s="142"/>
      <c r="OYV2341" s="142"/>
      <c r="OYW2341" s="142"/>
      <c r="OYX2341" s="142"/>
      <c r="OYY2341" s="142"/>
      <c r="OYZ2341" s="142"/>
      <c r="OZA2341" s="142"/>
      <c r="OZB2341" s="142"/>
      <c r="OZC2341" s="142"/>
      <c r="OZD2341" s="142"/>
      <c r="OZE2341" s="142"/>
      <c r="OZF2341" s="142"/>
      <c r="OZG2341" s="142"/>
      <c r="OZH2341" s="142"/>
      <c r="OZI2341" s="142"/>
      <c r="OZJ2341" s="142"/>
      <c r="OZK2341" s="142"/>
      <c r="OZL2341" s="142"/>
      <c r="OZM2341" s="142"/>
      <c r="OZN2341" s="142"/>
      <c r="OZO2341" s="142"/>
      <c r="OZP2341" s="142"/>
      <c r="OZQ2341" s="142"/>
      <c r="OZR2341" s="142"/>
      <c r="OZS2341" s="142"/>
      <c r="OZT2341" s="142"/>
      <c r="OZU2341" s="142"/>
      <c r="OZV2341" s="142"/>
      <c r="OZW2341" s="142"/>
      <c r="OZX2341" s="142"/>
      <c r="OZY2341" s="142"/>
      <c r="OZZ2341" s="142"/>
      <c r="PAA2341" s="142"/>
      <c r="PAB2341" s="142"/>
      <c r="PAC2341" s="142"/>
      <c r="PAD2341" s="142"/>
      <c r="PAE2341" s="142"/>
      <c r="PAF2341" s="142"/>
      <c r="PAG2341" s="142"/>
      <c r="PAH2341" s="142"/>
      <c r="PAI2341" s="142"/>
      <c r="PAJ2341" s="142"/>
      <c r="PAK2341" s="142"/>
      <c r="PAL2341" s="142"/>
      <c r="PAM2341" s="142"/>
      <c r="PAN2341" s="142"/>
      <c r="PAO2341" s="142"/>
      <c r="PAP2341" s="142"/>
      <c r="PAQ2341" s="142"/>
      <c r="PAR2341" s="142"/>
      <c r="PAS2341" s="142"/>
      <c r="PAT2341" s="142"/>
      <c r="PAU2341" s="142"/>
      <c r="PAV2341" s="142"/>
      <c r="PAW2341" s="142"/>
      <c r="PAX2341" s="142"/>
      <c r="PAY2341" s="142"/>
      <c r="PAZ2341" s="142"/>
      <c r="PBA2341" s="142"/>
      <c r="PBB2341" s="142"/>
      <c r="PBC2341" s="142"/>
      <c r="PBD2341" s="142"/>
      <c r="PBE2341" s="142"/>
      <c r="PBF2341" s="142"/>
      <c r="PBG2341" s="142"/>
      <c r="PBH2341" s="142"/>
      <c r="PBI2341" s="142"/>
      <c r="PBJ2341" s="142"/>
      <c r="PBK2341" s="142"/>
      <c r="PBL2341" s="142"/>
      <c r="PBM2341" s="142"/>
      <c r="PBN2341" s="142"/>
      <c r="PBO2341" s="142"/>
      <c r="PBP2341" s="142"/>
      <c r="PBQ2341" s="142"/>
      <c r="PBR2341" s="142"/>
      <c r="PBS2341" s="142"/>
      <c r="PBT2341" s="142"/>
      <c r="PBU2341" s="142"/>
      <c r="PBV2341" s="142"/>
      <c r="PBW2341" s="142"/>
      <c r="PBX2341" s="142"/>
      <c r="PBY2341" s="142"/>
      <c r="PBZ2341" s="142"/>
      <c r="PCA2341" s="142"/>
      <c r="PCB2341" s="142"/>
      <c r="PCC2341" s="142"/>
      <c r="PCD2341" s="142"/>
      <c r="PCE2341" s="142"/>
      <c r="PCF2341" s="142"/>
      <c r="PCG2341" s="142"/>
      <c r="PCH2341" s="142"/>
      <c r="PCI2341" s="142"/>
      <c r="PCJ2341" s="142"/>
      <c r="PCK2341" s="142"/>
      <c r="PCL2341" s="142"/>
      <c r="PCM2341" s="142"/>
      <c r="PCN2341" s="142"/>
      <c r="PCO2341" s="142"/>
      <c r="PCP2341" s="142"/>
      <c r="PCQ2341" s="142"/>
      <c r="PCR2341" s="142"/>
      <c r="PCS2341" s="142"/>
      <c r="PCT2341" s="142"/>
      <c r="PCU2341" s="142"/>
      <c r="PCV2341" s="142"/>
      <c r="PCW2341" s="142"/>
      <c r="PCX2341" s="142"/>
      <c r="PCY2341" s="142"/>
      <c r="PCZ2341" s="142"/>
      <c r="PDA2341" s="142"/>
      <c r="PDB2341" s="142"/>
      <c r="PDC2341" s="142"/>
      <c r="PDD2341" s="142"/>
      <c r="PDE2341" s="142"/>
      <c r="PDF2341" s="142"/>
      <c r="PDG2341" s="142"/>
      <c r="PDH2341" s="142"/>
      <c r="PDI2341" s="142"/>
      <c r="PDJ2341" s="142"/>
      <c r="PDK2341" s="142"/>
      <c r="PDL2341" s="142"/>
      <c r="PDM2341" s="142"/>
      <c r="PDN2341" s="142"/>
      <c r="PDO2341" s="142"/>
      <c r="PDP2341" s="142"/>
      <c r="PDQ2341" s="142"/>
      <c r="PDR2341" s="142"/>
      <c r="PDS2341" s="142"/>
      <c r="PDT2341" s="142"/>
      <c r="PDU2341" s="142"/>
      <c r="PDV2341" s="142"/>
      <c r="PDW2341" s="142"/>
      <c r="PDX2341" s="142"/>
      <c r="PDY2341" s="142"/>
      <c r="PDZ2341" s="142"/>
      <c r="PEA2341" s="142"/>
      <c r="PEB2341" s="142"/>
      <c r="PEC2341" s="142"/>
      <c r="PED2341" s="142"/>
      <c r="PEE2341" s="142"/>
      <c r="PEF2341" s="142"/>
      <c r="PEG2341" s="142"/>
      <c r="PEH2341" s="142"/>
      <c r="PEI2341" s="142"/>
      <c r="PEJ2341" s="142"/>
      <c r="PEK2341" s="142"/>
      <c r="PEL2341" s="142"/>
      <c r="PEM2341" s="142"/>
      <c r="PEN2341" s="142"/>
      <c r="PEO2341" s="142"/>
      <c r="PEP2341" s="142"/>
      <c r="PEQ2341" s="142"/>
      <c r="PER2341" s="142"/>
      <c r="PES2341" s="142"/>
      <c r="PET2341" s="142"/>
      <c r="PEU2341" s="142"/>
      <c r="PEV2341" s="142"/>
      <c r="PEW2341" s="142"/>
      <c r="PEX2341" s="142"/>
      <c r="PEY2341" s="142"/>
      <c r="PEZ2341" s="142"/>
      <c r="PFA2341" s="142"/>
      <c r="PFB2341" s="142"/>
      <c r="PFC2341" s="142"/>
      <c r="PFD2341" s="142"/>
      <c r="PFE2341" s="142"/>
      <c r="PFF2341" s="142"/>
      <c r="PFG2341" s="142"/>
      <c r="PFH2341" s="142"/>
      <c r="PFI2341" s="142"/>
      <c r="PFJ2341" s="142"/>
      <c r="PFK2341" s="142"/>
      <c r="PFL2341" s="142"/>
      <c r="PFM2341" s="142"/>
      <c r="PFN2341" s="142"/>
      <c r="PFO2341" s="142"/>
      <c r="PFP2341" s="142"/>
      <c r="PFQ2341" s="142"/>
      <c r="PFR2341" s="142"/>
      <c r="PFS2341" s="142"/>
      <c r="PFT2341" s="142"/>
      <c r="PFU2341" s="142"/>
      <c r="PFV2341" s="142"/>
      <c r="PFW2341" s="142"/>
      <c r="PFX2341" s="142"/>
      <c r="PFY2341" s="142"/>
      <c r="PFZ2341" s="142"/>
      <c r="PGA2341" s="142"/>
      <c r="PGB2341" s="142"/>
      <c r="PGC2341" s="142"/>
      <c r="PGD2341" s="142"/>
      <c r="PGE2341" s="142"/>
      <c r="PGF2341" s="142"/>
      <c r="PGG2341" s="142"/>
      <c r="PGH2341" s="142"/>
      <c r="PGI2341" s="142"/>
      <c r="PGJ2341" s="142"/>
      <c r="PGK2341" s="142"/>
      <c r="PGL2341" s="142"/>
      <c r="PGM2341" s="142"/>
      <c r="PGN2341" s="142"/>
      <c r="PGO2341" s="142"/>
      <c r="PGP2341" s="142"/>
      <c r="PGQ2341" s="142"/>
      <c r="PGR2341" s="142"/>
      <c r="PGS2341" s="142"/>
      <c r="PGT2341" s="142"/>
      <c r="PGU2341" s="142"/>
      <c r="PGV2341" s="142"/>
      <c r="PGW2341" s="142"/>
      <c r="PGX2341" s="142"/>
      <c r="PGY2341" s="142"/>
      <c r="PGZ2341" s="142"/>
      <c r="PHA2341" s="142"/>
      <c r="PHB2341" s="142"/>
      <c r="PHC2341" s="142"/>
      <c r="PHD2341" s="142"/>
      <c r="PHE2341" s="142"/>
      <c r="PHF2341" s="142"/>
      <c r="PHG2341" s="142"/>
      <c r="PHH2341" s="142"/>
      <c r="PHI2341" s="142"/>
      <c r="PHJ2341" s="142"/>
      <c r="PHK2341" s="142"/>
      <c r="PHL2341" s="142"/>
      <c r="PHM2341" s="142"/>
      <c r="PHN2341" s="142"/>
      <c r="PHO2341" s="142"/>
      <c r="PHP2341" s="142"/>
      <c r="PHQ2341" s="142"/>
      <c r="PHR2341" s="142"/>
      <c r="PHS2341" s="142"/>
      <c r="PHT2341" s="142"/>
      <c r="PHU2341" s="142"/>
      <c r="PHV2341" s="142"/>
      <c r="PHW2341" s="142"/>
      <c r="PHX2341" s="142"/>
      <c r="PHY2341" s="142"/>
      <c r="PHZ2341" s="142"/>
      <c r="PIA2341" s="142"/>
      <c r="PIB2341" s="142"/>
      <c r="PIC2341" s="142"/>
      <c r="PID2341" s="142"/>
      <c r="PIE2341" s="142"/>
      <c r="PIF2341" s="142"/>
      <c r="PIG2341" s="142"/>
      <c r="PIH2341" s="142"/>
      <c r="PII2341" s="142"/>
      <c r="PIJ2341" s="142"/>
      <c r="PIK2341" s="142"/>
      <c r="PIL2341" s="142"/>
      <c r="PIM2341" s="142"/>
      <c r="PIN2341" s="142"/>
      <c r="PIO2341" s="142"/>
      <c r="PIP2341" s="142"/>
      <c r="PIQ2341" s="142"/>
      <c r="PIR2341" s="142"/>
      <c r="PIS2341" s="142"/>
      <c r="PIT2341" s="142"/>
      <c r="PIU2341" s="142"/>
      <c r="PIV2341" s="142"/>
      <c r="PIW2341" s="142"/>
      <c r="PIX2341" s="142"/>
      <c r="PIY2341" s="142"/>
      <c r="PIZ2341" s="142"/>
      <c r="PJA2341" s="142"/>
      <c r="PJB2341" s="142"/>
      <c r="PJC2341" s="142"/>
      <c r="PJD2341" s="142"/>
      <c r="PJE2341" s="142"/>
      <c r="PJF2341" s="142"/>
      <c r="PJG2341" s="142"/>
      <c r="PJH2341" s="142"/>
      <c r="PJI2341" s="142"/>
      <c r="PJJ2341" s="142"/>
      <c r="PJK2341" s="142"/>
      <c r="PJL2341" s="142"/>
      <c r="PJM2341" s="142"/>
      <c r="PJN2341" s="142"/>
      <c r="PJO2341" s="142"/>
      <c r="PJP2341" s="142"/>
      <c r="PJQ2341" s="142"/>
      <c r="PJR2341" s="142"/>
      <c r="PJS2341" s="142"/>
      <c r="PJT2341" s="142"/>
      <c r="PJU2341" s="142"/>
      <c r="PJV2341" s="142"/>
      <c r="PJW2341" s="142"/>
      <c r="PJX2341" s="142"/>
      <c r="PJY2341" s="142"/>
      <c r="PJZ2341" s="142"/>
      <c r="PKA2341" s="142"/>
      <c r="PKB2341" s="142"/>
      <c r="PKC2341" s="142"/>
      <c r="PKD2341" s="142"/>
      <c r="PKE2341" s="142"/>
      <c r="PKF2341" s="142"/>
      <c r="PKG2341" s="142"/>
      <c r="PKH2341" s="142"/>
      <c r="PKI2341" s="142"/>
      <c r="PKJ2341" s="142"/>
      <c r="PKK2341" s="142"/>
      <c r="PKL2341" s="142"/>
      <c r="PKM2341" s="142"/>
      <c r="PKN2341" s="142"/>
      <c r="PKO2341" s="142"/>
      <c r="PKP2341" s="142"/>
      <c r="PKQ2341" s="142"/>
      <c r="PKR2341" s="142"/>
      <c r="PKS2341" s="142"/>
      <c r="PKT2341" s="142"/>
      <c r="PKU2341" s="142"/>
      <c r="PKV2341" s="142"/>
      <c r="PKW2341" s="142"/>
      <c r="PKX2341" s="142"/>
      <c r="PKY2341" s="142"/>
      <c r="PKZ2341" s="142"/>
      <c r="PLA2341" s="142"/>
      <c r="PLB2341" s="142"/>
      <c r="PLC2341" s="142"/>
      <c r="PLD2341" s="142"/>
      <c r="PLE2341" s="142"/>
      <c r="PLF2341" s="142"/>
      <c r="PLG2341" s="142"/>
      <c r="PLH2341" s="142"/>
      <c r="PLI2341" s="142"/>
      <c r="PLJ2341" s="142"/>
      <c r="PLK2341" s="142"/>
      <c r="PLL2341" s="142"/>
      <c r="PLM2341" s="142"/>
      <c r="PLN2341" s="142"/>
      <c r="PLO2341" s="142"/>
      <c r="PLP2341" s="142"/>
      <c r="PLQ2341" s="142"/>
      <c r="PLR2341" s="142"/>
      <c r="PLS2341" s="142"/>
      <c r="PLT2341" s="142"/>
      <c r="PLU2341" s="142"/>
      <c r="PLV2341" s="142"/>
      <c r="PLW2341" s="142"/>
      <c r="PLX2341" s="142"/>
      <c r="PLY2341" s="142"/>
      <c r="PLZ2341" s="142"/>
      <c r="PMA2341" s="142"/>
      <c r="PMB2341" s="142"/>
      <c r="PMC2341" s="142"/>
      <c r="PMD2341" s="142"/>
      <c r="PME2341" s="142"/>
      <c r="PMF2341" s="142"/>
      <c r="PMG2341" s="142"/>
      <c r="PMH2341" s="142"/>
      <c r="PMI2341" s="142"/>
      <c r="PMJ2341" s="142"/>
      <c r="PMK2341" s="142"/>
      <c r="PML2341" s="142"/>
      <c r="PMM2341" s="142"/>
      <c r="PMN2341" s="142"/>
      <c r="PMO2341" s="142"/>
      <c r="PMP2341" s="142"/>
      <c r="PMQ2341" s="142"/>
      <c r="PMR2341" s="142"/>
      <c r="PMS2341" s="142"/>
      <c r="PMT2341" s="142"/>
      <c r="PMU2341" s="142"/>
      <c r="PMV2341" s="142"/>
      <c r="PMW2341" s="142"/>
      <c r="PMX2341" s="142"/>
      <c r="PMY2341" s="142"/>
      <c r="PMZ2341" s="142"/>
      <c r="PNA2341" s="142"/>
      <c r="PNB2341" s="142"/>
      <c r="PNC2341" s="142"/>
      <c r="PND2341" s="142"/>
      <c r="PNE2341" s="142"/>
      <c r="PNF2341" s="142"/>
      <c r="PNG2341" s="142"/>
      <c r="PNH2341" s="142"/>
      <c r="PNI2341" s="142"/>
      <c r="PNJ2341" s="142"/>
      <c r="PNK2341" s="142"/>
      <c r="PNL2341" s="142"/>
      <c r="PNM2341" s="142"/>
      <c r="PNN2341" s="142"/>
      <c r="PNO2341" s="142"/>
      <c r="PNP2341" s="142"/>
      <c r="PNQ2341" s="142"/>
      <c r="PNR2341" s="142"/>
      <c r="PNS2341" s="142"/>
      <c r="PNT2341" s="142"/>
      <c r="PNU2341" s="142"/>
      <c r="PNV2341" s="142"/>
      <c r="PNW2341" s="142"/>
      <c r="PNX2341" s="142"/>
      <c r="PNY2341" s="142"/>
      <c r="PNZ2341" s="142"/>
      <c r="POA2341" s="142"/>
      <c r="POB2341" s="142"/>
      <c r="POC2341" s="142"/>
      <c r="POD2341" s="142"/>
      <c r="POE2341" s="142"/>
      <c r="POF2341" s="142"/>
      <c r="POG2341" s="142"/>
      <c r="POH2341" s="142"/>
      <c r="POI2341" s="142"/>
      <c r="POJ2341" s="142"/>
      <c r="POK2341" s="142"/>
      <c r="POL2341" s="142"/>
      <c r="POM2341" s="142"/>
      <c r="PON2341" s="142"/>
      <c r="POO2341" s="142"/>
      <c r="POP2341" s="142"/>
      <c r="POQ2341" s="142"/>
      <c r="POR2341" s="142"/>
      <c r="POS2341" s="142"/>
      <c r="POT2341" s="142"/>
      <c r="POU2341" s="142"/>
      <c r="POV2341" s="142"/>
      <c r="POW2341" s="142"/>
      <c r="POX2341" s="142"/>
      <c r="POY2341" s="142"/>
      <c r="POZ2341" s="142"/>
      <c r="PPA2341" s="142"/>
      <c r="PPB2341" s="142"/>
      <c r="PPC2341" s="142"/>
      <c r="PPD2341" s="142"/>
      <c r="PPE2341" s="142"/>
      <c r="PPF2341" s="142"/>
      <c r="PPG2341" s="142"/>
      <c r="PPH2341" s="142"/>
      <c r="PPI2341" s="142"/>
      <c r="PPJ2341" s="142"/>
      <c r="PPK2341" s="142"/>
      <c r="PPL2341" s="142"/>
      <c r="PPM2341" s="142"/>
      <c r="PPN2341" s="142"/>
      <c r="PPO2341" s="142"/>
      <c r="PPP2341" s="142"/>
      <c r="PPQ2341" s="142"/>
      <c r="PPR2341" s="142"/>
      <c r="PPS2341" s="142"/>
      <c r="PPT2341" s="142"/>
      <c r="PPU2341" s="142"/>
      <c r="PPV2341" s="142"/>
      <c r="PPW2341" s="142"/>
      <c r="PPX2341" s="142"/>
      <c r="PPY2341" s="142"/>
      <c r="PPZ2341" s="142"/>
      <c r="PQA2341" s="142"/>
      <c r="PQB2341" s="142"/>
      <c r="PQC2341" s="142"/>
      <c r="PQD2341" s="142"/>
      <c r="PQE2341" s="142"/>
      <c r="PQF2341" s="142"/>
      <c r="PQG2341" s="142"/>
      <c r="PQH2341" s="142"/>
      <c r="PQI2341" s="142"/>
      <c r="PQJ2341" s="142"/>
      <c r="PQK2341" s="142"/>
      <c r="PQL2341" s="142"/>
      <c r="PQM2341" s="142"/>
      <c r="PQN2341" s="142"/>
      <c r="PQO2341" s="142"/>
      <c r="PQP2341" s="142"/>
      <c r="PQQ2341" s="142"/>
      <c r="PQR2341" s="142"/>
      <c r="PQS2341" s="142"/>
      <c r="PQT2341" s="142"/>
      <c r="PQU2341" s="142"/>
      <c r="PQV2341" s="142"/>
      <c r="PQW2341" s="142"/>
      <c r="PQX2341" s="142"/>
      <c r="PQY2341" s="142"/>
      <c r="PQZ2341" s="142"/>
      <c r="PRA2341" s="142"/>
      <c r="PRB2341" s="142"/>
      <c r="PRC2341" s="142"/>
      <c r="PRD2341" s="142"/>
      <c r="PRE2341" s="142"/>
      <c r="PRF2341" s="142"/>
      <c r="PRG2341" s="142"/>
      <c r="PRH2341" s="142"/>
      <c r="PRI2341" s="142"/>
      <c r="PRJ2341" s="142"/>
      <c r="PRK2341" s="142"/>
      <c r="PRL2341" s="142"/>
      <c r="PRM2341" s="142"/>
      <c r="PRN2341" s="142"/>
      <c r="PRO2341" s="142"/>
      <c r="PRP2341" s="142"/>
      <c r="PRQ2341" s="142"/>
      <c r="PRR2341" s="142"/>
      <c r="PRS2341" s="142"/>
      <c r="PRT2341" s="142"/>
      <c r="PRU2341" s="142"/>
      <c r="PRV2341" s="142"/>
      <c r="PRW2341" s="142"/>
      <c r="PRX2341" s="142"/>
      <c r="PRY2341" s="142"/>
      <c r="PRZ2341" s="142"/>
      <c r="PSA2341" s="142"/>
      <c r="PSB2341" s="142"/>
      <c r="PSC2341" s="142"/>
      <c r="PSD2341" s="142"/>
      <c r="PSE2341" s="142"/>
      <c r="PSF2341" s="142"/>
      <c r="PSG2341" s="142"/>
      <c r="PSH2341" s="142"/>
      <c r="PSI2341" s="142"/>
      <c r="PSJ2341" s="142"/>
      <c r="PSK2341" s="142"/>
      <c r="PSL2341" s="142"/>
      <c r="PSM2341" s="142"/>
      <c r="PSN2341" s="142"/>
      <c r="PSO2341" s="142"/>
      <c r="PSP2341" s="142"/>
      <c r="PSQ2341" s="142"/>
      <c r="PSR2341" s="142"/>
      <c r="PSS2341" s="142"/>
      <c r="PST2341" s="142"/>
      <c r="PSU2341" s="142"/>
      <c r="PSV2341" s="142"/>
      <c r="PSW2341" s="142"/>
      <c r="PSX2341" s="142"/>
      <c r="PSY2341" s="142"/>
      <c r="PSZ2341" s="142"/>
      <c r="PTA2341" s="142"/>
      <c r="PTB2341" s="142"/>
      <c r="PTC2341" s="142"/>
      <c r="PTD2341" s="142"/>
      <c r="PTE2341" s="142"/>
      <c r="PTF2341" s="142"/>
      <c r="PTG2341" s="142"/>
      <c r="PTH2341" s="142"/>
      <c r="PTI2341" s="142"/>
      <c r="PTJ2341" s="142"/>
      <c r="PTK2341" s="142"/>
      <c r="PTL2341" s="142"/>
      <c r="PTM2341" s="142"/>
      <c r="PTN2341" s="142"/>
      <c r="PTO2341" s="142"/>
      <c r="PTP2341" s="142"/>
      <c r="PTQ2341" s="142"/>
      <c r="PTR2341" s="142"/>
      <c r="PTS2341" s="142"/>
      <c r="PTT2341" s="142"/>
      <c r="PTU2341" s="142"/>
      <c r="PTV2341" s="142"/>
      <c r="PTW2341" s="142"/>
      <c r="PTX2341" s="142"/>
      <c r="PTY2341" s="142"/>
      <c r="PTZ2341" s="142"/>
      <c r="PUA2341" s="142"/>
      <c r="PUB2341" s="142"/>
      <c r="PUC2341" s="142"/>
      <c r="PUD2341" s="142"/>
      <c r="PUE2341" s="142"/>
      <c r="PUF2341" s="142"/>
      <c r="PUG2341" s="142"/>
      <c r="PUH2341" s="142"/>
      <c r="PUI2341" s="142"/>
      <c r="PUJ2341" s="142"/>
      <c r="PUK2341" s="142"/>
      <c r="PUL2341" s="142"/>
      <c r="PUM2341" s="142"/>
      <c r="PUN2341" s="142"/>
      <c r="PUO2341" s="142"/>
      <c r="PUP2341" s="142"/>
      <c r="PUQ2341" s="142"/>
      <c r="PUR2341" s="142"/>
      <c r="PUS2341" s="142"/>
      <c r="PUT2341" s="142"/>
      <c r="PUU2341" s="142"/>
      <c r="PUV2341" s="142"/>
      <c r="PUW2341" s="142"/>
      <c r="PUX2341" s="142"/>
      <c r="PUY2341" s="142"/>
      <c r="PUZ2341" s="142"/>
      <c r="PVA2341" s="142"/>
      <c r="PVB2341" s="142"/>
      <c r="PVC2341" s="142"/>
      <c r="PVD2341" s="142"/>
      <c r="PVE2341" s="142"/>
      <c r="PVF2341" s="142"/>
      <c r="PVG2341" s="142"/>
      <c r="PVH2341" s="142"/>
      <c r="PVI2341" s="142"/>
      <c r="PVJ2341" s="142"/>
      <c r="PVK2341" s="142"/>
      <c r="PVL2341" s="142"/>
      <c r="PVM2341" s="142"/>
      <c r="PVN2341" s="142"/>
      <c r="PVO2341" s="142"/>
      <c r="PVP2341" s="142"/>
      <c r="PVQ2341" s="142"/>
      <c r="PVR2341" s="142"/>
      <c r="PVS2341" s="142"/>
      <c r="PVT2341" s="142"/>
      <c r="PVU2341" s="142"/>
      <c r="PVV2341" s="142"/>
      <c r="PVW2341" s="142"/>
      <c r="PVX2341" s="142"/>
      <c r="PVY2341" s="142"/>
      <c r="PVZ2341" s="142"/>
      <c r="PWA2341" s="142"/>
      <c r="PWB2341" s="142"/>
      <c r="PWC2341" s="142"/>
      <c r="PWD2341" s="142"/>
      <c r="PWE2341" s="142"/>
      <c r="PWF2341" s="142"/>
      <c r="PWG2341" s="142"/>
      <c r="PWH2341" s="142"/>
      <c r="PWI2341" s="142"/>
      <c r="PWJ2341" s="142"/>
      <c r="PWK2341" s="142"/>
      <c r="PWL2341" s="142"/>
      <c r="PWM2341" s="142"/>
      <c r="PWN2341" s="142"/>
      <c r="PWO2341" s="142"/>
      <c r="PWP2341" s="142"/>
      <c r="PWQ2341" s="142"/>
      <c r="PWR2341" s="142"/>
      <c r="PWS2341" s="142"/>
      <c r="PWT2341" s="142"/>
      <c r="PWU2341" s="142"/>
      <c r="PWV2341" s="142"/>
      <c r="PWW2341" s="142"/>
      <c r="PWX2341" s="142"/>
      <c r="PWY2341" s="142"/>
      <c r="PWZ2341" s="142"/>
      <c r="PXA2341" s="142"/>
      <c r="PXB2341" s="142"/>
      <c r="PXC2341" s="142"/>
      <c r="PXD2341" s="142"/>
      <c r="PXE2341" s="142"/>
      <c r="PXF2341" s="142"/>
      <c r="PXG2341" s="142"/>
      <c r="PXH2341" s="142"/>
      <c r="PXI2341" s="142"/>
      <c r="PXJ2341" s="142"/>
      <c r="PXK2341" s="142"/>
      <c r="PXL2341" s="142"/>
      <c r="PXM2341" s="142"/>
      <c r="PXN2341" s="142"/>
      <c r="PXO2341" s="142"/>
      <c r="PXP2341" s="142"/>
      <c r="PXQ2341" s="142"/>
      <c r="PXR2341" s="142"/>
      <c r="PXS2341" s="142"/>
      <c r="PXT2341" s="142"/>
      <c r="PXU2341" s="142"/>
      <c r="PXV2341" s="142"/>
      <c r="PXW2341" s="142"/>
      <c r="PXX2341" s="142"/>
      <c r="PXY2341" s="142"/>
      <c r="PXZ2341" s="142"/>
      <c r="PYA2341" s="142"/>
      <c r="PYB2341" s="142"/>
      <c r="PYC2341" s="142"/>
      <c r="PYD2341" s="142"/>
      <c r="PYE2341" s="142"/>
      <c r="PYF2341" s="142"/>
      <c r="PYG2341" s="142"/>
      <c r="PYH2341" s="142"/>
      <c r="PYI2341" s="142"/>
      <c r="PYJ2341" s="142"/>
      <c r="PYK2341" s="142"/>
      <c r="PYL2341" s="142"/>
      <c r="PYM2341" s="142"/>
      <c r="PYN2341" s="142"/>
      <c r="PYO2341" s="142"/>
      <c r="PYP2341" s="142"/>
      <c r="PYQ2341" s="142"/>
      <c r="PYR2341" s="142"/>
      <c r="PYS2341" s="142"/>
      <c r="PYT2341" s="142"/>
      <c r="PYU2341" s="142"/>
      <c r="PYV2341" s="142"/>
      <c r="PYW2341" s="142"/>
      <c r="PYX2341" s="142"/>
      <c r="PYY2341" s="142"/>
      <c r="PYZ2341" s="142"/>
      <c r="PZA2341" s="142"/>
      <c r="PZB2341" s="142"/>
      <c r="PZC2341" s="142"/>
      <c r="PZD2341" s="142"/>
      <c r="PZE2341" s="142"/>
      <c r="PZF2341" s="142"/>
      <c r="PZG2341" s="142"/>
      <c r="PZH2341" s="142"/>
      <c r="PZI2341" s="142"/>
      <c r="PZJ2341" s="142"/>
      <c r="PZK2341" s="142"/>
      <c r="PZL2341" s="142"/>
      <c r="PZM2341" s="142"/>
      <c r="PZN2341" s="142"/>
      <c r="PZO2341" s="142"/>
      <c r="PZP2341" s="142"/>
      <c r="PZQ2341" s="142"/>
      <c r="PZR2341" s="142"/>
      <c r="PZS2341" s="142"/>
      <c r="PZT2341" s="142"/>
      <c r="PZU2341" s="142"/>
      <c r="PZV2341" s="142"/>
      <c r="PZW2341" s="142"/>
      <c r="PZX2341" s="142"/>
      <c r="PZY2341" s="142"/>
      <c r="PZZ2341" s="142"/>
      <c r="QAA2341" s="142"/>
      <c r="QAB2341" s="142"/>
      <c r="QAC2341" s="142"/>
      <c r="QAD2341" s="142"/>
      <c r="QAE2341" s="142"/>
      <c r="QAF2341" s="142"/>
      <c r="QAG2341" s="142"/>
      <c r="QAH2341" s="142"/>
      <c r="QAI2341" s="142"/>
      <c r="QAJ2341" s="142"/>
      <c r="QAK2341" s="142"/>
      <c r="QAL2341" s="142"/>
      <c r="QAM2341" s="142"/>
      <c r="QAN2341" s="142"/>
      <c r="QAO2341" s="142"/>
      <c r="QAP2341" s="142"/>
      <c r="QAQ2341" s="142"/>
      <c r="QAR2341" s="142"/>
      <c r="QAS2341" s="142"/>
      <c r="QAT2341" s="142"/>
      <c r="QAU2341" s="142"/>
      <c r="QAV2341" s="142"/>
      <c r="QAW2341" s="142"/>
      <c r="QAX2341" s="142"/>
      <c r="QAY2341" s="142"/>
      <c r="QAZ2341" s="142"/>
      <c r="QBA2341" s="142"/>
      <c r="QBB2341" s="142"/>
      <c r="QBC2341" s="142"/>
      <c r="QBD2341" s="142"/>
      <c r="QBE2341" s="142"/>
      <c r="QBF2341" s="142"/>
      <c r="QBG2341" s="142"/>
      <c r="QBH2341" s="142"/>
      <c r="QBI2341" s="142"/>
      <c r="QBJ2341" s="142"/>
      <c r="QBK2341" s="142"/>
      <c r="QBL2341" s="142"/>
      <c r="QBM2341" s="142"/>
      <c r="QBN2341" s="142"/>
      <c r="QBO2341" s="142"/>
      <c r="QBP2341" s="142"/>
      <c r="QBQ2341" s="142"/>
      <c r="QBR2341" s="142"/>
      <c r="QBS2341" s="142"/>
      <c r="QBT2341" s="142"/>
      <c r="QBU2341" s="142"/>
      <c r="QBV2341" s="142"/>
      <c r="QBW2341" s="142"/>
      <c r="QBX2341" s="142"/>
      <c r="QBY2341" s="142"/>
      <c r="QBZ2341" s="142"/>
      <c r="QCA2341" s="142"/>
      <c r="QCB2341" s="142"/>
      <c r="QCC2341" s="142"/>
      <c r="QCD2341" s="142"/>
      <c r="QCE2341" s="142"/>
      <c r="QCF2341" s="142"/>
      <c r="QCG2341" s="142"/>
      <c r="QCH2341" s="142"/>
      <c r="QCI2341" s="142"/>
      <c r="QCJ2341" s="142"/>
      <c r="QCK2341" s="142"/>
      <c r="QCL2341" s="142"/>
      <c r="QCM2341" s="142"/>
      <c r="QCN2341" s="142"/>
      <c r="QCO2341" s="142"/>
      <c r="QCP2341" s="142"/>
      <c r="QCQ2341" s="142"/>
      <c r="QCR2341" s="142"/>
      <c r="QCS2341" s="142"/>
      <c r="QCT2341" s="142"/>
      <c r="QCU2341" s="142"/>
      <c r="QCV2341" s="142"/>
      <c r="QCW2341" s="142"/>
      <c r="QCX2341" s="142"/>
      <c r="QCY2341" s="142"/>
      <c r="QCZ2341" s="142"/>
      <c r="QDA2341" s="142"/>
      <c r="QDB2341" s="142"/>
      <c r="QDC2341" s="142"/>
      <c r="QDD2341" s="142"/>
      <c r="QDE2341" s="142"/>
      <c r="QDF2341" s="142"/>
      <c r="QDG2341" s="142"/>
      <c r="QDH2341" s="142"/>
      <c r="QDI2341" s="142"/>
      <c r="QDJ2341" s="142"/>
      <c r="QDK2341" s="142"/>
      <c r="QDL2341" s="142"/>
      <c r="QDM2341" s="142"/>
      <c r="QDN2341" s="142"/>
      <c r="QDO2341" s="142"/>
      <c r="QDP2341" s="142"/>
      <c r="QDQ2341" s="142"/>
      <c r="QDR2341" s="142"/>
      <c r="QDS2341" s="142"/>
      <c r="QDT2341" s="142"/>
      <c r="QDU2341" s="142"/>
      <c r="QDV2341" s="142"/>
      <c r="QDW2341" s="142"/>
      <c r="QDX2341" s="142"/>
      <c r="QDY2341" s="142"/>
      <c r="QDZ2341" s="142"/>
      <c r="QEA2341" s="142"/>
      <c r="QEB2341" s="142"/>
      <c r="QEC2341" s="142"/>
      <c r="QED2341" s="142"/>
      <c r="QEE2341" s="142"/>
      <c r="QEF2341" s="142"/>
      <c r="QEG2341" s="142"/>
      <c r="QEH2341" s="142"/>
      <c r="QEI2341" s="142"/>
      <c r="QEJ2341" s="142"/>
      <c r="QEK2341" s="142"/>
      <c r="QEL2341" s="142"/>
      <c r="QEM2341" s="142"/>
      <c r="QEN2341" s="142"/>
      <c r="QEO2341" s="142"/>
      <c r="QEP2341" s="142"/>
      <c r="QEQ2341" s="142"/>
      <c r="QER2341" s="142"/>
      <c r="QES2341" s="142"/>
      <c r="QET2341" s="142"/>
      <c r="QEU2341" s="142"/>
      <c r="QEV2341" s="142"/>
      <c r="QEW2341" s="142"/>
      <c r="QEX2341" s="142"/>
      <c r="QEY2341" s="142"/>
      <c r="QEZ2341" s="142"/>
      <c r="QFA2341" s="142"/>
      <c r="QFB2341" s="142"/>
      <c r="QFC2341" s="142"/>
      <c r="QFD2341" s="142"/>
      <c r="QFE2341" s="142"/>
      <c r="QFF2341" s="142"/>
      <c r="QFG2341" s="142"/>
      <c r="QFH2341" s="142"/>
      <c r="QFI2341" s="142"/>
      <c r="QFJ2341" s="142"/>
      <c r="QFK2341" s="142"/>
      <c r="QFL2341" s="142"/>
      <c r="QFM2341" s="142"/>
      <c r="QFN2341" s="142"/>
      <c r="QFO2341" s="142"/>
      <c r="QFP2341" s="142"/>
      <c r="QFQ2341" s="142"/>
      <c r="QFR2341" s="142"/>
      <c r="QFS2341" s="142"/>
      <c r="QFT2341" s="142"/>
      <c r="QFU2341" s="142"/>
      <c r="QFV2341" s="142"/>
      <c r="QFW2341" s="142"/>
      <c r="QFX2341" s="142"/>
      <c r="QFY2341" s="142"/>
      <c r="QFZ2341" s="142"/>
      <c r="QGA2341" s="142"/>
      <c r="QGB2341" s="142"/>
      <c r="QGC2341" s="142"/>
      <c r="QGD2341" s="142"/>
      <c r="QGE2341" s="142"/>
      <c r="QGF2341" s="142"/>
      <c r="QGG2341" s="142"/>
      <c r="QGH2341" s="142"/>
      <c r="QGI2341" s="142"/>
      <c r="QGJ2341" s="142"/>
      <c r="QGK2341" s="142"/>
      <c r="QGL2341" s="142"/>
      <c r="QGM2341" s="142"/>
      <c r="QGN2341" s="142"/>
      <c r="QGO2341" s="142"/>
      <c r="QGP2341" s="142"/>
      <c r="QGQ2341" s="142"/>
      <c r="QGR2341" s="142"/>
      <c r="QGS2341" s="142"/>
      <c r="QGT2341" s="142"/>
      <c r="QGU2341" s="142"/>
      <c r="QGV2341" s="142"/>
      <c r="QGW2341" s="142"/>
      <c r="QGX2341" s="142"/>
      <c r="QGY2341" s="142"/>
      <c r="QGZ2341" s="142"/>
      <c r="QHA2341" s="142"/>
      <c r="QHB2341" s="142"/>
      <c r="QHC2341" s="142"/>
      <c r="QHD2341" s="142"/>
      <c r="QHE2341" s="142"/>
      <c r="QHF2341" s="142"/>
      <c r="QHG2341" s="142"/>
      <c r="QHH2341" s="142"/>
      <c r="QHI2341" s="142"/>
      <c r="QHJ2341" s="142"/>
      <c r="QHK2341" s="142"/>
      <c r="QHL2341" s="142"/>
      <c r="QHM2341" s="142"/>
      <c r="QHN2341" s="142"/>
      <c r="QHO2341" s="142"/>
      <c r="QHP2341" s="142"/>
      <c r="QHQ2341" s="142"/>
      <c r="QHR2341" s="142"/>
      <c r="QHS2341" s="142"/>
      <c r="QHT2341" s="142"/>
      <c r="QHU2341" s="142"/>
      <c r="QHV2341" s="142"/>
      <c r="QHW2341" s="142"/>
      <c r="QHX2341" s="142"/>
      <c r="QHY2341" s="142"/>
      <c r="QHZ2341" s="142"/>
      <c r="QIA2341" s="142"/>
      <c r="QIB2341" s="142"/>
      <c r="QIC2341" s="142"/>
      <c r="QID2341" s="142"/>
      <c r="QIE2341" s="142"/>
      <c r="QIF2341" s="142"/>
      <c r="QIG2341" s="142"/>
      <c r="QIH2341" s="142"/>
      <c r="QII2341" s="142"/>
      <c r="QIJ2341" s="142"/>
      <c r="QIK2341" s="142"/>
      <c r="QIL2341" s="142"/>
      <c r="QIM2341" s="142"/>
      <c r="QIN2341" s="142"/>
      <c r="QIO2341" s="142"/>
      <c r="QIP2341" s="142"/>
      <c r="QIQ2341" s="142"/>
      <c r="QIR2341" s="142"/>
      <c r="QIS2341" s="142"/>
      <c r="QIT2341" s="142"/>
      <c r="QIU2341" s="142"/>
      <c r="QIV2341" s="142"/>
      <c r="QIW2341" s="142"/>
      <c r="QIX2341" s="142"/>
      <c r="QIY2341" s="142"/>
      <c r="QIZ2341" s="142"/>
      <c r="QJA2341" s="142"/>
      <c r="QJB2341" s="142"/>
      <c r="QJC2341" s="142"/>
      <c r="QJD2341" s="142"/>
      <c r="QJE2341" s="142"/>
      <c r="QJF2341" s="142"/>
      <c r="QJG2341" s="142"/>
      <c r="QJH2341" s="142"/>
      <c r="QJI2341" s="142"/>
      <c r="QJJ2341" s="142"/>
      <c r="QJK2341" s="142"/>
      <c r="QJL2341" s="142"/>
      <c r="QJM2341" s="142"/>
      <c r="QJN2341" s="142"/>
      <c r="QJO2341" s="142"/>
      <c r="QJP2341" s="142"/>
      <c r="QJQ2341" s="142"/>
      <c r="QJR2341" s="142"/>
      <c r="QJS2341" s="142"/>
      <c r="QJT2341" s="142"/>
      <c r="QJU2341" s="142"/>
      <c r="QJV2341" s="142"/>
      <c r="QJW2341" s="142"/>
      <c r="QJX2341" s="142"/>
      <c r="QJY2341" s="142"/>
      <c r="QJZ2341" s="142"/>
      <c r="QKA2341" s="142"/>
      <c r="QKB2341" s="142"/>
      <c r="QKC2341" s="142"/>
      <c r="QKD2341" s="142"/>
      <c r="QKE2341" s="142"/>
      <c r="QKF2341" s="142"/>
      <c r="QKG2341" s="142"/>
      <c r="QKH2341" s="142"/>
      <c r="QKI2341" s="142"/>
      <c r="QKJ2341" s="142"/>
      <c r="QKK2341" s="142"/>
      <c r="QKL2341" s="142"/>
      <c r="QKM2341" s="142"/>
      <c r="QKN2341" s="142"/>
      <c r="QKO2341" s="142"/>
      <c r="QKP2341" s="142"/>
      <c r="QKQ2341" s="142"/>
      <c r="QKR2341" s="142"/>
      <c r="QKS2341" s="142"/>
      <c r="QKT2341" s="142"/>
      <c r="QKU2341" s="142"/>
      <c r="QKV2341" s="142"/>
      <c r="QKW2341" s="142"/>
      <c r="QKX2341" s="142"/>
      <c r="QKY2341" s="142"/>
      <c r="QKZ2341" s="142"/>
      <c r="QLA2341" s="142"/>
      <c r="QLB2341" s="142"/>
      <c r="QLC2341" s="142"/>
      <c r="QLD2341" s="142"/>
      <c r="QLE2341" s="142"/>
      <c r="QLF2341" s="142"/>
      <c r="QLG2341" s="142"/>
      <c r="QLH2341" s="142"/>
      <c r="QLI2341" s="142"/>
      <c r="QLJ2341" s="142"/>
      <c r="QLK2341" s="142"/>
      <c r="QLL2341" s="142"/>
      <c r="QLM2341" s="142"/>
      <c r="QLN2341" s="142"/>
      <c r="QLO2341" s="142"/>
      <c r="QLP2341" s="142"/>
      <c r="QLQ2341" s="142"/>
      <c r="QLR2341" s="142"/>
      <c r="QLS2341" s="142"/>
      <c r="QLT2341" s="142"/>
      <c r="QLU2341" s="142"/>
      <c r="QLV2341" s="142"/>
      <c r="QLW2341" s="142"/>
      <c r="QLX2341" s="142"/>
      <c r="QLY2341" s="142"/>
      <c r="QLZ2341" s="142"/>
      <c r="QMA2341" s="142"/>
      <c r="QMB2341" s="142"/>
      <c r="QMC2341" s="142"/>
      <c r="QMD2341" s="142"/>
      <c r="QME2341" s="142"/>
      <c r="QMF2341" s="142"/>
      <c r="QMG2341" s="142"/>
      <c r="QMH2341" s="142"/>
      <c r="QMI2341" s="142"/>
      <c r="QMJ2341" s="142"/>
      <c r="QMK2341" s="142"/>
      <c r="QML2341" s="142"/>
      <c r="QMM2341" s="142"/>
      <c r="QMN2341" s="142"/>
      <c r="QMO2341" s="142"/>
      <c r="QMP2341" s="142"/>
      <c r="QMQ2341" s="142"/>
      <c r="QMR2341" s="142"/>
      <c r="QMS2341" s="142"/>
      <c r="QMT2341" s="142"/>
      <c r="QMU2341" s="142"/>
      <c r="QMV2341" s="142"/>
      <c r="QMW2341" s="142"/>
      <c r="QMX2341" s="142"/>
      <c r="QMY2341" s="142"/>
      <c r="QMZ2341" s="142"/>
      <c r="QNA2341" s="142"/>
      <c r="QNB2341" s="142"/>
      <c r="QNC2341" s="142"/>
      <c r="QND2341" s="142"/>
      <c r="QNE2341" s="142"/>
      <c r="QNF2341" s="142"/>
      <c r="QNG2341" s="142"/>
      <c r="QNH2341" s="142"/>
      <c r="QNI2341" s="142"/>
      <c r="QNJ2341" s="142"/>
      <c r="QNK2341" s="142"/>
      <c r="QNL2341" s="142"/>
      <c r="QNM2341" s="142"/>
      <c r="QNN2341" s="142"/>
      <c r="QNO2341" s="142"/>
      <c r="QNP2341" s="142"/>
      <c r="QNQ2341" s="142"/>
      <c r="QNR2341" s="142"/>
      <c r="QNS2341" s="142"/>
      <c r="QNT2341" s="142"/>
      <c r="QNU2341" s="142"/>
      <c r="QNV2341" s="142"/>
      <c r="QNW2341" s="142"/>
      <c r="QNX2341" s="142"/>
      <c r="QNY2341" s="142"/>
      <c r="QNZ2341" s="142"/>
      <c r="QOA2341" s="142"/>
      <c r="QOB2341" s="142"/>
      <c r="QOC2341" s="142"/>
      <c r="QOD2341" s="142"/>
      <c r="QOE2341" s="142"/>
      <c r="QOF2341" s="142"/>
      <c r="QOG2341" s="142"/>
      <c r="QOH2341" s="142"/>
      <c r="QOI2341" s="142"/>
      <c r="QOJ2341" s="142"/>
      <c r="QOK2341" s="142"/>
      <c r="QOL2341" s="142"/>
      <c r="QOM2341" s="142"/>
      <c r="QON2341" s="142"/>
      <c r="QOO2341" s="142"/>
      <c r="QOP2341" s="142"/>
      <c r="QOQ2341" s="142"/>
      <c r="QOR2341" s="142"/>
      <c r="QOS2341" s="142"/>
      <c r="QOT2341" s="142"/>
      <c r="QOU2341" s="142"/>
      <c r="QOV2341" s="142"/>
      <c r="QOW2341" s="142"/>
      <c r="QOX2341" s="142"/>
      <c r="QOY2341" s="142"/>
      <c r="QOZ2341" s="142"/>
      <c r="QPA2341" s="142"/>
      <c r="QPB2341" s="142"/>
      <c r="QPC2341" s="142"/>
      <c r="QPD2341" s="142"/>
      <c r="QPE2341" s="142"/>
      <c r="QPF2341" s="142"/>
      <c r="QPG2341" s="142"/>
      <c r="QPH2341" s="142"/>
      <c r="QPI2341" s="142"/>
      <c r="QPJ2341" s="142"/>
      <c r="QPK2341" s="142"/>
      <c r="QPL2341" s="142"/>
      <c r="QPM2341" s="142"/>
      <c r="QPN2341" s="142"/>
      <c r="QPO2341" s="142"/>
      <c r="QPP2341" s="142"/>
      <c r="QPQ2341" s="142"/>
      <c r="QPR2341" s="142"/>
      <c r="QPS2341" s="142"/>
      <c r="QPT2341" s="142"/>
      <c r="QPU2341" s="142"/>
      <c r="QPV2341" s="142"/>
      <c r="QPW2341" s="142"/>
      <c r="QPX2341" s="142"/>
      <c r="QPY2341" s="142"/>
      <c r="QPZ2341" s="142"/>
      <c r="QQA2341" s="142"/>
      <c r="QQB2341" s="142"/>
      <c r="QQC2341" s="142"/>
      <c r="QQD2341" s="142"/>
      <c r="QQE2341" s="142"/>
      <c r="QQF2341" s="142"/>
      <c r="QQG2341" s="142"/>
      <c r="QQH2341" s="142"/>
      <c r="QQI2341" s="142"/>
      <c r="QQJ2341" s="142"/>
      <c r="QQK2341" s="142"/>
      <c r="QQL2341" s="142"/>
      <c r="QQM2341" s="142"/>
      <c r="QQN2341" s="142"/>
      <c r="QQO2341" s="142"/>
      <c r="QQP2341" s="142"/>
      <c r="QQQ2341" s="142"/>
      <c r="QQR2341" s="142"/>
      <c r="QQS2341" s="142"/>
      <c r="QQT2341" s="142"/>
      <c r="QQU2341" s="142"/>
      <c r="QQV2341" s="142"/>
      <c r="QQW2341" s="142"/>
      <c r="QQX2341" s="142"/>
      <c r="QQY2341" s="142"/>
      <c r="QQZ2341" s="142"/>
      <c r="QRA2341" s="142"/>
      <c r="QRB2341" s="142"/>
      <c r="QRC2341" s="142"/>
      <c r="QRD2341" s="142"/>
      <c r="QRE2341" s="142"/>
      <c r="QRF2341" s="142"/>
      <c r="QRG2341" s="142"/>
      <c r="QRH2341" s="142"/>
      <c r="QRI2341" s="142"/>
      <c r="QRJ2341" s="142"/>
      <c r="QRK2341" s="142"/>
      <c r="QRL2341" s="142"/>
      <c r="QRM2341" s="142"/>
      <c r="QRN2341" s="142"/>
      <c r="QRO2341" s="142"/>
      <c r="QRP2341" s="142"/>
      <c r="QRQ2341" s="142"/>
      <c r="QRR2341" s="142"/>
      <c r="QRS2341" s="142"/>
      <c r="QRT2341" s="142"/>
      <c r="QRU2341" s="142"/>
      <c r="QRV2341" s="142"/>
      <c r="QRW2341" s="142"/>
      <c r="QRX2341" s="142"/>
      <c r="QRY2341" s="142"/>
      <c r="QRZ2341" s="142"/>
      <c r="QSA2341" s="142"/>
      <c r="QSB2341" s="142"/>
      <c r="QSC2341" s="142"/>
      <c r="QSD2341" s="142"/>
      <c r="QSE2341" s="142"/>
      <c r="QSF2341" s="142"/>
      <c r="QSG2341" s="142"/>
      <c r="QSH2341" s="142"/>
      <c r="QSI2341" s="142"/>
      <c r="QSJ2341" s="142"/>
      <c r="QSK2341" s="142"/>
      <c r="QSL2341" s="142"/>
      <c r="QSM2341" s="142"/>
      <c r="QSN2341" s="142"/>
      <c r="QSO2341" s="142"/>
      <c r="QSP2341" s="142"/>
      <c r="QSQ2341" s="142"/>
      <c r="QSR2341" s="142"/>
      <c r="QSS2341" s="142"/>
      <c r="QST2341" s="142"/>
      <c r="QSU2341" s="142"/>
      <c r="QSV2341" s="142"/>
      <c r="QSW2341" s="142"/>
      <c r="QSX2341" s="142"/>
      <c r="QSY2341" s="142"/>
      <c r="QSZ2341" s="142"/>
      <c r="QTA2341" s="142"/>
      <c r="QTB2341" s="142"/>
      <c r="QTC2341" s="142"/>
      <c r="QTD2341" s="142"/>
      <c r="QTE2341" s="142"/>
      <c r="QTF2341" s="142"/>
      <c r="QTG2341" s="142"/>
      <c r="QTH2341" s="142"/>
      <c r="QTI2341" s="142"/>
      <c r="QTJ2341" s="142"/>
      <c r="QTK2341" s="142"/>
      <c r="QTL2341" s="142"/>
      <c r="QTM2341" s="142"/>
      <c r="QTN2341" s="142"/>
      <c r="QTO2341" s="142"/>
      <c r="QTP2341" s="142"/>
      <c r="QTQ2341" s="142"/>
      <c r="QTR2341" s="142"/>
      <c r="QTS2341" s="142"/>
      <c r="QTT2341" s="142"/>
      <c r="QTU2341" s="142"/>
      <c r="QTV2341" s="142"/>
      <c r="QTW2341" s="142"/>
      <c r="QTX2341" s="142"/>
      <c r="QTY2341" s="142"/>
      <c r="QTZ2341" s="142"/>
      <c r="QUA2341" s="142"/>
      <c r="QUB2341" s="142"/>
      <c r="QUC2341" s="142"/>
      <c r="QUD2341" s="142"/>
      <c r="QUE2341" s="142"/>
      <c r="QUF2341" s="142"/>
      <c r="QUG2341" s="142"/>
      <c r="QUH2341" s="142"/>
      <c r="QUI2341" s="142"/>
      <c r="QUJ2341" s="142"/>
      <c r="QUK2341" s="142"/>
      <c r="QUL2341" s="142"/>
      <c r="QUM2341" s="142"/>
      <c r="QUN2341" s="142"/>
      <c r="QUO2341" s="142"/>
      <c r="QUP2341" s="142"/>
      <c r="QUQ2341" s="142"/>
      <c r="QUR2341" s="142"/>
      <c r="QUS2341" s="142"/>
      <c r="QUT2341" s="142"/>
      <c r="QUU2341" s="142"/>
      <c r="QUV2341" s="142"/>
      <c r="QUW2341" s="142"/>
      <c r="QUX2341" s="142"/>
      <c r="QUY2341" s="142"/>
      <c r="QUZ2341" s="142"/>
      <c r="QVA2341" s="142"/>
      <c r="QVB2341" s="142"/>
      <c r="QVC2341" s="142"/>
      <c r="QVD2341" s="142"/>
      <c r="QVE2341" s="142"/>
      <c r="QVF2341" s="142"/>
      <c r="QVG2341" s="142"/>
      <c r="QVH2341" s="142"/>
      <c r="QVI2341" s="142"/>
      <c r="QVJ2341" s="142"/>
      <c r="QVK2341" s="142"/>
      <c r="QVL2341" s="142"/>
      <c r="QVM2341" s="142"/>
      <c r="QVN2341" s="142"/>
      <c r="QVO2341" s="142"/>
      <c r="QVP2341" s="142"/>
      <c r="QVQ2341" s="142"/>
      <c r="QVR2341" s="142"/>
      <c r="QVS2341" s="142"/>
      <c r="QVT2341" s="142"/>
      <c r="QVU2341" s="142"/>
      <c r="QVV2341" s="142"/>
      <c r="QVW2341" s="142"/>
      <c r="QVX2341" s="142"/>
      <c r="QVY2341" s="142"/>
      <c r="QVZ2341" s="142"/>
      <c r="QWA2341" s="142"/>
      <c r="QWB2341" s="142"/>
      <c r="QWC2341" s="142"/>
      <c r="QWD2341" s="142"/>
      <c r="QWE2341" s="142"/>
      <c r="QWF2341" s="142"/>
      <c r="QWG2341" s="142"/>
      <c r="QWH2341" s="142"/>
      <c r="QWI2341" s="142"/>
      <c r="QWJ2341" s="142"/>
      <c r="QWK2341" s="142"/>
      <c r="QWL2341" s="142"/>
      <c r="QWM2341" s="142"/>
      <c r="QWN2341" s="142"/>
      <c r="QWO2341" s="142"/>
      <c r="QWP2341" s="142"/>
      <c r="QWQ2341" s="142"/>
      <c r="QWR2341" s="142"/>
      <c r="QWS2341" s="142"/>
      <c r="QWT2341" s="142"/>
      <c r="QWU2341" s="142"/>
      <c r="QWV2341" s="142"/>
      <c r="QWW2341" s="142"/>
      <c r="QWX2341" s="142"/>
      <c r="QWY2341" s="142"/>
      <c r="QWZ2341" s="142"/>
      <c r="QXA2341" s="142"/>
      <c r="QXB2341" s="142"/>
      <c r="QXC2341" s="142"/>
      <c r="QXD2341" s="142"/>
      <c r="QXE2341" s="142"/>
      <c r="QXF2341" s="142"/>
      <c r="QXG2341" s="142"/>
      <c r="QXH2341" s="142"/>
      <c r="QXI2341" s="142"/>
      <c r="QXJ2341" s="142"/>
      <c r="QXK2341" s="142"/>
      <c r="QXL2341" s="142"/>
      <c r="QXM2341" s="142"/>
      <c r="QXN2341" s="142"/>
      <c r="QXO2341" s="142"/>
      <c r="QXP2341" s="142"/>
      <c r="QXQ2341" s="142"/>
      <c r="QXR2341" s="142"/>
      <c r="QXS2341" s="142"/>
      <c r="QXT2341" s="142"/>
      <c r="QXU2341" s="142"/>
      <c r="QXV2341" s="142"/>
      <c r="QXW2341" s="142"/>
      <c r="QXX2341" s="142"/>
      <c r="QXY2341" s="142"/>
      <c r="QXZ2341" s="142"/>
      <c r="QYA2341" s="142"/>
      <c r="QYB2341" s="142"/>
      <c r="QYC2341" s="142"/>
      <c r="QYD2341" s="142"/>
      <c r="QYE2341" s="142"/>
      <c r="QYF2341" s="142"/>
      <c r="QYG2341" s="142"/>
      <c r="QYH2341" s="142"/>
      <c r="QYI2341" s="142"/>
      <c r="QYJ2341" s="142"/>
      <c r="QYK2341" s="142"/>
      <c r="QYL2341" s="142"/>
      <c r="QYM2341" s="142"/>
      <c r="QYN2341" s="142"/>
      <c r="QYO2341" s="142"/>
      <c r="QYP2341" s="142"/>
      <c r="QYQ2341" s="142"/>
      <c r="QYR2341" s="142"/>
      <c r="QYS2341" s="142"/>
      <c r="QYT2341" s="142"/>
      <c r="QYU2341" s="142"/>
      <c r="QYV2341" s="142"/>
      <c r="QYW2341" s="142"/>
      <c r="QYX2341" s="142"/>
      <c r="QYY2341" s="142"/>
      <c r="QYZ2341" s="142"/>
      <c r="QZA2341" s="142"/>
      <c r="QZB2341" s="142"/>
      <c r="QZC2341" s="142"/>
      <c r="QZD2341" s="142"/>
      <c r="QZE2341" s="142"/>
      <c r="QZF2341" s="142"/>
      <c r="QZG2341" s="142"/>
      <c r="QZH2341" s="142"/>
      <c r="QZI2341" s="142"/>
      <c r="QZJ2341" s="142"/>
      <c r="QZK2341" s="142"/>
      <c r="QZL2341" s="142"/>
      <c r="QZM2341" s="142"/>
      <c r="QZN2341" s="142"/>
      <c r="QZO2341" s="142"/>
      <c r="QZP2341" s="142"/>
      <c r="QZQ2341" s="142"/>
      <c r="QZR2341" s="142"/>
      <c r="QZS2341" s="142"/>
      <c r="QZT2341" s="142"/>
      <c r="QZU2341" s="142"/>
      <c r="QZV2341" s="142"/>
      <c r="QZW2341" s="142"/>
      <c r="QZX2341" s="142"/>
      <c r="QZY2341" s="142"/>
      <c r="QZZ2341" s="142"/>
      <c r="RAA2341" s="142"/>
      <c r="RAB2341" s="142"/>
      <c r="RAC2341" s="142"/>
      <c r="RAD2341" s="142"/>
      <c r="RAE2341" s="142"/>
      <c r="RAF2341" s="142"/>
      <c r="RAG2341" s="142"/>
      <c r="RAH2341" s="142"/>
      <c r="RAI2341" s="142"/>
      <c r="RAJ2341" s="142"/>
      <c r="RAK2341" s="142"/>
      <c r="RAL2341" s="142"/>
      <c r="RAM2341" s="142"/>
      <c r="RAN2341" s="142"/>
      <c r="RAO2341" s="142"/>
      <c r="RAP2341" s="142"/>
      <c r="RAQ2341" s="142"/>
      <c r="RAR2341" s="142"/>
      <c r="RAS2341" s="142"/>
      <c r="RAT2341" s="142"/>
      <c r="RAU2341" s="142"/>
      <c r="RAV2341" s="142"/>
      <c r="RAW2341" s="142"/>
      <c r="RAX2341" s="142"/>
      <c r="RAY2341" s="142"/>
      <c r="RAZ2341" s="142"/>
      <c r="RBA2341" s="142"/>
      <c r="RBB2341" s="142"/>
      <c r="RBC2341" s="142"/>
      <c r="RBD2341" s="142"/>
      <c r="RBE2341" s="142"/>
      <c r="RBF2341" s="142"/>
      <c r="RBG2341" s="142"/>
      <c r="RBH2341" s="142"/>
      <c r="RBI2341" s="142"/>
      <c r="RBJ2341" s="142"/>
      <c r="RBK2341" s="142"/>
      <c r="RBL2341" s="142"/>
      <c r="RBM2341" s="142"/>
      <c r="RBN2341" s="142"/>
      <c r="RBO2341" s="142"/>
      <c r="RBP2341" s="142"/>
      <c r="RBQ2341" s="142"/>
      <c r="RBR2341" s="142"/>
      <c r="RBS2341" s="142"/>
      <c r="RBT2341" s="142"/>
      <c r="RBU2341" s="142"/>
      <c r="RBV2341" s="142"/>
      <c r="RBW2341" s="142"/>
      <c r="RBX2341" s="142"/>
      <c r="RBY2341" s="142"/>
      <c r="RBZ2341" s="142"/>
      <c r="RCA2341" s="142"/>
      <c r="RCB2341" s="142"/>
      <c r="RCC2341" s="142"/>
      <c r="RCD2341" s="142"/>
      <c r="RCE2341" s="142"/>
      <c r="RCF2341" s="142"/>
      <c r="RCG2341" s="142"/>
      <c r="RCH2341" s="142"/>
      <c r="RCI2341" s="142"/>
      <c r="RCJ2341" s="142"/>
      <c r="RCK2341" s="142"/>
      <c r="RCL2341" s="142"/>
      <c r="RCM2341" s="142"/>
      <c r="RCN2341" s="142"/>
      <c r="RCO2341" s="142"/>
      <c r="RCP2341" s="142"/>
      <c r="RCQ2341" s="142"/>
      <c r="RCR2341" s="142"/>
      <c r="RCS2341" s="142"/>
      <c r="RCT2341" s="142"/>
      <c r="RCU2341" s="142"/>
      <c r="RCV2341" s="142"/>
      <c r="RCW2341" s="142"/>
      <c r="RCX2341" s="142"/>
      <c r="RCY2341" s="142"/>
      <c r="RCZ2341" s="142"/>
      <c r="RDA2341" s="142"/>
      <c r="RDB2341" s="142"/>
      <c r="RDC2341" s="142"/>
      <c r="RDD2341" s="142"/>
      <c r="RDE2341" s="142"/>
      <c r="RDF2341" s="142"/>
      <c r="RDG2341" s="142"/>
      <c r="RDH2341" s="142"/>
      <c r="RDI2341" s="142"/>
      <c r="RDJ2341" s="142"/>
      <c r="RDK2341" s="142"/>
      <c r="RDL2341" s="142"/>
      <c r="RDM2341" s="142"/>
      <c r="RDN2341" s="142"/>
      <c r="RDO2341" s="142"/>
      <c r="RDP2341" s="142"/>
      <c r="RDQ2341" s="142"/>
      <c r="RDR2341" s="142"/>
      <c r="RDS2341" s="142"/>
      <c r="RDT2341" s="142"/>
      <c r="RDU2341" s="142"/>
      <c r="RDV2341" s="142"/>
      <c r="RDW2341" s="142"/>
      <c r="RDX2341" s="142"/>
      <c r="RDY2341" s="142"/>
      <c r="RDZ2341" s="142"/>
      <c r="REA2341" s="142"/>
      <c r="REB2341" s="142"/>
      <c r="REC2341" s="142"/>
      <c r="RED2341" s="142"/>
      <c r="REE2341" s="142"/>
      <c r="REF2341" s="142"/>
      <c r="REG2341" s="142"/>
      <c r="REH2341" s="142"/>
      <c r="REI2341" s="142"/>
      <c r="REJ2341" s="142"/>
      <c r="REK2341" s="142"/>
      <c r="REL2341" s="142"/>
      <c r="REM2341" s="142"/>
      <c r="REN2341" s="142"/>
      <c r="REO2341" s="142"/>
      <c r="REP2341" s="142"/>
      <c r="REQ2341" s="142"/>
      <c r="RER2341" s="142"/>
      <c r="RES2341" s="142"/>
      <c r="RET2341" s="142"/>
      <c r="REU2341" s="142"/>
      <c r="REV2341" s="142"/>
      <c r="REW2341" s="142"/>
      <c r="REX2341" s="142"/>
      <c r="REY2341" s="142"/>
      <c r="REZ2341" s="142"/>
      <c r="RFA2341" s="142"/>
      <c r="RFB2341" s="142"/>
      <c r="RFC2341" s="142"/>
      <c r="RFD2341" s="142"/>
      <c r="RFE2341" s="142"/>
      <c r="RFF2341" s="142"/>
      <c r="RFG2341" s="142"/>
      <c r="RFH2341" s="142"/>
      <c r="RFI2341" s="142"/>
      <c r="RFJ2341" s="142"/>
      <c r="RFK2341" s="142"/>
      <c r="RFL2341" s="142"/>
      <c r="RFM2341" s="142"/>
      <c r="RFN2341" s="142"/>
      <c r="RFO2341" s="142"/>
      <c r="RFP2341" s="142"/>
      <c r="RFQ2341" s="142"/>
      <c r="RFR2341" s="142"/>
      <c r="RFS2341" s="142"/>
      <c r="RFT2341" s="142"/>
      <c r="RFU2341" s="142"/>
      <c r="RFV2341" s="142"/>
      <c r="RFW2341" s="142"/>
      <c r="RFX2341" s="142"/>
      <c r="RFY2341" s="142"/>
      <c r="RFZ2341" s="142"/>
      <c r="RGA2341" s="142"/>
      <c r="RGB2341" s="142"/>
      <c r="RGC2341" s="142"/>
      <c r="RGD2341" s="142"/>
      <c r="RGE2341" s="142"/>
      <c r="RGF2341" s="142"/>
      <c r="RGG2341" s="142"/>
      <c r="RGH2341" s="142"/>
      <c r="RGI2341" s="142"/>
      <c r="RGJ2341" s="142"/>
      <c r="RGK2341" s="142"/>
      <c r="RGL2341" s="142"/>
      <c r="RGM2341" s="142"/>
      <c r="RGN2341" s="142"/>
      <c r="RGO2341" s="142"/>
      <c r="RGP2341" s="142"/>
      <c r="RGQ2341" s="142"/>
      <c r="RGR2341" s="142"/>
      <c r="RGS2341" s="142"/>
      <c r="RGT2341" s="142"/>
      <c r="RGU2341" s="142"/>
      <c r="RGV2341" s="142"/>
      <c r="RGW2341" s="142"/>
      <c r="RGX2341" s="142"/>
      <c r="RGY2341" s="142"/>
      <c r="RGZ2341" s="142"/>
      <c r="RHA2341" s="142"/>
      <c r="RHB2341" s="142"/>
      <c r="RHC2341" s="142"/>
      <c r="RHD2341" s="142"/>
      <c r="RHE2341" s="142"/>
      <c r="RHF2341" s="142"/>
      <c r="RHG2341" s="142"/>
      <c r="RHH2341" s="142"/>
      <c r="RHI2341" s="142"/>
      <c r="RHJ2341" s="142"/>
      <c r="RHK2341" s="142"/>
      <c r="RHL2341" s="142"/>
      <c r="RHM2341" s="142"/>
      <c r="RHN2341" s="142"/>
      <c r="RHO2341" s="142"/>
      <c r="RHP2341" s="142"/>
      <c r="RHQ2341" s="142"/>
      <c r="RHR2341" s="142"/>
      <c r="RHS2341" s="142"/>
      <c r="RHT2341" s="142"/>
      <c r="RHU2341" s="142"/>
      <c r="RHV2341" s="142"/>
      <c r="RHW2341" s="142"/>
      <c r="RHX2341" s="142"/>
      <c r="RHY2341" s="142"/>
      <c r="RHZ2341" s="142"/>
      <c r="RIA2341" s="142"/>
      <c r="RIB2341" s="142"/>
      <c r="RIC2341" s="142"/>
      <c r="RID2341" s="142"/>
      <c r="RIE2341" s="142"/>
      <c r="RIF2341" s="142"/>
      <c r="RIG2341" s="142"/>
      <c r="RIH2341" s="142"/>
      <c r="RII2341" s="142"/>
      <c r="RIJ2341" s="142"/>
      <c r="RIK2341" s="142"/>
      <c r="RIL2341" s="142"/>
      <c r="RIM2341" s="142"/>
      <c r="RIN2341" s="142"/>
      <c r="RIO2341" s="142"/>
      <c r="RIP2341" s="142"/>
      <c r="RIQ2341" s="142"/>
      <c r="RIR2341" s="142"/>
      <c r="RIS2341" s="142"/>
      <c r="RIT2341" s="142"/>
      <c r="RIU2341" s="142"/>
      <c r="RIV2341" s="142"/>
      <c r="RIW2341" s="142"/>
      <c r="RIX2341" s="142"/>
      <c r="RIY2341" s="142"/>
      <c r="RIZ2341" s="142"/>
      <c r="RJA2341" s="142"/>
      <c r="RJB2341" s="142"/>
      <c r="RJC2341" s="142"/>
      <c r="RJD2341" s="142"/>
      <c r="RJE2341" s="142"/>
      <c r="RJF2341" s="142"/>
      <c r="RJG2341" s="142"/>
      <c r="RJH2341" s="142"/>
      <c r="RJI2341" s="142"/>
      <c r="RJJ2341" s="142"/>
      <c r="RJK2341" s="142"/>
      <c r="RJL2341" s="142"/>
      <c r="RJM2341" s="142"/>
      <c r="RJN2341" s="142"/>
      <c r="RJO2341" s="142"/>
      <c r="RJP2341" s="142"/>
      <c r="RJQ2341" s="142"/>
      <c r="RJR2341" s="142"/>
      <c r="RJS2341" s="142"/>
      <c r="RJT2341" s="142"/>
      <c r="RJU2341" s="142"/>
      <c r="RJV2341" s="142"/>
      <c r="RJW2341" s="142"/>
      <c r="RJX2341" s="142"/>
      <c r="RJY2341" s="142"/>
      <c r="RJZ2341" s="142"/>
      <c r="RKA2341" s="142"/>
      <c r="RKB2341" s="142"/>
      <c r="RKC2341" s="142"/>
      <c r="RKD2341" s="142"/>
      <c r="RKE2341" s="142"/>
      <c r="RKF2341" s="142"/>
      <c r="RKG2341" s="142"/>
      <c r="RKH2341" s="142"/>
      <c r="RKI2341" s="142"/>
      <c r="RKJ2341" s="142"/>
      <c r="RKK2341" s="142"/>
      <c r="RKL2341" s="142"/>
      <c r="RKM2341" s="142"/>
      <c r="RKN2341" s="142"/>
      <c r="RKO2341" s="142"/>
      <c r="RKP2341" s="142"/>
      <c r="RKQ2341" s="142"/>
      <c r="RKR2341" s="142"/>
      <c r="RKS2341" s="142"/>
      <c r="RKT2341" s="142"/>
      <c r="RKU2341" s="142"/>
      <c r="RKV2341" s="142"/>
      <c r="RKW2341" s="142"/>
      <c r="RKX2341" s="142"/>
      <c r="RKY2341" s="142"/>
      <c r="RKZ2341" s="142"/>
      <c r="RLA2341" s="142"/>
      <c r="RLB2341" s="142"/>
      <c r="RLC2341" s="142"/>
      <c r="RLD2341" s="142"/>
      <c r="RLE2341" s="142"/>
      <c r="RLF2341" s="142"/>
      <c r="RLG2341" s="142"/>
      <c r="RLH2341" s="142"/>
      <c r="RLI2341" s="142"/>
      <c r="RLJ2341" s="142"/>
      <c r="RLK2341" s="142"/>
      <c r="RLL2341" s="142"/>
      <c r="RLM2341" s="142"/>
      <c r="RLN2341" s="142"/>
      <c r="RLO2341" s="142"/>
      <c r="RLP2341" s="142"/>
      <c r="RLQ2341" s="142"/>
      <c r="RLR2341" s="142"/>
      <c r="RLS2341" s="142"/>
      <c r="RLT2341" s="142"/>
      <c r="RLU2341" s="142"/>
      <c r="RLV2341" s="142"/>
      <c r="RLW2341" s="142"/>
      <c r="RLX2341" s="142"/>
      <c r="RLY2341" s="142"/>
      <c r="RLZ2341" s="142"/>
      <c r="RMA2341" s="142"/>
      <c r="RMB2341" s="142"/>
      <c r="RMC2341" s="142"/>
      <c r="RMD2341" s="142"/>
      <c r="RME2341" s="142"/>
      <c r="RMF2341" s="142"/>
      <c r="RMG2341" s="142"/>
      <c r="RMH2341" s="142"/>
      <c r="RMI2341" s="142"/>
      <c r="RMJ2341" s="142"/>
      <c r="RMK2341" s="142"/>
      <c r="RML2341" s="142"/>
      <c r="RMM2341" s="142"/>
      <c r="RMN2341" s="142"/>
      <c r="RMO2341" s="142"/>
      <c r="RMP2341" s="142"/>
      <c r="RMQ2341" s="142"/>
      <c r="RMR2341" s="142"/>
      <c r="RMS2341" s="142"/>
      <c r="RMT2341" s="142"/>
      <c r="RMU2341" s="142"/>
      <c r="RMV2341" s="142"/>
      <c r="RMW2341" s="142"/>
      <c r="RMX2341" s="142"/>
      <c r="RMY2341" s="142"/>
      <c r="RMZ2341" s="142"/>
      <c r="RNA2341" s="142"/>
      <c r="RNB2341" s="142"/>
      <c r="RNC2341" s="142"/>
      <c r="RND2341" s="142"/>
      <c r="RNE2341" s="142"/>
      <c r="RNF2341" s="142"/>
      <c r="RNG2341" s="142"/>
      <c r="RNH2341" s="142"/>
      <c r="RNI2341" s="142"/>
      <c r="RNJ2341" s="142"/>
      <c r="RNK2341" s="142"/>
      <c r="RNL2341" s="142"/>
      <c r="RNM2341" s="142"/>
      <c r="RNN2341" s="142"/>
      <c r="RNO2341" s="142"/>
      <c r="RNP2341" s="142"/>
      <c r="RNQ2341" s="142"/>
      <c r="RNR2341" s="142"/>
      <c r="RNS2341" s="142"/>
      <c r="RNT2341" s="142"/>
      <c r="RNU2341" s="142"/>
      <c r="RNV2341" s="142"/>
      <c r="RNW2341" s="142"/>
      <c r="RNX2341" s="142"/>
      <c r="RNY2341" s="142"/>
      <c r="RNZ2341" s="142"/>
      <c r="ROA2341" s="142"/>
      <c r="ROB2341" s="142"/>
      <c r="ROC2341" s="142"/>
      <c r="ROD2341" s="142"/>
      <c r="ROE2341" s="142"/>
      <c r="ROF2341" s="142"/>
      <c r="ROG2341" s="142"/>
      <c r="ROH2341" s="142"/>
      <c r="ROI2341" s="142"/>
      <c r="ROJ2341" s="142"/>
      <c r="ROK2341" s="142"/>
      <c r="ROL2341" s="142"/>
      <c r="ROM2341" s="142"/>
      <c r="RON2341" s="142"/>
      <c r="ROO2341" s="142"/>
      <c r="ROP2341" s="142"/>
      <c r="ROQ2341" s="142"/>
      <c r="ROR2341" s="142"/>
      <c r="ROS2341" s="142"/>
      <c r="ROT2341" s="142"/>
      <c r="ROU2341" s="142"/>
      <c r="ROV2341" s="142"/>
      <c r="ROW2341" s="142"/>
      <c r="ROX2341" s="142"/>
      <c r="ROY2341" s="142"/>
      <c r="ROZ2341" s="142"/>
      <c r="RPA2341" s="142"/>
      <c r="RPB2341" s="142"/>
      <c r="RPC2341" s="142"/>
      <c r="RPD2341" s="142"/>
      <c r="RPE2341" s="142"/>
      <c r="RPF2341" s="142"/>
      <c r="RPG2341" s="142"/>
      <c r="RPH2341" s="142"/>
      <c r="RPI2341" s="142"/>
      <c r="RPJ2341" s="142"/>
      <c r="RPK2341" s="142"/>
      <c r="RPL2341" s="142"/>
      <c r="RPM2341" s="142"/>
      <c r="RPN2341" s="142"/>
      <c r="RPO2341" s="142"/>
      <c r="RPP2341" s="142"/>
      <c r="RPQ2341" s="142"/>
      <c r="RPR2341" s="142"/>
      <c r="RPS2341" s="142"/>
      <c r="RPT2341" s="142"/>
      <c r="RPU2341" s="142"/>
      <c r="RPV2341" s="142"/>
      <c r="RPW2341" s="142"/>
      <c r="RPX2341" s="142"/>
      <c r="RPY2341" s="142"/>
      <c r="RPZ2341" s="142"/>
      <c r="RQA2341" s="142"/>
      <c r="RQB2341" s="142"/>
      <c r="RQC2341" s="142"/>
      <c r="RQD2341" s="142"/>
      <c r="RQE2341" s="142"/>
      <c r="RQF2341" s="142"/>
      <c r="RQG2341" s="142"/>
      <c r="RQH2341" s="142"/>
      <c r="RQI2341" s="142"/>
      <c r="RQJ2341" s="142"/>
      <c r="RQK2341" s="142"/>
      <c r="RQL2341" s="142"/>
      <c r="RQM2341" s="142"/>
      <c r="RQN2341" s="142"/>
      <c r="RQO2341" s="142"/>
      <c r="RQP2341" s="142"/>
      <c r="RQQ2341" s="142"/>
      <c r="RQR2341" s="142"/>
      <c r="RQS2341" s="142"/>
      <c r="RQT2341" s="142"/>
      <c r="RQU2341" s="142"/>
      <c r="RQV2341" s="142"/>
      <c r="RQW2341" s="142"/>
      <c r="RQX2341" s="142"/>
      <c r="RQY2341" s="142"/>
      <c r="RQZ2341" s="142"/>
      <c r="RRA2341" s="142"/>
      <c r="RRB2341" s="142"/>
      <c r="RRC2341" s="142"/>
      <c r="RRD2341" s="142"/>
      <c r="RRE2341" s="142"/>
      <c r="RRF2341" s="142"/>
      <c r="RRG2341" s="142"/>
      <c r="RRH2341" s="142"/>
      <c r="RRI2341" s="142"/>
      <c r="RRJ2341" s="142"/>
      <c r="RRK2341" s="142"/>
      <c r="RRL2341" s="142"/>
      <c r="RRM2341" s="142"/>
      <c r="RRN2341" s="142"/>
      <c r="RRO2341" s="142"/>
      <c r="RRP2341" s="142"/>
      <c r="RRQ2341" s="142"/>
      <c r="RRR2341" s="142"/>
      <c r="RRS2341" s="142"/>
      <c r="RRT2341" s="142"/>
      <c r="RRU2341" s="142"/>
      <c r="RRV2341" s="142"/>
      <c r="RRW2341" s="142"/>
      <c r="RRX2341" s="142"/>
      <c r="RRY2341" s="142"/>
      <c r="RRZ2341" s="142"/>
      <c r="RSA2341" s="142"/>
      <c r="RSB2341" s="142"/>
      <c r="RSC2341" s="142"/>
      <c r="RSD2341" s="142"/>
      <c r="RSE2341" s="142"/>
      <c r="RSF2341" s="142"/>
      <c r="RSG2341" s="142"/>
      <c r="RSH2341" s="142"/>
      <c r="RSI2341" s="142"/>
      <c r="RSJ2341" s="142"/>
      <c r="RSK2341" s="142"/>
      <c r="RSL2341" s="142"/>
      <c r="RSM2341" s="142"/>
      <c r="RSN2341" s="142"/>
      <c r="RSO2341" s="142"/>
      <c r="RSP2341" s="142"/>
      <c r="RSQ2341" s="142"/>
      <c r="RSR2341" s="142"/>
      <c r="RSS2341" s="142"/>
      <c r="RST2341" s="142"/>
      <c r="RSU2341" s="142"/>
      <c r="RSV2341" s="142"/>
      <c r="RSW2341" s="142"/>
      <c r="RSX2341" s="142"/>
      <c r="RSY2341" s="142"/>
      <c r="RSZ2341" s="142"/>
      <c r="RTA2341" s="142"/>
      <c r="RTB2341" s="142"/>
      <c r="RTC2341" s="142"/>
      <c r="RTD2341" s="142"/>
      <c r="RTE2341" s="142"/>
      <c r="RTF2341" s="142"/>
      <c r="RTG2341" s="142"/>
      <c r="RTH2341" s="142"/>
      <c r="RTI2341" s="142"/>
      <c r="RTJ2341" s="142"/>
      <c r="RTK2341" s="142"/>
      <c r="RTL2341" s="142"/>
      <c r="RTM2341" s="142"/>
      <c r="RTN2341" s="142"/>
      <c r="RTO2341" s="142"/>
      <c r="RTP2341" s="142"/>
      <c r="RTQ2341" s="142"/>
      <c r="RTR2341" s="142"/>
      <c r="RTS2341" s="142"/>
      <c r="RTT2341" s="142"/>
      <c r="RTU2341" s="142"/>
      <c r="RTV2341" s="142"/>
      <c r="RTW2341" s="142"/>
      <c r="RTX2341" s="142"/>
      <c r="RTY2341" s="142"/>
      <c r="RTZ2341" s="142"/>
      <c r="RUA2341" s="142"/>
      <c r="RUB2341" s="142"/>
      <c r="RUC2341" s="142"/>
      <c r="RUD2341" s="142"/>
      <c r="RUE2341" s="142"/>
      <c r="RUF2341" s="142"/>
      <c r="RUG2341" s="142"/>
      <c r="RUH2341" s="142"/>
      <c r="RUI2341" s="142"/>
      <c r="RUJ2341" s="142"/>
      <c r="RUK2341" s="142"/>
      <c r="RUL2341" s="142"/>
      <c r="RUM2341" s="142"/>
      <c r="RUN2341" s="142"/>
      <c r="RUO2341" s="142"/>
      <c r="RUP2341" s="142"/>
      <c r="RUQ2341" s="142"/>
      <c r="RUR2341" s="142"/>
      <c r="RUS2341" s="142"/>
      <c r="RUT2341" s="142"/>
      <c r="RUU2341" s="142"/>
      <c r="RUV2341" s="142"/>
      <c r="RUW2341" s="142"/>
      <c r="RUX2341" s="142"/>
      <c r="RUY2341" s="142"/>
      <c r="RUZ2341" s="142"/>
      <c r="RVA2341" s="142"/>
      <c r="RVB2341" s="142"/>
      <c r="RVC2341" s="142"/>
      <c r="RVD2341" s="142"/>
      <c r="RVE2341" s="142"/>
      <c r="RVF2341" s="142"/>
      <c r="RVG2341" s="142"/>
      <c r="RVH2341" s="142"/>
      <c r="RVI2341" s="142"/>
      <c r="RVJ2341" s="142"/>
      <c r="RVK2341" s="142"/>
      <c r="RVL2341" s="142"/>
      <c r="RVM2341" s="142"/>
      <c r="RVN2341" s="142"/>
      <c r="RVO2341" s="142"/>
      <c r="RVP2341" s="142"/>
      <c r="RVQ2341" s="142"/>
      <c r="RVR2341" s="142"/>
      <c r="RVS2341" s="142"/>
      <c r="RVT2341" s="142"/>
      <c r="RVU2341" s="142"/>
      <c r="RVV2341" s="142"/>
      <c r="RVW2341" s="142"/>
      <c r="RVX2341" s="142"/>
      <c r="RVY2341" s="142"/>
      <c r="RVZ2341" s="142"/>
      <c r="RWA2341" s="142"/>
      <c r="RWB2341" s="142"/>
      <c r="RWC2341" s="142"/>
      <c r="RWD2341" s="142"/>
      <c r="RWE2341" s="142"/>
      <c r="RWF2341" s="142"/>
      <c r="RWG2341" s="142"/>
      <c r="RWH2341" s="142"/>
      <c r="RWI2341" s="142"/>
      <c r="RWJ2341" s="142"/>
      <c r="RWK2341" s="142"/>
      <c r="RWL2341" s="142"/>
      <c r="RWM2341" s="142"/>
      <c r="RWN2341" s="142"/>
      <c r="RWO2341" s="142"/>
      <c r="RWP2341" s="142"/>
      <c r="RWQ2341" s="142"/>
      <c r="RWR2341" s="142"/>
      <c r="RWS2341" s="142"/>
      <c r="RWT2341" s="142"/>
      <c r="RWU2341" s="142"/>
      <c r="RWV2341" s="142"/>
      <c r="RWW2341" s="142"/>
      <c r="RWX2341" s="142"/>
      <c r="RWY2341" s="142"/>
      <c r="RWZ2341" s="142"/>
      <c r="RXA2341" s="142"/>
      <c r="RXB2341" s="142"/>
      <c r="RXC2341" s="142"/>
      <c r="RXD2341" s="142"/>
      <c r="RXE2341" s="142"/>
      <c r="RXF2341" s="142"/>
      <c r="RXG2341" s="142"/>
      <c r="RXH2341" s="142"/>
      <c r="RXI2341" s="142"/>
      <c r="RXJ2341" s="142"/>
      <c r="RXK2341" s="142"/>
      <c r="RXL2341" s="142"/>
      <c r="RXM2341" s="142"/>
      <c r="RXN2341" s="142"/>
      <c r="RXO2341" s="142"/>
      <c r="RXP2341" s="142"/>
      <c r="RXQ2341" s="142"/>
      <c r="RXR2341" s="142"/>
      <c r="RXS2341" s="142"/>
      <c r="RXT2341" s="142"/>
      <c r="RXU2341" s="142"/>
      <c r="RXV2341" s="142"/>
      <c r="RXW2341" s="142"/>
      <c r="RXX2341" s="142"/>
      <c r="RXY2341" s="142"/>
      <c r="RXZ2341" s="142"/>
      <c r="RYA2341" s="142"/>
      <c r="RYB2341" s="142"/>
      <c r="RYC2341" s="142"/>
      <c r="RYD2341" s="142"/>
      <c r="RYE2341" s="142"/>
      <c r="RYF2341" s="142"/>
      <c r="RYG2341" s="142"/>
      <c r="RYH2341" s="142"/>
      <c r="RYI2341" s="142"/>
      <c r="RYJ2341" s="142"/>
      <c r="RYK2341" s="142"/>
      <c r="RYL2341" s="142"/>
      <c r="RYM2341" s="142"/>
      <c r="RYN2341" s="142"/>
      <c r="RYO2341" s="142"/>
      <c r="RYP2341" s="142"/>
      <c r="RYQ2341" s="142"/>
      <c r="RYR2341" s="142"/>
      <c r="RYS2341" s="142"/>
      <c r="RYT2341" s="142"/>
      <c r="RYU2341" s="142"/>
      <c r="RYV2341" s="142"/>
      <c r="RYW2341" s="142"/>
      <c r="RYX2341" s="142"/>
      <c r="RYY2341" s="142"/>
      <c r="RYZ2341" s="142"/>
      <c r="RZA2341" s="142"/>
      <c r="RZB2341" s="142"/>
      <c r="RZC2341" s="142"/>
      <c r="RZD2341" s="142"/>
      <c r="RZE2341" s="142"/>
      <c r="RZF2341" s="142"/>
      <c r="RZG2341" s="142"/>
      <c r="RZH2341" s="142"/>
      <c r="RZI2341" s="142"/>
      <c r="RZJ2341" s="142"/>
      <c r="RZK2341" s="142"/>
      <c r="RZL2341" s="142"/>
      <c r="RZM2341" s="142"/>
      <c r="RZN2341" s="142"/>
      <c r="RZO2341" s="142"/>
      <c r="RZP2341" s="142"/>
      <c r="RZQ2341" s="142"/>
      <c r="RZR2341" s="142"/>
      <c r="RZS2341" s="142"/>
      <c r="RZT2341" s="142"/>
      <c r="RZU2341" s="142"/>
      <c r="RZV2341" s="142"/>
      <c r="RZW2341" s="142"/>
      <c r="RZX2341" s="142"/>
      <c r="RZY2341" s="142"/>
      <c r="RZZ2341" s="142"/>
      <c r="SAA2341" s="142"/>
      <c r="SAB2341" s="142"/>
      <c r="SAC2341" s="142"/>
      <c r="SAD2341" s="142"/>
      <c r="SAE2341" s="142"/>
      <c r="SAF2341" s="142"/>
      <c r="SAG2341" s="142"/>
      <c r="SAH2341" s="142"/>
      <c r="SAI2341" s="142"/>
      <c r="SAJ2341" s="142"/>
      <c r="SAK2341" s="142"/>
      <c r="SAL2341" s="142"/>
      <c r="SAM2341" s="142"/>
      <c r="SAN2341" s="142"/>
      <c r="SAO2341" s="142"/>
      <c r="SAP2341" s="142"/>
      <c r="SAQ2341" s="142"/>
      <c r="SAR2341" s="142"/>
      <c r="SAS2341" s="142"/>
      <c r="SAT2341" s="142"/>
      <c r="SAU2341" s="142"/>
      <c r="SAV2341" s="142"/>
      <c r="SAW2341" s="142"/>
      <c r="SAX2341" s="142"/>
      <c r="SAY2341" s="142"/>
      <c r="SAZ2341" s="142"/>
      <c r="SBA2341" s="142"/>
      <c r="SBB2341" s="142"/>
      <c r="SBC2341" s="142"/>
      <c r="SBD2341" s="142"/>
      <c r="SBE2341" s="142"/>
      <c r="SBF2341" s="142"/>
      <c r="SBG2341" s="142"/>
      <c r="SBH2341" s="142"/>
      <c r="SBI2341" s="142"/>
      <c r="SBJ2341" s="142"/>
      <c r="SBK2341" s="142"/>
      <c r="SBL2341" s="142"/>
      <c r="SBM2341" s="142"/>
      <c r="SBN2341" s="142"/>
      <c r="SBO2341" s="142"/>
      <c r="SBP2341" s="142"/>
      <c r="SBQ2341" s="142"/>
      <c r="SBR2341" s="142"/>
      <c r="SBS2341" s="142"/>
      <c r="SBT2341" s="142"/>
      <c r="SBU2341" s="142"/>
      <c r="SBV2341" s="142"/>
      <c r="SBW2341" s="142"/>
      <c r="SBX2341" s="142"/>
      <c r="SBY2341" s="142"/>
      <c r="SBZ2341" s="142"/>
      <c r="SCA2341" s="142"/>
      <c r="SCB2341" s="142"/>
      <c r="SCC2341" s="142"/>
      <c r="SCD2341" s="142"/>
      <c r="SCE2341" s="142"/>
      <c r="SCF2341" s="142"/>
      <c r="SCG2341" s="142"/>
      <c r="SCH2341" s="142"/>
      <c r="SCI2341" s="142"/>
      <c r="SCJ2341" s="142"/>
      <c r="SCK2341" s="142"/>
      <c r="SCL2341" s="142"/>
      <c r="SCM2341" s="142"/>
      <c r="SCN2341" s="142"/>
      <c r="SCO2341" s="142"/>
      <c r="SCP2341" s="142"/>
      <c r="SCQ2341" s="142"/>
      <c r="SCR2341" s="142"/>
      <c r="SCS2341" s="142"/>
      <c r="SCT2341" s="142"/>
      <c r="SCU2341" s="142"/>
      <c r="SCV2341" s="142"/>
      <c r="SCW2341" s="142"/>
      <c r="SCX2341" s="142"/>
      <c r="SCY2341" s="142"/>
      <c r="SCZ2341" s="142"/>
      <c r="SDA2341" s="142"/>
      <c r="SDB2341" s="142"/>
      <c r="SDC2341" s="142"/>
      <c r="SDD2341" s="142"/>
      <c r="SDE2341" s="142"/>
      <c r="SDF2341" s="142"/>
      <c r="SDG2341" s="142"/>
      <c r="SDH2341" s="142"/>
      <c r="SDI2341" s="142"/>
      <c r="SDJ2341" s="142"/>
      <c r="SDK2341" s="142"/>
      <c r="SDL2341" s="142"/>
      <c r="SDM2341" s="142"/>
      <c r="SDN2341" s="142"/>
      <c r="SDO2341" s="142"/>
      <c r="SDP2341" s="142"/>
      <c r="SDQ2341" s="142"/>
      <c r="SDR2341" s="142"/>
      <c r="SDS2341" s="142"/>
      <c r="SDT2341" s="142"/>
      <c r="SDU2341" s="142"/>
      <c r="SDV2341" s="142"/>
      <c r="SDW2341" s="142"/>
      <c r="SDX2341" s="142"/>
      <c r="SDY2341" s="142"/>
      <c r="SDZ2341" s="142"/>
      <c r="SEA2341" s="142"/>
      <c r="SEB2341" s="142"/>
      <c r="SEC2341" s="142"/>
      <c r="SED2341" s="142"/>
      <c r="SEE2341" s="142"/>
      <c r="SEF2341" s="142"/>
      <c r="SEG2341" s="142"/>
      <c r="SEH2341" s="142"/>
      <c r="SEI2341" s="142"/>
      <c r="SEJ2341" s="142"/>
      <c r="SEK2341" s="142"/>
      <c r="SEL2341" s="142"/>
      <c r="SEM2341" s="142"/>
      <c r="SEN2341" s="142"/>
      <c r="SEO2341" s="142"/>
      <c r="SEP2341" s="142"/>
      <c r="SEQ2341" s="142"/>
      <c r="SER2341" s="142"/>
      <c r="SES2341" s="142"/>
      <c r="SET2341" s="142"/>
      <c r="SEU2341" s="142"/>
      <c r="SEV2341" s="142"/>
      <c r="SEW2341" s="142"/>
      <c r="SEX2341" s="142"/>
      <c r="SEY2341" s="142"/>
      <c r="SEZ2341" s="142"/>
      <c r="SFA2341" s="142"/>
      <c r="SFB2341" s="142"/>
      <c r="SFC2341" s="142"/>
      <c r="SFD2341" s="142"/>
      <c r="SFE2341" s="142"/>
      <c r="SFF2341" s="142"/>
      <c r="SFG2341" s="142"/>
      <c r="SFH2341" s="142"/>
      <c r="SFI2341" s="142"/>
      <c r="SFJ2341" s="142"/>
      <c r="SFK2341" s="142"/>
      <c r="SFL2341" s="142"/>
      <c r="SFM2341" s="142"/>
      <c r="SFN2341" s="142"/>
      <c r="SFO2341" s="142"/>
      <c r="SFP2341" s="142"/>
      <c r="SFQ2341" s="142"/>
      <c r="SFR2341" s="142"/>
      <c r="SFS2341" s="142"/>
      <c r="SFT2341" s="142"/>
      <c r="SFU2341" s="142"/>
      <c r="SFV2341" s="142"/>
      <c r="SFW2341" s="142"/>
      <c r="SFX2341" s="142"/>
      <c r="SFY2341" s="142"/>
      <c r="SFZ2341" s="142"/>
      <c r="SGA2341" s="142"/>
      <c r="SGB2341" s="142"/>
      <c r="SGC2341" s="142"/>
      <c r="SGD2341" s="142"/>
      <c r="SGE2341" s="142"/>
      <c r="SGF2341" s="142"/>
      <c r="SGG2341" s="142"/>
      <c r="SGH2341" s="142"/>
      <c r="SGI2341" s="142"/>
      <c r="SGJ2341" s="142"/>
      <c r="SGK2341" s="142"/>
      <c r="SGL2341" s="142"/>
      <c r="SGM2341" s="142"/>
      <c r="SGN2341" s="142"/>
      <c r="SGO2341" s="142"/>
      <c r="SGP2341" s="142"/>
      <c r="SGQ2341" s="142"/>
      <c r="SGR2341" s="142"/>
      <c r="SGS2341" s="142"/>
      <c r="SGT2341" s="142"/>
      <c r="SGU2341" s="142"/>
      <c r="SGV2341" s="142"/>
      <c r="SGW2341" s="142"/>
      <c r="SGX2341" s="142"/>
      <c r="SGY2341" s="142"/>
      <c r="SGZ2341" s="142"/>
      <c r="SHA2341" s="142"/>
      <c r="SHB2341" s="142"/>
      <c r="SHC2341" s="142"/>
      <c r="SHD2341" s="142"/>
      <c r="SHE2341" s="142"/>
      <c r="SHF2341" s="142"/>
      <c r="SHG2341" s="142"/>
      <c r="SHH2341" s="142"/>
      <c r="SHI2341" s="142"/>
      <c r="SHJ2341" s="142"/>
      <c r="SHK2341" s="142"/>
      <c r="SHL2341" s="142"/>
      <c r="SHM2341" s="142"/>
      <c r="SHN2341" s="142"/>
      <c r="SHO2341" s="142"/>
      <c r="SHP2341" s="142"/>
      <c r="SHQ2341" s="142"/>
      <c r="SHR2341" s="142"/>
      <c r="SHS2341" s="142"/>
      <c r="SHT2341" s="142"/>
      <c r="SHU2341" s="142"/>
      <c r="SHV2341" s="142"/>
      <c r="SHW2341" s="142"/>
      <c r="SHX2341" s="142"/>
      <c r="SHY2341" s="142"/>
      <c r="SHZ2341" s="142"/>
      <c r="SIA2341" s="142"/>
      <c r="SIB2341" s="142"/>
      <c r="SIC2341" s="142"/>
      <c r="SID2341" s="142"/>
      <c r="SIE2341" s="142"/>
      <c r="SIF2341" s="142"/>
      <c r="SIG2341" s="142"/>
      <c r="SIH2341" s="142"/>
      <c r="SII2341" s="142"/>
      <c r="SIJ2341" s="142"/>
      <c r="SIK2341" s="142"/>
      <c r="SIL2341" s="142"/>
      <c r="SIM2341" s="142"/>
      <c r="SIN2341" s="142"/>
      <c r="SIO2341" s="142"/>
      <c r="SIP2341" s="142"/>
      <c r="SIQ2341" s="142"/>
      <c r="SIR2341" s="142"/>
      <c r="SIS2341" s="142"/>
      <c r="SIT2341" s="142"/>
      <c r="SIU2341" s="142"/>
      <c r="SIV2341" s="142"/>
      <c r="SIW2341" s="142"/>
      <c r="SIX2341" s="142"/>
      <c r="SIY2341" s="142"/>
      <c r="SIZ2341" s="142"/>
      <c r="SJA2341" s="142"/>
      <c r="SJB2341" s="142"/>
      <c r="SJC2341" s="142"/>
      <c r="SJD2341" s="142"/>
      <c r="SJE2341" s="142"/>
      <c r="SJF2341" s="142"/>
      <c r="SJG2341" s="142"/>
      <c r="SJH2341" s="142"/>
      <c r="SJI2341" s="142"/>
      <c r="SJJ2341" s="142"/>
      <c r="SJK2341" s="142"/>
      <c r="SJL2341" s="142"/>
      <c r="SJM2341" s="142"/>
      <c r="SJN2341" s="142"/>
      <c r="SJO2341" s="142"/>
      <c r="SJP2341" s="142"/>
      <c r="SJQ2341" s="142"/>
      <c r="SJR2341" s="142"/>
      <c r="SJS2341" s="142"/>
      <c r="SJT2341" s="142"/>
      <c r="SJU2341" s="142"/>
      <c r="SJV2341" s="142"/>
      <c r="SJW2341" s="142"/>
      <c r="SJX2341" s="142"/>
      <c r="SJY2341" s="142"/>
      <c r="SJZ2341" s="142"/>
      <c r="SKA2341" s="142"/>
      <c r="SKB2341" s="142"/>
      <c r="SKC2341" s="142"/>
      <c r="SKD2341" s="142"/>
      <c r="SKE2341" s="142"/>
      <c r="SKF2341" s="142"/>
      <c r="SKG2341" s="142"/>
      <c r="SKH2341" s="142"/>
      <c r="SKI2341" s="142"/>
      <c r="SKJ2341" s="142"/>
      <c r="SKK2341" s="142"/>
      <c r="SKL2341" s="142"/>
      <c r="SKM2341" s="142"/>
      <c r="SKN2341" s="142"/>
      <c r="SKO2341" s="142"/>
      <c r="SKP2341" s="142"/>
      <c r="SKQ2341" s="142"/>
      <c r="SKR2341" s="142"/>
      <c r="SKS2341" s="142"/>
      <c r="SKT2341" s="142"/>
      <c r="SKU2341" s="142"/>
      <c r="SKV2341" s="142"/>
      <c r="SKW2341" s="142"/>
      <c r="SKX2341" s="142"/>
      <c r="SKY2341" s="142"/>
      <c r="SKZ2341" s="142"/>
      <c r="SLA2341" s="142"/>
      <c r="SLB2341" s="142"/>
      <c r="SLC2341" s="142"/>
      <c r="SLD2341" s="142"/>
      <c r="SLE2341" s="142"/>
      <c r="SLF2341" s="142"/>
      <c r="SLG2341" s="142"/>
      <c r="SLH2341" s="142"/>
      <c r="SLI2341" s="142"/>
      <c r="SLJ2341" s="142"/>
      <c r="SLK2341" s="142"/>
      <c r="SLL2341" s="142"/>
      <c r="SLM2341" s="142"/>
      <c r="SLN2341" s="142"/>
      <c r="SLO2341" s="142"/>
      <c r="SLP2341" s="142"/>
      <c r="SLQ2341" s="142"/>
      <c r="SLR2341" s="142"/>
      <c r="SLS2341" s="142"/>
      <c r="SLT2341" s="142"/>
      <c r="SLU2341" s="142"/>
      <c r="SLV2341" s="142"/>
      <c r="SLW2341" s="142"/>
      <c r="SLX2341" s="142"/>
      <c r="SLY2341" s="142"/>
      <c r="SLZ2341" s="142"/>
      <c r="SMA2341" s="142"/>
      <c r="SMB2341" s="142"/>
      <c r="SMC2341" s="142"/>
      <c r="SMD2341" s="142"/>
      <c r="SME2341" s="142"/>
      <c r="SMF2341" s="142"/>
      <c r="SMG2341" s="142"/>
      <c r="SMH2341" s="142"/>
      <c r="SMI2341" s="142"/>
      <c r="SMJ2341" s="142"/>
      <c r="SMK2341" s="142"/>
      <c r="SML2341" s="142"/>
      <c r="SMM2341" s="142"/>
      <c r="SMN2341" s="142"/>
      <c r="SMO2341" s="142"/>
      <c r="SMP2341" s="142"/>
      <c r="SMQ2341" s="142"/>
      <c r="SMR2341" s="142"/>
      <c r="SMS2341" s="142"/>
      <c r="SMT2341" s="142"/>
      <c r="SMU2341" s="142"/>
      <c r="SMV2341" s="142"/>
      <c r="SMW2341" s="142"/>
      <c r="SMX2341" s="142"/>
      <c r="SMY2341" s="142"/>
      <c r="SMZ2341" s="142"/>
      <c r="SNA2341" s="142"/>
      <c r="SNB2341" s="142"/>
      <c r="SNC2341" s="142"/>
      <c r="SND2341" s="142"/>
      <c r="SNE2341" s="142"/>
      <c r="SNF2341" s="142"/>
      <c r="SNG2341" s="142"/>
      <c r="SNH2341" s="142"/>
      <c r="SNI2341" s="142"/>
      <c r="SNJ2341" s="142"/>
      <c r="SNK2341" s="142"/>
      <c r="SNL2341" s="142"/>
      <c r="SNM2341" s="142"/>
      <c r="SNN2341" s="142"/>
      <c r="SNO2341" s="142"/>
      <c r="SNP2341" s="142"/>
      <c r="SNQ2341" s="142"/>
      <c r="SNR2341" s="142"/>
      <c r="SNS2341" s="142"/>
      <c r="SNT2341" s="142"/>
      <c r="SNU2341" s="142"/>
      <c r="SNV2341" s="142"/>
      <c r="SNW2341" s="142"/>
      <c r="SNX2341" s="142"/>
      <c r="SNY2341" s="142"/>
      <c r="SNZ2341" s="142"/>
      <c r="SOA2341" s="142"/>
      <c r="SOB2341" s="142"/>
      <c r="SOC2341" s="142"/>
      <c r="SOD2341" s="142"/>
      <c r="SOE2341" s="142"/>
      <c r="SOF2341" s="142"/>
      <c r="SOG2341" s="142"/>
      <c r="SOH2341" s="142"/>
      <c r="SOI2341" s="142"/>
      <c r="SOJ2341" s="142"/>
      <c r="SOK2341" s="142"/>
      <c r="SOL2341" s="142"/>
      <c r="SOM2341" s="142"/>
      <c r="SON2341" s="142"/>
      <c r="SOO2341" s="142"/>
      <c r="SOP2341" s="142"/>
      <c r="SOQ2341" s="142"/>
      <c r="SOR2341" s="142"/>
      <c r="SOS2341" s="142"/>
      <c r="SOT2341" s="142"/>
      <c r="SOU2341" s="142"/>
      <c r="SOV2341" s="142"/>
      <c r="SOW2341" s="142"/>
      <c r="SOX2341" s="142"/>
      <c r="SOY2341" s="142"/>
      <c r="SOZ2341" s="142"/>
      <c r="SPA2341" s="142"/>
      <c r="SPB2341" s="142"/>
      <c r="SPC2341" s="142"/>
      <c r="SPD2341" s="142"/>
      <c r="SPE2341" s="142"/>
      <c r="SPF2341" s="142"/>
      <c r="SPG2341" s="142"/>
      <c r="SPH2341" s="142"/>
      <c r="SPI2341" s="142"/>
      <c r="SPJ2341" s="142"/>
      <c r="SPK2341" s="142"/>
      <c r="SPL2341" s="142"/>
      <c r="SPM2341" s="142"/>
      <c r="SPN2341" s="142"/>
      <c r="SPO2341" s="142"/>
      <c r="SPP2341" s="142"/>
      <c r="SPQ2341" s="142"/>
      <c r="SPR2341" s="142"/>
      <c r="SPS2341" s="142"/>
      <c r="SPT2341" s="142"/>
      <c r="SPU2341" s="142"/>
      <c r="SPV2341" s="142"/>
      <c r="SPW2341" s="142"/>
      <c r="SPX2341" s="142"/>
      <c r="SPY2341" s="142"/>
      <c r="SPZ2341" s="142"/>
      <c r="SQA2341" s="142"/>
      <c r="SQB2341" s="142"/>
      <c r="SQC2341" s="142"/>
      <c r="SQD2341" s="142"/>
      <c r="SQE2341" s="142"/>
      <c r="SQF2341" s="142"/>
      <c r="SQG2341" s="142"/>
      <c r="SQH2341" s="142"/>
      <c r="SQI2341" s="142"/>
      <c r="SQJ2341" s="142"/>
      <c r="SQK2341" s="142"/>
      <c r="SQL2341" s="142"/>
      <c r="SQM2341" s="142"/>
      <c r="SQN2341" s="142"/>
      <c r="SQO2341" s="142"/>
      <c r="SQP2341" s="142"/>
      <c r="SQQ2341" s="142"/>
      <c r="SQR2341" s="142"/>
      <c r="SQS2341" s="142"/>
      <c r="SQT2341" s="142"/>
      <c r="SQU2341" s="142"/>
      <c r="SQV2341" s="142"/>
      <c r="SQW2341" s="142"/>
      <c r="SQX2341" s="142"/>
      <c r="SQY2341" s="142"/>
      <c r="SQZ2341" s="142"/>
      <c r="SRA2341" s="142"/>
      <c r="SRB2341" s="142"/>
      <c r="SRC2341" s="142"/>
      <c r="SRD2341" s="142"/>
      <c r="SRE2341" s="142"/>
      <c r="SRF2341" s="142"/>
      <c r="SRG2341" s="142"/>
      <c r="SRH2341" s="142"/>
      <c r="SRI2341" s="142"/>
      <c r="SRJ2341" s="142"/>
      <c r="SRK2341" s="142"/>
      <c r="SRL2341" s="142"/>
      <c r="SRM2341" s="142"/>
      <c r="SRN2341" s="142"/>
      <c r="SRO2341" s="142"/>
      <c r="SRP2341" s="142"/>
      <c r="SRQ2341" s="142"/>
      <c r="SRR2341" s="142"/>
      <c r="SRS2341" s="142"/>
      <c r="SRT2341" s="142"/>
      <c r="SRU2341" s="142"/>
      <c r="SRV2341" s="142"/>
      <c r="SRW2341" s="142"/>
      <c r="SRX2341" s="142"/>
      <c r="SRY2341" s="142"/>
      <c r="SRZ2341" s="142"/>
      <c r="SSA2341" s="142"/>
      <c r="SSB2341" s="142"/>
      <c r="SSC2341" s="142"/>
      <c r="SSD2341" s="142"/>
      <c r="SSE2341" s="142"/>
      <c r="SSF2341" s="142"/>
      <c r="SSG2341" s="142"/>
      <c r="SSH2341" s="142"/>
      <c r="SSI2341" s="142"/>
      <c r="SSJ2341" s="142"/>
      <c r="SSK2341" s="142"/>
      <c r="SSL2341" s="142"/>
      <c r="SSM2341" s="142"/>
      <c r="SSN2341" s="142"/>
      <c r="SSO2341" s="142"/>
      <c r="SSP2341" s="142"/>
      <c r="SSQ2341" s="142"/>
      <c r="SSR2341" s="142"/>
      <c r="SSS2341" s="142"/>
      <c r="SST2341" s="142"/>
      <c r="SSU2341" s="142"/>
      <c r="SSV2341" s="142"/>
      <c r="SSW2341" s="142"/>
      <c r="SSX2341" s="142"/>
      <c r="SSY2341" s="142"/>
      <c r="SSZ2341" s="142"/>
      <c r="STA2341" s="142"/>
      <c r="STB2341" s="142"/>
      <c r="STC2341" s="142"/>
      <c r="STD2341" s="142"/>
      <c r="STE2341" s="142"/>
      <c r="STF2341" s="142"/>
      <c r="STG2341" s="142"/>
      <c r="STH2341" s="142"/>
      <c r="STI2341" s="142"/>
      <c r="STJ2341" s="142"/>
      <c r="STK2341" s="142"/>
      <c r="STL2341" s="142"/>
      <c r="STM2341" s="142"/>
      <c r="STN2341" s="142"/>
      <c r="STO2341" s="142"/>
      <c r="STP2341" s="142"/>
      <c r="STQ2341" s="142"/>
      <c r="STR2341" s="142"/>
      <c r="STS2341" s="142"/>
      <c r="STT2341" s="142"/>
      <c r="STU2341" s="142"/>
      <c r="STV2341" s="142"/>
      <c r="STW2341" s="142"/>
      <c r="STX2341" s="142"/>
      <c r="STY2341" s="142"/>
      <c r="STZ2341" s="142"/>
      <c r="SUA2341" s="142"/>
      <c r="SUB2341" s="142"/>
      <c r="SUC2341" s="142"/>
      <c r="SUD2341" s="142"/>
      <c r="SUE2341" s="142"/>
      <c r="SUF2341" s="142"/>
      <c r="SUG2341" s="142"/>
      <c r="SUH2341" s="142"/>
      <c r="SUI2341" s="142"/>
      <c r="SUJ2341" s="142"/>
      <c r="SUK2341" s="142"/>
      <c r="SUL2341" s="142"/>
      <c r="SUM2341" s="142"/>
      <c r="SUN2341" s="142"/>
      <c r="SUO2341" s="142"/>
      <c r="SUP2341" s="142"/>
      <c r="SUQ2341" s="142"/>
      <c r="SUR2341" s="142"/>
      <c r="SUS2341" s="142"/>
      <c r="SUT2341" s="142"/>
      <c r="SUU2341" s="142"/>
      <c r="SUV2341" s="142"/>
      <c r="SUW2341" s="142"/>
      <c r="SUX2341" s="142"/>
      <c r="SUY2341" s="142"/>
      <c r="SUZ2341" s="142"/>
      <c r="SVA2341" s="142"/>
      <c r="SVB2341" s="142"/>
      <c r="SVC2341" s="142"/>
      <c r="SVD2341" s="142"/>
      <c r="SVE2341" s="142"/>
      <c r="SVF2341" s="142"/>
      <c r="SVG2341" s="142"/>
      <c r="SVH2341" s="142"/>
      <c r="SVI2341" s="142"/>
      <c r="SVJ2341" s="142"/>
      <c r="SVK2341" s="142"/>
      <c r="SVL2341" s="142"/>
      <c r="SVM2341" s="142"/>
      <c r="SVN2341" s="142"/>
      <c r="SVO2341" s="142"/>
      <c r="SVP2341" s="142"/>
      <c r="SVQ2341" s="142"/>
      <c r="SVR2341" s="142"/>
      <c r="SVS2341" s="142"/>
      <c r="SVT2341" s="142"/>
      <c r="SVU2341" s="142"/>
      <c r="SVV2341" s="142"/>
      <c r="SVW2341" s="142"/>
      <c r="SVX2341" s="142"/>
      <c r="SVY2341" s="142"/>
      <c r="SVZ2341" s="142"/>
      <c r="SWA2341" s="142"/>
      <c r="SWB2341" s="142"/>
      <c r="SWC2341" s="142"/>
      <c r="SWD2341" s="142"/>
      <c r="SWE2341" s="142"/>
      <c r="SWF2341" s="142"/>
      <c r="SWG2341" s="142"/>
      <c r="SWH2341" s="142"/>
      <c r="SWI2341" s="142"/>
      <c r="SWJ2341" s="142"/>
      <c r="SWK2341" s="142"/>
      <c r="SWL2341" s="142"/>
      <c r="SWM2341" s="142"/>
      <c r="SWN2341" s="142"/>
      <c r="SWO2341" s="142"/>
      <c r="SWP2341" s="142"/>
      <c r="SWQ2341" s="142"/>
      <c r="SWR2341" s="142"/>
      <c r="SWS2341" s="142"/>
      <c r="SWT2341" s="142"/>
      <c r="SWU2341" s="142"/>
      <c r="SWV2341" s="142"/>
      <c r="SWW2341" s="142"/>
      <c r="SWX2341" s="142"/>
      <c r="SWY2341" s="142"/>
      <c r="SWZ2341" s="142"/>
      <c r="SXA2341" s="142"/>
      <c r="SXB2341" s="142"/>
      <c r="SXC2341" s="142"/>
      <c r="SXD2341" s="142"/>
      <c r="SXE2341" s="142"/>
      <c r="SXF2341" s="142"/>
      <c r="SXG2341" s="142"/>
      <c r="SXH2341" s="142"/>
      <c r="SXI2341" s="142"/>
      <c r="SXJ2341" s="142"/>
      <c r="SXK2341" s="142"/>
      <c r="SXL2341" s="142"/>
      <c r="SXM2341" s="142"/>
      <c r="SXN2341" s="142"/>
      <c r="SXO2341" s="142"/>
      <c r="SXP2341" s="142"/>
      <c r="SXQ2341" s="142"/>
      <c r="SXR2341" s="142"/>
      <c r="SXS2341" s="142"/>
      <c r="SXT2341" s="142"/>
      <c r="SXU2341" s="142"/>
      <c r="SXV2341" s="142"/>
      <c r="SXW2341" s="142"/>
      <c r="SXX2341" s="142"/>
      <c r="SXY2341" s="142"/>
      <c r="SXZ2341" s="142"/>
      <c r="SYA2341" s="142"/>
      <c r="SYB2341" s="142"/>
      <c r="SYC2341" s="142"/>
      <c r="SYD2341" s="142"/>
      <c r="SYE2341" s="142"/>
      <c r="SYF2341" s="142"/>
      <c r="SYG2341" s="142"/>
      <c r="SYH2341" s="142"/>
      <c r="SYI2341" s="142"/>
      <c r="SYJ2341" s="142"/>
      <c r="SYK2341" s="142"/>
      <c r="SYL2341" s="142"/>
      <c r="SYM2341" s="142"/>
      <c r="SYN2341" s="142"/>
      <c r="SYO2341" s="142"/>
      <c r="SYP2341" s="142"/>
      <c r="SYQ2341" s="142"/>
      <c r="SYR2341" s="142"/>
      <c r="SYS2341" s="142"/>
      <c r="SYT2341" s="142"/>
      <c r="SYU2341" s="142"/>
      <c r="SYV2341" s="142"/>
      <c r="SYW2341" s="142"/>
      <c r="SYX2341" s="142"/>
      <c r="SYY2341" s="142"/>
      <c r="SYZ2341" s="142"/>
      <c r="SZA2341" s="142"/>
      <c r="SZB2341" s="142"/>
      <c r="SZC2341" s="142"/>
      <c r="SZD2341" s="142"/>
      <c r="SZE2341" s="142"/>
      <c r="SZF2341" s="142"/>
      <c r="SZG2341" s="142"/>
      <c r="SZH2341" s="142"/>
      <c r="SZI2341" s="142"/>
      <c r="SZJ2341" s="142"/>
      <c r="SZK2341" s="142"/>
      <c r="SZL2341" s="142"/>
      <c r="SZM2341" s="142"/>
      <c r="SZN2341" s="142"/>
      <c r="SZO2341" s="142"/>
      <c r="SZP2341" s="142"/>
      <c r="SZQ2341" s="142"/>
      <c r="SZR2341" s="142"/>
      <c r="SZS2341" s="142"/>
      <c r="SZT2341" s="142"/>
      <c r="SZU2341" s="142"/>
      <c r="SZV2341" s="142"/>
      <c r="SZW2341" s="142"/>
      <c r="SZX2341" s="142"/>
      <c r="SZY2341" s="142"/>
      <c r="SZZ2341" s="142"/>
      <c r="TAA2341" s="142"/>
      <c r="TAB2341" s="142"/>
      <c r="TAC2341" s="142"/>
      <c r="TAD2341" s="142"/>
      <c r="TAE2341" s="142"/>
      <c r="TAF2341" s="142"/>
      <c r="TAG2341" s="142"/>
      <c r="TAH2341" s="142"/>
      <c r="TAI2341" s="142"/>
      <c r="TAJ2341" s="142"/>
      <c r="TAK2341" s="142"/>
      <c r="TAL2341" s="142"/>
      <c r="TAM2341" s="142"/>
      <c r="TAN2341" s="142"/>
      <c r="TAO2341" s="142"/>
      <c r="TAP2341" s="142"/>
      <c r="TAQ2341" s="142"/>
      <c r="TAR2341" s="142"/>
      <c r="TAS2341" s="142"/>
      <c r="TAT2341" s="142"/>
      <c r="TAU2341" s="142"/>
      <c r="TAV2341" s="142"/>
      <c r="TAW2341" s="142"/>
      <c r="TAX2341" s="142"/>
      <c r="TAY2341" s="142"/>
      <c r="TAZ2341" s="142"/>
      <c r="TBA2341" s="142"/>
      <c r="TBB2341" s="142"/>
      <c r="TBC2341" s="142"/>
      <c r="TBD2341" s="142"/>
      <c r="TBE2341" s="142"/>
      <c r="TBF2341" s="142"/>
      <c r="TBG2341" s="142"/>
      <c r="TBH2341" s="142"/>
      <c r="TBI2341" s="142"/>
      <c r="TBJ2341" s="142"/>
      <c r="TBK2341" s="142"/>
      <c r="TBL2341" s="142"/>
      <c r="TBM2341" s="142"/>
      <c r="TBN2341" s="142"/>
      <c r="TBO2341" s="142"/>
      <c r="TBP2341" s="142"/>
      <c r="TBQ2341" s="142"/>
      <c r="TBR2341" s="142"/>
      <c r="TBS2341" s="142"/>
      <c r="TBT2341" s="142"/>
      <c r="TBU2341" s="142"/>
      <c r="TBV2341" s="142"/>
      <c r="TBW2341" s="142"/>
      <c r="TBX2341" s="142"/>
      <c r="TBY2341" s="142"/>
      <c r="TBZ2341" s="142"/>
      <c r="TCA2341" s="142"/>
      <c r="TCB2341" s="142"/>
      <c r="TCC2341" s="142"/>
      <c r="TCD2341" s="142"/>
      <c r="TCE2341" s="142"/>
      <c r="TCF2341" s="142"/>
      <c r="TCG2341" s="142"/>
      <c r="TCH2341" s="142"/>
      <c r="TCI2341" s="142"/>
      <c r="TCJ2341" s="142"/>
      <c r="TCK2341" s="142"/>
      <c r="TCL2341" s="142"/>
      <c r="TCM2341" s="142"/>
      <c r="TCN2341" s="142"/>
      <c r="TCO2341" s="142"/>
      <c r="TCP2341" s="142"/>
      <c r="TCQ2341" s="142"/>
      <c r="TCR2341" s="142"/>
      <c r="TCS2341" s="142"/>
      <c r="TCT2341" s="142"/>
      <c r="TCU2341" s="142"/>
      <c r="TCV2341" s="142"/>
      <c r="TCW2341" s="142"/>
      <c r="TCX2341" s="142"/>
      <c r="TCY2341" s="142"/>
      <c r="TCZ2341" s="142"/>
      <c r="TDA2341" s="142"/>
      <c r="TDB2341" s="142"/>
      <c r="TDC2341" s="142"/>
      <c r="TDD2341" s="142"/>
      <c r="TDE2341" s="142"/>
      <c r="TDF2341" s="142"/>
      <c r="TDG2341" s="142"/>
      <c r="TDH2341" s="142"/>
      <c r="TDI2341" s="142"/>
      <c r="TDJ2341" s="142"/>
      <c r="TDK2341" s="142"/>
      <c r="TDL2341" s="142"/>
      <c r="TDM2341" s="142"/>
      <c r="TDN2341" s="142"/>
      <c r="TDO2341" s="142"/>
      <c r="TDP2341" s="142"/>
      <c r="TDQ2341" s="142"/>
      <c r="TDR2341" s="142"/>
      <c r="TDS2341" s="142"/>
      <c r="TDT2341" s="142"/>
      <c r="TDU2341" s="142"/>
      <c r="TDV2341" s="142"/>
      <c r="TDW2341" s="142"/>
      <c r="TDX2341" s="142"/>
      <c r="TDY2341" s="142"/>
      <c r="TDZ2341" s="142"/>
      <c r="TEA2341" s="142"/>
      <c r="TEB2341" s="142"/>
      <c r="TEC2341" s="142"/>
      <c r="TED2341" s="142"/>
      <c r="TEE2341" s="142"/>
      <c r="TEF2341" s="142"/>
      <c r="TEG2341" s="142"/>
      <c r="TEH2341" s="142"/>
      <c r="TEI2341" s="142"/>
      <c r="TEJ2341" s="142"/>
      <c r="TEK2341" s="142"/>
      <c r="TEL2341" s="142"/>
      <c r="TEM2341" s="142"/>
      <c r="TEN2341" s="142"/>
      <c r="TEO2341" s="142"/>
      <c r="TEP2341" s="142"/>
      <c r="TEQ2341" s="142"/>
      <c r="TER2341" s="142"/>
      <c r="TES2341" s="142"/>
      <c r="TET2341" s="142"/>
      <c r="TEU2341" s="142"/>
      <c r="TEV2341" s="142"/>
      <c r="TEW2341" s="142"/>
      <c r="TEX2341" s="142"/>
      <c r="TEY2341" s="142"/>
      <c r="TEZ2341" s="142"/>
      <c r="TFA2341" s="142"/>
      <c r="TFB2341" s="142"/>
      <c r="TFC2341" s="142"/>
      <c r="TFD2341" s="142"/>
      <c r="TFE2341" s="142"/>
      <c r="TFF2341" s="142"/>
      <c r="TFG2341" s="142"/>
      <c r="TFH2341" s="142"/>
      <c r="TFI2341" s="142"/>
      <c r="TFJ2341" s="142"/>
      <c r="TFK2341" s="142"/>
      <c r="TFL2341" s="142"/>
      <c r="TFM2341" s="142"/>
      <c r="TFN2341" s="142"/>
      <c r="TFO2341" s="142"/>
      <c r="TFP2341" s="142"/>
      <c r="TFQ2341" s="142"/>
      <c r="TFR2341" s="142"/>
      <c r="TFS2341" s="142"/>
      <c r="TFT2341" s="142"/>
      <c r="TFU2341" s="142"/>
      <c r="TFV2341" s="142"/>
      <c r="TFW2341" s="142"/>
      <c r="TFX2341" s="142"/>
      <c r="TFY2341" s="142"/>
      <c r="TFZ2341" s="142"/>
      <c r="TGA2341" s="142"/>
      <c r="TGB2341" s="142"/>
      <c r="TGC2341" s="142"/>
      <c r="TGD2341" s="142"/>
      <c r="TGE2341" s="142"/>
      <c r="TGF2341" s="142"/>
      <c r="TGG2341" s="142"/>
      <c r="TGH2341" s="142"/>
      <c r="TGI2341" s="142"/>
      <c r="TGJ2341" s="142"/>
      <c r="TGK2341" s="142"/>
      <c r="TGL2341" s="142"/>
      <c r="TGM2341" s="142"/>
      <c r="TGN2341" s="142"/>
      <c r="TGO2341" s="142"/>
      <c r="TGP2341" s="142"/>
      <c r="TGQ2341" s="142"/>
      <c r="TGR2341" s="142"/>
      <c r="TGS2341" s="142"/>
      <c r="TGT2341" s="142"/>
      <c r="TGU2341" s="142"/>
      <c r="TGV2341" s="142"/>
      <c r="TGW2341" s="142"/>
      <c r="TGX2341" s="142"/>
      <c r="TGY2341" s="142"/>
      <c r="TGZ2341" s="142"/>
      <c r="THA2341" s="142"/>
      <c r="THB2341" s="142"/>
      <c r="THC2341" s="142"/>
      <c r="THD2341" s="142"/>
      <c r="THE2341" s="142"/>
      <c r="THF2341" s="142"/>
      <c r="THG2341" s="142"/>
      <c r="THH2341" s="142"/>
      <c r="THI2341" s="142"/>
      <c r="THJ2341" s="142"/>
      <c r="THK2341" s="142"/>
      <c r="THL2341" s="142"/>
      <c r="THM2341" s="142"/>
      <c r="THN2341" s="142"/>
      <c r="THO2341" s="142"/>
      <c r="THP2341" s="142"/>
      <c r="THQ2341" s="142"/>
      <c r="THR2341" s="142"/>
      <c r="THS2341" s="142"/>
      <c r="THT2341" s="142"/>
      <c r="THU2341" s="142"/>
      <c r="THV2341" s="142"/>
      <c r="THW2341" s="142"/>
      <c r="THX2341" s="142"/>
      <c r="THY2341" s="142"/>
      <c r="THZ2341" s="142"/>
      <c r="TIA2341" s="142"/>
      <c r="TIB2341" s="142"/>
      <c r="TIC2341" s="142"/>
      <c r="TID2341" s="142"/>
      <c r="TIE2341" s="142"/>
      <c r="TIF2341" s="142"/>
      <c r="TIG2341" s="142"/>
      <c r="TIH2341" s="142"/>
      <c r="TII2341" s="142"/>
      <c r="TIJ2341" s="142"/>
      <c r="TIK2341" s="142"/>
      <c r="TIL2341" s="142"/>
      <c r="TIM2341" s="142"/>
      <c r="TIN2341" s="142"/>
      <c r="TIO2341" s="142"/>
      <c r="TIP2341" s="142"/>
      <c r="TIQ2341" s="142"/>
      <c r="TIR2341" s="142"/>
      <c r="TIS2341" s="142"/>
      <c r="TIT2341" s="142"/>
      <c r="TIU2341" s="142"/>
      <c r="TIV2341" s="142"/>
      <c r="TIW2341" s="142"/>
      <c r="TIX2341" s="142"/>
      <c r="TIY2341" s="142"/>
      <c r="TIZ2341" s="142"/>
      <c r="TJA2341" s="142"/>
      <c r="TJB2341" s="142"/>
      <c r="TJC2341" s="142"/>
      <c r="TJD2341" s="142"/>
      <c r="TJE2341" s="142"/>
      <c r="TJF2341" s="142"/>
      <c r="TJG2341" s="142"/>
      <c r="TJH2341" s="142"/>
      <c r="TJI2341" s="142"/>
      <c r="TJJ2341" s="142"/>
      <c r="TJK2341" s="142"/>
      <c r="TJL2341" s="142"/>
      <c r="TJM2341" s="142"/>
      <c r="TJN2341" s="142"/>
      <c r="TJO2341" s="142"/>
      <c r="TJP2341" s="142"/>
      <c r="TJQ2341" s="142"/>
      <c r="TJR2341" s="142"/>
      <c r="TJS2341" s="142"/>
      <c r="TJT2341" s="142"/>
      <c r="TJU2341" s="142"/>
      <c r="TJV2341" s="142"/>
      <c r="TJW2341" s="142"/>
      <c r="TJX2341" s="142"/>
      <c r="TJY2341" s="142"/>
      <c r="TJZ2341" s="142"/>
      <c r="TKA2341" s="142"/>
      <c r="TKB2341" s="142"/>
      <c r="TKC2341" s="142"/>
      <c r="TKD2341" s="142"/>
      <c r="TKE2341" s="142"/>
      <c r="TKF2341" s="142"/>
      <c r="TKG2341" s="142"/>
      <c r="TKH2341" s="142"/>
      <c r="TKI2341" s="142"/>
      <c r="TKJ2341" s="142"/>
      <c r="TKK2341" s="142"/>
      <c r="TKL2341" s="142"/>
      <c r="TKM2341" s="142"/>
      <c r="TKN2341" s="142"/>
      <c r="TKO2341" s="142"/>
      <c r="TKP2341" s="142"/>
      <c r="TKQ2341" s="142"/>
      <c r="TKR2341" s="142"/>
      <c r="TKS2341" s="142"/>
      <c r="TKT2341" s="142"/>
      <c r="TKU2341" s="142"/>
      <c r="TKV2341" s="142"/>
      <c r="TKW2341" s="142"/>
      <c r="TKX2341" s="142"/>
      <c r="TKY2341" s="142"/>
      <c r="TKZ2341" s="142"/>
      <c r="TLA2341" s="142"/>
      <c r="TLB2341" s="142"/>
      <c r="TLC2341" s="142"/>
      <c r="TLD2341" s="142"/>
      <c r="TLE2341" s="142"/>
      <c r="TLF2341" s="142"/>
      <c r="TLG2341" s="142"/>
      <c r="TLH2341" s="142"/>
      <c r="TLI2341" s="142"/>
      <c r="TLJ2341" s="142"/>
      <c r="TLK2341" s="142"/>
      <c r="TLL2341" s="142"/>
      <c r="TLM2341" s="142"/>
      <c r="TLN2341" s="142"/>
      <c r="TLO2341" s="142"/>
      <c r="TLP2341" s="142"/>
      <c r="TLQ2341" s="142"/>
      <c r="TLR2341" s="142"/>
      <c r="TLS2341" s="142"/>
      <c r="TLT2341" s="142"/>
      <c r="TLU2341" s="142"/>
      <c r="TLV2341" s="142"/>
      <c r="TLW2341" s="142"/>
      <c r="TLX2341" s="142"/>
      <c r="TLY2341" s="142"/>
      <c r="TLZ2341" s="142"/>
      <c r="TMA2341" s="142"/>
      <c r="TMB2341" s="142"/>
      <c r="TMC2341" s="142"/>
      <c r="TMD2341" s="142"/>
      <c r="TME2341" s="142"/>
      <c r="TMF2341" s="142"/>
      <c r="TMG2341" s="142"/>
      <c r="TMH2341" s="142"/>
      <c r="TMI2341" s="142"/>
      <c r="TMJ2341" s="142"/>
      <c r="TMK2341" s="142"/>
      <c r="TML2341" s="142"/>
      <c r="TMM2341" s="142"/>
      <c r="TMN2341" s="142"/>
      <c r="TMO2341" s="142"/>
      <c r="TMP2341" s="142"/>
      <c r="TMQ2341" s="142"/>
      <c r="TMR2341" s="142"/>
      <c r="TMS2341" s="142"/>
      <c r="TMT2341" s="142"/>
      <c r="TMU2341" s="142"/>
      <c r="TMV2341" s="142"/>
      <c r="TMW2341" s="142"/>
      <c r="TMX2341" s="142"/>
      <c r="TMY2341" s="142"/>
      <c r="TMZ2341" s="142"/>
      <c r="TNA2341" s="142"/>
      <c r="TNB2341" s="142"/>
      <c r="TNC2341" s="142"/>
      <c r="TND2341" s="142"/>
      <c r="TNE2341" s="142"/>
      <c r="TNF2341" s="142"/>
      <c r="TNG2341" s="142"/>
      <c r="TNH2341" s="142"/>
      <c r="TNI2341" s="142"/>
      <c r="TNJ2341" s="142"/>
      <c r="TNK2341" s="142"/>
      <c r="TNL2341" s="142"/>
      <c r="TNM2341" s="142"/>
      <c r="TNN2341" s="142"/>
      <c r="TNO2341" s="142"/>
      <c r="TNP2341" s="142"/>
      <c r="TNQ2341" s="142"/>
      <c r="TNR2341" s="142"/>
      <c r="TNS2341" s="142"/>
      <c r="TNT2341" s="142"/>
      <c r="TNU2341" s="142"/>
      <c r="TNV2341" s="142"/>
      <c r="TNW2341" s="142"/>
      <c r="TNX2341" s="142"/>
      <c r="TNY2341" s="142"/>
      <c r="TNZ2341" s="142"/>
      <c r="TOA2341" s="142"/>
      <c r="TOB2341" s="142"/>
      <c r="TOC2341" s="142"/>
      <c r="TOD2341" s="142"/>
      <c r="TOE2341" s="142"/>
      <c r="TOF2341" s="142"/>
      <c r="TOG2341" s="142"/>
      <c r="TOH2341" s="142"/>
      <c r="TOI2341" s="142"/>
      <c r="TOJ2341" s="142"/>
      <c r="TOK2341" s="142"/>
      <c r="TOL2341" s="142"/>
      <c r="TOM2341" s="142"/>
      <c r="TON2341" s="142"/>
      <c r="TOO2341" s="142"/>
      <c r="TOP2341" s="142"/>
      <c r="TOQ2341" s="142"/>
      <c r="TOR2341" s="142"/>
      <c r="TOS2341" s="142"/>
      <c r="TOT2341" s="142"/>
      <c r="TOU2341" s="142"/>
      <c r="TOV2341" s="142"/>
      <c r="TOW2341" s="142"/>
      <c r="TOX2341" s="142"/>
      <c r="TOY2341" s="142"/>
      <c r="TOZ2341" s="142"/>
      <c r="TPA2341" s="142"/>
      <c r="TPB2341" s="142"/>
      <c r="TPC2341" s="142"/>
      <c r="TPD2341" s="142"/>
      <c r="TPE2341" s="142"/>
      <c r="TPF2341" s="142"/>
      <c r="TPG2341" s="142"/>
      <c r="TPH2341" s="142"/>
      <c r="TPI2341" s="142"/>
      <c r="TPJ2341" s="142"/>
      <c r="TPK2341" s="142"/>
      <c r="TPL2341" s="142"/>
      <c r="TPM2341" s="142"/>
      <c r="TPN2341" s="142"/>
      <c r="TPO2341" s="142"/>
      <c r="TPP2341" s="142"/>
      <c r="TPQ2341" s="142"/>
      <c r="TPR2341" s="142"/>
      <c r="TPS2341" s="142"/>
      <c r="TPT2341" s="142"/>
      <c r="TPU2341" s="142"/>
      <c r="TPV2341" s="142"/>
      <c r="TPW2341" s="142"/>
      <c r="TPX2341" s="142"/>
      <c r="TPY2341" s="142"/>
      <c r="TPZ2341" s="142"/>
      <c r="TQA2341" s="142"/>
      <c r="TQB2341" s="142"/>
      <c r="TQC2341" s="142"/>
      <c r="TQD2341" s="142"/>
      <c r="TQE2341" s="142"/>
      <c r="TQF2341" s="142"/>
      <c r="TQG2341" s="142"/>
      <c r="TQH2341" s="142"/>
      <c r="TQI2341" s="142"/>
      <c r="TQJ2341" s="142"/>
      <c r="TQK2341" s="142"/>
      <c r="TQL2341" s="142"/>
      <c r="TQM2341" s="142"/>
      <c r="TQN2341" s="142"/>
      <c r="TQO2341" s="142"/>
      <c r="TQP2341" s="142"/>
      <c r="TQQ2341" s="142"/>
      <c r="TQR2341" s="142"/>
      <c r="TQS2341" s="142"/>
      <c r="TQT2341" s="142"/>
      <c r="TQU2341" s="142"/>
      <c r="TQV2341" s="142"/>
      <c r="TQW2341" s="142"/>
      <c r="TQX2341" s="142"/>
      <c r="TQY2341" s="142"/>
      <c r="TQZ2341" s="142"/>
      <c r="TRA2341" s="142"/>
      <c r="TRB2341" s="142"/>
      <c r="TRC2341" s="142"/>
      <c r="TRD2341" s="142"/>
      <c r="TRE2341" s="142"/>
      <c r="TRF2341" s="142"/>
      <c r="TRG2341" s="142"/>
      <c r="TRH2341" s="142"/>
      <c r="TRI2341" s="142"/>
      <c r="TRJ2341" s="142"/>
      <c r="TRK2341" s="142"/>
      <c r="TRL2341" s="142"/>
      <c r="TRM2341" s="142"/>
      <c r="TRN2341" s="142"/>
      <c r="TRO2341" s="142"/>
      <c r="TRP2341" s="142"/>
      <c r="TRQ2341" s="142"/>
      <c r="TRR2341" s="142"/>
      <c r="TRS2341" s="142"/>
      <c r="TRT2341" s="142"/>
      <c r="TRU2341" s="142"/>
      <c r="TRV2341" s="142"/>
      <c r="TRW2341" s="142"/>
      <c r="TRX2341" s="142"/>
      <c r="TRY2341" s="142"/>
      <c r="TRZ2341" s="142"/>
      <c r="TSA2341" s="142"/>
      <c r="TSB2341" s="142"/>
      <c r="TSC2341" s="142"/>
      <c r="TSD2341" s="142"/>
      <c r="TSE2341" s="142"/>
      <c r="TSF2341" s="142"/>
      <c r="TSG2341" s="142"/>
      <c r="TSH2341" s="142"/>
      <c r="TSI2341" s="142"/>
      <c r="TSJ2341" s="142"/>
      <c r="TSK2341" s="142"/>
      <c r="TSL2341" s="142"/>
      <c r="TSM2341" s="142"/>
      <c r="TSN2341" s="142"/>
      <c r="TSO2341" s="142"/>
      <c r="TSP2341" s="142"/>
      <c r="TSQ2341" s="142"/>
      <c r="TSR2341" s="142"/>
      <c r="TSS2341" s="142"/>
      <c r="TST2341" s="142"/>
      <c r="TSU2341" s="142"/>
      <c r="TSV2341" s="142"/>
      <c r="TSW2341" s="142"/>
      <c r="TSX2341" s="142"/>
      <c r="TSY2341" s="142"/>
      <c r="TSZ2341" s="142"/>
      <c r="TTA2341" s="142"/>
      <c r="TTB2341" s="142"/>
      <c r="TTC2341" s="142"/>
      <c r="TTD2341" s="142"/>
      <c r="TTE2341" s="142"/>
      <c r="TTF2341" s="142"/>
      <c r="TTG2341" s="142"/>
      <c r="TTH2341" s="142"/>
      <c r="TTI2341" s="142"/>
      <c r="TTJ2341" s="142"/>
      <c r="TTK2341" s="142"/>
      <c r="TTL2341" s="142"/>
      <c r="TTM2341" s="142"/>
      <c r="TTN2341" s="142"/>
      <c r="TTO2341" s="142"/>
      <c r="TTP2341" s="142"/>
      <c r="TTQ2341" s="142"/>
      <c r="TTR2341" s="142"/>
      <c r="TTS2341" s="142"/>
      <c r="TTT2341" s="142"/>
      <c r="TTU2341" s="142"/>
      <c r="TTV2341" s="142"/>
      <c r="TTW2341" s="142"/>
      <c r="TTX2341" s="142"/>
      <c r="TTY2341" s="142"/>
      <c r="TTZ2341" s="142"/>
      <c r="TUA2341" s="142"/>
      <c r="TUB2341" s="142"/>
      <c r="TUC2341" s="142"/>
      <c r="TUD2341" s="142"/>
      <c r="TUE2341" s="142"/>
      <c r="TUF2341" s="142"/>
      <c r="TUG2341" s="142"/>
      <c r="TUH2341" s="142"/>
      <c r="TUI2341" s="142"/>
      <c r="TUJ2341" s="142"/>
      <c r="TUK2341" s="142"/>
      <c r="TUL2341" s="142"/>
      <c r="TUM2341" s="142"/>
      <c r="TUN2341" s="142"/>
      <c r="TUO2341" s="142"/>
      <c r="TUP2341" s="142"/>
      <c r="TUQ2341" s="142"/>
      <c r="TUR2341" s="142"/>
      <c r="TUS2341" s="142"/>
      <c r="TUT2341" s="142"/>
      <c r="TUU2341" s="142"/>
      <c r="TUV2341" s="142"/>
      <c r="TUW2341" s="142"/>
      <c r="TUX2341" s="142"/>
      <c r="TUY2341" s="142"/>
      <c r="TUZ2341" s="142"/>
      <c r="TVA2341" s="142"/>
      <c r="TVB2341" s="142"/>
      <c r="TVC2341" s="142"/>
      <c r="TVD2341" s="142"/>
      <c r="TVE2341" s="142"/>
      <c r="TVF2341" s="142"/>
      <c r="TVG2341" s="142"/>
      <c r="TVH2341" s="142"/>
      <c r="TVI2341" s="142"/>
      <c r="TVJ2341" s="142"/>
      <c r="TVK2341" s="142"/>
      <c r="TVL2341" s="142"/>
      <c r="TVM2341" s="142"/>
      <c r="TVN2341" s="142"/>
      <c r="TVO2341" s="142"/>
      <c r="TVP2341" s="142"/>
      <c r="TVQ2341" s="142"/>
      <c r="TVR2341" s="142"/>
      <c r="TVS2341" s="142"/>
      <c r="TVT2341" s="142"/>
      <c r="TVU2341" s="142"/>
      <c r="TVV2341" s="142"/>
      <c r="TVW2341" s="142"/>
      <c r="TVX2341" s="142"/>
      <c r="TVY2341" s="142"/>
      <c r="TVZ2341" s="142"/>
      <c r="TWA2341" s="142"/>
      <c r="TWB2341" s="142"/>
      <c r="TWC2341" s="142"/>
      <c r="TWD2341" s="142"/>
      <c r="TWE2341" s="142"/>
      <c r="TWF2341" s="142"/>
      <c r="TWG2341" s="142"/>
      <c r="TWH2341" s="142"/>
      <c r="TWI2341" s="142"/>
      <c r="TWJ2341" s="142"/>
      <c r="TWK2341" s="142"/>
      <c r="TWL2341" s="142"/>
      <c r="TWM2341" s="142"/>
      <c r="TWN2341" s="142"/>
      <c r="TWO2341" s="142"/>
      <c r="TWP2341" s="142"/>
      <c r="TWQ2341" s="142"/>
      <c r="TWR2341" s="142"/>
      <c r="TWS2341" s="142"/>
      <c r="TWT2341" s="142"/>
      <c r="TWU2341" s="142"/>
      <c r="TWV2341" s="142"/>
      <c r="TWW2341" s="142"/>
      <c r="TWX2341" s="142"/>
      <c r="TWY2341" s="142"/>
      <c r="TWZ2341" s="142"/>
      <c r="TXA2341" s="142"/>
      <c r="TXB2341" s="142"/>
      <c r="TXC2341" s="142"/>
      <c r="TXD2341" s="142"/>
      <c r="TXE2341" s="142"/>
      <c r="TXF2341" s="142"/>
      <c r="TXG2341" s="142"/>
      <c r="TXH2341" s="142"/>
      <c r="TXI2341" s="142"/>
      <c r="TXJ2341" s="142"/>
      <c r="TXK2341" s="142"/>
      <c r="TXL2341" s="142"/>
      <c r="TXM2341" s="142"/>
      <c r="TXN2341" s="142"/>
      <c r="TXO2341" s="142"/>
      <c r="TXP2341" s="142"/>
      <c r="TXQ2341" s="142"/>
      <c r="TXR2341" s="142"/>
      <c r="TXS2341" s="142"/>
      <c r="TXT2341" s="142"/>
      <c r="TXU2341" s="142"/>
      <c r="TXV2341" s="142"/>
      <c r="TXW2341" s="142"/>
      <c r="TXX2341" s="142"/>
      <c r="TXY2341" s="142"/>
      <c r="TXZ2341" s="142"/>
      <c r="TYA2341" s="142"/>
      <c r="TYB2341" s="142"/>
      <c r="TYC2341" s="142"/>
      <c r="TYD2341" s="142"/>
      <c r="TYE2341" s="142"/>
      <c r="TYF2341" s="142"/>
      <c r="TYG2341" s="142"/>
      <c r="TYH2341" s="142"/>
      <c r="TYI2341" s="142"/>
      <c r="TYJ2341" s="142"/>
      <c r="TYK2341" s="142"/>
      <c r="TYL2341" s="142"/>
      <c r="TYM2341" s="142"/>
      <c r="TYN2341" s="142"/>
      <c r="TYO2341" s="142"/>
      <c r="TYP2341" s="142"/>
      <c r="TYQ2341" s="142"/>
      <c r="TYR2341" s="142"/>
      <c r="TYS2341" s="142"/>
      <c r="TYT2341" s="142"/>
      <c r="TYU2341" s="142"/>
      <c r="TYV2341" s="142"/>
      <c r="TYW2341" s="142"/>
      <c r="TYX2341" s="142"/>
      <c r="TYY2341" s="142"/>
      <c r="TYZ2341" s="142"/>
      <c r="TZA2341" s="142"/>
      <c r="TZB2341" s="142"/>
      <c r="TZC2341" s="142"/>
      <c r="TZD2341" s="142"/>
      <c r="TZE2341" s="142"/>
      <c r="TZF2341" s="142"/>
      <c r="TZG2341" s="142"/>
      <c r="TZH2341" s="142"/>
      <c r="TZI2341" s="142"/>
      <c r="TZJ2341" s="142"/>
      <c r="TZK2341" s="142"/>
      <c r="TZL2341" s="142"/>
      <c r="TZM2341" s="142"/>
      <c r="TZN2341" s="142"/>
      <c r="TZO2341" s="142"/>
      <c r="TZP2341" s="142"/>
      <c r="TZQ2341" s="142"/>
      <c r="TZR2341" s="142"/>
      <c r="TZS2341" s="142"/>
      <c r="TZT2341" s="142"/>
      <c r="TZU2341" s="142"/>
      <c r="TZV2341" s="142"/>
      <c r="TZW2341" s="142"/>
      <c r="TZX2341" s="142"/>
      <c r="TZY2341" s="142"/>
      <c r="TZZ2341" s="142"/>
      <c r="UAA2341" s="142"/>
      <c r="UAB2341" s="142"/>
      <c r="UAC2341" s="142"/>
      <c r="UAD2341" s="142"/>
      <c r="UAE2341" s="142"/>
      <c r="UAF2341" s="142"/>
      <c r="UAG2341" s="142"/>
      <c r="UAH2341" s="142"/>
      <c r="UAI2341" s="142"/>
      <c r="UAJ2341" s="142"/>
      <c r="UAK2341" s="142"/>
      <c r="UAL2341" s="142"/>
      <c r="UAM2341" s="142"/>
      <c r="UAN2341" s="142"/>
      <c r="UAO2341" s="142"/>
      <c r="UAP2341" s="142"/>
      <c r="UAQ2341" s="142"/>
      <c r="UAR2341" s="142"/>
      <c r="UAS2341" s="142"/>
      <c r="UAT2341" s="142"/>
      <c r="UAU2341" s="142"/>
      <c r="UAV2341" s="142"/>
      <c r="UAW2341" s="142"/>
      <c r="UAX2341" s="142"/>
      <c r="UAY2341" s="142"/>
      <c r="UAZ2341" s="142"/>
      <c r="UBA2341" s="142"/>
      <c r="UBB2341" s="142"/>
      <c r="UBC2341" s="142"/>
      <c r="UBD2341" s="142"/>
      <c r="UBE2341" s="142"/>
      <c r="UBF2341" s="142"/>
      <c r="UBG2341" s="142"/>
      <c r="UBH2341" s="142"/>
      <c r="UBI2341" s="142"/>
      <c r="UBJ2341" s="142"/>
      <c r="UBK2341" s="142"/>
      <c r="UBL2341" s="142"/>
      <c r="UBM2341" s="142"/>
      <c r="UBN2341" s="142"/>
      <c r="UBO2341" s="142"/>
      <c r="UBP2341" s="142"/>
      <c r="UBQ2341" s="142"/>
      <c r="UBR2341" s="142"/>
      <c r="UBS2341" s="142"/>
      <c r="UBT2341" s="142"/>
      <c r="UBU2341" s="142"/>
      <c r="UBV2341" s="142"/>
      <c r="UBW2341" s="142"/>
      <c r="UBX2341" s="142"/>
      <c r="UBY2341" s="142"/>
      <c r="UBZ2341" s="142"/>
      <c r="UCA2341" s="142"/>
      <c r="UCB2341" s="142"/>
      <c r="UCC2341" s="142"/>
      <c r="UCD2341" s="142"/>
      <c r="UCE2341" s="142"/>
      <c r="UCF2341" s="142"/>
      <c r="UCG2341" s="142"/>
      <c r="UCH2341" s="142"/>
      <c r="UCI2341" s="142"/>
      <c r="UCJ2341" s="142"/>
      <c r="UCK2341" s="142"/>
      <c r="UCL2341" s="142"/>
      <c r="UCM2341" s="142"/>
      <c r="UCN2341" s="142"/>
      <c r="UCO2341" s="142"/>
      <c r="UCP2341" s="142"/>
      <c r="UCQ2341" s="142"/>
      <c r="UCR2341" s="142"/>
      <c r="UCS2341" s="142"/>
      <c r="UCT2341" s="142"/>
      <c r="UCU2341" s="142"/>
      <c r="UCV2341" s="142"/>
      <c r="UCW2341" s="142"/>
      <c r="UCX2341" s="142"/>
      <c r="UCY2341" s="142"/>
      <c r="UCZ2341" s="142"/>
      <c r="UDA2341" s="142"/>
      <c r="UDB2341" s="142"/>
      <c r="UDC2341" s="142"/>
      <c r="UDD2341" s="142"/>
      <c r="UDE2341" s="142"/>
      <c r="UDF2341" s="142"/>
      <c r="UDG2341" s="142"/>
      <c r="UDH2341" s="142"/>
      <c r="UDI2341" s="142"/>
      <c r="UDJ2341" s="142"/>
      <c r="UDK2341" s="142"/>
      <c r="UDL2341" s="142"/>
      <c r="UDM2341" s="142"/>
      <c r="UDN2341" s="142"/>
      <c r="UDO2341" s="142"/>
      <c r="UDP2341" s="142"/>
      <c r="UDQ2341" s="142"/>
      <c r="UDR2341" s="142"/>
      <c r="UDS2341" s="142"/>
      <c r="UDT2341" s="142"/>
      <c r="UDU2341" s="142"/>
      <c r="UDV2341" s="142"/>
      <c r="UDW2341" s="142"/>
      <c r="UDX2341" s="142"/>
      <c r="UDY2341" s="142"/>
      <c r="UDZ2341" s="142"/>
      <c r="UEA2341" s="142"/>
      <c r="UEB2341" s="142"/>
      <c r="UEC2341" s="142"/>
      <c r="UED2341" s="142"/>
      <c r="UEE2341" s="142"/>
      <c r="UEF2341" s="142"/>
      <c r="UEG2341" s="142"/>
      <c r="UEH2341" s="142"/>
      <c r="UEI2341" s="142"/>
      <c r="UEJ2341" s="142"/>
      <c r="UEK2341" s="142"/>
      <c r="UEL2341" s="142"/>
      <c r="UEM2341" s="142"/>
      <c r="UEN2341" s="142"/>
      <c r="UEO2341" s="142"/>
      <c r="UEP2341" s="142"/>
      <c r="UEQ2341" s="142"/>
      <c r="UER2341" s="142"/>
      <c r="UES2341" s="142"/>
      <c r="UET2341" s="142"/>
      <c r="UEU2341" s="142"/>
      <c r="UEV2341" s="142"/>
      <c r="UEW2341" s="142"/>
      <c r="UEX2341" s="142"/>
      <c r="UEY2341" s="142"/>
      <c r="UEZ2341" s="142"/>
      <c r="UFA2341" s="142"/>
      <c r="UFB2341" s="142"/>
      <c r="UFC2341" s="142"/>
      <c r="UFD2341" s="142"/>
      <c r="UFE2341" s="142"/>
      <c r="UFF2341" s="142"/>
      <c r="UFG2341" s="142"/>
      <c r="UFH2341" s="142"/>
      <c r="UFI2341" s="142"/>
      <c r="UFJ2341" s="142"/>
      <c r="UFK2341" s="142"/>
      <c r="UFL2341" s="142"/>
      <c r="UFM2341" s="142"/>
      <c r="UFN2341" s="142"/>
      <c r="UFO2341" s="142"/>
      <c r="UFP2341" s="142"/>
      <c r="UFQ2341" s="142"/>
      <c r="UFR2341" s="142"/>
      <c r="UFS2341" s="142"/>
      <c r="UFT2341" s="142"/>
      <c r="UFU2341" s="142"/>
      <c r="UFV2341" s="142"/>
      <c r="UFW2341" s="142"/>
      <c r="UFX2341" s="142"/>
      <c r="UFY2341" s="142"/>
      <c r="UFZ2341" s="142"/>
      <c r="UGA2341" s="142"/>
      <c r="UGB2341" s="142"/>
      <c r="UGC2341" s="142"/>
      <c r="UGD2341" s="142"/>
      <c r="UGE2341" s="142"/>
      <c r="UGF2341" s="142"/>
      <c r="UGG2341" s="142"/>
      <c r="UGH2341" s="142"/>
      <c r="UGI2341" s="142"/>
      <c r="UGJ2341" s="142"/>
      <c r="UGK2341" s="142"/>
      <c r="UGL2341" s="142"/>
      <c r="UGM2341" s="142"/>
      <c r="UGN2341" s="142"/>
      <c r="UGO2341" s="142"/>
      <c r="UGP2341" s="142"/>
      <c r="UGQ2341" s="142"/>
      <c r="UGR2341" s="142"/>
      <c r="UGS2341" s="142"/>
      <c r="UGT2341" s="142"/>
      <c r="UGU2341" s="142"/>
      <c r="UGV2341" s="142"/>
      <c r="UGW2341" s="142"/>
      <c r="UGX2341" s="142"/>
      <c r="UGY2341" s="142"/>
      <c r="UGZ2341" s="142"/>
      <c r="UHA2341" s="142"/>
      <c r="UHB2341" s="142"/>
      <c r="UHC2341" s="142"/>
      <c r="UHD2341" s="142"/>
      <c r="UHE2341" s="142"/>
      <c r="UHF2341" s="142"/>
      <c r="UHG2341" s="142"/>
      <c r="UHH2341" s="142"/>
      <c r="UHI2341" s="142"/>
      <c r="UHJ2341" s="142"/>
      <c r="UHK2341" s="142"/>
      <c r="UHL2341" s="142"/>
      <c r="UHM2341" s="142"/>
      <c r="UHN2341" s="142"/>
      <c r="UHO2341" s="142"/>
      <c r="UHP2341" s="142"/>
      <c r="UHQ2341" s="142"/>
      <c r="UHR2341" s="142"/>
      <c r="UHS2341" s="142"/>
      <c r="UHT2341" s="142"/>
      <c r="UHU2341" s="142"/>
      <c r="UHV2341" s="142"/>
      <c r="UHW2341" s="142"/>
      <c r="UHX2341" s="142"/>
      <c r="UHY2341" s="142"/>
      <c r="UHZ2341" s="142"/>
      <c r="UIA2341" s="142"/>
      <c r="UIB2341" s="142"/>
      <c r="UIC2341" s="142"/>
      <c r="UID2341" s="142"/>
      <c r="UIE2341" s="142"/>
      <c r="UIF2341" s="142"/>
      <c r="UIG2341" s="142"/>
      <c r="UIH2341" s="142"/>
      <c r="UII2341" s="142"/>
      <c r="UIJ2341" s="142"/>
      <c r="UIK2341" s="142"/>
      <c r="UIL2341" s="142"/>
      <c r="UIM2341" s="142"/>
      <c r="UIN2341" s="142"/>
      <c r="UIO2341" s="142"/>
      <c r="UIP2341" s="142"/>
      <c r="UIQ2341" s="142"/>
      <c r="UIR2341" s="142"/>
      <c r="UIS2341" s="142"/>
      <c r="UIT2341" s="142"/>
      <c r="UIU2341" s="142"/>
      <c r="UIV2341" s="142"/>
      <c r="UIW2341" s="142"/>
      <c r="UIX2341" s="142"/>
      <c r="UIY2341" s="142"/>
      <c r="UIZ2341" s="142"/>
      <c r="UJA2341" s="142"/>
      <c r="UJB2341" s="142"/>
      <c r="UJC2341" s="142"/>
      <c r="UJD2341" s="142"/>
      <c r="UJE2341" s="142"/>
      <c r="UJF2341" s="142"/>
      <c r="UJG2341" s="142"/>
      <c r="UJH2341" s="142"/>
      <c r="UJI2341" s="142"/>
      <c r="UJJ2341" s="142"/>
      <c r="UJK2341" s="142"/>
      <c r="UJL2341" s="142"/>
      <c r="UJM2341" s="142"/>
      <c r="UJN2341" s="142"/>
      <c r="UJO2341" s="142"/>
      <c r="UJP2341" s="142"/>
      <c r="UJQ2341" s="142"/>
      <c r="UJR2341" s="142"/>
      <c r="UJS2341" s="142"/>
      <c r="UJT2341" s="142"/>
      <c r="UJU2341" s="142"/>
      <c r="UJV2341" s="142"/>
      <c r="UJW2341" s="142"/>
      <c r="UJX2341" s="142"/>
      <c r="UJY2341" s="142"/>
      <c r="UJZ2341" s="142"/>
      <c r="UKA2341" s="142"/>
      <c r="UKB2341" s="142"/>
      <c r="UKC2341" s="142"/>
      <c r="UKD2341" s="142"/>
      <c r="UKE2341" s="142"/>
      <c r="UKF2341" s="142"/>
      <c r="UKG2341" s="142"/>
      <c r="UKH2341" s="142"/>
      <c r="UKI2341" s="142"/>
      <c r="UKJ2341" s="142"/>
      <c r="UKK2341" s="142"/>
      <c r="UKL2341" s="142"/>
      <c r="UKM2341" s="142"/>
      <c r="UKN2341" s="142"/>
      <c r="UKO2341" s="142"/>
      <c r="UKP2341" s="142"/>
      <c r="UKQ2341" s="142"/>
      <c r="UKR2341" s="142"/>
      <c r="UKS2341" s="142"/>
      <c r="UKT2341" s="142"/>
      <c r="UKU2341" s="142"/>
      <c r="UKV2341" s="142"/>
      <c r="UKW2341" s="142"/>
      <c r="UKX2341" s="142"/>
      <c r="UKY2341" s="142"/>
      <c r="UKZ2341" s="142"/>
      <c r="ULA2341" s="142"/>
      <c r="ULB2341" s="142"/>
      <c r="ULC2341" s="142"/>
      <c r="ULD2341" s="142"/>
      <c r="ULE2341" s="142"/>
      <c r="ULF2341" s="142"/>
      <c r="ULG2341" s="142"/>
      <c r="ULH2341" s="142"/>
      <c r="ULI2341" s="142"/>
      <c r="ULJ2341" s="142"/>
      <c r="ULK2341" s="142"/>
      <c r="ULL2341" s="142"/>
      <c r="ULM2341" s="142"/>
      <c r="ULN2341" s="142"/>
      <c r="ULO2341" s="142"/>
      <c r="ULP2341" s="142"/>
      <c r="ULQ2341" s="142"/>
      <c r="ULR2341" s="142"/>
      <c r="ULS2341" s="142"/>
      <c r="ULT2341" s="142"/>
      <c r="ULU2341" s="142"/>
      <c r="ULV2341" s="142"/>
      <c r="ULW2341" s="142"/>
      <c r="ULX2341" s="142"/>
      <c r="ULY2341" s="142"/>
      <c r="ULZ2341" s="142"/>
      <c r="UMA2341" s="142"/>
      <c r="UMB2341" s="142"/>
      <c r="UMC2341" s="142"/>
      <c r="UMD2341" s="142"/>
      <c r="UME2341" s="142"/>
      <c r="UMF2341" s="142"/>
      <c r="UMG2341" s="142"/>
      <c r="UMH2341" s="142"/>
      <c r="UMI2341" s="142"/>
      <c r="UMJ2341" s="142"/>
      <c r="UMK2341" s="142"/>
      <c r="UML2341" s="142"/>
      <c r="UMM2341" s="142"/>
      <c r="UMN2341" s="142"/>
      <c r="UMO2341" s="142"/>
      <c r="UMP2341" s="142"/>
      <c r="UMQ2341" s="142"/>
      <c r="UMR2341" s="142"/>
      <c r="UMS2341" s="142"/>
      <c r="UMT2341" s="142"/>
      <c r="UMU2341" s="142"/>
      <c r="UMV2341" s="142"/>
      <c r="UMW2341" s="142"/>
      <c r="UMX2341" s="142"/>
      <c r="UMY2341" s="142"/>
      <c r="UMZ2341" s="142"/>
      <c r="UNA2341" s="142"/>
      <c r="UNB2341" s="142"/>
      <c r="UNC2341" s="142"/>
      <c r="UND2341" s="142"/>
      <c r="UNE2341" s="142"/>
      <c r="UNF2341" s="142"/>
      <c r="UNG2341" s="142"/>
      <c r="UNH2341" s="142"/>
      <c r="UNI2341" s="142"/>
      <c r="UNJ2341" s="142"/>
      <c r="UNK2341" s="142"/>
      <c r="UNL2341" s="142"/>
      <c r="UNM2341" s="142"/>
      <c r="UNN2341" s="142"/>
      <c r="UNO2341" s="142"/>
      <c r="UNP2341" s="142"/>
      <c r="UNQ2341" s="142"/>
      <c r="UNR2341" s="142"/>
      <c r="UNS2341" s="142"/>
      <c r="UNT2341" s="142"/>
      <c r="UNU2341" s="142"/>
      <c r="UNV2341" s="142"/>
      <c r="UNW2341" s="142"/>
      <c r="UNX2341" s="142"/>
      <c r="UNY2341" s="142"/>
      <c r="UNZ2341" s="142"/>
      <c r="UOA2341" s="142"/>
      <c r="UOB2341" s="142"/>
      <c r="UOC2341" s="142"/>
      <c r="UOD2341" s="142"/>
      <c r="UOE2341" s="142"/>
      <c r="UOF2341" s="142"/>
      <c r="UOG2341" s="142"/>
      <c r="UOH2341" s="142"/>
      <c r="UOI2341" s="142"/>
      <c r="UOJ2341" s="142"/>
      <c r="UOK2341" s="142"/>
      <c r="UOL2341" s="142"/>
      <c r="UOM2341" s="142"/>
      <c r="UON2341" s="142"/>
      <c r="UOO2341" s="142"/>
      <c r="UOP2341" s="142"/>
      <c r="UOQ2341" s="142"/>
      <c r="UOR2341" s="142"/>
      <c r="UOS2341" s="142"/>
      <c r="UOT2341" s="142"/>
      <c r="UOU2341" s="142"/>
      <c r="UOV2341" s="142"/>
      <c r="UOW2341" s="142"/>
      <c r="UOX2341" s="142"/>
      <c r="UOY2341" s="142"/>
      <c r="UOZ2341" s="142"/>
      <c r="UPA2341" s="142"/>
      <c r="UPB2341" s="142"/>
      <c r="UPC2341" s="142"/>
      <c r="UPD2341" s="142"/>
      <c r="UPE2341" s="142"/>
      <c r="UPF2341" s="142"/>
      <c r="UPG2341" s="142"/>
      <c r="UPH2341" s="142"/>
      <c r="UPI2341" s="142"/>
      <c r="UPJ2341" s="142"/>
      <c r="UPK2341" s="142"/>
      <c r="UPL2341" s="142"/>
      <c r="UPM2341" s="142"/>
      <c r="UPN2341" s="142"/>
      <c r="UPO2341" s="142"/>
      <c r="UPP2341" s="142"/>
      <c r="UPQ2341" s="142"/>
      <c r="UPR2341" s="142"/>
      <c r="UPS2341" s="142"/>
      <c r="UPT2341" s="142"/>
      <c r="UPU2341" s="142"/>
      <c r="UPV2341" s="142"/>
      <c r="UPW2341" s="142"/>
      <c r="UPX2341" s="142"/>
      <c r="UPY2341" s="142"/>
      <c r="UPZ2341" s="142"/>
      <c r="UQA2341" s="142"/>
      <c r="UQB2341" s="142"/>
      <c r="UQC2341" s="142"/>
      <c r="UQD2341" s="142"/>
      <c r="UQE2341" s="142"/>
      <c r="UQF2341" s="142"/>
      <c r="UQG2341" s="142"/>
      <c r="UQH2341" s="142"/>
      <c r="UQI2341" s="142"/>
      <c r="UQJ2341" s="142"/>
      <c r="UQK2341" s="142"/>
      <c r="UQL2341" s="142"/>
      <c r="UQM2341" s="142"/>
      <c r="UQN2341" s="142"/>
      <c r="UQO2341" s="142"/>
      <c r="UQP2341" s="142"/>
      <c r="UQQ2341" s="142"/>
      <c r="UQR2341" s="142"/>
      <c r="UQS2341" s="142"/>
      <c r="UQT2341" s="142"/>
      <c r="UQU2341" s="142"/>
      <c r="UQV2341" s="142"/>
      <c r="UQW2341" s="142"/>
      <c r="UQX2341" s="142"/>
      <c r="UQY2341" s="142"/>
      <c r="UQZ2341" s="142"/>
      <c r="URA2341" s="142"/>
      <c r="URB2341" s="142"/>
      <c r="URC2341" s="142"/>
      <c r="URD2341" s="142"/>
      <c r="URE2341" s="142"/>
      <c r="URF2341" s="142"/>
      <c r="URG2341" s="142"/>
      <c r="URH2341" s="142"/>
      <c r="URI2341" s="142"/>
      <c r="URJ2341" s="142"/>
      <c r="URK2341" s="142"/>
      <c r="URL2341" s="142"/>
      <c r="URM2341" s="142"/>
      <c r="URN2341" s="142"/>
      <c r="URO2341" s="142"/>
      <c r="URP2341" s="142"/>
      <c r="URQ2341" s="142"/>
      <c r="URR2341" s="142"/>
      <c r="URS2341" s="142"/>
      <c r="URT2341" s="142"/>
      <c r="URU2341" s="142"/>
      <c r="URV2341" s="142"/>
      <c r="URW2341" s="142"/>
      <c r="URX2341" s="142"/>
      <c r="URY2341" s="142"/>
      <c r="URZ2341" s="142"/>
      <c r="USA2341" s="142"/>
      <c r="USB2341" s="142"/>
      <c r="USC2341" s="142"/>
      <c r="USD2341" s="142"/>
      <c r="USE2341" s="142"/>
      <c r="USF2341" s="142"/>
      <c r="USG2341" s="142"/>
      <c r="USH2341" s="142"/>
      <c r="USI2341" s="142"/>
      <c r="USJ2341" s="142"/>
      <c r="USK2341" s="142"/>
      <c r="USL2341" s="142"/>
      <c r="USM2341" s="142"/>
      <c r="USN2341" s="142"/>
      <c r="USO2341" s="142"/>
      <c r="USP2341" s="142"/>
      <c r="USQ2341" s="142"/>
      <c r="USR2341" s="142"/>
      <c r="USS2341" s="142"/>
      <c r="UST2341" s="142"/>
      <c r="USU2341" s="142"/>
      <c r="USV2341" s="142"/>
      <c r="USW2341" s="142"/>
      <c r="USX2341" s="142"/>
      <c r="USY2341" s="142"/>
      <c r="USZ2341" s="142"/>
      <c r="UTA2341" s="142"/>
      <c r="UTB2341" s="142"/>
      <c r="UTC2341" s="142"/>
      <c r="UTD2341" s="142"/>
      <c r="UTE2341" s="142"/>
      <c r="UTF2341" s="142"/>
      <c r="UTG2341" s="142"/>
      <c r="UTH2341" s="142"/>
      <c r="UTI2341" s="142"/>
      <c r="UTJ2341" s="142"/>
      <c r="UTK2341" s="142"/>
      <c r="UTL2341" s="142"/>
      <c r="UTM2341" s="142"/>
      <c r="UTN2341" s="142"/>
      <c r="UTO2341" s="142"/>
      <c r="UTP2341" s="142"/>
      <c r="UTQ2341" s="142"/>
      <c r="UTR2341" s="142"/>
      <c r="UTS2341" s="142"/>
      <c r="UTT2341" s="142"/>
      <c r="UTU2341" s="142"/>
      <c r="UTV2341" s="142"/>
      <c r="UTW2341" s="142"/>
      <c r="UTX2341" s="142"/>
      <c r="UTY2341" s="142"/>
      <c r="UTZ2341" s="142"/>
      <c r="UUA2341" s="142"/>
      <c r="UUB2341" s="142"/>
      <c r="UUC2341" s="142"/>
      <c r="UUD2341" s="142"/>
      <c r="UUE2341" s="142"/>
      <c r="UUF2341" s="142"/>
      <c r="UUG2341" s="142"/>
      <c r="UUH2341" s="142"/>
      <c r="UUI2341" s="142"/>
      <c r="UUJ2341" s="142"/>
      <c r="UUK2341" s="142"/>
      <c r="UUL2341" s="142"/>
      <c r="UUM2341" s="142"/>
      <c r="UUN2341" s="142"/>
      <c r="UUO2341" s="142"/>
      <c r="UUP2341" s="142"/>
      <c r="UUQ2341" s="142"/>
      <c r="UUR2341" s="142"/>
      <c r="UUS2341" s="142"/>
      <c r="UUT2341" s="142"/>
      <c r="UUU2341" s="142"/>
      <c r="UUV2341" s="142"/>
      <c r="UUW2341" s="142"/>
      <c r="UUX2341" s="142"/>
      <c r="UUY2341" s="142"/>
      <c r="UUZ2341" s="142"/>
      <c r="UVA2341" s="142"/>
      <c r="UVB2341" s="142"/>
      <c r="UVC2341" s="142"/>
      <c r="UVD2341" s="142"/>
      <c r="UVE2341" s="142"/>
      <c r="UVF2341" s="142"/>
      <c r="UVG2341" s="142"/>
      <c r="UVH2341" s="142"/>
      <c r="UVI2341" s="142"/>
      <c r="UVJ2341" s="142"/>
      <c r="UVK2341" s="142"/>
      <c r="UVL2341" s="142"/>
      <c r="UVM2341" s="142"/>
      <c r="UVN2341" s="142"/>
      <c r="UVO2341" s="142"/>
      <c r="UVP2341" s="142"/>
      <c r="UVQ2341" s="142"/>
      <c r="UVR2341" s="142"/>
      <c r="UVS2341" s="142"/>
      <c r="UVT2341" s="142"/>
      <c r="UVU2341" s="142"/>
      <c r="UVV2341" s="142"/>
      <c r="UVW2341" s="142"/>
      <c r="UVX2341" s="142"/>
      <c r="UVY2341" s="142"/>
      <c r="UVZ2341" s="142"/>
      <c r="UWA2341" s="142"/>
      <c r="UWB2341" s="142"/>
      <c r="UWC2341" s="142"/>
      <c r="UWD2341" s="142"/>
      <c r="UWE2341" s="142"/>
      <c r="UWF2341" s="142"/>
      <c r="UWG2341" s="142"/>
      <c r="UWH2341" s="142"/>
      <c r="UWI2341" s="142"/>
      <c r="UWJ2341" s="142"/>
      <c r="UWK2341" s="142"/>
      <c r="UWL2341" s="142"/>
      <c r="UWM2341" s="142"/>
      <c r="UWN2341" s="142"/>
      <c r="UWO2341" s="142"/>
      <c r="UWP2341" s="142"/>
      <c r="UWQ2341" s="142"/>
      <c r="UWR2341" s="142"/>
      <c r="UWS2341" s="142"/>
      <c r="UWT2341" s="142"/>
      <c r="UWU2341" s="142"/>
      <c r="UWV2341" s="142"/>
      <c r="UWW2341" s="142"/>
      <c r="UWX2341" s="142"/>
      <c r="UWY2341" s="142"/>
      <c r="UWZ2341" s="142"/>
      <c r="UXA2341" s="142"/>
      <c r="UXB2341" s="142"/>
      <c r="UXC2341" s="142"/>
      <c r="UXD2341" s="142"/>
      <c r="UXE2341" s="142"/>
      <c r="UXF2341" s="142"/>
      <c r="UXG2341" s="142"/>
      <c r="UXH2341" s="142"/>
      <c r="UXI2341" s="142"/>
      <c r="UXJ2341" s="142"/>
      <c r="UXK2341" s="142"/>
      <c r="UXL2341" s="142"/>
      <c r="UXM2341" s="142"/>
      <c r="UXN2341" s="142"/>
      <c r="UXO2341" s="142"/>
      <c r="UXP2341" s="142"/>
      <c r="UXQ2341" s="142"/>
      <c r="UXR2341" s="142"/>
      <c r="UXS2341" s="142"/>
      <c r="UXT2341" s="142"/>
      <c r="UXU2341" s="142"/>
      <c r="UXV2341" s="142"/>
      <c r="UXW2341" s="142"/>
      <c r="UXX2341" s="142"/>
      <c r="UXY2341" s="142"/>
      <c r="UXZ2341" s="142"/>
      <c r="UYA2341" s="142"/>
      <c r="UYB2341" s="142"/>
      <c r="UYC2341" s="142"/>
      <c r="UYD2341" s="142"/>
      <c r="UYE2341" s="142"/>
      <c r="UYF2341" s="142"/>
      <c r="UYG2341" s="142"/>
      <c r="UYH2341" s="142"/>
      <c r="UYI2341" s="142"/>
      <c r="UYJ2341" s="142"/>
      <c r="UYK2341" s="142"/>
      <c r="UYL2341" s="142"/>
      <c r="UYM2341" s="142"/>
      <c r="UYN2341" s="142"/>
      <c r="UYO2341" s="142"/>
      <c r="UYP2341" s="142"/>
      <c r="UYQ2341" s="142"/>
      <c r="UYR2341" s="142"/>
      <c r="UYS2341" s="142"/>
      <c r="UYT2341" s="142"/>
      <c r="UYU2341" s="142"/>
      <c r="UYV2341" s="142"/>
      <c r="UYW2341" s="142"/>
      <c r="UYX2341" s="142"/>
      <c r="UYY2341" s="142"/>
      <c r="UYZ2341" s="142"/>
      <c r="UZA2341" s="142"/>
      <c r="UZB2341" s="142"/>
      <c r="UZC2341" s="142"/>
      <c r="UZD2341" s="142"/>
      <c r="UZE2341" s="142"/>
      <c r="UZF2341" s="142"/>
      <c r="UZG2341" s="142"/>
      <c r="UZH2341" s="142"/>
      <c r="UZI2341" s="142"/>
      <c r="UZJ2341" s="142"/>
      <c r="UZK2341" s="142"/>
      <c r="UZL2341" s="142"/>
      <c r="UZM2341" s="142"/>
      <c r="UZN2341" s="142"/>
      <c r="UZO2341" s="142"/>
      <c r="UZP2341" s="142"/>
      <c r="UZQ2341" s="142"/>
      <c r="UZR2341" s="142"/>
      <c r="UZS2341" s="142"/>
      <c r="UZT2341" s="142"/>
      <c r="UZU2341" s="142"/>
      <c r="UZV2341" s="142"/>
      <c r="UZW2341" s="142"/>
      <c r="UZX2341" s="142"/>
      <c r="UZY2341" s="142"/>
      <c r="UZZ2341" s="142"/>
      <c r="VAA2341" s="142"/>
      <c r="VAB2341" s="142"/>
      <c r="VAC2341" s="142"/>
      <c r="VAD2341" s="142"/>
      <c r="VAE2341" s="142"/>
      <c r="VAF2341" s="142"/>
      <c r="VAG2341" s="142"/>
      <c r="VAH2341" s="142"/>
      <c r="VAI2341" s="142"/>
      <c r="VAJ2341" s="142"/>
      <c r="VAK2341" s="142"/>
      <c r="VAL2341" s="142"/>
      <c r="VAM2341" s="142"/>
      <c r="VAN2341" s="142"/>
      <c r="VAO2341" s="142"/>
      <c r="VAP2341" s="142"/>
      <c r="VAQ2341" s="142"/>
      <c r="VAR2341" s="142"/>
      <c r="VAS2341" s="142"/>
      <c r="VAT2341" s="142"/>
      <c r="VAU2341" s="142"/>
      <c r="VAV2341" s="142"/>
      <c r="VAW2341" s="142"/>
      <c r="VAX2341" s="142"/>
      <c r="VAY2341" s="142"/>
      <c r="VAZ2341" s="142"/>
      <c r="VBA2341" s="142"/>
      <c r="VBB2341" s="142"/>
      <c r="VBC2341" s="142"/>
      <c r="VBD2341" s="142"/>
      <c r="VBE2341" s="142"/>
      <c r="VBF2341" s="142"/>
      <c r="VBG2341" s="142"/>
      <c r="VBH2341" s="142"/>
      <c r="VBI2341" s="142"/>
      <c r="VBJ2341" s="142"/>
      <c r="VBK2341" s="142"/>
      <c r="VBL2341" s="142"/>
      <c r="VBM2341" s="142"/>
      <c r="VBN2341" s="142"/>
      <c r="VBO2341" s="142"/>
      <c r="VBP2341" s="142"/>
      <c r="VBQ2341" s="142"/>
      <c r="VBR2341" s="142"/>
      <c r="VBS2341" s="142"/>
      <c r="VBT2341" s="142"/>
      <c r="VBU2341" s="142"/>
      <c r="VBV2341" s="142"/>
      <c r="VBW2341" s="142"/>
      <c r="VBX2341" s="142"/>
      <c r="VBY2341" s="142"/>
      <c r="VBZ2341" s="142"/>
      <c r="VCA2341" s="142"/>
      <c r="VCB2341" s="142"/>
      <c r="VCC2341" s="142"/>
      <c r="VCD2341" s="142"/>
      <c r="VCE2341" s="142"/>
      <c r="VCF2341" s="142"/>
      <c r="VCG2341" s="142"/>
      <c r="VCH2341" s="142"/>
      <c r="VCI2341" s="142"/>
      <c r="VCJ2341" s="142"/>
      <c r="VCK2341" s="142"/>
      <c r="VCL2341" s="142"/>
      <c r="VCM2341" s="142"/>
      <c r="VCN2341" s="142"/>
      <c r="VCO2341" s="142"/>
      <c r="VCP2341" s="142"/>
      <c r="VCQ2341" s="142"/>
      <c r="VCR2341" s="142"/>
      <c r="VCS2341" s="142"/>
      <c r="VCT2341" s="142"/>
      <c r="VCU2341" s="142"/>
      <c r="VCV2341" s="142"/>
      <c r="VCW2341" s="142"/>
      <c r="VCX2341" s="142"/>
      <c r="VCY2341" s="142"/>
      <c r="VCZ2341" s="142"/>
      <c r="VDA2341" s="142"/>
      <c r="VDB2341" s="142"/>
      <c r="VDC2341" s="142"/>
      <c r="VDD2341" s="142"/>
      <c r="VDE2341" s="142"/>
      <c r="VDF2341" s="142"/>
      <c r="VDG2341" s="142"/>
      <c r="VDH2341" s="142"/>
      <c r="VDI2341" s="142"/>
      <c r="VDJ2341" s="142"/>
      <c r="VDK2341" s="142"/>
      <c r="VDL2341" s="142"/>
      <c r="VDM2341" s="142"/>
      <c r="VDN2341" s="142"/>
      <c r="VDO2341" s="142"/>
      <c r="VDP2341" s="142"/>
      <c r="VDQ2341" s="142"/>
      <c r="VDR2341" s="142"/>
      <c r="VDS2341" s="142"/>
      <c r="VDT2341" s="142"/>
      <c r="VDU2341" s="142"/>
      <c r="VDV2341" s="142"/>
      <c r="VDW2341" s="142"/>
      <c r="VDX2341" s="142"/>
      <c r="VDY2341" s="142"/>
      <c r="VDZ2341" s="142"/>
      <c r="VEA2341" s="142"/>
      <c r="VEB2341" s="142"/>
      <c r="VEC2341" s="142"/>
      <c r="VED2341" s="142"/>
      <c r="VEE2341" s="142"/>
      <c r="VEF2341" s="142"/>
      <c r="VEG2341" s="142"/>
      <c r="VEH2341" s="142"/>
      <c r="VEI2341" s="142"/>
      <c r="VEJ2341" s="142"/>
      <c r="VEK2341" s="142"/>
      <c r="VEL2341" s="142"/>
      <c r="VEM2341" s="142"/>
      <c r="VEN2341" s="142"/>
      <c r="VEO2341" s="142"/>
      <c r="VEP2341" s="142"/>
      <c r="VEQ2341" s="142"/>
      <c r="VER2341" s="142"/>
      <c r="VES2341" s="142"/>
      <c r="VET2341" s="142"/>
      <c r="VEU2341" s="142"/>
      <c r="VEV2341" s="142"/>
      <c r="VEW2341" s="142"/>
      <c r="VEX2341" s="142"/>
      <c r="VEY2341" s="142"/>
      <c r="VEZ2341" s="142"/>
      <c r="VFA2341" s="142"/>
      <c r="VFB2341" s="142"/>
      <c r="VFC2341" s="142"/>
      <c r="VFD2341" s="142"/>
      <c r="VFE2341" s="142"/>
      <c r="VFF2341" s="142"/>
      <c r="VFG2341" s="142"/>
      <c r="VFH2341" s="142"/>
      <c r="VFI2341" s="142"/>
      <c r="VFJ2341" s="142"/>
      <c r="VFK2341" s="142"/>
      <c r="VFL2341" s="142"/>
      <c r="VFM2341" s="142"/>
      <c r="VFN2341" s="142"/>
      <c r="VFO2341" s="142"/>
      <c r="VFP2341" s="142"/>
      <c r="VFQ2341" s="142"/>
      <c r="VFR2341" s="142"/>
      <c r="VFS2341" s="142"/>
      <c r="VFT2341" s="142"/>
      <c r="VFU2341" s="142"/>
      <c r="VFV2341" s="142"/>
      <c r="VFW2341" s="142"/>
      <c r="VFX2341" s="142"/>
      <c r="VFY2341" s="142"/>
      <c r="VFZ2341" s="142"/>
      <c r="VGA2341" s="142"/>
      <c r="VGB2341" s="142"/>
      <c r="VGC2341" s="142"/>
      <c r="VGD2341" s="142"/>
      <c r="VGE2341" s="142"/>
      <c r="VGF2341" s="142"/>
      <c r="VGG2341" s="142"/>
      <c r="VGH2341" s="142"/>
      <c r="VGI2341" s="142"/>
      <c r="VGJ2341" s="142"/>
      <c r="VGK2341" s="142"/>
      <c r="VGL2341" s="142"/>
      <c r="VGM2341" s="142"/>
      <c r="VGN2341" s="142"/>
      <c r="VGO2341" s="142"/>
      <c r="VGP2341" s="142"/>
      <c r="VGQ2341" s="142"/>
      <c r="VGR2341" s="142"/>
      <c r="VGS2341" s="142"/>
      <c r="VGT2341" s="142"/>
      <c r="VGU2341" s="142"/>
      <c r="VGV2341" s="142"/>
      <c r="VGW2341" s="142"/>
      <c r="VGX2341" s="142"/>
      <c r="VGY2341" s="142"/>
      <c r="VGZ2341" s="142"/>
      <c r="VHA2341" s="142"/>
      <c r="VHB2341" s="142"/>
      <c r="VHC2341" s="142"/>
      <c r="VHD2341" s="142"/>
      <c r="VHE2341" s="142"/>
      <c r="VHF2341" s="142"/>
      <c r="VHG2341" s="142"/>
      <c r="VHH2341" s="142"/>
      <c r="VHI2341" s="142"/>
      <c r="VHJ2341" s="142"/>
      <c r="VHK2341" s="142"/>
      <c r="VHL2341" s="142"/>
      <c r="VHM2341" s="142"/>
      <c r="VHN2341" s="142"/>
      <c r="VHO2341" s="142"/>
      <c r="VHP2341" s="142"/>
      <c r="VHQ2341" s="142"/>
      <c r="VHR2341" s="142"/>
      <c r="VHS2341" s="142"/>
      <c r="VHT2341" s="142"/>
      <c r="VHU2341" s="142"/>
      <c r="VHV2341" s="142"/>
      <c r="VHW2341" s="142"/>
      <c r="VHX2341" s="142"/>
      <c r="VHY2341" s="142"/>
      <c r="VHZ2341" s="142"/>
      <c r="VIA2341" s="142"/>
      <c r="VIB2341" s="142"/>
      <c r="VIC2341" s="142"/>
      <c r="VID2341" s="142"/>
      <c r="VIE2341" s="142"/>
      <c r="VIF2341" s="142"/>
      <c r="VIG2341" s="142"/>
      <c r="VIH2341" s="142"/>
      <c r="VII2341" s="142"/>
      <c r="VIJ2341" s="142"/>
      <c r="VIK2341" s="142"/>
      <c r="VIL2341" s="142"/>
      <c r="VIM2341" s="142"/>
      <c r="VIN2341" s="142"/>
      <c r="VIO2341" s="142"/>
      <c r="VIP2341" s="142"/>
      <c r="VIQ2341" s="142"/>
      <c r="VIR2341" s="142"/>
      <c r="VIS2341" s="142"/>
      <c r="VIT2341" s="142"/>
      <c r="VIU2341" s="142"/>
      <c r="VIV2341" s="142"/>
      <c r="VIW2341" s="142"/>
      <c r="VIX2341" s="142"/>
      <c r="VIY2341" s="142"/>
      <c r="VIZ2341" s="142"/>
      <c r="VJA2341" s="142"/>
      <c r="VJB2341" s="142"/>
      <c r="VJC2341" s="142"/>
      <c r="VJD2341" s="142"/>
      <c r="VJE2341" s="142"/>
      <c r="VJF2341" s="142"/>
      <c r="VJG2341" s="142"/>
      <c r="VJH2341" s="142"/>
      <c r="VJI2341" s="142"/>
      <c r="VJJ2341" s="142"/>
      <c r="VJK2341" s="142"/>
      <c r="VJL2341" s="142"/>
      <c r="VJM2341" s="142"/>
      <c r="VJN2341" s="142"/>
      <c r="VJO2341" s="142"/>
      <c r="VJP2341" s="142"/>
      <c r="VJQ2341" s="142"/>
      <c r="VJR2341" s="142"/>
      <c r="VJS2341" s="142"/>
      <c r="VJT2341" s="142"/>
      <c r="VJU2341" s="142"/>
      <c r="VJV2341" s="142"/>
      <c r="VJW2341" s="142"/>
      <c r="VJX2341" s="142"/>
      <c r="VJY2341" s="142"/>
      <c r="VJZ2341" s="142"/>
      <c r="VKA2341" s="142"/>
      <c r="VKB2341" s="142"/>
      <c r="VKC2341" s="142"/>
      <c r="VKD2341" s="142"/>
      <c r="VKE2341" s="142"/>
      <c r="VKF2341" s="142"/>
      <c r="VKG2341" s="142"/>
      <c r="VKH2341" s="142"/>
      <c r="VKI2341" s="142"/>
      <c r="VKJ2341" s="142"/>
      <c r="VKK2341" s="142"/>
      <c r="VKL2341" s="142"/>
      <c r="VKM2341" s="142"/>
      <c r="VKN2341" s="142"/>
      <c r="VKO2341" s="142"/>
      <c r="VKP2341" s="142"/>
      <c r="VKQ2341" s="142"/>
      <c r="VKR2341" s="142"/>
      <c r="VKS2341" s="142"/>
      <c r="VKT2341" s="142"/>
      <c r="VKU2341" s="142"/>
      <c r="VKV2341" s="142"/>
      <c r="VKW2341" s="142"/>
      <c r="VKX2341" s="142"/>
      <c r="VKY2341" s="142"/>
      <c r="VKZ2341" s="142"/>
      <c r="VLA2341" s="142"/>
      <c r="VLB2341" s="142"/>
      <c r="VLC2341" s="142"/>
      <c r="VLD2341" s="142"/>
      <c r="VLE2341" s="142"/>
      <c r="VLF2341" s="142"/>
      <c r="VLG2341" s="142"/>
      <c r="VLH2341" s="142"/>
      <c r="VLI2341" s="142"/>
      <c r="VLJ2341" s="142"/>
      <c r="VLK2341" s="142"/>
      <c r="VLL2341" s="142"/>
      <c r="VLM2341" s="142"/>
      <c r="VLN2341" s="142"/>
      <c r="VLO2341" s="142"/>
      <c r="VLP2341" s="142"/>
      <c r="VLQ2341" s="142"/>
      <c r="VLR2341" s="142"/>
      <c r="VLS2341" s="142"/>
      <c r="VLT2341" s="142"/>
      <c r="VLU2341" s="142"/>
      <c r="VLV2341" s="142"/>
      <c r="VLW2341" s="142"/>
      <c r="VLX2341" s="142"/>
      <c r="VLY2341" s="142"/>
      <c r="VLZ2341" s="142"/>
      <c r="VMA2341" s="142"/>
      <c r="VMB2341" s="142"/>
      <c r="VMC2341" s="142"/>
      <c r="VMD2341" s="142"/>
      <c r="VME2341" s="142"/>
      <c r="VMF2341" s="142"/>
      <c r="VMG2341" s="142"/>
      <c r="VMH2341" s="142"/>
      <c r="VMI2341" s="142"/>
      <c r="VMJ2341" s="142"/>
      <c r="VMK2341" s="142"/>
      <c r="VML2341" s="142"/>
      <c r="VMM2341" s="142"/>
      <c r="VMN2341" s="142"/>
      <c r="VMO2341" s="142"/>
      <c r="VMP2341" s="142"/>
      <c r="VMQ2341" s="142"/>
      <c r="VMR2341" s="142"/>
      <c r="VMS2341" s="142"/>
      <c r="VMT2341" s="142"/>
      <c r="VMU2341" s="142"/>
      <c r="VMV2341" s="142"/>
      <c r="VMW2341" s="142"/>
      <c r="VMX2341" s="142"/>
      <c r="VMY2341" s="142"/>
      <c r="VMZ2341" s="142"/>
      <c r="VNA2341" s="142"/>
      <c r="VNB2341" s="142"/>
      <c r="VNC2341" s="142"/>
      <c r="VND2341" s="142"/>
      <c r="VNE2341" s="142"/>
      <c r="VNF2341" s="142"/>
      <c r="VNG2341" s="142"/>
      <c r="VNH2341" s="142"/>
      <c r="VNI2341" s="142"/>
      <c r="VNJ2341" s="142"/>
      <c r="VNK2341" s="142"/>
      <c r="VNL2341" s="142"/>
      <c r="VNM2341" s="142"/>
      <c r="VNN2341" s="142"/>
      <c r="VNO2341" s="142"/>
      <c r="VNP2341" s="142"/>
      <c r="VNQ2341" s="142"/>
      <c r="VNR2341" s="142"/>
      <c r="VNS2341" s="142"/>
      <c r="VNT2341" s="142"/>
      <c r="VNU2341" s="142"/>
      <c r="VNV2341" s="142"/>
      <c r="VNW2341" s="142"/>
      <c r="VNX2341" s="142"/>
      <c r="VNY2341" s="142"/>
      <c r="VNZ2341" s="142"/>
      <c r="VOA2341" s="142"/>
      <c r="VOB2341" s="142"/>
      <c r="VOC2341" s="142"/>
      <c r="VOD2341" s="142"/>
      <c r="VOE2341" s="142"/>
      <c r="VOF2341" s="142"/>
      <c r="VOG2341" s="142"/>
      <c r="VOH2341" s="142"/>
      <c r="VOI2341" s="142"/>
      <c r="VOJ2341" s="142"/>
      <c r="VOK2341" s="142"/>
      <c r="VOL2341" s="142"/>
      <c r="VOM2341" s="142"/>
      <c r="VON2341" s="142"/>
      <c r="VOO2341" s="142"/>
      <c r="VOP2341" s="142"/>
      <c r="VOQ2341" s="142"/>
      <c r="VOR2341" s="142"/>
      <c r="VOS2341" s="142"/>
      <c r="VOT2341" s="142"/>
      <c r="VOU2341" s="142"/>
      <c r="VOV2341" s="142"/>
      <c r="VOW2341" s="142"/>
      <c r="VOX2341" s="142"/>
      <c r="VOY2341" s="142"/>
      <c r="VOZ2341" s="142"/>
      <c r="VPA2341" s="142"/>
      <c r="VPB2341" s="142"/>
      <c r="VPC2341" s="142"/>
      <c r="VPD2341" s="142"/>
      <c r="VPE2341" s="142"/>
      <c r="VPF2341" s="142"/>
      <c r="VPG2341" s="142"/>
      <c r="VPH2341" s="142"/>
      <c r="VPI2341" s="142"/>
      <c r="VPJ2341" s="142"/>
      <c r="VPK2341" s="142"/>
      <c r="VPL2341" s="142"/>
      <c r="VPM2341" s="142"/>
      <c r="VPN2341" s="142"/>
      <c r="VPO2341" s="142"/>
      <c r="VPP2341" s="142"/>
      <c r="VPQ2341" s="142"/>
      <c r="VPR2341" s="142"/>
      <c r="VPS2341" s="142"/>
      <c r="VPT2341" s="142"/>
      <c r="VPU2341" s="142"/>
      <c r="VPV2341" s="142"/>
      <c r="VPW2341" s="142"/>
      <c r="VPX2341" s="142"/>
      <c r="VPY2341" s="142"/>
      <c r="VPZ2341" s="142"/>
      <c r="VQA2341" s="142"/>
      <c r="VQB2341" s="142"/>
      <c r="VQC2341" s="142"/>
      <c r="VQD2341" s="142"/>
      <c r="VQE2341" s="142"/>
      <c r="VQF2341" s="142"/>
      <c r="VQG2341" s="142"/>
      <c r="VQH2341" s="142"/>
      <c r="VQI2341" s="142"/>
      <c r="VQJ2341" s="142"/>
      <c r="VQK2341" s="142"/>
      <c r="VQL2341" s="142"/>
      <c r="VQM2341" s="142"/>
      <c r="VQN2341" s="142"/>
      <c r="VQO2341" s="142"/>
      <c r="VQP2341" s="142"/>
      <c r="VQQ2341" s="142"/>
      <c r="VQR2341" s="142"/>
      <c r="VQS2341" s="142"/>
      <c r="VQT2341" s="142"/>
      <c r="VQU2341" s="142"/>
      <c r="VQV2341" s="142"/>
      <c r="VQW2341" s="142"/>
      <c r="VQX2341" s="142"/>
      <c r="VQY2341" s="142"/>
      <c r="VQZ2341" s="142"/>
      <c r="VRA2341" s="142"/>
      <c r="VRB2341" s="142"/>
      <c r="VRC2341" s="142"/>
      <c r="VRD2341" s="142"/>
      <c r="VRE2341" s="142"/>
      <c r="VRF2341" s="142"/>
      <c r="VRG2341" s="142"/>
      <c r="VRH2341" s="142"/>
      <c r="VRI2341" s="142"/>
      <c r="VRJ2341" s="142"/>
      <c r="VRK2341" s="142"/>
      <c r="VRL2341" s="142"/>
      <c r="VRM2341" s="142"/>
      <c r="VRN2341" s="142"/>
      <c r="VRO2341" s="142"/>
      <c r="VRP2341" s="142"/>
      <c r="VRQ2341" s="142"/>
      <c r="VRR2341" s="142"/>
      <c r="VRS2341" s="142"/>
      <c r="VRT2341" s="142"/>
      <c r="VRU2341" s="142"/>
      <c r="VRV2341" s="142"/>
      <c r="VRW2341" s="142"/>
      <c r="VRX2341" s="142"/>
      <c r="VRY2341" s="142"/>
      <c r="VRZ2341" s="142"/>
      <c r="VSA2341" s="142"/>
      <c r="VSB2341" s="142"/>
      <c r="VSC2341" s="142"/>
      <c r="VSD2341" s="142"/>
      <c r="VSE2341" s="142"/>
      <c r="VSF2341" s="142"/>
      <c r="VSG2341" s="142"/>
      <c r="VSH2341" s="142"/>
      <c r="VSI2341" s="142"/>
      <c r="VSJ2341" s="142"/>
      <c r="VSK2341" s="142"/>
      <c r="VSL2341" s="142"/>
      <c r="VSM2341" s="142"/>
      <c r="VSN2341" s="142"/>
      <c r="VSO2341" s="142"/>
      <c r="VSP2341" s="142"/>
      <c r="VSQ2341" s="142"/>
      <c r="VSR2341" s="142"/>
      <c r="VSS2341" s="142"/>
      <c r="VST2341" s="142"/>
      <c r="VSU2341" s="142"/>
      <c r="VSV2341" s="142"/>
      <c r="VSW2341" s="142"/>
      <c r="VSX2341" s="142"/>
      <c r="VSY2341" s="142"/>
      <c r="VSZ2341" s="142"/>
      <c r="VTA2341" s="142"/>
      <c r="VTB2341" s="142"/>
      <c r="VTC2341" s="142"/>
      <c r="VTD2341" s="142"/>
      <c r="VTE2341" s="142"/>
      <c r="VTF2341" s="142"/>
      <c r="VTG2341" s="142"/>
      <c r="VTH2341" s="142"/>
      <c r="VTI2341" s="142"/>
      <c r="VTJ2341" s="142"/>
      <c r="VTK2341" s="142"/>
      <c r="VTL2341" s="142"/>
      <c r="VTM2341" s="142"/>
      <c r="VTN2341" s="142"/>
      <c r="VTO2341" s="142"/>
      <c r="VTP2341" s="142"/>
      <c r="VTQ2341" s="142"/>
      <c r="VTR2341" s="142"/>
      <c r="VTS2341" s="142"/>
      <c r="VTT2341" s="142"/>
      <c r="VTU2341" s="142"/>
      <c r="VTV2341" s="142"/>
      <c r="VTW2341" s="142"/>
      <c r="VTX2341" s="142"/>
      <c r="VTY2341" s="142"/>
      <c r="VTZ2341" s="142"/>
      <c r="VUA2341" s="142"/>
      <c r="VUB2341" s="142"/>
      <c r="VUC2341" s="142"/>
      <c r="VUD2341" s="142"/>
      <c r="VUE2341" s="142"/>
      <c r="VUF2341" s="142"/>
      <c r="VUG2341" s="142"/>
      <c r="VUH2341" s="142"/>
      <c r="VUI2341" s="142"/>
      <c r="VUJ2341" s="142"/>
      <c r="VUK2341" s="142"/>
      <c r="VUL2341" s="142"/>
      <c r="VUM2341" s="142"/>
      <c r="VUN2341" s="142"/>
      <c r="VUO2341" s="142"/>
      <c r="VUP2341" s="142"/>
      <c r="VUQ2341" s="142"/>
      <c r="VUR2341" s="142"/>
      <c r="VUS2341" s="142"/>
      <c r="VUT2341" s="142"/>
      <c r="VUU2341" s="142"/>
      <c r="VUV2341" s="142"/>
      <c r="VUW2341" s="142"/>
      <c r="VUX2341" s="142"/>
      <c r="VUY2341" s="142"/>
      <c r="VUZ2341" s="142"/>
      <c r="VVA2341" s="142"/>
      <c r="VVB2341" s="142"/>
      <c r="VVC2341" s="142"/>
      <c r="VVD2341" s="142"/>
      <c r="VVE2341" s="142"/>
      <c r="VVF2341" s="142"/>
      <c r="VVG2341" s="142"/>
      <c r="VVH2341" s="142"/>
      <c r="VVI2341" s="142"/>
      <c r="VVJ2341" s="142"/>
      <c r="VVK2341" s="142"/>
      <c r="VVL2341" s="142"/>
      <c r="VVM2341" s="142"/>
      <c r="VVN2341" s="142"/>
      <c r="VVO2341" s="142"/>
      <c r="VVP2341" s="142"/>
      <c r="VVQ2341" s="142"/>
      <c r="VVR2341" s="142"/>
      <c r="VVS2341" s="142"/>
      <c r="VVT2341" s="142"/>
      <c r="VVU2341" s="142"/>
      <c r="VVV2341" s="142"/>
      <c r="VVW2341" s="142"/>
      <c r="VVX2341" s="142"/>
      <c r="VVY2341" s="142"/>
      <c r="VVZ2341" s="142"/>
      <c r="VWA2341" s="142"/>
      <c r="VWB2341" s="142"/>
      <c r="VWC2341" s="142"/>
      <c r="VWD2341" s="142"/>
      <c r="VWE2341" s="142"/>
      <c r="VWF2341" s="142"/>
      <c r="VWG2341" s="142"/>
      <c r="VWH2341" s="142"/>
      <c r="VWI2341" s="142"/>
      <c r="VWJ2341" s="142"/>
      <c r="VWK2341" s="142"/>
      <c r="VWL2341" s="142"/>
      <c r="VWM2341" s="142"/>
      <c r="VWN2341" s="142"/>
      <c r="VWO2341" s="142"/>
      <c r="VWP2341" s="142"/>
      <c r="VWQ2341" s="142"/>
      <c r="VWR2341" s="142"/>
      <c r="VWS2341" s="142"/>
      <c r="VWT2341" s="142"/>
      <c r="VWU2341" s="142"/>
      <c r="VWV2341" s="142"/>
      <c r="VWW2341" s="142"/>
      <c r="VWX2341" s="142"/>
      <c r="VWY2341" s="142"/>
      <c r="VWZ2341" s="142"/>
      <c r="VXA2341" s="142"/>
      <c r="VXB2341" s="142"/>
      <c r="VXC2341" s="142"/>
      <c r="VXD2341" s="142"/>
      <c r="VXE2341" s="142"/>
      <c r="VXF2341" s="142"/>
      <c r="VXG2341" s="142"/>
      <c r="VXH2341" s="142"/>
      <c r="VXI2341" s="142"/>
      <c r="VXJ2341" s="142"/>
      <c r="VXK2341" s="142"/>
      <c r="VXL2341" s="142"/>
      <c r="VXM2341" s="142"/>
      <c r="VXN2341" s="142"/>
      <c r="VXO2341" s="142"/>
      <c r="VXP2341" s="142"/>
      <c r="VXQ2341" s="142"/>
      <c r="VXR2341" s="142"/>
      <c r="VXS2341" s="142"/>
      <c r="VXT2341" s="142"/>
      <c r="VXU2341" s="142"/>
      <c r="VXV2341" s="142"/>
      <c r="VXW2341" s="142"/>
      <c r="VXX2341" s="142"/>
      <c r="VXY2341" s="142"/>
      <c r="VXZ2341" s="142"/>
      <c r="VYA2341" s="142"/>
      <c r="VYB2341" s="142"/>
      <c r="VYC2341" s="142"/>
      <c r="VYD2341" s="142"/>
      <c r="VYE2341" s="142"/>
      <c r="VYF2341" s="142"/>
      <c r="VYG2341" s="142"/>
      <c r="VYH2341" s="142"/>
      <c r="VYI2341" s="142"/>
      <c r="VYJ2341" s="142"/>
      <c r="VYK2341" s="142"/>
      <c r="VYL2341" s="142"/>
      <c r="VYM2341" s="142"/>
      <c r="VYN2341" s="142"/>
      <c r="VYO2341" s="142"/>
      <c r="VYP2341" s="142"/>
      <c r="VYQ2341" s="142"/>
      <c r="VYR2341" s="142"/>
      <c r="VYS2341" s="142"/>
      <c r="VYT2341" s="142"/>
      <c r="VYU2341" s="142"/>
      <c r="VYV2341" s="142"/>
      <c r="VYW2341" s="142"/>
      <c r="VYX2341" s="142"/>
      <c r="VYY2341" s="142"/>
      <c r="VYZ2341" s="142"/>
      <c r="VZA2341" s="142"/>
      <c r="VZB2341" s="142"/>
      <c r="VZC2341" s="142"/>
      <c r="VZD2341" s="142"/>
      <c r="VZE2341" s="142"/>
      <c r="VZF2341" s="142"/>
      <c r="VZG2341" s="142"/>
      <c r="VZH2341" s="142"/>
      <c r="VZI2341" s="142"/>
      <c r="VZJ2341" s="142"/>
      <c r="VZK2341" s="142"/>
      <c r="VZL2341" s="142"/>
      <c r="VZM2341" s="142"/>
      <c r="VZN2341" s="142"/>
      <c r="VZO2341" s="142"/>
      <c r="VZP2341" s="142"/>
      <c r="VZQ2341" s="142"/>
      <c r="VZR2341" s="142"/>
      <c r="VZS2341" s="142"/>
      <c r="VZT2341" s="142"/>
      <c r="VZU2341" s="142"/>
      <c r="VZV2341" s="142"/>
      <c r="VZW2341" s="142"/>
      <c r="VZX2341" s="142"/>
      <c r="VZY2341" s="142"/>
      <c r="VZZ2341" s="142"/>
      <c r="WAA2341" s="142"/>
      <c r="WAB2341" s="142"/>
      <c r="WAC2341" s="142"/>
      <c r="WAD2341" s="142"/>
      <c r="WAE2341" s="142"/>
      <c r="WAF2341" s="142"/>
      <c r="WAG2341" s="142"/>
      <c r="WAH2341" s="142"/>
      <c r="WAI2341" s="142"/>
      <c r="WAJ2341" s="142"/>
      <c r="WAK2341" s="142"/>
      <c r="WAL2341" s="142"/>
      <c r="WAM2341" s="142"/>
      <c r="WAN2341" s="142"/>
      <c r="WAO2341" s="142"/>
      <c r="WAP2341" s="142"/>
      <c r="WAQ2341" s="142"/>
      <c r="WAR2341" s="142"/>
      <c r="WAS2341" s="142"/>
      <c r="WAT2341" s="142"/>
      <c r="WAU2341" s="142"/>
      <c r="WAV2341" s="142"/>
      <c r="WAW2341" s="142"/>
      <c r="WAX2341" s="142"/>
      <c r="WAY2341" s="142"/>
      <c r="WAZ2341" s="142"/>
      <c r="WBA2341" s="142"/>
      <c r="WBB2341" s="142"/>
      <c r="WBC2341" s="142"/>
      <c r="WBD2341" s="142"/>
      <c r="WBE2341" s="142"/>
      <c r="WBF2341" s="142"/>
      <c r="WBG2341" s="142"/>
      <c r="WBH2341" s="142"/>
      <c r="WBI2341" s="142"/>
      <c r="WBJ2341" s="142"/>
      <c r="WBK2341" s="142"/>
      <c r="WBL2341" s="142"/>
      <c r="WBM2341" s="142"/>
      <c r="WBN2341" s="142"/>
      <c r="WBO2341" s="142"/>
      <c r="WBP2341" s="142"/>
      <c r="WBQ2341" s="142"/>
      <c r="WBR2341" s="142"/>
      <c r="WBS2341" s="142"/>
      <c r="WBT2341" s="142"/>
      <c r="WBU2341" s="142"/>
      <c r="WBV2341" s="142"/>
      <c r="WBW2341" s="142"/>
      <c r="WBX2341" s="142"/>
      <c r="WBY2341" s="142"/>
      <c r="WBZ2341" s="142"/>
      <c r="WCA2341" s="142"/>
      <c r="WCB2341" s="142"/>
      <c r="WCC2341" s="142"/>
      <c r="WCD2341" s="142"/>
      <c r="WCE2341" s="142"/>
      <c r="WCF2341" s="142"/>
      <c r="WCG2341" s="142"/>
      <c r="WCH2341" s="142"/>
      <c r="WCI2341" s="142"/>
      <c r="WCJ2341" s="142"/>
      <c r="WCK2341" s="142"/>
      <c r="WCL2341" s="142"/>
      <c r="WCM2341" s="142"/>
      <c r="WCN2341" s="142"/>
      <c r="WCO2341" s="142"/>
      <c r="WCP2341" s="142"/>
      <c r="WCQ2341" s="142"/>
      <c r="WCR2341" s="142"/>
      <c r="WCS2341" s="142"/>
      <c r="WCT2341" s="142"/>
      <c r="WCU2341" s="142"/>
      <c r="WCV2341" s="142"/>
      <c r="WCW2341" s="142"/>
      <c r="WCX2341" s="142"/>
      <c r="WCY2341" s="142"/>
      <c r="WCZ2341" s="142"/>
      <c r="WDA2341" s="142"/>
      <c r="WDB2341" s="142"/>
      <c r="WDC2341" s="142"/>
      <c r="WDD2341" s="142"/>
      <c r="WDE2341" s="142"/>
      <c r="WDF2341" s="142"/>
      <c r="WDG2341" s="142"/>
      <c r="WDH2341" s="142"/>
      <c r="WDI2341" s="142"/>
      <c r="WDJ2341" s="142"/>
      <c r="WDK2341" s="142"/>
      <c r="WDL2341" s="142"/>
      <c r="WDM2341" s="142"/>
      <c r="WDN2341" s="142"/>
      <c r="WDO2341" s="142"/>
      <c r="WDP2341" s="142"/>
      <c r="WDQ2341" s="142"/>
      <c r="WDR2341" s="142"/>
      <c r="WDS2341" s="142"/>
      <c r="WDT2341" s="142"/>
      <c r="WDU2341" s="142"/>
      <c r="WDV2341" s="142"/>
      <c r="WDW2341" s="142"/>
      <c r="WDX2341" s="142"/>
      <c r="WDY2341" s="142"/>
      <c r="WDZ2341" s="142"/>
      <c r="WEA2341" s="142"/>
      <c r="WEB2341" s="142"/>
      <c r="WEC2341" s="142"/>
      <c r="WED2341" s="142"/>
      <c r="WEE2341" s="142"/>
      <c r="WEF2341" s="142"/>
      <c r="WEG2341" s="142"/>
      <c r="WEH2341" s="142"/>
      <c r="WEI2341" s="142"/>
      <c r="WEJ2341" s="142"/>
      <c r="WEK2341" s="142"/>
      <c r="WEL2341" s="142"/>
      <c r="WEM2341" s="142"/>
      <c r="WEN2341" s="142"/>
      <c r="WEO2341" s="142"/>
      <c r="WEP2341" s="142"/>
      <c r="WEQ2341" s="142"/>
      <c r="WER2341" s="142"/>
      <c r="WES2341" s="142"/>
      <c r="WET2341" s="142"/>
      <c r="WEU2341" s="142"/>
      <c r="WEV2341" s="142"/>
      <c r="WEW2341" s="142"/>
      <c r="WEX2341" s="142"/>
      <c r="WEY2341" s="142"/>
      <c r="WEZ2341" s="142"/>
      <c r="WFA2341" s="142"/>
      <c r="WFB2341" s="142"/>
      <c r="WFC2341" s="142"/>
      <c r="WFD2341" s="142"/>
      <c r="WFE2341" s="142"/>
      <c r="WFF2341" s="142"/>
      <c r="WFG2341" s="142"/>
      <c r="WFH2341" s="142"/>
      <c r="WFI2341" s="142"/>
      <c r="WFJ2341" s="142"/>
      <c r="WFK2341" s="142"/>
      <c r="WFL2341" s="142"/>
      <c r="WFM2341" s="142"/>
      <c r="WFN2341" s="142"/>
      <c r="WFO2341" s="142"/>
      <c r="WFP2341" s="142"/>
      <c r="WFQ2341" s="142"/>
      <c r="WFR2341" s="142"/>
      <c r="WFS2341" s="142"/>
      <c r="WFT2341" s="142"/>
      <c r="WFU2341" s="142"/>
      <c r="WFV2341" s="142"/>
      <c r="WFW2341" s="142"/>
      <c r="WFX2341" s="142"/>
      <c r="WFY2341" s="142"/>
      <c r="WFZ2341" s="142"/>
      <c r="WGA2341" s="142"/>
      <c r="WGB2341" s="142"/>
      <c r="WGC2341" s="142"/>
      <c r="WGD2341" s="142"/>
      <c r="WGE2341" s="142"/>
      <c r="WGF2341" s="142"/>
      <c r="WGG2341" s="142"/>
      <c r="WGH2341" s="142"/>
      <c r="WGI2341" s="142"/>
      <c r="WGJ2341" s="142"/>
      <c r="WGK2341" s="142"/>
      <c r="WGL2341" s="142"/>
      <c r="WGM2341" s="142"/>
      <c r="WGN2341" s="142"/>
      <c r="WGO2341" s="142"/>
      <c r="WGP2341" s="142"/>
      <c r="WGQ2341" s="142"/>
      <c r="WGR2341" s="142"/>
      <c r="WGS2341" s="142"/>
      <c r="WGT2341" s="142"/>
      <c r="WGU2341" s="142"/>
      <c r="WGV2341" s="142"/>
      <c r="WGW2341" s="142"/>
      <c r="WGX2341" s="142"/>
      <c r="WGY2341" s="142"/>
      <c r="WGZ2341" s="142"/>
      <c r="WHA2341" s="142"/>
      <c r="WHB2341" s="142"/>
      <c r="WHC2341" s="142"/>
      <c r="WHD2341" s="142"/>
      <c r="WHE2341" s="142"/>
      <c r="WHF2341" s="142"/>
      <c r="WHG2341" s="142"/>
      <c r="WHH2341" s="142"/>
      <c r="WHI2341" s="142"/>
      <c r="WHJ2341" s="142"/>
      <c r="WHK2341" s="142"/>
      <c r="WHL2341" s="142"/>
      <c r="WHM2341" s="142"/>
      <c r="WHN2341" s="142"/>
      <c r="WHO2341" s="142"/>
      <c r="WHP2341" s="142"/>
      <c r="WHQ2341" s="142"/>
      <c r="WHR2341" s="142"/>
      <c r="WHS2341" s="142"/>
      <c r="WHT2341" s="142"/>
      <c r="WHU2341" s="142"/>
      <c r="WHV2341" s="142"/>
      <c r="WHW2341" s="142"/>
      <c r="WHX2341" s="142"/>
      <c r="WHY2341" s="142"/>
      <c r="WHZ2341" s="142"/>
      <c r="WIA2341" s="142"/>
      <c r="WIB2341" s="142"/>
      <c r="WIC2341" s="142"/>
      <c r="WID2341" s="142"/>
      <c r="WIE2341" s="142"/>
      <c r="WIF2341" s="142"/>
      <c r="WIG2341" s="142"/>
      <c r="WIH2341" s="142"/>
      <c r="WII2341" s="142"/>
      <c r="WIJ2341" s="142"/>
      <c r="WIK2341" s="142"/>
      <c r="WIL2341" s="142"/>
      <c r="WIM2341" s="142"/>
      <c r="WIN2341" s="142"/>
      <c r="WIO2341" s="142"/>
      <c r="WIP2341" s="142"/>
      <c r="WIQ2341" s="142"/>
      <c r="WIR2341" s="142"/>
      <c r="WIS2341" s="142"/>
      <c r="WIT2341" s="142"/>
      <c r="WIU2341" s="142"/>
      <c r="WIV2341" s="142"/>
      <c r="WIW2341" s="142"/>
      <c r="WIX2341" s="142"/>
      <c r="WIY2341" s="142"/>
      <c r="WIZ2341" s="142"/>
      <c r="WJA2341" s="142"/>
      <c r="WJB2341" s="142"/>
      <c r="WJC2341" s="142"/>
      <c r="WJD2341" s="142"/>
      <c r="WJE2341" s="142"/>
      <c r="WJF2341" s="142"/>
      <c r="WJG2341" s="142"/>
      <c r="WJH2341" s="142"/>
      <c r="WJI2341" s="142"/>
      <c r="WJJ2341" s="142"/>
      <c r="WJK2341" s="142"/>
      <c r="WJL2341" s="142"/>
      <c r="WJM2341" s="142"/>
      <c r="WJN2341" s="142"/>
      <c r="WJO2341" s="142"/>
      <c r="WJP2341" s="142"/>
      <c r="WJQ2341" s="142"/>
      <c r="WJR2341" s="142"/>
      <c r="WJS2341" s="142"/>
      <c r="WJT2341" s="142"/>
      <c r="WJU2341" s="142"/>
      <c r="WJV2341" s="142"/>
      <c r="WJW2341" s="142"/>
      <c r="WJX2341" s="142"/>
      <c r="WJY2341" s="142"/>
      <c r="WJZ2341" s="142"/>
      <c r="WKA2341" s="142"/>
      <c r="WKB2341" s="142"/>
      <c r="WKC2341" s="142"/>
      <c r="WKD2341" s="142"/>
      <c r="WKE2341" s="142"/>
      <c r="WKF2341" s="142"/>
      <c r="WKG2341" s="142"/>
      <c r="WKH2341" s="142"/>
      <c r="WKI2341" s="142"/>
      <c r="WKJ2341" s="142"/>
      <c r="WKK2341" s="142"/>
      <c r="WKL2341" s="142"/>
      <c r="WKM2341" s="142"/>
      <c r="WKN2341" s="142"/>
      <c r="WKO2341" s="142"/>
      <c r="WKP2341" s="142"/>
      <c r="WKQ2341" s="142"/>
      <c r="WKR2341" s="142"/>
      <c r="WKS2341" s="142"/>
      <c r="WKT2341" s="142"/>
      <c r="WKU2341" s="142"/>
      <c r="WKV2341" s="142"/>
      <c r="WKW2341" s="142"/>
      <c r="WKX2341" s="142"/>
      <c r="WKY2341" s="142"/>
      <c r="WKZ2341" s="142"/>
      <c r="WLA2341" s="142"/>
      <c r="WLB2341" s="142"/>
      <c r="WLC2341" s="142"/>
      <c r="WLD2341" s="142"/>
      <c r="WLE2341" s="142"/>
      <c r="WLF2341" s="142"/>
      <c r="WLG2341" s="142"/>
      <c r="WLH2341" s="142"/>
      <c r="WLI2341" s="142"/>
      <c r="WLJ2341" s="142"/>
      <c r="WLK2341" s="142"/>
      <c r="WLL2341" s="142"/>
      <c r="WLM2341" s="142"/>
      <c r="WLN2341" s="142"/>
      <c r="WLO2341" s="142"/>
      <c r="WLP2341" s="142"/>
      <c r="WLQ2341" s="142"/>
      <c r="WLR2341" s="142"/>
      <c r="WLS2341" s="142"/>
      <c r="WLT2341" s="142"/>
      <c r="WLU2341" s="142"/>
      <c r="WLV2341" s="142"/>
      <c r="WLW2341" s="142"/>
      <c r="WLX2341" s="142"/>
      <c r="WLY2341" s="142"/>
      <c r="WLZ2341" s="142"/>
      <c r="WMA2341" s="142"/>
      <c r="WMB2341" s="142"/>
      <c r="WMC2341" s="142"/>
      <c r="WMD2341" s="142"/>
      <c r="WME2341" s="142"/>
      <c r="WMF2341" s="142"/>
      <c r="WMG2341" s="142"/>
      <c r="WMH2341" s="142"/>
      <c r="WMI2341" s="142"/>
      <c r="WMJ2341" s="142"/>
      <c r="WMK2341" s="142"/>
      <c r="WML2341" s="142"/>
      <c r="WMM2341" s="142"/>
      <c r="WMN2341" s="142"/>
      <c r="WMO2341" s="142"/>
      <c r="WMP2341" s="142"/>
      <c r="WMQ2341" s="142"/>
      <c r="WMR2341" s="142"/>
      <c r="WMS2341" s="142"/>
      <c r="WMT2341" s="142"/>
      <c r="WMU2341" s="142"/>
      <c r="WMV2341" s="142"/>
      <c r="WMW2341" s="142"/>
      <c r="WMX2341" s="142"/>
      <c r="WMY2341" s="142"/>
      <c r="WMZ2341" s="142"/>
      <c r="WNA2341" s="142"/>
      <c r="WNB2341" s="142"/>
      <c r="WNC2341" s="142"/>
      <c r="WND2341" s="142"/>
      <c r="WNE2341" s="142"/>
      <c r="WNF2341" s="142"/>
      <c r="WNG2341" s="142"/>
      <c r="WNH2341" s="142"/>
      <c r="WNI2341" s="142"/>
      <c r="WNJ2341" s="142"/>
      <c r="WNK2341" s="142"/>
      <c r="WNL2341" s="142"/>
      <c r="WNM2341" s="142"/>
      <c r="WNN2341" s="142"/>
      <c r="WNO2341" s="142"/>
      <c r="WNP2341" s="142"/>
      <c r="WNQ2341" s="142"/>
      <c r="WNR2341" s="142"/>
      <c r="WNS2341" s="142"/>
      <c r="WNT2341" s="142"/>
      <c r="WNU2341" s="142"/>
      <c r="WNV2341" s="142"/>
      <c r="WNW2341" s="142"/>
      <c r="WNX2341" s="142"/>
      <c r="WNY2341" s="142"/>
      <c r="WNZ2341" s="142"/>
      <c r="WOA2341" s="142"/>
      <c r="WOB2341" s="142"/>
      <c r="WOC2341" s="142"/>
      <c r="WOD2341" s="142"/>
      <c r="WOE2341" s="142"/>
      <c r="WOF2341" s="142"/>
      <c r="WOG2341" s="142"/>
      <c r="WOH2341" s="142"/>
      <c r="WOI2341" s="142"/>
      <c r="WOJ2341" s="142"/>
      <c r="WOK2341" s="142"/>
      <c r="WOL2341" s="142"/>
      <c r="WOM2341" s="142"/>
      <c r="WON2341" s="142"/>
      <c r="WOO2341" s="142"/>
      <c r="WOP2341" s="142"/>
      <c r="WOQ2341" s="142"/>
      <c r="WOR2341" s="142"/>
      <c r="WOS2341" s="142"/>
      <c r="WOT2341" s="142"/>
      <c r="WOU2341" s="142"/>
      <c r="WOV2341" s="142"/>
      <c r="WOW2341" s="142"/>
      <c r="WOX2341" s="142"/>
      <c r="WOY2341" s="142"/>
      <c r="WOZ2341" s="142"/>
      <c r="WPA2341" s="142"/>
      <c r="WPB2341" s="142"/>
      <c r="WPC2341" s="142"/>
      <c r="WPD2341" s="142"/>
      <c r="WPE2341" s="142"/>
      <c r="WPF2341" s="142"/>
      <c r="WPG2341" s="142"/>
      <c r="WPH2341" s="142"/>
      <c r="WPI2341" s="142"/>
      <c r="WPJ2341" s="142"/>
      <c r="WPK2341" s="142"/>
      <c r="WPL2341" s="142"/>
      <c r="WPM2341" s="142"/>
      <c r="WPN2341" s="142"/>
      <c r="WPO2341" s="142"/>
      <c r="WPP2341" s="142"/>
      <c r="WPQ2341" s="142"/>
      <c r="WPR2341" s="142"/>
      <c r="WPS2341" s="142"/>
      <c r="WPT2341" s="142"/>
      <c r="WPU2341" s="142"/>
      <c r="WPV2341" s="142"/>
      <c r="WPW2341" s="142"/>
      <c r="WPX2341" s="142"/>
      <c r="WPY2341" s="142"/>
      <c r="WPZ2341" s="142"/>
      <c r="WQA2341" s="142"/>
      <c r="WQB2341" s="142"/>
      <c r="WQC2341" s="142"/>
      <c r="WQD2341" s="142"/>
      <c r="WQE2341" s="142"/>
      <c r="WQF2341" s="142"/>
      <c r="WQG2341" s="142"/>
      <c r="WQH2341" s="142"/>
      <c r="WQI2341" s="142"/>
      <c r="WQJ2341" s="142"/>
      <c r="WQK2341" s="142"/>
      <c r="WQL2341" s="142"/>
      <c r="WQM2341" s="142"/>
      <c r="WQN2341" s="142"/>
      <c r="WQO2341" s="142"/>
      <c r="WQP2341" s="142"/>
      <c r="WQQ2341" s="142"/>
      <c r="WQR2341" s="142"/>
      <c r="WQS2341" s="142"/>
      <c r="WQT2341" s="142"/>
      <c r="WQU2341" s="142"/>
      <c r="WQV2341" s="142"/>
      <c r="WQW2341" s="142"/>
      <c r="WQX2341" s="142"/>
      <c r="WQY2341" s="142"/>
      <c r="WQZ2341" s="142"/>
      <c r="WRA2341" s="142"/>
      <c r="WRB2341" s="142"/>
      <c r="WRC2341" s="142"/>
      <c r="WRD2341" s="142"/>
      <c r="WRE2341" s="142"/>
      <c r="WRF2341" s="142"/>
      <c r="WRG2341" s="142"/>
      <c r="WRH2341" s="142"/>
      <c r="WRI2341" s="142"/>
      <c r="WRJ2341" s="142"/>
      <c r="WRK2341" s="142"/>
      <c r="WRL2341" s="142"/>
      <c r="WRM2341" s="142"/>
      <c r="WRN2341" s="142"/>
      <c r="WRO2341" s="142"/>
      <c r="WRP2341" s="142"/>
      <c r="WRQ2341" s="142"/>
      <c r="WRR2341" s="142"/>
      <c r="WRS2341" s="142"/>
      <c r="WRT2341" s="142"/>
      <c r="WRU2341" s="142"/>
      <c r="WRV2341" s="142"/>
      <c r="WRW2341" s="142"/>
      <c r="WRX2341" s="142"/>
      <c r="WRY2341" s="142"/>
      <c r="WRZ2341" s="142"/>
      <c r="WSA2341" s="142"/>
      <c r="WSB2341" s="142"/>
      <c r="WSC2341" s="142"/>
      <c r="WSD2341" s="142"/>
      <c r="WSE2341" s="142"/>
      <c r="WSF2341" s="142"/>
      <c r="WSG2341" s="142"/>
      <c r="WSH2341" s="142"/>
      <c r="WSI2341" s="142"/>
      <c r="WSJ2341" s="142"/>
      <c r="WSK2341" s="142"/>
      <c r="WSL2341" s="142"/>
      <c r="WSM2341" s="142"/>
      <c r="WSN2341" s="142"/>
      <c r="WSO2341" s="142"/>
      <c r="WSP2341" s="142"/>
      <c r="WSQ2341" s="142"/>
      <c r="WSR2341" s="142"/>
      <c r="WSS2341" s="142"/>
      <c r="WST2341" s="142"/>
      <c r="WSU2341" s="142"/>
      <c r="WSV2341" s="142"/>
      <c r="WSW2341" s="142"/>
      <c r="WSX2341" s="142"/>
      <c r="WSY2341" s="142"/>
      <c r="WSZ2341" s="142"/>
      <c r="WTA2341" s="142"/>
      <c r="WTB2341" s="142"/>
      <c r="WTC2341" s="142"/>
      <c r="WTD2341" s="142"/>
      <c r="WTE2341" s="142"/>
      <c r="WTF2341" s="142"/>
      <c r="WTG2341" s="142"/>
      <c r="WTH2341" s="142"/>
      <c r="WTI2341" s="142"/>
      <c r="WTJ2341" s="142"/>
      <c r="WTK2341" s="142"/>
      <c r="WTL2341" s="142"/>
      <c r="WTM2341" s="142"/>
      <c r="WTN2341" s="142"/>
      <c r="WTO2341" s="142"/>
      <c r="WTP2341" s="142"/>
      <c r="WTQ2341" s="142"/>
      <c r="WTR2341" s="142"/>
      <c r="WTS2341" s="142"/>
      <c r="WTT2341" s="142"/>
      <c r="WTU2341" s="142"/>
      <c r="WTV2341" s="142"/>
      <c r="WTW2341" s="142"/>
      <c r="WTX2341" s="142"/>
      <c r="WTY2341" s="142"/>
      <c r="WTZ2341" s="142"/>
      <c r="WUA2341" s="142"/>
      <c r="WUB2341" s="142"/>
      <c r="WUC2341" s="142"/>
      <c r="WUD2341" s="142"/>
      <c r="WUE2341" s="142"/>
      <c r="WUF2341" s="142"/>
      <c r="WUG2341" s="142"/>
      <c r="WUH2341" s="142"/>
      <c r="WUI2341" s="142"/>
      <c r="WUJ2341" s="142"/>
      <c r="WUK2341" s="142"/>
      <c r="WUL2341" s="142"/>
      <c r="WUM2341" s="142"/>
      <c r="WUN2341" s="142"/>
      <c r="WUO2341" s="142"/>
      <c r="WUP2341" s="142"/>
      <c r="WUQ2341" s="142"/>
      <c r="WUR2341" s="142"/>
      <c r="WUS2341" s="142"/>
      <c r="WUT2341" s="142"/>
      <c r="WUU2341" s="142"/>
      <c r="WUV2341" s="142"/>
      <c r="WUW2341" s="142"/>
      <c r="WUX2341" s="142"/>
      <c r="WUY2341" s="142"/>
      <c r="WUZ2341" s="142"/>
      <c r="WVA2341" s="142"/>
      <c r="WVB2341" s="142"/>
      <c r="WVC2341" s="142"/>
      <c r="WVD2341" s="142"/>
      <c r="WVE2341" s="142"/>
      <c r="WVF2341" s="142"/>
      <c r="WVG2341" s="142"/>
      <c r="WVH2341" s="142"/>
      <c r="WVI2341" s="142"/>
      <c r="WVJ2341" s="142"/>
      <c r="WVK2341" s="142"/>
      <c r="WVL2341" s="142"/>
      <c r="WVM2341" s="142"/>
      <c r="WVN2341" s="142"/>
      <c r="WVO2341" s="142"/>
      <c r="WVP2341" s="142"/>
      <c r="WVQ2341" s="142"/>
      <c r="WVR2341" s="142"/>
      <c r="WVS2341" s="142"/>
      <c r="WVT2341" s="142"/>
      <c r="WVU2341" s="142"/>
      <c r="WVV2341" s="142"/>
      <c r="WVW2341" s="142"/>
      <c r="WVX2341" s="142"/>
      <c r="WVY2341" s="142"/>
      <c r="WVZ2341" s="142"/>
      <c r="WWA2341" s="142"/>
      <c r="WWB2341" s="142"/>
      <c r="WWC2341" s="142"/>
      <c r="WWD2341" s="142"/>
      <c r="WWE2341" s="142"/>
      <c r="WWF2341" s="142"/>
      <c r="WWG2341" s="142"/>
      <c r="WWH2341" s="142"/>
      <c r="WWI2341" s="142"/>
      <c r="WWJ2341" s="142"/>
      <c r="WWK2341" s="142"/>
      <c r="WWL2341" s="142"/>
      <c r="WWM2341" s="142"/>
      <c r="WWN2341" s="142"/>
      <c r="WWO2341" s="142"/>
      <c r="WWP2341" s="142"/>
      <c r="WWQ2341" s="142"/>
      <c r="WWR2341" s="142"/>
      <c r="WWS2341" s="142"/>
      <c r="WWT2341" s="142"/>
      <c r="WWU2341" s="142"/>
      <c r="WWV2341" s="142"/>
      <c r="WWW2341" s="142"/>
      <c r="WWX2341" s="142"/>
      <c r="WWY2341" s="142"/>
      <c r="WWZ2341" s="142"/>
      <c r="WXA2341" s="142"/>
      <c r="WXB2341" s="142"/>
      <c r="WXC2341" s="142"/>
      <c r="WXD2341" s="142"/>
      <c r="WXE2341" s="142"/>
      <c r="WXF2341" s="142"/>
      <c r="WXG2341" s="142"/>
      <c r="WXH2341" s="142"/>
      <c r="WXI2341" s="142"/>
      <c r="WXJ2341" s="142"/>
      <c r="WXK2341" s="142"/>
      <c r="WXL2341" s="142"/>
      <c r="WXM2341" s="142"/>
      <c r="WXN2341" s="142"/>
      <c r="WXO2341" s="142"/>
      <c r="WXP2341" s="142"/>
      <c r="WXQ2341" s="142"/>
      <c r="WXR2341" s="142"/>
      <c r="WXS2341" s="142"/>
      <c r="WXT2341" s="142"/>
      <c r="WXU2341" s="142"/>
      <c r="WXV2341" s="142"/>
      <c r="WXW2341" s="142"/>
      <c r="WXX2341" s="142"/>
      <c r="WXY2341" s="142"/>
      <c r="WXZ2341" s="142"/>
      <c r="WYA2341" s="142"/>
      <c r="WYB2341" s="142"/>
      <c r="WYC2341" s="142"/>
      <c r="WYD2341" s="142"/>
      <c r="WYE2341" s="142"/>
      <c r="WYF2341" s="142"/>
      <c r="WYG2341" s="142"/>
      <c r="WYH2341" s="142"/>
      <c r="WYI2341" s="142"/>
      <c r="WYJ2341" s="142"/>
      <c r="WYK2341" s="142"/>
      <c r="WYL2341" s="142"/>
      <c r="WYM2341" s="142"/>
      <c r="WYN2341" s="142"/>
      <c r="WYO2341" s="142"/>
      <c r="WYP2341" s="142"/>
      <c r="WYQ2341" s="142"/>
      <c r="WYR2341" s="142"/>
      <c r="WYS2341" s="142"/>
      <c r="WYT2341" s="142"/>
      <c r="WYU2341" s="142"/>
      <c r="WYV2341" s="142"/>
      <c r="WYW2341" s="142"/>
      <c r="WYX2341" s="142"/>
      <c r="WYY2341" s="142"/>
      <c r="WYZ2341" s="142"/>
      <c r="WZA2341" s="142"/>
      <c r="WZB2341" s="142"/>
      <c r="WZC2341" s="142"/>
      <c r="WZD2341" s="142"/>
      <c r="WZE2341" s="142"/>
      <c r="WZF2341" s="142"/>
      <c r="WZG2341" s="142"/>
      <c r="WZH2341" s="142"/>
      <c r="WZI2341" s="142"/>
      <c r="WZJ2341" s="142"/>
      <c r="WZK2341" s="142"/>
      <c r="WZL2341" s="142"/>
      <c r="WZM2341" s="142"/>
      <c r="WZN2341" s="142"/>
      <c r="WZO2341" s="142"/>
      <c r="WZP2341" s="142"/>
      <c r="WZQ2341" s="142"/>
      <c r="WZR2341" s="142"/>
      <c r="WZS2341" s="142"/>
      <c r="WZT2341" s="142"/>
      <c r="WZU2341" s="142"/>
      <c r="WZV2341" s="142"/>
      <c r="WZW2341" s="142"/>
      <c r="WZX2341" s="142"/>
      <c r="WZY2341" s="142"/>
      <c r="WZZ2341" s="142"/>
      <c r="XAA2341" s="142"/>
      <c r="XAB2341" s="142"/>
      <c r="XAC2341" s="142"/>
      <c r="XAD2341" s="142"/>
      <c r="XAE2341" s="142"/>
      <c r="XAF2341" s="142"/>
      <c r="XAG2341" s="142"/>
      <c r="XAH2341" s="142"/>
      <c r="XAI2341" s="142"/>
      <c r="XAJ2341" s="142"/>
      <c r="XAK2341" s="142"/>
      <c r="XAL2341" s="142"/>
      <c r="XAM2341" s="142"/>
      <c r="XAN2341" s="142"/>
      <c r="XAO2341" s="142"/>
      <c r="XAP2341" s="142"/>
      <c r="XAQ2341" s="142"/>
      <c r="XAR2341" s="142"/>
      <c r="XAS2341" s="142"/>
      <c r="XAT2341" s="142"/>
      <c r="XAU2341" s="142"/>
      <c r="XAV2341" s="142"/>
      <c r="XAW2341" s="142"/>
      <c r="XAX2341" s="142"/>
      <c r="XAY2341" s="142"/>
      <c r="XAZ2341" s="142"/>
      <c r="XBA2341" s="142"/>
      <c r="XBB2341" s="142"/>
      <c r="XBC2341" s="142"/>
      <c r="XBD2341" s="142"/>
      <c r="XBE2341" s="142"/>
      <c r="XBF2341" s="142"/>
      <c r="XBG2341" s="142"/>
      <c r="XBH2341" s="142"/>
      <c r="XBI2341" s="142"/>
      <c r="XBJ2341" s="142"/>
      <c r="XBK2341" s="142"/>
      <c r="XBL2341" s="142"/>
      <c r="XBM2341" s="142"/>
      <c r="XBN2341" s="142"/>
      <c r="XBO2341" s="142"/>
      <c r="XBP2341" s="142"/>
      <c r="XBQ2341" s="142"/>
      <c r="XBR2341" s="142"/>
      <c r="XBS2341" s="142"/>
      <c r="XBT2341" s="142"/>
      <c r="XBU2341" s="142"/>
      <c r="XBV2341" s="142"/>
      <c r="XBW2341" s="142"/>
      <c r="XBX2341" s="142"/>
      <c r="XBY2341" s="142"/>
      <c r="XBZ2341" s="142"/>
      <c r="XCA2341" s="142"/>
      <c r="XCB2341" s="142"/>
      <c r="XCC2341" s="142"/>
      <c r="XCD2341" s="142"/>
      <c r="XCE2341" s="142"/>
      <c r="XCF2341" s="142"/>
      <c r="XCG2341" s="142"/>
      <c r="XCH2341" s="142"/>
      <c r="XCI2341" s="142"/>
      <c r="XCJ2341" s="142"/>
      <c r="XCK2341" s="142"/>
      <c r="XCL2341" s="142"/>
      <c r="XCM2341" s="142"/>
      <c r="XCN2341" s="142"/>
      <c r="XCO2341" s="142"/>
      <c r="XCP2341" s="142"/>
      <c r="XCQ2341" s="142"/>
      <c r="XCR2341" s="142"/>
      <c r="XCS2341" s="142"/>
      <c r="XCT2341" s="142"/>
      <c r="XCU2341" s="142"/>
      <c r="XCV2341" s="142"/>
      <c r="XCW2341" s="142"/>
      <c r="XCX2341" s="142"/>
      <c r="XCY2341" s="142"/>
      <c r="XCZ2341" s="142"/>
      <c r="XDA2341" s="142"/>
      <c r="XDB2341" s="142"/>
      <c r="XDC2341" s="142"/>
      <c r="XDD2341" s="142"/>
      <c r="XDE2341" s="142"/>
      <c r="XDF2341" s="142"/>
      <c r="XDG2341" s="142"/>
      <c r="XDH2341" s="142"/>
      <c r="XDI2341" s="142"/>
      <c r="XDJ2341" s="142"/>
      <c r="XDK2341" s="142"/>
      <c r="XDL2341" s="142"/>
      <c r="XDM2341" s="142"/>
      <c r="XDN2341" s="142"/>
      <c r="XDO2341" s="142"/>
      <c r="XDP2341" s="142"/>
      <c r="XDQ2341" s="142"/>
      <c r="XDR2341" s="142"/>
      <c r="XDS2341" s="142"/>
      <c r="XDT2341" s="142"/>
      <c r="XDU2341" s="142"/>
      <c r="XDV2341" s="142"/>
      <c r="XDW2341" s="142"/>
      <c r="XDX2341" s="142"/>
      <c r="XDY2341" s="142"/>
      <c r="XDZ2341" s="142"/>
      <c r="XEA2341" s="142"/>
      <c r="XEB2341" s="142"/>
      <c r="XEC2341" s="142"/>
      <c r="XED2341" s="142"/>
      <c r="XEE2341" s="142"/>
      <c r="XEF2341" s="142"/>
      <c r="XEG2341" s="142"/>
      <c r="XEH2341" s="142"/>
      <c r="XEI2341" s="142"/>
      <c r="XEJ2341" s="142"/>
      <c r="XEK2341" s="142"/>
      <c r="XEL2341" s="142"/>
      <c r="XEM2341" s="142"/>
      <c r="XEN2341" s="142"/>
      <c r="XEO2341" s="142"/>
      <c r="XEP2341" s="142"/>
      <c r="XEQ2341" s="142"/>
      <c r="XER2341" s="142"/>
      <c r="XES2341" s="142"/>
      <c r="XET2341" s="142"/>
      <c r="XEU2341" s="142"/>
      <c r="XEV2341" s="142"/>
      <c r="XEW2341" s="142"/>
      <c r="XEX2341" s="142"/>
      <c r="XEY2341" s="142"/>
      <c r="XEZ2341" s="142"/>
      <c r="XFA2341" s="142"/>
    </row>
  </sheetData>
  <autoFilter ref="A3:AG2341">
    <sortState ref="A4:AG2341">
      <sortCondition ref="A3:A2341"/>
    </sortState>
  </autoFilter>
  <mergeCells count="6">
    <mergeCell ref="AA2:AG2"/>
    <mergeCell ref="A2:E2"/>
    <mergeCell ref="I2:N2"/>
    <mergeCell ref="O2:T2"/>
    <mergeCell ref="U2:Z2"/>
    <mergeCell ref="F2:H2"/>
  </mergeCells>
  <dataValidations xWindow="510" yWindow="450" count="15">
    <dataValidation allowBlank="1" showInputMessage="1" showErrorMessage="1" prompt="Insérez la localité (pas de menu déroulant disponible)" sqref="X4:X11 X286:X299 X1245:X1251 X460:X466 X470 X576 X368:X374 X689:X694 X703:X704 X586:X601 X572 X478:X539 X1107:X1111 T1252 X1312:X1313 X1317 X1327:X1410 X655:X685 X1711 X2307:X2313 X13:X249 X2202:X2208 X1745:X2199 X1572:X1632 X2232:X2281 X2285:X2297 X1179:X1243 X301:X360 X458"/>
    <dataValidation type="list" allowBlank="1" showInputMessage="1" showErrorMessage="1" prompt="Sélectionnez la commune au préalable" sqref="W1062:W1063 W1065:W1077 W1060 W1039:W1055 W1082:W1084 W1263:W1264 W1325 W1268:W1313 W1327:W1429 W4:W1037 W1711:W1734 W1431:W1709 W1745:W2341 W1089:W1259 W1316:W1319">
      <formula1>OFFSET(COMMUNE0,MATCH(V4,COMMUNE0,0)-1,1,COUNTIF(COMMUNE0,V4),1)</formula1>
    </dataValidation>
    <dataValidation allowBlank="1" showInputMessage="1" showErrorMessage="1" prompt="JJ-MM-AA_x000a_" sqref="H264:H272 H559:H562 H553 H389:H390 H438 H430:H432 H454:H457 H397:H418 H572:H583 H460:H539 H546:H547 H1680:H1709 H1077:H1081 H1284 H1268:H1277 H1290:H1291 H1306:H1309 H440 H881 H920 H941:H944 H1020:H1032 H1041:H1053 H1058 H1067 H286:H381 H1097 H1711:H1712 H1714 H1717 H1720:H1734 H585:H683 H703:H861 H1178:H1259 H4:H257 H1312:H1674 H1107:H1174 H1745:H2200 H2202:H2282 H2285:H2301 H2305:H2311 H2316:H2339"/>
    <dataValidation type="list" allowBlank="1" showInputMessage="1" showErrorMessage="1" sqref="L6 K965:K972 K845:K873 L13:L18 K974:K977 K989:K993 K252:K381 K385:K386 K980:K984 K208:K250 K389:K462 K576:K582 K667:K686 K693:K743 K584:K599 K551:K573 K464:K522 K524:K548 K942:K944 K947:K962 K201:K206 K1063:K1101 K999:K1060 K1268:L1268 K4:K199 L1256:L1257 K745:K791 K643:K665 K1578:K1709 K875:K940 K1711:K1734 K601:K640 K793:K843 K2316:K2341 K1104:K1174 K1745:K2308 K2310:K2314 K1176:K1267 L1179:L1195 L1197:L1208 L1211:L1218 L1220:L1224 L1226:L1231 L1233:L1239 L1241:L1246 L1248:L1254 K1269:K1576 L1327:L1365 L1367:L1368 L1370:L1375 L1377 L1379:L1382 L1385:L1410">
      <formula1>OFFSET(ACTIVITE10,MATCH(J4,ACTIVITE10,0)-1,1,COUNTIF(ACTIVITE10,J4),1)</formula1>
    </dataValidation>
    <dataValidation type="list" allowBlank="1" showInputMessage="1" showErrorMessage="1" sqref="Y1107:Y1111 Y1424 Y1430 Y1441:Y1446 Y1168:Y1174 Y1711 Y1722:Y1726 Y389:Y610 Y655:Y861 Y1179:Y1410 Y4:Y374 Y1143:Y1156 Y1745:Y2208 Y1572:Y1632 Y2232:Y2315">
      <formula1>MILIEU</formula1>
    </dataValidation>
    <dataValidation type="list" allowBlank="1" showInputMessage="1" showErrorMessage="1" sqref="F993:F1005 F1009:F1012 F1021:F1022 F1024:F1031 F1035:F1037 F1039:F1049 F1051 F1053:F1056 F1058:F1064 F1086:F1093 F938:F970 F1068:F1069 F1014:F1017 F922:F930 F852:F916 F1711:F1712 F1715 F1718:F1719 F1722:F1724 F1727:F1734 F764:F849 F1745:F2339 F1098:F1142 F1157:F1167 F1176:F1709 F4:F762 F978:F979">
      <formula1>STATUT</formula1>
    </dataValidation>
    <dataValidation type="list" allowBlank="1" showInputMessage="1" showErrorMessage="1" sqref="J965:J972 J974:J977 J989:J993 J385:J386 J980:J984 J942:J944 J947:J962 J1063:J1101 J999:J1060 J875:J940 J1711:J1734 J389:J873 J4:J381 J1104:J1174 J1176:J1709 J1745:J2341">
      <formula1>OFFSET(ASSISTANCE0,MATCH(I4,ASSISTANCE0,0)-1,1,COUNTIF(ASSISTANCE0,I4),1)</formula1>
    </dataValidation>
    <dataValidation type="list" allowBlank="1" showInputMessage="1" showErrorMessage="1" prompt="Utilisez le menu déroulant" sqref="I965:I967 I862 I977 I975 I959 I1017 I957 I1094:I1095 I955 I834:I837 I940 I904 I961:I962 I971:I972 I878 I889:I892 I953 I980:I984 I1104:I1105 I720 I823:I826 I744:I747 I750 I786 I799:I802 I775:I778 I782:I784 I856:I858 I894:I897 I899:I901 I885:I886 I993 I871:I873 I868 I715:I718 I999:I1002 I755 I804:I806 I796:I797 I789 I708:I711 I742 I792:I794 I860 I881 I951 I723 I733 I753 I758 I760 I780 I808 I828 I854 I864:I866 I876 I705 I725 I810:I811 I831 I713 I735 I737:I740 I762:I764 I766:I768 I770:I773 I840:I844 I846:I848 I850:I852 I908:I910 I912:I913 I919:I923 I926:I932 I947 I728:I731 I1168:I1174 I818:I820 I915:I917 I1720:I1723 I934:I937 I1725:I1730 I814:I815 I1176:I1177 I1143:I1156">
      <formula1>ASSISTANCE</formula1>
    </dataValidation>
    <dataValidation type="list" allowBlank="1" showInputMessage="1" showErrorMessage="1" prompt="Utilisez le menu déroulant" sqref="F763 F917:F921 F971:F977 F980:F992 F1006:F1008 F1013 F1018:F1020 F1023 F1032:F1034 F1038 F1050 F1052 F1057 F850:F851 F1065:F1067 F1070:F1085 F1168:F1174 F1713:F1714 F1716:F1717 F1720:F1721 F931:F937 F1725:F1726 F1143:F1156 F2340:F2341 F1094:F1097">
      <formula1>STATUT</formula1>
    </dataValidation>
    <dataValidation type="list" allowBlank="1" showInputMessage="1" showErrorMessage="1" sqref="I989:I992 I1096:I1101 I902:I903 I719 I743 I751:I752 I756:I757 I779 I790:I791 I798 I803 I807 I853 I859 I875 I879:I880 I787:I788 I821:I822 I827 I938:I939 I942:I944 I974 I721:I722 I748:I749 I785 I795 I861 I882:I884 I905:I907 I948:I950 I976 I712 I724 I732 I734 I754 I759 I761 I781 I809 I829:I830 I855 I867 I877 I952 I954 I956 I958 I960 I968:I970 I706:I707 I726:I727 I812:I813 I832:I833 I838:I839 I869:I870 I887:I888 I714 I736 I741 I765 I769 I774 I816:I817 I845 I849 I863 I893 I898 I914 I918 I933 I911 I1063:I1093 I1003:I1016 I1018:I1060 I924:I925 I1711:I1719 I1724 I1731:I1734 I4:I704 I1106:I1142 I1157:I1167 I1178:I1709 I1745:I2341">
      <formula1>ASSISTANCE</formula1>
    </dataValidation>
    <dataValidation type="list" allowBlank="1" showInputMessage="1" showErrorMessage="1" sqref="Z1424 Z1430 Z1441:Z1446 Z1168:Z1174 Z1711 Z1713:Z1719 Z1722:Z1726 Z1179:Z1410 Z4:Z1111 Z1143:Z1156 Z1745:Z2208 Z1572:Z1632 Z2232:Z2315 Z2340:Z2341">
      <formula1>NIVEAU_INTERVENTION</formula1>
    </dataValidation>
    <dataValidation type="list" allowBlank="1" showInputMessage="1" showErrorMessage="1" prompt="Sélectionnez le département au préalable" sqref="R1252 R1256:R1257 V1711:V1734 V4:V879 V883:V1174 V1745:V2341 V1176:V1709">
      <formula1>OFFSET(DEPARTEMENT0,MATCH(Q4,DEPARTEMENT0,0)-1,1,COUNTIF(DEPARTEMENT0,Q4),1)</formula1>
    </dataValidation>
    <dataValidation type="list" allowBlank="1" showInputMessage="1" showErrorMessage="1" prompt="Utilisez le menu déroulant" sqref="Q1252 Q1256:Q1257 V880:V882 U1711:U1734 U4:U879 U883:U1174 U1176:U1709 U1745:U2341">
      <formula1>DEPARTEMENTS</formula1>
    </dataValidation>
    <dataValidation type="list" allowBlank="1" showInputMessage="1" showErrorMessage="1" sqref="P1252 T1268:T1269 T1327:T1423 T1425:T1429 T1431:T1440 U880:U882 T1711 T1713:T1728 T1178:T1251 T4:T879 T883:T1174 T1447:T1632 T1745:T2341">
      <formula1>PRIORISATION</formula1>
    </dataValidation>
    <dataValidation type="list" allowBlank="1" showInputMessage="1" showErrorMessage="1" prompt="Sélectionnez la commune au préalable" sqref="X794 X1038 X1056:X1059 X1085:X1088">
      <formula1>OFFSET(COMMUNE0,MATCH(V794,COMMUNE0,0)-1,1,COUNTIF(COMMUNE0,V794),1)</formula1>
    </dataValidation>
  </dataValidations>
  <pageMargins left="0.7" right="0.7" top="0.75" bottom="0.75" header="0.3" footer="0.3"/>
  <pageSetup paperSize="9" orientation="portrait" horizontalDpi="4294967293" verticalDpi="4294967293"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I633"/>
  <sheetViews>
    <sheetView workbookViewId="0">
      <selection activeCell="C2" sqref="C2"/>
    </sheetView>
  </sheetViews>
  <sheetFormatPr defaultRowHeight="15"/>
  <cols>
    <col min="1" max="1" width="28" customWidth="1"/>
    <col min="2" max="2" width="15.7109375" customWidth="1"/>
    <col min="3" max="3" width="12.140625" customWidth="1"/>
    <col min="4" max="5" width="15.7109375" customWidth="1"/>
    <col min="6" max="6" width="13.7109375" customWidth="1"/>
    <col min="7" max="7" width="14.28515625" customWidth="1"/>
    <col min="8" max="8" width="21.140625" customWidth="1"/>
    <col min="9" max="9" width="17.5703125" customWidth="1"/>
    <col min="10" max="10" width="15.28515625" bestFit="1" customWidth="1"/>
    <col min="11" max="11" width="13.7109375" bestFit="1" customWidth="1"/>
    <col min="12" max="12" width="28.7109375" bestFit="1" customWidth="1"/>
    <col min="13" max="13" width="25" bestFit="1" customWidth="1"/>
  </cols>
  <sheetData>
    <row r="1" spans="1:9">
      <c r="A1" s="95" t="s">
        <v>6</v>
      </c>
      <c r="B1" s="76" t="s">
        <v>1972</v>
      </c>
      <c r="C1" t="s">
        <v>2504</v>
      </c>
    </row>
    <row r="3" spans="1:9">
      <c r="B3" s="95" t="s">
        <v>2498</v>
      </c>
    </row>
    <row r="4" spans="1:9" ht="25.5" customHeight="1">
      <c r="B4" s="155" t="s">
        <v>2499</v>
      </c>
      <c r="E4" s="155" t="s">
        <v>2501</v>
      </c>
      <c r="H4" s="156" t="s">
        <v>2500</v>
      </c>
      <c r="I4" s="156" t="s">
        <v>2502</v>
      </c>
    </row>
    <row r="5" spans="1:9">
      <c r="A5" s="95" t="s">
        <v>1202</v>
      </c>
      <c r="B5" s="154" t="s">
        <v>1049</v>
      </c>
      <c r="C5" s="154" t="s">
        <v>1051</v>
      </c>
      <c r="D5" s="154" t="s">
        <v>1050</v>
      </c>
      <c r="E5" s="154" t="s">
        <v>1049</v>
      </c>
      <c r="F5" s="154" t="s">
        <v>1051</v>
      </c>
      <c r="G5" s="154" t="s">
        <v>1050</v>
      </c>
    </row>
    <row r="6" spans="1:9">
      <c r="A6" s="96" t="s">
        <v>138</v>
      </c>
      <c r="B6" s="98">
        <v>2</v>
      </c>
      <c r="C6" s="98">
        <v>5</v>
      </c>
      <c r="D6" s="98"/>
      <c r="E6" s="98">
        <v>204</v>
      </c>
      <c r="F6" s="98">
        <v>204</v>
      </c>
      <c r="G6" s="98"/>
      <c r="H6" s="98">
        <v>7</v>
      </c>
      <c r="I6" s="98">
        <v>204</v>
      </c>
    </row>
    <row r="7" spans="1:9">
      <c r="A7" s="152" t="s">
        <v>140</v>
      </c>
      <c r="B7" s="98">
        <v>2</v>
      </c>
      <c r="C7" s="98">
        <v>5</v>
      </c>
      <c r="D7" s="98"/>
      <c r="E7" s="98">
        <v>204</v>
      </c>
      <c r="F7" s="98">
        <v>204</v>
      </c>
      <c r="G7" s="98"/>
      <c r="H7" s="98">
        <v>7</v>
      </c>
      <c r="I7" s="98">
        <v>204</v>
      </c>
    </row>
    <row r="8" spans="1:9">
      <c r="A8" s="153" t="s">
        <v>2267</v>
      </c>
      <c r="B8" s="98">
        <v>2</v>
      </c>
      <c r="C8" s="98">
        <v>5</v>
      </c>
      <c r="D8" s="98"/>
      <c r="E8" s="98">
        <v>204</v>
      </c>
      <c r="F8" s="98">
        <v>204</v>
      </c>
      <c r="G8" s="98"/>
      <c r="H8" s="98">
        <v>7</v>
      </c>
      <c r="I8" s="98">
        <v>204</v>
      </c>
    </row>
    <row r="9" spans="1:9">
      <c r="A9" s="96" t="s">
        <v>17</v>
      </c>
      <c r="B9" s="98">
        <v>148</v>
      </c>
      <c r="C9" s="98">
        <v>219</v>
      </c>
      <c r="D9" s="98"/>
      <c r="E9" s="98">
        <v>4224</v>
      </c>
      <c r="F9" s="98">
        <v>7500</v>
      </c>
      <c r="G9" s="98"/>
      <c r="H9" s="98">
        <v>367</v>
      </c>
      <c r="I9" s="98">
        <v>7500</v>
      </c>
    </row>
    <row r="10" spans="1:9">
      <c r="A10" s="152" t="s">
        <v>142</v>
      </c>
      <c r="B10" s="98">
        <v>6</v>
      </c>
      <c r="C10" s="98">
        <v>3</v>
      </c>
      <c r="D10" s="98"/>
      <c r="E10" s="98">
        <v>125</v>
      </c>
      <c r="F10" s="98">
        <v>180</v>
      </c>
      <c r="G10" s="98"/>
      <c r="H10" s="98">
        <v>9</v>
      </c>
      <c r="I10" s="98">
        <v>180</v>
      </c>
    </row>
    <row r="11" spans="1:9">
      <c r="A11" s="153" t="s">
        <v>2123</v>
      </c>
      <c r="B11" s="98">
        <v>1</v>
      </c>
      <c r="C11" s="98">
        <v>1</v>
      </c>
      <c r="D11" s="98"/>
      <c r="E11" s="98">
        <v>125</v>
      </c>
      <c r="F11" s="98">
        <v>180</v>
      </c>
      <c r="G11" s="98"/>
      <c r="H11" s="98">
        <v>2</v>
      </c>
      <c r="I11" s="98">
        <v>180</v>
      </c>
    </row>
    <row r="12" spans="1:9">
      <c r="A12" s="153" t="s">
        <v>2148</v>
      </c>
      <c r="B12" s="98"/>
      <c r="C12" s="98">
        <v>2</v>
      </c>
      <c r="D12" s="98"/>
      <c r="E12" s="98"/>
      <c r="F12" s="98"/>
      <c r="G12" s="98"/>
      <c r="H12" s="98">
        <v>2</v>
      </c>
      <c r="I12" s="98"/>
    </row>
    <row r="13" spans="1:9">
      <c r="A13" s="153" t="s">
        <v>2354</v>
      </c>
      <c r="B13" s="98">
        <v>1</v>
      </c>
      <c r="C13" s="98"/>
      <c r="D13" s="98"/>
      <c r="E13" s="98"/>
      <c r="F13" s="98"/>
      <c r="G13" s="98"/>
      <c r="H13" s="98">
        <v>1</v>
      </c>
      <c r="I13" s="98"/>
    </row>
    <row r="14" spans="1:9">
      <c r="A14" s="153" t="s">
        <v>2355</v>
      </c>
      <c r="B14" s="98">
        <v>1</v>
      </c>
      <c r="C14" s="98"/>
      <c r="D14" s="98"/>
      <c r="E14" s="98"/>
      <c r="F14" s="98"/>
      <c r="G14" s="98"/>
      <c r="H14" s="98">
        <v>1</v>
      </c>
      <c r="I14" s="98"/>
    </row>
    <row r="15" spans="1:9">
      <c r="A15" s="153" t="s">
        <v>2356</v>
      </c>
      <c r="B15" s="98">
        <v>1</v>
      </c>
      <c r="C15" s="98"/>
      <c r="D15" s="98"/>
      <c r="E15" s="98"/>
      <c r="F15" s="98"/>
      <c r="G15" s="98"/>
      <c r="H15" s="98">
        <v>1</v>
      </c>
      <c r="I15" s="98"/>
    </row>
    <row r="16" spans="1:9">
      <c r="A16" s="153" t="s">
        <v>2357</v>
      </c>
      <c r="B16" s="98">
        <v>1</v>
      </c>
      <c r="C16" s="98"/>
      <c r="D16" s="98"/>
      <c r="E16" s="98"/>
      <c r="F16" s="98"/>
      <c r="G16" s="98"/>
      <c r="H16" s="98">
        <v>1</v>
      </c>
      <c r="I16" s="98"/>
    </row>
    <row r="17" spans="1:9">
      <c r="A17" s="153" t="s">
        <v>2358</v>
      </c>
      <c r="B17" s="98">
        <v>1</v>
      </c>
      <c r="C17" s="98"/>
      <c r="D17" s="98"/>
      <c r="E17" s="98"/>
      <c r="F17" s="98"/>
      <c r="G17" s="98"/>
      <c r="H17" s="98">
        <v>1</v>
      </c>
      <c r="I17" s="98"/>
    </row>
    <row r="18" spans="1:9">
      <c r="A18" s="152" t="s">
        <v>236</v>
      </c>
      <c r="B18" s="98">
        <v>23</v>
      </c>
      <c r="C18" s="98">
        <v>52</v>
      </c>
      <c r="D18" s="98"/>
      <c r="E18" s="98">
        <v>993</v>
      </c>
      <c r="F18" s="98">
        <v>993</v>
      </c>
      <c r="G18" s="98"/>
      <c r="H18" s="98">
        <v>75</v>
      </c>
      <c r="I18" s="98">
        <v>993</v>
      </c>
    </row>
    <row r="19" spans="1:9">
      <c r="A19" s="153" t="s">
        <v>1993</v>
      </c>
      <c r="B19" s="98">
        <v>1</v>
      </c>
      <c r="C19" s="98">
        <v>4</v>
      </c>
      <c r="D19" s="98"/>
      <c r="E19" s="98">
        <v>993</v>
      </c>
      <c r="F19" s="98">
        <v>993</v>
      </c>
      <c r="G19" s="98"/>
      <c r="H19" s="98">
        <v>5</v>
      </c>
      <c r="I19" s="98">
        <v>993</v>
      </c>
    </row>
    <row r="20" spans="1:9">
      <c r="A20" s="153" t="s">
        <v>2172</v>
      </c>
      <c r="B20" s="98">
        <v>2</v>
      </c>
      <c r="C20" s="98">
        <v>3</v>
      </c>
      <c r="D20" s="98"/>
      <c r="E20" s="98">
        <v>500</v>
      </c>
      <c r="F20" s="98">
        <v>500</v>
      </c>
      <c r="G20" s="98"/>
      <c r="H20" s="98">
        <v>5</v>
      </c>
      <c r="I20" s="98">
        <v>500</v>
      </c>
    </row>
    <row r="21" spans="1:9">
      <c r="A21" s="153" t="s">
        <v>2174</v>
      </c>
      <c r="B21" s="98">
        <v>2</v>
      </c>
      <c r="C21" s="98">
        <v>4</v>
      </c>
      <c r="D21" s="98"/>
      <c r="E21" s="98">
        <v>500</v>
      </c>
      <c r="F21" s="98">
        <v>500</v>
      </c>
      <c r="G21" s="98"/>
      <c r="H21" s="98">
        <v>6</v>
      </c>
      <c r="I21" s="98">
        <v>500</v>
      </c>
    </row>
    <row r="22" spans="1:9">
      <c r="A22" s="153" t="s">
        <v>2225</v>
      </c>
      <c r="B22" s="98">
        <v>1</v>
      </c>
      <c r="C22" s="98">
        <v>3</v>
      </c>
      <c r="D22" s="98"/>
      <c r="E22" s="98">
        <v>25</v>
      </c>
      <c r="F22" s="98">
        <v>25</v>
      </c>
      <c r="G22" s="98"/>
      <c r="H22" s="98">
        <v>4</v>
      </c>
      <c r="I22" s="98">
        <v>25</v>
      </c>
    </row>
    <row r="23" spans="1:9">
      <c r="A23" s="153" t="s">
        <v>2258</v>
      </c>
      <c r="B23" s="98">
        <v>3</v>
      </c>
      <c r="C23" s="98">
        <v>9</v>
      </c>
      <c r="D23" s="98"/>
      <c r="E23" s="98">
        <v>300</v>
      </c>
      <c r="F23" s="98">
        <v>300</v>
      </c>
      <c r="G23" s="98"/>
      <c r="H23" s="98">
        <v>12</v>
      </c>
      <c r="I23" s="98">
        <v>300</v>
      </c>
    </row>
    <row r="24" spans="1:9">
      <c r="A24" s="153" t="s">
        <v>2259</v>
      </c>
      <c r="B24" s="98">
        <v>5</v>
      </c>
      <c r="C24" s="98">
        <v>9</v>
      </c>
      <c r="D24" s="98"/>
      <c r="E24" s="98">
        <v>300</v>
      </c>
      <c r="F24" s="98">
        <v>300</v>
      </c>
      <c r="G24" s="98"/>
      <c r="H24" s="98">
        <v>14</v>
      </c>
      <c r="I24" s="98">
        <v>300</v>
      </c>
    </row>
    <row r="25" spans="1:9">
      <c r="A25" s="153" t="s">
        <v>2262</v>
      </c>
      <c r="B25" s="98">
        <v>2</v>
      </c>
      <c r="C25" s="98">
        <v>5</v>
      </c>
      <c r="D25" s="98"/>
      <c r="E25" s="98">
        <v>300</v>
      </c>
      <c r="F25" s="98">
        <v>300</v>
      </c>
      <c r="G25" s="98"/>
      <c r="H25" s="98">
        <v>7</v>
      </c>
      <c r="I25" s="98">
        <v>300</v>
      </c>
    </row>
    <row r="26" spans="1:9">
      <c r="A26" s="153" t="s">
        <v>2276</v>
      </c>
      <c r="B26" s="98">
        <v>4</v>
      </c>
      <c r="C26" s="98">
        <v>9</v>
      </c>
      <c r="D26" s="98"/>
      <c r="E26" s="98">
        <v>399</v>
      </c>
      <c r="F26" s="98">
        <v>399</v>
      </c>
      <c r="G26" s="98"/>
      <c r="H26" s="98">
        <v>13</v>
      </c>
      <c r="I26" s="98">
        <v>399</v>
      </c>
    </row>
    <row r="27" spans="1:9">
      <c r="A27" s="153" t="s">
        <v>2418</v>
      </c>
      <c r="B27" s="98">
        <v>1</v>
      </c>
      <c r="C27" s="98">
        <v>2</v>
      </c>
      <c r="D27" s="98"/>
      <c r="E27" s="98">
        <v>288</v>
      </c>
      <c r="F27" s="98">
        <v>288</v>
      </c>
      <c r="G27" s="98"/>
      <c r="H27" s="98">
        <v>3</v>
      </c>
      <c r="I27" s="98">
        <v>288</v>
      </c>
    </row>
    <row r="28" spans="1:9">
      <c r="A28" s="153" t="s">
        <v>2495</v>
      </c>
      <c r="B28" s="98">
        <v>2</v>
      </c>
      <c r="C28" s="98">
        <v>4</v>
      </c>
      <c r="D28" s="98"/>
      <c r="E28" s="98"/>
      <c r="F28" s="98">
        <v>993</v>
      </c>
      <c r="G28" s="98"/>
      <c r="H28" s="98">
        <v>6</v>
      </c>
      <c r="I28" s="98">
        <v>993</v>
      </c>
    </row>
    <row r="29" spans="1:9">
      <c r="A29" s="152" t="s">
        <v>248</v>
      </c>
      <c r="B29" s="98">
        <v>14</v>
      </c>
      <c r="C29" s="98">
        <v>14</v>
      </c>
      <c r="D29" s="98"/>
      <c r="E29" s="98">
        <v>599</v>
      </c>
      <c r="F29" s="98">
        <v>599</v>
      </c>
      <c r="G29" s="98"/>
      <c r="H29" s="98">
        <v>28</v>
      </c>
      <c r="I29" s="98">
        <v>599</v>
      </c>
    </row>
    <row r="30" spans="1:9">
      <c r="A30" s="153" t="s">
        <v>2102</v>
      </c>
      <c r="B30" s="98">
        <v>1</v>
      </c>
      <c r="C30" s="98">
        <v>1</v>
      </c>
      <c r="D30" s="98"/>
      <c r="E30" s="98">
        <v>200</v>
      </c>
      <c r="F30" s="98">
        <v>200</v>
      </c>
      <c r="G30" s="98"/>
      <c r="H30" s="98">
        <v>2</v>
      </c>
      <c r="I30" s="98">
        <v>200</v>
      </c>
    </row>
    <row r="31" spans="1:9">
      <c r="A31" s="153" t="s">
        <v>2226</v>
      </c>
      <c r="B31" s="98">
        <v>2</v>
      </c>
      <c r="C31" s="98">
        <v>3</v>
      </c>
      <c r="D31" s="98"/>
      <c r="E31" s="98">
        <v>25</v>
      </c>
      <c r="F31" s="98">
        <v>25</v>
      </c>
      <c r="G31" s="98"/>
      <c r="H31" s="98">
        <v>5</v>
      </c>
      <c r="I31" s="98">
        <v>25</v>
      </c>
    </row>
    <row r="32" spans="1:9">
      <c r="A32" s="153" t="s">
        <v>2264</v>
      </c>
      <c r="B32" s="98">
        <v>2</v>
      </c>
      <c r="C32" s="98">
        <v>4</v>
      </c>
      <c r="D32" s="98"/>
      <c r="E32" s="98">
        <v>599</v>
      </c>
      <c r="F32" s="98">
        <v>599</v>
      </c>
      <c r="G32" s="98"/>
      <c r="H32" s="98">
        <v>6</v>
      </c>
      <c r="I32" s="98">
        <v>599</v>
      </c>
    </row>
    <row r="33" spans="1:9">
      <c r="A33" s="153" t="s">
        <v>2274</v>
      </c>
      <c r="B33" s="98">
        <v>2</v>
      </c>
      <c r="C33" s="98">
        <v>4</v>
      </c>
      <c r="D33" s="98"/>
      <c r="E33" s="98">
        <v>548</v>
      </c>
      <c r="F33" s="98">
        <v>548</v>
      </c>
      <c r="G33" s="98"/>
      <c r="H33" s="98">
        <v>6</v>
      </c>
      <c r="I33" s="98">
        <v>548</v>
      </c>
    </row>
    <row r="34" spans="1:9">
      <c r="A34" s="153" t="s">
        <v>2367</v>
      </c>
      <c r="B34" s="98">
        <v>1</v>
      </c>
      <c r="C34" s="98"/>
      <c r="D34" s="98"/>
      <c r="E34" s="98">
        <v>200</v>
      </c>
      <c r="F34" s="98"/>
      <c r="G34" s="98"/>
      <c r="H34" s="98">
        <v>1</v>
      </c>
      <c r="I34" s="98">
        <v>200</v>
      </c>
    </row>
    <row r="35" spans="1:9">
      <c r="A35" s="153" t="s">
        <v>2368</v>
      </c>
      <c r="B35" s="98">
        <v>1</v>
      </c>
      <c r="C35" s="98"/>
      <c r="D35" s="98"/>
      <c r="E35" s="98">
        <v>300</v>
      </c>
      <c r="F35" s="98"/>
      <c r="G35" s="98"/>
      <c r="H35" s="98">
        <v>1</v>
      </c>
      <c r="I35" s="98">
        <v>300</v>
      </c>
    </row>
    <row r="36" spans="1:9">
      <c r="A36" s="153" t="s">
        <v>2370</v>
      </c>
      <c r="B36" s="98">
        <v>1</v>
      </c>
      <c r="C36" s="98"/>
      <c r="D36" s="98"/>
      <c r="E36" s="98">
        <v>300</v>
      </c>
      <c r="F36" s="98"/>
      <c r="G36" s="98"/>
      <c r="H36" s="98">
        <v>1</v>
      </c>
      <c r="I36" s="98">
        <v>300</v>
      </c>
    </row>
    <row r="37" spans="1:9">
      <c r="A37" s="153" t="s">
        <v>2373</v>
      </c>
      <c r="B37" s="98">
        <v>1</v>
      </c>
      <c r="C37" s="98"/>
      <c r="D37" s="98"/>
      <c r="E37" s="98">
        <v>450</v>
      </c>
      <c r="F37" s="98"/>
      <c r="G37" s="98"/>
      <c r="H37" s="98">
        <v>1</v>
      </c>
      <c r="I37" s="98">
        <v>450</v>
      </c>
    </row>
    <row r="38" spans="1:9">
      <c r="A38" s="153" t="s">
        <v>2374</v>
      </c>
      <c r="B38" s="98">
        <v>1</v>
      </c>
      <c r="C38" s="98"/>
      <c r="D38" s="98"/>
      <c r="E38" s="98">
        <v>300</v>
      </c>
      <c r="F38" s="98"/>
      <c r="G38" s="98"/>
      <c r="H38" s="98">
        <v>1</v>
      </c>
      <c r="I38" s="98">
        <v>300</v>
      </c>
    </row>
    <row r="39" spans="1:9">
      <c r="A39" s="153" t="s">
        <v>2375</v>
      </c>
      <c r="B39" s="98">
        <v>1</v>
      </c>
      <c r="C39" s="98"/>
      <c r="D39" s="98"/>
      <c r="E39" s="98">
        <v>150</v>
      </c>
      <c r="F39" s="98"/>
      <c r="G39" s="98"/>
      <c r="H39" s="98">
        <v>1</v>
      </c>
      <c r="I39" s="98">
        <v>150</v>
      </c>
    </row>
    <row r="40" spans="1:9">
      <c r="A40" s="153" t="s">
        <v>2420</v>
      </c>
      <c r="B40" s="98">
        <v>1</v>
      </c>
      <c r="C40" s="98">
        <v>2</v>
      </c>
      <c r="D40" s="98"/>
      <c r="E40" s="98">
        <v>288</v>
      </c>
      <c r="F40" s="98">
        <v>288</v>
      </c>
      <c r="G40" s="98"/>
      <c r="H40" s="98">
        <v>3</v>
      </c>
      <c r="I40" s="98">
        <v>288</v>
      </c>
    </row>
    <row r="41" spans="1:9">
      <c r="A41" s="152" t="s">
        <v>251</v>
      </c>
      <c r="B41" s="98">
        <v>2</v>
      </c>
      <c r="C41" s="98">
        <v>2</v>
      </c>
      <c r="D41" s="98"/>
      <c r="E41" s="98">
        <v>2300</v>
      </c>
      <c r="F41" s="98">
        <v>2300</v>
      </c>
      <c r="G41" s="98"/>
      <c r="H41" s="98">
        <v>4</v>
      </c>
      <c r="I41" s="98">
        <v>2300</v>
      </c>
    </row>
    <row r="42" spans="1:9">
      <c r="A42" s="153" t="s">
        <v>2326</v>
      </c>
      <c r="B42" s="98">
        <v>1</v>
      </c>
      <c r="C42" s="98">
        <v>2</v>
      </c>
      <c r="D42" s="98"/>
      <c r="E42" s="98">
        <v>2300</v>
      </c>
      <c r="F42" s="98">
        <v>2300</v>
      </c>
      <c r="G42" s="98"/>
      <c r="H42" s="98">
        <v>3</v>
      </c>
      <c r="I42" s="98">
        <v>2300</v>
      </c>
    </row>
    <row r="43" spans="1:9">
      <c r="A43" s="153" t="s">
        <v>2361</v>
      </c>
      <c r="B43" s="98">
        <v>1</v>
      </c>
      <c r="C43" s="98"/>
      <c r="D43" s="98"/>
      <c r="E43" s="98"/>
      <c r="F43" s="98"/>
      <c r="G43" s="98"/>
      <c r="H43" s="98">
        <v>1</v>
      </c>
      <c r="I43" s="98"/>
    </row>
    <row r="44" spans="1:9">
      <c r="A44" s="152" t="s">
        <v>255</v>
      </c>
      <c r="B44" s="98">
        <v>4</v>
      </c>
      <c r="C44" s="98">
        <v>9</v>
      </c>
      <c r="D44" s="98"/>
      <c r="E44" s="98">
        <v>4224</v>
      </c>
      <c r="F44" s="98">
        <v>3840</v>
      </c>
      <c r="G44" s="98"/>
      <c r="H44" s="98">
        <v>13</v>
      </c>
      <c r="I44" s="98">
        <v>4224</v>
      </c>
    </row>
    <row r="45" spans="1:9">
      <c r="A45" s="153" t="s">
        <v>2111</v>
      </c>
      <c r="B45" s="98"/>
      <c r="C45" s="98">
        <v>1</v>
      </c>
      <c r="D45" s="98"/>
      <c r="E45" s="98"/>
      <c r="F45" s="98">
        <v>853</v>
      </c>
      <c r="G45" s="98"/>
      <c r="H45" s="98">
        <v>1</v>
      </c>
      <c r="I45" s="98">
        <v>853</v>
      </c>
    </row>
    <row r="46" spans="1:9">
      <c r="A46" s="153" t="s">
        <v>2117</v>
      </c>
      <c r="B46" s="98"/>
      <c r="C46" s="98">
        <v>1</v>
      </c>
      <c r="D46" s="98"/>
      <c r="E46" s="98"/>
      <c r="F46" s="98">
        <v>3840</v>
      </c>
      <c r="G46" s="98"/>
      <c r="H46" s="98">
        <v>1</v>
      </c>
      <c r="I46" s="98">
        <v>3840</v>
      </c>
    </row>
    <row r="47" spans="1:9">
      <c r="A47" s="153" t="s">
        <v>2124</v>
      </c>
      <c r="B47" s="98">
        <v>1</v>
      </c>
      <c r="C47" s="98">
        <v>1</v>
      </c>
      <c r="D47" s="98"/>
      <c r="E47" s="98">
        <v>113</v>
      </c>
      <c r="F47" s="98">
        <v>180</v>
      </c>
      <c r="G47" s="98"/>
      <c r="H47" s="98">
        <v>2</v>
      </c>
      <c r="I47" s="98">
        <v>180</v>
      </c>
    </row>
    <row r="48" spans="1:9">
      <c r="A48" s="153" t="s">
        <v>2133</v>
      </c>
      <c r="B48" s="98"/>
      <c r="C48" s="98">
        <v>1</v>
      </c>
      <c r="D48" s="98"/>
      <c r="E48" s="98"/>
      <c r="F48" s="98">
        <v>85</v>
      </c>
      <c r="G48" s="98"/>
      <c r="H48" s="98">
        <v>1</v>
      </c>
      <c r="I48" s="98">
        <v>85</v>
      </c>
    </row>
    <row r="49" spans="1:9">
      <c r="A49" s="153" t="s">
        <v>2145</v>
      </c>
      <c r="B49" s="98"/>
      <c r="C49" s="98">
        <v>2</v>
      </c>
      <c r="D49" s="98"/>
      <c r="E49" s="98"/>
      <c r="F49" s="98"/>
      <c r="G49" s="98"/>
      <c r="H49" s="98">
        <v>2</v>
      </c>
      <c r="I49" s="98"/>
    </row>
    <row r="50" spans="1:9">
      <c r="A50" s="153" t="s">
        <v>2227</v>
      </c>
      <c r="B50" s="98">
        <v>1</v>
      </c>
      <c r="C50" s="98">
        <v>3</v>
      </c>
      <c r="D50" s="98"/>
      <c r="E50" s="98">
        <v>25</v>
      </c>
      <c r="F50" s="98">
        <v>25</v>
      </c>
      <c r="G50" s="98"/>
      <c r="H50" s="98">
        <v>4</v>
      </c>
      <c r="I50" s="98">
        <v>25</v>
      </c>
    </row>
    <row r="51" spans="1:9">
      <c r="A51" s="153" t="s">
        <v>2275</v>
      </c>
      <c r="B51" s="98">
        <v>1</v>
      </c>
      <c r="C51" s="98"/>
      <c r="D51" s="98"/>
      <c r="E51" s="98">
        <v>972</v>
      </c>
      <c r="F51" s="98"/>
      <c r="G51" s="98"/>
      <c r="H51" s="98">
        <v>1</v>
      </c>
      <c r="I51" s="98">
        <v>972</v>
      </c>
    </row>
    <row r="52" spans="1:9">
      <c r="A52" s="153" t="s">
        <v>2495</v>
      </c>
      <c r="B52" s="98">
        <v>1</v>
      </c>
      <c r="C52" s="98"/>
      <c r="D52" s="98"/>
      <c r="E52" s="98">
        <v>4224</v>
      </c>
      <c r="F52" s="98"/>
      <c r="G52" s="98"/>
      <c r="H52" s="98">
        <v>1</v>
      </c>
      <c r="I52" s="98">
        <v>4224</v>
      </c>
    </row>
    <row r="53" spans="1:9">
      <c r="A53" s="152" t="s">
        <v>258</v>
      </c>
      <c r="B53" s="98">
        <v>1</v>
      </c>
      <c r="C53" s="98">
        <v>3</v>
      </c>
      <c r="D53" s="98"/>
      <c r="E53" s="98">
        <v>25</v>
      </c>
      <c r="F53" s="98">
        <v>25</v>
      </c>
      <c r="G53" s="98"/>
      <c r="H53" s="98">
        <v>4</v>
      </c>
      <c r="I53" s="98">
        <v>25</v>
      </c>
    </row>
    <row r="54" spans="1:9">
      <c r="A54" s="153" t="s">
        <v>2228</v>
      </c>
      <c r="B54" s="98">
        <v>1</v>
      </c>
      <c r="C54" s="98">
        <v>3</v>
      </c>
      <c r="D54" s="98"/>
      <c r="E54" s="98">
        <v>25</v>
      </c>
      <c r="F54" s="98">
        <v>25</v>
      </c>
      <c r="G54" s="98"/>
      <c r="H54" s="98">
        <v>4</v>
      </c>
      <c r="I54" s="98">
        <v>25</v>
      </c>
    </row>
    <row r="55" spans="1:9">
      <c r="A55" s="152" t="s">
        <v>261</v>
      </c>
      <c r="B55" s="98">
        <v>10</v>
      </c>
      <c r="C55" s="98">
        <v>9</v>
      </c>
      <c r="D55" s="98"/>
      <c r="E55" s="98">
        <v>670</v>
      </c>
      <c r="F55" s="98">
        <v>360</v>
      </c>
      <c r="G55" s="98"/>
      <c r="H55" s="98">
        <v>19</v>
      </c>
      <c r="I55" s="98">
        <v>670</v>
      </c>
    </row>
    <row r="56" spans="1:9">
      <c r="A56" s="153" t="s">
        <v>2125</v>
      </c>
      <c r="B56" s="98">
        <v>1</v>
      </c>
      <c r="C56" s="98">
        <v>1</v>
      </c>
      <c r="D56" s="98"/>
      <c r="E56" s="98">
        <v>60</v>
      </c>
      <c r="F56" s="98">
        <v>360</v>
      </c>
      <c r="G56" s="98"/>
      <c r="H56" s="98">
        <v>2</v>
      </c>
      <c r="I56" s="98">
        <v>360</v>
      </c>
    </row>
    <row r="57" spans="1:9">
      <c r="A57" s="153" t="s">
        <v>2134</v>
      </c>
      <c r="B57" s="98"/>
      <c r="C57" s="98">
        <v>1</v>
      </c>
      <c r="D57" s="98"/>
      <c r="E57" s="98"/>
      <c r="F57" s="98">
        <v>170</v>
      </c>
      <c r="G57" s="98"/>
      <c r="H57" s="98">
        <v>1</v>
      </c>
      <c r="I57" s="98">
        <v>170</v>
      </c>
    </row>
    <row r="58" spans="1:9">
      <c r="A58" s="153" t="s">
        <v>2151</v>
      </c>
      <c r="B58" s="98"/>
      <c r="C58" s="98">
        <v>2</v>
      </c>
      <c r="D58" s="98"/>
      <c r="E58" s="98"/>
      <c r="F58" s="98"/>
      <c r="G58" s="98"/>
      <c r="H58" s="98">
        <v>2</v>
      </c>
      <c r="I58" s="98"/>
    </row>
    <row r="59" spans="1:9">
      <c r="A59" s="153" t="s">
        <v>2157</v>
      </c>
      <c r="B59" s="98">
        <v>1</v>
      </c>
      <c r="C59" s="98"/>
      <c r="D59" s="98"/>
      <c r="E59" s="98">
        <v>670</v>
      </c>
      <c r="F59" s="98"/>
      <c r="G59" s="98"/>
      <c r="H59" s="98">
        <v>1</v>
      </c>
      <c r="I59" s="98">
        <v>670</v>
      </c>
    </row>
    <row r="60" spans="1:9">
      <c r="A60" s="153" t="s">
        <v>2158</v>
      </c>
      <c r="B60" s="98">
        <v>1</v>
      </c>
      <c r="C60" s="98"/>
      <c r="D60" s="98"/>
      <c r="E60" s="98">
        <v>50</v>
      </c>
      <c r="F60" s="98"/>
      <c r="G60" s="98"/>
      <c r="H60" s="98">
        <v>1</v>
      </c>
      <c r="I60" s="98">
        <v>50</v>
      </c>
    </row>
    <row r="61" spans="1:9">
      <c r="A61" s="153" t="s">
        <v>2159</v>
      </c>
      <c r="B61" s="98">
        <v>1</v>
      </c>
      <c r="C61" s="98"/>
      <c r="D61" s="98"/>
      <c r="E61" s="98">
        <v>50</v>
      </c>
      <c r="F61" s="98"/>
      <c r="G61" s="98"/>
      <c r="H61" s="98">
        <v>1</v>
      </c>
      <c r="I61" s="98">
        <v>50</v>
      </c>
    </row>
    <row r="62" spans="1:9">
      <c r="A62" s="153" t="s">
        <v>2160</v>
      </c>
      <c r="B62" s="98">
        <v>1</v>
      </c>
      <c r="C62" s="98"/>
      <c r="D62" s="98"/>
      <c r="E62" s="98">
        <v>50</v>
      </c>
      <c r="F62" s="98"/>
      <c r="G62" s="98"/>
      <c r="H62" s="98">
        <v>1</v>
      </c>
      <c r="I62" s="98">
        <v>50</v>
      </c>
    </row>
    <row r="63" spans="1:9">
      <c r="A63" s="153" t="s">
        <v>2229</v>
      </c>
      <c r="B63" s="98">
        <v>1</v>
      </c>
      <c r="C63" s="98">
        <v>3</v>
      </c>
      <c r="D63" s="98"/>
      <c r="E63" s="98">
        <v>25</v>
      </c>
      <c r="F63" s="98">
        <v>25</v>
      </c>
      <c r="G63" s="98"/>
      <c r="H63" s="98">
        <v>4</v>
      </c>
      <c r="I63" s="98">
        <v>25</v>
      </c>
    </row>
    <row r="64" spans="1:9">
      <c r="A64" s="153" t="s">
        <v>2416</v>
      </c>
      <c r="B64" s="98">
        <v>1</v>
      </c>
      <c r="C64" s="98">
        <v>2</v>
      </c>
      <c r="D64" s="98"/>
      <c r="E64" s="98">
        <v>288</v>
      </c>
      <c r="F64" s="98">
        <v>288</v>
      </c>
      <c r="G64" s="98"/>
      <c r="H64" s="98">
        <v>3</v>
      </c>
      <c r="I64" s="98">
        <v>288</v>
      </c>
    </row>
    <row r="65" spans="1:9">
      <c r="A65" s="153" t="s">
        <v>2495</v>
      </c>
      <c r="B65" s="98">
        <v>3</v>
      </c>
      <c r="C65" s="98"/>
      <c r="D65" s="98"/>
      <c r="E65" s="98">
        <v>500</v>
      </c>
      <c r="F65" s="98"/>
      <c r="G65" s="98"/>
      <c r="H65" s="98">
        <v>3</v>
      </c>
      <c r="I65" s="98">
        <v>500</v>
      </c>
    </row>
    <row r="66" spans="1:9">
      <c r="A66" s="152" t="s">
        <v>18</v>
      </c>
      <c r="B66" s="98">
        <v>49</v>
      </c>
      <c r="C66" s="98">
        <v>71</v>
      </c>
      <c r="D66" s="98"/>
      <c r="E66" s="98">
        <v>1597</v>
      </c>
      <c r="F66" s="98">
        <v>1626</v>
      </c>
      <c r="G66" s="98"/>
      <c r="H66" s="98">
        <v>120</v>
      </c>
      <c r="I66" s="98">
        <v>1626</v>
      </c>
    </row>
    <row r="67" spans="1:9">
      <c r="A67" s="153" t="s">
        <v>1979</v>
      </c>
      <c r="B67" s="98">
        <v>2</v>
      </c>
      <c r="C67" s="98">
        <v>4</v>
      </c>
      <c r="D67" s="98"/>
      <c r="E67" s="98">
        <v>180</v>
      </c>
      <c r="F67" s="98">
        <v>180</v>
      </c>
      <c r="G67" s="98"/>
      <c r="H67" s="98">
        <v>6</v>
      </c>
      <c r="I67" s="98">
        <v>180</v>
      </c>
    </row>
    <row r="68" spans="1:9">
      <c r="A68" s="153" t="s">
        <v>1980</v>
      </c>
      <c r="B68" s="98">
        <v>2</v>
      </c>
      <c r="C68" s="98">
        <v>4</v>
      </c>
      <c r="D68" s="98"/>
      <c r="E68" s="98">
        <v>300</v>
      </c>
      <c r="F68" s="98">
        <v>300</v>
      </c>
      <c r="G68" s="98"/>
      <c r="H68" s="98">
        <v>6</v>
      </c>
      <c r="I68" s="98">
        <v>300</v>
      </c>
    </row>
    <row r="69" spans="1:9">
      <c r="A69" s="153" t="s">
        <v>1983</v>
      </c>
      <c r="B69" s="98">
        <v>2</v>
      </c>
      <c r="C69" s="98">
        <v>4</v>
      </c>
      <c r="D69" s="98"/>
      <c r="E69" s="98">
        <v>150</v>
      </c>
      <c r="F69" s="98">
        <v>150</v>
      </c>
      <c r="G69" s="98"/>
      <c r="H69" s="98">
        <v>6</v>
      </c>
      <c r="I69" s="98">
        <v>150</v>
      </c>
    </row>
    <row r="70" spans="1:9">
      <c r="A70" s="153" t="s">
        <v>1984</v>
      </c>
      <c r="B70" s="98">
        <v>1</v>
      </c>
      <c r="C70" s="98">
        <v>1</v>
      </c>
      <c r="D70" s="98"/>
      <c r="E70" s="98">
        <v>993</v>
      </c>
      <c r="F70" s="98"/>
      <c r="G70" s="98"/>
      <c r="H70" s="98">
        <v>2</v>
      </c>
      <c r="I70" s="98">
        <v>993</v>
      </c>
    </row>
    <row r="71" spans="1:9">
      <c r="A71" s="153" t="s">
        <v>1985</v>
      </c>
      <c r="B71" s="98">
        <v>1</v>
      </c>
      <c r="C71" s="98">
        <v>1</v>
      </c>
      <c r="D71" s="98"/>
      <c r="E71" s="98"/>
      <c r="F71" s="98"/>
      <c r="G71" s="98"/>
      <c r="H71" s="98">
        <v>2</v>
      </c>
      <c r="I71" s="98"/>
    </row>
    <row r="72" spans="1:9">
      <c r="A72" s="153" t="s">
        <v>1986</v>
      </c>
      <c r="B72" s="98">
        <v>1</v>
      </c>
      <c r="C72" s="98">
        <v>1</v>
      </c>
      <c r="D72" s="98"/>
      <c r="E72" s="98">
        <v>993</v>
      </c>
      <c r="F72" s="98">
        <v>993</v>
      </c>
      <c r="G72" s="98"/>
      <c r="H72" s="98">
        <v>2</v>
      </c>
      <c r="I72" s="98">
        <v>993</v>
      </c>
    </row>
    <row r="73" spans="1:9">
      <c r="A73" s="153" t="s">
        <v>1987</v>
      </c>
      <c r="B73" s="98">
        <v>1</v>
      </c>
      <c r="C73" s="98">
        <v>1</v>
      </c>
      <c r="D73" s="98"/>
      <c r="E73" s="98">
        <v>993</v>
      </c>
      <c r="F73" s="98">
        <v>993</v>
      </c>
      <c r="G73" s="98"/>
      <c r="H73" s="98">
        <v>2</v>
      </c>
      <c r="I73" s="98">
        <v>993</v>
      </c>
    </row>
    <row r="74" spans="1:9">
      <c r="A74" s="153" t="s">
        <v>1988</v>
      </c>
      <c r="B74" s="98">
        <v>1</v>
      </c>
      <c r="C74" s="98">
        <v>1</v>
      </c>
      <c r="D74" s="98"/>
      <c r="E74" s="98">
        <v>993</v>
      </c>
      <c r="F74" s="98">
        <v>993</v>
      </c>
      <c r="G74" s="98"/>
      <c r="H74" s="98">
        <v>2</v>
      </c>
      <c r="I74" s="98">
        <v>993</v>
      </c>
    </row>
    <row r="75" spans="1:9">
      <c r="A75" s="153" t="s">
        <v>1989</v>
      </c>
      <c r="B75" s="98">
        <v>1</v>
      </c>
      <c r="C75" s="98">
        <v>1</v>
      </c>
      <c r="D75" s="98"/>
      <c r="E75" s="98">
        <v>993</v>
      </c>
      <c r="F75" s="98">
        <v>993</v>
      </c>
      <c r="G75" s="98"/>
      <c r="H75" s="98">
        <v>2</v>
      </c>
      <c r="I75" s="98">
        <v>993</v>
      </c>
    </row>
    <row r="76" spans="1:9">
      <c r="A76" s="153" t="s">
        <v>1990</v>
      </c>
      <c r="B76" s="98">
        <v>1</v>
      </c>
      <c r="C76" s="98">
        <v>1</v>
      </c>
      <c r="D76" s="98"/>
      <c r="E76" s="98">
        <v>993</v>
      </c>
      <c r="F76" s="98">
        <v>993</v>
      </c>
      <c r="G76" s="98"/>
      <c r="H76" s="98">
        <v>2</v>
      </c>
      <c r="I76" s="98">
        <v>993</v>
      </c>
    </row>
    <row r="77" spans="1:9">
      <c r="A77" s="153" t="s">
        <v>1991</v>
      </c>
      <c r="B77" s="98">
        <v>1</v>
      </c>
      <c r="C77" s="98">
        <v>1</v>
      </c>
      <c r="D77" s="98"/>
      <c r="E77" s="98">
        <v>993</v>
      </c>
      <c r="F77" s="98">
        <v>993</v>
      </c>
      <c r="G77" s="98"/>
      <c r="H77" s="98">
        <v>2</v>
      </c>
      <c r="I77" s="98">
        <v>993</v>
      </c>
    </row>
    <row r="78" spans="1:9">
      <c r="A78" s="153" t="s">
        <v>1992</v>
      </c>
      <c r="B78" s="98">
        <v>1</v>
      </c>
      <c r="C78" s="98"/>
      <c r="D78" s="98"/>
      <c r="E78" s="98">
        <v>993</v>
      </c>
      <c r="F78" s="98"/>
      <c r="G78" s="98"/>
      <c r="H78" s="98">
        <v>1</v>
      </c>
      <c r="I78" s="98">
        <v>993</v>
      </c>
    </row>
    <row r="79" spans="1:9">
      <c r="A79" s="153" t="s">
        <v>1994</v>
      </c>
      <c r="B79" s="98">
        <v>1</v>
      </c>
      <c r="C79" s="98">
        <v>2</v>
      </c>
      <c r="D79" s="98"/>
      <c r="E79" s="98"/>
      <c r="F79" s="98"/>
      <c r="G79" s="98"/>
      <c r="H79" s="98">
        <v>3</v>
      </c>
      <c r="I79" s="98"/>
    </row>
    <row r="80" spans="1:9">
      <c r="A80" s="153" t="s">
        <v>1995</v>
      </c>
      <c r="B80" s="98">
        <v>1</v>
      </c>
      <c r="C80" s="98">
        <v>2</v>
      </c>
      <c r="D80" s="98"/>
      <c r="E80" s="98"/>
      <c r="F80" s="98"/>
      <c r="G80" s="98"/>
      <c r="H80" s="98">
        <v>3</v>
      </c>
      <c r="I80" s="98"/>
    </row>
    <row r="81" spans="1:9">
      <c r="A81" s="153" t="s">
        <v>1996</v>
      </c>
      <c r="B81" s="98">
        <v>1</v>
      </c>
      <c r="C81" s="98">
        <v>2</v>
      </c>
      <c r="D81" s="98"/>
      <c r="E81" s="98"/>
      <c r="F81" s="98"/>
      <c r="G81" s="98"/>
      <c r="H81" s="98">
        <v>3</v>
      </c>
      <c r="I81" s="98"/>
    </row>
    <row r="82" spans="1:9">
      <c r="A82" s="153" t="s">
        <v>1997</v>
      </c>
      <c r="B82" s="98">
        <v>1</v>
      </c>
      <c r="C82" s="98">
        <v>2</v>
      </c>
      <c r="D82" s="98"/>
      <c r="E82" s="98"/>
      <c r="F82" s="98"/>
      <c r="G82" s="98"/>
      <c r="H82" s="98">
        <v>3</v>
      </c>
      <c r="I82" s="98"/>
    </row>
    <row r="83" spans="1:9">
      <c r="A83" s="153" t="s">
        <v>2110</v>
      </c>
      <c r="B83" s="98"/>
      <c r="C83" s="98">
        <v>1</v>
      </c>
      <c r="D83" s="98"/>
      <c r="E83" s="98"/>
      <c r="F83" s="98">
        <v>1626</v>
      </c>
      <c r="G83" s="98"/>
      <c r="H83" s="98">
        <v>1</v>
      </c>
      <c r="I83" s="98">
        <v>1626</v>
      </c>
    </row>
    <row r="84" spans="1:9">
      <c r="A84" s="153" t="s">
        <v>2126</v>
      </c>
      <c r="B84" s="98">
        <v>1</v>
      </c>
      <c r="C84" s="98">
        <v>1</v>
      </c>
      <c r="D84" s="98"/>
      <c r="E84" s="98">
        <v>6</v>
      </c>
      <c r="F84" s="98">
        <v>180</v>
      </c>
      <c r="G84" s="98"/>
      <c r="H84" s="98">
        <v>2</v>
      </c>
      <c r="I84" s="98">
        <v>180</v>
      </c>
    </row>
    <row r="85" spans="1:9">
      <c r="A85" s="153" t="s">
        <v>2135</v>
      </c>
      <c r="B85" s="98"/>
      <c r="C85" s="98">
        <v>1</v>
      </c>
      <c r="D85" s="98"/>
      <c r="E85" s="98"/>
      <c r="F85" s="98">
        <v>85</v>
      </c>
      <c r="G85" s="98"/>
      <c r="H85" s="98">
        <v>1</v>
      </c>
      <c r="I85" s="98">
        <v>85</v>
      </c>
    </row>
    <row r="86" spans="1:9">
      <c r="A86" s="153" t="s">
        <v>2141</v>
      </c>
      <c r="B86" s="98"/>
      <c r="C86" s="98">
        <v>1</v>
      </c>
      <c r="D86" s="98"/>
      <c r="E86" s="98"/>
      <c r="F86" s="98"/>
      <c r="G86" s="98"/>
      <c r="H86" s="98">
        <v>1</v>
      </c>
      <c r="I86" s="98"/>
    </row>
    <row r="87" spans="1:9">
      <c r="A87" s="153" t="s">
        <v>2142</v>
      </c>
      <c r="B87" s="98"/>
      <c r="C87" s="98">
        <v>1</v>
      </c>
      <c r="D87" s="98"/>
      <c r="E87" s="98"/>
      <c r="F87" s="98"/>
      <c r="G87" s="98"/>
      <c r="H87" s="98">
        <v>1</v>
      </c>
      <c r="I87" s="98"/>
    </row>
    <row r="88" spans="1:9">
      <c r="A88" s="153" t="s">
        <v>2144</v>
      </c>
      <c r="B88" s="98"/>
      <c r="C88" s="98">
        <v>1</v>
      </c>
      <c r="D88" s="98"/>
      <c r="E88" s="98"/>
      <c r="F88" s="98"/>
      <c r="G88" s="98"/>
      <c r="H88" s="98">
        <v>1</v>
      </c>
      <c r="I88" s="98"/>
    </row>
    <row r="89" spans="1:9">
      <c r="A89" s="153" t="s">
        <v>2146</v>
      </c>
      <c r="B89" s="98"/>
      <c r="C89" s="98">
        <v>2</v>
      </c>
      <c r="D89" s="98"/>
      <c r="E89" s="98"/>
      <c r="F89" s="98"/>
      <c r="G89" s="98"/>
      <c r="H89" s="98">
        <v>2</v>
      </c>
      <c r="I89" s="98"/>
    </row>
    <row r="90" spans="1:9">
      <c r="A90" s="153" t="s">
        <v>2149</v>
      </c>
      <c r="B90" s="98"/>
      <c r="C90" s="98">
        <v>2</v>
      </c>
      <c r="D90" s="98"/>
      <c r="E90" s="98"/>
      <c r="F90" s="98"/>
      <c r="G90" s="98"/>
      <c r="H90" s="98">
        <v>2</v>
      </c>
      <c r="I90" s="98"/>
    </row>
    <row r="91" spans="1:9">
      <c r="A91" s="153" t="s">
        <v>2156</v>
      </c>
      <c r="B91" s="98">
        <v>1</v>
      </c>
      <c r="C91" s="98"/>
      <c r="D91" s="98"/>
      <c r="E91" s="98">
        <v>800</v>
      </c>
      <c r="F91" s="98"/>
      <c r="G91" s="98"/>
      <c r="H91" s="98">
        <v>1</v>
      </c>
      <c r="I91" s="98">
        <v>800</v>
      </c>
    </row>
    <row r="92" spans="1:9">
      <c r="A92" s="153" t="s">
        <v>2195</v>
      </c>
      <c r="B92" s="98">
        <v>1</v>
      </c>
      <c r="C92" s="98"/>
      <c r="D92" s="98"/>
      <c r="E92" s="98">
        <v>100</v>
      </c>
      <c r="F92" s="98"/>
      <c r="G92" s="98"/>
      <c r="H92" s="98">
        <v>1</v>
      </c>
      <c r="I92" s="98">
        <v>100</v>
      </c>
    </row>
    <row r="93" spans="1:9">
      <c r="A93" s="153" t="s">
        <v>2196</v>
      </c>
      <c r="B93" s="98">
        <v>1</v>
      </c>
      <c r="C93" s="98"/>
      <c r="D93" s="98"/>
      <c r="E93" s="98">
        <v>200</v>
      </c>
      <c r="F93" s="98"/>
      <c r="G93" s="98"/>
      <c r="H93" s="98">
        <v>1</v>
      </c>
      <c r="I93" s="98">
        <v>200</v>
      </c>
    </row>
    <row r="94" spans="1:9">
      <c r="A94" s="153" t="s">
        <v>2230</v>
      </c>
      <c r="B94" s="98">
        <v>1</v>
      </c>
      <c r="C94" s="98">
        <v>3</v>
      </c>
      <c r="D94" s="98"/>
      <c r="E94" s="98">
        <v>75</v>
      </c>
      <c r="F94" s="98">
        <v>75</v>
      </c>
      <c r="G94" s="98"/>
      <c r="H94" s="98">
        <v>4</v>
      </c>
      <c r="I94" s="98">
        <v>75</v>
      </c>
    </row>
    <row r="95" spans="1:9">
      <c r="A95" s="153" t="s">
        <v>2257</v>
      </c>
      <c r="B95" s="98">
        <v>1</v>
      </c>
      <c r="C95" s="98">
        <v>1</v>
      </c>
      <c r="D95" s="98"/>
      <c r="E95" s="98">
        <v>375</v>
      </c>
      <c r="F95" s="98">
        <v>375</v>
      </c>
      <c r="G95" s="98"/>
      <c r="H95" s="98">
        <v>2</v>
      </c>
      <c r="I95" s="98">
        <v>375</v>
      </c>
    </row>
    <row r="96" spans="1:9">
      <c r="A96" s="153" t="s">
        <v>2265</v>
      </c>
      <c r="B96" s="98">
        <v>1</v>
      </c>
      <c r="C96" s="98"/>
      <c r="D96" s="98"/>
      <c r="E96" s="98">
        <v>997</v>
      </c>
      <c r="F96" s="98"/>
      <c r="G96" s="98"/>
      <c r="H96" s="98">
        <v>1</v>
      </c>
      <c r="I96" s="98">
        <v>997</v>
      </c>
    </row>
    <row r="97" spans="1:9">
      <c r="A97" s="153" t="s">
        <v>2268</v>
      </c>
      <c r="B97" s="98">
        <v>1</v>
      </c>
      <c r="C97" s="98">
        <v>5</v>
      </c>
      <c r="D97" s="98"/>
      <c r="E97" s="98">
        <v>558</v>
      </c>
      <c r="F97" s="98">
        <v>558</v>
      </c>
      <c r="G97" s="98"/>
      <c r="H97" s="98">
        <v>6</v>
      </c>
      <c r="I97" s="98">
        <v>558</v>
      </c>
    </row>
    <row r="98" spans="1:9">
      <c r="A98" s="153" t="s">
        <v>2273</v>
      </c>
      <c r="B98" s="98">
        <v>1</v>
      </c>
      <c r="C98" s="98">
        <v>1</v>
      </c>
      <c r="D98" s="98"/>
      <c r="E98" s="98">
        <v>1597</v>
      </c>
      <c r="F98" s="98">
        <v>1597</v>
      </c>
      <c r="G98" s="98"/>
      <c r="H98" s="98">
        <v>2</v>
      </c>
      <c r="I98" s="98">
        <v>1597</v>
      </c>
    </row>
    <row r="99" spans="1:9">
      <c r="A99" s="153" t="s">
        <v>2279</v>
      </c>
      <c r="B99" s="98">
        <v>1</v>
      </c>
      <c r="C99" s="98"/>
      <c r="D99" s="98"/>
      <c r="E99" s="98">
        <v>14</v>
      </c>
      <c r="F99" s="98"/>
      <c r="G99" s="98"/>
      <c r="H99" s="98">
        <v>1</v>
      </c>
      <c r="I99" s="98">
        <v>14</v>
      </c>
    </row>
    <row r="100" spans="1:9">
      <c r="A100" s="153" t="s">
        <v>2280</v>
      </c>
      <c r="B100" s="98">
        <v>1</v>
      </c>
      <c r="C100" s="98"/>
      <c r="D100" s="98"/>
      <c r="E100" s="98">
        <v>73</v>
      </c>
      <c r="F100" s="98"/>
      <c r="G100" s="98"/>
      <c r="H100" s="98">
        <v>1</v>
      </c>
      <c r="I100" s="98">
        <v>73</v>
      </c>
    </row>
    <row r="101" spans="1:9">
      <c r="A101" s="153" t="s">
        <v>2281</v>
      </c>
      <c r="B101" s="98">
        <v>1</v>
      </c>
      <c r="C101" s="98"/>
      <c r="D101" s="98"/>
      <c r="E101" s="98">
        <v>95</v>
      </c>
      <c r="F101" s="98"/>
      <c r="G101" s="98"/>
      <c r="H101" s="98">
        <v>1</v>
      </c>
      <c r="I101" s="98">
        <v>95</v>
      </c>
    </row>
    <row r="102" spans="1:9">
      <c r="A102" s="153" t="s">
        <v>2286</v>
      </c>
      <c r="B102" s="98"/>
      <c r="C102" s="98">
        <v>1</v>
      </c>
      <c r="D102" s="98"/>
      <c r="E102" s="98"/>
      <c r="F102" s="98">
        <v>100</v>
      </c>
      <c r="G102" s="98"/>
      <c r="H102" s="98">
        <v>1</v>
      </c>
      <c r="I102" s="98">
        <v>100</v>
      </c>
    </row>
    <row r="103" spans="1:9">
      <c r="A103" s="153" t="s">
        <v>2287</v>
      </c>
      <c r="B103" s="98">
        <v>1</v>
      </c>
      <c r="C103" s="98">
        <v>1</v>
      </c>
      <c r="D103" s="98"/>
      <c r="E103" s="98">
        <v>100</v>
      </c>
      <c r="F103" s="98">
        <v>100</v>
      </c>
      <c r="G103" s="98"/>
      <c r="H103" s="98">
        <v>2</v>
      </c>
      <c r="I103" s="98">
        <v>100</v>
      </c>
    </row>
    <row r="104" spans="1:9">
      <c r="A104" s="153" t="s">
        <v>2288</v>
      </c>
      <c r="B104" s="98">
        <v>1</v>
      </c>
      <c r="C104" s="98">
        <v>1</v>
      </c>
      <c r="D104" s="98"/>
      <c r="E104" s="98">
        <v>100</v>
      </c>
      <c r="F104" s="98">
        <v>100</v>
      </c>
      <c r="G104" s="98"/>
      <c r="H104" s="98">
        <v>2</v>
      </c>
      <c r="I104" s="98">
        <v>100</v>
      </c>
    </row>
    <row r="105" spans="1:9">
      <c r="A105" s="153" t="s">
        <v>2289</v>
      </c>
      <c r="B105" s="98">
        <v>1</v>
      </c>
      <c r="C105" s="98">
        <v>1</v>
      </c>
      <c r="D105" s="98"/>
      <c r="E105" s="98">
        <v>200</v>
      </c>
      <c r="F105" s="98">
        <v>200</v>
      </c>
      <c r="G105" s="98"/>
      <c r="H105" s="98">
        <v>2</v>
      </c>
      <c r="I105" s="98">
        <v>200</v>
      </c>
    </row>
    <row r="106" spans="1:9">
      <c r="A106" s="153" t="s">
        <v>2291</v>
      </c>
      <c r="B106" s="98"/>
      <c r="C106" s="98">
        <v>1</v>
      </c>
      <c r="D106" s="98"/>
      <c r="E106" s="98"/>
      <c r="F106" s="98">
        <v>200</v>
      </c>
      <c r="G106" s="98"/>
      <c r="H106" s="98">
        <v>1</v>
      </c>
      <c r="I106" s="98">
        <v>200</v>
      </c>
    </row>
    <row r="107" spans="1:9">
      <c r="A107" s="153" t="s">
        <v>2292</v>
      </c>
      <c r="B107" s="98">
        <v>1</v>
      </c>
      <c r="C107" s="98">
        <v>1</v>
      </c>
      <c r="D107" s="98"/>
      <c r="E107" s="98">
        <v>65</v>
      </c>
      <c r="F107" s="98">
        <v>65</v>
      </c>
      <c r="G107" s="98"/>
      <c r="H107" s="98">
        <v>2</v>
      </c>
      <c r="I107" s="98">
        <v>65</v>
      </c>
    </row>
    <row r="108" spans="1:9">
      <c r="A108" s="153" t="s">
        <v>2294</v>
      </c>
      <c r="B108" s="98">
        <v>1</v>
      </c>
      <c r="C108" s="98">
        <v>1</v>
      </c>
      <c r="D108" s="98"/>
      <c r="E108" s="98">
        <v>35</v>
      </c>
      <c r="F108" s="98">
        <v>35</v>
      </c>
      <c r="G108" s="98"/>
      <c r="H108" s="98">
        <v>2</v>
      </c>
      <c r="I108" s="98">
        <v>35</v>
      </c>
    </row>
    <row r="109" spans="1:9">
      <c r="A109" s="153" t="s">
        <v>2311</v>
      </c>
      <c r="B109" s="98">
        <v>1</v>
      </c>
      <c r="C109" s="98">
        <v>2</v>
      </c>
      <c r="D109" s="98"/>
      <c r="E109" s="98"/>
      <c r="F109" s="98"/>
      <c r="G109" s="98"/>
      <c r="H109" s="98">
        <v>3</v>
      </c>
      <c r="I109" s="98"/>
    </row>
    <row r="110" spans="1:9">
      <c r="A110" s="153" t="s">
        <v>2315</v>
      </c>
      <c r="B110" s="98"/>
      <c r="C110" s="98">
        <v>2</v>
      </c>
      <c r="D110" s="98"/>
      <c r="E110" s="98"/>
      <c r="F110" s="98">
        <v>636</v>
      </c>
      <c r="G110" s="98"/>
      <c r="H110" s="98">
        <v>2</v>
      </c>
      <c r="I110" s="98">
        <v>636</v>
      </c>
    </row>
    <row r="111" spans="1:9">
      <c r="A111" s="153" t="s">
        <v>2317</v>
      </c>
      <c r="B111" s="98">
        <v>1</v>
      </c>
      <c r="C111" s="98">
        <v>2</v>
      </c>
      <c r="D111" s="98"/>
      <c r="E111" s="98"/>
      <c r="F111" s="98"/>
      <c r="G111" s="98"/>
      <c r="H111" s="98">
        <v>3</v>
      </c>
      <c r="I111" s="98"/>
    </row>
    <row r="112" spans="1:9">
      <c r="A112" s="153" t="s">
        <v>2318</v>
      </c>
      <c r="B112" s="98">
        <v>1</v>
      </c>
      <c r="C112" s="98">
        <v>2</v>
      </c>
      <c r="D112" s="98"/>
      <c r="E112" s="98"/>
      <c r="F112" s="98"/>
      <c r="G112" s="98"/>
      <c r="H112" s="98">
        <v>3</v>
      </c>
      <c r="I112" s="98"/>
    </row>
    <row r="113" spans="1:9">
      <c r="A113" s="153" t="s">
        <v>2322</v>
      </c>
      <c r="B113" s="98">
        <v>1</v>
      </c>
      <c r="C113" s="98">
        <v>2</v>
      </c>
      <c r="D113" s="98"/>
      <c r="E113" s="98"/>
      <c r="F113" s="98"/>
      <c r="G113" s="98"/>
      <c r="H113" s="98">
        <v>3</v>
      </c>
      <c r="I113" s="98"/>
    </row>
    <row r="114" spans="1:9">
      <c r="A114" s="153" t="s">
        <v>2323</v>
      </c>
      <c r="B114" s="98">
        <v>1</v>
      </c>
      <c r="C114" s="98">
        <v>2</v>
      </c>
      <c r="D114" s="98"/>
      <c r="E114" s="98"/>
      <c r="F114" s="98"/>
      <c r="G114" s="98"/>
      <c r="H114" s="98">
        <v>3</v>
      </c>
      <c r="I114" s="98"/>
    </row>
    <row r="115" spans="1:9">
      <c r="A115" s="153" t="s">
        <v>2330</v>
      </c>
      <c r="B115" s="98">
        <v>1</v>
      </c>
      <c r="C115" s="98"/>
      <c r="D115" s="98"/>
      <c r="E115" s="98"/>
      <c r="F115" s="98"/>
      <c r="G115" s="98"/>
      <c r="H115" s="98">
        <v>1</v>
      </c>
      <c r="I115" s="98"/>
    </row>
    <row r="116" spans="1:9">
      <c r="A116" s="153" t="s">
        <v>2331</v>
      </c>
      <c r="B116" s="98">
        <v>2</v>
      </c>
      <c r="C116" s="98"/>
      <c r="D116" s="98"/>
      <c r="E116" s="98"/>
      <c r="F116" s="98"/>
      <c r="G116" s="98"/>
      <c r="H116" s="98">
        <v>2</v>
      </c>
      <c r="I116" s="98"/>
    </row>
    <row r="117" spans="1:9">
      <c r="A117" s="153" t="s">
        <v>2332</v>
      </c>
      <c r="B117" s="98">
        <v>1</v>
      </c>
      <c r="C117" s="98"/>
      <c r="D117" s="98"/>
      <c r="E117" s="98"/>
      <c r="F117" s="98"/>
      <c r="G117" s="98"/>
      <c r="H117" s="98">
        <v>1</v>
      </c>
      <c r="I117" s="98"/>
    </row>
    <row r="118" spans="1:9">
      <c r="A118" s="153" t="s">
        <v>2339</v>
      </c>
      <c r="B118" s="98">
        <v>1</v>
      </c>
      <c r="C118" s="98">
        <v>2</v>
      </c>
      <c r="D118" s="98"/>
      <c r="E118" s="98">
        <v>249</v>
      </c>
      <c r="F118" s="98">
        <v>249</v>
      </c>
      <c r="G118" s="98"/>
      <c r="H118" s="98">
        <v>3</v>
      </c>
      <c r="I118" s="98">
        <v>249</v>
      </c>
    </row>
    <row r="119" spans="1:9">
      <c r="A119" s="153" t="s">
        <v>2344</v>
      </c>
      <c r="B119" s="98">
        <v>1</v>
      </c>
      <c r="C119" s="98"/>
      <c r="D119" s="98"/>
      <c r="E119" s="98">
        <v>1400</v>
      </c>
      <c r="F119" s="98"/>
      <c r="G119" s="98"/>
      <c r="H119" s="98">
        <v>1</v>
      </c>
      <c r="I119" s="98">
        <v>1400</v>
      </c>
    </row>
    <row r="120" spans="1:9">
      <c r="A120" s="153" t="s">
        <v>2414</v>
      </c>
      <c r="B120" s="98">
        <v>1</v>
      </c>
      <c r="C120" s="98">
        <v>2</v>
      </c>
      <c r="D120" s="98"/>
      <c r="E120" s="98">
        <v>288</v>
      </c>
      <c r="F120" s="98">
        <v>288</v>
      </c>
      <c r="G120" s="98"/>
      <c r="H120" s="98">
        <v>3</v>
      </c>
      <c r="I120" s="98">
        <v>288</v>
      </c>
    </row>
    <row r="121" spans="1:9">
      <c r="A121" s="153" t="s">
        <v>2495</v>
      </c>
      <c r="B121" s="98">
        <v>1</v>
      </c>
      <c r="C121" s="98"/>
      <c r="D121" s="98"/>
      <c r="E121" s="98">
        <v>1067</v>
      </c>
      <c r="F121" s="98"/>
      <c r="G121" s="98"/>
      <c r="H121" s="98">
        <v>1</v>
      </c>
      <c r="I121" s="98">
        <v>1067</v>
      </c>
    </row>
    <row r="122" spans="1:9">
      <c r="A122" s="152" t="s">
        <v>266</v>
      </c>
      <c r="B122" s="98">
        <v>7</v>
      </c>
      <c r="C122" s="98">
        <v>12</v>
      </c>
      <c r="D122" s="98"/>
      <c r="E122" s="98">
        <v>992</v>
      </c>
      <c r="F122" s="98">
        <v>589</v>
      </c>
      <c r="G122" s="98"/>
      <c r="H122" s="98">
        <v>19</v>
      </c>
      <c r="I122" s="98">
        <v>992</v>
      </c>
    </row>
    <row r="123" spans="1:9">
      <c r="A123" s="153" t="s">
        <v>2231</v>
      </c>
      <c r="B123" s="98">
        <v>1</v>
      </c>
      <c r="C123" s="98">
        <v>3</v>
      </c>
      <c r="D123" s="98"/>
      <c r="E123" s="98">
        <v>25</v>
      </c>
      <c r="F123" s="98">
        <v>25</v>
      </c>
      <c r="G123" s="98"/>
      <c r="H123" s="98">
        <v>4</v>
      </c>
      <c r="I123" s="98">
        <v>25</v>
      </c>
    </row>
    <row r="124" spans="1:9">
      <c r="A124" s="153" t="s">
        <v>2263</v>
      </c>
      <c r="B124" s="98">
        <v>2</v>
      </c>
      <c r="C124" s="98">
        <v>5</v>
      </c>
      <c r="D124" s="98"/>
      <c r="E124" s="98">
        <v>496</v>
      </c>
      <c r="F124" s="98">
        <v>496</v>
      </c>
      <c r="G124" s="98"/>
      <c r="H124" s="98">
        <v>7</v>
      </c>
      <c r="I124" s="98">
        <v>496</v>
      </c>
    </row>
    <row r="125" spans="1:9">
      <c r="A125" s="153" t="s">
        <v>2271</v>
      </c>
      <c r="B125" s="98">
        <v>1</v>
      </c>
      <c r="C125" s="98"/>
      <c r="D125" s="98"/>
      <c r="E125" s="98">
        <v>992</v>
      </c>
      <c r="F125" s="98"/>
      <c r="G125" s="98"/>
      <c r="H125" s="98">
        <v>1</v>
      </c>
      <c r="I125" s="98">
        <v>992</v>
      </c>
    </row>
    <row r="126" spans="1:9">
      <c r="A126" s="153" t="s">
        <v>2272</v>
      </c>
      <c r="B126" s="98">
        <v>2</v>
      </c>
      <c r="C126" s="98">
        <v>4</v>
      </c>
      <c r="D126" s="98"/>
      <c r="E126" s="98">
        <v>589</v>
      </c>
      <c r="F126" s="98">
        <v>589</v>
      </c>
      <c r="G126" s="98"/>
      <c r="H126" s="98">
        <v>6</v>
      </c>
      <c r="I126" s="98">
        <v>589</v>
      </c>
    </row>
    <row r="127" spans="1:9">
      <c r="A127" s="153" t="s">
        <v>2495</v>
      </c>
      <c r="B127" s="98">
        <v>1</v>
      </c>
      <c r="C127" s="98"/>
      <c r="D127" s="98"/>
      <c r="E127" s="98">
        <v>500</v>
      </c>
      <c r="F127" s="98"/>
      <c r="G127" s="98"/>
      <c r="H127" s="98">
        <v>1</v>
      </c>
      <c r="I127" s="98">
        <v>500</v>
      </c>
    </row>
    <row r="128" spans="1:9">
      <c r="A128" s="152" t="s">
        <v>269</v>
      </c>
      <c r="B128" s="98">
        <v>14</v>
      </c>
      <c r="C128" s="98">
        <v>9</v>
      </c>
      <c r="D128" s="98"/>
      <c r="E128" s="98">
        <v>1795</v>
      </c>
      <c r="F128" s="98">
        <v>6233</v>
      </c>
      <c r="G128" s="98"/>
      <c r="H128" s="98">
        <v>23</v>
      </c>
      <c r="I128" s="98">
        <v>6233</v>
      </c>
    </row>
    <row r="129" spans="1:9">
      <c r="A129" s="153" t="s">
        <v>2105</v>
      </c>
      <c r="B129" s="98">
        <v>1</v>
      </c>
      <c r="C129" s="98">
        <v>1</v>
      </c>
      <c r="D129" s="98"/>
      <c r="E129" s="98">
        <v>200</v>
      </c>
      <c r="F129" s="98">
        <v>200</v>
      </c>
      <c r="G129" s="98"/>
      <c r="H129" s="98">
        <v>2</v>
      </c>
      <c r="I129" s="98">
        <v>200</v>
      </c>
    </row>
    <row r="130" spans="1:9">
      <c r="A130" s="153" t="s">
        <v>2107</v>
      </c>
      <c r="B130" s="98"/>
      <c r="C130" s="98">
        <v>1</v>
      </c>
      <c r="D130" s="98"/>
      <c r="E130" s="98"/>
      <c r="F130" s="98">
        <v>6233</v>
      </c>
      <c r="G130" s="98"/>
      <c r="H130" s="98">
        <v>1</v>
      </c>
      <c r="I130" s="98">
        <v>6233</v>
      </c>
    </row>
    <row r="131" spans="1:9">
      <c r="A131" s="153" t="s">
        <v>2109</v>
      </c>
      <c r="B131" s="98">
        <v>1</v>
      </c>
      <c r="C131" s="98"/>
      <c r="D131" s="98"/>
      <c r="E131" s="98">
        <v>564</v>
      </c>
      <c r="F131" s="98"/>
      <c r="G131" s="98"/>
      <c r="H131" s="98">
        <v>1</v>
      </c>
      <c r="I131" s="98">
        <v>564</v>
      </c>
    </row>
    <row r="132" spans="1:9">
      <c r="A132" s="153" t="s">
        <v>2113</v>
      </c>
      <c r="B132" s="98">
        <v>1</v>
      </c>
      <c r="C132" s="98"/>
      <c r="D132" s="98"/>
      <c r="E132" s="98">
        <v>435</v>
      </c>
      <c r="F132" s="98"/>
      <c r="G132" s="98"/>
      <c r="H132" s="98">
        <v>1</v>
      </c>
      <c r="I132" s="98">
        <v>435</v>
      </c>
    </row>
    <row r="133" spans="1:9">
      <c r="A133" s="153" t="s">
        <v>2114</v>
      </c>
      <c r="B133" s="98">
        <v>1</v>
      </c>
      <c r="C133" s="98"/>
      <c r="D133" s="98"/>
      <c r="E133" s="98">
        <v>515</v>
      </c>
      <c r="F133" s="98"/>
      <c r="G133" s="98"/>
      <c r="H133" s="98">
        <v>1</v>
      </c>
      <c r="I133" s="98">
        <v>515</v>
      </c>
    </row>
    <row r="134" spans="1:9">
      <c r="A134" s="153" t="s">
        <v>2115</v>
      </c>
      <c r="B134" s="98">
        <v>1</v>
      </c>
      <c r="C134" s="98"/>
      <c r="D134" s="98"/>
      <c r="E134" s="98">
        <v>966</v>
      </c>
      <c r="F134" s="98"/>
      <c r="G134" s="98"/>
      <c r="H134" s="98">
        <v>1</v>
      </c>
      <c r="I134" s="98">
        <v>966</v>
      </c>
    </row>
    <row r="135" spans="1:9">
      <c r="A135" s="153" t="s">
        <v>2116</v>
      </c>
      <c r="B135" s="98">
        <v>1</v>
      </c>
      <c r="C135" s="98"/>
      <c r="D135" s="98"/>
      <c r="E135" s="98">
        <v>1076</v>
      </c>
      <c r="F135" s="98"/>
      <c r="G135" s="98"/>
      <c r="H135" s="98">
        <v>1</v>
      </c>
      <c r="I135" s="98">
        <v>1076</v>
      </c>
    </row>
    <row r="136" spans="1:9">
      <c r="A136" s="153" t="s">
        <v>2119</v>
      </c>
      <c r="B136" s="98">
        <v>1</v>
      </c>
      <c r="C136" s="98"/>
      <c r="D136" s="98"/>
      <c r="E136" s="98">
        <v>354</v>
      </c>
      <c r="F136" s="98"/>
      <c r="G136" s="98"/>
      <c r="H136" s="98">
        <v>1</v>
      </c>
      <c r="I136" s="98">
        <v>354</v>
      </c>
    </row>
    <row r="137" spans="1:9">
      <c r="A137" s="153" t="s">
        <v>2127</v>
      </c>
      <c r="B137" s="98">
        <v>1</v>
      </c>
      <c r="C137" s="98">
        <v>1</v>
      </c>
      <c r="D137" s="98"/>
      <c r="E137" s="98">
        <v>110</v>
      </c>
      <c r="F137" s="98">
        <v>180</v>
      </c>
      <c r="G137" s="98"/>
      <c r="H137" s="98">
        <v>2</v>
      </c>
      <c r="I137" s="98">
        <v>180</v>
      </c>
    </row>
    <row r="138" spans="1:9">
      <c r="A138" s="153" t="s">
        <v>2136</v>
      </c>
      <c r="B138" s="98"/>
      <c r="C138" s="98">
        <v>1</v>
      </c>
      <c r="D138" s="98"/>
      <c r="E138" s="98"/>
      <c r="F138" s="98">
        <v>84</v>
      </c>
      <c r="G138" s="98"/>
      <c r="H138" s="98">
        <v>1</v>
      </c>
      <c r="I138" s="98">
        <v>84</v>
      </c>
    </row>
    <row r="139" spans="1:9">
      <c r="A139" s="153" t="s">
        <v>2138</v>
      </c>
      <c r="B139" s="98">
        <v>1</v>
      </c>
      <c r="C139" s="98"/>
      <c r="D139" s="98"/>
      <c r="E139" s="98">
        <v>38</v>
      </c>
      <c r="F139" s="98"/>
      <c r="G139" s="98"/>
      <c r="H139" s="98">
        <v>1</v>
      </c>
      <c r="I139" s="98">
        <v>38</v>
      </c>
    </row>
    <row r="140" spans="1:9">
      <c r="A140" s="153" t="s">
        <v>2140</v>
      </c>
      <c r="B140" s="98">
        <v>1</v>
      </c>
      <c r="C140" s="98">
        <v>1</v>
      </c>
      <c r="D140" s="98"/>
      <c r="E140" s="98">
        <v>176</v>
      </c>
      <c r="F140" s="98">
        <v>1067</v>
      </c>
      <c r="G140" s="98"/>
      <c r="H140" s="98">
        <v>2</v>
      </c>
      <c r="I140" s="98">
        <v>1067</v>
      </c>
    </row>
    <row r="141" spans="1:9">
      <c r="A141" s="153" t="s">
        <v>2147</v>
      </c>
      <c r="B141" s="98"/>
      <c r="C141" s="98">
        <v>1</v>
      </c>
      <c r="D141" s="98"/>
      <c r="E141" s="98"/>
      <c r="F141" s="98"/>
      <c r="G141" s="98"/>
      <c r="H141" s="98">
        <v>1</v>
      </c>
      <c r="I141" s="98"/>
    </row>
    <row r="142" spans="1:9">
      <c r="A142" s="153" t="s">
        <v>2161</v>
      </c>
      <c r="B142" s="98">
        <v>1</v>
      </c>
      <c r="C142" s="98"/>
      <c r="D142" s="98"/>
      <c r="E142" s="98">
        <v>980</v>
      </c>
      <c r="F142" s="98"/>
      <c r="G142" s="98"/>
      <c r="H142" s="98">
        <v>1</v>
      </c>
      <c r="I142" s="98">
        <v>980</v>
      </c>
    </row>
    <row r="143" spans="1:9">
      <c r="A143" s="153" t="s">
        <v>2162</v>
      </c>
      <c r="B143" s="98">
        <v>1</v>
      </c>
      <c r="C143" s="98"/>
      <c r="D143" s="98"/>
      <c r="E143" s="98">
        <v>845</v>
      </c>
      <c r="F143" s="98"/>
      <c r="G143" s="98"/>
      <c r="H143" s="98">
        <v>1</v>
      </c>
      <c r="I143" s="98">
        <v>845</v>
      </c>
    </row>
    <row r="144" spans="1:9">
      <c r="A144" s="153" t="s">
        <v>2232</v>
      </c>
      <c r="B144" s="98">
        <v>1</v>
      </c>
      <c r="C144" s="98">
        <v>3</v>
      </c>
      <c r="D144" s="98"/>
      <c r="E144" s="98">
        <v>25</v>
      </c>
      <c r="F144" s="98">
        <v>25</v>
      </c>
      <c r="G144" s="98"/>
      <c r="H144" s="98">
        <v>4</v>
      </c>
      <c r="I144" s="98">
        <v>25</v>
      </c>
    </row>
    <row r="145" spans="1:9">
      <c r="A145" s="153" t="s">
        <v>2495</v>
      </c>
      <c r="B145" s="98">
        <v>1</v>
      </c>
      <c r="C145" s="98"/>
      <c r="D145" s="98"/>
      <c r="E145" s="98">
        <v>1795</v>
      </c>
      <c r="F145" s="98"/>
      <c r="G145" s="98"/>
      <c r="H145" s="98">
        <v>1</v>
      </c>
      <c r="I145" s="98">
        <v>1795</v>
      </c>
    </row>
    <row r="146" spans="1:9">
      <c r="A146" s="152" t="s">
        <v>272</v>
      </c>
      <c r="B146" s="98">
        <v>7</v>
      </c>
      <c r="C146" s="98">
        <v>11</v>
      </c>
      <c r="D146" s="98"/>
      <c r="E146" s="98">
        <v>598</v>
      </c>
      <c r="F146" s="98">
        <v>598</v>
      </c>
      <c r="G146" s="98"/>
      <c r="H146" s="98">
        <v>18</v>
      </c>
      <c r="I146" s="98">
        <v>598</v>
      </c>
    </row>
    <row r="147" spans="1:9">
      <c r="A147" s="153" t="s">
        <v>2082</v>
      </c>
      <c r="B147" s="98">
        <v>2</v>
      </c>
      <c r="C147" s="98">
        <v>4</v>
      </c>
      <c r="D147" s="98"/>
      <c r="E147" s="98">
        <v>49</v>
      </c>
      <c r="F147" s="98">
        <v>49</v>
      </c>
      <c r="G147" s="98"/>
      <c r="H147" s="98">
        <v>6</v>
      </c>
      <c r="I147" s="98">
        <v>49</v>
      </c>
    </row>
    <row r="148" spans="1:9">
      <c r="A148" s="153" t="s">
        <v>2233</v>
      </c>
      <c r="B148" s="98">
        <v>1</v>
      </c>
      <c r="C148" s="98">
        <v>3</v>
      </c>
      <c r="D148" s="98"/>
      <c r="E148" s="98">
        <v>25</v>
      </c>
      <c r="F148" s="98">
        <v>25</v>
      </c>
      <c r="G148" s="98"/>
      <c r="H148" s="98">
        <v>4</v>
      </c>
      <c r="I148" s="98">
        <v>25</v>
      </c>
    </row>
    <row r="149" spans="1:9">
      <c r="A149" s="153" t="s">
        <v>2266</v>
      </c>
      <c r="B149" s="98">
        <v>2</v>
      </c>
      <c r="C149" s="98">
        <v>4</v>
      </c>
      <c r="D149" s="98"/>
      <c r="E149" s="98">
        <v>598</v>
      </c>
      <c r="F149" s="98">
        <v>598</v>
      </c>
      <c r="G149" s="98"/>
      <c r="H149" s="98">
        <v>6</v>
      </c>
      <c r="I149" s="98">
        <v>598</v>
      </c>
    </row>
    <row r="150" spans="1:9">
      <c r="A150" s="153" t="s">
        <v>2495</v>
      </c>
      <c r="B150" s="98">
        <v>2</v>
      </c>
      <c r="C150" s="98"/>
      <c r="D150" s="98"/>
      <c r="E150" s="98">
        <v>400</v>
      </c>
      <c r="F150" s="98"/>
      <c r="G150" s="98"/>
      <c r="H150" s="98">
        <v>2</v>
      </c>
      <c r="I150" s="98">
        <v>400</v>
      </c>
    </row>
    <row r="151" spans="1:9">
      <c r="A151" s="152" t="s">
        <v>275</v>
      </c>
      <c r="B151" s="98">
        <v>9</v>
      </c>
      <c r="C151" s="98">
        <v>21</v>
      </c>
      <c r="D151" s="98"/>
      <c r="E151" s="98">
        <v>823</v>
      </c>
      <c r="F151" s="98">
        <v>1500</v>
      </c>
      <c r="G151" s="98"/>
      <c r="H151" s="98">
        <v>30</v>
      </c>
      <c r="I151" s="98">
        <v>1500</v>
      </c>
    </row>
    <row r="152" spans="1:9">
      <c r="A152" s="153" t="s">
        <v>2103</v>
      </c>
      <c r="B152" s="98"/>
      <c r="C152" s="98">
        <v>1</v>
      </c>
      <c r="D152" s="98"/>
      <c r="E152" s="98"/>
      <c r="F152" s="98">
        <v>100</v>
      </c>
      <c r="G152" s="98"/>
      <c r="H152" s="98">
        <v>1</v>
      </c>
      <c r="I152" s="98">
        <v>100</v>
      </c>
    </row>
    <row r="153" spans="1:9">
      <c r="A153" s="153" t="s">
        <v>2104</v>
      </c>
      <c r="B153" s="98">
        <v>1</v>
      </c>
      <c r="C153" s="98">
        <v>1</v>
      </c>
      <c r="D153" s="98"/>
      <c r="E153" s="98">
        <v>200</v>
      </c>
      <c r="F153" s="98">
        <v>200</v>
      </c>
      <c r="G153" s="98"/>
      <c r="H153" s="98">
        <v>2</v>
      </c>
      <c r="I153" s="98">
        <v>200</v>
      </c>
    </row>
    <row r="154" spans="1:9">
      <c r="A154" s="153" t="s">
        <v>2128</v>
      </c>
      <c r="B154" s="98">
        <v>1</v>
      </c>
      <c r="C154" s="98">
        <v>2</v>
      </c>
      <c r="D154" s="98"/>
      <c r="E154" s="98">
        <v>184</v>
      </c>
      <c r="F154" s="98">
        <v>360</v>
      </c>
      <c r="G154" s="98"/>
      <c r="H154" s="98">
        <v>3</v>
      </c>
      <c r="I154" s="98">
        <v>360</v>
      </c>
    </row>
    <row r="155" spans="1:9">
      <c r="A155" s="153" t="s">
        <v>2137</v>
      </c>
      <c r="B155" s="98">
        <v>1</v>
      </c>
      <c r="C155" s="98"/>
      <c r="D155" s="98"/>
      <c r="E155" s="98">
        <v>100</v>
      </c>
      <c r="F155" s="98"/>
      <c r="G155" s="98"/>
      <c r="H155" s="98">
        <v>1</v>
      </c>
      <c r="I155" s="98">
        <v>100</v>
      </c>
    </row>
    <row r="156" spans="1:9">
      <c r="A156" s="153" t="s">
        <v>2143</v>
      </c>
      <c r="B156" s="98"/>
      <c r="C156" s="98">
        <v>1</v>
      </c>
      <c r="D156" s="98"/>
      <c r="E156" s="98"/>
      <c r="F156" s="98"/>
      <c r="G156" s="98"/>
      <c r="H156" s="98">
        <v>1</v>
      </c>
      <c r="I156" s="98"/>
    </row>
    <row r="157" spans="1:9">
      <c r="A157" s="153" t="s">
        <v>2150</v>
      </c>
      <c r="B157" s="98"/>
      <c r="C157" s="98">
        <v>1</v>
      </c>
      <c r="D157" s="98"/>
      <c r="E157" s="98"/>
      <c r="F157" s="98"/>
      <c r="G157" s="98"/>
      <c r="H157" s="98">
        <v>1</v>
      </c>
      <c r="I157" s="98"/>
    </row>
    <row r="158" spans="1:9">
      <c r="A158" s="153" t="s">
        <v>2152</v>
      </c>
      <c r="B158" s="98"/>
      <c r="C158" s="98">
        <v>1</v>
      </c>
      <c r="D158" s="98"/>
      <c r="E158" s="98"/>
      <c r="F158" s="98">
        <v>1308</v>
      </c>
      <c r="G158" s="98"/>
      <c r="H158" s="98">
        <v>1</v>
      </c>
      <c r="I158" s="98">
        <v>1308</v>
      </c>
    </row>
    <row r="159" spans="1:9">
      <c r="A159" s="153" t="s">
        <v>2153</v>
      </c>
      <c r="B159" s="98"/>
      <c r="C159" s="98">
        <v>1</v>
      </c>
      <c r="D159" s="98"/>
      <c r="E159" s="98"/>
      <c r="F159" s="98">
        <v>481</v>
      </c>
      <c r="G159" s="98"/>
      <c r="H159" s="98">
        <v>1</v>
      </c>
      <c r="I159" s="98">
        <v>481</v>
      </c>
    </row>
    <row r="160" spans="1:9">
      <c r="A160" s="153" t="s">
        <v>2155</v>
      </c>
      <c r="B160" s="98"/>
      <c r="C160" s="98">
        <v>1</v>
      </c>
      <c r="D160" s="98"/>
      <c r="E160" s="98"/>
      <c r="F160" s="98">
        <v>174</v>
      </c>
      <c r="G160" s="98"/>
      <c r="H160" s="98">
        <v>1</v>
      </c>
      <c r="I160" s="98">
        <v>174</v>
      </c>
    </row>
    <row r="161" spans="1:9">
      <c r="A161" s="153" t="s">
        <v>2198</v>
      </c>
      <c r="B161" s="98">
        <v>2</v>
      </c>
      <c r="C161" s="98"/>
      <c r="D161" s="98"/>
      <c r="E161" s="98">
        <v>125</v>
      </c>
      <c r="F161" s="98"/>
      <c r="G161" s="98"/>
      <c r="H161" s="98">
        <v>2</v>
      </c>
      <c r="I161" s="98">
        <v>125</v>
      </c>
    </row>
    <row r="162" spans="1:9">
      <c r="A162" s="153" t="s">
        <v>2234</v>
      </c>
      <c r="B162" s="98">
        <v>1</v>
      </c>
      <c r="C162" s="98">
        <v>3</v>
      </c>
      <c r="D162" s="98"/>
      <c r="E162" s="98">
        <v>25</v>
      </c>
      <c r="F162" s="98">
        <v>25</v>
      </c>
      <c r="G162" s="98"/>
      <c r="H162" s="98">
        <v>4</v>
      </c>
      <c r="I162" s="98">
        <v>25</v>
      </c>
    </row>
    <row r="163" spans="1:9">
      <c r="A163" s="153" t="s">
        <v>2269</v>
      </c>
      <c r="B163" s="98">
        <v>1</v>
      </c>
      <c r="C163" s="98">
        <v>4</v>
      </c>
      <c r="D163" s="98"/>
      <c r="E163" s="98">
        <v>391</v>
      </c>
      <c r="F163" s="98">
        <v>391</v>
      </c>
      <c r="G163" s="98"/>
      <c r="H163" s="98">
        <v>5</v>
      </c>
      <c r="I163" s="98">
        <v>391</v>
      </c>
    </row>
    <row r="164" spans="1:9">
      <c r="A164" s="153" t="s">
        <v>2270</v>
      </c>
      <c r="B164" s="98">
        <v>1</v>
      </c>
      <c r="C164" s="98"/>
      <c r="D164" s="98"/>
      <c r="E164" s="98">
        <v>823</v>
      </c>
      <c r="F164" s="98"/>
      <c r="G164" s="98"/>
      <c r="H164" s="98">
        <v>1</v>
      </c>
      <c r="I164" s="98">
        <v>823</v>
      </c>
    </row>
    <row r="165" spans="1:9">
      <c r="A165" s="153" t="s">
        <v>2293</v>
      </c>
      <c r="B165" s="98"/>
      <c r="C165" s="98">
        <v>2</v>
      </c>
      <c r="D165" s="98"/>
      <c r="E165" s="98"/>
      <c r="F165" s="98">
        <v>125</v>
      </c>
      <c r="G165" s="98"/>
      <c r="H165" s="98">
        <v>2</v>
      </c>
      <c r="I165" s="98">
        <v>125</v>
      </c>
    </row>
    <row r="166" spans="1:9">
      <c r="A166" s="153" t="s">
        <v>2309</v>
      </c>
      <c r="B166" s="98"/>
      <c r="C166" s="98">
        <v>1</v>
      </c>
      <c r="D166" s="98"/>
      <c r="E166" s="98"/>
      <c r="F166" s="98">
        <v>1500</v>
      </c>
      <c r="G166" s="98"/>
      <c r="H166" s="98">
        <v>1</v>
      </c>
      <c r="I166" s="98">
        <v>1500</v>
      </c>
    </row>
    <row r="167" spans="1:9">
      <c r="A167" s="153" t="s">
        <v>2312</v>
      </c>
      <c r="B167" s="98">
        <v>1</v>
      </c>
      <c r="C167" s="98">
        <v>2</v>
      </c>
      <c r="D167" s="98"/>
      <c r="E167" s="98">
        <v>325</v>
      </c>
      <c r="F167" s="98">
        <v>325</v>
      </c>
      <c r="G167" s="98"/>
      <c r="H167" s="98">
        <v>3</v>
      </c>
      <c r="I167" s="98">
        <v>325</v>
      </c>
    </row>
    <row r="168" spans="1:9">
      <c r="A168" s="152" t="s">
        <v>1884</v>
      </c>
      <c r="B168" s="98">
        <v>2</v>
      </c>
      <c r="C168" s="98">
        <v>3</v>
      </c>
      <c r="D168" s="98"/>
      <c r="E168" s="98">
        <v>2577</v>
      </c>
      <c r="F168" s="98">
        <v>7500</v>
      </c>
      <c r="G168" s="98"/>
      <c r="H168" s="98">
        <v>5</v>
      </c>
      <c r="I168" s="98">
        <v>7500</v>
      </c>
    </row>
    <row r="169" spans="1:9">
      <c r="A169" s="153" t="s">
        <v>2305</v>
      </c>
      <c r="B169" s="98">
        <v>1</v>
      </c>
      <c r="C169" s="98"/>
      <c r="D169" s="98"/>
      <c r="E169" s="98"/>
      <c r="F169" s="98"/>
      <c r="G169" s="98"/>
      <c r="H169" s="98">
        <v>1</v>
      </c>
      <c r="I169" s="98"/>
    </row>
    <row r="170" spans="1:9">
      <c r="A170" s="153" t="s">
        <v>2495</v>
      </c>
      <c r="B170" s="98">
        <v>1</v>
      </c>
      <c r="C170" s="98">
        <v>3</v>
      </c>
      <c r="D170" s="98"/>
      <c r="E170" s="98">
        <v>2577</v>
      </c>
      <c r="F170" s="98">
        <v>7500</v>
      </c>
      <c r="G170" s="98"/>
      <c r="H170" s="98">
        <v>4</v>
      </c>
      <c r="I170" s="98">
        <v>7500</v>
      </c>
    </row>
    <row r="171" spans="1:9">
      <c r="A171" s="96" t="s">
        <v>153</v>
      </c>
      <c r="B171" s="98">
        <v>78</v>
      </c>
      <c r="C171" s="98">
        <v>189</v>
      </c>
      <c r="D171" s="98">
        <v>4</v>
      </c>
      <c r="E171" s="98">
        <v>465</v>
      </c>
      <c r="F171" s="98">
        <v>465</v>
      </c>
      <c r="G171" s="98">
        <v>479</v>
      </c>
      <c r="H171" s="98">
        <v>271</v>
      </c>
      <c r="I171" s="98">
        <v>479</v>
      </c>
    </row>
    <row r="172" spans="1:9">
      <c r="A172" s="152" t="s">
        <v>226</v>
      </c>
      <c r="B172" s="98">
        <v>8</v>
      </c>
      <c r="C172" s="98">
        <v>20</v>
      </c>
      <c r="D172" s="98"/>
      <c r="E172" s="98">
        <v>235</v>
      </c>
      <c r="F172" s="98">
        <v>235</v>
      </c>
      <c r="G172" s="98"/>
      <c r="H172" s="98">
        <v>28</v>
      </c>
      <c r="I172" s="98">
        <v>235</v>
      </c>
    </row>
    <row r="173" spans="1:9">
      <c r="A173" s="153" t="s">
        <v>2075</v>
      </c>
      <c r="B173" s="98">
        <v>2</v>
      </c>
      <c r="C173" s="98">
        <v>3</v>
      </c>
      <c r="D173" s="98"/>
      <c r="E173" s="98">
        <v>235</v>
      </c>
      <c r="F173" s="98">
        <v>235</v>
      </c>
      <c r="G173" s="98"/>
      <c r="H173" s="98">
        <v>5</v>
      </c>
      <c r="I173" s="98">
        <v>235</v>
      </c>
    </row>
    <row r="174" spans="1:9">
      <c r="A174" s="153" t="s">
        <v>2100</v>
      </c>
      <c r="B174" s="98"/>
      <c r="C174" s="98">
        <v>5</v>
      </c>
      <c r="D174" s="98"/>
      <c r="E174" s="98"/>
      <c r="F174" s="98">
        <v>230</v>
      </c>
      <c r="G174" s="98"/>
      <c r="H174" s="98">
        <v>5</v>
      </c>
      <c r="I174" s="98">
        <v>230</v>
      </c>
    </row>
    <row r="175" spans="1:9">
      <c r="A175" s="153" t="s">
        <v>2246</v>
      </c>
      <c r="B175" s="98">
        <v>2</v>
      </c>
      <c r="C175" s="98">
        <v>4</v>
      </c>
      <c r="D175" s="98"/>
      <c r="E175" s="98">
        <v>91</v>
      </c>
      <c r="F175" s="98">
        <v>91</v>
      </c>
      <c r="G175" s="98"/>
      <c r="H175" s="98">
        <v>6</v>
      </c>
      <c r="I175" s="98">
        <v>91</v>
      </c>
    </row>
    <row r="176" spans="1:9">
      <c r="A176" s="153" t="s">
        <v>2248</v>
      </c>
      <c r="B176" s="98">
        <v>2</v>
      </c>
      <c r="C176" s="98">
        <v>4</v>
      </c>
      <c r="D176" s="98"/>
      <c r="E176" s="98">
        <v>79</v>
      </c>
      <c r="F176" s="98">
        <v>79</v>
      </c>
      <c r="G176" s="98"/>
      <c r="H176" s="98">
        <v>6</v>
      </c>
      <c r="I176" s="98">
        <v>79</v>
      </c>
    </row>
    <row r="177" spans="1:9">
      <c r="A177" s="153" t="s">
        <v>2250</v>
      </c>
      <c r="B177" s="98">
        <v>2</v>
      </c>
      <c r="C177" s="98">
        <v>4</v>
      </c>
      <c r="D177" s="98"/>
      <c r="E177" s="98">
        <v>109</v>
      </c>
      <c r="F177" s="98">
        <v>109</v>
      </c>
      <c r="G177" s="98"/>
      <c r="H177" s="98">
        <v>6</v>
      </c>
      <c r="I177" s="98">
        <v>109</v>
      </c>
    </row>
    <row r="178" spans="1:9">
      <c r="A178" s="152" t="s">
        <v>280</v>
      </c>
      <c r="B178" s="98">
        <v>6</v>
      </c>
      <c r="C178" s="98">
        <v>8</v>
      </c>
      <c r="D178" s="98"/>
      <c r="E178" s="98">
        <v>125</v>
      </c>
      <c r="F178" s="98">
        <v>125</v>
      </c>
      <c r="G178" s="98"/>
      <c r="H178" s="98">
        <v>14</v>
      </c>
      <c r="I178" s="98">
        <v>125</v>
      </c>
    </row>
    <row r="179" spans="1:9">
      <c r="A179" s="153" t="s">
        <v>2076</v>
      </c>
      <c r="B179" s="98">
        <v>6</v>
      </c>
      <c r="C179" s="98">
        <v>8</v>
      </c>
      <c r="D179" s="98"/>
      <c r="E179" s="98">
        <v>125</v>
      </c>
      <c r="F179" s="98">
        <v>125</v>
      </c>
      <c r="G179" s="98"/>
      <c r="H179" s="98">
        <v>14</v>
      </c>
      <c r="I179" s="98">
        <v>125</v>
      </c>
    </row>
    <row r="180" spans="1:9">
      <c r="A180" s="152" t="s">
        <v>284</v>
      </c>
      <c r="B180" s="98"/>
      <c r="C180" s="98">
        <v>3</v>
      </c>
      <c r="D180" s="98"/>
      <c r="E180" s="98"/>
      <c r="F180" s="98">
        <v>318</v>
      </c>
      <c r="G180" s="98"/>
      <c r="H180" s="98">
        <v>3</v>
      </c>
      <c r="I180" s="98">
        <v>318</v>
      </c>
    </row>
    <row r="181" spans="1:9">
      <c r="A181" s="153" t="s">
        <v>2210</v>
      </c>
      <c r="B181" s="98"/>
      <c r="C181" s="98">
        <v>1</v>
      </c>
      <c r="D181" s="98"/>
      <c r="E181" s="98"/>
      <c r="F181" s="98">
        <v>252</v>
      </c>
      <c r="G181" s="98"/>
      <c r="H181" s="98">
        <v>1</v>
      </c>
      <c r="I181" s="98">
        <v>252</v>
      </c>
    </row>
    <row r="182" spans="1:9">
      <c r="A182" s="153" t="s">
        <v>2211</v>
      </c>
      <c r="B182" s="98"/>
      <c r="C182" s="98">
        <v>1</v>
      </c>
      <c r="D182" s="98"/>
      <c r="E182" s="98"/>
      <c r="F182" s="98">
        <v>30</v>
      </c>
      <c r="G182" s="98"/>
      <c r="H182" s="98">
        <v>1</v>
      </c>
      <c r="I182" s="98">
        <v>30</v>
      </c>
    </row>
    <row r="183" spans="1:9">
      <c r="A183" s="153" t="s">
        <v>2213</v>
      </c>
      <c r="B183" s="98"/>
      <c r="C183" s="98">
        <v>1</v>
      </c>
      <c r="D183" s="98"/>
      <c r="E183" s="98"/>
      <c r="F183" s="98">
        <v>318</v>
      </c>
      <c r="G183" s="98"/>
      <c r="H183" s="98">
        <v>1</v>
      </c>
      <c r="I183" s="98">
        <v>318</v>
      </c>
    </row>
    <row r="184" spans="1:9">
      <c r="A184" s="152" t="s">
        <v>287</v>
      </c>
      <c r="B184" s="98">
        <v>3</v>
      </c>
      <c r="C184" s="98">
        <v>16</v>
      </c>
      <c r="D184" s="98"/>
      <c r="E184" s="98">
        <v>400</v>
      </c>
      <c r="F184" s="98">
        <v>400</v>
      </c>
      <c r="G184" s="98"/>
      <c r="H184" s="98">
        <v>19</v>
      </c>
      <c r="I184" s="98">
        <v>400</v>
      </c>
    </row>
    <row r="185" spans="1:9">
      <c r="A185" s="153" t="s">
        <v>2084</v>
      </c>
      <c r="B185" s="98"/>
      <c r="C185" s="98">
        <v>5</v>
      </c>
      <c r="D185" s="98"/>
      <c r="E185" s="98"/>
      <c r="F185" s="98">
        <v>178</v>
      </c>
      <c r="G185" s="98"/>
      <c r="H185" s="98">
        <v>5</v>
      </c>
      <c r="I185" s="98">
        <v>178</v>
      </c>
    </row>
    <row r="186" spans="1:9">
      <c r="A186" s="153" t="s">
        <v>2436</v>
      </c>
      <c r="B186" s="98">
        <v>1</v>
      </c>
      <c r="C186" s="98">
        <v>4</v>
      </c>
      <c r="D186" s="98"/>
      <c r="E186" s="98">
        <v>150</v>
      </c>
      <c r="F186" s="98">
        <v>150</v>
      </c>
      <c r="G186" s="98"/>
      <c r="H186" s="98">
        <v>5</v>
      </c>
      <c r="I186" s="98">
        <v>150</v>
      </c>
    </row>
    <row r="187" spans="1:9">
      <c r="A187" s="153" t="s">
        <v>2438</v>
      </c>
      <c r="B187" s="98">
        <v>1</v>
      </c>
      <c r="C187" s="98">
        <v>4</v>
      </c>
      <c r="D187" s="98"/>
      <c r="E187" s="98">
        <v>400</v>
      </c>
      <c r="F187" s="98">
        <v>400</v>
      </c>
      <c r="G187" s="98"/>
      <c r="H187" s="98">
        <v>5</v>
      </c>
      <c r="I187" s="98">
        <v>400</v>
      </c>
    </row>
    <row r="188" spans="1:9">
      <c r="A188" s="153" t="s">
        <v>2495</v>
      </c>
      <c r="B188" s="98">
        <v>1</v>
      </c>
      <c r="C188" s="98">
        <v>3</v>
      </c>
      <c r="D188" s="98"/>
      <c r="E188" s="98">
        <v>200</v>
      </c>
      <c r="F188" s="98">
        <v>200</v>
      </c>
      <c r="G188" s="98"/>
      <c r="H188" s="98">
        <v>4</v>
      </c>
      <c r="I188" s="98">
        <v>200</v>
      </c>
    </row>
    <row r="189" spans="1:9">
      <c r="A189" s="152" t="s">
        <v>290</v>
      </c>
      <c r="B189" s="98">
        <v>2</v>
      </c>
      <c r="C189" s="98">
        <v>6</v>
      </c>
      <c r="D189" s="98"/>
      <c r="E189" s="98">
        <v>465</v>
      </c>
      <c r="F189" s="98">
        <v>465</v>
      </c>
      <c r="G189" s="98"/>
      <c r="H189" s="98">
        <v>8</v>
      </c>
      <c r="I189" s="98">
        <v>465</v>
      </c>
    </row>
    <row r="190" spans="1:9">
      <c r="A190" s="153" t="s">
        <v>2466</v>
      </c>
      <c r="B190" s="98">
        <v>2</v>
      </c>
      <c r="C190" s="98">
        <v>6</v>
      </c>
      <c r="D190" s="98"/>
      <c r="E190" s="98">
        <v>465</v>
      </c>
      <c r="F190" s="98">
        <v>465</v>
      </c>
      <c r="G190" s="98"/>
      <c r="H190" s="98">
        <v>8</v>
      </c>
      <c r="I190" s="98">
        <v>465</v>
      </c>
    </row>
    <row r="191" spans="1:9">
      <c r="A191" s="152" t="s">
        <v>293</v>
      </c>
      <c r="B191" s="98">
        <v>13</v>
      </c>
      <c r="C191" s="98">
        <v>19</v>
      </c>
      <c r="D191" s="98"/>
      <c r="E191" s="98">
        <v>200</v>
      </c>
      <c r="F191" s="98">
        <v>200</v>
      </c>
      <c r="G191" s="98"/>
      <c r="H191" s="98">
        <v>32</v>
      </c>
      <c r="I191" s="98">
        <v>200</v>
      </c>
    </row>
    <row r="192" spans="1:9">
      <c r="A192" s="153" t="s">
        <v>2095</v>
      </c>
      <c r="B192" s="98">
        <v>2</v>
      </c>
      <c r="C192" s="98"/>
      <c r="D192" s="98"/>
      <c r="E192" s="98">
        <v>154</v>
      </c>
      <c r="F192" s="98"/>
      <c r="G192" s="98"/>
      <c r="H192" s="98">
        <v>2</v>
      </c>
      <c r="I192" s="98">
        <v>154</v>
      </c>
    </row>
    <row r="193" spans="1:9">
      <c r="A193" s="153" t="s">
        <v>2096</v>
      </c>
      <c r="B193" s="98">
        <v>2</v>
      </c>
      <c r="C193" s="98"/>
      <c r="D193" s="98"/>
      <c r="E193" s="98">
        <v>190</v>
      </c>
      <c r="F193" s="98"/>
      <c r="G193" s="98"/>
      <c r="H193" s="98">
        <v>2</v>
      </c>
      <c r="I193" s="98">
        <v>190</v>
      </c>
    </row>
    <row r="194" spans="1:9">
      <c r="A194" s="153" t="s">
        <v>2245</v>
      </c>
      <c r="B194" s="98">
        <v>2</v>
      </c>
      <c r="C194" s="98">
        <v>4</v>
      </c>
      <c r="D194" s="98"/>
      <c r="E194" s="98">
        <v>44</v>
      </c>
      <c r="F194" s="98">
        <v>44</v>
      </c>
      <c r="G194" s="98"/>
      <c r="H194" s="98">
        <v>6</v>
      </c>
      <c r="I194" s="98">
        <v>44</v>
      </c>
    </row>
    <row r="195" spans="1:9">
      <c r="A195" s="153" t="s">
        <v>2247</v>
      </c>
      <c r="B195" s="98">
        <v>2</v>
      </c>
      <c r="C195" s="98">
        <v>4</v>
      </c>
      <c r="D195" s="98"/>
      <c r="E195" s="98">
        <v>121</v>
      </c>
      <c r="F195" s="98">
        <v>121</v>
      </c>
      <c r="G195" s="98"/>
      <c r="H195" s="98">
        <v>6</v>
      </c>
      <c r="I195" s="98">
        <v>121</v>
      </c>
    </row>
    <row r="196" spans="1:9">
      <c r="A196" s="153" t="s">
        <v>2249</v>
      </c>
      <c r="B196" s="98">
        <v>2</v>
      </c>
      <c r="C196" s="98">
        <v>4</v>
      </c>
      <c r="D196" s="98"/>
      <c r="E196" s="98">
        <v>21</v>
      </c>
      <c r="F196" s="98">
        <v>21</v>
      </c>
      <c r="G196" s="98"/>
      <c r="H196" s="98">
        <v>6</v>
      </c>
      <c r="I196" s="98">
        <v>21</v>
      </c>
    </row>
    <row r="197" spans="1:9">
      <c r="A197" s="153" t="s">
        <v>2251</v>
      </c>
      <c r="B197" s="98">
        <v>2</v>
      </c>
      <c r="C197" s="98">
        <v>4</v>
      </c>
      <c r="D197" s="98"/>
      <c r="E197" s="98">
        <v>57</v>
      </c>
      <c r="F197" s="98">
        <v>57</v>
      </c>
      <c r="G197" s="98"/>
      <c r="H197" s="98">
        <v>6</v>
      </c>
      <c r="I197" s="98">
        <v>57</v>
      </c>
    </row>
    <row r="198" spans="1:9">
      <c r="A198" s="153" t="s">
        <v>2302</v>
      </c>
      <c r="B198" s="98">
        <v>1</v>
      </c>
      <c r="C198" s="98">
        <v>3</v>
      </c>
      <c r="D198" s="98"/>
      <c r="E198" s="98">
        <v>200</v>
      </c>
      <c r="F198" s="98">
        <v>200</v>
      </c>
      <c r="G198" s="98"/>
      <c r="H198" s="98">
        <v>4</v>
      </c>
      <c r="I198" s="98">
        <v>200</v>
      </c>
    </row>
    <row r="199" spans="1:9">
      <c r="A199" s="152" t="s">
        <v>296</v>
      </c>
      <c r="B199" s="98">
        <v>12</v>
      </c>
      <c r="C199" s="98">
        <v>18</v>
      </c>
      <c r="D199" s="98">
        <v>1</v>
      </c>
      <c r="E199" s="98">
        <v>300</v>
      </c>
      <c r="F199" s="98">
        <v>300</v>
      </c>
      <c r="G199" s="98">
        <v>467</v>
      </c>
      <c r="H199" s="98">
        <v>31</v>
      </c>
      <c r="I199" s="98">
        <v>467</v>
      </c>
    </row>
    <row r="200" spans="1:9">
      <c r="A200" s="153" t="s">
        <v>2058</v>
      </c>
      <c r="B200" s="98">
        <v>2</v>
      </c>
      <c r="C200" s="98"/>
      <c r="D200" s="98"/>
      <c r="E200" s="98">
        <v>111</v>
      </c>
      <c r="F200" s="98"/>
      <c r="G200" s="98"/>
      <c r="H200" s="98">
        <v>2</v>
      </c>
      <c r="I200" s="98">
        <v>111</v>
      </c>
    </row>
    <row r="201" spans="1:9">
      <c r="A201" s="153" t="s">
        <v>2085</v>
      </c>
      <c r="B201" s="98">
        <v>2</v>
      </c>
      <c r="C201" s="98">
        <v>3</v>
      </c>
      <c r="D201" s="98"/>
      <c r="E201" s="98">
        <v>200</v>
      </c>
      <c r="F201" s="98">
        <v>200</v>
      </c>
      <c r="G201" s="98"/>
      <c r="H201" s="98">
        <v>5</v>
      </c>
      <c r="I201" s="98">
        <v>200</v>
      </c>
    </row>
    <row r="202" spans="1:9">
      <c r="A202" s="153" t="s">
        <v>2086</v>
      </c>
      <c r="B202" s="98"/>
      <c r="C202" s="98">
        <v>5</v>
      </c>
      <c r="D202" s="98"/>
      <c r="E202" s="98"/>
      <c r="F202" s="98">
        <v>250</v>
      </c>
      <c r="G202" s="98"/>
      <c r="H202" s="98">
        <v>5</v>
      </c>
      <c r="I202" s="98">
        <v>250</v>
      </c>
    </row>
    <row r="203" spans="1:9">
      <c r="A203" s="153" t="s">
        <v>2089</v>
      </c>
      <c r="B203" s="98">
        <v>2</v>
      </c>
      <c r="C203" s="98"/>
      <c r="D203" s="98"/>
      <c r="E203" s="98">
        <v>166</v>
      </c>
      <c r="F203" s="98"/>
      <c r="G203" s="98"/>
      <c r="H203" s="98">
        <v>2</v>
      </c>
      <c r="I203" s="98">
        <v>166</v>
      </c>
    </row>
    <row r="204" spans="1:9">
      <c r="A204" s="153" t="s">
        <v>2090</v>
      </c>
      <c r="B204" s="98">
        <v>2</v>
      </c>
      <c r="C204" s="98"/>
      <c r="D204" s="98"/>
      <c r="E204" s="98">
        <v>220</v>
      </c>
      <c r="F204" s="98"/>
      <c r="G204" s="98"/>
      <c r="H204" s="98">
        <v>2</v>
      </c>
      <c r="I204" s="98">
        <v>220</v>
      </c>
    </row>
    <row r="205" spans="1:9">
      <c r="A205" s="153" t="s">
        <v>2421</v>
      </c>
      <c r="B205" s="98"/>
      <c r="C205" s="98"/>
      <c r="D205" s="98">
        <v>1</v>
      </c>
      <c r="E205" s="98"/>
      <c r="F205" s="98"/>
      <c r="G205" s="98">
        <v>467</v>
      </c>
      <c r="H205" s="98">
        <v>1</v>
      </c>
      <c r="I205" s="98">
        <v>467</v>
      </c>
    </row>
    <row r="206" spans="1:9">
      <c r="A206" s="153" t="s">
        <v>2422</v>
      </c>
      <c r="B206" s="98">
        <v>1</v>
      </c>
      <c r="C206" s="98">
        <v>3</v>
      </c>
      <c r="D206" s="98"/>
      <c r="E206" s="98">
        <v>150</v>
      </c>
      <c r="F206" s="98">
        <v>150</v>
      </c>
      <c r="G206" s="98"/>
      <c r="H206" s="98">
        <v>4</v>
      </c>
      <c r="I206" s="98">
        <v>150</v>
      </c>
    </row>
    <row r="207" spans="1:9">
      <c r="A207" s="153" t="s">
        <v>2437</v>
      </c>
      <c r="B207" s="98">
        <v>1</v>
      </c>
      <c r="C207" s="98">
        <v>4</v>
      </c>
      <c r="D207" s="98"/>
      <c r="E207" s="98">
        <v>300</v>
      </c>
      <c r="F207" s="98">
        <v>300</v>
      </c>
      <c r="G207" s="98"/>
      <c r="H207" s="98">
        <v>5</v>
      </c>
      <c r="I207" s="98">
        <v>300</v>
      </c>
    </row>
    <row r="208" spans="1:9">
      <c r="A208" s="153" t="s">
        <v>2465</v>
      </c>
      <c r="B208" s="98">
        <v>1</v>
      </c>
      <c r="C208" s="98"/>
      <c r="D208" s="98"/>
      <c r="E208" s="98"/>
      <c r="F208" s="98"/>
      <c r="G208" s="98"/>
      <c r="H208" s="98">
        <v>1</v>
      </c>
      <c r="I208" s="98"/>
    </row>
    <row r="209" spans="1:9">
      <c r="A209" s="153" t="s">
        <v>2478</v>
      </c>
      <c r="B209" s="98">
        <v>1</v>
      </c>
      <c r="C209" s="98">
        <v>3</v>
      </c>
      <c r="D209" s="98"/>
      <c r="E209" s="98">
        <v>290</v>
      </c>
      <c r="F209" s="98">
        <v>290</v>
      </c>
      <c r="G209" s="98"/>
      <c r="H209" s="98">
        <v>4</v>
      </c>
      <c r="I209" s="98">
        <v>290</v>
      </c>
    </row>
    <row r="210" spans="1:9">
      <c r="A210" s="152" t="s">
        <v>299</v>
      </c>
      <c r="B210" s="98">
        <v>7</v>
      </c>
      <c r="C210" s="98">
        <v>10</v>
      </c>
      <c r="D210" s="98"/>
      <c r="E210" s="98">
        <v>300</v>
      </c>
      <c r="F210" s="98">
        <v>300</v>
      </c>
      <c r="G210" s="98"/>
      <c r="H210" s="98">
        <v>17</v>
      </c>
      <c r="I210" s="98">
        <v>300</v>
      </c>
    </row>
    <row r="211" spans="1:9">
      <c r="A211" s="153" t="s">
        <v>2092</v>
      </c>
      <c r="B211" s="98">
        <v>2</v>
      </c>
      <c r="C211" s="98"/>
      <c r="D211" s="98"/>
      <c r="E211" s="98">
        <v>109</v>
      </c>
      <c r="F211" s="98"/>
      <c r="G211" s="98"/>
      <c r="H211" s="98">
        <v>2</v>
      </c>
      <c r="I211" s="98">
        <v>109</v>
      </c>
    </row>
    <row r="212" spans="1:9">
      <c r="A212" s="153" t="s">
        <v>2093</v>
      </c>
      <c r="B212" s="98">
        <v>2</v>
      </c>
      <c r="C212" s="98"/>
      <c r="D212" s="98"/>
      <c r="E212" s="98">
        <v>210</v>
      </c>
      <c r="F212" s="98"/>
      <c r="G212" s="98"/>
      <c r="H212" s="98">
        <v>2</v>
      </c>
      <c r="I212" s="98">
        <v>210</v>
      </c>
    </row>
    <row r="213" spans="1:9">
      <c r="A213" s="153" t="s">
        <v>2398</v>
      </c>
      <c r="B213" s="98">
        <v>1</v>
      </c>
      <c r="C213" s="98">
        <v>3</v>
      </c>
      <c r="D213" s="98"/>
      <c r="E213" s="98">
        <v>297</v>
      </c>
      <c r="F213" s="98">
        <v>297</v>
      </c>
      <c r="G213" s="98"/>
      <c r="H213" s="98">
        <v>4</v>
      </c>
      <c r="I213" s="98">
        <v>297</v>
      </c>
    </row>
    <row r="214" spans="1:9">
      <c r="A214" s="153" t="s">
        <v>2419</v>
      </c>
      <c r="B214" s="98">
        <v>1</v>
      </c>
      <c r="C214" s="98">
        <v>4</v>
      </c>
      <c r="D214" s="98"/>
      <c r="E214" s="98">
        <v>300</v>
      </c>
      <c r="F214" s="98">
        <v>300</v>
      </c>
      <c r="G214" s="98"/>
      <c r="H214" s="98">
        <v>5</v>
      </c>
      <c r="I214" s="98">
        <v>300</v>
      </c>
    </row>
    <row r="215" spans="1:9">
      <c r="A215" s="153" t="s">
        <v>2476</v>
      </c>
      <c r="B215" s="98">
        <v>1</v>
      </c>
      <c r="C215" s="98">
        <v>3</v>
      </c>
      <c r="D215" s="98"/>
      <c r="E215" s="98">
        <v>300</v>
      </c>
      <c r="F215" s="98">
        <v>300</v>
      </c>
      <c r="G215" s="98"/>
      <c r="H215" s="98">
        <v>4</v>
      </c>
      <c r="I215" s="98">
        <v>300</v>
      </c>
    </row>
    <row r="216" spans="1:9">
      <c r="A216" s="152" t="s">
        <v>302</v>
      </c>
      <c r="B216" s="98">
        <v>3</v>
      </c>
      <c r="C216" s="98">
        <v>29</v>
      </c>
      <c r="D216" s="98"/>
      <c r="E216" s="98">
        <v>420</v>
      </c>
      <c r="F216" s="98">
        <v>420</v>
      </c>
      <c r="G216" s="98"/>
      <c r="H216" s="98">
        <v>32</v>
      </c>
      <c r="I216" s="98">
        <v>420</v>
      </c>
    </row>
    <row r="217" spans="1:9">
      <c r="A217" s="153" t="s">
        <v>2214</v>
      </c>
      <c r="B217" s="98"/>
      <c r="C217" s="98">
        <v>1</v>
      </c>
      <c r="D217" s="98"/>
      <c r="E217" s="98"/>
      <c r="F217" s="98">
        <v>204</v>
      </c>
      <c r="G217" s="98"/>
      <c r="H217" s="98">
        <v>1</v>
      </c>
      <c r="I217" s="98">
        <v>204</v>
      </c>
    </row>
    <row r="218" spans="1:9">
      <c r="A218" s="153" t="s">
        <v>2215</v>
      </c>
      <c r="B218" s="98"/>
      <c r="C218" s="98">
        <v>1</v>
      </c>
      <c r="D218" s="98"/>
      <c r="E218" s="98"/>
      <c r="F218" s="98">
        <v>31</v>
      </c>
      <c r="G218" s="98"/>
      <c r="H218" s="98">
        <v>1</v>
      </c>
      <c r="I218" s="98">
        <v>31</v>
      </c>
    </row>
    <row r="219" spans="1:9">
      <c r="A219" s="153" t="s">
        <v>2217</v>
      </c>
      <c r="B219" s="98"/>
      <c r="C219" s="98">
        <v>1</v>
      </c>
      <c r="D219" s="98"/>
      <c r="E219" s="98"/>
      <c r="F219" s="98">
        <v>271</v>
      </c>
      <c r="G219" s="98"/>
      <c r="H219" s="98">
        <v>1</v>
      </c>
      <c r="I219" s="98">
        <v>271</v>
      </c>
    </row>
    <row r="220" spans="1:9">
      <c r="A220" s="153" t="s">
        <v>2218</v>
      </c>
      <c r="B220" s="98"/>
      <c r="C220" s="98">
        <v>1</v>
      </c>
      <c r="D220" s="98"/>
      <c r="E220" s="98"/>
      <c r="F220" s="98">
        <v>238</v>
      </c>
      <c r="G220" s="98"/>
      <c r="H220" s="98">
        <v>1</v>
      </c>
      <c r="I220" s="98">
        <v>238</v>
      </c>
    </row>
    <row r="221" spans="1:9">
      <c r="A221" s="153" t="s">
        <v>2219</v>
      </c>
      <c r="B221" s="98"/>
      <c r="C221" s="98">
        <v>1</v>
      </c>
      <c r="D221" s="98"/>
      <c r="E221" s="98"/>
      <c r="F221" s="98">
        <v>240</v>
      </c>
      <c r="G221" s="98"/>
      <c r="H221" s="98">
        <v>1</v>
      </c>
      <c r="I221" s="98">
        <v>240</v>
      </c>
    </row>
    <row r="222" spans="1:9">
      <c r="A222" s="153" t="s">
        <v>2220</v>
      </c>
      <c r="B222" s="98"/>
      <c r="C222" s="98">
        <v>1</v>
      </c>
      <c r="D222" s="98"/>
      <c r="E222" s="98"/>
      <c r="F222" s="98">
        <v>156</v>
      </c>
      <c r="G222" s="98"/>
      <c r="H222" s="98">
        <v>1</v>
      </c>
      <c r="I222" s="98">
        <v>156</v>
      </c>
    </row>
    <row r="223" spans="1:9">
      <c r="A223" s="153" t="s">
        <v>2402</v>
      </c>
      <c r="B223" s="98">
        <v>1</v>
      </c>
      <c r="C223" s="98">
        <v>3</v>
      </c>
      <c r="D223" s="98"/>
      <c r="E223" s="98">
        <v>420</v>
      </c>
      <c r="F223" s="98">
        <v>420</v>
      </c>
      <c r="G223" s="98"/>
      <c r="H223" s="98">
        <v>4</v>
      </c>
      <c r="I223" s="98">
        <v>420</v>
      </c>
    </row>
    <row r="224" spans="1:9">
      <c r="A224" s="153" t="s">
        <v>2408</v>
      </c>
      <c r="B224" s="98"/>
      <c r="C224" s="98">
        <v>2</v>
      </c>
      <c r="D224" s="98"/>
      <c r="E224" s="98"/>
      <c r="F224" s="98">
        <v>300</v>
      </c>
      <c r="G224" s="98"/>
      <c r="H224" s="98">
        <v>2</v>
      </c>
      <c r="I224" s="98">
        <v>300</v>
      </c>
    </row>
    <row r="225" spans="1:9">
      <c r="A225" s="153" t="s">
        <v>2446</v>
      </c>
      <c r="B225" s="98">
        <v>1</v>
      </c>
      <c r="C225" s="98">
        <v>3</v>
      </c>
      <c r="D225" s="98"/>
      <c r="E225" s="98">
        <v>300</v>
      </c>
      <c r="F225" s="98">
        <v>300</v>
      </c>
      <c r="G225" s="98"/>
      <c r="H225" s="98">
        <v>4</v>
      </c>
      <c r="I225" s="98">
        <v>300</v>
      </c>
    </row>
    <row r="226" spans="1:9">
      <c r="A226" s="153" t="s">
        <v>2475</v>
      </c>
      <c r="B226" s="98">
        <v>1</v>
      </c>
      <c r="C226" s="98">
        <v>3</v>
      </c>
      <c r="D226" s="98"/>
      <c r="E226" s="98">
        <v>300</v>
      </c>
      <c r="F226" s="98">
        <v>300</v>
      </c>
      <c r="G226" s="98"/>
      <c r="H226" s="98">
        <v>4</v>
      </c>
      <c r="I226" s="98">
        <v>300</v>
      </c>
    </row>
    <row r="227" spans="1:9">
      <c r="A227" s="153" t="s">
        <v>2480</v>
      </c>
      <c r="B227" s="98"/>
      <c r="C227" s="98">
        <v>3</v>
      </c>
      <c r="D227" s="98"/>
      <c r="E227" s="98"/>
      <c r="F227" s="98">
        <v>250</v>
      </c>
      <c r="G227" s="98"/>
      <c r="H227" s="98">
        <v>3</v>
      </c>
      <c r="I227" s="98">
        <v>250</v>
      </c>
    </row>
    <row r="228" spans="1:9">
      <c r="A228" s="153" t="s">
        <v>2482</v>
      </c>
      <c r="B228" s="98"/>
      <c r="C228" s="98">
        <v>3</v>
      </c>
      <c r="D228" s="98"/>
      <c r="E228" s="98"/>
      <c r="F228" s="98">
        <v>250</v>
      </c>
      <c r="G228" s="98"/>
      <c r="H228" s="98">
        <v>3</v>
      </c>
      <c r="I228" s="98">
        <v>250</v>
      </c>
    </row>
    <row r="229" spans="1:9">
      <c r="A229" s="153" t="s">
        <v>2491</v>
      </c>
      <c r="B229" s="98"/>
      <c r="C229" s="98">
        <v>6</v>
      </c>
      <c r="D229" s="98"/>
      <c r="E229" s="98"/>
      <c r="F229" s="98">
        <v>250</v>
      </c>
      <c r="G229" s="98"/>
      <c r="H229" s="98">
        <v>6</v>
      </c>
      <c r="I229" s="98">
        <v>250</v>
      </c>
    </row>
    <row r="230" spans="1:9">
      <c r="A230" s="152" t="s">
        <v>305</v>
      </c>
      <c r="B230" s="98">
        <v>23</v>
      </c>
      <c r="C230" s="98">
        <v>54</v>
      </c>
      <c r="D230" s="98">
        <v>3</v>
      </c>
      <c r="E230" s="98">
        <v>300</v>
      </c>
      <c r="F230" s="98">
        <v>300</v>
      </c>
      <c r="G230" s="98">
        <v>479</v>
      </c>
      <c r="H230" s="98">
        <v>80</v>
      </c>
      <c r="I230" s="98">
        <v>479</v>
      </c>
    </row>
    <row r="231" spans="1:9">
      <c r="A231" s="153" t="s">
        <v>2071</v>
      </c>
      <c r="B231" s="98">
        <v>2</v>
      </c>
      <c r="C231" s="98">
        <v>4</v>
      </c>
      <c r="D231" s="98"/>
      <c r="E231" s="98">
        <v>300</v>
      </c>
      <c r="F231" s="98">
        <v>300</v>
      </c>
      <c r="G231" s="98"/>
      <c r="H231" s="98">
        <v>6</v>
      </c>
      <c r="I231" s="98">
        <v>300</v>
      </c>
    </row>
    <row r="232" spans="1:9">
      <c r="A232" s="153" t="s">
        <v>2072</v>
      </c>
      <c r="B232" s="98">
        <v>1</v>
      </c>
      <c r="C232" s="98">
        <v>4</v>
      </c>
      <c r="D232" s="98"/>
      <c r="E232" s="98">
        <v>56</v>
      </c>
      <c r="F232" s="98">
        <v>56</v>
      </c>
      <c r="G232" s="98"/>
      <c r="H232" s="98">
        <v>5</v>
      </c>
      <c r="I232" s="98">
        <v>56</v>
      </c>
    </row>
    <row r="233" spans="1:9">
      <c r="A233" s="153" t="s">
        <v>2073</v>
      </c>
      <c r="B233" s="98">
        <v>1</v>
      </c>
      <c r="C233" s="98">
        <v>4</v>
      </c>
      <c r="D233" s="98"/>
      <c r="E233" s="98">
        <v>129</v>
      </c>
      <c r="F233" s="98">
        <v>129</v>
      </c>
      <c r="G233" s="98"/>
      <c r="H233" s="98">
        <v>5</v>
      </c>
      <c r="I233" s="98">
        <v>129</v>
      </c>
    </row>
    <row r="234" spans="1:9">
      <c r="A234" s="153" t="s">
        <v>2074</v>
      </c>
      <c r="B234" s="98">
        <v>2</v>
      </c>
      <c r="C234" s="98">
        <v>4</v>
      </c>
      <c r="D234" s="98"/>
      <c r="E234" s="98">
        <v>71</v>
      </c>
      <c r="F234" s="98">
        <v>71</v>
      </c>
      <c r="G234" s="98"/>
      <c r="H234" s="98">
        <v>6</v>
      </c>
      <c r="I234" s="98">
        <v>71</v>
      </c>
    </row>
    <row r="235" spans="1:9">
      <c r="A235" s="153" t="s">
        <v>2083</v>
      </c>
      <c r="B235" s="98">
        <v>2</v>
      </c>
      <c r="C235" s="98">
        <v>3</v>
      </c>
      <c r="D235" s="98"/>
      <c r="E235" s="98">
        <v>120</v>
      </c>
      <c r="F235" s="98">
        <v>120</v>
      </c>
      <c r="G235" s="98"/>
      <c r="H235" s="98">
        <v>5</v>
      </c>
      <c r="I235" s="98">
        <v>120</v>
      </c>
    </row>
    <row r="236" spans="1:9">
      <c r="A236" s="153" t="s">
        <v>2252</v>
      </c>
      <c r="B236" s="98">
        <v>2</v>
      </c>
      <c r="C236" s="98">
        <v>4</v>
      </c>
      <c r="D236" s="98"/>
      <c r="E236" s="98">
        <v>94</v>
      </c>
      <c r="F236" s="98">
        <v>94</v>
      </c>
      <c r="G236" s="98"/>
      <c r="H236" s="98">
        <v>6</v>
      </c>
      <c r="I236" s="98">
        <v>94</v>
      </c>
    </row>
    <row r="237" spans="1:9">
      <c r="A237" s="153" t="s">
        <v>2253</v>
      </c>
      <c r="B237" s="98">
        <v>2</v>
      </c>
      <c r="C237" s="98">
        <v>4</v>
      </c>
      <c r="D237" s="98"/>
      <c r="E237" s="98">
        <v>93</v>
      </c>
      <c r="F237" s="98">
        <v>93</v>
      </c>
      <c r="G237" s="98"/>
      <c r="H237" s="98">
        <v>6</v>
      </c>
      <c r="I237" s="98">
        <v>93</v>
      </c>
    </row>
    <row r="238" spans="1:9">
      <c r="A238" s="153" t="s">
        <v>2254</v>
      </c>
      <c r="B238" s="98">
        <v>2</v>
      </c>
      <c r="C238" s="98">
        <v>4</v>
      </c>
      <c r="D238" s="98"/>
      <c r="E238" s="98">
        <v>51</v>
      </c>
      <c r="F238" s="98">
        <v>51</v>
      </c>
      <c r="G238" s="98"/>
      <c r="H238" s="98">
        <v>6</v>
      </c>
      <c r="I238" s="98">
        <v>51</v>
      </c>
    </row>
    <row r="239" spans="1:9">
      <c r="A239" s="153" t="s">
        <v>2255</v>
      </c>
      <c r="B239" s="98">
        <v>2</v>
      </c>
      <c r="C239" s="98">
        <v>4</v>
      </c>
      <c r="D239" s="98"/>
      <c r="E239" s="98">
        <v>48</v>
      </c>
      <c r="F239" s="98">
        <v>48</v>
      </c>
      <c r="G239" s="98"/>
      <c r="H239" s="98">
        <v>6</v>
      </c>
      <c r="I239" s="98">
        <v>48</v>
      </c>
    </row>
    <row r="240" spans="1:9">
      <c r="A240" s="153" t="s">
        <v>2256</v>
      </c>
      <c r="B240" s="98">
        <v>2</v>
      </c>
      <c r="C240" s="98">
        <v>4</v>
      </c>
      <c r="D240" s="98"/>
      <c r="E240" s="98">
        <v>55</v>
      </c>
      <c r="F240" s="98">
        <v>55</v>
      </c>
      <c r="G240" s="98"/>
      <c r="H240" s="98">
        <v>6</v>
      </c>
      <c r="I240" s="98">
        <v>55</v>
      </c>
    </row>
    <row r="241" spans="1:9">
      <c r="A241" s="153" t="s">
        <v>2405</v>
      </c>
      <c r="B241" s="98"/>
      <c r="C241" s="98"/>
      <c r="D241" s="98">
        <v>1</v>
      </c>
      <c r="E241" s="98"/>
      <c r="F241" s="98"/>
      <c r="G241" s="98">
        <v>479</v>
      </c>
      <c r="H241" s="98">
        <v>1</v>
      </c>
      <c r="I241" s="98">
        <v>479</v>
      </c>
    </row>
    <row r="242" spans="1:9">
      <c r="A242" s="153" t="s">
        <v>2411</v>
      </c>
      <c r="B242" s="98"/>
      <c r="C242" s="98"/>
      <c r="D242" s="98">
        <v>1</v>
      </c>
      <c r="E242" s="98"/>
      <c r="F242" s="98"/>
      <c r="G242" s="98">
        <v>79</v>
      </c>
      <c r="H242" s="98">
        <v>1</v>
      </c>
      <c r="I242" s="98">
        <v>79</v>
      </c>
    </row>
    <row r="243" spans="1:9">
      <c r="A243" s="153" t="s">
        <v>2417</v>
      </c>
      <c r="B243" s="98">
        <v>1</v>
      </c>
      <c r="C243" s="98">
        <v>3</v>
      </c>
      <c r="D243" s="98"/>
      <c r="E243" s="98">
        <v>250</v>
      </c>
      <c r="F243" s="98">
        <v>250</v>
      </c>
      <c r="G243" s="98"/>
      <c r="H243" s="98">
        <v>4</v>
      </c>
      <c r="I243" s="98">
        <v>250</v>
      </c>
    </row>
    <row r="244" spans="1:9">
      <c r="A244" s="153" t="s">
        <v>2439</v>
      </c>
      <c r="B244" s="98">
        <v>1</v>
      </c>
      <c r="C244" s="98">
        <v>2</v>
      </c>
      <c r="D244" s="98"/>
      <c r="E244" s="98">
        <v>156</v>
      </c>
      <c r="F244" s="98">
        <v>156</v>
      </c>
      <c r="G244" s="98"/>
      <c r="H244" s="98">
        <v>3</v>
      </c>
      <c r="I244" s="98">
        <v>156</v>
      </c>
    </row>
    <row r="245" spans="1:9">
      <c r="A245" s="153" t="s">
        <v>2444</v>
      </c>
      <c r="B245" s="98">
        <v>2</v>
      </c>
      <c r="C245" s="98">
        <v>6</v>
      </c>
      <c r="D245" s="98"/>
      <c r="E245" s="98">
        <v>300</v>
      </c>
      <c r="F245" s="98">
        <v>300</v>
      </c>
      <c r="G245" s="98"/>
      <c r="H245" s="98">
        <v>8</v>
      </c>
      <c r="I245" s="98">
        <v>300</v>
      </c>
    </row>
    <row r="246" spans="1:9">
      <c r="A246" s="153" t="s">
        <v>2448</v>
      </c>
      <c r="B246" s="98"/>
      <c r="C246" s="98">
        <v>1</v>
      </c>
      <c r="D246" s="98">
        <v>1</v>
      </c>
      <c r="E246" s="98"/>
      <c r="F246" s="98">
        <v>200</v>
      </c>
      <c r="G246" s="98">
        <v>200</v>
      </c>
      <c r="H246" s="98">
        <v>2</v>
      </c>
      <c r="I246" s="98">
        <v>200</v>
      </c>
    </row>
    <row r="247" spans="1:9">
      <c r="A247" s="153" t="s">
        <v>2477</v>
      </c>
      <c r="B247" s="98">
        <v>1</v>
      </c>
      <c r="C247" s="98">
        <v>3</v>
      </c>
      <c r="D247" s="98"/>
      <c r="E247" s="98">
        <v>150</v>
      </c>
      <c r="F247" s="98">
        <v>150</v>
      </c>
      <c r="G247" s="98"/>
      <c r="H247" s="98">
        <v>4</v>
      </c>
      <c r="I247" s="98">
        <v>150</v>
      </c>
    </row>
    <row r="248" spans="1:9">
      <c r="A248" s="152" t="s">
        <v>308</v>
      </c>
      <c r="B248" s="98"/>
      <c r="C248" s="98">
        <v>2</v>
      </c>
      <c r="D248" s="98"/>
      <c r="E248" s="98"/>
      <c r="F248" s="98">
        <v>240</v>
      </c>
      <c r="G248" s="98"/>
      <c r="H248" s="98">
        <v>2</v>
      </c>
      <c r="I248" s="98">
        <v>240</v>
      </c>
    </row>
    <row r="249" spans="1:9">
      <c r="A249" s="153" t="s">
        <v>2212</v>
      </c>
      <c r="B249" s="98"/>
      <c r="C249" s="98">
        <v>1</v>
      </c>
      <c r="D249" s="98"/>
      <c r="E249" s="98"/>
      <c r="F249" s="98">
        <v>60</v>
      </c>
      <c r="G249" s="98"/>
      <c r="H249" s="98">
        <v>1</v>
      </c>
      <c r="I249" s="98">
        <v>60</v>
      </c>
    </row>
    <row r="250" spans="1:9">
      <c r="A250" s="153" t="s">
        <v>2216</v>
      </c>
      <c r="B250" s="98"/>
      <c r="C250" s="98">
        <v>1</v>
      </c>
      <c r="D250" s="98"/>
      <c r="E250" s="98"/>
      <c r="F250" s="98">
        <v>240</v>
      </c>
      <c r="G250" s="98"/>
      <c r="H250" s="98">
        <v>1</v>
      </c>
      <c r="I250" s="98">
        <v>240</v>
      </c>
    </row>
    <row r="251" spans="1:9">
      <c r="A251" s="152" t="s">
        <v>1884</v>
      </c>
      <c r="B251" s="98">
        <v>1</v>
      </c>
      <c r="C251" s="98">
        <v>4</v>
      </c>
      <c r="D251" s="98"/>
      <c r="E251" s="98"/>
      <c r="F251" s="98"/>
      <c r="G251" s="98"/>
      <c r="H251" s="98">
        <v>5</v>
      </c>
      <c r="I251" s="98"/>
    </row>
    <row r="252" spans="1:9">
      <c r="A252" s="153" t="s">
        <v>2495</v>
      </c>
      <c r="B252" s="98">
        <v>1</v>
      </c>
      <c r="C252" s="98">
        <v>4</v>
      </c>
      <c r="D252" s="98"/>
      <c r="E252" s="98"/>
      <c r="F252" s="98"/>
      <c r="G252" s="98"/>
      <c r="H252" s="98">
        <v>5</v>
      </c>
      <c r="I252" s="98"/>
    </row>
    <row r="253" spans="1:9">
      <c r="A253" s="96" t="s">
        <v>158</v>
      </c>
      <c r="B253" s="98">
        <v>2</v>
      </c>
      <c r="C253" s="98">
        <v>5</v>
      </c>
      <c r="D253" s="98"/>
      <c r="E253" s="98">
        <v>400</v>
      </c>
      <c r="F253" s="98">
        <v>400</v>
      </c>
      <c r="G253" s="98"/>
      <c r="H253" s="98">
        <v>7</v>
      </c>
      <c r="I253" s="98">
        <v>400</v>
      </c>
    </row>
    <row r="254" spans="1:9">
      <c r="A254" s="152" t="s">
        <v>339</v>
      </c>
      <c r="B254" s="98">
        <v>2</v>
      </c>
      <c r="C254" s="98">
        <v>5</v>
      </c>
      <c r="D254" s="98"/>
      <c r="E254" s="98">
        <v>400</v>
      </c>
      <c r="F254" s="98">
        <v>400</v>
      </c>
      <c r="G254" s="98"/>
      <c r="H254" s="98">
        <v>7</v>
      </c>
      <c r="I254" s="98">
        <v>400</v>
      </c>
    </row>
    <row r="255" spans="1:9">
      <c r="A255" s="153" t="s">
        <v>2449</v>
      </c>
      <c r="B255" s="98">
        <v>1</v>
      </c>
      <c r="C255" s="98">
        <v>2</v>
      </c>
      <c r="D255" s="98"/>
      <c r="E255" s="98">
        <v>283</v>
      </c>
      <c r="F255" s="98">
        <v>283</v>
      </c>
      <c r="G255" s="98"/>
      <c r="H255" s="98">
        <v>3</v>
      </c>
      <c r="I255" s="98">
        <v>283</v>
      </c>
    </row>
    <row r="256" spans="1:9">
      <c r="A256" s="153" t="s">
        <v>2492</v>
      </c>
      <c r="B256" s="98">
        <v>1</v>
      </c>
      <c r="C256" s="98">
        <v>3</v>
      </c>
      <c r="D256" s="98"/>
      <c r="E256" s="98">
        <v>400</v>
      </c>
      <c r="F256" s="98">
        <v>400</v>
      </c>
      <c r="G256" s="98"/>
      <c r="H256" s="98">
        <v>4</v>
      </c>
      <c r="I256" s="98">
        <v>400</v>
      </c>
    </row>
    <row r="257" spans="1:9">
      <c r="A257" s="96" t="s">
        <v>169</v>
      </c>
      <c r="B257" s="98">
        <v>17</v>
      </c>
      <c r="C257" s="98">
        <v>117</v>
      </c>
      <c r="D257" s="98"/>
      <c r="E257" s="98">
        <v>1500</v>
      </c>
      <c r="F257" s="98">
        <v>1500</v>
      </c>
      <c r="G257" s="98"/>
      <c r="H257" s="98">
        <v>134</v>
      </c>
      <c r="I257" s="98">
        <v>1500</v>
      </c>
    </row>
    <row r="258" spans="1:9">
      <c r="A258" s="152" t="s">
        <v>328</v>
      </c>
      <c r="B258" s="98">
        <v>2</v>
      </c>
      <c r="C258" s="98">
        <v>37</v>
      </c>
      <c r="D258" s="98"/>
      <c r="E258" s="98">
        <v>438</v>
      </c>
      <c r="F258" s="98">
        <v>438</v>
      </c>
      <c r="G258" s="98"/>
      <c r="H258" s="98">
        <v>39</v>
      </c>
      <c r="I258" s="98">
        <v>438</v>
      </c>
    </row>
    <row r="259" spans="1:9">
      <c r="A259" s="153" t="s">
        <v>2005</v>
      </c>
      <c r="B259" s="98"/>
      <c r="C259" s="98">
        <v>3</v>
      </c>
      <c r="D259" s="98"/>
      <c r="E259" s="98"/>
      <c r="F259" s="98">
        <v>32</v>
      </c>
      <c r="G259" s="98"/>
      <c r="H259" s="98">
        <v>3</v>
      </c>
      <c r="I259" s="98">
        <v>32</v>
      </c>
    </row>
    <row r="260" spans="1:9">
      <c r="A260" s="153" t="s">
        <v>2006</v>
      </c>
      <c r="B260" s="98"/>
      <c r="C260" s="98">
        <v>3</v>
      </c>
      <c r="D260" s="98"/>
      <c r="E260" s="98"/>
      <c r="F260" s="98">
        <v>20</v>
      </c>
      <c r="G260" s="98"/>
      <c r="H260" s="98">
        <v>3</v>
      </c>
      <c r="I260" s="98">
        <v>20</v>
      </c>
    </row>
    <row r="261" spans="1:9">
      <c r="A261" s="153" t="s">
        <v>2012</v>
      </c>
      <c r="B261" s="98"/>
      <c r="C261" s="98">
        <v>3</v>
      </c>
      <c r="D261" s="98"/>
      <c r="E261" s="98"/>
      <c r="F261" s="98">
        <v>323</v>
      </c>
      <c r="G261" s="98"/>
      <c r="H261" s="98">
        <v>3</v>
      </c>
      <c r="I261" s="98">
        <v>323</v>
      </c>
    </row>
    <row r="262" spans="1:9">
      <c r="A262" s="153" t="s">
        <v>2013</v>
      </c>
      <c r="B262" s="98"/>
      <c r="C262" s="98">
        <v>3</v>
      </c>
      <c r="D262" s="98"/>
      <c r="E262" s="98"/>
      <c r="F262" s="98">
        <v>305</v>
      </c>
      <c r="G262" s="98"/>
      <c r="H262" s="98">
        <v>3</v>
      </c>
      <c r="I262" s="98">
        <v>305</v>
      </c>
    </row>
    <row r="263" spans="1:9">
      <c r="A263" s="153" t="s">
        <v>2023</v>
      </c>
      <c r="B263" s="98"/>
      <c r="C263" s="98">
        <v>18</v>
      </c>
      <c r="D263" s="98"/>
      <c r="E263" s="98"/>
      <c r="F263" s="98">
        <v>50</v>
      </c>
      <c r="G263" s="98"/>
      <c r="H263" s="98">
        <v>18</v>
      </c>
      <c r="I263" s="98">
        <v>50</v>
      </c>
    </row>
    <row r="264" spans="1:9">
      <c r="A264" s="153" t="s">
        <v>2024</v>
      </c>
      <c r="B264" s="98"/>
      <c r="C264" s="98">
        <v>3</v>
      </c>
      <c r="D264" s="98"/>
      <c r="E264" s="98"/>
      <c r="F264" s="98">
        <v>15</v>
      </c>
      <c r="G264" s="98"/>
      <c r="H264" s="98">
        <v>3</v>
      </c>
      <c r="I264" s="98">
        <v>15</v>
      </c>
    </row>
    <row r="265" spans="1:9">
      <c r="A265" s="153" t="s">
        <v>2053</v>
      </c>
      <c r="B265" s="98">
        <v>2</v>
      </c>
      <c r="C265" s="98">
        <v>4</v>
      </c>
      <c r="D265" s="98"/>
      <c r="E265" s="98">
        <v>438</v>
      </c>
      <c r="F265" s="98">
        <v>438</v>
      </c>
      <c r="G265" s="98"/>
      <c r="H265" s="98">
        <v>6</v>
      </c>
      <c r="I265" s="98">
        <v>438</v>
      </c>
    </row>
    <row r="266" spans="1:9">
      <c r="A266" s="152" t="s">
        <v>399</v>
      </c>
      <c r="B266" s="98">
        <v>1</v>
      </c>
      <c r="C266" s="98">
        <v>1</v>
      </c>
      <c r="D266" s="98"/>
      <c r="E266" s="98">
        <v>25</v>
      </c>
      <c r="F266" s="98">
        <v>25</v>
      </c>
      <c r="G266" s="98"/>
      <c r="H266" s="98">
        <v>2</v>
      </c>
      <c r="I266" s="98">
        <v>25</v>
      </c>
    </row>
    <row r="267" spans="1:9">
      <c r="A267" s="153" t="s">
        <v>2056</v>
      </c>
      <c r="B267" s="98">
        <v>1</v>
      </c>
      <c r="C267" s="98">
        <v>1</v>
      </c>
      <c r="D267" s="98"/>
      <c r="E267" s="98">
        <v>25</v>
      </c>
      <c r="F267" s="98">
        <v>25</v>
      </c>
      <c r="G267" s="98"/>
      <c r="H267" s="98">
        <v>2</v>
      </c>
      <c r="I267" s="98">
        <v>25</v>
      </c>
    </row>
    <row r="268" spans="1:9">
      <c r="A268" s="152" t="s">
        <v>427</v>
      </c>
      <c r="B268" s="98">
        <v>6</v>
      </c>
      <c r="C268" s="98">
        <v>27</v>
      </c>
      <c r="D268" s="98"/>
      <c r="E268" s="98">
        <v>200</v>
      </c>
      <c r="F268" s="98">
        <v>200</v>
      </c>
      <c r="G268" s="98"/>
      <c r="H268" s="98">
        <v>33</v>
      </c>
      <c r="I268" s="98">
        <v>200</v>
      </c>
    </row>
    <row r="269" spans="1:9">
      <c r="A269" s="153" t="s">
        <v>2026</v>
      </c>
      <c r="B269" s="98"/>
      <c r="C269" s="98">
        <v>3</v>
      </c>
      <c r="D269" s="98"/>
      <c r="E269" s="98"/>
      <c r="F269" s="98">
        <v>10</v>
      </c>
      <c r="G269" s="98"/>
      <c r="H269" s="98">
        <v>3</v>
      </c>
      <c r="I269" s="98">
        <v>10</v>
      </c>
    </row>
    <row r="270" spans="1:9">
      <c r="A270" s="153" t="s">
        <v>2027</v>
      </c>
      <c r="B270" s="98"/>
      <c r="C270" s="98">
        <v>3</v>
      </c>
      <c r="D270" s="98"/>
      <c r="E270" s="98"/>
      <c r="F270" s="98">
        <v>10</v>
      </c>
      <c r="G270" s="98"/>
      <c r="H270" s="98">
        <v>3</v>
      </c>
      <c r="I270" s="98">
        <v>10</v>
      </c>
    </row>
    <row r="271" spans="1:9">
      <c r="A271" s="153" t="s">
        <v>2028</v>
      </c>
      <c r="B271" s="98"/>
      <c r="C271" s="98">
        <v>3</v>
      </c>
      <c r="D271" s="98"/>
      <c r="E271" s="98"/>
      <c r="F271" s="98">
        <v>10</v>
      </c>
      <c r="G271" s="98"/>
      <c r="H271" s="98">
        <v>3</v>
      </c>
      <c r="I271" s="98">
        <v>10</v>
      </c>
    </row>
    <row r="272" spans="1:9">
      <c r="A272" s="153" t="s">
        <v>2029</v>
      </c>
      <c r="B272" s="98"/>
      <c r="C272" s="98">
        <v>3</v>
      </c>
      <c r="D272" s="98"/>
      <c r="E272" s="98"/>
      <c r="F272" s="98">
        <v>10</v>
      </c>
      <c r="G272" s="98"/>
      <c r="H272" s="98">
        <v>3</v>
      </c>
      <c r="I272" s="98">
        <v>10</v>
      </c>
    </row>
    <row r="273" spans="1:9">
      <c r="A273" s="153" t="s">
        <v>2030</v>
      </c>
      <c r="B273" s="98"/>
      <c r="C273" s="98">
        <v>3</v>
      </c>
      <c r="D273" s="98"/>
      <c r="E273" s="98"/>
      <c r="F273" s="98">
        <v>1</v>
      </c>
      <c r="G273" s="98"/>
      <c r="H273" s="98">
        <v>3</v>
      </c>
      <c r="I273" s="98">
        <v>1</v>
      </c>
    </row>
    <row r="274" spans="1:9">
      <c r="A274" s="153" t="s">
        <v>2048</v>
      </c>
      <c r="B274" s="98">
        <v>2</v>
      </c>
      <c r="C274" s="98">
        <v>6</v>
      </c>
      <c r="D274" s="98"/>
      <c r="E274" s="98">
        <v>200</v>
      </c>
      <c r="F274" s="98">
        <v>200</v>
      </c>
      <c r="G274" s="98"/>
      <c r="H274" s="98">
        <v>8</v>
      </c>
      <c r="I274" s="98">
        <v>200</v>
      </c>
    </row>
    <row r="275" spans="1:9">
      <c r="A275" s="153" t="s">
        <v>2054</v>
      </c>
      <c r="B275" s="98">
        <v>4</v>
      </c>
      <c r="C275" s="98">
        <v>6</v>
      </c>
      <c r="D275" s="98"/>
      <c r="E275" s="98">
        <v>110</v>
      </c>
      <c r="F275" s="98">
        <v>110</v>
      </c>
      <c r="G275" s="98"/>
      <c r="H275" s="98">
        <v>10</v>
      </c>
      <c r="I275" s="98">
        <v>110</v>
      </c>
    </row>
    <row r="276" spans="1:9">
      <c r="A276" s="152" t="s">
        <v>430</v>
      </c>
      <c r="B276" s="98">
        <v>1</v>
      </c>
      <c r="C276" s="98">
        <v>1</v>
      </c>
      <c r="D276" s="98"/>
      <c r="E276" s="98">
        <v>25</v>
      </c>
      <c r="F276" s="98">
        <v>25</v>
      </c>
      <c r="G276" s="98"/>
      <c r="H276" s="98">
        <v>2</v>
      </c>
      <c r="I276" s="98">
        <v>25</v>
      </c>
    </row>
    <row r="277" spans="1:9">
      <c r="A277" s="153" t="s">
        <v>2057</v>
      </c>
      <c r="B277" s="98">
        <v>1</v>
      </c>
      <c r="C277" s="98">
        <v>1</v>
      </c>
      <c r="D277" s="98"/>
      <c r="E277" s="98">
        <v>25</v>
      </c>
      <c r="F277" s="98">
        <v>25</v>
      </c>
      <c r="G277" s="98"/>
      <c r="H277" s="98">
        <v>2</v>
      </c>
      <c r="I277" s="98">
        <v>25</v>
      </c>
    </row>
    <row r="278" spans="1:9">
      <c r="A278" s="152" t="s">
        <v>433</v>
      </c>
      <c r="B278" s="98">
        <v>1</v>
      </c>
      <c r="C278" s="98">
        <v>22</v>
      </c>
      <c r="D278" s="98"/>
      <c r="E278" s="98">
        <v>116</v>
      </c>
      <c r="F278" s="98">
        <v>235</v>
      </c>
      <c r="G278" s="98"/>
      <c r="H278" s="98">
        <v>23</v>
      </c>
      <c r="I278" s="98">
        <v>235</v>
      </c>
    </row>
    <row r="279" spans="1:9">
      <c r="A279" s="153" t="s">
        <v>2014</v>
      </c>
      <c r="B279" s="98"/>
      <c r="C279" s="98">
        <v>3</v>
      </c>
      <c r="D279" s="98"/>
      <c r="E279" s="98"/>
      <c r="F279" s="98">
        <v>100</v>
      </c>
      <c r="G279" s="98"/>
      <c r="H279" s="98">
        <v>3</v>
      </c>
      <c r="I279" s="98">
        <v>100</v>
      </c>
    </row>
    <row r="280" spans="1:9">
      <c r="A280" s="153" t="s">
        <v>2015</v>
      </c>
      <c r="B280" s="98"/>
      <c r="C280" s="98">
        <v>3</v>
      </c>
      <c r="D280" s="98"/>
      <c r="E280" s="98"/>
      <c r="F280" s="98">
        <v>100</v>
      </c>
      <c r="G280" s="98"/>
      <c r="H280" s="98">
        <v>3</v>
      </c>
      <c r="I280" s="98">
        <v>100</v>
      </c>
    </row>
    <row r="281" spans="1:9">
      <c r="A281" s="153" t="s">
        <v>2025</v>
      </c>
      <c r="B281" s="98"/>
      <c r="C281" s="98">
        <v>3</v>
      </c>
      <c r="D281" s="98"/>
      <c r="E281" s="98"/>
      <c r="F281" s="98">
        <v>120</v>
      </c>
      <c r="G281" s="98"/>
      <c r="H281" s="98">
        <v>3</v>
      </c>
      <c r="I281" s="98">
        <v>120</v>
      </c>
    </row>
    <row r="282" spans="1:9">
      <c r="A282" s="153" t="s">
        <v>2031</v>
      </c>
      <c r="B282" s="98"/>
      <c r="C282" s="98">
        <v>3</v>
      </c>
      <c r="D282" s="98"/>
      <c r="E282" s="98"/>
      <c r="F282" s="98">
        <v>115</v>
      </c>
      <c r="G282" s="98"/>
      <c r="H282" s="98">
        <v>3</v>
      </c>
      <c r="I282" s="98">
        <v>115</v>
      </c>
    </row>
    <row r="283" spans="1:9">
      <c r="A283" s="153" t="s">
        <v>2036</v>
      </c>
      <c r="B283" s="98"/>
      <c r="C283" s="98">
        <v>4</v>
      </c>
      <c r="D283" s="98"/>
      <c r="E283" s="98"/>
      <c r="F283" s="98">
        <v>120</v>
      </c>
      <c r="G283" s="98"/>
      <c r="H283" s="98">
        <v>4</v>
      </c>
      <c r="I283" s="98">
        <v>120</v>
      </c>
    </row>
    <row r="284" spans="1:9">
      <c r="A284" s="153" t="s">
        <v>2050</v>
      </c>
      <c r="B284" s="98">
        <v>1</v>
      </c>
      <c r="C284" s="98">
        <v>2</v>
      </c>
      <c r="D284" s="98"/>
      <c r="E284" s="98">
        <v>116</v>
      </c>
      <c r="F284" s="98">
        <v>116</v>
      </c>
      <c r="G284" s="98"/>
      <c r="H284" s="98">
        <v>3</v>
      </c>
      <c r="I284" s="98">
        <v>116</v>
      </c>
    </row>
    <row r="285" spans="1:9">
      <c r="A285" s="153" t="s">
        <v>2495</v>
      </c>
      <c r="B285" s="98"/>
      <c r="C285" s="98">
        <v>4</v>
      </c>
      <c r="D285" s="98"/>
      <c r="E285" s="98"/>
      <c r="F285" s="98">
        <v>235</v>
      </c>
      <c r="G285" s="98"/>
      <c r="H285" s="98">
        <v>4</v>
      </c>
      <c r="I285" s="98">
        <v>235</v>
      </c>
    </row>
    <row r="286" spans="1:9">
      <c r="A286" s="152" t="s">
        <v>436</v>
      </c>
      <c r="B286" s="98">
        <v>1</v>
      </c>
      <c r="C286" s="98">
        <v>2</v>
      </c>
      <c r="D286" s="98"/>
      <c r="E286" s="98">
        <v>60</v>
      </c>
      <c r="F286" s="98">
        <v>60</v>
      </c>
      <c r="G286" s="98"/>
      <c r="H286" s="98">
        <v>3</v>
      </c>
      <c r="I286" s="98">
        <v>60</v>
      </c>
    </row>
    <row r="287" spans="1:9">
      <c r="A287" s="153" t="s">
        <v>2068</v>
      </c>
      <c r="B287" s="98">
        <v>1</v>
      </c>
      <c r="C287" s="98">
        <v>2</v>
      </c>
      <c r="D287" s="98"/>
      <c r="E287" s="98">
        <v>60</v>
      </c>
      <c r="F287" s="98">
        <v>60</v>
      </c>
      <c r="G287" s="98"/>
      <c r="H287" s="98">
        <v>3</v>
      </c>
      <c r="I287" s="98">
        <v>60</v>
      </c>
    </row>
    <row r="288" spans="1:9">
      <c r="A288" s="152" t="s">
        <v>439</v>
      </c>
      <c r="B288" s="98">
        <v>4</v>
      </c>
      <c r="C288" s="98">
        <v>23</v>
      </c>
      <c r="D288" s="98"/>
      <c r="E288" s="98">
        <v>232</v>
      </c>
      <c r="F288" s="98">
        <v>232</v>
      </c>
      <c r="G288" s="98"/>
      <c r="H288" s="98">
        <v>27</v>
      </c>
      <c r="I288" s="98">
        <v>232</v>
      </c>
    </row>
    <row r="289" spans="1:9">
      <c r="A289" s="153" t="s">
        <v>2007</v>
      </c>
      <c r="B289" s="98"/>
      <c r="C289" s="98">
        <v>6</v>
      </c>
      <c r="D289" s="98"/>
      <c r="E289" s="98"/>
      <c r="F289" s="98">
        <v>200</v>
      </c>
      <c r="G289" s="98"/>
      <c r="H289" s="98">
        <v>6</v>
      </c>
      <c r="I289" s="98">
        <v>200</v>
      </c>
    </row>
    <row r="290" spans="1:9">
      <c r="A290" s="153" t="s">
        <v>2032</v>
      </c>
      <c r="B290" s="98"/>
      <c r="C290" s="98">
        <v>3</v>
      </c>
      <c r="D290" s="98"/>
      <c r="E290" s="98"/>
      <c r="F290" s="98">
        <v>6</v>
      </c>
      <c r="G290" s="98"/>
      <c r="H290" s="98">
        <v>3</v>
      </c>
      <c r="I290" s="98">
        <v>6</v>
      </c>
    </row>
    <row r="291" spans="1:9">
      <c r="A291" s="153" t="s">
        <v>2033</v>
      </c>
      <c r="B291" s="98"/>
      <c r="C291" s="98">
        <v>3</v>
      </c>
      <c r="D291" s="98"/>
      <c r="E291" s="98"/>
      <c r="F291" s="98">
        <v>63</v>
      </c>
      <c r="G291" s="98"/>
      <c r="H291" s="98">
        <v>3</v>
      </c>
      <c r="I291" s="98">
        <v>63</v>
      </c>
    </row>
    <row r="292" spans="1:9">
      <c r="A292" s="153" t="s">
        <v>2047</v>
      </c>
      <c r="B292" s="98"/>
      <c r="C292" s="98">
        <v>4</v>
      </c>
      <c r="D292" s="98"/>
      <c r="E292" s="98"/>
      <c r="F292" s="98">
        <v>168</v>
      </c>
      <c r="G292" s="98"/>
      <c r="H292" s="98">
        <v>4</v>
      </c>
      <c r="I292" s="98">
        <v>168</v>
      </c>
    </row>
    <row r="293" spans="1:9">
      <c r="A293" s="153" t="s">
        <v>2049</v>
      </c>
      <c r="B293" s="98">
        <v>1</v>
      </c>
      <c r="C293" s="98">
        <v>1</v>
      </c>
      <c r="D293" s="98"/>
      <c r="E293" s="98">
        <v>115</v>
      </c>
      <c r="F293" s="98">
        <v>115</v>
      </c>
      <c r="G293" s="98"/>
      <c r="H293" s="98">
        <v>2</v>
      </c>
      <c r="I293" s="98">
        <v>115</v>
      </c>
    </row>
    <row r="294" spans="1:9">
      <c r="A294" s="153" t="s">
        <v>2051</v>
      </c>
      <c r="B294" s="98">
        <v>2</v>
      </c>
      <c r="C294" s="98">
        <v>4</v>
      </c>
      <c r="D294" s="98"/>
      <c r="E294" s="98">
        <v>89</v>
      </c>
      <c r="F294" s="98">
        <v>89</v>
      </c>
      <c r="G294" s="98"/>
      <c r="H294" s="98">
        <v>6</v>
      </c>
      <c r="I294" s="98">
        <v>89</v>
      </c>
    </row>
    <row r="295" spans="1:9">
      <c r="A295" s="153" t="s">
        <v>2055</v>
      </c>
      <c r="B295" s="98">
        <v>1</v>
      </c>
      <c r="C295" s="98">
        <v>2</v>
      </c>
      <c r="D295" s="98"/>
      <c r="E295" s="98">
        <v>232</v>
      </c>
      <c r="F295" s="98">
        <v>232</v>
      </c>
      <c r="G295" s="98"/>
      <c r="H295" s="98">
        <v>3</v>
      </c>
      <c r="I295" s="98">
        <v>232</v>
      </c>
    </row>
    <row r="296" spans="1:9">
      <c r="A296" s="152" t="s">
        <v>1884</v>
      </c>
      <c r="B296" s="98">
        <v>1</v>
      </c>
      <c r="C296" s="98">
        <v>4</v>
      </c>
      <c r="D296" s="98"/>
      <c r="E296" s="98">
        <v>1500</v>
      </c>
      <c r="F296" s="98">
        <v>1500</v>
      </c>
      <c r="G296" s="98"/>
      <c r="H296" s="98">
        <v>5</v>
      </c>
      <c r="I296" s="98">
        <v>1500</v>
      </c>
    </row>
    <row r="297" spans="1:9">
      <c r="A297" s="153" t="s">
        <v>2495</v>
      </c>
      <c r="B297" s="98">
        <v>1</v>
      </c>
      <c r="C297" s="98">
        <v>4</v>
      </c>
      <c r="D297" s="98"/>
      <c r="E297" s="98">
        <v>1500</v>
      </c>
      <c r="F297" s="98">
        <v>1500</v>
      </c>
      <c r="G297" s="98"/>
      <c r="H297" s="98">
        <v>5</v>
      </c>
      <c r="I297" s="98">
        <v>1500</v>
      </c>
    </row>
    <row r="298" spans="1:9">
      <c r="A298" s="96" t="s">
        <v>174</v>
      </c>
      <c r="B298" s="98">
        <v>91</v>
      </c>
      <c r="C298" s="98">
        <v>212</v>
      </c>
      <c r="D298" s="98">
        <v>17</v>
      </c>
      <c r="E298" s="98">
        <v>1152</v>
      </c>
      <c r="F298" s="98">
        <v>600</v>
      </c>
      <c r="G298" s="98">
        <v>449</v>
      </c>
      <c r="H298" s="98">
        <v>320</v>
      </c>
      <c r="I298" s="98">
        <v>1152</v>
      </c>
    </row>
    <row r="299" spans="1:9">
      <c r="A299" s="152" t="s">
        <v>200</v>
      </c>
      <c r="B299" s="98">
        <v>33</v>
      </c>
      <c r="C299" s="98">
        <v>66</v>
      </c>
      <c r="D299" s="98">
        <v>8</v>
      </c>
      <c r="E299" s="98">
        <v>1152</v>
      </c>
      <c r="F299" s="98">
        <v>400</v>
      </c>
      <c r="G299" s="98">
        <v>449</v>
      </c>
      <c r="H299" s="98">
        <v>107</v>
      </c>
      <c r="I299" s="98">
        <v>1152</v>
      </c>
    </row>
    <row r="300" spans="1:9">
      <c r="A300" s="153" t="s">
        <v>2164</v>
      </c>
      <c r="B300" s="98"/>
      <c r="C300" s="98">
        <v>2</v>
      </c>
      <c r="D300" s="98"/>
      <c r="E300" s="98"/>
      <c r="F300" s="98">
        <v>150</v>
      </c>
      <c r="G300" s="98"/>
      <c r="H300" s="98">
        <v>2</v>
      </c>
      <c r="I300" s="98">
        <v>150</v>
      </c>
    </row>
    <row r="301" spans="1:9">
      <c r="A301" s="153" t="s">
        <v>2165</v>
      </c>
      <c r="B301" s="98"/>
      <c r="C301" s="98">
        <v>3</v>
      </c>
      <c r="D301" s="98"/>
      <c r="E301" s="98"/>
      <c r="F301" s="98">
        <v>250</v>
      </c>
      <c r="G301" s="98"/>
      <c r="H301" s="98">
        <v>3</v>
      </c>
      <c r="I301" s="98">
        <v>250</v>
      </c>
    </row>
    <row r="302" spans="1:9">
      <c r="A302" s="153" t="s">
        <v>2167</v>
      </c>
      <c r="B302" s="98">
        <v>1</v>
      </c>
      <c r="C302" s="98">
        <v>3</v>
      </c>
      <c r="D302" s="98"/>
      <c r="E302" s="98">
        <v>80</v>
      </c>
      <c r="F302" s="98">
        <v>80</v>
      </c>
      <c r="G302" s="98"/>
      <c r="H302" s="98">
        <v>4</v>
      </c>
      <c r="I302" s="98">
        <v>80</v>
      </c>
    </row>
    <row r="303" spans="1:9">
      <c r="A303" s="153" t="s">
        <v>2168</v>
      </c>
      <c r="B303" s="98">
        <v>1</v>
      </c>
      <c r="C303" s="98">
        <v>3</v>
      </c>
      <c r="D303" s="98"/>
      <c r="E303" s="98">
        <v>161</v>
      </c>
      <c r="F303" s="98">
        <v>161</v>
      </c>
      <c r="G303" s="98"/>
      <c r="H303" s="98">
        <v>4</v>
      </c>
      <c r="I303" s="98">
        <v>161</v>
      </c>
    </row>
    <row r="304" spans="1:9">
      <c r="A304" s="153" t="s">
        <v>2170</v>
      </c>
      <c r="B304" s="98"/>
      <c r="C304" s="98">
        <v>1</v>
      </c>
      <c r="D304" s="98"/>
      <c r="E304" s="98"/>
      <c r="F304" s="98">
        <v>150</v>
      </c>
      <c r="G304" s="98"/>
      <c r="H304" s="98">
        <v>1</v>
      </c>
      <c r="I304" s="98">
        <v>150</v>
      </c>
    </row>
    <row r="305" spans="1:9">
      <c r="A305" s="153" t="s">
        <v>2173</v>
      </c>
      <c r="B305" s="98">
        <v>1</v>
      </c>
      <c r="C305" s="98"/>
      <c r="D305" s="98"/>
      <c r="E305" s="98">
        <v>120</v>
      </c>
      <c r="F305" s="98"/>
      <c r="G305" s="98"/>
      <c r="H305" s="98">
        <v>1</v>
      </c>
      <c r="I305" s="98">
        <v>120</v>
      </c>
    </row>
    <row r="306" spans="1:9">
      <c r="A306" s="153" t="s">
        <v>2399</v>
      </c>
      <c r="B306" s="98">
        <v>1</v>
      </c>
      <c r="C306" s="98">
        <v>2</v>
      </c>
      <c r="D306" s="98"/>
      <c r="E306" s="98">
        <v>165</v>
      </c>
      <c r="F306" s="98">
        <v>165</v>
      </c>
      <c r="G306" s="98"/>
      <c r="H306" s="98">
        <v>3</v>
      </c>
      <c r="I306" s="98">
        <v>165</v>
      </c>
    </row>
    <row r="307" spans="1:9">
      <c r="A307" s="153" t="s">
        <v>2400</v>
      </c>
      <c r="B307" s="98">
        <v>1</v>
      </c>
      <c r="C307" s="98">
        <v>2</v>
      </c>
      <c r="D307" s="98"/>
      <c r="E307" s="98">
        <v>166</v>
      </c>
      <c r="F307" s="98">
        <v>166</v>
      </c>
      <c r="G307" s="98"/>
      <c r="H307" s="98">
        <v>3</v>
      </c>
      <c r="I307" s="98">
        <v>166</v>
      </c>
    </row>
    <row r="308" spans="1:9">
      <c r="A308" s="153" t="s">
        <v>2403</v>
      </c>
      <c r="B308" s="98">
        <v>1</v>
      </c>
      <c r="C308" s="98">
        <v>4</v>
      </c>
      <c r="D308" s="98"/>
      <c r="E308" s="98">
        <v>150</v>
      </c>
      <c r="F308" s="98">
        <v>150</v>
      </c>
      <c r="G308" s="98"/>
      <c r="H308" s="98">
        <v>5</v>
      </c>
      <c r="I308" s="98">
        <v>150</v>
      </c>
    </row>
    <row r="309" spans="1:9">
      <c r="A309" s="153" t="s">
        <v>2404</v>
      </c>
      <c r="B309" s="98">
        <v>1</v>
      </c>
      <c r="C309" s="98">
        <v>2</v>
      </c>
      <c r="D309" s="98"/>
      <c r="E309" s="98">
        <v>100</v>
      </c>
      <c r="F309" s="98">
        <v>100</v>
      </c>
      <c r="G309" s="98"/>
      <c r="H309" s="98">
        <v>3</v>
      </c>
      <c r="I309" s="98">
        <v>100</v>
      </c>
    </row>
    <row r="310" spans="1:9">
      <c r="A310" s="153" t="s">
        <v>2406</v>
      </c>
      <c r="B310" s="98">
        <v>1</v>
      </c>
      <c r="C310" s="98">
        <v>2</v>
      </c>
      <c r="D310" s="98"/>
      <c r="E310" s="98">
        <v>150</v>
      </c>
      <c r="F310" s="98">
        <v>150</v>
      </c>
      <c r="G310" s="98"/>
      <c r="H310" s="98">
        <v>3</v>
      </c>
      <c r="I310" s="98">
        <v>150</v>
      </c>
    </row>
    <row r="311" spans="1:9">
      <c r="A311" s="153" t="s">
        <v>2407</v>
      </c>
      <c r="B311" s="98">
        <v>1</v>
      </c>
      <c r="C311" s="98">
        <v>2</v>
      </c>
      <c r="D311" s="98"/>
      <c r="E311" s="98">
        <v>200</v>
      </c>
      <c r="F311" s="98">
        <v>200</v>
      </c>
      <c r="G311" s="98"/>
      <c r="H311" s="98">
        <v>3</v>
      </c>
      <c r="I311" s="98">
        <v>200</v>
      </c>
    </row>
    <row r="312" spans="1:9">
      <c r="A312" s="153" t="s">
        <v>2410</v>
      </c>
      <c r="B312" s="98"/>
      <c r="C312" s="98">
        <v>2</v>
      </c>
      <c r="D312" s="98"/>
      <c r="E312" s="98"/>
      <c r="F312" s="98">
        <v>32</v>
      </c>
      <c r="G312" s="98"/>
      <c r="H312" s="98">
        <v>2</v>
      </c>
      <c r="I312" s="98">
        <v>32</v>
      </c>
    </row>
    <row r="313" spans="1:9">
      <c r="A313" s="153" t="s">
        <v>2423</v>
      </c>
      <c r="B313" s="98">
        <v>4</v>
      </c>
      <c r="C313" s="98"/>
      <c r="D313" s="98"/>
      <c r="E313" s="98">
        <v>401</v>
      </c>
      <c r="F313" s="98"/>
      <c r="G313" s="98"/>
      <c r="H313" s="98">
        <v>4</v>
      </c>
      <c r="I313" s="98">
        <v>401</v>
      </c>
    </row>
    <row r="314" spans="1:9">
      <c r="A314" s="153" t="s">
        <v>2424</v>
      </c>
      <c r="B314" s="98">
        <v>2</v>
      </c>
      <c r="C314" s="98"/>
      <c r="D314" s="98"/>
      <c r="E314" s="98">
        <v>1150</v>
      </c>
      <c r="F314" s="98"/>
      <c r="G314" s="98"/>
      <c r="H314" s="98">
        <v>2</v>
      </c>
      <c r="I314" s="98">
        <v>1150</v>
      </c>
    </row>
    <row r="315" spans="1:9">
      <c r="A315" s="153" t="s">
        <v>2425</v>
      </c>
      <c r="B315" s="98">
        <v>4</v>
      </c>
      <c r="C315" s="98"/>
      <c r="D315" s="98"/>
      <c r="E315" s="98">
        <v>907</v>
      </c>
      <c r="F315" s="98"/>
      <c r="G315" s="98"/>
      <c r="H315" s="98">
        <v>4</v>
      </c>
      <c r="I315" s="98">
        <v>907</v>
      </c>
    </row>
    <row r="316" spans="1:9">
      <c r="A316" s="153" t="s">
        <v>2426</v>
      </c>
      <c r="B316" s="98">
        <v>2</v>
      </c>
      <c r="C316" s="98"/>
      <c r="D316" s="98"/>
      <c r="E316" s="98">
        <v>176</v>
      </c>
      <c r="F316" s="98"/>
      <c r="G316" s="98"/>
      <c r="H316" s="98">
        <v>2</v>
      </c>
      <c r="I316" s="98">
        <v>176</v>
      </c>
    </row>
    <row r="317" spans="1:9">
      <c r="A317" s="153" t="s">
        <v>2445</v>
      </c>
      <c r="B317" s="98"/>
      <c r="C317" s="98">
        <v>5</v>
      </c>
      <c r="D317" s="98"/>
      <c r="E317" s="98"/>
      <c r="F317" s="98">
        <v>300</v>
      </c>
      <c r="G317" s="98"/>
      <c r="H317" s="98">
        <v>5</v>
      </c>
      <c r="I317" s="98">
        <v>300</v>
      </c>
    </row>
    <row r="318" spans="1:9">
      <c r="A318" s="153" t="s">
        <v>2452</v>
      </c>
      <c r="B318" s="98"/>
      <c r="C318" s="98">
        <v>5</v>
      </c>
      <c r="D318" s="98"/>
      <c r="E318" s="98"/>
      <c r="F318" s="98">
        <v>150</v>
      </c>
      <c r="G318" s="98"/>
      <c r="H318" s="98">
        <v>5</v>
      </c>
      <c r="I318" s="98">
        <v>150</v>
      </c>
    </row>
    <row r="319" spans="1:9">
      <c r="A319" s="153" t="s">
        <v>2453</v>
      </c>
      <c r="B319" s="98"/>
      <c r="C319" s="98"/>
      <c r="D319" s="98">
        <v>1</v>
      </c>
      <c r="E319" s="98"/>
      <c r="F319" s="98"/>
      <c r="G319" s="98">
        <v>361</v>
      </c>
      <c r="H319" s="98">
        <v>1</v>
      </c>
      <c r="I319" s="98">
        <v>361</v>
      </c>
    </row>
    <row r="320" spans="1:9">
      <c r="A320" s="153" t="s">
        <v>2455</v>
      </c>
      <c r="B320" s="98"/>
      <c r="C320" s="98"/>
      <c r="D320" s="98">
        <v>1</v>
      </c>
      <c r="E320" s="98"/>
      <c r="F320" s="98"/>
      <c r="G320" s="98">
        <v>449</v>
      </c>
      <c r="H320" s="98">
        <v>1</v>
      </c>
      <c r="I320" s="98">
        <v>449</v>
      </c>
    </row>
    <row r="321" spans="1:9">
      <c r="A321" s="153" t="s">
        <v>2456</v>
      </c>
      <c r="B321" s="98"/>
      <c r="C321" s="98">
        <v>5</v>
      </c>
      <c r="D321" s="98"/>
      <c r="E321" s="98"/>
      <c r="F321" s="98">
        <v>300</v>
      </c>
      <c r="G321" s="98"/>
      <c r="H321" s="98">
        <v>5</v>
      </c>
      <c r="I321" s="98">
        <v>300</v>
      </c>
    </row>
    <row r="322" spans="1:9">
      <c r="A322" s="153" t="s">
        <v>2460</v>
      </c>
      <c r="B322" s="98"/>
      <c r="C322" s="98">
        <v>5</v>
      </c>
      <c r="D322" s="98">
        <v>1</v>
      </c>
      <c r="E322" s="98"/>
      <c r="F322" s="98">
        <v>300</v>
      </c>
      <c r="G322" s="98">
        <v>300</v>
      </c>
      <c r="H322" s="98">
        <v>6</v>
      </c>
      <c r="I322" s="98">
        <v>300</v>
      </c>
    </row>
    <row r="323" spans="1:9">
      <c r="A323" s="153" t="s">
        <v>2462</v>
      </c>
      <c r="B323" s="98"/>
      <c r="C323" s="98">
        <v>5</v>
      </c>
      <c r="D323" s="98">
        <v>1</v>
      </c>
      <c r="E323" s="98"/>
      <c r="F323" s="98">
        <v>350</v>
      </c>
      <c r="G323" s="98">
        <v>350</v>
      </c>
      <c r="H323" s="98">
        <v>6</v>
      </c>
      <c r="I323" s="98">
        <v>350</v>
      </c>
    </row>
    <row r="324" spans="1:9">
      <c r="A324" s="153" t="s">
        <v>2464</v>
      </c>
      <c r="B324" s="98"/>
      <c r="C324" s="98">
        <v>4</v>
      </c>
      <c r="D324" s="98">
        <v>1</v>
      </c>
      <c r="E324" s="98"/>
      <c r="F324" s="98">
        <v>203</v>
      </c>
      <c r="G324" s="98">
        <v>203</v>
      </c>
      <c r="H324" s="98">
        <v>5</v>
      </c>
      <c r="I324" s="98">
        <v>203</v>
      </c>
    </row>
    <row r="325" spans="1:9">
      <c r="A325" s="153" t="s">
        <v>2467</v>
      </c>
      <c r="B325" s="98">
        <v>4</v>
      </c>
      <c r="C325" s="98"/>
      <c r="D325" s="98"/>
      <c r="E325" s="98">
        <v>400</v>
      </c>
      <c r="F325" s="98"/>
      <c r="G325" s="98"/>
      <c r="H325" s="98">
        <v>4</v>
      </c>
      <c r="I325" s="98">
        <v>400</v>
      </c>
    </row>
    <row r="326" spans="1:9">
      <c r="A326" s="153" t="s">
        <v>2468</v>
      </c>
      <c r="B326" s="98">
        <v>2</v>
      </c>
      <c r="C326" s="98"/>
      <c r="D326" s="98"/>
      <c r="E326" s="98">
        <v>1152</v>
      </c>
      <c r="F326" s="98"/>
      <c r="G326" s="98"/>
      <c r="H326" s="98">
        <v>2</v>
      </c>
      <c r="I326" s="98">
        <v>1152</v>
      </c>
    </row>
    <row r="327" spans="1:9">
      <c r="A327" s="153" t="s">
        <v>2469</v>
      </c>
      <c r="B327" s="98">
        <v>4</v>
      </c>
      <c r="C327" s="98">
        <v>4</v>
      </c>
      <c r="D327" s="98">
        <v>1</v>
      </c>
      <c r="E327" s="98">
        <v>907</v>
      </c>
      <c r="F327" s="98">
        <v>400</v>
      </c>
      <c r="G327" s="98">
        <v>400</v>
      </c>
      <c r="H327" s="98">
        <v>9</v>
      </c>
      <c r="I327" s="98">
        <v>907</v>
      </c>
    </row>
    <row r="328" spans="1:9">
      <c r="A328" s="153" t="s">
        <v>2470</v>
      </c>
      <c r="B328" s="98">
        <v>2</v>
      </c>
      <c r="C328" s="98"/>
      <c r="D328" s="98"/>
      <c r="E328" s="98">
        <v>172</v>
      </c>
      <c r="F328" s="98"/>
      <c r="G328" s="98"/>
      <c r="H328" s="98">
        <v>2</v>
      </c>
      <c r="I328" s="98">
        <v>172</v>
      </c>
    </row>
    <row r="329" spans="1:9">
      <c r="A329" s="153" t="s">
        <v>2481</v>
      </c>
      <c r="B329" s="98"/>
      <c r="C329" s="98">
        <v>4</v>
      </c>
      <c r="D329" s="98">
        <v>1</v>
      </c>
      <c r="E329" s="98"/>
      <c r="F329" s="98">
        <v>200</v>
      </c>
      <c r="G329" s="98">
        <v>200</v>
      </c>
      <c r="H329" s="98">
        <v>5</v>
      </c>
      <c r="I329" s="98">
        <v>200</v>
      </c>
    </row>
    <row r="330" spans="1:9">
      <c r="A330" s="153" t="s">
        <v>2483</v>
      </c>
      <c r="B330" s="98"/>
      <c r="C330" s="98">
        <v>1</v>
      </c>
      <c r="D330" s="98">
        <v>1</v>
      </c>
      <c r="E330" s="98"/>
      <c r="F330" s="98">
        <v>49</v>
      </c>
      <c r="G330" s="98">
        <v>49</v>
      </c>
      <c r="H330" s="98">
        <v>2</v>
      </c>
      <c r="I330" s="98">
        <v>49</v>
      </c>
    </row>
    <row r="331" spans="1:9">
      <c r="A331" s="152" t="s">
        <v>455</v>
      </c>
      <c r="B331" s="98"/>
      <c r="C331" s="98">
        <v>2</v>
      </c>
      <c r="D331" s="98"/>
      <c r="E331" s="98"/>
      <c r="F331" s="98">
        <v>80</v>
      </c>
      <c r="G331" s="98"/>
      <c r="H331" s="98">
        <v>2</v>
      </c>
      <c r="I331" s="98">
        <v>80</v>
      </c>
    </row>
    <row r="332" spans="1:9">
      <c r="A332" s="153" t="s">
        <v>2129</v>
      </c>
      <c r="B332" s="98"/>
      <c r="C332" s="98">
        <v>1</v>
      </c>
      <c r="D332" s="98"/>
      <c r="E332" s="98"/>
      <c r="F332" s="98">
        <v>80</v>
      </c>
      <c r="G332" s="98"/>
      <c r="H332" s="98">
        <v>1</v>
      </c>
      <c r="I332" s="98">
        <v>80</v>
      </c>
    </row>
    <row r="333" spans="1:9">
      <c r="A333" s="153" t="s">
        <v>2131</v>
      </c>
      <c r="B333" s="98"/>
      <c r="C333" s="98">
        <v>1</v>
      </c>
      <c r="D333" s="98"/>
      <c r="E333" s="98"/>
      <c r="F333" s="98">
        <v>50</v>
      </c>
      <c r="G333" s="98"/>
      <c r="H333" s="98">
        <v>1</v>
      </c>
      <c r="I333" s="98">
        <v>50</v>
      </c>
    </row>
    <row r="334" spans="1:9">
      <c r="A334" s="152" t="s">
        <v>464</v>
      </c>
      <c r="B334" s="98">
        <v>2</v>
      </c>
      <c r="C334" s="98">
        <v>2</v>
      </c>
      <c r="D334" s="98"/>
      <c r="E334" s="98">
        <v>33</v>
      </c>
      <c r="F334" s="98">
        <v>100</v>
      </c>
      <c r="G334" s="98"/>
      <c r="H334" s="98">
        <v>4</v>
      </c>
      <c r="I334" s="98">
        <v>100</v>
      </c>
    </row>
    <row r="335" spans="1:9">
      <c r="A335" s="153" t="s">
        <v>2062</v>
      </c>
      <c r="B335" s="98">
        <v>2</v>
      </c>
      <c r="C335" s="98"/>
      <c r="D335" s="98"/>
      <c r="E335" s="98">
        <v>33</v>
      </c>
      <c r="F335" s="98"/>
      <c r="G335" s="98"/>
      <c r="H335" s="98">
        <v>2</v>
      </c>
      <c r="I335" s="98">
        <v>33</v>
      </c>
    </row>
    <row r="336" spans="1:9">
      <c r="A336" s="153" t="s">
        <v>2277</v>
      </c>
      <c r="B336" s="98"/>
      <c r="C336" s="98">
        <v>1</v>
      </c>
      <c r="D336" s="98"/>
      <c r="E336" s="98"/>
      <c r="F336" s="98">
        <v>100</v>
      </c>
      <c r="G336" s="98"/>
      <c r="H336" s="98">
        <v>1</v>
      </c>
      <c r="I336" s="98">
        <v>100</v>
      </c>
    </row>
    <row r="337" spans="1:9">
      <c r="A337" s="153" t="s">
        <v>2278</v>
      </c>
      <c r="B337" s="98"/>
      <c r="C337" s="98">
        <v>1</v>
      </c>
      <c r="D337" s="98"/>
      <c r="E337" s="98"/>
      <c r="F337" s="98">
        <v>77</v>
      </c>
      <c r="G337" s="98"/>
      <c r="H337" s="98">
        <v>1</v>
      </c>
      <c r="I337" s="98">
        <v>77</v>
      </c>
    </row>
    <row r="338" spans="1:9">
      <c r="A338" s="152" t="s">
        <v>476</v>
      </c>
      <c r="B338" s="98"/>
      <c r="C338" s="98">
        <v>2</v>
      </c>
      <c r="D338" s="98"/>
      <c r="E338" s="98"/>
      <c r="F338" s="98">
        <v>30</v>
      </c>
      <c r="G338" s="98"/>
      <c r="H338" s="98">
        <v>2</v>
      </c>
      <c r="I338" s="98">
        <v>30</v>
      </c>
    </row>
    <row r="339" spans="1:9">
      <c r="A339" s="153" t="s">
        <v>2282</v>
      </c>
      <c r="B339" s="98"/>
      <c r="C339" s="98">
        <v>1</v>
      </c>
      <c r="D339" s="98"/>
      <c r="E339" s="98"/>
      <c r="F339" s="98">
        <v>30</v>
      </c>
      <c r="G339" s="98"/>
      <c r="H339" s="98">
        <v>1</v>
      </c>
      <c r="I339" s="98">
        <v>30</v>
      </c>
    </row>
    <row r="340" spans="1:9">
      <c r="A340" s="153" t="s">
        <v>2290</v>
      </c>
      <c r="B340" s="98"/>
      <c r="C340" s="98">
        <v>1</v>
      </c>
      <c r="D340" s="98"/>
      <c r="E340" s="98"/>
      <c r="F340" s="98">
        <v>30</v>
      </c>
      <c r="G340" s="98"/>
      <c r="H340" s="98">
        <v>1</v>
      </c>
      <c r="I340" s="98">
        <v>30</v>
      </c>
    </row>
    <row r="341" spans="1:9">
      <c r="A341" s="152" t="s">
        <v>482</v>
      </c>
      <c r="B341" s="98">
        <v>5</v>
      </c>
      <c r="C341" s="98">
        <v>14</v>
      </c>
      <c r="D341" s="98">
        <v>1</v>
      </c>
      <c r="E341" s="98">
        <v>250</v>
      </c>
      <c r="F341" s="98">
        <v>250</v>
      </c>
      <c r="G341" s="98">
        <v>135</v>
      </c>
      <c r="H341" s="98">
        <v>20</v>
      </c>
      <c r="I341" s="98">
        <v>250</v>
      </c>
    </row>
    <row r="342" spans="1:9">
      <c r="A342" s="153" t="s">
        <v>2401</v>
      </c>
      <c r="B342" s="98">
        <v>1</v>
      </c>
      <c r="C342" s="98">
        <v>3</v>
      </c>
      <c r="D342" s="98"/>
      <c r="E342" s="98">
        <v>250</v>
      </c>
      <c r="F342" s="98">
        <v>250</v>
      </c>
      <c r="G342" s="98"/>
      <c r="H342" s="98">
        <v>4</v>
      </c>
      <c r="I342" s="98">
        <v>250</v>
      </c>
    </row>
    <row r="343" spans="1:9">
      <c r="A343" s="153" t="s">
        <v>2413</v>
      </c>
      <c r="B343" s="98">
        <v>1</v>
      </c>
      <c r="C343" s="98">
        <v>4</v>
      </c>
      <c r="D343" s="98"/>
      <c r="E343" s="98">
        <v>206</v>
      </c>
      <c r="F343" s="98">
        <v>206</v>
      </c>
      <c r="G343" s="98"/>
      <c r="H343" s="98">
        <v>5</v>
      </c>
      <c r="I343" s="98">
        <v>206</v>
      </c>
    </row>
    <row r="344" spans="1:9">
      <c r="A344" s="153" t="s">
        <v>2427</v>
      </c>
      <c r="B344" s="98"/>
      <c r="C344" s="98"/>
      <c r="D344" s="98">
        <v>1</v>
      </c>
      <c r="E344" s="98"/>
      <c r="F344" s="98"/>
      <c r="G344" s="98">
        <v>135</v>
      </c>
      <c r="H344" s="98">
        <v>1</v>
      </c>
      <c r="I344" s="98">
        <v>135</v>
      </c>
    </row>
    <row r="345" spans="1:9">
      <c r="A345" s="153" t="s">
        <v>2435</v>
      </c>
      <c r="B345" s="98">
        <v>1</v>
      </c>
      <c r="C345" s="98">
        <v>3</v>
      </c>
      <c r="D345" s="98"/>
      <c r="E345" s="98">
        <v>128</v>
      </c>
      <c r="F345" s="98">
        <v>128</v>
      </c>
      <c r="G345" s="98"/>
      <c r="H345" s="98">
        <v>4</v>
      </c>
      <c r="I345" s="98">
        <v>128</v>
      </c>
    </row>
    <row r="346" spans="1:9">
      <c r="A346" s="153" t="s">
        <v>2440</v>
      </c>
      <c r="B346" s="98">
        <v>1</v>
      </c>
      <c r="C346" s="98">
        <v>2</v>
      </c>
      <c r="D346" s="98"/>
      <c r="E346" s="98">
        <v>134</v>
      </c>
      <c r="F346" s="98">
        <v>134</v>
      </c>
      <c r="G346" s="98"/>
      <c r="H346" s="98">
        <v>3</v>
      </c>
      <c r="I346" s="98">
        <v>134</v>
      </c>
    </row>
    <row r="347" spans="1:9">
      <c r="A347" s="153" t="s">
        <v>2441</v>
      </c>
      <c r="B347" s="98">
        <v>1</v>
      </c>
      <c r="C347" s="98">
        <v>2</v>
      </c>
      <c r="D347" s="98"/>
      <c r="E347" s="98">
        <v>250</v>
      </c>
      <c r="F347" s="98">
        <v>250</v>
      </c>
      <c r="G347" s="98"/>
      <c r="H347" s="98">
        <v>3</v>
      </c>
      <c r="I347" s="98">
        <v>250</v>
      </c>
    </row>
    <row r="348" spans="1:9">
      <c r="A348" s="152" t="s">
        <v>488</v>
      </c>
      <c r="B348" s="98"/>
      <c r="C348" s="98">
        <v>3</v>
      </c>
      <c r="D348" s="98"/>
      <c r="E348" s="98"/>
      <c r="F348" s="98">
        <v>114</v>
      </c>
      <c r="G348" s="98"/>
      <c r="H348" s="98">
        <v>3</v>
      </c>
      <c r="I348" s="98">
        <v>114</v>
      </c>
    </row>
    <row r="349" spans="1:9">
      <c r="A349" s="153" t="s">
        <v>2432</v>
      </c>
      <c r="B349" s="98"/>
      <c r="C349" s="98">
        <v>3</v>
      </c>
      <c r="D349" s="98"/>
      <c r="E349" s="98"/>
      <c r="F349" s="98">
        <v>114</v>
      </c>
      <c r="G349" s="98"/>
      <c r="H349" s="98">
        <v>3</v>
      </c>
      <c r="I349" s="98">
        <v>114</v>
      </c>
    </row>
    <row r="350" spans="1:9">
      <c r="A350" s="152" t="s">
        <v>491</v>
      </c>
      <c r="B350" s="98"/>
      <c r="C350" s="98">
        <v>3</v>
      </c>
      <c r="D350" s="98"/>
      <c r="E350" s="98"/>
      <c r="F350" s="98">
        <v>600</v>
      </c>
      <c r="G350" s="98"/>
      <c r="H350" s="98">
        <v>3</v>
      </c>
      <c r="I350" s="98">
        <v>600</v>
      </c>
    </row>
    <row r="351" spans="1:9">
      <c r="A351" s="153" t="s">
        <v>2283</v>
      </c>
      <c r="B351" s="98"/>
      <c r="C351" s="98">
        <v>1</v>
      </c>
      <c r="D351" s="98"/>
      <c r="E351" s="98"/>
      <c r="F351" s="98">
        <v>400</v>
      </c>
      <c r="G351" s="98"/>
      <c r="H351" s="98">
        <v>1</v>
      </c>
      <c r="I351" s="98">
        <v>400</v>
      </c>
    </row>
    <row r="352" spans="1:9">
      <c r="A352" s="153" t="s">
        <v>2284</v>
      </c>
      <c r="B352" s="98"/>
      <c r="C352" s="98">
        <v>1</v>
      </c>
      <c r="D352" s="98"/>
      <c r="E352" s="98"/>
      <c r="F352" s="98">
        <v>250</v>
      </c>
      <c r="G352" s="98"/>
      <c r="H352" s="98">
        <v>1</v>
      </c>
      <c r="I352" s="98">
        <v>250</v>
      </c>
    </row>
    <row r="353" spans="1:9">
      <c r="A353" s="153" t="s">
        <v>2285</v>
      </c>
      <c r="B353" s="98"/>
      <c r="C353" s="98">
        <v>1</v>
      </c>
      <c r="D353" s="98"/>
      <c r="E353" s="98"/>
      <c r="F353" s="98">
        <v>600</v>
      </c>
      <c r="G353" s="98"/>
      <c r="H353" s="98">
        <v>1</v>
      </c>
      <c r="I353" s="98">
        <v>600</v>
      </c>
    </row>
    <row r="354" spans="1:9">
      <c r="A354" s="152" t="s">
        <v>360</v>
      </c>
      <c r="B354" s="98">
        <v>2</v>
      </c>
      <c r="C354" s="98">
        <v>4</v>
      </c>
      <c r="D354" s="98"/>
      <c r="E354" s="98">
        <v>195</v>
      </c>
      <c r="F354" s="98">
        <v>195</v>
      </c>
      <c r="G354" s="98"/>
      <c r="H354" s="98">
        <v>6</v>
      </c>
      <c r="I354" s="98">
        <v>195</v>
      </c>
    </row>
    <row r="355" spans="1:9">
      <c r="A355" s="153" t="s">
        <v>2201</v>
      </c>
      <c r="B355" s="98">
        <v>2</v>
      </c>
      <c r="C355" s="98">
        <v>3</v>
      </c>
      <c r="D355" s="98"/>
      <c r="E355" s="98">
        <v>195</v>
      </c>
      <c r="F355" s="98">
        <v>195</v>
      </c>
      <c r="G355" s="98"/>
      <c r="H355" s="98">
        <v>5</v>
      </c>
      <c r="I355" s="98">
        <v>195</v>
      </c>
    </row>
    <row r="356" spans="1:9">
      <c r="A356" s="153" t="s">
        <v>2236</v>
      </c>
      <c r="B356" s="98"/>
      <c r="C356" s="98">
        <v>1</v>
      </c>
      <c r="D356" s="98"/>
      <c r="E356" s="98"/>
      <c r="F356" s="98">
        <v>195</v>
      </c>
      <c r="G356" s="98"/>
      <c r="H356" s="98">
        <v>1</v>
      </c>
      <c r="I356" s="98">
        <v>195</v>
      </c>
    </row>
    <row r="357" spans="1:9">
      <c r="A357" s="152" t="s">
        <v>494</v>
      </c>
      <c r="B357" s="98">
        <v>49</v>
      </c>
      <c r="C357" s="98">
        <v>111</v>
      </c>
      <c r="D357" s="98">
        <v>8</v>
      </c>
      <c r="E357" s="98">
        <v>859</v>
      </c>
      <c r="F357" s="98">
        <v>494</v>
      </c>
      <c r="G357" s="98">
        <v>416</v>
      </c>
      <c r="H357" s="98">
        <v>168</v>
      </c>
      <c r="I357" s="98">
        <v>859</v>
      </c>
    </row>
    <row r="358" spans="1:9">
      <c r="A358" s="153" t="s">
        <v>2163</v>
      </c>
      <c r="B358" s="98"/>
      <c r="C358" s="98">
        <v>2</v>
      </c>
      <c r="D358" s="98"/>
      <c r="E358" s="98"/>
      <c r="F358" s="98">
        <v>320</v>
      </c>
      <c r="G358" s="98"/>
      <c r="H358" s="98">
        <v>2</v>
      </c>
      <c r="I358" s="98">
        <v>320</v>
      </c>
    </row>
    <row r="359" spans="1:9">
      <c r="A359" s="153" t="s">
        <v>2166</v>
      </c>
      <c r="B359" s="98">
        <v>1</v>
      </c>
      <c r="C359" s="98">
        <v>3</v>
      </c>
      <c r="D359" s="98"/>
      <c r="E359" s="98">
        <v>100</v>
      </c>
      <c r="F359" s="98">
        <v>100</v>
      </c>
      <c r="G359" s="98"/>
      <c r="H359" s="98">
        <v>4</v>
      </c>
      <c r="I359" s="98">
        <v>100</v>
      </c>
    </row>
    <row r="360" spans="1:9">
      <c r="A360" s="153" t="s">
        <v>2169</v>
      </c>
      <c r="B360" s="98">
        <v>1</v>
      </c>
      <c r="C360" s="98">
        <v>3</v>
      </c>
      <c r="D360" s="98"/>
      <c r="E360" s="98">
        <v>112</v>
      </c>
      <c r="F360" s="98">
        <v>112</v>
      </c>
      <c r="G360" s="98"/>
      <c r="H360" s="98">
        <v>4</v>
      </c>
      <c r="I360" s="98">
        <v>112</v>
      </c>
    </row>
    <row r="361" spans="1:9">
      <c r="A361" s="153" t="s">
        <v>2171</v>
      </c>
      <c r="B361" s="98">
        <v>2</v>
      </c>
      <c r="C361" s="98"/>
      <c r="D361" s="98"/>
      <c r="E361" s="98">
        <v>80</v>
      </c>
      <c r="F361" s="98"/>
      <c r="G361" s="98"/>
      <c r="H361" s="98">
        <v>2</v>
      </c>
      <c r="I361" s="98">
        <v>80</v>
      </c>
    </row>
    <row r="362" spans="1:9">
      <c r="A362" s="153" t="s">
        <v>2175</v>
      </c>
      <c r="B362" s="98">
        <v>1</v>
      </c>
      <c r="C362" s="98">
        <v>3</v>
      </c>
      <c r="D362" s="98"/>
      <c r="E362" s="98">
        <v>494</v>
      </c>
      <c r="F362" s="98">
        <v>494</v>
      </c>
      <c r="G362" s="98"/>
      <c r="H362" s="98">
        <v>4</v>
      </c>
      <c r="I362" s="98">
        <v>494</v>
      </c>
    </row>
    <row r="363" spans="1:9">
      <c r="A363" s="153" t="s">
        <v>2200</v>
      </c>
      <c r="B363" s="98">
        <v>1</v>
      </c>
      <c r="C363" s="98">
        <v>3</v>
      </c>
      <c r="D363" s="98"/>
      <c r="E363" s="98">
        <v>200</v>
      </c>
      <c r="F363" s="98">
        <v>200</v>
      </c>
      <c r="G363" s="98"/>
      <c r="H363" s="98">
        <v>4</v>
      </c>
      <c r="I363" s="98">
        <v>200</v>
      </c>
    </row>
    <row r="364" spans="1:9">
      <c r="A364" s="153" t="s">
        <v>2202</v>
      </c>
      <c r="B364" s="98">
        <v>2</v>
      </c>
      <c r="C364" s="98">
        <v>3</v>
      </c>
      <c r="D364" s="98"/>
      <c r="E364" s="98">
        <v>123</v>
      </c>
      <c r="F364" s="98">
        <v>123</v>
      </c>
      <c r="G364" s="98"/>
      <c r="H364" s="98">
        <v>5</v>
      </c>
      <c r="I364" s="98">
        <v>123</v>
      </c>
    </row>
    <row r="365" spans="1:9">
      <c r="A365" s="153" t="s">
        <v>2203</v>
      </c>
      <c r="B365" s="98">
        <v>2</v>
      </c>
      <c r="C365" s="98">
        <v>3</v>
      </c>
      <c r="D365" s="98"/>
      <c r="E365" s="98">
        <v>288</v>
      </c>
      <c r="F365" s="98">
        <v>288</v>
      </c>
      <c r="G365" s="98"/>
      <c r="H365" s="98">
        <v>5</v>
      </c>
      <c r="I365" s="98">
        <v>288</v>
      </c>
    </row>
    <row r="366" spans="1:9">
      <c r="A366" s="153" t="s">
        <v>2204</v>
      </c>
      <c r="B366" s="98">
        <v>2</v>
      </c>
      <c r="C366" s="98">
        <v>1</v>
      </c>
      <c r="D366" s="98"/>
      <c r="E366" s="98">
        <v>121</v>
      </c>
      <c r="F366" s="98">
        <v>121</v>
      </c>
      <c r="G366" s="98"/>
      <c r="H366" s="98">
        <v>3</v>
      </c>
      <c r="I366" s="98">
        <v>121</v>
      </c>
    </row>
    <row r="367" spans="1:9">
      <c r="A367" s="153" t="s">
        <v>2205</v>
      </c>
      <c r="B367" s="98">
        <v>2</v>
      </c>
      <c r="C367" s="98">
        <v>4</v>
      </c>
      <c r="D367" s="98"/>
      <c r="E367" s="98">
        <v>146</v>
      </c>
      <c r="F367" s="98">
        <v>146</v>
      </c>
      <c r="G367" s="98"/>
      <c r="H367" s="98">
        <v>6</v>
      </c>
      <c r="I367" s="98">
        <v>146</v>
      </c>
    </row>
    <row r="368" spans="1:9">
      <c r="A368" s="153" t="s">
        <v>2206</v>
      </c>
      <c r="B368" s="98">
        <v>1</v>
      </c>
      <c r="C368" s="98">
        <v>3</v>
      </c>
      <c r="D368" s="98"/>
      <c r="E368" s="98">
        <v>241</v>
      </c>
      <c r="F368" s="98">
        <v>241</v>
      </c>
      <c r="G368" s="98"/>
      <c r="H368" s="98">
        <v>4</v>
      </c>
      <c r="I368" s="98">
        <v>241</v>
      </c>
    </row>
    <row r="369" spans="1:9">
      <c r="A369" s="153" t="s">
        <v>2207</v>
      </c>
      <c r="B369" s="98">
        <v>2</v>
      </c>
      <c r="C369" s="98">
        <v>3</v>
      </c>
      <c r="D369" s="98"/>
      <c r="E369" s="98">
        <v>231</v>
      </c>
      <c r="F369" s="98">
        <v>231</v>
      </c>
      <c r="G369" s="98"/>
      <c r="H369" s="98">
        <v>5</v>
      </c>
      <c r="I369" s="98">
        <v>231</v>
      </c>
    </row>
    <row r="370" spans="1:9">
      <c r="A370" s="153" t="s">
        <v>2208</v>
      </c>
      <c r="B370" s="98">
        <v>2</v>
      </c>
      <c r="C370" s="98">
        <v>4</v>
      </c>
      <c r="D370" s="98"/>
      <c r="E370" s="98">
        <v>110</v>
      </c>
      <c r="F370" s="98">
        <v>110</v>
      </c>
      <c r="G370" s="98"/>
      <c r="H370" s="98">
        <v>6</v>
      </c>
      <c r="I370" s="98">
        <v>110</v>
      </c>
    </row>
    <row r="371" spans="1:9">
      <c r="A371" s="153" t="s">
        <v>2209</v>
      </c>
      <c r="B371" s="98">
        <v>1</v>
      </c>
      <c r="C371" s="98">
        <v>3</v>
      </c>
      <c r="D371" s="98"/>
      <c r="E371" s="98">
        <v>106</v>
      </c>
      <c r="F371" s="98">
        <v>106</v>
      </c>
      <c r="G371" s="98"/>
      <c r="H371" s="98">
        <v>4</v>
      </c>
      <c r="I371" s="98">
        <v>106</v>
      </c>
    </row>
    <row r="372" spans="1:9">
      <c r="A372" s="153" t="s">
        <v>2235</v>
      </c>
      <c r="B372" s="98"/>
      <c r="C372" s="98">
        <v>1</v>
      </c>
      <c r="D372" s="98"/>
      <c r="E372" s="98"/>
      <c r="F372" s="98">
        <v>200</v>
      </c>
      <c r="G372" s="98"/>
      <c r="H372" s="98">
        <v>1</v>
      </c>
      <c r="I372" s="98">
        <v>200</v>
      </c>
    </row>
    <row r="373" spans="1:9">
      <c r="A373" s="153" t="s">
        <v>2237</v>
      </c>
      <c r="B373" s="98"/>
      <c r="C373" s="98">
        <v>1</v>
      </c>
      <c r="D373" s="98"/>
      <c r="E373" s="98"/>
      <c r="F373" s="98">
        <v>123</v>
      </c>
      <c r="G373" s="98"/>
      <c r="H373" s="98">
        <v>1</v>
      </c>
      <c r="I373" s="98">
        <v>123</v>
      </c>
    </row>
    <row r="374" spans="1:9">
      <c r="A374" s="153" t="s">
        <v>2238</v>
      </c>
      <c r="B374" s="98"/>
      <c r="C374" s="98">
        <v>1</v>
      </c>
      <c r="D374" s="98"/>
      <c r="E374" s="98"/>
      <c r="F374" s="98">
        <v>146</v>
      </c>
      <c r="G374" s="98"/>
      <c r="H374" s="98">
        <v>1</v>
      </c>
      <c r="I374" s="98">
        <v>146</v>
      </c>
    </row>
    <row r="375" spans="1:9">
      <c r="A375" s="153" t="s">
        <v>2239</v>
      </c>
      <c r="B375" s="98"/>
      <c r="C375" s="98">
        <v>1</v>
      </c>
      <c r="D375" s="98"/>
      <c r="E375" s="98"/>
      <c r="F375" s="98">
        <v>231</v>
      </c>
      <c r="G375" s="98"/>
      <c r="H375" s="98">
        <v>1</v>
      </c>
      <c r="I375" s="98">
        <v>231</v>
      </c>
    </row>
    <row r="376" spans="1:9">
      <c r="A376" s="153" t="s">
        <v>2240</v>
      </c>
      <c r="B376" s="98"/>
      <c r="C376" s="98">
        <v>1</v>
      </c>
      <c r="D376" s="98"/>
      <c r="E376" s="98"/>
      <c r="F376" s="98">
        <v>110</v>
      </c>
      <c r="G376" s="98"/>
      <c r="H376" s="98">
        <v>1</v>
      </c>
      <c r="I376" s="98">
        <v>110</v>
      </c>
    </row>
    <row r="377" spans="1:9">
      <c r="A377" s="153" t="s">
        <v>2241</v>
      </c>
      <c r="B377" s="98"/>
      <c r="C377" s="98">
        <v>1</v>
      </c>
      <c r="D377" s="98"/>
      <c r="E377" s="98"/>
      <c r="F377" s="98">
        <v>288</v>
      </c>
      <c r="G377" s="98"/>
      <c r="H377" s="98">
        <v>1</v>
      </c>
      <c r="I377" s="98">
        <v>288</v>
      </c>
    </row>
    <row r="378" spans="1:9">
      <c r="A378" s="153" t="s">
        <v>2243</v>
      </c>
      <c r="B378" s="98"/>
      <c r="C378" s="98">
        <v>1</v>
      </c>
      <c r="D378" s="98"/>
      <c r="E378" s="98"/>
      <c r="F378" s="98">
        <v>241</v>
      </c>
      <c r="G378" s="98"/>
      <c r="H378" s="98">
        <v>1</v>
      </c>
      <c r="I378" s="98">
        <v>241</v>
      </c>
    </row>
    <row r="379" spans="1:9">
      <c r="A379" s="153" t="s">
        <v>2244</v>
      </c>
      <c r="B379" s="98"/>
      <c r="C379" s="98">
        <v>1</v>
      </c>
      <c r="D379" s="98"/>
      <c r="E379" s="98"/>
      <c r="F379" s="98">
        <v>106</v>
      </c>
      <c r="G379" s="98"/>
      <c r="H379" s="98">
        <v>1</v>
      </c>
      <c r="I379" s="98">
        <v>106</v>
      </c>
    </row>
    <row r="380" spans="1:9">
      <c r="A380" s="153" t="s">
        <v>2390</v>
      </c>
      <c r="B380" s="98">
        <v>1</v>
      </c>
      <c r="C380" s="98">
        <v>2</v>
      </c>
      <c r="D380" s="98"/>
      <c r="E380" s="98">
        <v>250</v>
      </c>
      <c r="F380" s="98">
        <v>250</v>
      </c>
      <c r="G380" s="98"/>
      <c r="H380" s="98">
        <v>3</v>
      </c>
      <c r="I380" s="98">
        <v>250</v>
      </c>
    </row>
    <row r="381" spans="1:9">
      <c r="A381" s="153" t="s">
        <v>2391</v>
      </c>
      <c r="B381" s="98">
        <v>1</v>
      </c>
      <c r="C381" s="98">
        <v>2</v>
      </c>
      <c r="D381" s="98"/>
      <c r="E381" s="98">
        <v>200</v>
      </c>
      <c r="F381" s="98">
        <v>200</v>
      </c>
      <c r="G381" s="98"/>
      <c r="H381" s="98">
        <v>3</v>
      </c>
      <c r="I381" s="98">
        <v>200</v>
      </c>
    </row>
    <row r="382" spans="1:9">
      <c r="A382" s="153" t="s">
        <v>2392</v>
      </c>
      <c r="B382" s="98">
        <v>1</v>
      </c>
      <c r="C382" s="98">
        <v>2</v>
      </c>
      <c r="D382" s="98"/>
      <c r="E382" s="98">
        <v>250</v>
      </c>
      <c r="F382" s="98">
        <v>250</v>
      </c>
      <c r="G382" s="98"/>
      <c r="H382" s="98">
        <v>3</v>
      </c>
      <c r="I382" s="98">
        <v>250</v>
      </c>
    </row>
    <row r="383" spans="1:9">
      <c r="A383" s="153" t="s">
        <v>2393</v>
      </c>
      <c r="B383" s="98">
        <v>1</v>
      </c>
      <c r="C383" s="98">
        <v>6</v>
      </c>
      <c r="D383" s="98"/>
      <c r="E383" s="98">
        <v>285</v>
      </c>
      <c r="F383" s="98">
        <v>285</v>
      </c>
      <c r="G383" s="98"/>
      <c r="H383" s="98">
        <v>7</v>
      </c>
      <c r="I383" s="98">
        <v>285</v>
      </c>
    </row>
    <row r="384" spans="1:9">
      <c r="A384" s="153" t="s">
        <v>2394</v>
      </c>
      <c r="B384" s="98">
        <v>1</v>
      </c>
      <c r="C384" s="98">
        <v>4</v>
      </c>
      <c r="D384" s="98"/>
      <c r="E384" s="98">
        <v>300</v>
      </c>
      <c r="F384" s="98">
        <v>300</v>
      </c>
      <c r="G384" s="98"/>
      <c r="H384" s="98">
        <v>5</v>
      </c>
      <c r="I384" s="98">
        <v>300</v>
      </c>
    </row>
    <row r="385" spans="1:9">
      <c r="A385" s="153" t="s">
        <v>2397</v>
      </c>
      <c r="B385" s="98">
        <v>1</v>
      </c>
      <c r="C385" s="98">
        <v>2</v>
      </c>
      <c r="D385" s="98"/>
      <c r="E385" s="98">
        <v>310</v>
      </c>
      <c r="F385" s="98">
        <v>310</v>
      </c>
      <c r="G385" s="98"/>
      <c r="H385" s="98">
        <v>3</v>
      </c>
      <c r="I385" s="98">
        <v>310</v>
      </c>
    </row>
    <row r="386" spans="1:9">
      <c r="A386" s="153" t="s">
        <v>2409</v>
      </c>
      <c r="B386" s="98">
        <v>1</v>
      </c>
      <c r="C386" s="98">
        <v>2</v>
      </c>
      <c r="D386" s="98"/>
      <c r="E386" s="98">
        <v>150</v>
      </c>
      <c r="F386" s="98">
        <v>150</v>
      </c>
      <c r="G386" s="98"/>
      <c r="H386" s="98">
        <v>3</v>
      </c>
      <c r="I386" s="98">
        <v>150</v>
      </c>
    </row>
    <row r="387" spans="1:9">
      <c r="A387" s="153" t="s">
        <v>2412</v>
      </c>
      <c r="B387" s="98">
        <v>1</v>
      </c>
      <c r="C387" s="98">
        <v>2</v>
      </c>
      <c r="D387" s="98"/>
      <c r="E387" s="98">
        <v>150</v>
      </c>
      <c r="F387" s="98">
        <v>150</v>
      </c>
      <c r="G387" s="98"/>
      <c r="H387" s="98">
        <v>3</v>
      </c>
      <c r="I387" s="98">
        <v>150</v>
      </c>
    </row>
    <row r="388" spans="1:9">
      <c r="A388" s="153" t="s">
        <v>2415</v>
      </c>
      <c r="B388" s="98"/>
      <c r="C388" s="98">
        <v>1</v>
      </c>
      <c r="D388" s="98"/>
      <c r="E388" s="98"/>
      <c r="F388" s="98">
        <v>90</v>
      </c>
      <c r="G388" s="98"/>
      <c r="H388" s="98">
        <v>1</v>
      </c>
      <c r="I388" s="98">
        <v>90</v>
      </c>
    </row>
    <row r="389" spans="1:9">
      <c r="A389" s="153" t="s">
        <v>2428</v>
      </c>
      <c r="B389" s="98">
        <v>4</v>
      </c>
      <c r="C389" s="98"/>
      <c r="D389" s="98"/>
      <c r="E389" s="98">
        <v>403</v>
      </c>
      <c r="F389" s="98"/>
      <c r="G389" s="98"/>
      <c r="H389" s="98">
        <v>4</v>
      </c>
      <c r="I389" s="98">
        <v>403</v>
      </c>
    </row>
    <row r="390" spans="1:9">
      <c r="A390" s="153" t="s">
        <v>2429</v>
      </c>
      <c r="B390" s="98">
        <v>2</v>
      </c>
      <c r="C390" s="98"/>
      <c r="D390" s="98"/>
      <c r="E390" s="98">
        <v>229</v>
      </c>
      <c r="F390" s="98"/>
      <c r="G390" s="98"/>
      <c r="H390" s="98">
        <v>2</v>
      </c>
      <c r="I390" s="98">
        <v>229</v>
      </c>
    </row>
    <row r="391" spans="1:9">
      <c r="A391" s="153" t="s">
        <v>2430</v>
      </c>
      <c r="B391" s="98">
        <v>2</v>
      </c>
      <c r="C391" s="98"/>
      <c r="D391" s="98"/>
      <c r="E391" s="98">
        <v>857</v>
      </c>
      <c r="F391" s="98"/>
      <c r="G391" s="98"/>
      <c r="H391" s="98">
        <v>2</v>
      </c>
      <c r="I391" s="98">
        <v>857</v>
      </c>
    </row>
    <row r="392" spans="1:9">
      <c r="A392" s="153" t="s">
        <v>2431</v>
      </c>
      <c r="B392" s="98">
        <v>2</v>
      </c>
      <c r="C392" s="98">
        <v>1</v>
      </c>
      <c r="D392" s="98"/>
      <c r="E392" s="98">
        <v>656</v>
      </c>
      <c r="F392" s="98">
        <v>103</v>
      </c>
      <c r="G392" s="98"/>
      <c r="H392" s="98">
        <v>3</v>
      </c>
      <c r="I392" s="98">
        <v>656</v>
      </c>
    </row>
    <row r="393" spans="1:9">
      <c r="A393" s="153" t="s">
        <v>2442</v>
      </c>
      <c r="B393" s="98">
        <v>1</v>
      </c>
      <c r="C393" s="98">
        <v>3</v>
      </c>
      <c r="D393" s="98"/>
      <c r="E393" s="98">
        <v>145</v>
      </c>
      <c r="F393" s="98">
        <v>145</v>
      </c>
      <c r="G393" s="98"/>
      <c r="H393" s="98">
        <v>4</v>
      </c>
      <c r="I393" s="98">
        <v>145</v>
      </c>
    </row>
    <row r="394" spans="1:9">
      <c r="A394" s="153" t="s">
        <v>2447</v>
      </c>
      <c r="B394" s="98"/>
      <c r="C394" s="98">
        <v>1</v>
      </c>
      <c r="D394" s="98"/>
      <c r="E394" s="98"/>
      <c r="F394" s="98">
        <v>100</v>
      </c>
      <c r="G394" s="98"/>
      <c r="H394" s="98">
        <v>1</v>
      </c>
      <c r="I394" s="98">
        <v>100</v>
      </c>
    </row>
    <row r="395" spans="1:9">
      <c r="A395" s="153" t="s">
        <v>2450</v>
      </c>
      <c r="B395" s="98"/>
      <c r="C395" s="98">
        <v>5</v>
      </c>
      <c r="D395" s="98"/>
      <c r="E395" s="98"/>
      <c r="F395" s="98">
        <v>350</v>
      </c>
      <c r="G395" s="98"/>
      <c r="H395" s="98">
        <v>5</v>
      </c>
      <c r="I395" s="98">
        <v>350</v>
      </c>
    </row>
    <row r="396" spans="1:9">
      <c r="A396" s="153" t="s">
        <v>2451</v>
      </c>
      <c r="B396" s="98"/>
      <c r="C396" s="98"/>
      <c r="D396" s="98">
        <v>1</v>
      </c>
      <c r="E396" s="98"/>
      <c r="F396" s="98"/>
      <c r="G396" s="98">
        <v>416</v>
      </c>
      <c r="H396" s="98">
        <v>1</v>
      </c>
      <c r="I396" s="98">
        <v>416</v>
      </c>
    </row>
    <row r="397" spans="1:9">
      <c r="A397" s="153" t="s">
        <v>2454</v>
      </c>
      <c r="B397" s="98"/>
      <c r="C397" s="98">
        <v>6</v>
      </c>
      <c r="D397" s="98">
        <v>1</v>
      </c>
      <c r="E397" s="98"/>
      <c r="F397" s="98">
        <v>320</v>
      </c>
      <c r="G397" s="98">
        <v>320</v>
      </c>
      <c r="H397" s="98">
        <v>7</v>
      </c>
      <c r="I397" s="98">
        <v>320</v>
      </c>
    </row>
    <row r="398" spans="1:9">
      <c r="A398" s="153" t="s">
        <v>2457</v>
      </c>
      <c r="B398" s="98"/>
      <c r="C398" s="98">
        <v>5</v>
      </c>
      <c r="D398" s="98">
        <v>1</v>
      </c>
      <c r="E398" s="98"/>
      <c r="F398" s="98">
        <v>300</v>
      </c>
      <c r="G398" s="98">
        <v>300</v>
      </c>
      <c r="H398" s="98">
        <v>6</v>
      </c>
      <c r="I398" s="98">
        <v>300</v>
      </c>
    </row>
    <row r="399" spans="1:9">
      <c r="A399" s="153" t="s">
        <v>2463</v>
      </c>
      <c r="B399" s="98"/>
      <c r="C399" s="98">
        <v>5</v>
      </c>
      <c r="D399" s="98">
        <v>1</v>
      </c>
      <c r="E399" s="98"/>
      <c r="F399" s="98">
        <v>400</v>
      </c>
      <c r="G399" s="98">
        <v>400</v>
      </c>
      <c r="H399" s="98">
        <v>6</v>
      </c>
      <c r="I399" s="98">
        <v>400</v>
      </c>
    </row>
    <row r="400" spans="1:9">
      <c r="A400" s="153" t="s">
        <v>2471</v>
      </c>
      <c r="B400" s="98">
        <v>4</v>
      </c>
      <c r="C400" s="98"/>
      <c r="D400" s="98"/>
      <c r="E400" s="98">
        <v>405</v>
      </c>
      <c r="F400" s="98"/>
      <c r="G400" s="98"/>
      <c r="H400" s="98">
        <v>4</v>
      </c>
      <c r="I400" s="98">
        <v>405</v>
      </c>
    </row>
    <row r="401" spans="1:9">
      <c r="A401" s="153" t="s">
        <v>2472</v>
      </c>
      <c r="B401" s="98">
        <v>2</v>
      </c>
      <c r="C401" s="98"/>
      <c r="D401" s="98"/>
      <c r="E401" s="98">
        <v>227</v>
      </c>
      <c r="F401" s="98"/>
      <c r="G401" s="98"/>
      <c r="H401" s="98">
        <v>2</v>
      </c>
      <c r="I401" s="98">
        <v>227</v>
      </c>
    </row>
    <row r="402" spans="1:9">
      <c r="A402" s="153" t="s">
        <v>2473</v>
      </c>
      <c r="B402" s="98">
        <v>2</v>
      </c>
      <c r="C402" s="98">
        <v>4</v>
      </c>
      <c r="D402" s="98">
        <v>1</v>
      </c>
      <c r="E402" s="98">
        <v>859</v>
      </c>
      <c r="F402" s="98">
        <v>400</v>
      </c>
      <c r="G402" s="98">
        <v>400</v>
      </c>
      <c r="H402" s="98">
        <v>7</v>
      </c>
      <c r="I402" s="98">
        <v>859</v>
      </c>
    </row>
    <row r="403" spans="1:9">
      <c r="A403" s="153" t="s">
        <v>2474</v>
      </c>
      <c r="B403" s="98">
        <v>2</v>
      </c>
      <c r="C403" s="98"/>
      <c r="D403" s="98"/>
      <c r="E403" s="98">
        <v>654</v>
      </c>
      <c r="F403" s="98"/>
      <c r="G403" s="98"/>
      <c r="H403" s="98">
        <v>2</v>
      </c>
      <c r="I403" s="98">
        <v>654</v>
      </c>
    </row>
    <row r="404" spans="1:9">
      <c r="A404" s="153" t="s">
        <v>2479</v>
      </c>
      <c r="B404" s="98"/>
      <c r="C404" s="98">
        <v>4</v>
      </c>
      <c r="D404" s="98">
        <v>1</v>
      </c>
      <c r="E404" s="98"/>
      <c r="F404" s="98">
        <v>400</v>
      </c>
      <c r="G404" s="98">
        <v>400</v>
      </c>
      <c r="H404" s="98">
        <v>5</v>
      </c>
      <c r="I404" s="98">
        <v>400</v>
      </c>
    </row>
    <row r="405" spans="1:9">
      <c r="A405" s="153" t="s">
        <v>2488</v>
      </c>
      <c r="B405" s="98"/>
      <c r="C405" s="98">
        <v>3</v>
      </c>
      <c r="D405" s="98">
        <v>1</v>
      </c>
      <c r="E405" s="98"/>
      <c r="F405" s="98">
        <v>216</v>
      </c>
      <c r="G405" s="98">
        <v>216</v>
      </c>
      <c r="H405" s="98">
        <v>4</v>
      </c>
      <c r="I405" s="98">
        <v>216</v>
      </c>
    </row>
    <row r="406" spans="1:9">
      <c r="A406" s="153" t="s">
        <v>2493</v>
      </c>
      <c r="B406" s="98"/>
      <c r="C406" s="98">
        <v>1</v>
      </c>
      <c r="D406" s="98"/>
      <c r="E406" s="98"/>
      <c r="F406" s="98">
        <v>42</v>
      </c>
      <c r="G406" s="98"/>
      <c r="H406" s="98">
        <v>1</v>
      </c>
      <c r="I406" s="98">
        <v>42</v>
      </c>
    </row>
    <row r="407" spans="1:9">
      <c r="A407" s="153" t="s">
        <v>2494</v>
      </c>
      <c r="B407" s="98"/>
      <c r="C407" s="98">
        <v>4</v>
      </c>
      <c r="D407" s="98">
        <v>1</v>
      </c>
      <c r="E407" s="98"/>
      <c r="F407" s="98">
        <v>200</v>
      </c>
      <c r="G407" s="98">
        <v>200</v>
      </c>
      <c r="H407" s="98">
        <v>5</v>
      </c>
      <c r="I407" s="98">
        <v>200</v>
      </c>
    </row>
    <row r="408" spans="1:9">
      <c r="A408" s="152" t="s">
        <v>497</v>
      </c>
      <c r="B408" s="98"/>
      <c r="C408" s="98">
        <v>1</v>
      </c>
      <c r="D408" s="98"/>
      <c r="E408" s="98"/>
      <c r="F408" s="98">
        <v>80</v>
      </c>
      <c r="G408" s="98"/>
      <c r="H408" s="98">
        <v>1</v>
      </c>
      <c r="I408" s="98">
        <v>80</v>
      </c>
    </row>
    <row r="409" spans="1:9">
      <c r="A409" s="153" t="s">
        <v>2130</v>
      </c>
      <c r="B409" s="98"/>
      <c r="C409" s="98">
        <v>1</v>
      </c>
      <c r="D409" s="98"/>
      <c r="E409" s="98"/>
      <c r="F409" s="98">
        <v>80</v>
      </c>
      <c r="G409" s="98"/>
      <c r="H409" s="98">
        <v>1</v>
      </c>
      <c r="I409" s="98">
        <v>80</v>
      </c>
    </row>
    <row r="410" spans="1:9">
      <c r="A410" s="152" t="s">
        <v>1884</v>
      </c>
      <c r="B410" s="98"/>
      <c r="C410" s="98">
        <v>4</v>
      </c>
      <c r="D410" s="98"/>
      <c r="E410" s="98"/>
      <c r="F410" s="98">
        <v>393</v>
      </c>
      <c r="G410" s="98"/>
      <c r="H410" s="98">
        <v>4</v>
      </c>
      <c r="I410" s="98">
        <v>393</v>
      </c>
    </row>
    <row r="411" spans="1:9">
      <c r="A411" s="153" t="s">
        <v>2495</v>
      </c>
      <c r="B411" s="98"/>
      <c r="C411" s="98">
        <v>4</v>
      </c>
      <c r="D411" s="98"/>
      <c r="E411" s="98"/>
      <c r="F411" s="98">
        <v>393</v>
      </c>
      <c r="G411" s="98"/>
      <c r="H411" s="98">
        <v>4</v>
      </c>
      <c r="I411" s="98">
        <v>393</v>
      </c>
    </row>
    <row r="412" spans="1:9">
      <c r="A412" s="96" t="s">
        <v>20</v>
      </c>
      <c r="B412" s="98">
        <v>172</v>
      </c>
      <c r="C412" s="98">
        <v>257</v>
      </c>
      <c r="D412" s="98">
        <v>4</v>
      </c>
      <c r="E412" s="98">
        <v>4370</v>
      </c>
      <c r="F412" s="98">
        <v>4370</v>
      </c>
      <c r="G412" s="98">
        <v>694</v>
      </c>
      <c r="H412" s="98">
        <v>433</v>
      </c>
      <c r="I412" s="98">
        <v>4370</v>
      </c>
    </row>
    <row r="413" spans="1:9">
      <c r="A413" s="152" t="s">
        <v>253</v>
      </c>
      <c r="B413" s="98">
        <v>3</v>
      </c>
      <c r="C413" s="98">
        <v>2</v>
      </c>
      <c r="D413" s="98"/>
      <c r="E413" s="98">
        <v>252</v>
      </c>
      <c r="F413" s="98">
        <v>252</v>
      </c>
      <c r="G413" s="98"/>
      <c r="H413" s="98">
        <v>5</v>
      </c>
      <c r="I413" s="98">
        <v>252</v>
      </c>
    </row>
    <row r="414" spans="1:9">
      <c r="A414" s="153" t="s">
        <v>2176</v>
      </c>
      <c r="B414" s="98">
        <v>1</v>
      </c>
      <c r="C414" s="98">
        <v>1</v>
      </c>
      <c r="D414" s="98"/>
      <c r="E414" s="98">
        <v>252</v>
      </c>
      <c r="F414" s="98">
        <v>252</v>
      </c>
      <c r="G414" s="98"/>
      <c r="H414" s="98">
        <v>2</v>
      </c>
      <c r="I414" s="98">
        <v>252</v>
      </c>
    </row>
    <row r="415" spans="1:9">
      <c r="A415" s="153" t="s">
        <v>2182</v>
      </c>
      <c r="B415" s="98">
        <v>1</v>
      </c>
      <c r="C415" s="98">
        <v>1</v>
      </c>
      <c r="D415" s="98"/>
      <c r="E415" s="98">
        <v>85</v>
      </c>
      <c r="F415" s="98">
        <v>85</v>
      </c>
      <c r="G415" s="98"/>
      <c r="H415" s="98">
        <v>2</v>
      </c>
      <c r="I415" s="98">
        <v>85</v>
      </c>
    </row>
    <row r="416" spans="1:9">
      <c r="A416" s="153" t="s">
        <v>2495</v>
      </c>
      <c r="B416" s="98">
        <v>1</v>
      </c>
      <c r="C416" s="98"/>
      <c r="D416" s="98"/>
      <c r="E416" s="98">
        <v>90</v>
      </c>
      <c r="F416" s="98"/>
      <c r="G416" s="98"/>
      <c r="H416" s="98">
        <v>1</v>
      </c>
      <c r="I416" s="98">
        <v>90</v>
      </c>
    </row>
    <row r="417" spans="1:9">
      <c r="A417" s="152" t="s">
        <v>310</v>
      </c>
      <c r="B417" s="98">
        <v>13</v>
      </c>
      <c r="C417" s="98">
        <v>17</v>
      </c>
      <c r="D417" s="98"/>
      <c r="E417" s="98">
        <v>1200</v>
      </c>
      <c r="F417" s="98">
        <v>1200</v>
      </c>
      <c r="G417" s="98"/>
      <c r="H417" s="98">
        <v>30</v>
      </c>
      <c r="I417" s="98">
        <v>1200</v>
      </c>
    </row>
    <row r="418" spans="1:9">
      <c r="A418" s="153" t="s">
        <v>1998</v>
      </c>
      <c r="B418" s="98">
        <v>2</v>
      </c>
      <c r="C418" s="98"/>
      <c r="D418" s="98"/>
      <c r="E418" s="98">
        <v>115</v>
      </c>
      <c r="F418" s="98"/>
      <c r="G418" s="98"/>
      <c r="H418" s="98">
        <v>2</v>
      </c>
      <c r="I418" s="98">
        <v>115</v>
      </c>
    </row>
    <row r="419" spans="1:9">
      <c r="A419" s="153" t="s">
        <v>2038</v>
      </c>
      <c r="B419" s="98">
        <v>2</v>
      </c>
      <c r="C419" s="98">
        <v>1</v>
      </c>
      <c r="D419" s="98"/>
      <c r="E419" s="98">
        <v>309</v>
      </c>
      <c r="F419" s="98">
        <v>309</v>
      </c>
      <c r="G419" s="98"/>
      <c r="H419" s="98">
        <v>3</v>
      </c>
      <c r="I419" s="98">
        <v>309</v>
      </c>
    </row>
    <row r="420" spans="1:9">
      <c r="A420" s="153" t="s">
        <v>2039</v>
      </c>
      <c r="B420" s="98"/>
      <c r="C420" s="98">
        <v>1</v>
      </c>
      <c r="D420" s="98"/>
      <c r="E420" s="98"/>
      <c r="F420" s="98">
        <v>309</v>
      </c>
      <c r="G420" s="98"/>
      <c r="H420" s="98">
        <v>1</v>
      </c>
      <c r="I420" s="98">
        <v>309</v>
      </c>
    </row>
    <row r="421" spans="1:9">
      <c r="A421" s="153" t="s">
        <v>2044</v>
      </c>
      <c r="B421" s="98">
        <v>1</v>
      </c>
      <c r="C421" s="98"/>
      <c r="D421" s="98"/>
      <c r="E421" s="98">
        <v>180</v>
      </c>
      <c r="F421" s="98"/>
      <c r="G421" s="98"/>
      <c r="H421" s="98">
        <v>1</v>
      </c>
      <c r="I421" s="98">
        <v>180</v>
      </c>
    </row>
    <row r="422" spans="1:9">
      <c r="A422" s="153" t="s">
        <v>2045</v>
      </c>
      <c r="B422" s="98">
        <v>2</v>
      </c>
      <c r="C422" s="98">
        <v>6</v>
      </c>
      <c r="D422" s="98"/>
      <c r="E422" s="98">
        <v>180</v>
      </c>
      <c r="F422" s="98">
        <v>180</v>
      </c>
      <c r="G422" s="98"/>
      <c r="H422" s="98">
        <v>8</v>
      </c>
      <c r="I422" s="98">
        <v>180</v>
      </c>
    </row>
    <row r="423" spans="1:9">
      <c r="A423" s="153" t="s">
        <v>2064</v>
      </c>
      <c r="B423" s="98">
        <v>2</v>
      </c>
      <c r="C423" s="98">
        <v>2</v>
      </c>
      <c r="D423" s="98"/>
      <c r="E423" s="98">
        <v>299</v>
      </c>
      <c r="F423" s="98">
        <v>299</v>
      </c>
      <c r="G423" s="98"/>
      <c r="H423" s="98">
        <v>4</v>
      </c>
      <c r="I423" s="98">
        <v>299</v>
      </c>
    </row>
    <row r="424" spans="1:9">
      <c r="A424" s="153" t="s">
        <v>2078</v>
      </c>
      <c r="B424" s="98">
        <v>1</v>
      </c>
      <c r="C424" s="98"/>
      <c r="D424" s="98"/>
      <c r="E424" s="98">
        <v>304</v>
      </c>
      <c r="F424" s="98"/>
      <c r="G424" s="98"/>
      <c r="H424" s="98">
        <v>1</v>
      </c>
      <c r="I424" s="98">
        <v>304</v>
      </c>
    </row>
    <row r="425" spans="1:9">
      <c r="A425" s="153" t="s">
        <v>2260</v>
      </c>
      <c r="B425" s="98">
        <v>2</v>
      </c>
      <c r="C425" s="98">
        <v>1</v>
      </c>
      <c r="D425" s="98"/>
      <c r="E425" s="98">
        <v>309</v>
      </c>
      <c r="F425" s="98">
        <v>308</v>
      </c>
      <c r="G425" s="98"/>
      <c r="H425" s="98">
        <v>3</v>
      </c>
      <c r="I425" s="98">
        <v>309</v>
      </c>
    </row>
    <row r="426" spans="1:9">
      <c r="A426" s="153" t="s">
        <v>2495</v>
      </c>
      <c r="B426" s="98">
        <v>1</v>
      </c>
      <c r="C426" s="98">
        <v>6</v>
      </c>
      <c r="D426" s="98"/>
      <c r="E426" s="98">
        <v>1200</v>
      </c>
      <c r="F426" s="98">
        <v>1200</v>
      </c>
      <c r="G426" s="98"/>
      <c r="H426" s="98">
        <v>7</v>
      </c>
      <c r="I426" s="98">
        <v>1200</v>
      </c>
    </row>
    <row r="427" spans="1:9">
      <c r="A427" s="152" t="s">
        <v>499</v>
      </c>
      <c r="B427" s="98">
        <v>6</v>
      </c>
      <c r="C427" s="98">
        <v>10</v>
      </c>
      <c r="D427" s="98"/>
      <c r="E427" s="98">
        <v>644</v>
      </c>
      <c r="F427" s="98">
        <v>325</v>
      </c>
      <c r="G427" s="98"/>
      <c r="H427" s="98">
        <v>16</v>
      </c>
      <c r="I427" s="98">
        <v>644</v>
      </c>
    </row>
    <row r="428" spans="1:9">
      <c r="A428" s="153" t="s">
        <v>2179</v>
      </c>
      <c r="B428" s="98">
        <v>1</v>
      </c>
      <c r="C428" s="98">
        <v>1</v>
      </c>
      <c r="D428" s="98"/>
      <c r="E428" s="98">
        <v>176</v>
      </c>
      <c r="F428" s="98">
        <v>176</v>
      </c>
      <c r="G428" s="98"/>
      <c r="H428" s="98">
        <v>2</v>
      </c>
      <c r="I428" s="98">
        <v>176</v>
      </c>
    </row>
    <row r="429" spans="1:9">
      <c r="A429" s="153" t="s">
        <v>2184</v>
      </c>
      <c r="B429" s="98">
        <v>1</v>
      </c>
      <c r="C429" s="98">
        <v>1</v>
      </c>
      <c r="D429" s="98"/>
      <c r="E429" s="98">
        <v>50</v>
      </c>
      <c r="F429" s="98">
        <v>50</v>
      </c>
      <c r="G429" s="98"/>
      <c r="H429" s="98">
        <v>2</v>
      </c>
      <c r="I429" s="98">
        <v>50</v>
      </c>
    </row>
    <row r="430" spans="1:9">
      <c r="A430" s="153" t="s">
        <v>2364</v>
      </c>
      <c r="B430" s="98">
        <v>1</v>
      </c>
      <c r="C430" s="98"/>
      <c r="D430" s="98"/>
      <c r="E430" s="98">
        <v>100</v>
      </c>
      <c r="F430" s="98"/>
      <c r="G430" s="98"/>
      <c r="H430" s="98">
        <v>1</v>
      </c>
      <c r="I430" s="98">
        <v>100</v>
      </c>
    </row>
    <row r="431" spans="1:9">
      <c r="A431" s="153" t="s">
        <v>2372</v>
      </c>
      <c r="B431" s="98">
        <v>1</v>
      </c>
      <c r="C431" s="98"/>
      <c r="D431" s="98"/>
      <c r="E431" s="98">
        <v>644</v>
      </c>
      <c r="F431" s="98"/>
      <c r="G431" s="98"/>
      <c r="H431" s="98">
        <v>1</v>
      </c>
      <c r="I431" s="98">
        <v>644</v>
      </c>
    </row>
    <row r="432" spans="1:9">
      <c r="A432" s="153" t="s">
        <v>2384</v>
      </c>
      <c r="B432" s="98">
        <v>1</v>
      </c>
      <c r="C432" s="98">
        <v>4</v>
      </c>
      <c r="D432" s="98"/>
      <c r="E432" s="98">
        <v>19</v>
      </c>
      <c r="F432" s="98">
        <v>19</v>
      </c>
      <c r="G432" s="98"/>
      <c r="H432" s="98">
        <v>5</v>
      </c>
      <c r="I432" s="98">
        <v>19</v>
      </c>
    </row>
    <row r="433" spans="1:9">
      <c r="A433" s="153" t="s">
        <v>2495</v>
      </c>
      <c r="B433" s="98">
        <v>1</v>
      </c>
      <c r="C433" s="98">
        <v>4</v>
      </c>
      <c r="D433" s="98"/>
      <c r="E433" s="98">
        <v>200</v>
      </c>
      <c r="F433" s="98">
        <v>325</v>
      </c>
      <c r="G433" s="98"/>
      <c r="H433" s="98">
        <v>5</v>
      </c>
      <c r="I433" s="98">
        <v>325</v>
      </c>
    </row>
    <row r="434" spans="1:9">
      <c r="A434" s="152" t="s">
        <v>514</v>
      </c>
      <c r="B434" s="98">
        <v>2</v>
      </c>
      <c r="C434" s="98">
        <v>4</v>
      </c>
      <c r="D434" s="98"/>
      <c r="E434" s="98">
        <v>48</v>
      </c>
      <c r="F434" s="98">
        <v>9</v>
      </c>
      <c r="G434" s="98"/>
      <c r="H434" s="98">
        <v>6</v>
      </c>
      <c r="I434" s="98">
        <v>48</v>
      </c>
    </row>
    <row r="435" spans="1:9">
      <c r="A435" s="153" t="s">
        <v>2366</v>
      </c>
      <c r="B435" s="98">
        <v>1</v>
      </c>
      <c r="C435" s="98"/>
      <c r="D435" s="98"/>
      <c r="E435" s="98">
        <v>48</v>
      </c>
      <c r="F435" s="98"/>
      <c r="G435" s="98"/>
      <c r="H435" s="98">
        <v>1</v>
      </c>
      <c r="I435" s="98">
        <v>48</v>
      </c>
    </row>
    <row r="436" spans="1:9">
      <c r="A436" s="153" t="s">
        <v>2380</v>
      </c>
      <c r="B436" s="98">
        <v>1</v>
      </c>
      <c r="C436" s="98">
        <v>4</v>
      </c>
      <c r="D436" s="98"/>
      <c r="E436" s="98">
        <v>9</v>
      </c>
      <c r="F436" s="98">
        <v>9</v>
      </c>
      <c r="G436" s="98"/>
      <c r="H436" s="98">
        <v>5</v>
      </c>
      <c r="I436" s="98">
        <v>9</v>
      </c>
    </row>
    <row r="437" spans="1:9">
      <c r="A437" s="152" t="s">
        <v>517</v>
      </c>
      <c r="B437" s="98">
        <v>9</v>
      </c>
      <c r="C437" s="98">
        <v>11</v>
      </c>
      <c r="D437" s="98"/>
      <c r="E437" s="98">
        <v>340</v>
      </c>
      <c r="F437" s="98">
        <v>1750</v>
      </c>
      <c r="G437" s="98"/>
      <c r="H437" s="98">
        <v>20</v>
      </c>
      <c r="I437" s="98">
        <v>1750</v>
      </c>
    </row>
    <row r="438" spans="1:9">
      <c r="A438" s="153" t="s">
        <v>2061</v>
      </c>
      <c r="B438" s="98">
        <v>2</v>
      </c>
      <c r="C438" s="98">
        <v>2</v>
      </c>
      <c r="D438" s="98"/>
      <c r="E438" s="98">
        <v>340</v>
      </c>
      <c r="F438" s="98">
        <v>340</v>
      </c>
      <c r="G438" s="98"/>
      <c r="H438" s="98">
        <v>4</v>
      </c>
      <c r="I438" s="98">
        <v>340</v>
      </c>
    </row>
    <row r="439" spans="1:9">
      <c r="A439" s="153" t="s">
        <v>2067</v>
      </c>
      <c r="B439" s="98">
        <v>2</v>
      </c>
      <c r="C439" s="98">
        <v>2</v>
      </c>
      <c r="D439" s="98"/>
      <c r="E439" s="98">
        <v>204</v>
      </c>
      <c r="F439" s="98">
        <v>204</v>
      </c>
      <c r="G439" s="98"/>
      <c r="H439" s="98">
        <v>4</v>
      </c>
      <c r="I439" s="98">
        <v>204</v>
      </c>
    </row>
    <row r="440" spans="1:9">
      <c r="A440" s="153" t="s">
        <v>2070</v>
      </c>
      <c r="B440" s="98">
        <v>2</v>
      </c>
      <c r="C440" s="98">
        <v>2</v>
      </c>
      <c r="D440" s="98"/>
      <c r="E440" s="98">
        <v>250</v>
      </c>
      <c r="F440" s="98">
        <v>250</v>
      </c>
      <c r="G440" s="98"/>
      <c r="H440" s="98">
        <v>4</v>
      </c>
      <c r="I440" s="98">
        <v>250</v>
      </c>
    </row>
    <row r="441" spans="1:9">
      <c r="A441" s="153" t="s">
        <v>2183</v>
      </c>
      <c r="B441" s="98">
        <v>1</v>
      </c>
      <c r="C441" s="98">
        <v>1</v>
      </c>
      <c r="D441" s="98"/>
      <c r="E441" s="98">
        <v>95</v>
      </c>
      <c r="F441" s="98">
        <v>95</v>
      </c>
      <c r="G441" s="98"/>
      <c r="H441" s="98">
        <v>2</v>
      </c>
      <c r="I441" s="98">
        <v>95</v>
      </c>
    </row>
    <row r="442" spans="1:9">
      <c r="A442" s="153" t="s">
        <v>2187</v>
      </c>
      <c r="B442" s="98">
        <v>1</v>
      </c>
      <c r="C442" s="98">
        <v>1</v>
      </c>
      <c r="D442" s="98"/>
      <c r="E442" s="98">
        <v>18</v>
      </c>
      <c r="F442" s="98">
        <v>18</v>
      </c>
      <c r="G442" s="98"/>
      <c r="H442" s="98">
        <v>2</v>
      </c>
      <c r="I442" s="98">
        <v>18</v>
      </c>
    </row>
    <row r="443" spans="1:9">
      <c r="A443" s="153" t="s">
        <v>2199</v>
      </c>
      <c r="B443" s="98">
        <v>1</v>
      </c>
      <c r="C443" s="98">
        <v>1</v>
      </c>
      <c r="D443" s="98"/>
      <c r="E443" s="98">
        <v>142</v>
      </c>
      <c r="F443" s="98">
        <v>142</v>
      </c>
      <c r="G443" s="98"/>
      <c r="H443" s="98">
        <v>2</v>
      </c>
      <c r="I443" s="98">
        <v>142</v>
      </c>
    </row>
    <row r="444" spans="1:9">
      <c r="A444" s="153" t="s">
        <v>2303</v>
      </c>
      <c r="B444" s="98"/>
      <c r="C444" s="98">
        <v>1</v>
      </c>
      <c r="D444" s="98"/>
      <c r="E444" s="98"/>
      <c r="F444" s="98">
        <v>1750</v>
      </c>
      <c r="G444" s="98"/>
      <c r="H444" s="98">
        <v>1</v>
      </c>
      <c r="I444" s="98">
        <v>1750</v>
      </c>
    </row>
    <row r="445" spans="1:9">
      <c r="A445" s="153" t="s">
        <v>2308</v>
      </c>
      <c r="B445" s="98"/>
      <c r="C445" s="98">
        <v>1</v>
      </c>
      <c r="D445" s="98"/>
      <c r="E445" s="98"/>
      <c r="F445" s="98">
        <v>820</v>
      </c>
      <c r="G445" s="98"/>
      <c r="H445" s="98">
        <v>1</v>
      </c>
      <c r="I445" s="98">
        <v>820</v>
      </c>
    </row>
    <row r="446" spans="1:9">
      <c r="A446" s="152" t="s">
        <v>520</v>
      </c>
      <c r="B446" s="98">
        <v>5</v>
      </c>
      <c r="C446" s="98">
        <v>14</v>
      </c>
      <c r="D446" s="98"/>
      <c r="E446" s="98">
        <v>2550</v>
      </c>
      <c r="F446" s="98">
        <v>300</v>
      </c>
      <c r="G446" s="98"/>
      <c r="H446" s="98">
        <v>19</v>
      </c>
      <c r="I446" s="98">
        <v>2550</v>
      </c>
    </row>
    <row r="447" spans="1:9">
      <c r="A447" s="153" t="s">
        <v>2043</v>
      </c>
      <c r="B447" s="98"/>
      <c r="C447" s="98">
        <v>1</v>
      </c>
      <c r="D447" s="98"/>
      <c r="E447" s="98"/>
      <c r="F447" s="98">
        <v>42</v>
      </c>
      <c r="G447" s="98"/>
      <c r="H447" s="98">
        <v>1</v>
      </c>
      <c r="I447" s="98">
        <v>42</v>
      </c>
    </row>
    <row r="448" spans="1:9">
      <c r="A448" s="153" t="s">
        <v>2337</v>
      </c>
      <c r="B448" s="98">
        <v>1</v>
      </c>
      <c r="C448" s="98"/>
      <c r="D448" s="98"/>
      <c r="E448" s="98">
        <v>630</v>
      </c>
      <c r="F448" s="98"/>
      <c r="G448" s="98"/>
      <c r="H448" s="98">
        <v>1</v>
      </c>
      <c r="I448" s="98">
        <v>630</v>
      </c>
    </row>
    <row r="449" spans="1:9">
      <c r="A449" s="153" t="s">
        <v>2340</v>
      </c>
      <c r="B449" s="98">
        <v>1</v>
      </c>
      <c r="C449" s="98"/>
      <c r="D449" s="98"/>
      <c r="E449" s="98">
        <v>2550</v>
      </c>
      <c r="F449" s="98"/>
      <c r="G449" s="98"/>
      <c r="H449" s="98">
        <v>1</v>
      </c>
      <c r="I449" s="98">
        <v>2550</v>
      </c>
    </row>
    <row r="450" spans="1:9">
      <c r="A450" s="153" t="s">
        <v>2359</v>
      </c>
      <c r="B450" s="98"/>
      <c r="C450" s="98">
        <v>1</v>
      </c>
      <c r="D450" s="98"/>
      <c r="E450" s="98"/>
      <c r="F450" s="98">
        <v>300</v>
      </c>
      <c r="G450" s="98"/>
      <c r="H450" s="98">
        <v>1</v>
      </c>
      <c r="I450" s="98">
        <v>300</v>
      </c>
    </row>
    <row r="451" spans="1:9">
      <c r="A451" s="153" t="s">
        <v>2386</v>
      </c>
      <c r="B451" s="98">
        <v>1</v>
      </c>
      <c r="C451" s="98">
        <v>4</v>
      </c>
      <c r="D451" s="98"/>
      <c r="E451" s="98">
        <v>150</v>
      </c>
      <c r="F451" s="98">
        <v>50</v>
      </c>
      <c r="G451" s="98"/>
      <c r="H451" s="98">
        <v>5</v>
      </c>
      <c r="I451" s="98">
        <v>150</v>
      </c>
    </row>
    <row r="452" spans="1:9">
      <c r="A452" s="153" t="s">
        <v>2387</v>
      </c>
      <c r="B452" s="98">
        <v>2</v>
      </c>
      <c r="C452" s="98">
        <v>8</v>
      </c>
      <c r="D452" s="98"/>
      <c r="E452" s="98">
        <v>190</v>
      </c>
      <c r="F452" s="98">
        <v>100</v>
      </c>
      <c r="G452" s="98"/>
      <c r="H452" s="98">
        <v>10</v>
      </c>
      <c r="I452" s="98">
        <v>190</v>
      </c>
    </row>
    <row r="453" spans="1:9">
      <c r="A453" s="152" t="s">
        <v>523</v>
      </c>
      <c r="B453" s="98">
        <v>9</v>
      </c>
      <c r="C453" s="98">
        <v>9</v>
      </c>
      <c r="D453" s="98"/>
      <c r="E453" s="98">
        <v>1418</v>
      </c>
      <c r="F453" s="98">
        <v>199</v>
      </c>
      <c r="G453" s="98"/>
      <c r="H453" s="98">
        <v>18</v>
      </c>
      <c r="I453" s="98">
        <v>1418</v>
      </c>
    </row>
    <row r="454" spans="1:9">
      <c r="A454" s="153" t="s">
        <v>2018</v>
      </c>
      <c r="B454" s="98"/>
      <c r="C454" s="98">
        <v>1</v>
      </c>
      <c r="D454" s="98"/>
      <c r="E454" s="98"/>
      <c r="F454" s="98">
        <v>35</v>
      </c>
      <c r="G454" s="98"/>
      <c r="H454" s="98">
        <v>1</v>
      </c>
      <c r="I454" s="98">
        <v>35</v>
      </c>
    </row>
    <row r="455" spans="1:9">
      <c r="A455" s="153" t="s">
        <v>2020</v>
      </c>
      <c r="B455" s="98"/>
      <c r="C455" s="98">
        <v>1</v>
      </c>
      <c r="D455" s="98"/>
      <c r="E455" s="98"/>
      <c r="F455" s="98">
        <v>70</v>
      </c>
      <c r="G455" s="98"/>
      <c r="H455" s="98">
        <v>1</v>
      </c>
      <c r="I455" s="98">
        <v>70</v>
      </c>
    </row>
    <row r="456" spans="1:9">
      <c r="A456" s="153" t="s">
        <v>2077</v>
      </c>
      <c r="B456" s="98">
        <v>2</v>
      </c>
      <c r="C456" s="98">
        <v>2</v>
      </c>
      <c r="D456" s="98"/>
      <c r="E456" s="98">
        <v>4</v>
      </c>
      <c r="F456" s="98">
        <v>4</v>
      </c>
      <c r="G456" s="98"/>
      <c r="H456" s="98">
        <v>4</v>
      </c>
      <c r="I456" s="98">
        <v>4</v>
      </c>
    </row>
    <row r="457" spans="1:9">
      <c r="A457" s="153" t="s">
        <v>2094</v>
      </c>
      <c r="B457" s="98">
        <v>2</v>
      </c>
      <c r="C457" s="98">
        <v>2</v>
      </c>
      <c r="D457" s="98"/>
      <c r="E457" s="98">
        <v>199</v>
      </c>
      <c r="F457" s="98">
        <v>199</v>
      </c>
      <c r="G457" s="98"/>
      <c r="H457" s="98">
        <v>4</v>
      </c>
      <c r="I457" s="98">
        <v>199</v>
      </c>
    </row>
    <row r="458" spans="1:9">
      <c r="A458" s="153" t="s">
        <v>2097</v>
      </c>
      <c r="B458" s="98">
        <v>2</v>
      </c>
      <c r="C458" s="98">
        <v>2</v>
      </c>
      <c r="D458" s="98"/>
      <c r="E458" s="98">
        <v>7</v>
      </c>
      <c r="F458" s="98">
        <v>7</v>
      </c>
      <c r="G458" s="98"/>
      <c r="H458" s="98">
        <v>4</v>
      </c>
      <c r="I458" s="98">
        <v>7</v>
      </c>
    </row>
    <row r="459" spans="1:9">
      <c r="A459" s="153" t="s">
        <v>2324</v>
      </c>
      <c r="B459" s="98">
        <v>1</v>
      </c>
      <c r="C459" s="98"/>
      <c r="D459" s="98"/>
      <c r="E459" s="98">
        <v>700</v>
      </c>
      <c r="F459" s="98"/>
      <c r="G459" s="98"/>
      <c r="H459" s="98">
        <v>1</v>
      </c>
      <c r="I459" s="98">
        <v>700</v>
      </c>
    </row>
    <row r="460" spans="1:9">
      <c r="A460" s="153" t="s">
        <v>2327</v>
      </c>
      <c r="B460" s="98">
        <v>1</v>
      </c>
      <c r="C460" s="98"/>
      <c r="D460" s="98"/>
      <c r="E460" s="98">
        <v>1008</v>
      </c>
      <c r="F460" s="98"/>
      <c r="G460" s="98"/>
      <c r="H460" s="98">
        <v>1</v>
      </c>
      <c r="I460" s="98">
        <v>1008</v>
      </c>
    </row>
    <row r="461" spans="1:9">
      <c r="A461" s="153" t="s">
        <v>2328</v>
      </c>
      <c r="B461" s="98"/>
      <c r="C461" s="98">
        <v>1</v>
      </c>
      <c r="D461" s="98"/>
      <c r="E461" s="98"/>
      <c r="F461" s="98"/>
      <c r="G461" s="98"/>
      <c r="H461" s="98">
        <v>1</v>
      </c>
      <c r="I461" s="98"/>
    </row>
    <row r="462" spans="1:9">
      <c r="A462" s="153" t="s">
        <v>2329</v>
      </c>
      <c r="B462" s="98">
        <v>1</v>
      </c>
      <c r="C462" s="98"/>
      <c r="D462" s="98"/>
      <c r="E462" s="98">
        <v>1418</v>
      </c>
      <c r="F462" s="98"/>
      <c r="G462" s="98"/>
      <c r="H462" s="98">
        <v>1</v>
      </c>
      <c r="I462" s="98">
        <v>1418</v>
      </c>
    </row>
    <row r="463" spans="1:9">
      <c r="A463" s="152" t="s">
        <v>526</v>
      </c>
      <c r="B463" s="98">
        <v>2</v>
      </c>
      <c r="C463" s="98">
        <v>4</v>
      </c>
      <c r="D463" s="98"/>
      <c r="E463" s="98">
        <v>314</v>
      </c>
      <c r="F463" s="98">
        <v>314</v>
      </c>
      <c r="G463" s="98"/>
      <c r="H463" s="98">
        <v>6</v>
      </c>
      <c r="I463" s="98">
        <v>314</v>
      </c>
    </row>
    <row r="464" spans="1:9">
      <c r="A464" s="153" t="s">
        <v>2381</v>
      </c>
      <c r="B464" s="98">
        <v>1</v>
      </c>
      <c r="C464" s="98">
        <v>4</v>
      </c>
      <c r="D464" s="98"/>
      <c r="E464" s="98">
        <v>314</v>
      </c>
      <c r="F464" s="98">
        <v>314</v>
      </c>
      <c r="G464" s="98"/>
      <c r="H464" s="98">
        <v>5</v>
      </c>
      <c r="I464" s="98">
        <v>314</v>
      </c>
    </row>
    <row r="465" spans="1:9">
      <c r="A465" s="153" t="s">
        <v>2395</v>
      </c>
      <c r="B465" s="98">
        <v>1</v>
      </c>
      <c r="C465" s="98"/>
      <c r="D465" s="98"/>
      <c r="E465" s="98">
        <v>120</v>
      </c>
      <c r="F465" s="98"/>
      <c r="G465" s="98"/>
      <c r="H465" s="98">
        <v>1</v>
      </c>
      <c r="I465" s="98">
        <v>120</v>
      </c>
    </row>
    <row r="466" spans="1:9">
      <c r="A466" s="152" t="s">
        <v>529</v>
      </c>
      <c r="B466" s="98">
        <v>1</v>
      </c>
      <c r="C466" s="98">
        <v>2</v>
      </c>
      <c r="D466" s="98"/>
      <c r="E466" s="98">
        <v>1200</v>
      </c>
      <c r="F466" s="98">
        <v>84</v>
      </c>
      <c r="G466" s="98"/>
      <c r="H466" s="98">
        <v>3</v>
      </c>
      <c r="I466" s="98">
        <v>1200</v>
      </c>
    </row>
    <row r="467" spans="1:9">
      <c r="A467" s="153" t="s">
        <v>2010</v>
      </c>
      <c r="B467" s="98"/>
      <c r="C467" s="98">
        <v>1</v>
      </c>
      <c r="D467" s="98"/>
      <c r="E467" s="98"/>
      <c r="F467" s="98">
        <v>71</v>
      </c>
      <c r="G467" s="98"/>
      <c r="H467" s="98">
        <v>1</v>
      </c>
      <c r="I467" s="98">
        <v>71</v>
      </c>
    </row>
    <row r="468" spans="1:9">
      <c r="A468" s="153" t="s">
        <v>2065</v>
      </c>
      <c r="B468" s="98"/>
      <c r="C468" s="98">
        <v>1</v>
      </c>
      <c r="D468" s="98"/>
      <c r="E468" s="98"/>
      <c r="F468" s="98">
        <v>84</v>
      </c>
      <c r="G468" s="98"/>
      <c r="H468" s="98">
        <v>1</v>
      </c>
      <c r="I468" s="98">
        <v>84</v>
      </c>
    </row>
    <row r="469" spans="1:9">
      <c r="A469" s="153" t="s">
        <v>2363</v>
      </c>
      <c r="B469" s="98">
        <v>1</v>
      </c>
      <c r="C469" s="98"/>
      <c r="D469" s="98"/>
      <c r="E469" s="98">
        <v>1200</v>
      </c>
      <c r="F469" s="98"/>
      <c r="G469" s="98"/>
      <c r="H469" s="98">
        <v>1</v>
      </c>
      <c r="I469" s="98">
        <v>1200</v>
      </c>
    </row>
    <row r="470" spans="1:9">
      <c r="A470" s="152" t="s">
        <v>21</v>
      </c>
      <c r="B470" s="98">
        <v>28</v>
      </c>
      <c r="C470" s="98">
        <v>60</v>
      </c>
      <c r="D470" s="98"/>
      <c r="E470" s="98">
        <v>4370</v>
      </c>
      <c r="F470" s="98">
        <v>4370</v>
      </c>
      <c r="G470" s="98"/>
      <c r="H470" s="98">
        <v>88</v>
      </c>
      <c r="I470" s="98">
        <v>4370</v>
      </c>
    </row>
    <row r="471" spans="1:9">
      <c r="A471" s="153" t="s">
        <v>1981</v>
      </c>
      <c r="B471" s="98">
        <v>2</v>
      </c>
      <c r="C471" s="98">
        <v>4</v>
      </c>
      <c r="D471" s="98"/>
      <c r="E471" s="98">
        <v>200</v>
      </c>
      <c r="F471" s="98">
        <v>200</v>
      </c>
      <c r="G471" s="98"/>
      <c r="H471" s="98">
        <v>6</v>
      </c>
      <c r="I471" s="98">
        <v>200</v>
      </c>
    </row>
    <row r="472" spans="1:9">
      <c r="A472" s="153" t="s">
        <v>1982</v>
      </c>
      <c r="B472" s="98">
        <v>2</v>
      </c>
      <c r="C472" s="98">
        <v>4</v>
      </c>
      <c r="D472" s="98"/>
      <c r="E472" s="98">
        <v>150</v>
      </c>
      <c r="F472" s="98">
        <v>150</v>
      </c>
      <c r="G472" s="98"/>
      <c r="H472" s="98">
        <v>6</v>
      </c>
      <c r="I472" s="98">
        <v>150</v>
      </c>
    </row>
    <row r="473" spans="1:9">
      <c r="A473" s="153" t="s">
        <v>2002</v>
      </c>
      <c r="B473" s="98">
        <v>2</v>
      </c>
      <c r="C473" s="98"/>
      <c r="D473" s="98"/>
      <c r="E473" s="98">
        <v>21</v>
      </c>
      <c r="F473" s="98"/>
      <c r="G473" s="98"/>
      <c r="H473" s="98">
        <v>2</v>
      </c>
      <c r="I473" s="98">
        <v>21</v>
      </c>
    </row>
    <row r="474" spans="1:9">
      <c r="A474" s="153" t="s">
        <v>2008</v>
      </c>
      <c r="B474" s="98"/>
      <c r="C474" s="98">
        <v>2</v>
      </c>
      <c r="D474" s="98"/>
      <c r="E474" s="98"/>
      <c r="F474" s="98">
        <v>224</v>
      </c>
      <c r="G474" s="98"/>
      <c r="H474" s="98">
        <v>2</v>
      </c>
      <c r="I474" s="98">
        <v>224</v>
      </c>
    </row>
    <row r="475" spans="1:9">
      <c r="A475" s="153" t="s">
        <v>2009</v>
      </c>
      <c r="B475" s="98"/>
      <c r="C475" s="98">
        <v>2</v>
      </c>
      <c r="D475" s="98"/>
      <c r="E475" s="98"/>
      <c r="F475" s="98">
        <v>145</v>
      </c>
      <c r="G475" s="98"/>
      <c r="H475" s="98">
        <v>2</v>
      </c>
      <c r="I475" s="98">
        <v>145</v>
      </c>
    </row>
    <row r="476" spans="1:9">
      <c r="A476" s="153" t="s">
        <v>2011</v>
      </c>
      <c r="B476" s="98"/>
      <c r="C476" s="98">
        <v>1</v>
      </c>
      <c r="D476" s="98"/>
      <c r="E476" s="98"/>
      <c r="F476" s="98">
        <v>79</v>
      </c>
      <c r="G476" s="98"/>
      <c r="H476" s="98">
        <v>1</v>
      </c>
      <c r="I476" s="98">
        <v>79</v>
      </c>
    </row>
    <row r="477" spans="1:9">
      <c r="A477" s="153" t="s">
        <v>2016</v>
      </c>
      <c r="B477" s="98"/>
      <c r="C477" s="98">
        <v>3</v>
      </c>
      <c r="D477" s="98"/>
      <c r="E477" s="98"/>
      <c r="F477" s="98">
        <v>125</v>
      </c>
      <c r="G477" s="98"/>
      <c r="H477" s="98">
        <v>3</v>
      </c>
      <c r="I477" s="98">
        <v>125</v>
      </c>
    </row>
    <row r="478" spans="1:9">
      <c r="A478" s="153" t="s">
        <v>2017</v>
      </c>
      <c r="B478" s="98"/>
      <c r="C478" s="98">
        <v>2</v>
      </c>
      <c r="D478" s="98"/>
      <c r="E478" s="98"/>
      <c r="F478" s="98">
        <v>63</v>
      </c>
      <c r="G478" s="98"/>
      <c r="H478" s="98">
        <v>2</v>
      </c>
      <c r="I478" s="98">
        <v>63</v>
      </c>
    </row>
    <row r="479" spans="1:9">
      <c r="A479" s="153" t="s">
        <v>2063</v>
      </c>
      <c r="B479" s="98"/>
      <c r="C479" s="98">
        <v>1</v>
      </c>
      <c r="D479" s="98"/>
      <c r="E479" s="98"/>
      <c r="F479" s="98">
        <v>50</v>
      </c>
      <c r="G479" s="98"/>
      <c r="H479" s="98">
        <v>1</v>
      </c>
      <c r="I479" s="98">
        <v>50</v>
      </c>
    </row>
    <row r="480" spans="1:9">
      <c r="A480" s="153" t="s">
        <v>2065</v>
      </c>
      <c r="B480" s="98"/>
      <c r="C480" s="98">
        <v>1</v>
      </c>
      <c r="D480" s="98"/>
      <c r="E480" s="98"/>
      <c r="F480" s="98">
        <v>50</v>
      </c>
      <c r="G480" s="98"/>
      <c r="H480" s="98">
        <v>1</v>
      </c>
      <c r="I480" s="98">
        <v>50</v>
      </c>
    </row>
    <row r="481" spans="1:9">
      <c r="A481" s="153" t="s">
        <v>2191</v>
      </c>
      <c r="B481" s="98">
        <v>1</v>
      </c>
      <c r="C481" s="98">
        <v>1</v>
      </c>
      <c r="D481" s="98"/>
      <c r="E481" s="98">
        <v>250</v>
      </c>
      <c r="F481" s="98">
        <v>250</v>
      </c>
      <c r="G481" s="98"/>
      <c r="H481" s="98">
        <v>2</v>
      </c>
      <c r="I481" s="98">
        <v>250</v>
      </c>
    </row>
    <row r="482" spans="1:9">
      <c r="A482" s="153" t="s">
        <v>2223</v>
      </c>
      <c r="B482" s="98"/>
      <c r="C482" s="98">
        <v>1</v>
      </c>
      <c r="D482" s="98"/>
      <c r="E482" s="98"/>
      <c r="F482" s="98">
        <v>79</v>
      </c>
      <c r="G482" s="98"/>
      <c r="H482" s="98">
        <v>1</v>
      </c>
      <c r="I482" s="98">
        <v>79</v>
      </c>
    </row>
    <row r="483" spans="1:9">
      <c r="A483" s="153" t="s">
        <v>2224</v>
      </c>
      <c r="B483" s="98"/>
      <c r="C483" s="98">
        <v>1</v>
      </c>
      <c r="D483" s="98"/>
      <c r="E483" s="98"/>
      <c r="F483" s="98">
        <v>125</v>
      </c>
      <c r="G483" s="98"/>
      <c r="H483" s="98">
        <v>1</v>
      </c>
      <c r="I483" s="98">
        <v>125</v>
      </c>
    </row>
    <row r="484" spans="1:9">
      <c r="A484" s="153" t="s">
        <v>2307</v>
      </c>
      <c r="B484" s="98">
        <v>1</v>
      </c>
      <c r="C484" s="98"/>
      <c r="D484" s="98"/>
      <c r="E484" s="98">
        <v>43</v>
      </c>
      <c r="F484" s="98"/>
      <c r="G484" s="98"/>
      <c r="H484" s="98">
        <v>1</v>
      </c>
      <c r="I484" s="98">
        <v>43</v>
      </c>
    </row>
    <row r="485" spans="1:9">
      <c r="A485" s="153" t="s">
        <v>2310</v>
      </c>
      <c r="B485" s="98">
        <v>1</v>
      </c>
      <c r="C485" s="98"/>
      <c r="D485" s="98"/>
      <c r="E485" s="98">
        <v>74</v>
      </c>
      <c r="F485" s="98"/>
      <c r="G485" s="98"/>
      <c r="H485" s="98">
        <v>1</v>
      </c>
      <c r="I485" s="98">
        <v>74</v>
      </c>
    </row>
    <row r="486" spans="1:9">
      <c r="A486" s="153" t="s">
        <v>2316</v>
      </c>
      <c r="B486" s="98">
        <v>1</v>
      </c>
      <c r="C486" s="98"/>
      <c r="D486" s="98"/>
      <c r="E486" s="98">
        <v>200</v>
      </c>
      <c r="F486" s="98"/>
      <c r="G486" s="98"/>
      <c r="H486" s="98">
        <v>1</v>
      </c>
      <c r="I486" s="98">
        <v>200</v>
      </c>
    </row>
    <row r="487" spans="1:9">
      <c r="A487" s="153" t="s">
        <v>2325</v>
      </c>
      <c r="B487" s="98">
        <v>1</v>
      </c>
      <c r="C487" s="98"/>
      <c r="D487" s="98"/>
      <c r="E487" s="98"/>
      <c r="F487" s="98"/>
      <c r="G487" s="98"/>
      <c r="H487" s="98">
        <v>1</v>
      </c>
      <c r="I487" s="98"/>
    </row>
    <row r="488" spans="1:9">
      <c r="A488" s="153" t="s">
        <v>2338</v>
      </c>
      <c r="B488" s="98">
        <v>1</v>
      </c>
      <c r="C488" s="98">
        <v>1</v>
      </c>
      <c r="D488" s="98"/>
      <c r="E488" s="98">
        <v>1572</v>
      </c>
      <c r="F488" s="98">
        <v>1572</v>
      </c>
      <c r="G488" s="98"/>
      <c r="H488" s="98">
        <v>2</v>
      </c>
      <c r="I488" s="98">
        <v>1572</v>
      </c>
    </row>
    <row r="489" spans="1:9">
      <c r="A489" s="153" t="s">
        <v>2341</v>
      </c>
      <c r="B489" s="98">
        <v>1</v>
      </c>
      <c r="C489" s="98"/>
      <c r="D489" s="98"/>
      <c r="E489" s="98">
        <v>180</v>
      </c>
      <c r="F489" s="98"/>
      <c r="G489" s="98"/>
      <c r="H489" s="98">
        <v>1</v>
      </c>
      <c r="I489" s="98">
        <v>180</v>
      </c>
    </row>
    <row r="490" spans="1:9">
      <c r="A490" s="153" t="s">
        <v>2342</v>
      </c>
      <c r="B490" s="98">
        <v>1</v>
      </c>
      <c r="C490" s="98"/>
      <c r="D490" s="98"/>
      <c r="E490" s="98">
        <v>120</v>
      </c>
      <c r="F490" s="98"/>
      <c r="G490" s="98"/>
      <c r="H490" s="98">
        <v>1</v>
      </c>
      <c r="I490" s="98">
        <v>120</v>
      </c>
    </row>
    <row r="491" spans="1:9">
      <c r="A491" s="153" t="s">
        <v>2343</v>
      </c>
      <c r="B491" s="98">
        <v>1</v>
      </c>
      <c r="C491" s="98"/>
      <c r="D491" s="98"/>
      <c r="E491" s="98">
        <v>155</v>
      </c>
      <c r="F491" s="98"/>
      <c r="G491" s="98"/>
      <c r="H491" s="98">
        <v>1</v>
      </c>
      <c r="I491" s="98">
        <v>155</v>
      </c>
    </row>
    <row r="492" spans="1:9">
      <c r="A492" s="153" t="s">
        <v>2349</v>
      </c>
      <c r="B492" s="98">
        <v>1</v>
      </c>
      <c r="C492" s="98">
        <v>1</v>
      </c>
      <c r="D492" s="98"/>
      <c r="E492" s="98"/>
      <c r="F492" s="98"/>
      <c r="G492" s="98"/>
      <c r="H492" s="98">
        <v>2</v>
      </c>
      <c r="I492" s="98"/>
    </row>
    <row r="493" spans="1:9">
      <c r="A493" s="153" t="s">
        <v>2350</v>
      </c>
      <c r="B493" s="98"/>
      <c r="C493" s="98">
        <v>1</v>
      </c>
      <c r="D493" s="98"/>
      <c r="E493" s="98"/>
      <c r="F493" s="98">
        <v>150</v>
      </c>
      <c r="G493" s="98"/>
      <c r="H493" s="98">
        <v>1</v>
      </c>
      <c r="I493" s="98">
        <v>150</v>
      </c>
    </row>
    <row r="494" spans="1:9">
      <c r="A494" s="153" t="s">
        <v>2351</v>
      </c>
      <c r="B494" s="98">
        <v>1</v>
      </c>
      <c r="C494" s="98"/>
      <c r="D494" s="98"/>
      <c r="E494" s="98">
        <v>180</v>
      </c>
      <c r="F494" s="98"/>
      <c r="G494" s="98"/>
      <c r="H494" s="98">
        <v>1</v>
      </c>
      <c r="I494" s="98">
        <v>180</v>
      </c>
    </row>
    <row r="495" spans="1:9">
      <c r="A495" s="153" t="s">
        <v>2362</v>
      </c>
      <c r="B495" s="98">
        <v>1</v>
      </c>
      <c r="C495" s="98"/>
      <c r="D495" s="98"/>
      <c r="E495" s="98">
        <v>140</v>
      </c>
      <c r="F495" s="98"/>
      <c r="G495" s="98"/>
      <c r="H495" s="98">
        <v>1</v>
      </c>
      <c r="I495" s="98">
        <v>140</v>
      </c>
    </row>
    <row r="496" spans="1:9">
      <c r="A496" s="153" t="s">
        <v>2378</v>
      </c>
      <c r="B496" s="98">
        <v>1</v>
      </c>
      <c r="C496" s="98">
        <v>4</v>
      </c>
      <c r="D496" s="98"/>
      <c r="E496" s="98">
        <v>300</v>
      </c>
      <c r="F496" s="98">
        <v>300</v>
      </c>
      <c r="G496" s="98"/>
      <c r="H496" s="98">
        <v>5</v>
      </c>
      <c r="I496" s="98">
        <v>300</v>
      </c>
    </row>
    <row r="497" spans="1:9">
      <c r="A497" s="153" t="s">
        <v>2379</v>
      </c>
      <c r="B497" s="98">
        <v>1</v>
      </c>
      <c r="C497" s="98">
        <v>4</v>
      </c>
      <c r="D497" s="98"/>
      <c r="E497" s="98">
        <v>9</v>
      </c>
      <c r="F497" s="98">
        <v>9</v>
      </c>
      <c r="G497" s="98"/>
      <c r="H497" s="98">
        <v>5</v>
      </c>
      <c r="I497" s="98">
        <v>9</v>
      </c>
    </row>
    <row r="498" spans="1:9">
      <c r="A498" s="153" t="s">
        <v>2382</v>
      </c>
      <c r="B498" s="98">
        <v>1</v>
      </c>
      <c r="C498" s="98">
        <v>4</v>
      </c>
      <c r="D498" s="98"/>
      <c r="E498" s="98">
        <v>14</v>
      </c>
      <c r="F498" s="98">
        <v>14</v>
      </c>
      <c r="G498" s="98"/>
      <c r="H498" s="98">
        <v>5</v>
      </c>
      <c r="I498" s="98">
        <v>14</v>
      </c>
    </row>
    <row r="499" spans="1:9">
      <c r="A499" s="153" t="s">
        <v>2388</v>
      </c>
      <c r="B499" s="98"/>
      <c r="C499" s="98">
        <v>4</v>
      </c>
      <c r="D499" s="98"/>
      <c r="E499" s="98"/>
      <c r="F499" s="98">
        <v>202</v>
      </c>
      <c r="G499" s="98"/>
      <c r="H499" s="98">
        <v>4</v>
      </c>
      <c r="I499" s="98">
        <v>202</v>
      </c>
    </row>
    <row r="500" spans="1:9">
      <c r="A500" s="153" t="s">
        <v>2389</v>
      </c>
      <c r="B500" s="98">
        <v>1</v>
      </c>
      <c r="C500" s="98"/>
      <c r="D500" s="98"/>
      <c r="E500" s="98">
        <v>106</v>
      </c>
      <c r="F500" s="98"/>
      <c r="G500" s="98"/>
      <c r="H500" s="98">
        <v>1</v>
      </c>
      <c r="I500" s="98">
        <v>106</v>
      </c>
    </row>
    <row r="501" spans="1:9">
      <c r="A501" s="153" t="s">
        <v>2443</v>
      </c>
      <c r="B501" s="98">
        <v>1</v>
      </c>
      <c r="C501" s="98">
        <v>4</v>
      </c>
      <c r="D501" s="98"/>
      <c r="E501" s="98">
        <v>50</v>
      </c>
      <c r="F501" s="98">
        <v>50</v>
      </c>
      <c r="G501" s="98"/>
      <c r="H501" s="98">
        <v>5</v>
      </c>
      <c r="I501" s="98">
        <v>50</v>
      </c>
    </row>
    <row r="502" spans="1:9">
      <c r="A502" s="153" t="s">
        <v>2495</v>
      </c>
      <c r="B502" s="98">
        <v>5</v>
      </c>
      <c r="C502" s="98">
        <v>14</v>
      </c>
      <c r="D502" s="98"/>
      <c r="E502" s="98">
        <v>4370</v>
      </c>
      <c r="F502" s="98">
        <v>4370</v>
      </c>
      <c r="G502" s="98"/>
      <c r="H502" s="98">
        <v>19</v>
      </c>
      <c r="I502" s="98">
        <v>4370</v>
      </c>
    </row>
    <row r="503" spans="1:9">
      <c r="A503" s="152" t="s">
        <v>22</v>
      </c>
      <c r="B503" s="98">
        <v>4</v>
      </c>
      <c r="C503" s="98">
        <v>14</v>
      </c>
      <c r="D503" s="98"/>
      <c r="E503" s="98">
        <v>300</v>
      </c>
      <c r="F503" s="98">
        <v>1000</v>
      </c>
      <c r="G503" s="98"/>
      <c r="H503" s="98">
        <v>18</v>
      </c>
      <c r="I503" s="98">
        <v>1000</v>
      </c>
    </row>
    <row r="504" spans="1:9">
      <c r="A504" s="153" t="s">
        <v>2003</v>
      </c>
      <c r="B504" s="98">
        <v>2</v>
      </c>
      <c r="C504" s="98"/>
      <c r="D504" s="98"/>
      <c r="E504" s="98">
        <v>58</v>
      </c>
      <c r="F504" s="98"/>
      <c r="G504" s="98"/>
      <c r="H504" s="98">
        <v>2</v>
      </c>
      <c r="I504" s="98">
        <v>58</v>
      </c>
    </row>
    <row r="505" spans="1:9">
      <c r="A505" s="153" t="s">
        <v>2304</v>
      </c>
      <c r="B505" s="98"/>
      <c r="C505" s="98">
        <v>1</v>
      </c>
      <c r="D505" s="98"/>
      <c r="E505" s="98"/>
      <c r="F505" s="98">
        <v>750</v>
      </c>
      <c r="G505" s="98"/>
      <c r="H505" s="98">
        <v>1</v>
      </c>
      <c r="I505" s="98">
        <v>750</v>
      </c>
    </row>
    <row r="506" spans="1:9">
      <c r="A506" s="153" t="s">
        <v>2306</v>
      </c>
      <c r="B506" s="98"/>
      <c r="C506" s="98">
        <v>1</v>
      </c>
      <c r="D506" s="98"/>
      <c r="E506" s="98"/>
      <c r="F506" s="98">
        <v>260</v>
      </c>
      <c r="G506" s="98"/>
      <c r="H506" s="98">
        <v>1</v>
      </c>
      <c r="I506" s="98">
        <v>260</v>
      </c>
    </row>
    <row r="507" spans="1:9">
      <c r="A507" s="153" t="s">
        <v>2360</v>
      </c>
      <c r="B507" s="98">
        <v>1</v>
      </c>
      <c r="C507" s="98">
        <v>1</v>
      </c>
      <c r="D507" s="98"/>
      <c r="E507" s="98">
        <v>300</v>
      </c>
      <c r="F507" s="98">
        <v>300</v>
      </c>
      <c r="G507" s="98"/>
      <c r="H507" s="98">
        <v>2</v>
      </c>
      <c r="I507" s="98">
        <v>300</v>
      </c>
    </row>
    <row r="508" spans="1:9">
      <c r="A508" s="153" t="s">
        <v>2377</v>
      </c>
      <c r="B508" s="98">
        <v>1</v>
      </c>
      <c r="C508" s="98">
        <v>4</v>
      </c>
      <c r="D508" s="98"/>
      <c r="E508" s="98">
        <v>100</v>
      </c>
      <c r="F508" s="98">
        <v>100</v>
      </c>
      <c r="G508" s="98"/>
      <c r="H508" s="98">
        <v>5</v>
      </c>
      <c r="I508" s="98">
        <v>100</v>
      </c>
    </row>
    <row r="509" spans="1:9">
      <c r="A509" s="153" t="s">
        <v>2495</v>
      </c>
      <c r="B509" s="98"/>
      <c r="C509" s="98">
        <v>7</v>
      </c>
      <c r="D509" s="98"/>
      <c r="E509" s="98"/>
      <c r="F509" s="98">
        <v>1000</v>
      </c>
      <c r="G509" s="98"/>
      <c r="H509" s="98">
        <v>7</v>
      </c>
      <c r="I509" s="98">
        <v>1000</v>
      </c>
    </row>
    <row r="510" spans="1:9">
      <c r="A510" s="152" t="s">
        <v>536</v>
      </c>
      <c r="B510" s="98">
        <v>1</v>
      </c>
      <c r="C510" s="98">
        <v>2</v>
      </c>
      <c r="D510" s="98"/>
      <c r="E510" s="98">
        <v>1075</v>
      </c>
      <c r="F510" s="98">
        <v>500</v>
      </c>
      <c r="G510" s="98"/>
      <c r="H510" s="98">
        <v>3</v>
      </c>
      <c r="I510" s="98">
        <v>1075</v>
      </c>
    </row>
    <row r="511" spans="1:9">
      <c r="A511" s="153" t="s">
        <v>2004</v>
      </c>
      <c r="B511" s="98"/>
      <c r="C511" s="98">
        <v>1</v>
      </c>
      <c r="D511" s="98"/>
      <c r="E511" s="98"/>
      <c r="F511" s="98">
        <v>69</v>
      </c>
      <c r="G511" s="98"/>
      <c r="H511" s="98">
        <v>1</v>
      </c>
      <c r="I511" s="98">
        <v>69</v>
      </c>
    </row>
    <row r="512" spans="1:9">
      <c r="A512" s="153" t="s">
        <v>2334</v>
      </c>
      <c r="B512" s="98">
        <v>1</v>
      </c>
      <c r="C512" s="98"/>
      <c r="D512" s="98"/>
      <c r="E512" s="98">
        <v>1075</v>
      </c>
      <c r="F512" s="98"/>
      <c r="G512" s="98"/>
      <c r="H512" s="98">
        <v>1</v>
      </c>
      <c r="I512" s="98">
        <v>1075</v>
      </c>
    </row>
    <row r="513" spans="1:9">
      <c r="A513" s="153" t="s">
        <v>2495</v>
      </c>
      <c r="B513" s="98"/>
      <c r="C513" s="98">
        <v>1</v>
      </c>
      <c r="D513" s="98"/>
      <c r="E513" s="98"/>
      <c r="F513" s="98">
        <v>500</v>
      </c>
      <c r="G513" s="98"/>
      <c r="H513" s="98">
        <v>1</v>
      </c>
      <c r="I513" s="98">
        <v>500</v>
      </c>
    </row>
    <row r="514" spans="1:9">
      <c r="A514" s="152" t="s">
        <v>539</v>
      </c>
      <c r="B514" s="98">
        <v>7</v>
      </c>
      <c r="C514" s="98">
        <v>11</v>
      </c>
      <c r="D514" s="98"/>
      <c r="E514" s="98">
        <v>1255</v>
      </c>
      <c r="F514" s="98">
        <v>1255</v>
      </c>
      <c r="G514" s="98"/>
      <c r="H514" s="98">
        <v>18</v>
      </c>
      <c r="I514" s="98">
        <v>1255</v>
      </c>
    </row>
    <row r="515" spans="1:9">
      <c r="A515" s="153" t="s">
        <v>2019</v>
      </c>
      <c r="B515" s="98"/>
      <c r="C515" s="98">
        <v>1</v>
      </c>
      <c r="D515" s="98"/>
      <c r="E515" s="98"/>
      <c r="F515" s="98">
        <v>35</v>
      </c>
      <c r="G515" s="98"/>
      <c r="H515" s="98">
        <v>1</v>
      </c>
      <c r="I515" s="98">
        <v>35</v>
      </c>
    </row>
    <row r="516" spans="1:9">
      <c r="A516" s="153" t="s">
        <v>2313</v>
      </c>
      <c r="B516" s="98">
        <v>1</v>
      </c>
      <c r="C516" s="98">
        <v>2</v>
      </c>
      <c r="D516" s="98"/>
      <c r="E516" s="98">
        <v>1255</v>
      </c>
      <c r="F516" s="98">
        <v>1255</v>
      </c>
      <c r="G516" s="98"/>
      <c r="H516" s="98">
        <v>3</v>
      </c>
      <c r="I516" s="98">
        <v>1255</v>
      </c>
    </row>
    <row r="517" spans="1:9">
      <c r="A517" s="153" t="s">
        <v>2333</v>
      </c>
      <c r="B517" s="98">
        <v>1</v>
      </c>
      <c r="C517" s="98"/>
      <c r="D517" s="98"/>
      <c r="E517" s="98"/>
      <c r="F517" s="98"/>
      <c r="G517" s="98"/>
      <c r="H517" s="98">
        <v>1</v>
      </c>
      <c r="I517" s="98"/>
    </row>
    <row r="518" spans="1:9">
      <c r="A518" s="153" t="s">
        <v>2345</v>
      </c>
      <c r="B518" s="98">
        <v>1</v>
      </c>
      <c r="C518" s="98"/>
      <c r="D518" s="98"/>
      <c r="E518" s="98">
        <v>119</v>
      </c>
      <c r="F518" s="98"/>
      <c r="G518" s="98"/>
      <c r="H518" s="98">
        <v>1</v>
      </c>
      <c r="I518" s="98">
        <v>119</v>
      </c>
    </row>
    <row r="519" spans="1:9">
      <c r="A519" s="153" t="s">
        <v>2346</v>
      </c>
      <c r="B519" s="98">
        <v>1</v>
      </c>
      <c r="C519" s="98"/>
      <c r="D519" s="98"/>
      <c r="E519" s="98">
        <v>100</v>
      </c>
      <c r="F519" s="98"/>
      <c r="G519" s="98"/>
      <c r="H519" s="98">
        <v>1</v>
      </c>
      <c r="I519" s="98">
        <v>100</v>
      </c>
    </row>
    <row r="520" spans="1:9">
      <c r="A520" s="153" t="s">
        <v>2347</v>
      </c>
      <c r="B520" s="98">
        <v>1</v>
      </c>
      <c r="C520" s="98">
        <v>1</v>
      </c>
      <c r="D520" s="98"/>
      <c r="E520" s="98">
        <v>220</v>
      </c>
      <c r="F520" s="98">
        <v>220</v>
      </c>
      <c r="G520" s="98"/>
      <c r="H520" s="98">
        <v>2</v>
      </c>
      <c r="I520" s="98">
        <v>220</v>
      </c>
    </row>
    <row r="521" spans="1:9">
      <c r="A521" s="153" t="s">
        <v>2348</v>
      </c>
      <c r="B521" s="98"/>
      <c r="C521" s="98">
        <v>1</v>
      </c>
      <c r="D521" s="98"/>
      <c r="E521" s="98"/>
      <c r="F521" s="98">
        <v>119</v>
      </c>
      <c r="G521" s="98"/>
      <c r="H521" s="98">
        <v>1</v>
      </c>
      <c r="I521" s="98">
        <v>119</v>
      </c>
    </row>
    <row r="522" spans="1:9">
      <c r="A522" s="153" t="s">
        <v>2353</v>
      </c>
      <c r="B522" s="98">
        <v>1</v>
      </c>
      <c r="C522" s="98">
        <v>2</v>
      </c>
      <c r="D522" s="98"/>
      <c r="E522" s="98">
        <v>400</v>
      </c>
      <c r="F522" s="98">
        <v>400</v>
      </c>
      <c r="G522" s="98"/>
      <c r="H522" s="98">
        <v>3</v>
      </c>
      <c r="I522" s="98">
        <v>400</v>
      </c>
    </row>
    <row r="523" spans="1:9">
      <c r="A523" s="153" t="s">
        <v>2495</v>
      </c>
      <c r="B523" s="98">
        <v>1</v>
      </c>
      <c r="C523" s="98">
        <v>4</v>
      </c>
      <c r="D523" s="98"/>
      <c r="E523" s="98">
        <v>50</v>
      </c>
      <c r="F523" s="98">
        <v>1000</v>
      </c>
      <c r="G523" s="98"/>
      <c r="H523" s="98">
        <v>5</v>
      </c>
      <c r="I523" s="98">
        <v>1000</v>
      </c>
    </row>
    <row r="524" spans="1:9">
      <c r="A524" s="152" t="s">
        <v>542</v>
      </c>
      <c r="B524" s="98">
        <v>18</v>
      </c>
      <c r="C524" s="98">
        <v>18</v>
      </c>
      <c r="D524" s="98"/>
      <c r="E524" s="98">
        <v>850</v>
      </c>
      <c r="F524" s="98">
        <v>1000</v>
      </c>
      <c r="G524" s="98"/>
      <c r="H524" s="98">
        <v>36</v>
      </c>
      <c r="I524" s="98">
        <v>1000</v>
      </c>
    </row>
    <row r="525" spans="1:9">
      <c r="A525" s="153" t="s">
        <v>1999</v>
      </c>
      <c r="B525" s="98">
        <v>2</v>
      </c>
      <c r="C525" s="98"/>
      <c r="D525" s="98"/>
      <c r="E525" s="98">
        <v>40</v>
      </c>
      <c r="F525" s="98"/>
      <c r="G525" s="98"/>
      <c r="H525" s="98">
        <v>2</v>
      </c>
      <c r="I525" s="98">
        <v>40</v>
      </c>
    </row>
    <row r="526" spans="1:9">
      <c r="A526" s="153" t="s">
        <v>2000</v>
      </c>
      <c r="B526" s="98">
        <v>2</v>
      </c>
      <c r="C526" s="98"/>
      <c r="D526" s="98"/>
      <c r="E526" s="98">
        <v>40</v>
      </c>
      <c r="F526" s="98"/>
      <c r="G526" s="98"/>
      <c r="H526" s="98">
        <v>2</v>
      </c>
      <c r="I526" s="98">
        <v>40</v>
      </c>
    </row>
    <row r="527" spans="1:9">
      <c r="A527" s="153" t="s">
        <v>2001</v>
      </c>
      <c r="B527" s="98">
        <v>2</v>
      </c>
      <c r="C527" s="98"/>
      <c r="D527" s="98"/>
      <c r="E527" s="98">
        <v>45</v>
      </c>
      <c r="F527" s="98"/>
      <c r="G527" s="98"/>
      <c r="H527" s="98">
        <v>2</v>
      </c>
      <c r="I527" s="98">
        <v>45</v>
      </c>
    </row>
    <row r="528" spans="1:9">
      <c r="A528" s="153" t="s">
        <v>2037</v>
      </c>
      <c r="B528" s="98"/>
      <c r="C528" s="98">
        <v>1</v>
      </c>
      <c r="D528" s="98"/>
      <c r="E528" s="98"/>
      <c r="F528" s="98">
        <v>84</v>
      </c>
      <c r="G528" s="98"/>
      <c r="H528" s="98">
        <v>1</v>
      </c>
      <c r="I528" s="98">
        <v>84</v>
      </c>
    </row>
    <row r="529" spans="1:9">
      <c r="A529" s="153" t="s">
        <v>2042</v>
      </c>
      <c r="B529" s="98"/>
      <c r="C529" s="98">
        <v>1</v>
      </c>
      <c r="D529" s="98"/>
      <c r="E529" s="98"/>
      <c r="F529" s="98">
        <v>80</v>
      </c>
      <c r="G529" s="98"/>
      <c r="H529" s="98">
        <v>1</v>
      </c>
      <c r="I529" s="98">
        <v>80</v>
      </c>
    </row>
    <row r="530" spans="1:9">
      <c r="A530" s="153" t="s">
        <v>2079</v>
      </c>
      <c r="B530" s="98"/>
      <c r="C530" s="98">
        <v>3</v>
      </c>
      <c r="D530" s="98"/>
      <c r="E530" s="98"/>
      <c r="F530" s="98">
        <v>91</v>
      </c>
      <c r="G530" s="98"/>
      <c r="H530" s="98">
        <v>3</v>
      </c>
      <c r="I530" s="98">
        <v>91</v>
      </c>
    </row>
    <row r="531" spans="1:9">
      <c r="A531" s="153" t="s">
        <v>2091</v>
      </c>
      <c r="B531" s="98">
        <v>2</v>
      </c>
      <c r="C531" s="98">
        <v>2</v>
      </c>
      <c r="D531" s="98"/>
      <c r="E531" s="98">
        <v>94</v>
      </c>
      <c r="F531" s="98">
        <v>94</v>
      </c>
      <c r="G531" s="98"/>
      <c r="H531" s="98">
        <v>4</v>
      </c>
      <c r="I531" s="98">
        <v>94</v>
      </c>
    </row>
    <row r="532" spans="1:9">
      <c r="A532" s="153" t="s">
        <v>2098</v>
      </c>
      <c r="B532" s="98">
        <v>2</v>
      </c>
      <c r="C532" s="98">
        <v>2</v>
      </c>
      <c r="D532" s="98"/>
      <c r="E532" s="98">
        <v>3</v>
      </c>
      <c r="F532" s="98">
        <v>3</v>
      </c>
      <c r="G532" s="98"/>
      <c r="H532" s="98">
        <v>4</v>
      </c>
      <c r="I532" s="98">
        <v>3</v>
      </c>
    </row>
    <row r="533" spans="1:9">
      <c r="A533" s="153" t="s">
        <v>2101</v>
      </c>
      <c r="B533" s="98">
        <v>2</v>
      </c>
      <c r="C533" s="98">
        <v>2</v>
      </c>
      <c r="D533" s="98"/>
      <c r="E533" s="98">
        <v>60</v>
      </c>
      <c r="F533" s="98">
        <v>60</v>
      </c>
      <c r="G533" s="98"/>
      <c r="H533" s="98">
        <v>4</v>
      </c>
      <c r="I533" s="98">
        <v>60</v>
      </c>
    </row>
    <row r="534" spans="1:9">
      <c r="A534" s="153" t="s">
        <v>2314</v>
      </c>
      <c r="B534" s="98">
        <v>1</v>
      </c>
      <c r="C534" s="98">
        <v>2</v>
      </c>
      <c r="D534" s="98"/>
      <c r="E534" s="98">
        <v>850</v>
      </c>
      <c r="F534" s="98">
        <v>850</v>
      </c>
      <c r="G534" s="98"/>
      <c r="H534" s="98">
        <v>3</v>
      </c>
      <c r="I534" s="98">
        <v>850</v>
      </c>
    </row>
    <row r="535" spans="1:9">
      <c r="A535" s="153" t="s">
        <v>2319</v>
      </c>
      <c r="B535" s="98">
        <v>1</v>
      </c>
      <c r="C535" s="98"/>
      <c r="D535" s="98"/>
      <c r="E535" s="98"/>
      <c r="F535" s="98"/>
      <c r="G535" s="98"/>
      <c r="H535" s="98">
        <v>1</v>
      </c>
      <c r="I535" s="98"/>
    </row>
    <row r="536" spans="1:9">
      <c r="A536" s="153" t="s">
        <v>2320</v>
      </c>
      <c r="B536" s="98">
        <v>1</v>
      </c>
      <c r="C536" s="98"/>
      <c r="D536" s="98"/>
      <c r="E536" s="98"/>
      <c r="F536" s="98"/>
      <c r="G536" s="98"/>
      <c r="H536" s="98">
        <v>1</v>
      </c>
      <c r="I536" s="98"/>
    </row>
    <row r="537" spans="1:9">
      <c r="A537" s="153" t="s">
        <v>2321</v>
      </c>
      <c r="B537" s="98">
        <v>1</v>
      </c>
      <c r="C537" s="98"/>
      <c r="D537" s="98"/>
      <c r="E537" s="98">
        <v>250</v>
      </c>
      <c r="F537" s="98"/>
      <c r="G537" s="98"/>
      <c r="H537" s="98">
        <v>1</v>
      </c>
      <c r="I537" s="98">
        <v>250</v>
      </c>
    </row>
    <row r="538" spans="1:9">
      <c r="A538" s="153" t="s">
        <v>2336</v>
      </c>
      <c r="B538" s="98">
        <v>1</v>
      </c>
      <c r="C538" s="98"/>
      <c r="D538" s="98"/>
      <c r="E538" s="98"/>
      <c r="F538" s="98"/>
      <c r="G538" s="98"/>
      <c r="H538" s="98">
        <v>1</v>
      </c>
      <c r="I538" s="98"/>
    </row>
    <row r="539" spans="1:9">
      <c r="A539" s="153" t="s">
        <v>2495</v>
      </c>
      <c r="B539" s="98">
        <v>1</v>
      </c>
      <c r="C539" s="98">
        <v>5</v>
      </c>
      <c r="D539" s="98"/>
      <c r="E539" s="98">
        <v>50</v>
      </c>
      <c r="F539" s="98">
        <v>1000</v>
      </c>
      <c r="G539" s="98"/>
      <c r="H539" s="98">
        <v>6</v>
      </c>
      <c r="I539" s="98">
        <v>1000</v>
      </c>
    </row>
    <row r="540" spans="1:9">
      <c r="A540" s="152" t="s">
        <v>545</v>
      </c>
      <c r="B540" s="98">
        <v>15</v>
      </c>
      <c r="C540" s="98">
        <v>23</v>
      </c>
      <c r="D540" s="98"/>
      <c r="E540" s="98">
        <v>1000</v>
      </c>
      <c r="F540" s="98">
        <v>1000</v>
      </c>
      <c r="G540" s="98"/>
      <c r="H540" s="98">
        <v>38</v>
      </c>
      <c r="I540" s="98">
        <v>1000</v>
      </c>
    </row>
    <row r="541" spans="1:9">
      <c r="A541" s="153" t="s">
        <v>2021</v>
      </c>
      <c r="B541" s="98">
        <v>2</v>
      </c>
      <c r="C541" s="98">
        <v>1</v>
      </c>
      <c r="D541" s="98"/>
      <c r="E541" s="98">
        <v>118</v>
      </c>
      <c r="F541" s="98">
        <v>118</v>
      </c>
      <c r="G541" s="98"/>
      <c r="H541" s="98">
        <v>3</v>
      </c>
      <c r="I541" s="98">
        <v>118</v>
      </c>
    </row>
    <row r="542" spans="1:9">
      <c r="A542" s="153" t="s">
        <v>2022</v>
      </c>
      <c r="B542" s="98"/>
      <c r="C542" s="98">
        <v>1</v>
      </c>
      <c r="D542" s="98"/>
      <c r="E542" s="98"/>
      <c r="F542" s="98">
        <v>118</v>
      </c>
      <c r="G542" s="98"/>
      <c r="H542" s="98">
        <v>1</v>
      </c>
      <c r="I542" s="98">
        <v>118</v>
      </c>
    </row>
    <row r="543" spans="1:9">
      <c r="A543" s="153" t="s">
        <v>2034</v>
      </c>
      <c r="B543" s="98">
        <v>1</v>
      </c>
      <c r="C543" s="98">
        <v>1</v>
      </c>
      <c r="D543" s="98"/>
      <c r="E543" s="98">
        <v>239</v>
      </c>
      <c r="F543" s="98">
        <v>239</v>
      </c>
      <c r="G543" s="98"/>
      <c r="H543" s="98">
        <v>2</v>
      </c>
      <c r="I543" s="98">
        <v>239</v>
      </c>
    </row>
    <row r="544" spans="1:9">
      <c r="A544" s="153" t="s">
        <v>2035</v>
      </c>
      <c r="B544" s="98">
        <v>1</v>
      </c>
      <c r="C544" s="98">
        <v>1</v>
      </c>
      <c r="D544" s="98"/>
      <c r="E544" s="98">
        <v>237</v>
      </c>
      <c r="F544" s="98">
        <v>237</v>
      </c>
      <c r="G544" s="98"/>
      <c r="H544" s="98">
        <v>2</v>
      </c>
      <c r="I544" s="98">
        <v>237</v>
      </c>
    </row>
    <row r="545" spans="1:9">
      <c r="A545" s="153" t="s">
        <v>2040</v>
      </c>
      <c r="B545" s="98">
        <v>1</v>
      </c>
      <c r="C545" s="98">
        <v>3</v>
      </c>
      <c r="D545" s="98"/>
      <c r="E545" s="98">
        <v>632</v>
      </c>
      <c r="F545" s="98">
        <v>632</v>
      </c>
      <c r="G545" s="98"/>
      <c r="H545" s="98">
        <v>4</v>
      </c>
      <c r="I545" s="98">
        <v>632</v>
      </c>
    </row>
    <row r="546" spans="1:9">
      <c r="A546" s="153" t="s">
        <v>2041</v>
      </c>
      <c r="B546" s="98">
        <v>1</v>
      </c>
      <c r="C546" s="98">
        <v>3</v>
      </c>
      <c r="D546" s="98"/>
      <c r="E546" s="98">
        <v>632</v>
      </c>
      <c r="F546" s="98">
        <v>632</v>
      </c>
      <c r="G546" s="98"/>
      <c r="H546" s="98">
        <v>4</v>
      </c>
      <c r="I546" s="98">
        <v>632</v>
      </c>
    </row>
    <row r="547" spans="1:9">
      <c r="A547" s="153" t="s">
        <v>2080</v>
      </c>
      <c r="B547" s="98">
        <v>1</v>
      </c>
      <c r="C547" s="98">
        <v>1</v>
      </c>
      <c r="D547" s="98"/>
      <c r="E547" s="98">
        <v>205</v>
      </c>
      <c r="F547" s="98">
        <v>205</v>
      </c>
      <c r="G547" s="98"/>
      <c r="H547" s="98">
        <v>2</v>
      </c>
      <c r="I547" s="98">
        <v>205</v>
      </c>
    </row>
    <row r="548" spans="1:9">
      <c r="A548" s="153" t="s">
        <v>2099</v>
      </c>
      <c r="B548" s="98">
        <v>2</v>
      </c>
      <c r="C548" s="98">
        <v>2</v>
      </c>
      <c r="D548" s="98"/>
      <c r="E548" s="98">
        <v>5</v>
      </c>
      <c r="F548" s="98">
        <v>5</v>
      </c>
      <c r="G548" s="98"/>
      <c r="H548" s="98">
        <v>4</v>
      </c>
      <c r="I548" s="98">
        <v>5</v>
      </c>
    </row>
    <row r="549" spans="1:9">
      <c r="A549" s="153" t="s">
        <v>2261</v>
      </c>
      <c r="B549" s="98"/>
      <c r="C549" s="98">
        <v>3</v>
      </c>
      <c r="D549" s="98"/>
      <c r="E549" s="98"/>
      <c r="F549" s="98">
        <v>592</v>
      </c>
      <c r="G549" s="98"/>
      <c r="H549" s="98">
        <v>3</v>
      </c>
      <c r="I549" s="98">
        <v>592</v>
      </c>
    </row>
    <row r="550" spans="1:9">
      <c r="A550" s="153" t="s">
        <v>2495</v>
      </c>
      <c r="B550" s="98">
        <v>6</v>
      </c>
      <c r="C550" s="98">
        <v>7</v>
      </c>
      <c r="D550" s="98"/>
      <c r="E550" s="98">
        <v>1000</v>
      </c>
      <c r="F550" s="98">
        <v>1000</v>
      </c>
      <c r="G550" s="98"/>
      <c r="H550" s="98">
        <v>13</v>
      </c>
      <c r="I550" s="98">
        <v>1000</v>
      </c>
    </row>
    <row r="551" spans="1:9">
      <c r="A551" s="152" t="s">
        <v>548</v>
      </c>
      <c r="B551" s="98">
        <v>6</v>
      </c>
      <c r="C551" s="98">
        <v>10</v>
      </c>
      <c r="D551" s="98"/>
      <c r="E551" s="98">
        <v>589</v>
      </c>
      <c r="F551" s="98">
        <v>437</v>
      </c>
      <c r="G551" s="98"/>
      <c r="H551" s="98">
        <v>16</v>
      </c>
      <c r="I551" s="98">
        <v>589</v>
      </c>
    </row>
    <row r="552" spans="1:9">
      <c r="A552" s="153" t="s">
        <v>2087</v>
      </c>
      <c r="B552" s="98">
        <v>1</v>
      </c>
      <c r="C552" s="98"/>
      <c r="D552" s="98"/>
      <c r="E552" s="98">
        <v>589</v>
      </c>
      <c r="F552" s="98"/>
      <c r="G552" s="98"/>
      <c r="H552" s="98">
        <v>1</v>
      </c>
      <c r="I552" s="98">
        <v>589</v>
      </c>
    </row>
    <row r="553" spans="1:9">
      <c r="A553" s="153" t="s">
        <v>2185</v>
      </c>
      <c r="B553" s="98">
        <v>2</v>
      </c>
      <c r="C553" s="98">
        <v>2</v>
      </c>
      <c r="D553" s="98"/>
      <c r="E553" s="98">
        <v>70</v>
      </c>
      <c r="F553" s="98">
        <v>70</v>
      </c>
      <c r="G553" s="98"/>
      <c r="H553" s="98">
        <v>4</v>
      </c>
      <c r="I553" s="98">
        <v>70</v>
      </c>
    </row>
    <row r="554" spans="1:9">
      <c r="A554" s="153" t="s">
        <v>2186</v>
      </c>
      <c r="B554" s="98">
        <v>1</v>
      </c>
      <c r="C554" s="98">
        <v>1</v>
      </c>
      <c r="D554" s="98"/>
      <c r="E554" s="98">
        <v>50</v>
      </c>
      <c r="F554" s="98">
        <v>50</v>
      </c>
      <c r="G554" s="98"/>
      <c r="H554" s="98">
        <v>2</v>
      </c>
      <c r="I554" s="98">
        <v>50</v>
      </c>
    </row>
    <row r="555" spans="1:9">
      <c r="A555" s="153" t="s">
        <v>2383</v>
      </c>
      <c r="B555" s="98">
        <v>1</v>
      </c>
      <c r="C555" s="98">
        <v>4</v>
      </c>
      <c r="D555" s="98"/>
      <c r="E555" s="98">
        <v>6</v>
      </c>
      <c r="F555" s="98">
        <v>6</v>
      </c>
      <c r="G555" s="98"/>
      <c r="H555" s="98">
        <v>5</v>
      </c>
      <c r="I555" s="98">
        <v>6</v>
      </c>
    </row>
    <row r="556" spans="1:9">
      <c r="A556" s="153" t="s">
        <v>2396</v>
      </c>
      <c r="B556" s="98">
        <v>1</v>
      </c>
      <c r="C556" s="98">
        <v>3</v>
      </c>
      <c r="D556" s="98"/>
      <c r="E556" s="98">
        <v>437</v>
      </c>
      <c r="F556" s="98">
        <v>437</v>
      </c>
      <c r="G556" s="98"/>
      <c r="H556" s="98">
        <v>4</v>
      </c>
      <c r="I556" s="98">
        <v>437</v>
      </c>
    </row>
    <row r="557" spans="1:9">
      <c r="A557" s="152" t="s">
        <v>551</v>
      </c>
      <c r="B557" s="98">
        <v>21</v>
      </c>
      <c r="C557" s="98">
        <v>12</v>
      </c>
      <c r="D557" s="98">
        <v>4</v>
      </c>
      <c r="E557" s="98">
        <v>694</v>
      </c>
      <c r="F557" s="98">
        <v>694</v>
      </c>
      <c r="G557" s="98">
        <v>694</v>
      </c>
      <c r="H557" s="98">
        <v>37</v>
      </c>
      <c r="I557" s="98">
        <v>694</v>
      </c>
    </row>
    <row r="558" spans="1:9">
      <c r="A558" s="153" t="s">
        <v>2046</v>
      </c>
      <c r="B558" s="98"/>
      <c r="C558" s="98">
        <v>1</v>
      </c>
      <c r="D558" s="98"/>
      <c r="E558" s="98"/>
      <c r="F558" s="98">
        <v>130</v>
      </c>
      <c r="G558" s="98"/>
      <c r="H558" s="98">
        <v>1</v>
      </c>
      <c r="I558" s="98">
        <v>130</v>
      </c>
    </row>
    <row r="559" spans="1:9">
      <c r="A559" s="153" t="s">
        <v>2295</v>
      </c>
      <c r="B559" s="98">
        <v>3</v>
      </c>
      <c r="C559" s="98">
        <v>3</v>
      </c>
      <c r="D559" s="98">
        <v>1</v>
      </c>
      <c r="E559" s="98">
        <v>511</v>
      </c>
      <c r="F559" s="98">
        <v>511</v>
      </c>
      <c r="G559" s="98">
        <v>511</v>
      </c>
      <c r="H559" s="98">
        <v>7</v>
      </c>
      <c r="I559" s="98">
        <v>511</v>
      </c>
    </row>
    <row r="560" spans="1:9">
      <c r="A560" s="153" t="s">
        <v>2296</v>
      </c>
      <c r="B560" s="98">
        <v>3</v>
      </c>
      <c r="C560" s="98">
        <v>4</v>
      </c>
      <c r="D560" s="98">
        <v>1</v>
      </c>
      <c r="E560" s="98">
        <v>694</v>
      </c>
      <c r="F560" s="98">
        <v>694</v>
      </c>
      <c r="G560" s="98">
        <v>694</v>
      </c>
      <c r="H560" s="98">
        <v>8</v>
      </c>
      <c r="I560" s="98">
        <v>694</v>
      </c>
    </row>
    <row r="561" spans="1:9">
      <c r="A561" s="153" t="s">
        <v>2297</v>
      </c>
      <c r="B561" s="98">
        <v>4</v>
      </c>
      <c r="C561" s="98">
        <v>1</v>
      </c>
      <c r="D561" s="98">
        <v>1</v>
      </c>
      <c r="E561" s="98">
        <v>198</v>
      </c>
      <c r="F561" s="98">
        <v>198</v>
      </c>
      <c r="G561" s="98">
        <v>198</v>
      </c>
      <c r="H561" s="98">
        <v>6</v>
      </c>
      <c r="I561" s="98">
        <v>198</v>
      </c>
    </row>
    <row r="562" spans="1:9">
      <c r="A562" s="153" t="s">
        <v>2298</v>
      </c>
      <c r="B562" s="98">
        <v>4</v>
      </c>
      <c r="C562" s="98">
        <v>3</v>
      </c>
      <c r="D562" s="98">
        <v>1</v>
      </c>
      <c r="E562" s="98">
        <v>367</v>
      </c>
      <c r="F562" s="98">
        <v>367</v>
      </c>
      <c r="G562" s="98">
        <v>302</v>
      </c>
      <c r="H562" s="98">
        <v>8</v>
      </c>
      <c r="I562" s="98">
        <v>367</v>
      </c>
    </row>
    <row r="563" spans="1:9">
      <c r="A563" s="153" t="s">
        <v>2299</v>
      </c>
      <c r="B563" s="98">
        <v>2</v>
      </c>
      <c r="C563" s="98"/>
      <c r="D563" s="98"/>
      <c r="E563" s="98">
        <v>268</v>
      </c>
      <c r="F563" s="98"/>
      <c r="G563" s="98"/>
      <c r="H563" s="98">
        <v>2</v>
      </c>
      <c r="I563" s="98">
        <v>268</v>
      </c>
    </row>
    <row r="564" spans="1:9">
      <c r="A564" s="153" t="s">
        <v>2300</v>
      </c>
      <c r="B564" s="98">
        <v>3</v>
      </c>
      <c r="C564" s="98"/>
      <c r="D564" s="98"/>
      <c r="E564" s="98">
        <v>520</v>
      </c>
      <c r="F564" s="98"/>
      <c r="G564" s="98"/>
      <c r="H564" s="98">
        <v>3</v>
      </c>
      <c r="I564" s="98">
        <v>520</v>
      </c>
    </row>
    <row r="565" spans="1:9">
      <c r="A565" s="153" t="s">
        <v>2301</v>
      </c>
      <c r="B565" s="98">
        <v>2</v>
      </c>
      <c r="C565" s="98"/>
      <c r="D565" s="98"/>
      <c r="E565" s="98">
        <v>628</v>
      </c>
      <c r="F565" s="98"/>
      <c r="G565" s="98"/>
      <c r="H565" s="98">
        <v>2</v>
      </c>
      <c r="I565" s="98">
        <v>628</v>
      </c>
    </row>
    <row r="566" spans="1:9">
      <c r="A566" s="152" t="s">
        <v>554</v>
      </c>
      <c r="B566" s="98">
        <v>19</v>
      </c>
      <c r="C566" s="98">
        <v>30</v>
      </c>
      <c r="D566" s="98"/>
      <c r="E566" s="98">
        <v>550</v>
      </c>
      <c r="F566" s="98">
        <v>1000</v>
      </c>
      <c r="G566" s="98"/>
      <c r="H566" s="98">
        <v>49</v>
      </c>
      <c r="I566" s="98">
        <v>1000</v>
      </c>
    </row>
    <row r="567" spans="1:9">
      <c r="A567" s="153" t="s">
        <v>2052</v>
      </c>
      <c r="B567" s="98">
        <v>1</v>
      </c>
      <c r="C567" s="98">
        <v>2</v>
      </c>
      <c r="D567" s="98"/>
      <c r="E567" s="98">
        <v>245</v>
      </c>
      <c r="F567" s="98">
        <v>245</v>
      </c>
      <c r="G567" s="98"/>
      <c r="H567" s="98">
        <v>3</v>
      </c>
      <c r="I567" s="98">
        <v>245</v>
      </c>
    </row>
    <row r="568" spans="1:9">
      <c r="A568" s="153" t="s">
        <v>2059</v>
      </c>
      <c r="B568" s="98">
        <v>1</v>
      </c>
      <c r="C568" s="98">
        <v>2</v>
      </c>
      <c r="D568" s="98"/>
      <c r="E568" s="98">
        <v>7</v>
      </c>
      <c r="F568" s="98">
        <v>7</v>
      </c>
      <c r="G568" s="98"/>
      <c r="H568" s="98">
        <v>3</v>
      </c>
      <c r="I568" s="98">
        <v>7</v>
      </c>
    </row>
    <row r="569" spans="1:9">
      <c r="A569" s="153" t="s">
        <v>2060</v>
      </c>
      <c r="B569" s="98">
        <v>1</v>
      </c>
      <c r="C569" s="98">
        <v>2</v>
      </c>
      <c r="D569" s="98"/>
      <c r="E569" s="98">
        <v>225</v>
      </c>
      <c r="F569" s="98">
        <v>225</v>
      </c>
      <c r="G569" s="98"/>
      <c r="H569" s="98">
        <v>3</v>
      </c>
      <c r="I569" s="98">
        <v>225</v>
      </c>
    </row>
    <row r="570" spans="1:9">
      <c r="A570" s="153" t="s">
        <v>2066</v>
      </c>
      <c r="B570" s="98">
        <v>2</v>
      </c>
      <c r="C570" s="98">
        <v>5</v>
      </c>
      <c r="D570" s="98"/>
      <c r="E570" s="98">
        <v>277</v>
      </c>
      <c r="F570" s="98">
        <v>277</v>
      </c>
      <c r="G570" s="98"/>
      <c r="H570" s="98">
        <v>7</v>
      </c>
      <c r="I570" s="98">
        <v>277</v>
      </c>
    </row>
    <row r="571" spans="1:9">
      <c r="A571" s="153" t="s">
        <v>2069</v>
      </c>
      <c r="B571" s="98">
        <v>1</v>
      </c>
      <c r="C571" s="98">
        <v>2</v>
      </c>
      <c r="D571" s="98"/>
      <c r="E571" s="98">
        <v>445</v>
      </c>
      <c r="F571" s="98">
        <v>445</v>
      </c>
      <c r="G571" s="98"/>
      <c r="H571" s="98">
        <v>3</v>
      </c>
      <c r="I571" s="98">
        <v>445</v>
      </c>
    </row>
    <row r="572" spans="1:9">
      <c r="A572" s="153" t="s">
        <v>2081</v>
      </c>
      <c r="B572" s="98">
        <v>1</v>
      </c>
      <c r="C572" s="98"/>
      <c r="D572" s="98"/>
      <c r="E572" s="98"/>
      <c r="F572" s="98"/>
      <c r="G572" s="98"/>
      <c r="H572" s="98">
        <v>1</v>
      </c>
      <c r="I572" s="98"/>
    </row>
    <row r="573" spans="1:9">
      <c r="A573" s="153" t="s">
        <v>2088</v>
      </c>
      <c r="B573" s="98">
        <v>2</v>
      </c>
      <c r="C573" s="98"/>
      <c r="D573" s="98"/>
      <c r="E573" s="98">
        <v>445</v>
      </c>
      <c r="F573" s="98"/>
      <c r="G573" s="98"/>
      <c r="H573" s="98">
        <v>2</v>
      </c>
      <c r="I573" s="98">
        <v>445</v>
      </c>
    </row>
    <row r="574" spans="1:9">
      <c r="A574" s="153" t="s">
        <v>2180</v>
      </c>
      <c r="B574" s="98">
        <v>1</v>
      </c>
      <c r="C574" s="98">
        <v>1</v>
      </c>
      <c r="D574" s="98"/>
      <c r="E574" s="98">
        <v>125</v>
      </c>
      <c r="F574" s="98">
        <v>125</v>
      </c>
      <c r="G574" s="98"/>
      <c r="H574" s="98">
        <v>2</v>
      </c>
      <c r="I574" s="98">
        <v>125</v>
      </c>
    </row>
    <row r="575" spans="1:9">
      <c r="A575" s="153" t="s">
        <v>2181</v>
      </c>
      <c r="B575" s="98">
        <v>1</v>
      </c>
      <c r="C575" s="98">
        <v>1</v>
      </c>
      <c r="D575" s="98"/>
      <c r="E575" s="98">
        <v>97</v>
      </c>
      <c r="F575" s="98">
        <v>97</v>
      </c>
      <c r="G575" s="98"/>
      <c r="H575" s="98">
        <v>2</v>
      </c>
      <c r="I575" s="98">
        <v>97</v>
      </c>
    </row>
    <row r="576" spans="1:9">
      <c r="A576" s="153" t="s">
        <v>2335</v>
      </c>
      <c r="B576" s="98">
        <v>1</v>
      </c>
      <c r="C576" s="98"/>
      <c r="D576" s="98"/>
      <c r="E576" s="98"/>
      <c r="F576" s="98"/>
      <c r="G576" s="98"/>
      <c r="H576" s="98">
        <v>1</v>
      </c>
      <c r="I576" s="98"/>
    </row>
    <row r="577" spans="1:9">
      <c r="A577" s="153" t="s">
        <v>2365</v>
      </c>
      <c r="B577" s="98">
        <v>1</v>
      </c>
      <c r="C577" s="98"/>
      <c r="D577" s="98"/>
      <c r="E577" s="98">
        <v>176</v>
      </c>
      <c r="F577" s="98"/>
      <c r="G577" s="98"/>
      <c r="H577" s="98">
        <v>1</v>
      </c>
      <c r="I577" s="98">
        <v>176</v>
      </c>
    </row>
    <row r="578" spans="1:9">
      <c r="A578" s="153" t="s">
        <v>2369</v>
      </c>
      <c r="B578" s="98">
        <v>1</v>
      </c>
      <c r="C578" s="98"/>
      <c r="D578" s="98"/>
      <c r="E578" s="98">
        <v>550</v>
      </c>
      <c r="F578" s="98"/>
      <c r="G578" s="98"/>
      <c r="H578" s="98">
        <v>1</v>
      </c>
      <c r="I578" s="98">
        <v>550</v>
      </c>
    </row>
    <row r="579" spans="1:9">
      <c r="A579" s="153" t="s">
        <v>2371</v>
      </c>
      <c r="B579" s="98">
        <v>2</v>
      </c>
      <c r="C579" s="98"/>
      <c r="D579" s="98"/>
      <c r="E579" s="98">
        <v>250</v>
      </c>
      <c r="F579" s="98"/>
      <c r="G579" s="98"/>
      <c r="H579" s="98">
        <v>2</v>
      </c>
      <c r="I579" s="98">
        <v>250</v>
      </c>
    </row>
    <row r="580" spans="1:9">
      <c r="A580" s="153" t="s">
        <v>2376</v>
      </c>
      <c r="B580" s="98">
        <v>1</v>
      </c>
      <c r="C580" s="98">
        <v>4</v>
      </c>
      <c r="D580" s="98"/>
      <c r="E580" s="98">
        <v>100</v>
      </c>
      <c r="F580" s="98">
        <v>100</v>
      </c>
      <c r="G580" s="98"/>
      <c r="H580" s="98">
        <v>5</v>
      </c>
      <c r="I580" s="98">
        <v>100</v>
      </c>
    </row>
    <row r="581" spans="1:9">
      <c r="A581" s="153" t="s">
        <v>2385</v>
      </c>
      <c r="B581" s="98">
        <v>2</v>
      </c>
      <c r="C581" s="98">
        <v>8</v>
      </c>
      <c r="D581" s="98"/>
      <c r="E581" s="98">
        <v>28</v>
      </c>
      <c r="F581" s="98">
        <v>28</v>
      </c>
      <c r="G581" s="98"/>
      <c r="H581" s="98">
        <v>10</v>
      </c>
      <c r="I581" s="98">
        <v>28</v>
      </c>
    </row>
    <row r="582" spans="1:9">
      <c r="A582" s="153" t="s">
        <v>2495</v>
      </c>
      <c r="B582" s="98"/>
      <c r="C582" s="98">
        <v>3</v>
      </c>
      <c r="D582" s="98"/>
      <c r="E582" s="98"/>
      <c r="F582" s="98">
        <v>1000</v>
      </c>
      <c r="G582" s="98"/>
      <c r="H582" s="98">
        <v>3</v>
      </c>
      <c r="I582" s="98">
        <v>1000</v>
      </c>
    </row>
    <row r="583" spans="1:9">
      <c r="A583" s="152" t="s">
        <v>1884</v>
      </c>
      <c r="B583" s="98">
        <v>3</v>
      </c>
      <c r="C583" s="98">
        <v>4</v>
      </c>
      <c r="D583" s="98"/>
      <c r="E583" s="98">
        <v>2639</v>
      </c>
      <c r="F583" s="98"/>
      <c r="G583" s="98"/>
      <c r="H583" s="98">
        <v>7</v>
      </c>
      <c r="I583" s="98">
        <v>2639</v>
      </c>
    </row>
    <row r="584" spans="1:9">
      <c r="A584" s="153" t="s">
        <v>2495</v>
      </c>
      <c r="B584" s="98">
        <v>3</v>
      </c>
      <c r="C584" s="98">
        <v>4</v>
      </c>
      <c r="D584" s="98"/>
      <c r="E584" s="98">
        <v>2639</v>
      </c>
      <c r="F584" s="98"/>
      <c r="G584" s="98"/>
      <c r="H584" s="98">
        <v>7</v>
      </c>
      <c r="I584" s="98">
        <v>2639</v>
      </c>
    </row>
    <row r="585" spans="1:9">
      <c r="A585" s="96" t="s">
        <v>183</v>
      </c>
      <c r="B585" s="98">
        <v>16</v>
      </c>
      <c r="C585" s="98">
        <v>41</v>
      </c>
      <c r="D585" s="98"/>
      <c r="E585" s="98">
        <v>517</v>
      </c>
      <c r="F585" s="98">
        <v>477</v>
      </c>
      <c r="G585" s="98"/>
      <c r="H585" s="98">
        <v>57</v>
      </c>
      <c r="I585" s="98">
        <v>517</v>
      </c>
    </row>
    <row r="586" spans="1:9">
      <c r="A586" s="152" t="s">
        <v>219</v>
      </c>
      <c r="B586" s="98">
        <v>1</v>
      </c>
      <c r="C586" s="98">
        <v>6</v>
      </c>
      <c r="D586" s="98"/>
      <c r="E586" s="98">
        <v>61</v>
      </c>
      <c r="F586" s="98">
        <v>200</v>
      </c>
      <c r="G586" s="98"/>
      <c r="H586" s="98">
        <v>7</v>
      </c>
      <c r="I586" s="98">
        <v>200</v>
      </c>
    </row>
    <row r="587" spans="1:9">
      <c r="A587" s="153" t="s">
        <v>2120</v>
      </c>
      <c r="B587" s="98"/>
      <c r="C587" s="98">
        <v>2</v>
      </c>
      <c r="D587" s="98"/>
      <c r="E587" s="98"/>
      <c r="F587" s="98">
        <v>200</v>
      </c>
      <c r="G587" s="98"/>
      <c r="H587" s="98">
        <v>2</v>
      </c>
      <c r="I587" s="98">
        <v>200</v>
      </c>
    </row>
    <row r="588" spans="1:9">
      <c r="A588" s="153" t="s">
        <v>2433</v>
      </c>
      <c r="B588" s="98"/>
      <c r="C588" s="98">
        <v>4</v>
      </c>
      <c r="D588" s="98"/>
      <c r="E588" s="98"/>
      <c r="F588" s="98">
        <v>34</v>
      </c>
      <c r="G588" s="98"/>
      <c r="H588" s="98">
        <v>4</v>
      </c>
      <c r="I588" s="98">
        <v>34</v>
      </c>
    </row>
    <row r="589" spans="1:9">
      <c r="A589" s="153" t="s">
        <v>2458</v>
      </c>
      <c r="B589" s="98">
        <v>1</v>
      </c>
      <c r="C589" s="98"/>
      <c r="D589" s="98"/>
      <c r="E589" s="98">
        <v>61</v>
      </c>
      <c r="F589" s="98"/>
      <c r="G589" s="98"/>
      <c r="H589" s="98">
        <v>1</v>
      </c>
      <c r="I589" s="98">
        <v>61</v>
      </c>
    </row>
    <row r="590" spans="1:9">
      <c r="A590" s="152" t="s">
        <v>341</v>
      </c>
      <c r="B590" s="98">
        <v>1</v>
      </c>
      <c r="C590" s="98">
        <v>13</v>
      </c>
      <c r="D590" s="98"/>
      <c r="E590" s="98">
        <v>112</v>
      </c>
      <c r="F590" s="98">
        <v>350</v>
      </c>
      <c r="G590" s="98"/>
      <c r="H590" s="98">
        <v>14</v>
      </c>
      <c r="I590" s="98">
        <v>350</v>
      </c>
    </row>
    <row r="591" spans="1:9">
      <c r="A591" s="153" t="s">
        <v>2118</v>
      </c>
      <c r="B591" s="98"/>
      <c r="C591" s="98">
        <v>2</v>
      </c>
      <c r="D591" s="98"/>
      <c r="E591" s="98"/>
      <c r="F591" s="98">
        <v>350</v>
      </c>
      <c r="G591" s="98"/>
      <c r="H591" s="98">
        <v>2</v>
      </c>
      <c r="I591" s="98">
        <v>350</v>
      </c>
    </row>
    <row r="592" spans="1:9">
      <c r="A592" s="153" t="s">
        <v>2177</v>
      </c>
      <c r="B592" s="98"/>
      <c r="C592" s="98">
        <v>1</v>
      </c>
      <c r="D592" s="98"/>
      <c r="E592" s="98"/>
      <c r="F592" s="98">
        <v>128</v>
      </c>
      <c r="G592" s="98"/>
      <c r="H592" s="98">
        <v>1</v>
      </c>
      <c r="I592" s="98">
        <v>128</v>
      </c>
    </row>
    <row r="593" spans="1:9">
      <c r="A593" s="153" t="s">
        <v>2178</v>
      </c>
      <c r="B593" s="98"/>
      <c r="C593" s="98">
        <v>1</v>
      </c>
      <c r="D593" s="98"/>
      <c r="E593" s="98"/>
      <c r="F593" s="98">
        <v>57</v>
      </c>
      <c r="G593" s="98"/>
      <c r="H593" s="98">
        <v>1</v>
      </c>
      <c r="I593" s="98">
        <v>57</v>
      </c>
    </row>
    <row r="594" spans="1:9">
      <c r="A594" s="153" t="s">
        <v>2188</v>
      </c>
      <c r="B594" s="98"/>
      <c r="C594" s="98">
        <v>1</v>
      </c>
      <c r="D594" s="98"/>
      <c r="E594" s="98"/>
      <c r="F594" s="98">
        <v>80</v>
      </c>
      <c r="G594" s="98"/>
      <c r="H594" s="98">
        <v>1</v>
      </c>
      <c r="I594" s="98">
        <v>80</v>
      </c>
    </row>
    <row r="595" spans="1:9">
      <c r="A595" s="153" t="s">
        <v>2189</v>
      </c>
      <c r="B595" s="98"/>
      <c r="C595" s="98">
        <v>1</v>
      </c>
      <c r="D595" s="98"/>
      <c r="E595" s="98"/>
      <c r="F595" s="98">
        <v>43</v>
      </c>
      <c r="G595" s="98"/>
      <c r="H595" s="98">
        <v>1</v>
      </c>
      <c r="I595" s="98">
        <v>43</v>
      </c>
    </row>
    <row r="596" spans="1:9">
      <c r="A596" s="153" t="s">
        <v>2190</v>
      </c>
      <c r="B596" s="98"/>
      <c r="C596" s="98">
        <v>1</v>
      </c>
      <c r="D596" s="98"/>
      <c r="E596" s="98"/>
      <c r="F596" s="98">
        <v>67</v>
      </c>
      <c r="G596" s="98"/>
      <c r="H596" s="98">
        <v>1</v>
      </c>
      <c r="I596" s="98">
        <v>67</v>
      </c>
    </row>
    <row r="597" spans="1:9">
      <c r="A597" s="153" t="s">
        <v>2192</v>
      </c>
      <c r="B597" s="98"/>
      <c r="C597" s="98">
        <v>1</v>
      </c>
      <c r="D597" s="98"/>
      <c r="E597" s="98"/>
      <c r="F597" s="98">
        <v>113</v>
      </c>
      <c r="G597" s="98"/>
      <c r="H597" s="98">
        <v>1</v>
      </c>
      <c r="I597" s="98">
        <v>113</v>
      </c>
    </row>
    <row r="598" spans="1:9">
      <c r="A598" s="153" t="s">
        <v>2193</v>
      </c>
      <c r="B598" s="98"/>
      <c r="C598" s="98">
        <v>1</v>
      </c>
      <c r="D598" s="98"/>
      <c r="E598" s="98"/>
      <c r="F598" s="98">
        <v>40</v>
      </c>
      <c r="G598" s="98"/>
      <c r="H598" s="98">
        <v>1</v>
      </c>
      <c r="I598" s="98">
        <v>40</v>
      </c>
    </row>
    <row r="599" spans="1:9">
      <c r="A599" s="153" t="s">
        <v>2194</v>
      </c>
      <c r="B599" s="98"/>
      <c r="C599" s="98">
        <v>1</v>
      </c>
      <c r="D599" s="98"/>
      <c r="E599" s="98"/>
      <c r="F599" s="98">
        <v>63</v>
      </c>
      <c r="G599" s="98"/>
      <c r="H599" s="98">
        <v>1</v>
      </c>
      <c r="I599" s="98">
        <v>63</v>
      </c>
    </row>
    <row r="600" spans="1:9">
      <c r="A600" s="153" t="s">
        <v>2197</v>
      </c>
      <c r="B600" s="98"/>
      <c r="C600" s="98">
        <v>1</v>
      </c>
      <c r="D600" s="98"/>
      <c r="E600" s="98"/>
      <c r="F600" s="98">
        <v>57</v>
      </c>
      <c r="G600" s="98"/>
      <c r="H600" s="98">
        <v>1</v>
      </c>
      <c r="I600" s="98">
        <v>57</v>
      </c>
    </row>
    <row r="601" spans="1:9">
      <c r="A601" s="153" t="s">
        <v>2222</v>
      </c>
      <c r="B601" s="98">
        <v>1</v>
      </c>
      <c r="C601" s="98">
        <v>2</v>
      </c>
      <c r="D601" s="98"/>
      <c r="E601" s="98">
        <v>112</v>
      </c>
      <c r="F601" s="98">
        <v>112</v>
      </c>
      <c r="G601" s="98"/>
      <c r="H601" s="98">
        <v>3</v>
      </c>
      <c r="I601" s="98">
        <v>112</v>
      </c>
    </row>
    <row r="602" spans="1:9">
      <c r="A602" s="152" t="s">
        <v>425</v>
      </c>
      <c r="B602" s="98">
        <v>4</v>
      </c>
      <c r="C602" s="98">
        <v>1</v>
      </c>
      <c r="D602" s="98"/>
      <c r="E602" s="98">
        <v>477</v>
      </c>
      <c r="F602" s="98">
        <v>477</v>
      </c>
      <c r="G602" s="98"/>
      <c r="H602" s="98">
        <v>5</v>
      </c>
      <c r="I602" s="98">
        <v>477</v>
      </c>
    </row>
    <row r="603" spans="1:9">
      <c r="A603" s="153" t="s">
        <v>2139</v>
      </c>
      <c r="B603" s="98">
        <v>1</v>
      </c>
      <c r="C603" s="98">
        <v>1</v>
      </c>
      <c r="D603" s="98"/>
      <c r="E603" s="98">
        <v>477</v>
      </c>
      <c r="F603" s="98">
        <v>477</v>
      </c>
      <c r="G603" s="98"/>
      <c r="H603" s="98">
        <v>2</v>
      </c>
      <c r="I603" s="98">
        <v>477</v>
      </c>
    </row>
    <row r="604" spans="1:9">
      <c r="A604" s="153" t="s">
        <v>2461</v>
      </c>
      <c r="B604" s="98">
        <v>1</v>
      </c>
      <c r="C604" s="98"/>
      <c r="D604" s="98"/>
      <c r="E604" s="98">
        <v>77</v>
      </c>
      <c r="F604" s="98"/>
      <c r="G604" s="98"/>
      <c r="H604" s="98">
        <v>1</v>
      </c>
      <c r="I604" s="98">
        <v>77</v>
      </c>
    </row>
    <row r="605" spans="1:9">
      <c r="A605" s="153" t="s">
        <v>2489</v>
      </c>
      <c r="B605" s="98">
        <v>1</v>
      </c>
      <c r="C605" s="98"/>
      <c r="D605" s="98"/>
      <c r="E605" s="98">
        <v>20</v>
      </c>
      <c r="F605" s="98"/>
      <c r="G605" s="98"/>
      <c r="H605" s="98">
        <v>1</v>
      </c>
      <c r="I605" s="98">
        <v>20</v>
      </c>
    </row>
    <row r="606" spans="1:9">
      <c r="A606" s="153" t="s">
        <v>2490</v>
      </c>
      <c r="B606" s="98">
        <v>1</v>
      </c>
      <c r="C606" s="98"/>
      <c r="D606" s="98"/>
      <c r="E606" s="98">
        <v>80</v>
      </c>
      <c r="F606" s="98"/>
      <c r="G606" s="98"/>
      <c r="H606" s="98">
        <v>1</v>
      </c>
      <c r="I606" s="98">
        <v>80</v>
      </c>
    </row>
    <row r="607" spans="1:9">
      <c r="A607" s="152" t="s">
        <v>563</v>
      </c>
      <c r="B607" s="98">
        <v>2</v>
      </c>
      <c r="C607" s="98">
        <v>4</v>
      </c>
      <c r="D607" s="98"/>
      <c r="E607" s="98">
        <v>100</v>
      </c>
      <c r="F607" s="98">
        <v>100</v>
      </c>
      <c r="G607" s="98"/>
      <c r="H607" s="98">
        <v>6</v>
      </c>
      <c r="I607" s="98">
        <v>100</v>
      </c>
    </row>
    <row r="608" spans="1:9">
      <c r="A608" s="153" t="s">
        <v>2242</v>
      </c>
      <c r="B608" s="98">
        <v>1</v>
      </c>
      <c r="C608" s="98">
        <v>4</v>
      </c>
      <c r="D608" s="98"/>
      <c r="E608" s="98">
        <v>100</v>
      </c>
      <c r="F608" s="98">
        <v>100</v>
      </c>
      <c r="G608" s="98"/>
      <c r="H608" s="98">
        <v>5</v>
      </c>
      <c r="I608" s="98">
        <v>100</v>
      </c>
    </row>
    <row r="609" spans="1:9">
      <c r="A609" s="153" t="s">
        <v>2484</v>
      </c>
      <c r="B609" s="98">
        <v>1</v>
      </c>
      <c r="C609" s="98"/>
      <c r="D609" s="98"/>
      <c r="E609" s="98">
        <v>44</v>
      </c>
      <c r="F609" s="98"/>
      <c r="G609" s="98"/>
      <c r="H609" s="98">
        <v>1</v>
      </c>
      <c r="I609" s="98">
        <v>44</v>
      </c>
    </row>
    <row r="610" spans="1:9">
      <c r="A610" s="152" t="s">
        <v>566</v>
      </c>
      <c r="B610" s="98">
        <v>1</v>
      </c>
      <c r="C610" s="98">
        <v>1</v>
      </c>
      <c r="D610" s="98"/>
      <c r="E610" s="98">
        <v>517</v>
      </c>
      <c r="F610" s="98">
        <v>400</v>
      </c>
      <c r="G610" s="98"/>
      <c r="H610" s="98">
        <v>2</v>
      </c>
      <c r="I610" s="98">
        <v>517</v>
      </c>
    </row>
    <row r="611" spans="1:9">
      <c r="A611" s="153" t="s">
        <v>2154</v>
      </c>
      <c r="B611" s="98">
        <v>1</v>
      </c>
      <c r="C611" s="98">
        <v>1</v>
      </c>
      <c r="D611" s="98"/>
      <c r="E611" s="98">
        <v>517</v>
      </c>
      <c r="F611" s="98">
        <v>400</v>
      </c>
      <c r="G611" s="98"/>
      <c r="H611" s="98">
        <v>2</v>
      </c>
      <c r="I611" s="98">
        <v>517</v>
      </c>
    </row>
    <row r="612" spans="1:9">
      <c r="A612" s="152" t="s">
        <v>569</v>
      </c>
      <c r="B612" s="98">
        <v>1</v>
      </c>
      <c r="C612" s="98">
        <v>4</v>
      </c>
      <c r="D612" s="98"/>
      <c r="E612" s="98">
        <v>54</v>
      </c>
      <c r="F612" s="98">
        <v>174</v>
      </c>
      <c r="G612" s="98"/>
      <c r="H612" s="98">
        <v>5</v>
      </c>
      <c r="I612" s="98">
        <v>174</v>
      </c>
    </row>
    <row r="613" spans="1:9">
      <c r="A613" s="153" t="s">
        <v>2121</v>
      </c>
      <c r="B613" s="98"/>
      <c r="C613" s="98">
        <v>2</v>
      </c>
      <c r="D613" s="98"/>
      <c r="E613" s="98"/>
      <c r="F613" s="98">
        <v>174</v>
      </c>
      <c r="G613" s="98"/>
      <c r="H613" s="98">
        <v>2</v>
      </c>
      <c r="I613" s="98">
        <v>174</v>
      </c>
    </row>
    <row r="614" spans="1:9">
      <c r="A614" s="153" t="s">
        <v>2221</v>
      </c>
      <c r="B614" s="98">
        <v>1</v>
      </c>
      <c r="C614" s="98">
        <v>2</v>
      </c>
      <c r="D614" s="98"/>
      <c r="E614" s="98">
        <v>54</v>
      </c>
      <c r="F614" s="98">
        <v>54</v>
      </c>
      <c r="G614" s="98"/>
      <c r="H614" s="98">
        <v>3</v>
      </c>
      <c r="I614" s="98">
        <v>54</v>
      </c>
    </row>
    <row r="615" spans="1:9">
      <c r="A615" s="152" t="s">
        <v>572</v>
      </c>
      <c r="B615" s="98">
        <v>1</v>
      </c>
      <c r="C615" s="98">
        <v>2</v>
      </c>
      <c r="D615" s="98"/>
      <c r="E615" s="98">
        <v>50</v>
      </c>
      <c r="F615" s="98">
        <v>350</v>
      </c>
      <c r="G615" s="98"/>
      <c r="H615" s="98">
        <v>3</v>
      </c>
      <c r="I615" s="98">
        <v>350</v>
      </c>
    </row>
    <row r="616" spans="1:9">
      <c r="A616" s="153" t="s">
        <v>2122</v>
      </c>
      <c r="B616" s="98"/>
      <c r="C616" s="98">
        <v>2</v>
      </c>
      <c r="D616" s="98"/>
      <c r="E616" s="98"/>
      <c r="F616" s="98">
        <v>350</v>
      </c>
      <c r="G616" s="98"/>
      <c r="H616" s="98">
        <v>2</v>
      </c>
      <c r="I616" s="98">
        <v>350</v>
      </c>
    </row>
    <row r="617" spans="1:9">
      <c r="A617" s="153" t="s">
        <v>2485</v>
      </c>
      <c r="B617" s="98">
        <v>1</v>
      </c>
      <c r="C617" s="98"/>
      <c r="D617" s="98"/>
      <c r="E617" s="98">
        <v>50</v>
      </c>
      <c r="F617" s="98"/>
      <c r="G617" s="98"/>
      <c r="H617" s="98">
        <v>1</v>
      </c>
      <c r="I617" s="98">
        <v>50</v>
      </c>
    </row>
    <row r="618" spans="1:9">
      <c r="A618" s="152" t="s">
        <v>366</v>
      </c>
      <c r="B618" s="98">
        <v>1</v>
      </c>
      <c r="C618" s="98">
        <v>2</v>
      </c>
      <c r="D618" s="98"/>
      <c r="E618" s="98">
        <v>250</v>
      </c>
      <c r="F618" s="98">
        <v>250</v>
      </c>
      <c r="G618" s="98"/>
      <c r="H618" s="98">
        <v>3</v>
      </c>
      <c r="I618" s="98">
        <v>250</v>
      </c>
    </row>
    <row r="619" spans="1:9">
      <c r="A619" s="153" t="s">
        <v>2108</v>
      </c>
      <c r="B619" s="98">
        <v>1</v>
      </c>
      <c r="C619" s="98">
        <v>2</v>
      </c>
      <c r="D619" s="98"/>
      <c r="E619" s="98">
        <v>250</v>
      </c>
      <c r="F619" s="98">
        <v>250</v>
      </c>
      <c r="G619" s="98"/>
      <c r="H619" s="98">
        <v>3</v>
      </c>
      <c r="I619" s="98">
        <v>250</v>
      </c>
    </row>
    <row r="620" spans="1:9">
      <c r="A620" s="152" t="s">
        <v>577</v>
      </c>
      <c r="B620" s="98">
        <v>3</v>
      </c>
      <c r="C620" s="98">
        <v>2</v>
      </c>
      <c r="D620" s="98"/>
      <c r="E620" s="98">
        <v>250</v>
      </c>
      <c r="F620" s="98">
        <v>250</v>
      </c>
      <c r="G620" s="98"/>
      <c r="H620" s="98">
        <v>5</v>
      </c>
      <c r="I620" s="98">
        <v>250</v>
      </c>
    </row>
    <row r="621" spans="1:9">
      <c r="A621" s="153" t="s">
        <v>2106</v>
      </c>
      <c r="B621" s="98">
        <v>1</v>
      </c>
      <c r="C621" s="98">
        <v>2</v>
      </c>
      <c r="D621" s="98"/>
      <c r="E621" s="98">
        <v>250</v>
      </c>
      <c r="F621" s="98">
        <v>250</v>
      </c>
      <c r="G621" s="98"/>
      <c r="H621" s="98">
        <v>3</v>
      </c>
      <c r="I621" s="98">
        <v>250</v>
      </c>
    </row>
    <row r="622" spans="1:9">
      <c r="A622" s="153" t="s">
        <v>2486</v>
      </c>
      <c r="B622" s="98">
        <v>1</v>
      </c>
      <c r="C622" s="98"/>
      <c r="D622" s="98"/>
      <c r="E622" s="98">
        <v>34</v>
      </c>
      <c r="F622" s="98"/>
      <c r="G622" s="98"/>
      <c r="H622" s="98">
        <v>1</v>
      </c>
      <c r="I622" s="98">
        <v>34</v>
      </c>
    </row>
    <row r="623" spans="1:9">
      <c r="A623" s="153" t="s">
        <v>2487</v>
      </c>
      <c r="B623" s="98">
        <v>1</v>
      </c>
      <c r="C623" s="98"/>
      <c r="D623" s="98"/>
      <c r="E623" s="98">
        <v>47</v>
      </c>
      <c r="F623" s="98"/>
      <c r="G623" s="98"/>
      <c r="H623" s="98">
        <v>1</v>
      </c>
      <c r="I623" s="98">
        <v>47</v>
      </c>
    </row>
    <row r="624" spans="1:9">
      <c r="A624" s="152" t="s">
        <v>580</v>
      </c>
      <c r="B624" s="98">
        <v>1</v>
      </c>
      <c r="C624" s="98">
        <v>6</v>
      </c>
      <c r="D624" s="98"/>
      <c r="E624" s="98">
        <v>84</v>
      </c>
      <c r="F624" s="98">
        <v>230</v>
      </c>
      <c r="G624" s="98"/>
      <c r="H624" s="98">
        <v>7</v>
      </c>
      <c r="I624" s="98">
        <v>230</v>
      </c>
    </row>
    <row r="625" spans="1:9">
      <c r="A625" s="153" t="s">
        <v>2112</v>
      </c>
      <c r="B625" s="98"/>
      <c r="C625" s="98">
        <v>1</v>
      </c>
      <c r="D625" s="98"/>
      <c r="E625" s="98"/>
      <c r="F625" s="98">
        <v>230</v>
      </c>
      <c r="G625" s="98"/>
      <c r="H625" s="98">
        <v>1</v>
      </c>
      <c r="I625" s="98">
        <v>230</v>
      </c>
    </row>
    <row r="626" spans="1:9">
      <c r="A626" s="153" t="s">
        <v>2132</v>
      </c>
      <c r="B626" s="98"/>
      <c r="C626" s="98">
        <v>1</v>
      </c>
      <c r="D626" s="98"/>
      <c r="E626" s="98"/>
      <c r="F626" s="98">
        <v>230</v>
      </c>
      <c r="G626" s="98"/>
      <c r="H626" s="98">
        <v>1</v>
      </c>
      <c r="I626" s="98">
        <v>230</v>
      </c>
    </row>
    <row r="627" spans="1:9">
      <c r="A627" s="153" t="s">
        <v>2434</v>
      </c>
      <c r="B627" s="98"/>
      <c r="C627" s="98">
        <v>4</v>
      </c>
      <c r="D627" s="98"/>
      <c r="E627" s="98"/>
      <c r="F627" s="98">
        <v>50</v>
      </c>
      <c r="G627" s="98"/>
      <c r="H627" s="98">
        <v>4</v>
      </c>
      <c r="I627" s="98">
        <v>50</v>
      </c>
    </row>
    <row r="628" spans="1:9">
      <c r="A628" s="153" t="s">
        <v>2459</v>
      </c>
      <c r="B628" s="98">
        <v>1</v>
      </c>
      <c r="C628" s="98"/>
      <c r="D628" s="98"/>
      <c r="E628" s="98">
        <v>84</v>
      </c>
      <c r="F628" s="98"/>
      <c r="G628" s="98"/>
      <c r="H628" s="98">
        <v>1</v>
      </c>
      <c r="I628" s="98">
        <v>84</v>
      </c>
    </row>
    <row r="629" spans="1:9">
      <c r="A629" s="96" t="s">
        <v>1884</v>
      </c>
      <c r="B629" s="98">
        <v>2</v>
      </c>
      <c r="C629" s="98">
        <v>2</v>
      </c>
      <c r="D629" s="98"/>
      <c r="E629" s="98">
        <v>400</v>
      </c>
      <c r="F629" s="98">
        <v>200</v>
      </c>
      <c r="G629" s="98"/>
      <c r="H629" s="98">
        <v>4</v>
      </c>
      <c r="I629" s="98">
        <v>400</v>
      </c>
    </row>
    <row r="630" spans="1:9">
      <c r="A630" s="152" t="s">
        <v>1884</v>
      </c>
      <c r="B630" s="98">
        <v>2</v>
      </c>
      <c r="C630" s="98">
        <v>2</v>
      </c>
      <c r="D630" s="98"/>
      <c r="E630" s="98">
        <v>400</v>
      </c>
      <c r="F630" s="98">
        <v>200</v>
      </c>
      <c r="G630" s="98"/>
      <c r="H630" s="98">
        <v>4</v>
      </c>
      <c r="I630" s="98">
        <v>400</v>
      </c>
    </row>
    <row r="631" spans="1:9">
      <c r="A631" s="153" t="s">
        <v>2352</v>
      </c>
      <c r="B631" s="98">
        <v>1</v>
      </c>
      <c r="C631" s="98"/>
      <c r="D631" s="98"/>
      <c r="E631" s="98">
        <v>400</v>
      </c>
      <c r="F631" s="98"/>
      <c r="G631" s="98"/>
      <c r="H631" s="98">
        <v>1</v>
      </c>
      <c r="I631" s="98">
        <v>400</v>
      </c>
    </row>
    <row r="632" spans="1:9">
      <c r="A632" s="153" t="s">
        <v>2495</v>
      </c>
      <c r="B632" s="98">
        <v>1</v>
      </c>
      <c r="C632" s="98">
        <v>2</v>
      </c>
      <c r="D632" s="98"/>
      <c r="E632" s="98">
        <v>200</v>
      </c>
      <c r="F632" s="98">
        <v>200</v>
      </c>
      <c r="G632" s="98"/>
      <c r="H632" s="98">
        <v>3</v>
      </c>
      <c r="I632" s="98">
        <v>200</v>
      </c>
    </row>
    <row r="633" spans="1:9">
      <c r="A633" s="96" t="s">
        <v>1203</v>
      </c>
      <c r="B633" s="98">
        <v>528</v>
      </c>
      <c r="C633" s="98">
        <v>1047</v>
      </c>
      <c r="D633" s="98">
        <v>25</v>
      </c>
      <c r="E633" s="98">
        <v>4370</v>
      </c>
      <c r="F633" s="98">
        <v>7500</v>
      </c>
      <c r="G633" s="98">
        <v>694</v>
      </c>
      <c r="H633" s="98">
        <v>1600</v>
      </c>
      <c r="I633" s="98">
        <v>7500</v>
      </c>
    </row>
  </sheetData>
  <pageMargins left="0.7" right="0.7" top="0.75" bottom="0.75" header="0.3" footer="0.3"/>
  <pageSetup orientation="portrait" horizontalDpi="4294967295" verticalDpi="4294967295"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B88"/>
  <sheetViews>
    <sheetView topLeftCell="C1" workbookViewId="0">
      <selection activeCell="C2" sqref="C2"/>
    </sheetView>
  </sheetViews>
  <sheetFormatPr defaultRowHeight="15"/>
  <cols>
    <col min="1" max="1" width="13.140625" customWidth="1"/>
    <col min="2" max="2" width="23.7109375" bestFit="1" customWidth="1"/>
  </cols>
  <sheetData>
    <row r="1" spans="1:2">
      <c r="A1" s="95" t="s">
        <v>6</v>
      </c>
      <c r="B1" s="76" t="s">
        <v>1972</v>
      </c>
    </row>
    <row r="3" spans="1:2">
      <c r="A3" s="95" t="s">
        <v>1202</v>
      </c>
      <c r="B3" t="s">
        <v>1862</v>
      </c>
    </row>
    <row r="4" spans="1:2">
      <c r="A4" s="97">
        <v>42644</v>
      </c>
      <c r="B4" s="98">
        <v>2</v>
      </c>
    </row>
    <row r="5" spans="1:2">
      <c r="A5" s="97">
        <v>42645</v>
      </c>
      <c r="B5" s="98">
        <v>14</v>
      </c>
    </row>
    <row r="6" spans="1:2">
      <c r="A6" s="97">
        <v>42647</v>
      </c>
      <c r="B6" s="98">
        <v>10</v>
      </c>
    </row>
    <row r="7" spans="1:2">
      <c r="A7" s="97">
        <v>42648</v>
      </c>
      <c r="B7" s="98">
        <v>6</v>
      </c>
    </row>
    <row r="8" spans="1:2">
      <c r="A8" s="97">
        <v>42649</v>
      </c>
      <c r="B8" s="98">
        <v>5</v>
      </c>
    </row>
    <row r="9" spans="1:2">
      <c r="A9" s="97">
        <v>42650</v>
      </c>
      <c r="B9" s="98">
        <v>5</v>
      </c>
    </row>
    <row r="10" spans="1:2">
      <c r="A10" s="97">
        <v>42651</v>
      </c>
      <c r="B10" s="98">
        <v>11</v>
      </c>
    </row>
    <row r="11" spans="1:2">
      <c r="A11" s="97">
        <v>42652</v>
      </c>
      <c r="B11" s="98">
        <v>35</v>
      </c>
    </row>
    <row r="12" spans="1:2">
      <c r="A12" s="97">
        <v>42653</v>
      </c>
      <c r="B12" s="98">
        <v>24</v>
      </c>
    </row>
    <row r="13" spans="1:2">
      <c r="A13" s="97">
        <v>42654</v>
      </c>
      <c r="B13" s="98">
        <v>32</v>
      </c>
    </row>
    <row r="14" spans="1:2">
      <c r="A14" s="97">
        <v>42655</v>
      </c>
      <c r="B14" s="98">
        <v>31</v>
      </c>
    </row>
    <row r="15" spans="1:2">
      <c r="A15" s="97">
        <v>42656</v>
      </c>
      <c r="B15" s="98">
        <v>37</v>
      </c>
    </row>
    <row r="16" spans="1:2">
      <c r="A16" s="97">
        <v>42657</v>
      </c>
      <c r="B16" s="98">
        <v>23</v>
      </c>
    </row>
    <row r="17" spans="1:2">
      <c r="A17" s="97">
        <v>42658</v>
      </c>
      <c r="B17" s="98">
        <v>6</v>
      </c>
    </row>
    <row r="18" spans="1:2">
      <c r="A18" s="97">
        <v>42659</v>
      </c>
      <c r="B18" s="98">
        <v>14</v>
      </c>
    </row>
    <row r="19" spans="1:2">
      <c r="A19" s="97">
        <v>42660</v>
      </c>
      <c r="B19" s="98">
        <v>59</v>
      </c>
    </row>
    <row r="20" spans="1:2">
      <c r="A20" s="97">
        <v>42661</v>
      </c>
      <c r="B20" s="98">
        <v>13</v>
      </c>
    </row>
    <row r="21" spans="1:2">
      <c r="A21" s="97">
        <v>42662</v>
      </c>
      <c r="B21" s="98">
        <v>31</v>
      </c>
    </row>
    <row r="22" spans="1:2">
      <c r="A22" s="97">
        <v>42663</v>
      </c>
      <c r="B22" s="98">
        <v>50</v>
      </c>
    </row>
    <row r="23" spans="1:2">
      <c r="A23" s="97">
        <v>42664</v>
      </c>
      <c r="B23" s="98">
        <v>28</v>
      </c>
    </row>
    <row r="24" spans="1:2">
      <c r="A24" s="97">
        <v>42665</v>
      </c>
      <c r="B24" s="98">
        <v>11</v>
      </c>
    </row>
    <row r="25" spans="1:2">
      <c r="A25" s="97">
        <v>42666</v>
      </c>
      <c r="B25" s="98">
        <v>25</v>
      </c>
    </row>
    <row r="26" spans="1:2">
      <c r="A26" s="97">
        <v>42667</v>
      </c>
      <c r="B26" s="98">
        <v>13</v>
      </c>
    </row>
    <row r="27" spans="1:2">
      <c r="A27" s="97">
        <v>42668</v>
      </c>
      <c r="B27" s="98">
        <v>21</v>
      </c>
    </row>
    <row r="28" spans="1:2">
      <c r="A28" s="97">
        <v>42669</v>
      </c>
      <c r="B28" s="98">
        <v>38</v>
      </c>
    </row>
    <row r="29" spans="1:2">
      <c r="A29" s="97">
        <v>42670</v>
      </c>
      <c r="B29" s="98">
        <v>12</v>
      </c>
    </row>
    <row r="30" spans="1:2">
      <c r="A30" s="97">
        <v>42671</v>
      </c>
      <c r="B30" s="98">
        <v>17</v>
      </c>
    </row>
    <row r="31" spans="1:2">
      <c r="A31" s="97">
        <v>42672</v>
      </c>
      <c r="B31" s="98">
        <v>20</v>
      </c>
    </row>
    <row r="32" spans="1:2">
      <c r="A32" s="97">
        <v>42673</v>
      </c>
      <c r="B32" s="98">
        <v>55</v>
      </c>
    </row>
    <row r="33" spans="1:2">
      <c r="A33" s="97">
        <v>42674</v>
      </c>
      <c r="B33" s="98">
        <v>29</v>
      </c>
    </row>
    <row r="34" spans="1:2">
      <c r="A34" s="97">
        <v>42675</v>
      </c>
      <c r="B34" s="98">
        <v>11</v>
      </c>
    </row>
    <row r="35" spans="1:2">
      <c r="A35" s="97">
        <v>42676</v>
      </c>
      <c r="B35" s="98">
        <v>15</v>
      </c>
    </row>
    <row r="36" spans="1:2">
      <c r="A36" s="97">
        <v>42677</v>
      </c>
      <c r="B36" s="98">
        <v>22</v>
      </c>
    </row>
    <row r="37" spans="1:2">
      <c r="A37" s="97">
        <v>42678</v>
      </c>
      <c r="B37" s="98">
        <v>26</v>
      </c>
    </row>
    <row r="38" spans="1:2">
      <c r="A38" s="97">
        <v>42679</v>
      </c>
      <c r="B38" s="98">
        <v>22</v>
      </c>
    </row>
    <row r="39" spans="1:2">
      <c r="A39" s="97">
        <v>42680</v>
      </c>
      <c r="B39" s="98">
        <v>4</v>
      </c>
    </row>
    <row r="40" spans="1:2">
      <c r="A40" s="97">
        <v>42681</v>
      </c>
      <c r="B40" s="98">
        <v>14</v>
      </c>
    </row>
    <row r="41" spans="1:2">
      <c r="A41" s="97">
        <v>42682</v>
      </c>
      <c r="B41" s="98">
        <v>15</v>
      </c>
    </row>
    <row r="42" spans="1:2">
      <c r="A42" s="97">
        <v>42683</v>
      </c>
      <c r="B42" s="98">
        <v>8</v>
      </c>
    </row>
    <row r="43" spans="1:2">
      <c r="A43" s="97">
        <v>42684</v>
      </c>
      <c r="B43" s="98">
        <v>26</v>
      </c>
    </row>
    <row r="44" spans="1:2">
      <c r="A44" s="97">
        <v>42685</v>
      </c>
      <c r="B44" s="98">
        <v>27</v>
      </c>
    </row>
    <row r="45" spans="1:2">
      <c r="A45" s="97">
        <v>42686</v>
      </c>
      <c r="B45" s="98">
        <v>17</v>
      </c>
    </row>
    <row r="46" spans="1:2">
      <c r="A46" s="97">
        <v>42687</v>
      </c>
      <c r="B46" s="98">
        <v>7</v>
      </c>
    </row>
    <row r="47" spans="1:2">
      <c r="A47" s="97">
        <v>42688</v>
      </c>
      <c r="B47" s="98">
        <v>19</v>
      </c>
    </row>
    <row r="48" spans="1:2">
      <c r="A48" s="97">
        <v>42689</v>
      </c>
      <c r="B48" s="98">
        <v>14</v>
      </c>
    </row>
    <row r="49" spans="1:2">
      <c r="A49" s="97">
        <v>42690</v>
      </c>
      <c r="B49" s="98">
        <v>34</v>
      </c>
    </row>
    <row r="50" spans="1:2">
      <c r="A50" s="97">
        <v>42691</v>
      </c>
      <c r="B50" s="98">
        <v>7</v>
      </c>
    </row>
    <row r="51" spans="1:2">
      <c r="A51" s="97">
        <v>42693</v>
      </c>
      <c r="B51" s="98">
        <v>7</v>
      </c>
    </row>
    <row r="52" spans="1:2">
      <c r="A52" s="97">
        <v>42695</v>
      </c>
      <c r="B52" s="98">
        <v>6</v>
      </c>
    </row>
    <row r="53" spans="1:2">
      <c r="A53" s="97">
        <v>42696</v>
      </c>
      <c r="B53" s="98">
        <v>1</v>
      </c>
    </row>
    <row r="54" spans="1:2">
      <c r="A54" s="97">
        <v>42697</v>
      </c>
      <c r="B54" s="98">
        <v>6</v>
      </c>
    </row>
    <row r="55" spans="1:2">
      <c r="A55" s="97">
        <v>42698</v>
      </c>
      <c r="B55" s="98">
        <v>23</v>
      </c>
    </row>
    <row r="56" spans="1:2">
      <c r="A56" s="97">
        <v>42699</v>
      </c>
      <c r="B56" s="98">
        <v>35</v>
      </c>
    </row>
    <row r="57" spans="1:2">
      <c r="A57" s="97">
        <v>42700</v>
      </c>
      <c r="B57" s="98">
        <v>8</v>
      </c>
    </row>
    <row r="58" spans="1:2">
      <c r="A58" s="97">
        <v>42702</v>
      </c>
      <c r="B58" s="98">
        <v>13</v>
      </c>
    </row>
    <row r="59" spans="1:2">
      <c r="A59" s="97">
        <v>42703</v>
      </c>
      <c r="B59" s="98">
        <v>11</v>
      </c>
    </row>
    <row r="60" spans="1:2">
      <c r="A60" s="97">
        <v>42704</v>
      </c>
      <c r="B60" s="98">
        <v>54</v>
      </c>
    </row>
    <row r="61" spans="1:2">
      <c r="A61" s="97">
        <v>42705</v>
      </c>
      <c r="B61" s="98">
        <v>13</v>
      </c>
    </row>
    <row r="62" spans="1:2">
      <c r="A62" s="97">
        <v>42706</v>
      </c>
      <c r="B62" s="98">
        <v>18</v>
      </c>
    </row>
    <row r="63" spans="1:2">
      <c r="A63" s="97">
        <v>42707</v>
      </c>
      <c r="B63" s="98">
        <v>11</v>
      </c>
    </row>
    <row r="64" spans="1:2">
      <c r="A64" s="97">
        <v>42708</v>
      </c>
      <c r="B64" s="98">
        <v>16</v>
      </c>
    </row>
    <row r="65" spans="1:2">
      <c r="A65" s="97">
        <v>42709</v>
      </c>
      <c r="B65" s="98">
        <v>2</v>
      </c>
    </row>
    <row r="66" spans="1:2">
      <c r="A66" s="97">
        <v>42710</v>
      </c>
      <c r="B66" s="98">
        <v>6</v>
      </c>
    </row>
    <row r="67" spans="1:2">
      <c r="A67" s="97">
        <v>42711</v>
      </c>
      <c r="B67" s="98">
        <v>9</v>
      </c>
    </row>
    <row r="68" spans="1:2">
      <c r="A68" s="97">
        <v>42712</v>
      </c>
      <c r="B68" s="98">
        <v>3</v>
      </c>
    </row>
    <row r="69" spans="1:2">
      <c r="A69" s="97">
        <v>42713</v>
      </c>
      <c r="B69" s="98">
        <v>28</v>
      </c>
    </row>
    <row r="70" spans="1:2">
      <c r="A70" s="97">
        <v>42714</v>
      </c>
      <c r="B70" s="98">
        <v>2</v>
      </c>
    </row>
    <row r="71" spans="1:2">
      <c r="A71" s="97">
        <v>42715</v>
      </c>
      <c r="B71" s="98">
        <v>12</v>
      </c>
    </row>
    <row r="72" spans="1:2">
      <c r="A72" s="97">
        <v>42716</v>
      </c>
      <c r="B72" s="98">
        <v>13</v>
      </c>
    </row>
    <row r="73" spans="1:2">
      <c r="A73" s="97">
        <v>42717</v>
      </c>
      <c r="B73" s="98">
        <v>27</v>
      </c>
    </row>
    <row r="74" spans="1:2">
      <c r="A74" s="97">
        <v>42718</v>
      </c>
      <c r="B74" s="98">
        <v>38</v>
      </c>
    </row>
    <row r="75" spans="1:2">
      <c r="A75" s="97">
        <v>42719</v>
      </c>
      <c r="B75" s="98">
        <v>15</v>
      </c>
    </row>
    <row r="76" spans="1:2">
      <c r="A76" s="97">
        <v>42720</v>
      </c>
      <c r="B76" s="98">
        <v>32</v>
      </c>
    </row>
    <row r="77" spans="1:2">
      <c r="A77" s="97">
        <v>42721</v>
      </c>
      <c r="B77" s="98">
        <v>22</v>
      </c>
    </row>
    <row r="78" spans="1:2">
      <c r="A78" s="97">
        <v>42723</v>
      </c>
      <c r="B78" s="98">
        <v>5</v>
      </c>
    </row>
    <row r="79" spans="1:2">
      <c r="A79" s="97">
        <v>42724</v>
      </c>
      <c r="B79" s="98">
        <v>22</v>
      </c>
    </row>
    <row r="80" spans="1:2">
      <c r="A80" s="97">
        <v>42725</v>
      </c>
      <c r="B80" s="98">
        <v>28</v>
      </c>
    </row>
    <row r="81" spans="1:2">
      <c r="A81" s="97">
        <v>42726</v>
      </c>
      <c r="B81" s="98">
        <v>7</v>
      </c>
    </row>
    <row r="82" spans="1:2">
      <c r="A82" s="97">
        <v>42727</v>
      </c>
      <c r="B82" s="98">
        <v>9</v>
      </c>
    </row>
    <row r="83" spans="1:2">
      <c r="A83" s="97">
        <v>42728</v>
      </c>
      <c r="B83" s="98">
        <v>15</v>
      </c>
    </row>
    <row r="84" spans="1:2">
      <c r="A84" s="97">
        <v>42731</v>
      </c>
      <c r="B84" s="98">
        <v>6</v>
      </c>
    </row>
    <row r="85" spans="1:2">
      <c r="A85" s="97">
        <v>42734</v>
      </c>
      <c r="B85" s="98">
        <v>6</v>
      </c>
    </row>
    <row r="86" spans="1:2">
      <c r="A86" s="97">
        <v>42740</v>
      </c>
      <c r="B86" s="98">
        <v>6</v>
      </c>
    </row>
    <row r="87" spans="1:2">
      <c r="A87" s="97">
        <v>42741</v>
      </c>
      <c r="B87" s="98">
        <v>6</v>
      </c>
    </row>
    <row r="88" spans="1:2">
      <c r="A88" s="96" t="s">
        <v>1203</v>
      </c>
      <c r="B88" s="98">
        <v>1506</v>
      </c>
    </row>
  </sheetData>
  <pageMargins left="0.7" right="0.7" top="0.75" bottom="0.75" header="0.3" footer="0.3"/>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Q223"/>
  <sheetViews>
    <sheetView topLeftCell="H1" zoomScale="80" zoomScaleNormal="80" zoomScaleSheetLayoutView="80" zoomScalePageLayoutView="40" workbookViewId="0">
      <pane ySplit="5" topLeftCell="A6" activePane="bottomLeft" state="frozen"/>
      <selection activeCell="C2" sqref="C2"/>
      <selection pane="bottomLeft" activeCell="C2" sqref="C2"/>
    </sheetView>
  </sheetViews>
  <sheetFormatPr defaultColWidth="8.85546875" defaultRowHeight="15"/>
  <cols>
    <col min="1" max="1" width="22" style="89" customWidth="1"/>
    <col min="2" max="2" width="23.7109375" style="89" customWidth="1"/>
    <col min="3" max="3" width="26" style="89" customWidth="1"/>
    <col min="4" max="4" width="24.140625" style="89" customWidth="1"/>
    <col min="5" max="5" width="31.42578125" style="89" customWidth="1"/>
    <col min="6" max="6" width="8.85546875" style="89"/>
    <col min="7" max="7" width="22" style="89" customWidth="1"/>
    <col min="8" max="8" width="23.7109375" style="89" customWidth="1"/>
    <col min="9" max="9" width="18.7109375" style="89" customWidth="1"/>
    <col min="10" max="10" width="24.140625" style="89" customWidth="1"/>
    <col min="11" max="11" width="25.42578125" style="89" customWidth="1"/>
    <col min="12" max="12" width="7.85546875" style="89" customWidth="1"/>
    <col min="13" max="13" width="22" customWidth="1"/>
    <col min="14" max="14" width="23.7109375" customWidth="1"/>
    <col min="15" max="15" width="26" customWidth="1"/>
    <col min="16" max="16" width="24.140625" customWidth="1"/>
    <col min="17" max="17" width="35.42578125" style="131" customWidth="1"/>
  </cols>
  <sheetData>
    <row r="1" spans="1:17" s="91" customFormat="1" ht="17.25" customHeight="1">
      <c r="A1" s="200"/>
      <c r="B1" s="201"/>
      <c r="C1" s="201"/>
      <c r="D1" s="201"/>
      <c r="E1" s="201"/>
      <c r="F1" s="201"/>
      <c r="G1" s="201"/>
      <c r="H1" s="201"/>
      <c r="I1" s="201"/>
      <c r="J1" s="201"/>
      <c r="K1" s="201"/>
      <c r="L1" s="201"/>
      <c r="M1" s="201"/>
      <c r="N1" s="201"/>
      <c r="O1" s="201"/>
      <c r="P1" s="201"/>
      <c r="Q1" s="201"/>
    </row>
    <row r="2" spans="1:17" ht="28.5">
      <c r="A2" s="195" t="s">
        <v>1857</v>
      </c>
      <c r="B2" s="196"/>
      <c r="C2" s="196"/>
      <c r="D2" s="196"/>
      <c r="E2" s="196"/>
      <c r="F2" s="196"/>
      <c r="G2" s="196"/>
      <c r="H2" s="196"/>
      <c r="I2" s="196"/>
      <c r="J2" s="196"/>
      <c r="K2" s="196"/>
      <c r="L2" s="196"/>
      <c r="M2" s="196"/>
      <c r="N2" s="196"/>
      <c r="O2" s="196"/>
      <c r="P2" s="196"/>
      <c r="Q2" s="196"/>
    </row>
    <row r="3" spans="1:17" s="92" customFormat="1" ht="39" customHeight="1">
      <c r="A3" s="194" t="s">
        <v>1858</v>
      </c>
      <c r="B3" s="194"/>
      <c r="C3" s="194"/>
      <c r="D3" s="194"/>
      <c r="E3" s="194"/>
      <c r="F3" s="194"/>
      <c r="G3" s="193" t="s">
        <v>1881</v>
      </c>
      <c r="H3" s="194"/>
      <c r="I3" s="194"/>
      <c r="J3" s="194"/>
      <c r="K3" s="194"/>
      <c r="M3" s="197" t="s">
        <v>1878</v>
      </c>
      <c r="N3" s="198"/>
      <c r="O3" s="198"/>
      <c r="P3" s="198"/>
      <c r="Q3" s="199"/>
    </row>
    <row r="4" spans="1:17" s="89" customFormat="1" ht="15.75" hidden="1" thickBot="1">
      <c r="A4"/>
      <c r="B4"/>
      <c r="C4" s="90"/>
      <c r="D4" s="90"/>
      <c r="E4" s="90"/>
      <c r="F4" s="90"/>
      <c r="G4" s="128" t="s">
        <v>1863</v>
      </c>
      <c r="H4" s="129">
        <v>1</v>
      </c>
      <c r="I4" s="90"/>
      <c r="J4" s="90"/>
      <c r="K4" s="90"/>
      <c r="M4" s="128" t="s">
        <v>1219</v>
      </c>
      <c r="N4" s="129">
        <v>1</v>
      </c>
      <c r="O4" s="90"/>
      <c r="P4" s="90"/>
      <c r="Q4" s="134"/>
    </row>
    <row r="5" spans="1:17" s="89" customFormat="1" hidden="1">
      <c r="Q5" s="135"/>
    </row>
    <row r="6" spans="1:17" s="132" customFormat="1" ht="51.75" customHeight="1">
      <c r="A6" s="139" t="s">
        <v>1202</v>
      </c>
      <c r="B6" s="139" t="s">
        <v>1853</v>
      </c>
      <c r="C6" s="139" t="s">
        <v>8</v>
      </c>
      <c r="D6" s="139" t="s">
        <v>1854</v>
      </c>
      <c r="E6" s="140" t="s">
        <v>4</v>
      </c>
      <c r="G6" s="139" t="s">
        <v>1202</v>
      </c>
      <c r="H6" s="139" t="s">
        <v>1853</v>
      </c>
      <c r="I6" s="139" t="s">
        <v>8</v>
      </c>
      <c r="J6" s="139" t="s">
        <v>1854</v>
      </c>
      <c r="K6" s="130" t="s">
        <v>1864</v>
      </c>
      <c r="L6" s="133"/>
      <c r="M6" s="139" t="s">
        <v>1202</v>
      </c>
      <c r="N6" s="139" t="s">
        <v>1853</v>
      </c>
      <c r="O6" s="139" t="s">
        <v>8</v>
      </c>
      <c r="P6" s="139" t="s">
        <v>1854</v>
      </c>
      <c r="Q6" s="130" t="s">
        <v>1862</v>
      </c>
    </row>
    <row r="7" spans="1:17" s="89" customFormat="1">
      <c r="A7" s="89" t="s">
        <v>17</v>
      </c>
      <c r="B7" s="89" t="s">
        <v>149</v>
      </c>
      <c r="C7" s="89" t="s">
        <v>142</v>
      </c>
      <c r="D7" s="89" t="s">
        <v>244</v>
      </c>
      <c r="E7" s="123" t="s">
        <v>112</v>
      </c>
      <c r="G7" s="89" t="s">
        <v>17</v>
      </c>
      <c r="H7" s="89" t="s">
        <v>149</v>
      </c>
      <c r="I7" s="89" t="s">
        <v>142</v>
      </c>
      <c r="J7" s="89" t="s">
        <v>244</v>
      </c>
      <c r="K7" s="126">
        <v>1</v>
      </c>
      <c r="L7"/>
      <c r="M7" s="89" t="s">
        <v>17</v>
      </c>
      <c r="N7" s="89" t="s">
        <v>149</v>
      </c>
      <c r="O7" s="89" t="s">
        <v>142</v>
      </c>
      <c r="P7" s="89" t="s">
        <v>244</v>
      </c>
      <c r="Q7" s="136">
        <v>5</v>
      </c>
    </row>
    <row r="8" spans="1:17" s="89" customFormat="1">
      <c r="A8" s="89" t="s">
        <v>17</v>
      </c>
      <c r="B8" s="89" t="s">
        <v>149</v>
      </c>
      <c r="C8" s="89" t="s">
        <v>236</v>
      </c>
      <c r="D8" s="89" t="s">
        <v>246</v>
      </c>
      <c r="E8" s="123" t="s">
        <v>28</v>
      </c>
      <c r="G8" s="89" t="s">
        <v>17</v>
      </c>
      <c r="H8" s="89" t="s">
        <v>149</v>
      </c>
      <c r="I8" s="89" t="s">
        <v>236</v>
      </c>
      <c r="J8" s="89" t="s">
        <v>246</v>
      </c>
      <c r="K8" s="126">
        <v>5</v>
      </c>
      <c r="L8"/>
      <c r="M8" s="89" t="s">
        <v>17</v>
      </c>
      <c r="N8" s="89" t="s">
        <v>149</v>
      </c>
      <c r="O8" s="89" t="s">
        <v>236</v>
      </c>
      <c r="P8" s="89" t="s">
        <v>246</v>
      </c>
      <c r="Q8" s="136">
        <v>9</v>
      </c>
    </row>
    <row r="9" spans="1:17" s="89" customFormat="1">
      <c r="A9" s="89" t="s">
        <v>17</v>
      </c>
      <c r="B9" s="89" t="s">
        <v>149</v>
      </c>
      <c r="C9" s="89" t="s">
        <v>236</v>
      </c>
      <c r="D9" s="89" t="s">
        <v>246</v>
      </c>
      <c r="E9" s="123" t="s">
        <v>62</v>
      </c>
      <c r="G9" s="89" t="s">
        <v>17</v>
      </c>
      <c r="H9" s="89" t="s">
        <v>149</v>
      </c>
      <c r="I9" s="89" t="s">
        <v>248</v>
      </c>
      <c r="J9" s="89" t="s">
        <v>249</v>
      </c>
      <c r="K9" s="126">
        <v>4</v>
      </c>
      <c r="L9"/>
      <c r="M9" s="89" t="s">
        <v>17</v>
      </c>
      <c r="N9" s="89" t="s">
        <v>149</v>
      </c>
      <c r="O9" s="89" t="s">
        <v>248</v>
      </c>
      <c r="P9" s="89" t="s">
        <v>249</v>
      </c>
      <c r="Q9" s="136">
        <v>10</v>
      </c>
    </row>
    <row r="10" spans="1:17" s="89" customFormat="1">
      <c r="A10" s="89" t="s">
        <v>17</v>
      </c>
      <c r="B10" s="89" t="s">
        <v>149</v>
      </c>
      <c r="C10" s="89" t="s">
        <v>236</v>
      </c>
      <c r="D10" s="89" t="s">
        <v>246</v>
      </c>
      <c r="E10" s="123" t="s">
        <v>1192</v>
      </c>
      <c r="G10" s="89" t="s">
        <v>17</v>
      </c>
      <c r="H10" s="89" t="s">
        <v>149</v>
      </c>
      <c r="I10" s="89" t="s">
        <v>251</v>
      </c>
      <c r="J10" s="89" t="s">
        <v>252</v>
      </c>
      <c r="K10" s="126">
        <v>1</v>
      </c>
      <c r="L10"/>
      <c r="M10" s="89" t="s">
        <v>17</v>
      </c>
      <c r="N10" s="89" t="s">
        <v>149</v>
      </c>
      <c r="O10" s="89" t="s">
        <v>251</v>
      </c>
      <c r="P10" s="89" t="s">
        <v>252</v>
      </c>
      <c r="Q10" s="136">
        <v>2</v>
      </c>
    </row>
    <row r="11" spans="1:17" s="89" customFormat="1">
      <c r="A11" s="89" t="s">
        <v>17</v>
      </c>
      <c r="B11" s="89" t="s">
        <v>149</v>
      </c>
      <c r="C11" s="89" t="s">
        <v>236</v>
      </c>
      <c r="D11" s="89" t="s">
        <v>246</v>
      </c>
      <c r="E11" s="123" t="s">
        <v>44</v>
      </c>
      <c r="G11" s="89" t="s">
        <v>17</v>
      </c>
      <c r="H11" s="89" t="s">
        <v>149</v>
      </c>
      <c r="I11" s="89" t="s">
        <v>255</v>
      </c>
      <c r="J11" s="89" t="s">
        <v>256</v>
      </c>
      <c r="K11" s="126">
        <v>3</v>
      </c>
      <c r="L11"/>
      <c r="M11" s="89" t="s">
        <v>17</v>
      </c>
      <c r="N11" s="89" t="s">
        <v>149</v>
      </c>
      <c r="O11" s="89" t="s">
        <v>255</v>
      </c>
      <c r="P11" s="89" t="s">
        <v>256</v>
      </c>
      <c r="Q11" s="136">
        <v>3</v>
      </c>
    </row>
    <row r="12" spans="1:17" s="89" customFormat="1">
      <c r="A12" s="89" t="s">
        <v>17</v>
      </c>
      <c r="B12" s="89" t="s">
        <v>149</v>
      </c>
      <c r="C12" s="89" t="s">
        <v>236</v>
      </c>
      <c r="D12" s="89" t="s">
        <v>246</v>
      </c>
      <c r="E12" s="123" t="s">
        <v>1090</v>
      </c>
      <c r="G12" s="89" t="s">
        <v>17</v>
      </c>
      <c r="H12" s="89" t="s">
        <v>149</v>
      </c>
      <c r="I12" s="89" t="s">
        <v>258</v>
      </c>
      <c r="J12" s="89" t="s">
        <v>259</v>
      </c>
      <c r="K12" s="126">
        <v>1</v>
      </c>
      <c r="L12"/>
      <c r="M12" s="89" t="s">
        <v>17</v>
      </c>
      <c r="N12" s="89" t="s">
        <v>149</v>
      </c>
      <c r="O12" s="89" t="s">
        <v>258</v>
      </c>
      <c r="P12" s="89" t="s">
        <v>259</v>
      </c>
      <c r="Q12" s="136">
        <v>1</v>
      </c>
    </row>
    <row r="13" spans="1:17" s="89" customFormat="1">
      <c r="A13" s="89" t="s">
        <v>17</v>
      </c>
      <c r="B13" s="89" t="s">
        <v>149</v>
      </c>
      <c r="C13" s="89" t="s">
        <v>248</v>
      </c>
      <c r="D13" s="89" t="s">
        <v>249</v>
      </c>
      <c r="E13" s="123" t="s">
        <v>1192</v>
      </c>
      <c r="G13" s="89" t="s">
        <v>17</v>
      </c>
      <c r="H13" s="89" t="s">
        <v>149</v>
      </c>
      <c r="I13" s="89" t="s">
        <v>261</v>
      </c>
      <c r="J13" s="89" t="s">
        <v>262</v>
      </c>
      <c r="K13" s="126">
        <v>4</v>
      </c>
      <c r="L13"/>
      <c r="M13" s="89" t="s">
        <v>17</v>
      </c>
      <c r="N13" s="89" t="s">
        <v>149</v>
      </c>
      <c r="O13" s="89" t="s">
        <v>261</v>
      </c>
      <c r="P13" s="89" t="s">
        <v>262</v>
      </c>
      <c r="Q13" s="136">
        <v>7</v>
      </c>
    </row>
    <row r="14" spans="1:17" s="89" customFormat="1">
      <c r="A14" s="89" t="s">
        <v>17</v>
      </c>
      <c r="B14" s="89" t="s">
        <v>149</v>
      </c>
      <c r="C14" s="89" t="s">
        <v>248</v>
      </c>
      <c r="D14" s="89" t="s">
        <v>249</v>
      </c>
      <c r="E14" s="123" t="s">
        <v>44</v>
      </c>
      <c r="G14" s="89" t="s">
        <v>17</v>
      </c>
      <c r="H14" s="89" t="s">
        <v>149</v>
      </c>
      <c r="I14" s="89" t="s">
        <v>18</v>
      </c>
      <c r="J14" s="89" t="s">
        <v>264</v>
      </c>
      <c r="K14" s="126">
        <v>10</v>
      </c>
      <c r="L14"/>
      <c r="M14" s="89" t="s">
        <v>17</v>
      </c>
      <c r="N14" s="89" t="s">
        <v>149</v>
      </c>
      <c r="O14" s="89" t="s">
        <v>18</v>
      </c>
      <c r="P14" s="89" t="s">
        <v>264</v>
      </c>
      <c r="Q14" s="136">
        <v>31</v>
      </c>
    </row>
    <row r="15" spans="1:17" s="89" customFormat="1">
      <c r="A15" s="89" t="s">
        <v>17</v>
      </c>
      <c r="B15" s="89" t="s">
        <v>149</v>
      </c>
      <c r="C15" s="89" t="s">
        <v>248</v>
      </c>
      <c r="D15" s="89" t="s">
        <v>249</v>
      </c>
      <c r="E15" s="123" t="s">
        <v>113</v>
      </c>
      <c r="G15" s="89" t="s">
        <v>17</v>
      </c>
      <c r="H15" s="89" t="s">
        <v>149</v>
      </c>
      <c r="I15" s="89" t="s">
        <v>266</v>
      </c>
      <c r="J15" s="89" t="s">
        <v>267</v>
      </c>
      <c r="K15" s="126">
        <v>4</v>
      </c>
      <c r="L15"/>
      <c r="M15" s="89" t="s">
        <v>17</v>
      </c>
      <c r="N15" s="89" t="s">
        <v>149</v>
      </c>
      <c r="O15" s="89" t="s">
        <v>266</v>
      </c>
      <c r="P15" s="89" t="s">
        <v>267</v>
      </c>
      <c r="Q15" s="136">
        <v>5</v>
      </c>
    </row>
    <row r="16" spans="1:17" s="89" customFormat="1">
      <c r="A16" s="89" t="s">
        <v>17</v>
      </c>
      <c r="B16" s="89" t="s">
        <v>149</v>
      </c>
      <c r="C16" s="89" t="s">
        <v>248</v>
      </c>
      <c r="D16" s="89" t="s">
        <v>249</v>
      </c>
      <c r="E16" s="123" t="s">
        <v>1090</v>
      </c>
      <c r="G16" s="89" t="s">
        <v>17</v>
      </c>
      <c r="H16" s="89" t="s">
        <v>149</v>
      </c>
      <c r="I16" s="89" t="s">
        <v>269</v>
      </c>
      <c r="J16" s="89" t="s">
        <v>270</v>
      </c>
      <c r="K16" s="126">
        <v>3</v>
      </c>
      <c r="L16"/>
      <c r="M16" s="89" t="s">
        <v>17</v>
      </c>
      <c r="N16" s="89" t="s">
        <v>149</v>
      </c>
      <c r="O16" s="89" t="s">
        <v>269</v>
      </c>
      <c r="P16" s="89" t="s">
        <v>270</v>
      </c>
      <c r="Q16" s="136">
        <v>5</v>
      </c>
    </row>
    <row r="17" spans="1:17" s="89" customFormat="1">
      <c r="A17" s="89" t="s">
        <v>17</v>
      </c>
      <c r="B17" s="89" t="s">
        <v>149</v>
      </c>
      <c r="C17" s="89" t="s">
        <v>251</v>
      </c>
      <c r="D17" s="89" t="s">
        <v>252</v>
      </c>
      <c r="E17" s="123" t="s">
        <v>112</v>
      </c>
      <c r="G17" s="89" t="s">
        <v>17</v>
      </c>
      <c r="H17" s="89" t="s">
        <v>149</v>
      </c>
      <c r="I17" s="89" t="s">
        <v>272</v>
      </c>
      <c r="J17" s="89" t="s">
        <v>273</v>
      </c>
      <c r="K17" s="126">
        <v>3</v>
      </c>
      <c r="L17"/>
      <c r="M17" s="89" t="s">
        <v>17</v>
      </c>
      <c r="N17" s="89" t="s">
        <v>149</v>
      </c>
      <c r="O17" s="89" t="s">
        <v>272</v>
      </c>
      <c r="P17" s="89" t="s">
        <v>273</v>
      </c>
      <c r="Q17" s="136">
        <v>4</v>
      </c>
    </row>
    <row r="18" spans="1:17" s="89" customFormat="1">
      <c r="A18" s="89" t="s">
        <v>17</v>
      </c>
      <c r="B18" s="89" t="s">
        <v>149</v>
      </c>
      <c r="C18" s="89" t="s">
        <v>255</v>
      </c>
      <c r="D18" s="89" t="s">
        <v>256</v>
      </c>
      <c r="E18" s="123" t="s">
        <v>53</v>
      </c>
      <c r="G18" s="89" t="s">
        <v>17</v>
      </c>
      <c r="H18" s="89" t="s">
        <v>149</v>
      </c>
      <c r="I18" s="89" t="s">
        <v>275</v>
      </c>
      <c r="J18" s="89" t="s">
        <v>276</v>
      </c>
      <c r="K18" s="126">
        <v>4</v>
      </c>
      <c r="L18"/>
      <c r="M18" s="89" t="s">
        <v>17</v>
      </c>
      <c r="N18" s="89" t="s">
        <v>149</v>
      </c>
      <c r="O18" s="89" t="s">
        <v>275</v>
      </c>
      <c r="P18" s="89" t="s">
        <v>276</v>
      </c>
      <c r="Q18" s="136">
        <v>6</v>
      </c>
    </row>
    <row r="19" spans="1:17" s="89" customFormat="1">
      <c r="A19" s="89" t="s">
        <v>17</v>
      </c>
      <c r="B19" s="89" t="s">
        <v>149</v>
      </c>
      <c r="C19" s="89" t="s">
        <v>255</v>
      </c>
      <c r="D19" s="89" t="s">
        <v>256</v>
      </c>
      <c r="E19" s="123" t="s">
        <v>1192</v>
      </c>
      <c r="G19" s="89" t="s">
        <v>20</v>
      </c>
      <c r="H19" s="89" t="s">
        <v>179</v>
      </c>
      <c r="I19" s="89" t="s">
        <v>253</v>
      </c>
      <c r="J19" s="89" t="s">
        <v>508</v>
      </c>
      <c r="K19" s="126">
        <v>1</v>
      </c>
      <c r="L19"/>
      <c r="M19" s="89" t="s">
        <v>153</v>
      </c>
      <c r="N19" s="89" t="s">
        <v>154</v>
      </c>
      <c r="O19" s="89" t="s">
        <v>226</v>
      </c>
      <c r="P19" s="89" t="s">
        <v>278</v>
      </c>
      <c r="Q19" s="136">
        <v>2</v>
      </c>
    </row>
    <row r="20" spans="1:17" s="89" customFormat="1">
      <c r="A20" s="89" t="s">
        <v>17</v>
      </c>
      <c r="B20" s="89" t="s">
        <v>149</v>
      </c>
      <c r="C20" s="89" t="s">
        <v>255</v>
      </c>
      <c r="D20" s="89" t="s">
        <v>256</v>
      </c>
      <c r="E20" s="123" t="s">
        <v>112</v>
      </c>
      <c r="G20" s="89" t="s">
        <v>20</v>
      </c>
      <c r="H20" s="89" t="s">
        <v>179</v>
      </c>
      <c r="I20" s="89" t="s">
        <v>310</v>
      </c>
      <c r="J20" s="89" t="s">
        <v>510</v>
      </c>
      <c r="K20" s="126">
        <v>5</v>
      </c>
      <c r="L20"/>
      <c r="M20" s="89" t="s">
        <v>153</v>
      </c>
      <c r="N20" s="89" t="s">
        <v>154</v>
      </c>
      <c r="O20" s="89" t="s">
        <v>280</v>
      </c>
      <c r="P20" s="89" t="s">
        <v>281</v>
      </c>
      <c r="Q20" s="136">
        <v>1</v>
      </c>
    </row>
    <row r="21" spans="1:17" s="89" customFormat="1">
      <c r="A21" s="89" t="s">
        <v>17</v>
      </c>
      <c r="B21" s="89" t="s">
        <v>149</v>
      </c>
      <c r="C21" s="89" t="s">
        <v>258</v>
      </c>
      <c r="D21" s="89" t="s">
        <v>259</v>
      </c>
      <c r="E21" s="123" t="s">
        <v>1192</v>
      </c>
      <c r="G21" s="89" t="s">
        <v>20</v>
      </c>
      <c r="H21" s="89" t="s">
        <v>179</v>
      </c>
      <c r="I21" s="89" t="s">
        <v>499</v>
      </c>
      <c r="J21" s="89" t="s">
        <v>512</v>
      </c>
      <c r="K21" s="126">
        <v>4</v>
      </c>
      <c r="L21"/>
      <c r="M21" s="89" t="s">
        <v>153</v>
      </c>
      <c r="N21" s="89" t="s">
        <v>154</v>
      </c>
      <c r="O21" s="89" t="s">
        <v>284</v>
      </c>
      <c r="P21" s="89" t="s">
        <v>285</v>
      </c>
      <c r="Q21" s="136">
        <v>3</v>
      </c>
    </row>
    <row r="22" spans="1:17" s="89" customFormat="1">
      <c r="A22" s="89" t="s">
        <v>17</v>
      </c>
      <c r="B22" s="89" t="s">
        <v>149</v>
      </c>
      <c r="C22" s="89" t="s">
        <v>261</v>
      </c>
      <c r="D22" s="89" t="s">
        <v>262</v>
      </c>
      <c r="E22" s="123" t="s">
        <v>28</v>
      </c>
      <c r="G22" s="89" t="s">
        <v>20</v>
      </c>
      <c r="H22" s="89" t="s">
        <v>179</v>
      </c>
      <c r="I22" s="89" t="s">
        <v>517</v>
      </c>
      <c r="J22" s="89" t="s">
        <v>518</v>
      </c>
      <c r="K22" s="126">
        <v>2</v>
      </c>
      <c r="L22"/>
      <c r="M22" s="89" t="s">
        <v>153</v>
      </c>
      <c r="N22" s="89" t="s">
        <v>154</v>
      </c>
      <c r="O22" s="89" t="s">
        <v>287</v>
      </c>
      <c r="P22" s="89" t="s">
        <v>288</v>
      </c>
      <c r="Q22" s="136">
        <v>3</v>
      </c>
    </row>
    <row r="23" spans="1:17" s="89" customFormat="1">
      <c r="A23" s="89" t="s">
        <v>17</v>
      </c>
      <c r="B23" s="89" t="s">
        <v>149</v>
      </c>
      <c r="C23" s="89" t="s">
        <v>261</v>
      </c>
      <c r="D23" s="89" t="s">
        <v>262</v>
      </c>
      <c r="E23" s="123" t="s">
        <v>53</v>
      </c>
      <c r="G23" s="89" t="s">
        <v>20</v>
      </c>
      <c r="H23" s="89" t="s">
        <v>179</v>
      </c>
      <c r="I23" s="89" t="s">
        <v>520</v>
      </c>
      <c r="J23" s="89" t="s">
        <v>521</v>
      </c>
      <c r="K23" s="126">
        <v>3</v>
      </c>
      <c r="L23"/>
      <c r="M23" s="89" t="s">
        <v>153</v>
      </c>
      <c r="N23" s="89" t="s">
        <v>154</v>
      </c>
      <c r="O23" s="89" t="s">
        <v>293</v>
      </c>
      <c r="P23" s="89" t="s">
        <v>294</v>
      </c>
      <c r="Q23" s="136">
        <v>2</v>
      </c>
    </row>
    <row r="24" spans="1:17" s="89" customFormat="1">
      <c r="A24" s="89" t="s">
        <v>17</v>
      </c>
      <c r="B24" s="89" t="s">
        <v>149</v>
      </c>
      <c r="C24" s="89" t="s">
        <v>261</v>
      </c>
      <c r="D24" s="89" t="s">
        <v>262</v>
      </c>
      <c r="E24" s="123" t="s">
        <v>1192</v>
      </c>
      <c r="G24" s="89" t="s">
        <v>20</v>
      </c>
      <c r="H24" s="89" t="s">
        <v>179</v>
      </c>
      <c r="I24" s="89" t="s">
        <v>523</v>
      </c>
      <c r="J24" s="89" t="s">
        <v>524</v>
      </c>
      <c r="K24" s="126">
        <v>4</v>
      </c>
      <c r="L24"/>
      <c r="M24" s="89" t="s">
        <v>153</v>
      </c>
      <c r="N24" s="89" t="s">
        <v>154</v>
      </c>
      <c r="O24" s="89" t="s">
        <v>296</v>
      </c>
      <c r="P24" s="89" t="s">
        <v>297</v>
      </c>
      <c r="Q24" s="136">
        <v>6</v>
      </c>
    </row>
    <row r="25" spans="1:17" s="89" customFormat="1">
      <c r="A25" s="89" t="s">
        <v>17</v>
      </c>
      <c r="B25" s="89" t="s">
        <v>149</v>
      </c>
      <c r="C25" s="89" t="s">
        <v>261</v>
      </c>
      <c r="D25" s="89" t="s">
        <v>262</v>
      </c>
      <c r="E25" s="123" t="s">
        <v>1090</v>
      </c>
      <c r="G25" s="89" t="s">
        <v>20</v>
      </c>
      <c r="H25" s="89" t="s">
        <v>179</v>
      </c>
      <c r="I25" s="89" t="s">
        <v>526</v>
      </c>
      <c r="J25" s="89" t="s">
        <v>527</v>
      </c>
      <c r="K25" s="126">
        <v>2</v>
      </c>
      <c r="L25"/>
      <c r="M25" s="89" t="s">
        <v>153</v>
      </c>
      <c r="N25" s="89" t="s">
        <v>154</v>
      </c>
      <c r="O25" s="89" t="s">
        <v>299</v>
      </c>
      <c r="P25" s="89" t="s">
        <v>300</v>
      </c>
      <c r="Q25" s="136">
        <v>4</v>
      </c>
    </row>
    <row r="26" spans="1:17" s="89" customFormat="1">
      <c r="A26" s="89" t="s">
        <v>17</v>
      </c>
      <c r="B26" s="89" t="s">
        <v>149</v>
      </c>
      <c r="C26" s="89" t="s">
        <v>931</v>
      </c>
      <c r="D26" s="89" t="s">
        <v>1856</v>
      </c>
      <c r="E26" s="123" t="s">
        <v>65</v>
      </c>
      <c r="G26" s="89" t="s">
        <v>20</v>
      </c>
      <c r="H26" s="89" t="s">
        <v>179</v>
      </c>
      <c r="I26" s="89" t="s">
        <v>529</v>
      </c>
      <c r="J26" s="89" t="s">
        <v>530</v>
      </c>
      <c r="K26" s="126">
        <v>3</v>
      </c>
      <c r="L26"/>
      <c r="M26" s="89" t="s">
        <v>153</v>
      </c>
      <c r="N26" s="89" t="s">
        <v>154</v>
      </c>
      <c r="O26" s="89" t="s">
        <v>302</v>
      </c>
      <c r="P26" s="89" t="s">
        <v>303</v>
      </c>
      <c r="Q26" s="136">
        <v>12</v>
      </c>
    </row>
    <row r="27" spans="1:17" s="89" customFormat="1">
      <c r="A27" s="89" t="s">
        <v>17</v>
      </c>
      <c r="B27" s="89" t="s">
        <v>149</v>
      </c>
      <c r="C27" s="89" t="s">
        <v>731</v>
      </c>
      <c r="D27" s="89" t="s">
        <v>1856</v>
      </c>
      <c r="E27" s="123" t="s">
        <v>65</v>
      </c>
      <c r="G27" s="89" t="s">
        <v>20</v>
      </c>
      <c r="H27" s="89" t="s">
        <v>179</v>
      </c>
      <c r="I27" s="89" t="s">
        <v>21</v>
      </c>
      <c r="J27" s="89" t="s">
        <v>532</v>
      </c>
      <c r="K27" s="126">
        <v>10</v>
      </c>
      <c r="L27"/>
      <c r="M27" s="89" t="s">
        <v>153</v>
      </c>
      <c r="N27" s="89" t="s">
        <v>154</v>
      </c>
      <c r="O27" s="89" t="s">
        <v>305</v>
      </c>
      <c r="P27" s="89" t="s">
        <v>306</v>
      </c>
      <c r="Q27" s="136">
        <v>7</v>
      </c>
    </row>
    <row r="28" spans="1:17" s="89" customFormat="1">
      <c r="A28" s="89" t="s">
        <v>17</v>
      </c>
      <c r="B28" s="89" t="s">
        <v>149</v>
      </c>
      <c r="C28" s="89" t="s">
        <v>18</v>
      </c>
      <c r="D28" s="89" t="s">
        <v>264</v>
      </c>
      <c r="E28" s="123" t="s">
        <v>15</v>
      </c>
      <c r="G28" s="89" t="s">
        <v>20</v>
      </c>
      <c r="H28" s="89" t="s">
        <v>179</v>
      </c>
      <c r="I28" s="89" t="s">
        <v>22</v>
      </c>
      <c r="J28" s="89" t="s">
        <v>534</v>
      </c>
      <c r="K28" s="126">
        <v>4</v>
      </c>
      <c r="L28"/>
      <c r="M28" s="89" t="s">
        <v>153</v>
      </c>
      <c r="N28" s="89" t="s">
        <v>154</v>
      </c>
      <c r="O28" s="89" t="s">
        <v>308</v>
      </c>
      <c r="P28" s="89" t="s">
        <v>309</v>
      </c>
      <c r="Q28" s="136">
        <v>4</v>
      </c>
    </row>
    <row r="29" spans="1:17" s="89" customFormat="1">
      <c r="A29" s="89" t="s">
        <v>17</v>
      </c>
      <c r="B29" s="89" t="s">
        <v>149</v>
      </c>
      <c r="C29" s="89" t="s">
        <v>18</v>
      </c>
      <c r="D29" s="89" t="s">
        <v>264</v>
      </c>
      <c r="E29" s="123" t="s">
        <v>28</v>
      </c>
      <c r="G29" s="89" t="s">
        <v>20</v>
      </c>
      <c r="H29" s="89" t="s">
        <v>179</v>
      </c>
      <c r="I29" s="89" t="s">
        <v>536</v>
      </c>
      <c r="J29" s="89" t="s">
        <v>537</v>
      </c>
      <c r="K29" s="126">
        <v>5</v>
      </c>
      <c r="L29"/>
      <c r="M29" s="89" t="s">
        <v>20</v>
      </c>
      <c r="N29" s="89" t="s">
        <v>179</v>
      </c>
      <c r="O29" s="89" t="s">
        <v>253</v>
      </c>
      <c r="P29" s="89" t="s">
        <v>508</v>
      </c>
      <c r="Q29" s="136">
        <v>1</v>
      </c>
    </row>
    <row r="30" spans="1:17" s="89" customFormat="1">
      <c r="A30" s="89" t="s">
        <v>17</v>
      </c>
      <c r="B30" s="89" t="s">
        <v>149</v>
      </c>
      <c r="C30" s="89" t="s">
        <v>18</v>
      </c>
      <c r="D30" s="89" t="s">
        <v>264</v>
      </c>
      <c r="E30" s="123" t="s">
        <v>53</v>
      </c>
      <c r="G30" s="89" t="s">
        <v>20</v>
      </c>
      <c r="H30" s="89" t="s">
        <v>179</v>
      </c>
      <c r="I30" s="89" t="s">
        <v>539</v>
      </c>
      <c r="J30" s="89" t="s">
        <v>540</v>
      </c>
      <c r="K30" s="126">
        <v>4</v>
      </c>
      <c r="L30"/>
      <c r="M30" s="89" t="s">
        <v>20</v>
      </c>
      <c r="N30" s="89" t="s">
        <v>179</v>
      </c>
      <c r="O30" s="89" t="s">
        <v>310</v>
      </c>
      <c r="P30" s="89" t="s">
        <v>510</v>
      </c>
      <c r="Q30" s="136">
        <v>11</v>
      </c>
    </row>
    <row r="31" spans="1:17" s="89" customFormat="1">
      <c r="A31" s="89" t="s">
        <v>17</v>
      </c>
      <c r="B31" s="89" t="s">
        <v>149</v>
      </c>
      <c r="C31" s="89" t="s">
        <v>18</v>
      </c>
      <c r="D31" s="89" t="s">
        <v>264</v>
      </c>
      <c r="E31" s="123" t="s">
        <v>1192</v>
      </c>
      <c r="G31" s="89" t="s">
        <v>20</v>
      </c>
      <c r="H31" s="89" t="s">
        <v>179</v>
      </c>
      <c r="I31" s="89" t="s">
        <v>542</v>
      </c>
      <c r="J31" s="89" t="s">
        <v>543</v>
      </c>
      <c r="K31" s="126">
        <v>6</v>
      </c>
      <c r="L31"/>
      <c r="M31" s="89" t="s">
        <v>20</v>
      </c>
      <c r="N31" s="89" t="s">
        <v>179</v>
      </c>
      <c r="O31" s="89" t="s">
        <v>499</v>
      </c>
      <c r="P31" s="89" t="s">
        <v>512</v>
      </c>
      <c r="Q31" s="136">
        <v>5</v>
      </c>
    </row>
    <row r="32" spans="1:17" s="89" customFormat="1">
      <c r="A32" s="89" t="s">
        <v>17</v>
      </c>
      <c r="B32" s="89" t="s">
        <v>149</v>
      </c>
      <c r="C32" s="89" t="s">
        <v>18</v>
      </c>
      <c r="D32" s="89" t="s">
        <v>264</v>
      </c>
      <c r="E32" s="123" t="s">
        <v>44</v>
      </c>
      <c r="G32" s="89" t="s">
        <v>20</v>
      </c>
      <c r="H32" s="89" t="s">
        <v>179</v>
      </c>
      <c r="I32" s="89" t="s">
        <v>545</v>
      </c>
      <c r="J32" s="89" t="s">
        <v>546</v>
      </c>
      <c r="K32" s="126">
        <v>5</v>
      </c>
      <c r="L32"/>
      <c r="M32" s="89" t="s">
        <v>20</v>
      </c>
      <c r="N32" s="89" t="s">
        <v>179</v>
      </c>
      <c r="O32" s="89" t="s">
        <v>517</v>
      </c>
      <c r="P32" s="89" t="s">
        <v>518</v>
      </c>
      <c r="Q32" s="136">
        <v>4</v>
      </c>
    </row>
    <row r="33" spans="1:17" s="89" customFormat="1">
      <c r="A33" s="89" t="s">
        <v>17</v>
      </c>
      <c r="B33" s="89" t="s">
        <v>149</v>
      </c>
      <c r="C33" s="89" t="s">
        <v>18</v>
      </c>
      <c r="D33" s="89" t="s">
        <v>264</v>
      </c>
      <c r="E33" s="123" t="s">
        <v>1198</v>
      </c>
      <c r="G33" s="89" t="s">
        <v>20</v>
      </c>
      <c r="H33" s="89" t="s">
        <v>179</v>
      </c>
      <c r="I33" s="89" t="s">
        <v>548</v>
      </c>
      <c r="J33" s="89" t="s">
        <v>549</v>
      </c>
      <c r="K33" s="126">
        <v>1</v>
      </c>
      <c r="L33"/>
      <c r="M33" s="89" t="s">
        <v>20</v>
      </c>
      <c r="N33" s="89" t="s">
        <v>179</v>
      </c>
      <c r="O33" s="89" t="s">
        <v>520</v>
      </c>
      <c r="P33" s="89" t="s">
        <v>521</v>
      </c>
      <c r="Q33" s="136">
        <v>7</v>
      </c>
    </row>
    <row r="34" spans="1:17" s="89" customFormat="1">
      <c r="A34" s="89" t="s">
        <v>17</v>
      </c>
      <c r="B34" s="89" t="s">
        <v>149</v>
      </c>
      <c r="C34" s="89" t="s">
        <v>18</v>
      </c>
      <c r="D34" s="89" t="s">
        <v>264</v>
      </c>
      <c r="E34" s="123" t="s">
        <v>1249</v>
      </c>
      <c r="G34" s="89" t="s">
        <v>20</v>
      </c>
      <c r="H34" s="89" t="s">
        <v>179</v>
      </c>
      <c r="I34" s="89" t="s">
        <v>551</v>
      </c>
      <c r="J34" s="89" t="s">
        <v>552</v>
      </c>
      <c r="K34" s="126">
        <v>2</v>
      </c>
      <c r="L34"/>
      <c r="M34" s="89" t="s">
        <v>20</v>
      </c>
      <c r="N34" s="89" t="s">
        <v>179</v>
      </c>
      <c r="O34" s="89" t="s">
        <v>523</v>
      </c>
      <c r="P34" s="89" t="s">
        <v>524</v>
      </c>
      <c r="Q34" s="136">
        <v>8</v>
      </c>
    </row>
    <row r="35" spans="1:17" s="89" customFormat="1">
      <c r="A35" s="89" t="s">
        <v>17</v>
      </c>
      <c r="B35" s="89" t="s">
        <v>149</v>
      </c>
      <c r="C35" s="89" t="s">
        <v>18</v>
      </c>
      <c r="D35" s="89" t="s">
        <v>264</v>
      </c>
      <c r="E35" s="123" t="s">
        <v>89</v>
      </c>
      <c r="G35" s="89" t="s">
        <v>20</v>
      </c>
      <c r="H35" s="89" t="s">
        <v>179</v>
      </c>
      <c r="I35" s="89" t="s">
        <v>554</v>
      </c>
      <c r="J35" s="89" t="s">
        <v>555</v>
      </c>
      <c r="K35" s="126">
        <v>6</v>
      </c>
      <c r="L35"/>
      <c r="M35" s="89" t="s">
        <v>20</v>
      </c>
      <c r="N35" s="89" t="s">
        <v>179</v>
      </c>
      <c r="O35" s="89" t="s">
        <v>526</v>
      </c>
      <c r="P35" s="89" t="s">
        <v>527</v>
      </c>
      <c r="Q35" s="136">
        <v>4</v>
      </c>
    </row>
    <row r="36" spans="1:17" s="89" customFormat="1" ht="15.75" thickBot="1">
      <c r="A36" s="89" t="s">
        <v>17</v>
      </c>
      <c r="B36" s="89" t="s">
        <v>149</v>
      </c>
      <c r="C36" s="89" t="s">
        <v>18</v>
      </c>
      <c r="D36" s="89" t="s">
        <v>264</v>
      </c>
      <c r="E36" s="123" t="s">
        <v>112</v>
      </c>
      <c r="G36" s="124" t="s">
        <v>1203</v>
      </c>
      <c r="H36" s="124"/>
      <c r="I36" s="124"/>
      <c r="J36" s="124"/>
      <c r="K36" s="127">
        <v>110</v>
      </c>
      <c r="L36"/>
      <c r="M36" s="89" t="s">
        <v>20</v>
      </c>
      <c r="N36" s="89" t="s">
        <v>179</v>
      </c>
      <c r="O36" s="89" t="s">
        <v>529</v>
      </c>
      <c r="P36" s="89" t="s">
        <v>530</v>
      </c>
      <c r="Q36" s="136">
        <v>3</v>
      </c>
    </row>
    <row r="37" spans="1:17" s="89" customFormat="1">
      <c r="A37" s="89" t="s">
        <v>17</v>
      </c>
      <c r="B37" s="89" t="s">
        <v>149</v>
      </c>
      <c r="C37" s="89" t="s">
        <v>18</v>
      </c>
      <c r="D37" s="89" t="s">
        <v>264</v>
      </c>
      <c r="E37" s="123" t="s">
        <v>1090</v>
      </c>
      <c r="G37"/>
      <c r="H37"/>
      <c r="I37"/>
      <c r="J37"/>
      <c r="K37"/>
      <c r="L37"/>
      <c r="M37" s="89" t="s">
        <v>20</v>
      </c>
      <c r="N37" s="89" t="s">
        <v>179</v>
      </c>
      <c r="O37" s="89" t="s">
        <v>21</v>
      </c>
      <c r="P37" s="89" t="s">
        <v>532</v>
      </c>
      <c r="Q37" s="136">
        <v>33</v>
      </c>
    </row>
    <row r="38" spans="1:17" s="89" customFormat="1">
      <c r="A38" s="89" t="s">
        <v>17</v>
      </c>
      <c r="B38" s="89" t="s">
        <v>149</v>
      </c>
      <c r="C38" s="89" t="s">
        <v>266</v>
      </c>
      <c r="D38" s="89" t="s">
        <v>267</v>
      </c>
      <c r="E38" s="123" t="s">
        <v>28</v>
      </c>
      <c r="G38"/>
      <c r="H38"/>
      <c r="I38"/>
      <c r="J38"/>
      <c r="K38"/>
      <c r="L38"/>
      <c r="M38" s="89" t="s">
        <v>20</v>
      </c>
      <c r="N38" s="89" t="s">
        <v>179</v>
      </c>
      <c r="O38" s="89" t="s">
        <v>22</v>
      </c>
      <c r="P38" s="89" t="s">
        <v>534</v>
      </c>
      <c r="Q38" s="136">
        <v>8</v>
      </c>
    </row>
    <row r="39" spans="1:17" s="89" customFormat="1">
      <c r="A39" s="89" t="s">
        <v>17</v>
      </c>
      <c r="B39" s="89" t="s">
        <v>149</v>
      </c>
      <c r="C39" s="89" t="s">
        <v>266</v>
      </c>
      <c r="D39" s="89" t="s">
        <v>267</v>
      </c>
      <c r="E39" s="123" t="s">
        <v>62</v>
      </c>
      <c r="G39"/>
      <c r="H39"/>
      <c r="I39"/>
      <c r="J39"/>
      <c r="K39"/>
      <c r="L39"/>
      <c r="M39" s="89" t="s">
        <v>20</v>
      </c>
      <c r="N39" s="89" t="s">
        <v>179</v>
      </c>
      <c r="O39" s="89" t="s">
        <v>536</v>
      </c>
      <c r="P39" s="89" t="s">
        <v>537</v>
      </c>
      <c r="Q39" s="136">
        <v>9</v>
      </c>
    </row>
    <row r="40" spans="1:17" s="89" customFormat="1">
      <c r="A40" s="89" t="s">
        <v>17</v>
      </c>
      <c r="B40" s="89" t="s">
        <v>149</v>
      </c>
      <c r="C40" s="89" t="s">
        <v>266</v>
      </c>
      <c r="D40" s="89" t="s">
        <v>267</v>
      </c>
      <c r="E40" s="123" t="s">
        <v>1192</v>
      </c>
      <c r="G40"/>
      <c r="H40"/>
      <c r="I40"/>
      <c r="J40"/>
      <c r="K40"/>
      <c r="L40"/>
      <c r="M40" s="89" t="s">
        <v>20</v>
      </c>
      <c r="N40" s="89" t="s">
        <v>179</v>
      </c>
      <c r="O40" s="89" t="s">
        <v>539</v>
      </c>
      <c r="P40" s="89" t="s">
        <v>540</v>
      </c>
      <c r="Q40" s="136">
        <v>9</v>
      </c>
    </row>
    <row r="41" spans="1:17" s="89" customFormat="1">
      <c r="A41" s="89" t="s">
        <v>17</v>
      </c>
      <c r="B41" s="89" t="s">
        <v>149</v>
      </c>
      <c r="C41" s="89" t="s">
        <v>266</v>
      </c>
      <c r="D41" s="89" t="s">
        <v>267</v>
      </c>
      <c r="E41" s="123" t="s">
        <v>44</v>
      </c>
      <c r="G41"/>
      <c r="H41"/>
      <c r="I41"/>
      <c r="J41"/>
      <c r="K41"/>
      <c r="L41"/>
      <c r="M41" s="89" t="s">
        <v>20</v>
      </c>
      <c r="N41" s="89" t="s">
        <v>179</v>
      </c>
      <c r="O41" s="89" t="s">
        <v>542</v>
      </c>
      <c r="P41" s="89" t="s">
        <v>543</v>
      </c>
      <c r="Q41" s="136">
        <v>15</v>
      </c>
    </row>
    <row r="42" spans="1:17" s="89" customFormat="1">
      <c r="A42" s="89" t="s">
        <v>17</v>
      </c>
      <c r="B42" s="89" t="s">
        <v>149</v>
      </c>
      <c r="C42" s="89" t="s">
        <v>269</v>
      </c>
      <c r="D42" s="89" t="s">
        <v>270</v>
      </c>
      <c r="E42" s="123" t="s">
        <v>53</v>
      </c>
      <c r="G42"/>
      <c r="H42"/>
      <c r="I42"/>
      <c r="J42"/>
      <c r="K42"/>
      <c r="L42"/>
      <c r="M42" s="89" t="s">
        <v>20</v>
      </c>
      <c r="N42" s="89" t="s">
        <v>179</v>
      </c>
      <c r="O42" s="89" t="s">
        <v>545</v>
      </c>
      <c r="P42" s="89" t="s">
        <v>546</v>
      </c>
      <c r="Q42" s="136">
        <v>10</v>
      </c>
    </row>
    <row r="43" spans="1:17" s="89" customFormat="1">
      <c r="A43" s="89" t="s">
        <v>17</v>
      </c>
      <c r="B43" s="89" t="s">
        <v>149</v>
      </c>
      <c r="C43" s="89" t="s">
        <v>269</v>
      </c>
      <c r="D43" s="89" t="s">
        <v>270</v>
      </c>
      <c r="E43" s="123" t="s">
        <v>1192</v>
      </c>
      <c r="G43"/>
      <c r="H43"/>
      <c r="I43"/>
      <c r="J43"/>
      <c r="K43"/>
      <c r="L43"/>
      <c r="M43" s="89" t="s">
        <v>20</v>
      </c>
      <c r="N43" s="89" t="s">
        <v>179</v>
      </c>
      <c r="O43" s="89" t="s">
        <v>548</v>
      </c>
      <c r="P43" s="89" t="s">
        <v>549</v>
      </c>
      <c r="Q43" s="136">
        <v>1</v>
      </c>
    </row>
    <row r="44" spans="1:17" s="89" customFormat="1">
      <c r="A44" s="89" t="s">
        <v>17</v>
      </c>
      <c r="B44" s="89" t="s">
        <v>149</v>
      </c>
      <c r="C44" s="89" t="s">
        <v>269</v>
      </c>
      <c r="D44" s="89" t="s">
        <v>270</v>
      </c>
      <c r="E44" s="123" t="s">
        <v>112</v>
      </c>
      <c r="G44"/>
      <c r="H44"/>
      <c r="I44"/>
      <c r="J44"/>
      <c r="K44"/>
      <c r="L44"/>
      <c r="M44" s="89" t="s">
        <v>20</v>
      </c>
      <c r="N44" s="89" t="s">
        <v>179</v>
      </c>
      <c r="O44" s="89" t="s">
        <v>551</v>
      </c>
      <c r="P44" s="89" t="s">
        <v>552</v>
      </c>
      <c r="Q44" s="136">
        <v>8</v>
      </c>
    </row>
    <row r="45" spans="1:17" s="89" customFormat="1">
      <c r="A45" s="89" t="s">
        <v>17</v>
      </c>
      <c r="B45" s="89" t="s">
        <v>149</v>
      </c>
      <c r="C45" s="89" t="s">
        <v>272</v>
      </c>
      <c r="D45" s="89" t="s">
        <v>273</v>
      </c>
      <c r="E45" s="123" t="s">
        <v>1192</v>
      </c>
      <c r="G45"/>
      <c r="H45"/>
      <c r="I45"/>
      <c r="J45"/>
      <c r="K45"/>
      <c r="L45"/>
      <c r="M45" s="89" t="s">
        <v>20</v>
      </c>
      <c r="N45" s="89" t="s">
        <v>179</v>
      </c>
      <c r="O45" s="89" t="s">
        <v>554</v>
      </c>
      <c r="P45" s="89" t="s">
        <v>555</v>
      </c>
      <c r="Q45" s="136">
        <v>13</v>
      </c>
    </row>
    <row r="46" spans="1:17" s="89" customFormat="1" ht="15.75" thickBot="1">
      <c r="A46" s="89" t="s">
        <v>17</v>
      </c>
      <c r="B46" s="89" t="s">
        <v>149</v>
      </c>
      <c r="C46" s="89" t="s">
        <v>272</v>
      </c>
      <c r="D46" s="89" t="s">
        <v>273</v>
      </c>
      <c r="E46" s="123" t="s">
        <v>44</v>
      </c>
      <c r="G46"/>
      <c r="H46"/>
      <c r="I46"/>
      <c r="J46"/>
      <c r="K46"/>
      <c r="L46"/>
      <c r="M46" s="124" t="s">
        <v>1203</v>
      </c>
      <c r="N46" s="124"/>
      <c r="O46" s="124"/>
      <c r="P46" s="124"/>
      <c r="Q46" s="137">
        <v>281</v>
      </c>
    </row>
    <row r="47" spans="1:17" s="89" customFormat="1">
      <c r="A47" s="89" t="s">
        <v>17</v>
      </c>
      <c r="B47" s="89" t="s">
        <v>149</v>
      </c>
      <c r="C47" s="89" t="s">
        <v>272</v>
      </c>
      <c r="D47" s="89" t="s">
        <v>273</v>
      </c>
      <c r="E47" s="123" t="s">
        <v>1088</v>
      </c>
      <c r="G47"/>
      <c r="H47"/>
      <c r="I47"/>
      <c r="J47"/>
      <c r="K47"/>
      <c r="L47"/>
      <c r="M47"/>
      <c r="N47"/>
      <c r="O47"/>
      <c r="P47"/>
      <c r="Q47" s="131"/>
    </row>
    <row r="48" spans="1:17" s="89" customFormat="1">
      <c r="A48" s="89" t="s">
        <v>17</v>
      </c>
      <c r="B48" s="89" t="s">
        <v>149</v>
      </c>
      <c r="C48" s="89" t="s">
        <v>275</v>
      </c>
      <c r="D48" s="89" t="s">
        <v>276</v>
      </c>
      <c r="E48" s="123" t="s">
        <v>1192</v>
      </c>
      <c r="G48"/>
      <c r="H48"/>
      <c r="I48"/>
      <c r="J48"/>
      <c r="K48"/>
      <c r="L48"/>
      <c r="M48"/>
      <c r="N48"/>
      <c r="O48"/>
      <c r="P48"/>
      <c r="Q48" s="131"/>
    </row>
    <row r="49" spans="1:17" s="89" customFormat="1">
      <c r="A49" s="89" t="s">
        <v>17</v>
      </c>
      <c r="B49" s="89" t="s">
        <v>149</v>
      </c>
      <c r="C49" s="89" t="s">
        <v>275</v>
      </c>
      <c r="D49" s="89" t="s">
        <v>276</v>
      </c>
      <c r="E49" s="123" t="s">
        <v>44</v>
      </c>
      <c r="G49"/>
      <c r="H49"/>
      <c r="I49"/>
      <c r="J49"/>
      <c r="K49"/>
      <c r="L49"/>
      <c r="M49"/>
      <c r="N49"/>
      <c r="O49"/>
      <c r="P49"/>
      <c r="Q49" s="131"/>
    </row>
    <row r="50" spans="1:17" s="89" customFormat="1">
      <c r="A50" s="89" t="s">
        <v>17</v>
      </c>
      <c r="B50" s="89" t="s">
        <v>149</v>
      </c>
      <c r="C50" s="89" t="s">
        <v>275</v>
      </c>
      <c r="D50" s="89" t="s">
        <v>276</v>
      </c>
      <c r="E50" s="123" t="s">
        <v>89</v>
      </c>
      <c r="G50"/>
      <c r="H50"/>
      <c r="I50"/>
      <c r="J50"/>
      <c r="K50"/>
      <c r="L50"/>
      <c r="M50"/>
      <c r="N50"/>
      <c r="O50"/>
      <c r="P50"/>
      <c r="Q50" s="131"/>
    </row>
    <row r="51" spans="1:17" s="89" customFormat="1">
      <c r="A51" s="89" t="s">
        <v>17</v>
      </c>
      <c r="B51" s="89" t="s">
        <v>149</v>
      </c>
      <c r="C51" s="89" t="s">
        <v>275</v>
      </c>
      <c r="D51" s="89" t="s">
        <v>276</v>
      </c>
      <c r="E51" s="123" t="s">
        <v>112</v>
      </c>
      <c r="G51"/>
      <c r="H51"/>
      <c r="I51"/>
      <c r="J51"/>
      <c r="K51"/>
      <c r="L51"/>
      <c r="M51"/>
      <c r="N51"/>
      <c r="O51"/>
      <c r="P51"/>
      <c r="Q51" s="131"/>
    </row>
    <row r="52" spans="1:17" s="89" customFormat="1">
      <c r="A52" s="89" t="s">
        <v>153</v>
      </c>
      <c r="B52" s="89" t="s">
        <v>154</v>
      </c>
      <c r="C52" s="89" t="s">
        <v>226</v>
      </c>
      <c r="D52" s="89" t="s">
        <v>278</v>
      </c>
      <c r="E52" s="123" t="s">
        <v>1087</v>
      </c>
      <c r="G52"/>
      <c r="H52"/>
      <c r="I52"/>
      <c r="J52"/>
      <c r="K52"/>
      <c r="L52"/>
      <c r="M52"/>
      <c r="N52"/>
      <c r="O52"/>
      <c r="P52"/>
      <c r="Q52" s="131"/>
    </row>
    <row r="53" spans="1:17" s="89" customFormat="1">
      <c r="A53" s="89" t="s">
        <v>153</v>
      </c>
      <c r="B53" s="89" t="s">
        <v>154</v>
      </c>
      <c r="C53" s="89" t="s">
        <v>226</v>
      </c>
      <c r="D53" s="89" t="s">
        <v>278</v>
      </c>
      <c r="E53" s="123" t="s">
        <v>115</v>
      </c>
      <c r="G53"/>
      <c r="H53"/>
      <c r="I53"/>
      <c r="J53"/>
      <c r="K53"/>
      <c r="L53"/>
      <c r="M53"/>
      <c r="N53"/>
      <c r="O53"/>
      <c r="P53"/>
      <c r="Q53" s="131"/>
    </row>
    <row r="54" spans="1:17" s="89" customFormat="1">
      <c r="A54" s="89" t="s">
        <v>153</v>
      </c>
      <c r="B54" s="89" t="s">
        <v>154</v>
      </c>
      <c r="C54" s="89" t="s">
        <v>280</v>
      </c>
      <c r="D54" s="89" t="s">
        <v>281</v>
      </c>
      <c r="E54" s="123" t="s">
        <v>1087</v>
      </c>
      <c r="G54"/>
      <c r="H54"/>
      <c r="I54"/>
      <c r="J54"/>
      <c r="K54"/>
      <c r="L54"/>
      <c r="M54"/>
      <c r="N54"/>
      <c r="O54"/>
      <c r="P54"/>
      <c r="Q54" s="131"/>
    </row>
    <row r="55" spans="1:17" s="89" customFormat="1">
      <c r="A55" s="89" t="s">
        <v>153</v>
      </c>
      <c r="B55" s="89" t="s">
        <v>154</v>
      </c>
      <c r="C55" s="89" t="s">
        <v>284</v>
      </c>
      <c r="D55" s="89" t="s">
        <v>285</v>
      </c>
      <c r="E55" s="123" t="s">
        <v>1153</v>
      </c>
      <c r="G55"/>
      <c r="H55"/>
      <c r="I55"/>
      <c r="J55"/>
      <c r="K55"/>
      <c r="L55"/>
      <c r="M55"/>
      <c r="N55"/>
      <c r="O55"/>
      <c r="P55"/>
      <c r="Q55" s="131"/>
    </row>
    <row r="56" spans="1:17" s="89" customFormat="1">
      <c r="A56" s="89" t="s">
        <v>153</v>
      </c>
      <c r="B56" s="89" t="s">
        <v>154</v>
      </c>
      <c r="C56" s="89" t="s">
        <v>287</v>
      </c>
      <c r="D56" s="89" t="s">
        <v>288</v>
      </c>
      <c r="E56" s="123" t="s">
        <v>1099</v>
      </c>
      <c r="G56"/>
      <c r="H56"/>
      <c r="I56"/>
      <c r="J56"/>
      <c r="K56"/>
      <c r="L56"/>
      <c r="M56"/>
      <c r="N56"/>
      <c r="O56"/>
      <c r="P56"/>
      <c r="Q56" s="131"/>
    </row>
    <row r="57" spans="1:17" s="89" customFormat="1">
      <c r="A57" s="89" t="s">
        <v>153</v>
      </c>
      <c r="B57" s="89" t="s">
        <v>154</v>
      </c>
      <c r="C57" s="89" t="s">
        <v>287</v>
      </c>
      <c r="D57" s="89" t="s">
        <v>288</v>
      </c>
      <c r="E57" s="123" t="s">
        <v>1087</v>
      </c>
      <c r="G57"/>
      <c r="H57"/>
      <c r="I57"/>
      <c r="J57"/>
      <c r="K57"/>
      <c r="L57"/>
      <c r="M57"/>
      <c r="N57"/>
      <c r="O57"/>
      <c r="P57"/>
      <c r="Q57" s="131"/>
    </row>
    <row r="58" spans="1:17" s="89" customFormat="1">
      <c r="A58" s="89" t="s">
        <v>153</v>
      </c>
      <c r="B58" s="89" t="s">
        <v>154</v>
      </c>
      <c r="C58" s="89" t="s">
        <v>287</v>
      </c>
      <c r="D58" s="89" t="s">
        <v>288</v>
      </c>
      <c r="E58" s="123" t="s">
        <v>1090</v>
      </c>
      <c r="G58"/>
      <c r="H58"/>
      <c r="I58"/>
      <c r="J58"/>
      <c r="K58"/>
      <c r="L58"/>
      <c r="M58"/>
      <c r="N58"/>
      <c r="O58"/>
      <c r="P58"/>
      <c r="Q58" s="131"/>
    </row>
    <row r="59" spans="1:17" s="89" customFormat="1">
      <c r="A59" s="89" t="s">
        <v>153</v>
      </c>
      <c r="B59" s="89" t="s">
        <v>154</v>
      </c>
      <c r="C59" s="89" t="s">
        <v>293</v>
      </c>
      <c r="D59" s="89" t="s">
        <v>294</v>
      </c>
      <c r="E59" s="123" t="s">
        <v>1087</v>
      </c>
      <c r="G59"/>
      <c r="H59"/>
      <c r="I59"/>
      <c r="J59"/>
      <c r="K59"/>
      <c r="L59"/>
      <c r="M59"/>
      <c r="N59"/>
      <c r="O59"/>
      <c r="P59"/>
      <c r="Q59" s="131"/>
    </row>
    <row r="60" spans="1:17" s="89" customFormat="1">
      <c r="A60" s="89" t="s">
        <v>153</v>
      </c>
      <c r="B60" s="89" t="s">
        <v>154</v>
      </c>
      <c r="C60" s="89" t="s">
        <v>293</v>
      </c>
      <c r="D60" s="89" t="s">
        <v>294</v>
      </c>
      <c r="E60" s="123" t="s">
        <v>115</v>
      </c>
      <c r="G60"/>
      <c r="H60"/>
      <c r="I60"/>
      <c r="J60"/>
      <c r="K60"/>
      <c r="L60"/>
      <c r="M60"/>
      <c r="N60"/>
      <c r="O60"/>
      <c r="P60"/>
      <c r="Q60" s="131"/>
    </row>
    <row r="61" spans="1:17" s="89" customFormat="1">
      <c r="A61" s="89" t="s">
        <v>153</v>
      </c>
      <c r="B61" s="89" t="s">
        <v>154</v>
      </c>
      <c r="C61" s="89" t="s">
        <v>296</v>
      </c>
      <c r="D61" s="89" t="s">
        <v>297</v>
      </c>
      <c r="E61" s="123" t="s">
        <v>1099</v>
      </c>
      <c r="G61"/>
      <c r="H61"/>
      <c r="I61"/>
      <c r="J61"/>
      <c r="K61"/>
      <c r="L61"/>
      <c r="M61"/>
      <c r="N61"/>
      <c r="O61"/>
      <c r="P61"/>
      <c r="Q61" s="131"/>
    </row>
    <row r="62" spans="1:17" s="89" customFormat="1">
      <c r="A62" s="89" t="s">
        <v>153</v>
      </c>
      <c r="B62" s="89" t="s">
        <v>154</v>
      </c>
      <c r="C62" s="89" t="s">
        <v>296</v>
      </c>
      <c r="D62" s="89" t="s">
        <v>297</v>
      </c>
      <c r="E62" s="123" t="s">
        <v>1090</v>
      </c>
      <c r="G62"/>
      <c r="H62"/>
      <c r="I62"/>
      <c r="J62"/>
      <c r="K62"/>
      <c r="L62"/>
      <c r="M62"/>
      <c r="N62"/>
      <c r="O62"/>
      <c r="P62"/>
      <c r="Q62" s="131"/>
    </row>
    <row r="63" spans="1:17" s="89" customFormat="1">
      <c r="A63" s="89" t="s">
        <v>153</v>
      </c>
      <c r="B63" s="89" t="s">
        <v>154</v>
      </c>
      <c r="C63" s="89" t="s">
        <v>299</v>
      </c>
      <c r="D63" s="89" t="s">
        <v>300</v>
      </c>
      <c r="E63" s="123" t="s">
        <v>1099</v>
      </c>
      <c r="G63"/>
      <c r="H63"/>
      <c r="I63"/>
      <c r="J63"/>
      <c r="K63"/>
      <c r="L63"/>
      <c r="M63"/>
      <c r="N63"/>
      <c r="O63"/>
      <c r="P63"/>
      <c r="Q63" s="131"/>
    </row>
    <row r="64" spans="1:17" s="89" customFormat="1">
      <c r="A64" s="89" t="s">
        <v>153</v>
      </c>
      <c r="B64" s="89" t="s">
        <v>154</v>
      </c>
      <c r="C64" s="89" t="s">
        <v>299</v>
      </c>
      <c r="D64" s="89" t="s">
        <v>300</v>
      </c>
      <c r="E64" s="123" t="s">
        <v>1090</v>
      </c>
      <c r="G64"/>
      <c r="H64"/>
      <c r="I64"/>
      <c r="J64"/>
      <c r="K64"/>
      <c r="L64"/>
      <c r="M64"/>
      <c r="N64"/>
      <c r="O64"/>
      <c r="P64"/>
      <c r="Q64" s="131"/>
    </row>
    <row r="65" spans="1:17" s="89" customFormat="1">
      <c r="A65" s="89" t="s">
        <v>153</v>
      </c>
      <c r="B65" s="89" t="s">
        <v>154</v>
      </c>
      <c r="C65" s="89" t="s">
        <v>302</v>
      </c>
      <c r="D65" s="89" t="s">
        <v>303</v>
      </c>
      <c r="E65" s="123" t="s">
        <v>1153</v>
      </c>
      <c r="G65"/>
      <c r="H65"/>
      <c r="I65"/>
      <c r="J65"/>
      <c r="K65"/>
      <c r="L65"/>
      <c r="M65"/>
      <c r="N65"/>
      <c r="O65"/>
      <c r="P65"/>
      <c r="Q65" s="131"/>
    </row>
    <row r="66" spans="1:17" s="89" customFormat="1">
      <c r="A66" s="89" t="s">
        <v>153</v>
      </c>
      <c r="B66" s="89" t="s">
        <v>154</v>
      </c>
      <c r="C66" s="89" t="s">
        <v>302</v>
      </c>
      <c r="D66" s="89" t="s">
        <v>303</v>
      </c>
      <c r="E66" s="123" t="s">
        <v>1087</v>
      </c>
      <c r="G66"/>
      <c r="H66"/>
      <c r="I66"/>
      <c r="J66"/>
      <c r="K66"/>
      <c r="L66"/>
      <c r="M66"/>
      <c r="N66"/>
      <c r="O66"/>
      <c r="P66"/>
      <c r="Q66" s="131"/>
    </row>
    <row r="67" spans="1:17" s="89" customFormat="1">
      <c r="A67" s="89" t="s">
        <v>153</v>
      </c>
      <c r="B67" s="89" t="s">
        <v>154</v>
      </c>
      <c r="C67" s="89" t="s">
        <v>302</v>
      </c>
      <c r="D67" s="89" t="s">
        <v>303</v>
      </c>
      <c r="E67" s="123" t="s">
        <v>1090</v>
      </c>
      <c r="G67"/>
      <c r="H67"/>
      <c r="I67"/>
      <c r="J67"/>
      <c r="K67"/>
      <c r="L67"/>
      <c r="M67"/>
      <c r="N67"/>
      <c r="O67"/>
      <c r="P67"/>
      <c r="Q67" s="131"/>
    </row>
    <row r="68" spans="1:17" s="89" customFormat="1">
      <c r="A68" s="89" t="s">
        <v>153</v>
      </c>
      <c r="B68" s="89" t="s">
        <v>154</v>
      </c>
      <c r="C68" s="89" t="s">
        <v>305</v>
      </c>
      <c r="D68" s="89" t="s">
        <v>306</v>
      </c>
      <c r="E68" s="123" t="s">
        <v>1090</v>
      </c>
      <c r="G68"/>
      <c r="H68"/>
      <c r="I68"/>
      <c r="J68"/>
      <c r="K68"/>
      <c r="L68"/>
      <c r="M68"/>
      <c r="N68"/>
      <c r="O68"/>
      <c r="P68"/>
      <c r="Q68" s="131"/>
    </row>
    <row r="69" spans="1:17" s="89" customFormat="1">
      <c r="A69" s="89" t="s">
        <v>153</v>
      </c>
      <c r="B69" s="89" t="s">
        <v>154</v>
      </c>
      <c r="C69" s="89" t="s">
        <v>308</v>
      </c>
      <c r="D69" s="89" t="s">
        <v>309</v>
      </c>
      <c r="E69" s="123" t="s">
        <v>1153</v>
      </c>
      <c r="G69"/>
      <c r="H69"/>
      <c r="I69"/>
      <c r="J69"/>
      <c r="K69"/>
      <c r="L69"/>
      <c r="M69"/>
      <c r="N69"/>
      <c r="O69"/>
      <c r="P69"/>
      <c r="Q69" s="131"/>
    </row>
    <row r="70" spans="1:17" s="89" customFormat="1">
      <c r="A70" s="89" t="s">
        <v>153</v>
      </c>
      <c r="B70" s="89" t="s">
        <v>154</v>
      </c>
      <c r="C70" s="89" t="s">
        <v>308</v>
      </c>
      <c r="D70" s="89" t="s">
        <v>309</v>
      </c>
      <c r="E70" s="123" t="s">
        <v>1087</v>
      </c>
      <c r="G70"/>
      <c r="H70"/>
      <c r="I70"/>
      <c r="J70"/>
      <c r="K70"/>
      <c r="L70"/>
      <c r="M70"/>
      <c r="N70"/>
      <c r="O70"/>
      <c r="P70"/>
      <c r="Q70" s="131"/>
    </row>
    <row r="71" spans="1:17" s="89" customFormat="1">
      <c r="A71" s="89" t="s">
        <v>153</v>
      </c>
      <c r="B71" s="89" t="s">
        <v>154</v>
      </c>
      <c r="C71" s="89" t="s">
        <v>308</v>
      </c>
      <c r="D71" s="89" t="s">
        <v>309</v>
      </c>
      <c r="E71" s="123" t="s">
        <v>1189</v>
      </c>
      <c r="G71"/>
      <c r="H71"/>
      <c r="I71"/>
      <c r="J71"/>
      <c r="K71"/>
      <c r="L71"/>
      <c r="M71"/>
      <c r="N71"/>
      <c r="O71"/>
      <c r="P71"/>
      <c r="Q71" s="131"/>
    </row>
    <row r="72" spans="1:17" s="89" customFormat="1">
      <c r="A72" s="89" t="s">
        <v>169</v>
      </c>
      <c r="B72" s="89" t="s">
        <v>170</v>
      </c>
      <c r="C72" s="89" t="s">
        <v>328</v>
      </c>
      <c r="D72" s="89" t="s">
        <v>422</v>
      </c>
      <c r="E72" s="123" t="s">
        <v>1099</v>
      </c>
      <c r="G72"/>
      <c r="H72"/>
      <c r="I72"/>
      <c r="J72"/>
      <c r="K72"/>
      <c r="M72"/>
      <c r="N72"/>
      <c r="O72"/>
      <c r="P72"/>
      <c r="Q72" s="131"/>
    </row>
    <row r="73" spans="1:17" s="89" customFormat="1">
      <c r="A73" s="89" t="s">
        <v>169</v>
      </c>
      <c r="B73" s="89" t="s">
        <v>170</v>
      </c>
      <c r="C73" s="89" t="s">
        <v>399</v>
      </c>
      <c r="D73" s="89" t="s">
        <v>424</v>
      </c>
      <c r="E73" s="123" t="s">
        <v>1099</v>
      </c>
      <c r="G73"/>
      <c r="H73"/>
      <c r="I73"/>
      <c r="J73"/>
      <c r="K73"/>
      <c r="M73"/>
      <c r="N73"/>
      <c r="O73"/>
      <c r="P73"/>
      <c r="Q73" s="131"/>
    </row>
    <row r="74" spans="1:17" s="89" customFormat="1">
      <c r="A74" s="89" t="s">
        <v>169</v>
      </c>
      <c r="B74" s="89" t="s">
        <v>170</v>
      </c>
      <c r="C74" s="89" t="s">
        <v>427</v>
      </c>
      <c r="D74" s="89" t="s">
        <v>428</v>
      </c>
      <c r="E74" s="123" t="s">
        <v>1099</v>
      </c>
      <c r="G74"/>
      <c r="H74"/>
      <c r="I74"/>
      <c r="J74"/>
      <c r="K74"/>
      <c r="Q74" s="135"/>
    </row>
    <row r="75" spans="1:17" s="89" customFormat="1">
      <c r="A75" s="89" t="s">
        <v>169</v>
      </c>
      <c r="B75" s="89" t="s">
        <v>170</v>
      </c>
      <c r="C75" s="89" t="s">
        <v>430</v>
      </c>
      <c r="D75" s="89" t="s">
        <v>431</v>
      </c>
      <c r="E75" s="123" t="s">
        <v>1099</v>
      </c>
      <c r="G75"/>
      <c r="H75"/>
      <c r="I75"/>
      <c r="J75"/>
      <c r="K75"/>
      <c r="Q75" s="135"/>
    </row>
    <row r="76" spans="1:17" s="89" customFormat="1">
      <c r="A76" s="89" t="s">
        <v>169</v>
      </c>
      <c r="B76" s="89" t="s">
        <v>170</v>
      </c>
      <c r="C76" s="89" t="s">
        <v>1172</v>
      </c>
      <c r="D76" s="89" t="s">
        <v>1856</v>
      </c>
      <c r="E76" s="123" t="s">
        <v>78</v>
      </c>
      <c r="G76"/>
      <c r="H76"/>
      <c r="I76"/>
      <c r="J76"/>
      <c r="K76"/>
      <c r="Q76" s="135"/>
    </row>
    <row r="77" spans="1:17" s="89" customFormat="1">
      <c r="A77" s="89" t="s">
        <v>169</v>
      </c>
      <c r="B77" s="89" t="s">
        <v>170</v>
      </c>
      <c r="C77" s="89" t="s">
        <v>433</v>
      </c>
      <c r="D77" s="89" t="s">
        <v>434</v>
      </c>
      <c r="E77" s="123" t="s">
        <v>1099</v>
      </c>
      <c r="G77"/>
      <c r="H77"/>
      <c r="I77"/>
      <c r="J77"/>
      <c r="K77"/>
      <c r="Q77" s="135"/>
    </row>
    <row r="78" spans="1:17" s="89" customFormat="1">
      <c r="A78" s="89" t="s">
        <v>169</v>
      </c>
      <c r="B78" s="89" t="s">
        <v>170</v>
      </c>
      <c r="C78" s="89" t="s">
        <v>433</v>
      </c>
      <c r="D78" s="89" t="s">
        <v>434</v>
      </c>
      <c r="E78" s="123" t="s">
        <v>78</v>
      </c>
      <c r="G78"/>
      <c r="H78"/>
      <c r="I78"/>
      <c r="J78"/>
      <c r="K78"/>
      <c r="Q78" s="135"/>
    </row>
    <row r="79" spans="1:17" s="89" customFormat="1">
      <c r="A79" s="89" t="s">
        <v>169</v>
      </c>
      <c r="B79" s="89" t="s">
        <v>170</v>
      </c>
      <c r="C79" s="89" t="s">
        <v>436</v>
      </c>
      <c r="D79" s="89" t="s">
        <v>437</v>
      </c>
      <c r="E79" s="123" t="s">
        <v>1099</v>
      </c>
      <c r="G79"/>
      <c r="H79"/>
      <c r="I79"/>
      <c r="J79"/>
      <c r="K79"/>
      <c r="Q79" s="135"/>
    </row>
    <row r="80" spans="1:17" s="89" customFormat="1">
      <c r="A80" s="89" t="s">
        <v>169</v>
      </c>
      <c r="B80" s="89" t="s">
        <v>170</v>
      </c>
      <c r="C80" s="89" t="s">
        <v>439</v>
      </c>
      <c r="D80" s="89" t="s">
        <v>440</v>
      </c>
      <c r="E80" s="123" t="s">
        <v>1099</v>
      </c>
      <c r="G80"/>
      <c r="H80"/>
      <c r="I80"/>
      <c r="J80"/>
      <c r="K80"/>
      <c r="Q80" s="135"/>
    </row>
    <row r="81" spans="1:17" s="89" customFormat="1">
      <c r="A81" s="89" t="s">
        <v>174</v>
      </c>
      <c r="B81" s="89" t="s">
        <v>175</v>
      </c>
      <c r="C81" s="89" t="s">
        <v>200</v>
      </c>
      <c r="D81" s="89" t="s">
        <v>448</v>
      </c>
      <c r="E81" s="123" t="s">
        <v>62</v>
      </c>
      <c r="G81"/>
      <c r="H81"/>
      <c r="I81"/>
      <c r="J81"/>
      <c r="K81"/>
      <c r="Q81" s="135"/>
    </row>
    <row r="82" spans="1:17" s="89" customFormat="1">
      <c r="A82" s="89" t="s">
        <v>174</v>
      </c>
      <c r="B82" s="89" t="s">
        <v>175</v>
      </c>
      <c r="C82" s="89" t="s">
        <v>200</v>
      </c>
      <c r="D82" s="89" t="s">
        <v>448</v>
      </c>
      <c r="E82" s="123" t="s">
        <v>1090</v>
      </c>
      <c r="G82"/>
      <c r="H82"/>
      <c r="I82"/>
      <c r="J82"/>
      <c r="K82"/>
      <c r="Q82" s="135"/>
    </row>
    <row r="83" spans="1:17" s="89" customFormat="1">
      <c r="A83" s="89" t="s">
        <v>174</v>
      </c>
      <c r="B83" s="89" t="s">
        <v>175</v>
      </c>
      <c r="C83" s="89" t="s">
        <v>464</v>
      </c>
      <c r="D83" s="89" t="s">
        <v>465</v>
      </c>
      <c r="E83" s="123" t="s">
        <v>1099</v>
      </c>
      <c r="G83"/>
      <c r="H83"/>
      <c r="I83"/>
      <c r="J83"/>
      <c r="K83"/>
      <c r="Q83" s="135"/>
    </row>
    <row r="84" spans="1:17" s="89" customFormat="1">
      <c r="A84" s="89" t="s">
        <v>174</v>
      </c>
      <c r="B84" s="89" t="s">
        <v>175</v>
      </c>
      <c r="C84" s="89" t="s">
        <v>464</v>
      </c>
      <c r="D84" s="89" t="s">
        <v>465</v>
      </c>
      <c r="E84" s="123" t="s">
        <v>1146</v>
      </c>
      <c r="G84"/>
      <c r="H84"/>
      <c r="I84"/>
      <c r="J84"/>
      <c r="K84"/>
      <c r="Q84" s="135"/>
    </row>
    <row r="85" spans="1:17" s="89" customFormat="1">
      <c r="A85" s="89" t="s">
        <v>174</v>
      </c>
      <c r="B85" s="89" t="s">
        <v>175</v>
      </c>
      <c r="C85" s="89" t="s">
        <v>482</v>
      </c>
      <c r="D85" s="89" t="s">
        <v>483</v>
      </c>
      <c r="E85" s="123" t="s">
        <v>1090</v>
      </c>
      <c r="G85"/>
      <c r="H85"/>
      <c r="I85"/>
      <c r="J85"/>
      <c r="K85"/>
      <c r="Q85" s="135"/>
    </row>
    <row r="86" spans="1:17" s="89" customFormat="1">
      <c r="A86" s="89" t="s">
        <v>174</v>
      </c>
      <c r="B86" s="89" t="s">
        <v>175</v>
      </c>
      <c r="C86" s="89" t="s">
        <v>488</v>
      </c>
      <c r="D86" s="89" t="s">
        <v>489</v>
      </c>
      <c r="E86" s="123" t="s">
        <v>1090</v>
      </c>
      <c r="G86"/>
      <c r="H86"/>
      <c r="I86"/>
      <c r="J86"/>
      <c r="K86"/>
      <c r="Q86" s="135"/>
    </row>
    <row r="87" spans="1:17" s="89" customFormat="1">
      <c r="A87" s="89" t="s">
        <v>174</v>
      </c>
      <c r="B87" s="89" t="s">
        <v>175</v>
      </c>
      <c r="C87" s="89" t="s">
        <v>360</v>
      </c>
      <c r="D87" s="89" t="s">
        <v>361</v>
      </c>
      <c r="E87" s="123" t="s">
        <v>1098</v>
      </c>
      <c r="G87"/>
      <c r="H87"/>
      <c r="I87"/>
      <c r="J87"/>
      <c r="K87"/>
      <c r="Q87" s="135"/>
    </row>
    <row r="88" spans="1:17" s="89" customFormat="1">
      <c r="A88" s="89" t="s">
        <v>174</v>
      </c>
      <c r="B88" s="89" t="s">
        <v>175</v>
      </c>
      <c r="C88" s="89" t="s">
        <v>360</v>
      </c>
      <c r="D88" s="89" t="s">
        <v>361</v>
      </c>
      <c r="E88" s="123" t="s">
        <v>1192</v>
      </c>
      <c r="G88"/>
      <c r="H88"/>
      <c r="I88"/>
      <c r="J88"/>
      <c r="K88"/>
      <c r="Q88" s="135"/>
    </row>
    <row r="89" spans="1:17" s="89" customFormat="1">
      <c r="A89" s="89" t="s">
        <v>174</v>
      </c>
      <c r="B89" s="89" t="s">
        <v>175</v>
      </c>
      <c r="C89" s="89" t="s">
        <v>494</v>
      </c>
      <c r="D89" s="89" t="s">
        <v>495</v>
      </c>
      <c r="E89" s="123" t="s">
        <v>62</v>
      </c>
      <c r="G89"/>
      <c r="H89"/>
      <c r="I89"/>
      <c r="J89"/>
      <c r="K89"/>
      <c r="Q89" s="135"/>
    </row>
    <row r="90" spans="1:17" s="89" customFormat="1">
      <c r="A90" s="89" t="s">
        <v>174</v>
      </c>
      <c r="B90" s="89" t="s">
        <v>175</v>
      </c>
      <c r="C90" s="89" t="s">
        <v>494</v>
      </c>
      <c r="D90" s="89" t="s">
        <v>495</v>
      </c>
      <c r="E90" s="123" t="s">
        <v>1098</v>
      </c>
      <c r="G90"/>
      <c r="H90"/>
      <c r="I90"/>
      <c r="J90"/>
      <c r="K90"/>
      <c r="Q90" s="135"/>
    </row>
    <row r="91" spans="1:17" s="89" customFormat="1">
      <c r="A91" s="89" t="s">
        <v>174</v>
      </c>
      <c r="B91" s="89" t="s">
        <v>175</v>
      </c>
      <c r="C91" s="89" t="s">
        <v>494</v>
      </c>
      <c r="D91" s="89" t="s">
        <v>495</v>
      </c>
      <c r="E91" s="123" t="s">
        <v>1192</v>
      </c>
      <c r="G91"/>
      <c r="H91"/>
      <c r="I91"/>
      <c r="J91"/>
      <c r="K91"/>
      <c r="Q91" s="135"/>
    </row>
    <row r="92" spans="1:17" s="89" customFormat="1">
      <c r="A92" s="89" t="s">
        <v>174</v>
      </c>
      <c r="B92" s="89" t="s">
        <v>175</v>
      </c>
      <c r="C92" s="89" t="s">
        <v>494</v>
      </c>
      <c r="D92" s="89" t="s">
        <v>495</v>
      </c>
      <c r="E92" s="123" t="s">
        <v>1090</v>
      </c>
      <c r="G92"/>
      <c r="H92"/>
      <c r="I92"/>
      <c r="J92"/>
      <c r="K92"/>
      <c r="Q92" s="135"/>
    </row>
    <row r="93" spans="1:17" s="89" customFormat="1">
      <c r="A93" s="89" t="s">
        <v>174</v>
      </c>
      <c r="B93" s="89" t="s">
        <v>1884</v>
      </c>
      <c r="C93" s="89" t="s">
        <v>494</v>
      </c>
      <c r="D93" s="89" t="s">
        <v>1884</v>
      </c>
      <c r="E93" s="123" t="s">
        <v>1090</v>
      </c>
      <c r="G93"/>
      <c r="H93"/>
      <c r="I93"/>
      <c r="J93"/>
      <c r="K93"/>
      <c r="Q93" s="135"/>
    </row>
    <row r="94" spans="1:17" s="89" customFormat="1">
      <c r="A94" s="89" t="s">
        <v>20</v>
      </c>
      <c r="B94" s="89" t="s">
        <v>179</v>
      </c>
      <c r="C94" s="89" t="s">
        <v>253</v>
      </c>
      <c r="D94" s="89" t="s">
        <v>508</v>
      </c>
      <c r="E94" s="123" t="s">
        <v>58</v>
      </c>
      <c r="G94"/>
      <c r="H94"/>
      <c r="I94"/>
      <c r="J94"/>
      <c r="K94"/>
      <c r="Q94" s="135"/>
    </row>
    <row r="95" spans="1:17" s="89" customFormat="1">
      <c r="A95" s="89" t="s">
        <v>20</v>
      </c>
      <c r="B95" s="89" t="s">
        <v>179</v>
      </c>
      <c r="C95" s="89" t="s">
        <v>310</v>
      </c>
      <c r="D95" s="89" t="s">
        <v>510</v>
      </c>
      <c r="E95" s="123" t="s">
        <v>1092</v>
      </c>
      <c r="G95"/>
      <c r="H95"/>
      <c r="I95"/>
      <c r="J95"/>
      <c r="K95"/>
      <c r="Q95" s="135"/>
    </row>
    <row r="96" spans="1:17" s="89" customFormat="1">
      <c r="A96" s="89" t="s">
        <v>20</v>
      </c>
      <c r="B96" s="89" t="s">
        <v>179</v>
      </c>
      <c r="C96" s="89" t="s">
        <v>310</v>
      </c>
      <c r="D96" s="89" t="s">
        <v>510</v>
      </c>
      <c r="E96" s="123" t="s">
        <v>1099</v>
      </c>
      <c r="G96"/>
      <c r="H96"/>
      <c r="I96"/>
      <c r="J96"/>
      <c r="K96"/>
      <c r="Q96" s="135"/>
    </row>
    <row r="97" spans="1:17" s="89" customFormat="1">
      <c r="A97" s="89" t="s">
        <v>20</v>
      </c>
      <c r="B97" s="89" t="s">
        <v>179</v>
      </c>
      <c r="C97" s="89" t="s">
        <v>310</v>
      </c>
      <c r="D97" s="89" t="s">
        <v>510</v>
      </c>
      <c r="E97" s="123" t="s">
        <v>1173</v>
      </c>
      <c r="G97"/>
      <c r="H97"/>
      <c r="I97"/>
      <c r="J97"/>
      <c r="K97"/>
      <c r="Q97" s="135"/>
    </row>
    <row r="98" spans="1:17" s="89" customFormat="1">
      <c r="A98" s="89" t="s">
        <v>20</v>
      </c>
      <c r="B98" s="89" t="s">
        <v>179</v>
      </c>
      <c r="C98" s="89" t="s">
        <v>310</v>
      </c>
      <c r="D98" s="89" t="s">
        <v>510</v>
      </c>
      <c r="E98" s="123" t="s">
        <v>53</v>
      </c>
      <c r="G98"/>
      <c r="H98"/>
      <c r="I98"/>
      <c r="J98"/>
      <c r="K98"/>
      <c r="Q98" s="135"/>
    </row>
    <row r="99" spans="1:17" s="89" customFormat="1">
      <c r="A99" s="89" t="s">
        <v>20</v>
      </c>
      <c r="B99" s="89" t="s">
        <v>179</v>
      </c>
      <c r="C99" s="89" t="s">
        <v>310</v>
      </c>
      <c r="D99" s="89" t="s">
        <v>510</v>
      </c>
      <c r="E99" s="123" t="s">
        <v>44</v>
      </c>
      <c r="G99"/>
      <c r="H99"/>
      <c r="I99"/>
      <c r="J99"/>
      <c r="K99"/>
      <c r="Q99" s="135"/>
    </row>
    <row r="100" spans="1:17" s="89" customFormat="1">
      <c r="A100" s="89" t="s">
        <v>20</v>
      </c>
      <c r="B100" s="89" t="s">
        <v>179</v>
      </c>
      <c r="C100" s="89" t="s">
        <v>1005</v>
      </c>
      <c r="D100" s="89" t="s">
        <v>1856</v>
      </c>
      <c r="E100" s="123" t="s">
        <v>65</v>
      </c>
      <c r="Q100" s="135"/>
    </row>
    <row r="101" spans="1:17" s="89" customFormat="1">
      <c r="A101" s="89" t="s">
        <v>20</v>
      </c>
      <c r="B101" s="89" t="s">
        <v>179</v>
      </c>
      <c r="C101" s="89" t="s">
        <v>499</v>
      </c>
      <c r="D101" s="89" t="s">
        <v>512</v>
      </c>
      <c r="E101" s="123" t="s">
        <v>53</v>
      </c>
      <c r="Q101" s="135"/>
    </row>
    <row r="102" spans="1:17" s="89" customFormat="1">
      <c r="A102" s="89" t="s">
        <v>20</v>
      </c>
      <c r="B102" s="89" t="s">
        <v>179</v>
      </c>
      <c r="C102" s="89" t="s">
        <v>499</v>
      </c>
      <c r="D102" s="89" t="s">
        <v>512</v>
      </c>
      <c r="E102" s="123" t="s">
        <v>55</v>
      </c>
      <c r="Q102" s="135"/>
    </row>
    <row r="103" spans="1:17" s="89" customFormat="1">
      <c r="A103" s="89" t="s">
        <v>20</v>
      </c>
      <c r="B103" s="89" t="s">
        <v>179</v>
      </c>
      <c r="C103" s="89" t="s">
        <v>499</v>
      </c>
      <c r="D103" s="89" t="s">
        <v>512</v>
      </c>
      <c r="E103" s="123" t="s">
        <v>112</v>
      </c>
      <c r="Q103" s="135"/>
    </row>
    <row r="104" spans="1:17" s="89" customFormat="1">
      <c r="A104" s="89" t="s">
        <v>20</v>
      </c>
      <c r="B104" s="89" t="s">
        <v>179</v>
      </c>
      <c r="C104" s="89" t="s">
        <v>499</v>
      </c>
      <c r="D104" s="89" t="s">
        <v>512</v>
      </c>
      <c r="E104" s="123" t="s">
        <v>113</v>
      </c>
      <c r="Q104" s="135"/>
    </row>
    <row r="105" spans="1:17" s="89" customFormat="1">
      <c r="A105" s="89" t="s">
        <v>20</v>
      </c>
      <c r="B105" s="89" t="s">
        <v>179</v>
      </c>
      <c r="C105" s="89" t="s">
        <v>595</v>
      </c>
      <c r="D105" s="89" t="s">
        <v>1856</v>
      </c>
      <c r="E105" s="123" t="s">
        <v>65</v>
      </c>
      <c r="Q105" s="135"/>
    </row>
    <row r="106" spans="1:17" s="89" customFormat="1">
      <c r="A106" s="89" t="s">
        <v>20</v>
      </c>
      <c r="B106" s="89" t="s">
        <v>179</v>
      </c>
      <c r="C106" s="89" t="s">
        <v>1117</v>
      </c>
      <c r="D106" s="89" t="s">
        <v>1856</v>
      </c>
      <c r="E106" s="123" t="s">
        <v>112</v>
      </c>
      <c r="Q106" s="135"/>
    </row>
    <row r="107" spans="1:17" s="89" customFormat="1">
      <c r="A107" s="89" t="s">
        <v>20</v>
      </c>
      <c r="B107" s="89" t="s">
        <v>179</v>
      </c>
      <c r="C107" s="89" t="s">
        <v>500</v>
      </c>
      <c r="D107" s="89" t="s">
        <v>1856</v>
      </c>
      <c r="E107" s="123" t="s">
        <v>65</v>
      </c>
      <c r="Q107" s="135"/>
    </row>
    <row r="108" spans="1:17" s="89" customFormat="1">
      <c r="A108" s="89" t="s">
        <v>20</v>
      </c>
      <c r="B108" s="89" t="s">
        <v>179</v>
      </c>
      <c r="C108" s="89" t="s">
        <v>517</v>
      </c>
      <c r="D108" s="89" t="s">
        <v>518</v>
      </c>
      <c r="E108" s="123" t="s">
        <v>1099</v>
      </c>
      <c r="Q108" s="135"/>
    </row>
    <row r="109" spans="1:17" s="89" customFormat="1">
      <c r="A109" s="89" t="s">
        <v>20</v>
      </c>
      <c r="B109" s="89" t="s">
        <v>179</v>
      </c>
      <c r="C109" s="89" t="s">
        <v>517</v>
      </c>
      <c r="D109" s="89" t="s">
        <v>518</v>
      </c>
      <c r="E109" s="123" t="s">
        <v>53</v>
      </c>
      <c r="Q109" s="135"/>
    </row>
    <row r="110" spans="1:17" s="89" customFormat="1">
      <c r="A110" s="89" t="s">
        <v>20</v>
      </c>
      <c r="B110" s="89" t="s">
        <v>179</v>
      </c>
      <c r="C110" s="89" t="s">
        <v>520</v>
      </c>
      <c r="D110" s="89" t="s">
        <v>521</v>
      </c>
      <c r="E110" s="123" t="s">
        <v>1099</v>
      </c>
      <c r="Q110" s="135"/>
    </row>
    <row r="111" spans="1:17" s="89" customFormat="1">
      <c r="A111" s="89" t="s">
        <v>20</v>
      </c>
      <c r="B111" s="89" t="s">
        <v>179</v>
      </c>
      <c r="C111" s="89" t="s">
        <v>520</v>
      </c>
      <c r="D111" s="89" t="s">
        <v>521</v>
      </c>
      <c r="E111" s="123" t="s">
        <v>1154</v>
      </c>
      <c r="Q111" s="135"/>
    </row>
    <row r="112" spans="1:17" s="89" customFormat="1">
      <c r="A112" s="89" t="s">
        <v>20</v>
      </c>
      <c r="B112" s="89" t="s">
        <v>179</v>
      </c>
      <c r="C112" s="89" t="s">
        <v>520</v>
      </c>
      <c r="D112" s="89" t="s">
        <v>521</v>
      </c>
      <c r="E112" s="123" t="s">
        <v>115</v>
      </c>
      <c r="Q112" s="135"/>
    </row>
    <row r="113" spans="1:17" s="89" customFormat="1">
      <c r="A113" s="89" t="s">
        <v>20</v>
      </c>
      <c r="B113" s="89" t="s">
        <v>179</v>
      </c>
      <c r="C113" s="89" t="s">
        <v>523</v>
      </c>
      <c r="D113" s="89" t="s">
        <v>524</v>
      </c>
      <c r="E113" s="123" t="s">
        <v>1099</v>
      </c>
      <c r="Q113" s="135"/>
    </row>
    <row r="114" spans="1:17" s="89" customFormat="1">
      <c r="A114" s="89" t="s">
        <v>20</v>
      </c>
      <c r="B114" s="89" t="s">
        <v>179</v>
      </c>
      <c r="C114" s="89" t="s">
        <v>523</v>
      </c>
      <c r="D114" s="89" t="s">
        <v>524</v>
      </c>
      <c r="E114" s="123" t="s">
        <v>53</v>
      </c>
      <c r="Q114" s="135"/>
    </row>
    <row r="115" spans="1:17" s="89" customFormat="1">
      <c r="A115" s="89" t="s">
        <v>20</v>
      </c>
      <c r="B115" s="89" t="s">
        <v>179</v>
      </c>
      <c r="C115" s="89" t="s">
        <v>523</v>
      </c>
      <c r="D115" s="89" t="s">
        <v>524</v>
      </c>
      <c r="E115" s="123" t="s">
        <v>112</v>
      </c>
      <c r="Q115" s="135"/>
    </row>
    <row r="116" spans="1:17" s="89" customFormat="1">
      <c r="A116" s="89" t="s">
        <v>20</v>
      </c>
      <c r="B116" s="89" t="s">
        <v>179</v>
      </c>
      <c r="C116" s="89" t="s">
        <v>523</v>
      </c>
      <c r="D116" s="89" t="s">
        <v>524</v>
      </c>
      <c r="E116" s="123" t="s">
        <v>1154</v>
      </c>
      <c r="Q116" s="135"/>
    </row>
    <row r="117" spans="1:17" s="89" customFormat="1">
      <c r="A117" s="89" t="s">
        <v>20</v>
      </c>
      <c r="B117" s="89" t="s">
        <v>179</v>
      </c>
      <c r="C117" s="89" t="s">
        <v>973</v>
      </c>
      <c r="D117" s="89" t="s">
        <v>1856</v>
      </c>
      <c r="E117" s="123" t="s">
        <v>65</v>
      </c>
      <c r="Q117" s="135"/>
    </row>
    <row r="118" spans="1:17" s="89" customFormat="1">
      <c r="A118" s="89" t="s">
        <v>20</v>
      </c>
      <c r="B118" s="89" t="s">
        <v>179</v>
      </c>
      <c r="C118" s="89" t="s">
        <v>597</v>
      </c>
      <c r="D118" s="89" t="s">
        <v>1856</v>
      </c>
      <c r="E118" s="123" t="s">
        <v>65</v>
      </c>
      <c r="Q118" s="135"/>
    </row>
    <row r="119" spans="1:17" s="89" customFormat="1">
      <c r="A119" s="89" t="s">
        <v>20</v>
      </c>
      <c r="B119" s="89" t="s">
        <v>179</v>
      </c>
      <c r="C119" s="89" t="s">
        <v>1151</v>
      </c>
      <c r="D119" s="89" t="s">
        <v>1856</v>
      </c>
      <c r="E119" s="123" t="s">
        <v>65</v>
      </c>
      <c r="Q119" s="135"/>
    </row>
    <row r="120" spans="1:17" s="89" customFormat="1">
      <c r="A120" s="89" t="s">
        <v>20</v>
      </c>
      <c r="B120" s="89" t="s">
        <v>179</v>
      </c>
      <c r="C120" s="89" t="s">
        <v>1150</v>
      </c>
      <c r="D120" s="89" t="s">
        <v>1856</v>
      </c>
      <c r="E120" s="123" t="s">
        <v>65</v>
      </c>
      <c r="Q120" s="135"/>
    </row>
    <row r="121" spans="1:17" s="89" customFormat="1">
      <c r="A121" s="89" t="s">
        <v>20</v>
      </c>
      <c r="B121" s="89" t="s">
        <v>179</v>
      </c>
      <c r="C121" s="89" t="s">
        <v>526</v>
      </c>
      <c r="D121" s="89" t="s">
        <v>527</v>
      </c>
      <c r="E121" s="123" t="s">
        <v>115</v>
      </c>
      <c r="Q121" s="135"/>
    </row>
    <row r="122" spans="1:17" s="89" customFormat="1">
      <c r="A122" s="89" t="s">
        <v>20</v>
      </c>
      <c r="B122" s="89" t="s">
        <v>179</v>
      </c>
      <c r="C122" s="89" t="s">
        <v>526</v>
      </c>
      <c r="D122" s="89" t="s">
        <v>527</v>
      </c>
      <c r="E122" s="123" t="s">
        <v>1090</v>
      </c>
      <c r="Q122" s="135"/>
    </row>
    <row r="123" spans="1:17" s="89" customFormat="1">
      <c r="A123" s="89" t="s">
        <v>20</v>
      </c>
      <c r="B123" s="89" t="s">
        <v>179</v>
      </c>
      <c r="C123" s="89" t="s">
        <v>529</v>
      </c>
      <c r="D123" s="89" t="s">
        <v>530</v>
      </c>
      <c r="E123" s="123" t="s">
        <v>1099</v>
      </c>
      <c r="Q123" s="135"/>
    </row>
    <row r="124" spans="1:17" s="89" customFormat="1">
      <c r="A124" s="89" t="s">
        <v>20</v>
      </c>
      <c r="B124" s="89" t="s">
        <v>179</v>
      </c>
      <c r="C124" s="89" t="s">
        <v>529</v>
      </c>
      <c r="D124" s="89" t="s">
        <v>530</v>
      </c>
      <c r="E124" s="123" t="s">
        <v>112</v>
      </c>
      <c r="Q124" s="135"/>
    </row>
    <row r="125" spans="1:17" s="89" customFormat="1">
      <c r="A125" s="89" t="s">
        <v>20</v>
      </c>
      <c r="B125" s="89" t="s">
        <v>179</v>
      </c>
      <c r="C125" s="89" t="s">
        <v>529</v>
      </c>
      <c r="D125" s="89" t="s">
        <v>530</v>
      </c>
      <c r="E125" s="123" t="s">
        <v>1154</v>
      </c>
      <c r="Q125" s="135"/>
    </row>
    <row r="126" spans="1:17" s="89" customFormat="1">
      <c r="A126" s="89" t="s">
        <v>20</v>
      </c>
      <c r="B126" s="89" t="s">
        <v>179</v>
      </c>
      <c r="C126" s="89" t="s">
        <v>21</v>
      </c>
      <c r="D126" s="89" t="s">
        <v>532</v>
      </c>
      <c r="E126" s="123" t="s">
        <v>15</v>
      </c>
      <c r="Q126" s="135"/>
    </row>
    <row r="127" spans="1:17" s="89" customFormat="1">
      <c r="A127" s="89" t="s">
        <v>20</v>
      </c>
      <c r="B127" s="89" t="s">
        <v>179</v>
      </c>
      <c r="C127" s="89" t="s">
        <v>21</v>
      </c>
      <c r="D127" s="89" t="s">
        <v>532</v>
      </c>
      <c r="E127" s="123" t="s">
        <v>1092</v>
      </c>
      <c r="Q127" s="135"/>
    </row>
    <row r="128" spans="1:17" s="89" customFormat="1">
      <c r="A128" s="89" t="s">
        <v>20</v>
      </c>
      <c r="B128" s="89" t="s">
        <v>179</v>
      </c>
      <c r="C128" s="89" t="s">
        <v>21</v>
      </c>
      <c r="D128" s="89" t="s">
        <v>532</v>
      </c>
      <c r="E128" s="123" t="s">
        <v>1099</v>
      </c>
      <c r="Q128" s="135"/>
    </row>
    <row r="129" spans="1:17" s="89" customFormat="1">
      <c r="A129" s="89" t="s">
        <v>20</v>
      </c>
      <c r="B129" s="89" t="s">
        <v>179</v>
      </c>
      <c r="C129" s="89" t="s">
        <v>21</v>
      </c>
      <c r="D129" s="89" t="s">
        <v>532</v>
      </c>
      <c r="E129" s="123" t="s">
        <v>53</v>
      </c>
      <c r="Q129" s="135"/>
    </row>
    <row r="130" spans="1:17" s="89" customFormat="1">
      <c r="A130" s="89" t="s">
        <v>20</v>
      </c>
      <c r="B130" s="89" t="s">
        <v>179</v>
      </c>
      <c r="C130" s="89" t="s">
        <v>21</v>
      </c>
      <c r="D130" s="89" t="s">
        <v>532</v>
      </c>
      <c r="E130" s="123" t="s">
        <v>55</v>
      </c>
      <c r="Q130" s="135"/>
    </row>
    <row r="131" spans="1:17" s="89" customFormat="1">
      <c r="A131" s="89" t="s">
        <v>20</v>
      </c>
      <c r="B131" s="89" t="s">
        <v>179</v>
      </c>
      <c r="C131" s="89" t="s">
        <v>21</v>
      </c>
      <c r="D131" s="89" t="s">
        <v>532</v>
      </c>
      <c r="E131" s="123" t="s">
        <v>1192</v>
      </c>
      <c r="Q131" s="135"/>
    </row>
    <row r="132" spans="1:17" s="89" customFormat="1">
      <c r="A132" s="89" t="s">
        <v>20</v>
      </c>
      <c r="B132" s="89" t="s">
        <v>179</v>
      </c>
      <c r="C132" s="89" t="s">
        <v>21</v>
      </c>
      <c r="D132" s="89" t="s">
        <v>532</v>
      </c>
      <c r="E132" s="123" t="s">
        <v>112</v>
      </c>
      <c r="Q132" s="135"/>
    </row>
    <row r="133" spans="1:17" s="89" customFormat="1">
      <c r="A133" s="89" t="s">
        <v>20</v>
      </c>
      <c r="B133" s="89" t="s">
        <v>179</v>
      </c>
      <c r="C133" s="89" t="s">
        <v>21</v>
      </c>
      <c r="D133" s="89" t="s">
        <v>532</v>
      </c>
      <c r="E133" s="123" t="s">
        <v>115</v>
      </c>
      <c r="Q133" s="135"/>
    </row>
    <row r="134" spans="1:17" s="89" customFormat="1">
      <c r="A134" s="89" t="s">
        <v>20</v>
      </c>
      <c r="B134" s="89" t="s">
        <v>179</v>
      </c>
      <c r="C134" s="89" t="s">
        <v>21</v>
      </c>
      <c r="D134" s="89" t="s">
        <v>532</v>
      </c>
      <c r="E134" s="123" t="s">
        <v>1155</v>
      </c>
      <c r="Q134" s="135"/>
    </row>
    <row r="135" spans="1:17" s="89" customFormat="1">
      <c r="A135" s="89" t="s">
        <v>20</v>
      </c>
      <c r="B135" s="89" t="s">
        <v>179</v>
      </c>
      <c r="C135" s="89" t="s">
        <v>21</v>
      </c>
      <c r="D135" s="89" t="s">
        <v>532</v>
      </c>
      <c r="E135" s="123" t="s">
        <v>1090</v>
      </c>
      <c r="Q135" s="135"/>
    </row>
    <row r="136" spans="1:17" s="89" customFormat="1">
      <c r="A136" s="89" t="s">
        <v>20</v>
      </c>
      <c r="B136" s="89" t="s">
        <v>179</v>
      </c>
      <c r="C136" s="89" t="s">
        <v>1111</v>
      </c>
      <c r="D136" s="89" t="s">
        <v>1856</v>
      </c>
      <c r="E136" s="123" t="s">
        <v>112</v>
      </c>
      <c r="Q136" s="135"/>
    </row>
    <row r="137" spans="1:17" s="89" customFormat="1">
      <c r="A137" s="89" t="s">
        <v>20</v>
      </c>
      <c r="B137" s="89" t="s">
        <v>179</v>
      </c>
      <c r="C137" s="89" t="s">
        <v>22</v>
      </c>
      <c r="D137" s="89" t="s">
        <v>534</v>
      </c>
      <c r="E137" s="123" t="s">
        <v>1092</v>
      </c>
      <c r="Q137" s="135"/>
    </row>
    <row r="138" spans="1:17" s="89" customFormat="1">
      <c r="A138" s="89" t="s">
        <v>20</v>
      </c>
      <c r="B138" s="89" t="s">
        <v>179</v>
      </c>
      <c r="C138" s="89" t="s">
        <v>22</v>
      </c>
      <c r="D138" s="89" t="s">
        <v>534</v>
      </c>
      <c r="E138" s="123" t="s">
        <v>53</v>
      </c>
      <c r="Q138" s="135"/>
    </row>
    <row r="139" spans="1:17" s="89" customFormat="1">
      <c r="A139" s="89" t="s">
        <v>20</v>
      </c>
      <c r="B139" s="89" t="s">
        <v>179</v>
      </c>
      <c r="C139" s="89" t="s">
        <v>22</v>
      </c>
      <c r="D139" s="89" t="s">
        <v>534</v>
      </c>
      <c r="E139" s="123" t="s">
        <v>55</v>
      </c>
      <c r="Q139" s="135"/>
    </row>
    <row r="140" spans="1:17" s="89" customFormat="1">
      <c r="A140" s="89" t="s">
        <v>20</v>
      </c>
      <c r="B140" s="89" t="s">
        <v>179</v>
      </c>
      <c r="C140" s="89" t="s">
        <v>22</v>
      </c>
      <c r="D140" s="89" t="s">
        <v>534</v>
      </c>
      <c r="E140" s="123" t="s">
        <v>115</v>
      </c>
      <c r="Q140" s="135"/>
    </row>
    <row r="141" spans="1:17" s="89" customFormat="1">
      <c r="A141" s="89" t="s">
        <v>20</v>
      </c>
      <c r="B141" s="89" t="s">
        <v>179</v>
      </c>
      <c r="C141" s="89" t="s">
        <v>536</v>
      </c>
      <c r="D141" s="89" t="s">
        <v>537</v>
      </c>
      <c r="E141" s="123" t="s">
        <v>1099</v>
      </c>
      <c r="Q141" s="135"/>
    </row>
    <row r="142" spans="1:17" s="89" customFormat="1">
      <c r="A142" s="89" t="s">
        <v>20</v>
      </c>
      <c r="B142" s="89" t="s">
        <v>179</v>
      </c>
      <c r="C142" s="89" t="s">
        <v>536</v>
      </c>
      <c r="D142" s="89" t="s">
        <v>537</v>
      </c>
      <c r="E142" s="123" t="s">
        <v>112</v>
      </c>
      <c r="Q142" s="135"/>
    </row>
    <row r="143" spans="1:17" s="89" customFormat="1">
      <c r="A143" s="89" t="s">
        <v>20</v>
      </c>
      <c r="B143" s="89" t="s">
        <v>179</v>
      </c>
      <c r="C143" s="89" t="s">
        <v>536</v>
      </c>
      <c r="D143" s="89" t="s">
        <v>537</v>
      </c>
      <c r="E143" s="123" t="s">
        <v>1154</v>
      </c>
      <c r="Q143" s="135"/>
    </row>
    <row r="144" spans="1:17" s="89" customFormat="1">
      <c r="A144" s="89" t="s">
        <v>20</v>
      </c>
      <c r="B144" s="89" t="s">
        <v>179</v>
      </c>
      <c r="C144" s="89" t="s">
        <v>536</v>
      </c>
      <c r="D144" s="89" t="s">
        <v>537</v>
      </c>
      <c r="E144" s="123" t="s">
        <v>115</v>
      </c>
      <c r="Q144" s="135"/>
    </row>
    <row r="145" spans="1:17" s="89" customFormat="1">
      <c r="A145" s="89" t="s">
        <v>20</v>
      </c>
      <c r="B145" s="89" t="s">
        <v>179</v>
      </c>
      <c r="C145" s="89" t="s">
        <v>536</v>
      </c>
      <c r="D145" s="89" t="s">
        <v>537</v>
      </c>
      <c r="E145" s="123" t="s">
        <v>1155</v>
      </c>
      <c r="Q145" s="135"/>
    </row>
    <row r="146" spans="1:17" s="89" customFormat="1">
      <c r="A146" s="89" t="s">
        <v>20</v>
      </c>
      <c r="B146" s="89" t="s">
        <v>179</v>
      </c>
      <c r="C146" s="89" t="s">
        <v>539</v>
      </c>
      <c r="D146" s="89" t="s">
        <v>540</v>
      </c>
      <c r="E146" s="123" t="s">
        <v>1099</v>
      </c>
      <c r="Q146" s="135"/>
    </row>
    <row r="147" spans="1:17" s="89" customFormat="1">
      <c r="A147" s="89" t="s">
        <v>20</v>
      </c>
      <c r="B147" s="89" t="s">
        <v>179</v>
      </c>
      <c r="C147" s="89" t="s">
        <v>539</v>
      </c>
      <c r="D147" s="89" t="s">
        <v>540</v>
      </c>
      <c r="E147" s="123" t="s">
        <v>53</v>
      </c>
      <c r="Q147" s="135"/>
    </row>
    <row r="148" spans="1:17" s="89" customFormat="1">
      <c r="A148" s="89" t="s">
        <v>20</v>
      </c>
      <c r="B148" s="89" t="s">
        <v>179</v>
      </c>
      <c r="C148" s="89" t="s">
        <v>539</v>
      </c>
      <c r="D148" s="89" t="s">
        <v>540</v>
      </c>
      <c r="E148" s="123" t="s">
        <v>112</v>
      </c>
      <c r="Q148" s="135"/>
    </row>
    <row r="149" spans="1:17" s="89" customFormat="1">
      <c r="A149" s="89" t="s">
        <v>20</v>
      </c>
      <c r="B149" s="89" t="s">
        <v>179</v>
      </c>
      <c r="C149" s="89" t="s">
        <v>539</v>
      </c>
      <c r="D149" s="89" t="s">
        <v>540</v>
      </c>
      <c r="E149" s="123" t="s">
        <v>1154</v>
      </c>
      <c r="Q149" s="135"/>
    </row>
    <row r="150" spans="1:17" s="89" customFormat="1">
      <c r="A150" s="89" t="s">
        <v>20</v>
      </c>
      <c r="B150" s="89" t="s">
        <v>179</v>
      </c>
      <c r="C150" s="89" t="s">
        <v>1152</v>
      </c>
      <c r="D150" s="89" t="s">
        <v>1856</v>
      </c>
      <c r="E150" s="123" t="s">
        <v>65</v>
      </c>
      <c r="Q150" s="135"/>
    </row>
    <row r="151" spans="1:17" s="89" customFormat="1">
      <c r="A151" s="89" t="s">
        <v>20</v>
      </c>
      <c r="B151" s="89" t="s">
        <v>179</v>
      </c>
      <c r="C151" s="89" t="s">
        <v>542</v>
      </c>
      <c r="D151" s="89" t="s">
        <v>543</v>
      </c>
      <c r="E151" s="123" t="s">
        <v>1092</v>
      </c>
      <c r="Q151" s="135"/>
    </row>
    <row r="152" spans="1:17" s="89" customFormat="1">
      <c r="A152" s="89" t="s">
        <v>20</v>
      </c>
      <c r="B152" s="89" t="s">
        <v>179</v>
      </c>
      <c r="C152" s="89" t="s">
        <v>542</v>
      </c>
      <c r="D152" s="89" t="s">
        <v>543</v>
      </c>
      <c r="E152" s="123" t="s">
        <v>1099</v>
      </c>
      <c r="Q152" s="135"/>
    </row>
    <row r="153" spans="1:17" s="89" customFormat="1">
      <c r="A153" s="89" t="s">
        <v>20</v>
      </c>
      <c r="B153" s="89" t="s">
        <v>179</v>
      </c>
      <c r="C153" s="89" t="s">
        <v>542</v>
      </c>
      <c r="D153" s="89" t="s">
        <v>543</v>
      </c>
      <c r="E153" s="123" t="s">
        <v>53</v>
      </c>
      <c r="Q153" s="135"/>
    </row>
    <row r="154" spans="1:17" s="89" customFormat="1">
      <c r="A154" s="89" t="s">
        <v>20</v>
      </c>
      <c r="B154" s="89" t="s">
        <v>179</v>
      </c>
      <c r="C154" s="89" t="s">
        <v>542</v>
      </c>
      <c r="D154" s="89" t="s">
        <v>543</v>
      </c>
      <c r="E154" s="123" t="s">
        <v>112</v>
      </c>
      <c r="Q154" s="135"/>
    </row>
    <row r="155" spans="1:17" s="89" customFormat="1">
      <c r="A155" s="89" t="s">
        <v>20</v>
      </c>
      <c r="B155" s="89" t="s">
        <v>179</v>
      </c>
      <c r="C155" s="89" t="s">
        <v>542</v>
      </c>
      <c r="D155" s="89" t="s">
        <v>543</v>
      </c>
      <c r="E155" s="123" t="s">
        <v>1154</v>
      </c>
      <c r="Q155" s="135"/>
    </row>
    <row r="156" spans="1:17" s="89" customFormat="1">
      <c r="A156" s="89" t="s">
        <v>20</v>
      </c>
      <c r="B156" s="89" t="s">
        <v>179</v>
      </c>
      <c r="C156" s="89" t="s">
        <v>542</v>
      </c>
      <c r="D156" s="89" t="s">
        <v>543</v>
      </c>
      <c r="E156" s="123" t="s">
        <v>1155</v>
      </c>
      <c r="Q156" s="135"/>
    </row>
    <row r="157" spans="1:17" s="89" customFormat="1">
      <c r="A157" s="89" t="s">
        <v>20</v>
      </c>
      <c r="B157" s="89" t="s">
        <v>179</v>
      </c>
      <c r="C157" s="89" t="s">
        <v>682</v>
      </c>
      <c r="D157" s="89" t="s">
        <v>1856</v>
      </c>
      <c r="E157" s="123" t="s">
        <v>65</v>
      </c>
      <c r="Q157" s="135"/>
    </row>
    <row r="158" spans="1:17" s="89" customFormat="1">
      <c r="A158" s="89" t="s">
        <v>20</v>
      </c>
      <c r="B158" s="89" t="s">
        <v>179</v>
      </c>
      <c r="C158" s="89" t="s">
        <v>545</v>
      </c>
      <c r="D158" s="89" t="s">
        <v>546</v>
      </c>
      <c r="E158" s="123" t="s">
        <v>1099</v>
      </c>
      <c r="Q158" s="135"/>
    </row>
    <row r="159" spans="1:17" s="89" customFormat="1">
      <c r="A159" s="89" t="s">
        <v>20</v>
      </c>
      <c r="B159" s="89" t="s">
        <v>179</v>
      </c>
      <c r="C159" s="89" t="s">
        <v>545</v>
      </c>
      <c r="D159" s="89" t="s">
        <v>546</v>
      </c>
      <c r="E159" s="123" t="s">
        <v>53</v>
      </c>
      <c r="Q159" s="135"/>
    </row>
    <row r="160" spans="1:17" s="89" customFormat="1">
      <c r="A160" s="89" t="s">
        <v>20</v>
      </c>
      <c r="B160" s="89" t="s">
        <v>179</v>
      </c>
      <c r="C160" s="89" t="s">
        <v>545</v>
      </c>
      <c r="D160" s="89" t="s">
        <v>546</v>
      </c>
      <c r="E160" s="123" t="s">
        <v>44</v>
      </c>
      <c r="Q160" s="135"/>
    </row>
    <row r="161" spans="1:17" s="89" customFormat="1">
      <c r="A161" s="89" t="s">
        <v>20</v>
      </c>
      <c r="B161" s="89" t="s">
        <v>179</v>
      </c>
      <c r="C161" s="89" t="s">
        <v>545</v>
      </c>
      <c r="D161" s="89" t="s">
        <v>546</v>
      </c>
      <c r="E161" s="123" t="s">
        <v>109</v>
      </c>
      <c r="Q161" s="135"/>
    </row>
    <row r="162" spans="1:17" s="89" customFormat="1">
      <c r="A162" s="89" t="s">
        <v>20</v>
      </c>
      <c r="B162" s="89" t="s">
        <v>179</v>
      </c>
      <c r="C162" s="89" t="s">
        <v>545</v>
      </c>
      <c r="D162" s="89" t="s">
        <v>546</v>
      </c>
      <c r="E162" s="123" t="s">
        <v>1817</v>
      </c>
      <c r="Q162" s="135"/>
    </row>
    <row r="163" spans="1:17" s="89" customFormat="1">
      <c r="A163" s="89" t="s">
        <v>20</v>
      </c>
      <c r="B163" s="89" t="s">
        <v>179</v>
      </c>
      <c r="C163" s="89" t="s">
        <v>548</v>
      </c>
      <c r="D163" s="89" t="s">
        <v>549</v>
      </c>
      <c r="E163" s="123" t="s">
        <v>1090</v>
      </c>
      <c r="Q163" s="135"/>
    </row>
    <row r="164" spans="1:17" s="89" customFormat="1">
      <c r="A164" s="89" t="s">
        <v>20</v>
      </c>
      <c r="B164" s="89" t="s">
        <v>179</v>
      </c>
      <c r="C164" s="89" t="s">
        <v>551</v>
      </c>
      <c r="D164" s="89" t="s">
        <v>552</v>
      </c>
      <c r="E164" s="123" t="s">
        <v>1099</v>
      </c>
      <c r="Q164" s="135"/>
    </row>
    <row r="165" spans="1:17" s="89" customFormat="1">
      <c r="A165" s="89" t="s">
        <v>20</v>
      </c>
      <c r="B165" s="89" t="s">
        <v>179</v>
      </c>
      <c r="C165" s="89" t="s">
        <v>551</v>
      </c>
      <c r="D165" s="89" t="s">
        <v>552</v>
      </c>
      <c r="E165" s="123" t="s">
        <v>97</v>
      </c>
      <c r="Q165" s="135"/>
    </row>
    <row r="166" spans="1:17" s="89" customFormat="1">
      <c r="A166" s="89" t="s">
        <v>20</v>
      </c>
      <c r="B166" s="89" t="s">
        <v>179</v>
      </c>
      <c r="C166" s="89" t="s">
        <v>554</v>
      </c>
      <c r="D166" s="89" t="s">
        <v>555</v>
      </c>
      <c r="E166" s="123" t="s">
        <v>1092</v>
      </c>
      <c r="Q166" s="135"/>
    </row>
    <row r="167" spans="1:17" s="89" customFormat="1">
      <c r="A167" s="89" t="s">
        <v>20</v>
      </c>
      <c r="B167" s="89" t="s">
        <v>179</v>
      </c>
      <c r="C167" s="89" t="s">
        <v>554</v>
      </c>
      <c r="D167" s="89" t="s">
        <v>555</v>
      </c>
      <c r="E167" s="123" t="s">
        <v>1099</v>
      </c>
      <c r="Q167" s="135"/>
    </row>
    <row r="168" spans="1:17" s="89" customFormat="1">
      <c r="A168" s="89" t="s">
        <v>20</v>
      </c>
      <c r="B168" s="89" t="s">
        <v>179</v>
      </c>
      <c r="C168" s="89" t="s">
        <v>554</v>
      </c>
      <c r="D168" s="89" t="s">
        <v>555</v>
      </c>
      <c r="E168" s="123" t="s">
        <v>53</v>
      </c>
      <c r="Q168" s="135"/>
    </row>
    <row r="169" spans="1:17" s="89" customFormat="1">
      <c r="A169" s="89" t="s">
        <v>20</v>
      </c>
      <c r="B169" s="89" t="s">
        <v>179</v>
      </c>
      <c r="C169" s="89" t="s">
        <v>554</v>
      </c>
      <c r="D169" s="89" t="s">
        <v>555</v>
      </c>
      <c r="E169" s="123" t="s">
        <v>109</v>
      </c>
      <c r="Q169" s="135"/>
    </row>
    <row r="170" spans="1:17" s="89" customFormat="1">
      <c r="A170" s="89" t="s">
        <v>20</v>
      </c>
      <c r="B170" s="89" t="s">
        <v>179</v>
      </c>
      <c r="C170" s="89" t="s">
        <v>554</v>
      </c>
      <c r="D170" s="89" t="s">
        <v>555</v>
      </c>
      <c r="E170" s="123" t="s">
        <v>112</v>
      </c>
      <c r="Q170" s="135"/>
    </row>
    <row r="171" spans="1:17" s="89" customFormat="1">
      <c r="A171" s="89" t="s">
        <v>20</v>
      </c>
      <c r="B171" s="89" t="s">
        <v>179</v>
      </c>
      <c r="C171" s="89" t="s">
        <v>554</v>
      </c>
      <c r="D171" s="89" t="s">
        <v>555</v>
      </c>
      <c r="E171" s="123" t="s">
        <v>113</v>
      </c>
      <c r="Q171" s="135"/>
    </row>
    <row r="172" spans="1:17" s="89" customFormat="1">
      <c r="A172" s="89" t="s">
        <v>20</v>
      </c>
      <c r="B172" s="89" t="s">
        <v>179</v>
      </c>
      <c r="C172" s="89" t="s">
        <v>1149</v>
      </c>
      <c r="D172" s="89" t="s">
        <v>1856</v>
      </c>
      <c r="E172" s="123" t="s">
        <v>65</v>
      </c>
      <c r="Q172" s="135"/>
    </row>
    <row r="173" spans="1:17" s="89" customFormat="1">
      <c r="A173" s="89" t="s">
        <v>183</v>
      </c>
      <c r="B173" s="89" t="s">
        <v>184</v>
      </c>
      <c r="C173" s="89" t="s">
        <v>219</v>
      </c>
      <c r="D173" s="89" t="s">
        <v>557</v>
      </c>
      <c r="E173" s="123" t="s">
        <v>1817</v>
      </c>
      <c r="Q173" s="135"/>
    </row>
    <row r="174" spans="1:17" s="89" customFormat="1">
      <c r="A174" s="89" t="s">
        <v>183</v>
      </c>
      <c r="B174" s="89" t="s">
        <v>184</v>
      </c>
      <c r="C174" s="89" t="s">
        <v>341</v>
      </c>
      <c r="D174" s="89" t="s">
        <v>559</v>
      </c>
      <c r="E174" s="123" t="s">
        <v>1192</v>
      </c>
      <c r="Q174" s="135"/>
    </row>
    <row r="175" spans="1:17" s="89" customFormat="1">
      <c r="A175" s="89" t="s">
        <v>183</v>
      </c>
      <c r="B175" s="89" t="s">
        <v>184</v>
      </c>
      <c r="C175" s="89" t="s">
        <v>342</v>
      </c>
      <c r="D175" s="89" t="s">
        <v>1856</v>
      </c>
      <c r="E175" s="123" t="s">
        <v>65</v>
      </c>
      <c r="Q175" s="135"/>
    </row>
    <row r="176" spans="1:17" s="89" customFormat="1">
      <c r="A176" s="89" t="s">
        <v>183</v>
      </c>
      <c r="B176" s="89" t="s">
        <v>184</v>
      </c>
      <c r="C176" s="89" t="s">
        <v>346</v>
      </c>
      <c r="D176" s="89" t="s">
        <v>1856</v>
      </c>
      <c r="E176" s="123" t="s">
        <v>65</v>
      </c>
      <c r="Q176" s="135"/>
    </row>
    <row r="177" spans="1:17" s="89" customFormat="1">
      <c r="A177" s="89" t="s">
        <v>183</v>
      </c>
      <c r="B177" s="89" t="s">
        <v>184</v>
      </c>
      <c r="C177" s="89" t="s">
        <v>350</v>
      </c>
      <c r="D177" s="89" t="s">
        <v>1856</v>
      </c>
      <c r="E177" s="123" t="s">
        <v>65</v>
      </c>
      <c r="Q177" s="135"/>
    </row>
    <row r="178" spans="1:17" s="89" customFormat="1">
      <c r="A178" s="89" t="s">
        <v>183</v>
      </c>
      <c r="B178" s="89" t="s">
        <v>184</v>
      </c>
      <c r="C178" s="89" t="s">
        <v>425</v>
      </c>
      <c r="D178" s="89" t="s">
        <v>561</v>
      </c>
      <c r="E178" s="123" t="s">
        <v>1817</v>
      </c>
      <c r="Q178" s="135"/>
    </row>
    <row r="179" spans="1:17" s="89" customFormat="1">
      <c r="A179" s="89" t="s">
        <v>183</v>
      </c>
      <c r="B179" s="89" t="s">
        <v>184</v>
      </c>
      <c r="C179" s="89" t="s">
        <v>354</v>
      </c>
      <c r="D179" s="89" t="s">
        <v>1856</v>
      </c>
      <c r="E179" s="123" t="s">
        <v>65</v>
      </c>
      <c r="Q179" s="135"/>
    </row>
    <row r="180" spans="1:17" s="89" customFormat="1">
      <c r="A180" s="89" t="s">
        <v>183</v>
      </c>
      <c r="B180" s="89" t="s">
        <v>184</v>
      </c>
      <c r="C180" s="89" t="s">
        <v>358</v>
      </c>
      <c r="D180" s="89" t="s">
        <v>1856</v>
      </c>
      <c r="E180" s="123" t="s">
        <v>65</v>
      </c>
      <c r="Q180" s="135"/>
    </row>
    <row r="181" spans="1:17" s="89" customFormat="1">
      <c r="A181" s="89" t="s">
        <v>183</v>
      </c>
      <c r="B181" s="89" t="s">
        <v>184</v>
      </c>
      <c r="C181" s="89" t="s">
        <v>563</v>
      </c>
      <c r="D181" s="89" t="s">
        <v>564</v>
      </c>
      <c r="E181" s="123" t="s">
        <v>1192</v>
      </c>
      <c r="Q181" s="135"/>
    </row>
    <row r="182" spans="1:17" s="89" customFormat="1">
      <c r="A182" s="89" t="s">
        <v>183</v>
      </c>
      <c r="B182" s="89" t="s">
        <v>184</v>
      </c>
      <c r="C182" s="89" t="s">
        <v>563</v>
      </c>
      <c r="D182" s="89" t="s">
        <v>564</v>
      </c>
      <c r="E182" s="123" t="s">
        <v>1817</v>
      </c>
      <c r="Q182" s="135"/>
    </row>
    <row r="183" spans="1:17" s="89" customFormat="1">
      <c r="A183" s="89" t="s">
        <v>183</v>
      </c>
      <c r="B183" s="89" t="s">
        <v>184</v>
      </c>
      <c r="C183" s="89" t="s">
        <v>569</v>
      </c>
      <c r="D183" s="89" t="s">
        <v>570</v>
      </c>
      <c r="E183" s="123" t="s">
        <v>1192</v>
      </c>
      <c r="Q183" s="135"/>
    </row>
    <row r="184" spans="1:17" s="89" customFormat="1">
      <c r="A184" s="89" t="s">
        <v>183</v>
      </c>
      <c r="B184" s="89" t="s">
        <v>184</v>
      </c>
      <c r="C184" s="89" t="s">
        <v>362</v>
      </c>
      <c r="D184" s="89" t="s">
        <v>1856</v>
      </c>
      <c r="E184" s="123" t="s">
        <v>65</v>
      </c>
      <c r="Q184" s="135"/>
    </row>
    <row r="185" spans="1:17" s="89" customFormat="1">
      <c r="A185" s="89" t="s">
        <v>183</v>
      </c>
      <c r="B185" s="89" t="s">
        <v>184</v>
      </c>
      <c r="C185" s="89" t="s">
        <v>572</v>
      </c>
      <c r="D185" s="89" t="s">
        <v>573</v>
      </c>
      <c r="E185" s="123" t="s">
        <v>1817</v>
      </c>
      <c r="Q185" s="135"/>
    </row>
    <row r="186" spans="1:17" s="89" customFormat="1">
      <c r="A186" s="89" t="s">
        <v>183</v>
      </c>
      <c r="B186" s="89" t="s">
        <v>184</v>
      </c>
      <c r="C186" s="89" t="s">
        <v>366</v>
      </c>
      <c r="D186" s="89" t="s">
        <v>575</v>
      </c>
      <c r="E186" s="123" t="s">
        <v>65</v>
      </c>
      <c r="Q186" s="135"/>
    </row>
    <row r="187" spans="1:17" s="89" customFormat="1">
      <c r="A187" s="89" t="s">
        <v>183</v>
      </c>
      <c r="B187" s="89" t="s">
        <v>184</v>
      </c>
      <c r="C187" s="89" t="s">
        <v>577</v>
      </c>
      <c r="D187" s="89" t="s">
        <v>578</v>
      </c>
      <c r="E187" s="123" t="s">
        <v>1817</v>
      </c>
      <c r="Q187" s="135"/>
    </row>
    <row r="188" spans="1:17" s="89" customFormat="1">
      <c r="A188" s="89" t="s">
        <v>183</v>
      </c>
      <c r="B188" s="89" t="s">
        <v>184</v>
      </c>
      <c r="C188" s="89" t="s">
        <v>370</v>
      </c>
      <c r="D188" s="89" t="s">
        <v>1856</v>
      </c>
      <c r="E188" s="123" t="s">
        <v>65</v>
      </c>
      <c r="Q188" s="135"/>
    </row>
    <row r="189" spans="1:17" s="89" customFormat="1">
      <c r="A189" s="89" t="s">
        <v>183</v>
      </c>
      <c r="B189" s="89" t="s">
        <v>184</v>
      </c>
      <c r="C189" s="89" t="s">
        <v>580</v>
      </c>
      <c r="D189" s="89" t="s">
        <v>581</v>
      </c>
      <c r="E189" s="123" t="s">
        <v>1817</v>
      </c>
      <c r="Q189" s="135"/>
    </row>
    <row r="190" spans="1:17" s="89" customFormat="1">
      <c r="A190" s="89" t="s">
        <v>183</v>
      </c>
      <c r="B190" s="89" t="s">
        <v>184</v>
      </c>
      <c r="C190" s="89" t="s">
        <v>374</v>
      </c>
      <c r="D190" s="89" t="s">
        <v>1856</v>
      </c>
      <c r="E190" s="123" t="s">
        <v>65</v>
      </c>
      <c r="Q190" s="135"/>
    </row>
    <row r="191" spans="1:17" s="89" customFormat="1" ht="15.75" thickBot="1">
      <c r="A191" s="124" t="s">
        <v>1203</v>
      </c>
      <c r="B191" s="124"/>
      <c r="C191" s="124"/>
      <c r="D191" s="124"/>
      <c r="E191" s="125"/>
      <c r="Q191" s="135"/>
    </row>
    <row r="192" spans="1:17" s="89" customFormat="1">
      <c r="A192"/>
      <c r="B192"/>
      <c r="C192"/>
      <c r="D192"/>
      <c r="E192"/>
      <c r="Q192" s="135"/>
    </row>
    <row r="193" spans="1:17" s="89" customFormat="1">
      <c r="A193"/>
      <c r="B193"/>
      <c r="C193"/>
      <c r="D193"/>
      <c r="E193"/>
      <c r="Q193" s="135"/>
    </row>
    <row r="194" spans="1:17" s="89" customFormat="1">
      <c r="A194"/>
      <c r="B194"/>
      <c r="C194"/>
      <c r="D194"/>
      <c r="E194"/>
      <c r="Q194" s="135"/>
    </row>
    <row r="195" spans="1:17" s="89" customFormat="1">
      <c r="A195"/>
      <c r="B195"/>
      <c r="C195"/>
      <c r="D195"/>
      <c r="E195"/>
      <c r="Q195" s="135"/>
    </row>
    <row r="196" spans="1:17" s="89" customFormat="1">
      <c r="A196"/>
      <c r="B196"/>
      <c r="C196"/>
      <c r="D196"/>
      <c r="E196"/>
      <c r="Q196" s="135"/>
    </row>
    <row r="197" spans="1:17" s="89" customFormat="1">
      <c r="A197"/>
      <c r="B197"/>
      <c r="C197"/>
      <c r="D197"/>
      <c r="E197"/>
      <c r="Q197" s="135"/>
    </row>
    <row r="198" spans="1:17" s="89" customFormat="1">
      <c r="A198"/>
      <c r="B198"/>
      <c r="C198"/>
      <c r="D198"/>
      <c r="E198"/>
      <c r="Q198" s="135"/>
    </row>
    <row r="199" spans="1:17" s="89" customFormat="1">
      <c r="A199"/>
      <c r="B199"/>
      <c r="C199"/>
      <c r="D199"/>
      <c r="E199"/>
      <c r="Q199" s="135"/>
    </row>
    <row r="200" spans="1:17" s="89" customFormat="1">
      <c r="A200"/>
      <c r="B200"/>
      <c r="C200"/>
      <c r="D200"/>
      <c r="E200"/>
      <c r="Q200" s="135"/>
    </row>
    <row r="201" spans="1:17" s="89" customFormat="1">
      <c r="A201"/>
      <c r="B201"/>
      <c r="C201"/>
      <c r="D201"/>
      <c r="E201"/>
      <c r="Q201" s="135"/>
    </row>
    <row r="202" spans="1:17" s="89" customFormat="1">
      <c r="A202"/>
      <c r="B202"/>
      <c r="C202"/>
      <c r="D202"/>
      <c r="E202"/>
      <c r="Q202" s="135"/>
    </row>
    <row r="203" spans="1:17" s="89" customFormat="1">
      <c r="A203"/>
      <c r="B203"/>
      <c r="C203"/>
      <c r="D203"/>
      <c r="E203"/>
      <c r="Q203" s="135"/>
    </row>
    <row r="204" spans="1:17" s="89" customFormat="1">
      <c r="A204"/>
      <c r="B204"/>
      <c r="C204"/>
      <c r="D204"/>
      <c r="E204"/>
      <c r="Q204" s="135"/>
    </row>
    <row r="205" spans="1:17" s="89" customFormat="1">
      <c r="A205"/>
      <c r="B205"/>
      <c r="C205"/>
      <c r="D205"/>
      <c r="E205"/>
      <c r="Q205" s="135"/>
    </row>
    <row r="206" spans="1:17" s="89" customFormat="1">
      <c r="A206"/>
      <c r="B206"/>
      <c r="C206"/>
      <c r="D206"/>
      <c r="E206"/>
      <c r="Q206" s="135"/>
    </row>
    <row r="207" spans="1:17" s="89" customFormat="1" ht="15.75" thickBot="1">
      <c r="A207"/>
      <c r="B207"/>
      <c r="C207"/>
      <c r="D207"/>
      <c r="E207"/>
      <c r="Q207" s="135"/>
    </row>
    <row r="208" spans="1:17" s="89" customFormat="1">
      <c r="A208"/>
      <c r="B208"/>
      <c r="C208"/>
      <c r="D208"/>
      <c r="E208"/>
      <c r="Q208" s="135"/>
    </row>
    <row r="209" spans="1:17" s="89" customFormat="1">
      <c r="A209"/>
      <c r="B209"/>
      <c r="C209"/>
      <c r="D209"/>
      <c r="E209"/>
      <c r="Q209" s="135"/>
    </row>
    <row r="210" spans="1:17" s="89" customFormat="1">
      <c r="A210"/>
      <c r="B210"/>
      <c r="C210"/>
      <c r="D210"/>
      <c r="E210"/>
      <c r="Q210" s="135"/>
    </row>
    <row r="211" spans="1:17" s="89" customFormat="1">
      <c r="A211"/>
      <c r="B211"/>
      <c r="C211"/>
      <c r="D211"/>
      <c r="E211"/>
      <c r="Q211" s="135"/>
    </row>
    <row r="212" spans="1:17" s="89" customFormat="1">
      <c r="A212"/>
      <c r="B212"/>
      <c r="C212"/>
      <c r="D212"/>
      <c r="E212"/>
      <c r="Q212" s="135"/>
    </row>
    <row r="213" spans="1:17" s="89" customFormat="1">
      <c r="Q213" s="135"/>
    </row>
    <row r="214" spans="1:17" s="89" customFormat="1">
      <c r="Q214" s="135"/>
    </row>
    <row r="215" spans="1:17" s="89" customFormat="1">
      <c r="Q215" s="135"/>
    </row>
    <row r="216" spans="1:17" s="89" customFormat="1">
      <c r="Q216" s="135"/>
    </row>
    <row r="217" spans="1:17" s="89" customFormat="1">
      <c r="Q217" s="135"/>
    </row>
    <row r="218" spans="1:17" s="89" customFormat="1">
      <c r="Q218" s="135"/>
    </row>
    <row r="219" spans="1:17" s="89" customFormat="1">
      <c r="Q219" s="135"/>
    </row>
    <row r="220" spans="1:17" s="89" customFormat="1">
      <c r="Q220" s="135"/>
    </row>
    <row r="221" spans="1:17" s="89" customFormat="1">
      <c r="Q221" s="135"/>
    </row>
    <row r="222" spans="1:17" s="89" customFormat="1">
      <c r="Q222" s="135"/>
    </row>
    <row r="223" spans="1:17" s="89" customFormat="1">
      <c r="Q223" s="135"/>
    </row>
  </sheetData>
  <mergeCells count="5">
    <mergeCell ref="G3:K3"/>
    <mergeCell ref="A3:F3"/>
    <mergeCell ref="A2:Q2"/>
    <mergeCell ref="M3:Q3"/>
    <mergeCell ref="A1:Q1"/>
  </mergeCells>
  <pageMargins left="0.7" right="0.7" top="0.75" bottom="0.75" header="0.3" footer="0.3"/>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W1016"/>
  <sheetViews>
    <sheetView topLeftCell="L1" zoomScale="85" zoomScaleNormal="85" zoomScalePageLayoutView="85" workbookViewId="0">
      <pane ySplit="2" topLeftCell="A3" activePane="bottomLeft" state="frozen"/>
      <selection activeCell="C2" sqref="C2"/>
      <selection pane="bottomLeft" activeCell="C2" sqref="C2"/>
    </sheetView>
  </sheetViews>
  <sheetFormatPr defaultColWidth="8.85546875" defaultRowHeight="15"/>
  <cols>
    <col min="1" max="1" width="45" style="11" customWidth="1"/>
    <col min="2" max="2" width="22.42578125" style="11" bestFit="1" customWidth="1"/>
    <col min="3" max="4" width="21.85546875" style="11" customWidth="1"/>
    <col min="5" max="5" width="3.42578125" style="11" customWidth="1"/>
    <col min="6" max="6" width="18.28515625" style="11" bestFit="1" customWidth="1"/>
    <col min="7" max="7" width="3.140625" style="11" bestFit="1" customWidth="1"/>
    <col min="8" max="8" width="28.42578125" style="11" customWidth="1"/>
    <col min="9" max="9" width="4.85546875" style="11" customWidth="1"/>
    <col min="10" max="10" width="35.28515625" style="11" customWidth="1"/>
    <col min="11" max="11" width="3.140625" style="11" customWidth="1"/>
    <col min="12" max="12" width="19.42578125" style="11" customWidth="1"/>
    <col min="13" max="13" width="3.140625" customWidth="1"/>
    <col min="14" max="14" width="28.7109375" style="11" bestFit="1" customWidth="1"/>
    <col min="15" max="15" width="39.28515625" style="11" customWidth="1"/>
    <col min="16" max="16" width="5.28515625" customWidth="1"/>
    <col min="17" max="17" width="42.140625" style="11" customWidth="1"/>
    <col min="18" max="19" width="32.28515625" style="11" customWidth="1"/>
    <col min="20" max="20" width="7.42578125" style="11" customWidth="1"/>
    <col min="21" max="21" width="32.28515625" style="11" customWidth="1"/>
    <col min="22" max="22" width="8.85546875" style="11"/>
    <col min="23" max="23" width="21.7109375" style="11" customWidth="1"/>
    <col min="24" max="16384" width="8.85546875" style="11"/>
  </cols>
  <sheetData>
    <row r="1" spans="1:23" s="6" customFormat="1" ht="15.75">
      <c r="A1" s="202" t="s">
        <v>0</v>
      </c>
      <c r="B1" s="202"/>
      <c r="C1" s="202"/>
      <c r="D1" s="60"/>
      <c r="F1" s="21" t="s">
        <v>1</v>
      </c>
      <c r="H1" s="21" t="s">
        <v>2</v>
      </c>
      <c r="I1" s="21"/>
      <c r="J1" s="21"/>
      <c r="L1" s="21" t="s">
        <v>3</v>
      </c>
      <c r="M1" s="22"/>
      <c r="P1"/>
      <c r="U1" s="21" t="s">
        <v>1038</v>
      </c>
    </row>
    <row r="2" spans="1:23" s="6" customFormat="1">
      <c r="A2" s="5" t="s">
        <v>4</v>
      </c>
      <c r="B2" s="5" t="s">
        <v>23</v>
      </c>
      <c r="C2" s="5" t="s">
        <v>24</v>
      </c>
      <c r="D2" s="61" t="s">
        <v>1187</v>
      </c>
      <c r="E2"/>
      <c r="F2" s="5" t="s">
        <v>6</v>
      </c>
      <c r="G2" s="4"/>
      <c r="H2" s="20" t="s">
        <v>1066</v>
      </c>
      <c r="I2" s="38"/>
      <c r="J2" s="39" t="s">
        <v>1068</v>
      </c>
      <c r="K2" s="4"/>
      <c r="L2" s="36" t="s">
        <v>1043</v>
      </c>
      <c r="M2"/>
      <c r="N2" s="18" t="s">
        <v>1044</v>
      </c>
      <c r="O2" s="30" t="s">
        <v>1045</v>
      </c>
      <c r="P2"/>
      <c r="Q2" s="29" t="s">
        <v>1046</v>
      </c>
      <c r="R2" s="32" t="s">
        <v>1047</v>
      </c>
      <c r="S2" s="30" t="s">
        <v>13</v>
      </c>
      <c r="T2" s="27"/>
      <c r="U2" s="27" t="s">
        <v>25</v>
      </c>
      <c r="W2" s="31" t="s">
        <v>1078</v>
      </c>
    </row>
    <row r="3" spans="1:23">
      <c r="A3" s="23" t="s">
        <v>15</v>
      </c>
      <c r="B3" s="23" t="s">
        <v>26</v>
      </c>
      <c r="C3" s="7"/>
      <c r="D3" s="7"/>
      <c r="E3"/>
      <c r="F3" s="8" t="s">
        <v>19</v>
      </c>
      <c r="G3" s="7"/>
      <c r="H3" s="7" t="s">
        <v>1035</v>
      </c>
      <c r="I3" s="7"/>
      <c r="J3" s="7" t="s">
        <v>1069</v>
      </c>
      <c r="K3" s="7"/>
      <c r="L3" s="33" t="s">
        <v>1049</v>
      </c>
      <c r="N3" s="40" t="s">
        <v>1049</v>
      </c>
      <c r="O3" s="41" t="s">
        <v>1053</v>
      </c>
      <c r="Q3" s="25" t="s">
        <v>1028</v>
      </c>
      <c r="R3" s="25" t="s">
        <v>1028</v>
      </c>
      <c r="S3" s="25" t="s">
        <v>56</v>
      </c>
      <c r="U3" s="28" t="s">
        <v>1040</v>
      </c>
      <c r="W3" s="7" t="s">
        <v>42</v>
      </c>
    </row>
    <row r="4" spans="1:23">
      <c r="A4" s="23" t="s">
        <v>28</v>
      </c>
      <c r="B4" s="23" t="s">
        <v>26</v>
      </c>
      <c r="C4" s="7"/>
      <c r="D4" s="7"/>
      <c r="E4"/>
      <c r="F4" s="8" t="s">
        <v>29</v>
      </c>
      <c r="G4" s="7"/>
      <c r="H4" s="7" t="s">
        <v>1036</v>
      </c>
      <c r="I4" s="7"/>
      <c r="J4" s="7" t="s">
        <v>1070</v>
      </c>
      <c r="K4" s="7"/>
      <c r="L4" s="34" t="s">
        <v>1050</v>
      </c>
      <c r="N4" s="40" t="s">
        <v>1049</v>
      </c>
      <c r="O4" s="25" t="s">
        <v>1084</v>
      </c>
      <c r="Q4" s="25" t="s">
        <v>1033</v>
      </c>
      <c r="R4" s="25" t="s">
        <v>1033</v>
      </c>
      <c r="S4" s="25" t="s">
        <v>56</v>
      </c>
      <c r="U4" s="28" t="s">
        <v>30</v>
      </c>
      <c r="W4" s="7" t="s">
        <v>44</v>
      </c>
    </row>
    <row r="5" spans="1:23">
      <c r="A5" s="23" t="s">
        <v>31</v>
      </c>
      <c r="B5" s="23" t="s">
        <v>26</v>
      </c>
      <c r="C5" s="7"/>
      <c r="D5" s="7"/>
      <c r="E5"/>
      <c r="F5" s="8" t="s">
        <v>32</v>
      </c>
      <c r="G5" s="7"/>
      <c r="H5" s="7" t="s">
        <v>1037</v>
      </c>
      <c r="I5" s="7"/>
      <c r="J5" s="7" t="s">
        <v>1071</v>
      </c>
      <c r="K5" s="7"/>
      <c r="L5" s="37" t="s">
        <v>1051</v>
      </c>
      <c r="N5" s="40" t="s">
        <v>1049</v>
      </c>
      <c r="O5" s="25" t="s">
        <v>1083</v>
      </c>
      <c r="Q5" s="25" t="s">
        <v>1084</v>
      </c>
      <c r="R5" s="25" t="s">
        <v>1085</v>
      </c>
      <c r="S5" s="12" t="s">
        <v>1082</v>
      </c>
      <c r="U5" s="19"/>
      <c r="W5" s="7" t="s">
        <v>46</v>
      </c>
    </row>
    <row r="6" spans="1:23">
      <c r="A6" s="23" t="s">
        <v>33</v>
      </c>
      <c r="B6" s="23" t="s">
        <v>34</v>
      </c>
      <c r="C6" s="7"/>
      <c r="D6" s="7"/>
      <c r="E6"/>
      <c r="F6" s="8" t="s">
        <v>16</v>
      </c>
      <c r="G6" s="7"/>
      <c r="H6" s="7" t="s">
        <v>1080</v>
      </c>
      <c r="I6" s="7"/>
      <c r="J6" s="7"/>
      <c r="K6" s="7"/>
      <c r="L6"/>
      <c r="N6" s="40" t="s">
        <v>1051</v>
      </c>
      <c r="O6" s="41" t="s">
        <v>1052</v>
      </c>
      <c r="Q6" s="25" t="s">
        <v>1084</v>
      </c>
      <c r="R6" s="25" t="s">
        <v>1086</v>
      </c>
      <c r="S6" s="12" t="s">
        <v>1082</v>
      </c>
      <c r="W6" s="7" t="s">
        <v>48</v>
      </c>
    </row>
    <row r="7" spans="1:23">
      <c r="A7" s="66" t="s">
        <v>1092</v>
      </c>
      <c r="B7" s="23" t="s">
        <v>34</v>
      </c>
      <c r="C7" s="67"/>
      <c r="D7" s="67"/>
      <c r="E7"/>
      <c r="F7" s="8" t="s">
        <v>36</v>
      </c>
      <c r="G7" s="7"/>
      <c r="H7" s="7"/>
      <c r="I7" s="7"/>
      <c r="J7" s="7"/>
      <c r="K7" s="7"/>
      <c r="L7" s="7"/>
      <c r="N7" s="42" t="s">
        <v>1050</v>
      </c>
      <c r="O7" s="41" t="s">
        <v>1026</v>
      </c>
      <c r="Q7" s="25" t="s">
        <v>1083</v>
      </c>
      <c r="R7" s="25" t="s">
        <v>1024</v>
      </c>
      <c r="S7" s="12" t="s">
        <v>54</v>
      </c>
    </row>
    <row r="8" spans="1:23">
      <c r="A8" s="23" t="s">
        <v>35</v>
      </c>
      <c r="B8" s="23" t="s">
        <v>26</v>
      </c>
      <c r="C8" s="7"/>
      <c r="D8" s="7"/>
      <c r="E8"/>
      <c r="F8"/>
      <c r="G8" s="7"/>
      <c r="H8" s="7"/>
      <c r="I8" s="7"/>
      <c r="J8" s="7"/>
      <c r="K8" s="7"/>
      <c r="L8" s="7"/>
      <c r="N8" s="42" t="s">
        <v>1050</v>
      </c>
      <c r="O8" s="41" t="s">
        <v>1027</v>
      </c>
      <c r="Q8" s="25" t="s">
        <v>1083</v>
      </c>
      <c r="R8" s="25" t="s">
        <v>1025</v>
      </c>
      <c r="S8" s="12" t="s">
        <v>54</v>
      </c>
      <c r="T8" s="7"/>
    </row>
    <row r="9" spans="1:23">
      <c r="A9" s="23" t="s">
        <v>37</v>
      </c>
      <c r="B9" s="23" t="s">
        <v>34</v>
      </c>
      <c r="C9" s="7"/>
      <c r="D9" s="7"/>
      <c r="E9"/>
      <c r="F9"/>
      <c r="G9" s="7"/>
      <c r="H9" s="7"/>
      <c r="I9" s="7"/>
      <c r="J9" s="7"/>
      <c r="K9" s="7"/>
      <c r="L9" s="7"/>
      <c r="N9" s="42" t="s">
        <v>1050</v>
      </c>
      <c r="O9" s="41" t="s">
        <v>1028</v>
      </c>
      <c r="Q9" s="25" t="s">
        <v>1032</v>
      </c>
      <c r="R9" s="25" t="s">
        <v>1032</v>
      </c>
      <c r="S9" s="25" t="s">
        <v>56</v>
      </c>
    </row>
    <row r="10" spans="1:23">
      <c r="A10" s="66" t="s">
        <v>1099</v>
      </c>
      <c r="B10" s="23" t="s">
        <v>38</v>
      </c>
      <c r="C10" s="7"/>
      <c r="D10" s="7"/>
      <c r="E10"/>
      <c r="F10" s="151" t="s">
        <v>1946</v>
      </c>
      <c r="G10" s="7"/>
      <c r="H10" s="7"/>
      <c r="I10" s="7"/>
      <c r="J10" s="7"/>
      <c r="K10" s="7"/>
      <c r="L10" s="7"/>
      <c r="N10" s="42" t="s">
        <v>1050</v>
      </c>
      <c r="O10" s="41" t="s">
        <v>1029</v>
      </c>
      <c r="Q10" s="24" t="s">
        <v>1027</v>
      </c>
      <c r="R10" s="24" t="s">
        <v>1027</v>
      </c>
      <c r="S10" s="25" t="s">
        <v>56</v>
      </c>
    </row>
    <row r="11" spans="1:23">
      <c r="A11" s="23" t="s">
        <v>39</v>
      </c>
      <c r="B11" s="23" t="s">
        <v>26</v>
      </c>
      <c r="C11" s="7"/>
      <c r="D11" s="7"/>
      <c r="E11"/>
      <c r="F11" s="83">
        <v>1</v>
      </c>
      <c r="G11" s="7"/>
      <c r="H11"/>
      <c r="I11"/>
      <c r="J11"/>
      <c r="K11" s="7"/>
      <c r="N11" s="42" t="s">
        <v>1050</v>
      </c>
      <c r="O11" s="41" t="s">
        <v>1030</v>
      </c>
      <c r="Q11" s="24" t="s">
        <v>1026</v>
      </c>
      <c r="R11" s="24" t="s">
        <v>1026</v>
      </c>
      <c r="S11" s="25" t="s">
        <v>56</v>
      </c>
    </row>
    <row r="12" spans="1:23">
      <c r="A12" s="23" t="s">
        <v>40</v>
      </c>
      <c r="B12" s="23" t="s">
        <v>26</v>
      </c>
      <c r="C12" s="7"/>
      <c r="D12" s="7"/>
      <c r="E12"/>
      <c r="F12" s="83">
        <v>2</v>
      </c>
      <c r="G12" s="7"/>
      <c r="H12"/>
      <c r="I12"/>
      <c r="J12"/>
      <c r="K12" s="7"/>
      <c r="N12" s="42" t="s">
        <v>1050</v>
      </c>
      <c r="O12" s="41" t="s">
        <v>1031</v>
      </c>
      <c r="Q12" s="24" t="s">
        <v>1029</v>
      </c>
      <c r="R12" s="11" t="s">
        <v>1255</v>
      </c>
      <c r="S12" s="25" t="s">
        <v>51</v>
      </c>
    </row>
    <row r="13" spans="1:23">
      <c r="A13" s="23" t="s">
        <v>41</v>
      </c>
      <c r="B13" s="23" t="s">
        <v>34</v>
      </c>
      <c r="C13" s="7"/>
      <c r="D13" s="7"/>
      <c r="E13" s="7"/>
      <c r="F13" s="83">
        <v>3</v>
      </c>
      <c r="G13" s="7"/>
      <c r="H13"/>
      <c r="I13"/>
      <c r="J13"/>
      <c r="K13" s="7"/>
      <c r="L13" s="7"/>
      <c r="N13" s="42" t="s">
        <v>1050</v>
      </c>
      <c r="O13" s="41" t="s">
        <v>1032</v>
      </c>
      <c r="Q13" s="24" t="s">
        <v>1029</v>
      </c>
      <c r="R13" s="11" t="s">
        <v>1256</v>
      </c>
      <c r="S13" s="25" t="s">
        <v>51</v>
      </c>
    </row>
    <row r="14" spans="1:23">
      <c r="A14" s="23" t="s">
        <v>43</v>
      </c>
      <c r="B14" s="23" t="s">
        <v>34</v>
      </c>
      <c r="C14" s="7"/>
      <c r="D14" s="7"/>
      <c r="E14" s="7"/>
      <c r="F14" s="83">
        <v>4</v>
      </c>
      <c r="G14" s="7"/>
      <c r="H14"/>
      <c r="I14"/>
      <c r="J14"/>
      <c r="K14" s="7"/>
      <c r="L14" s="7"/>
      <c r="N14" s="48" t="s">
        <v>1050</v>
      </c>
      <c r="O14" s="41" t="s">
        <v>1033</v>
      </c>
      <c r="Q14" s="24" t="s">
        <v>1029</v>
      </c>
      <c r="R14" s="11" t="s">
        <v>1257</v>
      </c>
      <c r="S14" s="25" t="s">
        <v>51</v>
      </c>
    </row>
    <row r="15" spans="1:23">
      <c r="A15" s="23" t="s">
        <v>45</v>
      </c>
      <c r="B15" s="23" t="s">
        <v>26</v>
      </c>
      <c r="C15" s="7"/>
      <c r="D15" s="7"/>
      <c r="E15" s="7"/>
      <c r="F15" s="83">
        <v>5</v>
      </c>
      <c r="G15" s="7"/>
      <c r="H15"/>
      <c r="I15"/>
      <c r="J15"/>
      <c r="K15" s="7"/>
      <c r="L15" s="7"/>
      <c r="N15" s="42" t="s">
        <v>1050</v>
      </c>
      <c r="O15" s="7" t="s">
        <v>1177</v>
      </c>
      <c r="Q15" s="24" t="s">
        <v>1029</v>
      </c>
      <c r="R15" s="11" t="s">
        <v>1258</v>
      </c>
      <c r="S15" s="25" t="s">
        <v>51</v>
      </c>
      <c r="T15"/>
    </row>
    <row r="16" spans="1:23">
      <c r="A16" s="23" t="s">
        <v>47</v>
      </c>
      <c r="B16" s="23" t="s">
        <v>38</v>
      </c>
      <c r="C16" s="7"/>
      <c r="D16" s="7"/>
      <c r="E16" s="7"/>
      <c r="F16" s="83">
        <v>6</v>
      </c>
      <c r="G16" s="7"/>
      <c r="H16"/>
      <c r="I16"/>
      <c r="J16"/>
      <c r="K16" s="7"/>
      <c r="L16" s="7"/>
      <c r="N16" s="7"/>
      <c r="O16" s="7"/>
      <c r="Q16" s="24" t="s">
        <v>1053</v>
      </c>
      <c r="R16" s="9" t="s">
        <v>1065</v>
      </c>
      <c r="S16" s="9" t="s">
        <v>56</v>
      </c>
      <c r="T16"/>
      <c r="U16" s="7"/>
    </row>
    <row r="17" spans="1:21">
      <c r="A17" s="23" t="s">
        <v>49</v>
      </c>
      <c r="B17" s="23" t="s">
        <v>26</v>
      </c>
      <c r="C17" s="7"/>
      <c r="D17" s="7"/>
      <c r="E17" s="7"/>
      <c r="F17" s="83">
        <v>7</v>
      </c>
      <c r="G17" s="7"/>
      <c r="H17"/>
      <c r="I17"/>
      <c r="J17"/>
      <c r="K17" s="7"/>
      <c r="L17" s="7"/>
      <c r="N17" s="7"/>
      <c r="O17" s="7"/>
      <c r="Q17" s="24" t="s">
        <v>1053</v>
      </c>
      <c r="R17" s="25" t="s">
        <v>1048</v>
      </c>
      <c r="S17" s="10" t="s">
        <v>27</v>
      </c>
      <c r="T17"/>
      <c r="U17" s="7"/>
    </row>
    <row r="18" spans="1:21">
      <c r="A18" s="23" t="s">
        <v>50</v>
      </c>
      <c r="B18" s="23" t="s">
        <v>26</v>
      </c>
      <c r="C18" s="7"/>
      <c r="D18" s="7"/>
      <c r="E18" s="7"/>
      <c r="F18" s="83">
        <v>8</v>
      </c>
      <c r="G18" s="7"/>
      <c r="H18" s="7"/>
      <c r="I18" s="7"/>
      <c r="J18" s="7"/>
      <c r="K18" s="7"/>
      <c r="L18" s="7"/>
      <c r="N18" s="7"/>
      <c r="O18" s="7"/>
      <c r="Q18" s="24" t="s">
        <v>1053</v>
      </c>
      <c r="R18" s="25" t="s">
        <v>1023</v>
      </c>
      <c r="S18" s="10" t="s">
        <v>27</v>
      </c>
      <c r="T18"/>
      <c r="U18" s="7"/>
    </row>
    <row r="19" spans="1:21">
      <c r="A19" s="23" t="s">
        <v>52</v>
      </c>
      <c r="B19" s="23" t="s">
        <v>26</v>
      </c>
      <c r="C19" s="7"/>
      <c r="D19" s="7"/>
      <c r="E19" s="7"/>
      <c r="F19" s="83">
        <v>9</v>
      </c>
      <c r="G19" s="7"/>
      <c r="H19" s="7"/>
      <c r="I19" s="7"/>
      <c r="J19" s="7"/>
      <c r="K19" s="7"/>
      <c r="L19" s="7"/>
      <c r="N19" s="7"/>
      <c r="O19" s="7"/>
      <c r="Q19" s="24" t="s">
        <v>1053</v>
      </c>
      <c r="R19" s="35" t="s">
        <v>1064</v>
      </c>
      <c r="S19" s="10" t="s">
        <v>27</v>
      </c>
      <c r="T19"/>
      <c r="U19" s="7"/>
    </row>
    <row r="20" spans="1:21">
      <c r="A20" s="66" t="s">
        <v>1173</v>
      </c>
      <c r="B20" s="23" t="s">
        <v>26</v>
      </c>
      <c r="C20" s="67"/>
      <c r="D20" s="67"/>
      <c r="E20" s="7"/>
      <c r="F20" s="83">
        <v>10</v>
      </c>
      <c r="G20" s="7"/>
      <c r="H20" s="7"/>
      <c r="I20" s="7"/>
      <c r="J20" s="7"/>
      <c r="K20" s="7"/>
      <c r="L20" s="7"/>
      <c r="N20" s="7"/>
      <c r="O20" s="7"/>
      <c r="Q20" s="24" t="s">
        <v>1053</v>
      </c>
      <c r="R20" s="25" t="s">
        <v>1186</v>
      </c>
      <c r="S20" s="10" t="s">
        <v>27</v>
      </c>
      <c r="T20"/>
      <c r="U20" s="7"/>
    </row>
    <row r="21" spans="1:21">
      <c r="A21" s="23" t="s">
        <v>53</v>
      </c>
      <c r="B21" s="23" t="s">
        <v>26</v>
      </c>
      <c r="C21" s="7"/>
      <c r="D21" s="7"/>
      <c r="E21" s="7"/>
      <c r="F21" s="83">
        <v>11</v>
      </c>
      <c r="G21" s="7"/>
      <c r="H21" s="7"/>
      <c r="I21" s="7"/>
      <c r="J21" s="7"/>
      <c r="K21" s="7"/>
      <c r="L21"/>
      <c r="N21" s="7"/>
      <c r="O21" s="7"/>
      <c r="Q21" s="24" t="s">
        <v>1053</v>
      </c>
      <c r="R21" s="25" t="s">
        <v>1176</v>
      </c>
      <c r="S21" s="10" t="s">
        <v>27</v>
      </c>
      <c r="T21"/>
      <c r="U21" s="7"/>
    </row>
    <row r="22" spans="1:21">
      <c r="A22" s="23" t="s">
        <v>55</v>
      </c>
      <c r="B22" s="23" t="s">
        <v>26</v>
      </c>
      <c r="C22" s="7"/>
      <c r="D22" s="7"/>
      <c r="E22" s="7"/>
      <c r="F22" s="83">
        <v>12</v>
      </c>
      <c r="G22" s="7"/>
      <c r="H22" s="7"/>
      <c r="I22" s="7"/>
      <c r="J22" s="7"/>
      <c r="K22" s="7"/>
      <c r="L22"/>
      <c r="N22" s="7"/>
      <c r="O22" s="7"/>
      <c r="Q22" s="26" t="s">
        <v>1052</v>
      </c>
      <c r="R22" s="9" t="s">
        <v>1059</v>
      </c>
      <c r="S22" s="10" t="s">
        <v>27</v>
      </c>
      <c r="T22"/>
      <c r="U22" s="7"/>
    </row>
    <row r="23" spans="1:21">
      <c r="A23" s="23" t="s">
        <v>57</v>
      </c>
      <c r="B23" s="23" t="s">
        <v>26</v>
      </c>
      <c r="C23" s="7"/>
      <c r="D23" s="7"/>
      <c r="E23" s="7"/>
      <c r="F23" s="83">
        <v>13</v>
      </c>
      <c r="G23" s="7"/>
      <c r="H23" s="7"/>
      <c r="I23" s="7"/>
      <c r="J23" s="7"/>
      <c r="K23" s="7"/>
      <c r="L23"/>
      <c r="N23" s="7"/>
      <c r="O23" s="7"/>
      <c r="Q23" s="26" t="s">
        <v>1052</v>
      </c>
      <c r="R23" s="9" t="s">
        <v>1065</v>
      </c>
      <c r="S23" s="10" t="s">
        <v>56</v>
      </c>
      <c r="T23"/>
      <c r="U23" s="7"/>
    </row>
    <row r="24" spans="1:21">
      <c r="A24" s="23" t="s">
        <v>58</v>
      </c>
      <c r="B24" s="23" t="s">
        <v>26</v>
      </c>
      <c r="C24" s="7"/>
      <c r="D24" s="7"/>
      <c r="E24" s="7"/>
      <c r="F24" s="83">
        <v>14</v>
      </c>
      <c r="G24" s="7"/>
      <c r="H24" s="7"/>
      <c r="I24" s="7"/>
      <c r="J24" s="7"/>
      <c r="K24" s="7"/>
      <c r="L24" s="7"/>
      <c r="N24" s="7"/>
      <c r="O24" s="7"/>
      <c r="Q24" s="26" t="s">
        <v>1052</v>
      </c>
      <c r="R24" s="9" t="s">
        <v>1056</v>
      </c>
      <c r="S24" s="10" t="s">
        <v>27</v>
      </c>
      <c r="T24"/>
      <c r="U24" s="7"/>
    </row>
    <row r="25" spans="1:21">
      <c r="A25" s="23" t="s">
        <v>59</v>
      </c>
      <c r="B25" s="23" t="s">
        <v>26</v>
      </c>
      <c r="C25" s="7"/>
      <c r="D25" s="7"/>
      <c r="E25" s="7"/>
      <c r="F25" s="83">
        <v>15</v>
      </c>
      <c r="G25" s="7"/>
      <c r="H25" s="7"/>
      <c r="I25" s="7"/>
      <c r="J25" s="7"/>
      <c r="K25" s="7"/>
      <c r="L25" s="7"/>
      <c r="N25" s="7"/>
      <c r="O25" s="7"/>
      <c r="Q25" s="26" t="s">
        <v>1052</v>
      </c>
      <c r="R25" s="9" t="s">
        <v>1054</v>
      </c>
      <c r="S25" s="10" t="s">
        <v>27</v>
      </c>
      <c r="T25"/>
      <c r="U25" s="7"/>
    </row>
    <row r="26" spans="1:21">
      <c r="A26" s="23" t="s">
        <v>60</v>
      </c>
      <c r="B26" s="23" t="s">
        <v>26</v>
      </c>
      <c r="C26" s="7"/>
      <c r="D26" s="7"/>
      <c r="E26" s="7"/>
      <c r="F26" s="83">
        <v>16</v>
      </c>
      <c r="G26" s="7"/>
      <c r="H26" s="7"/>
      <c r="I26" s="7"/>
      <c r="J26" s="7"/>
      <c r="K26" s="7"/>
      <c r="L26" s="7"/>
      <c r="N26" s="7"/>
      <c r="O26" s="7"/>
      <c r="Q26" s="26" t="s">
        <v>1052</v>
      </c>
      <c r="R26" s="9" t="s">
        <v>1063</v>
      </c>
      <c r="S26" s="10" t="s">
        <v>27</v>
      </c>
      <c r="T26" s="7"/>
      <c r="U26" s="7"/>
    </row>
    <row r="27" spans="1:21">
      <c r="A27" s="23" t="s">
        <v>61</v>
      </c>
      <c r="B27" s="23" t="s">
        <v>34</v>
      </c>
      <c r="C27" s="7"/>
      <c r="D27" s="7"/>
      <c r="E27" s="7"/>
      <c r="F27" s="83">
        <v>17</v>
      </c>
      <c r="G27" s="7"/>
      <c r="H27" s="7"/>
      <c r="I27" s="7"/>
      <c r="J27" s="7"/>
      <c r="K27" s="7"/>
      <c r="L27" s="7"/>
      <c r="N27" s="7"/>
      <c r="O27" s="7"/>
      <c r="Q27" s="26" t="s">
        <v>1052</v>
      </c>
      <c r="R27" s="9" t="s">
        <v>1062</v>
      </c>
      <c r="S27" s="10" t="s">
        <v>27</v>
      </c>
      <c r="T27" s="7"/>
      <c r="U27" s="7"/>
    </row>
    <row r="28" spans="1:21">
      <c r="A28" s="23" t="s">
        <v>62</v>
      </c>
      <c r="B28" s="23" t="s">
        <v>26</v>
      </c>
      <c r="C28" s="7"/>
      <c r="D28" s="7"/>
      <c r="E28" s="7"/>
      <c r="F28" s="83">
        <v>18</v>
      </c>
      <c r="G28" s="7"/>
      <c r="H28" s="7"/>
      <c r="I28" s="7"/>
      <c r="J28" s="7"/>
      <c r="K28" s="7"/>
      <c r="L28" s="7"/>
      <c r="N28" s="7"/>
      <c r="O28" s="7"/>
      <c r="Q28" s="26" t="s">
        <v>1052</v>
      </c>
      <c r="R28" s="9" t="s">
        <v>1061</v>
      </c>
      <c r="S28" s="10" t="s">
        <v>27</v>
      </c>
      <c r="T28" s="7"/>
      <c r="U28" s="7"/>
    </row>
    <row r="29" spans="1:21">
      <c r="A29" s="23" t="s">
        <v>63</v>
      </c>
      <c r="B29" s="23" t="s">
        <v>34</v>
      </c>
      <c r="C29" s="7"/>
      <c r="D29" s="7"/>
      <c r="E29" s="7"/>
      <c r="F29" s="83">
        <v>19</v>
      </c>
      <c r="G29" s="7"/>
      <c r="H29" s="7"/>
      <c r="I29" s="7"/>
      <c r="J29" s="7"/>
      <c r="K29" s="7"/>
      <c r="L29" s="7"/>
      <c r="N29" s="7"/>
      <c r="O29" s="7"/>
      <c r="Q29" s="26" t="s">
        <v>1052</v>
      </c>
      <c r="R29" s="9" t="s">
        <v>1058</v>
      </c>
      <c r="S29" s="10" t="s">
        <v>27</v>
      </c>
      <c r="T29" s="7"/>
      <c r="U29" s="7"/>
    </row>
    <row r="30" spans="1:21">
      <c r="A30" s="23" t="s">
        <v>64</v>
      </c>
      <c r="B30" s="23" t="s">
        <v>26</v>
      </c>
      <c r="C30" s="7"/>
      <c r="D30" s="7"/>
      <c r="E30" s="7"/>
      <c r="F30" s="83">
        <v>20</v>
      </c>
      <c r="G30" s="7"/>
      <c r="H30" s="7"/>
      <c r="I30" s="7"/>
      <c r="J30" s="7"/>
      <c r="K30" s="7"/>
      <c r="L30" s="7"/>
      <c r="N30" s="7"/>
      <c r="O30" s="7"/>
      <c r="Q30" s="26" t="s">
        <v>1052</v>
      </c>
      <c r="R30" s="9" t="s">
        <v>1057</v>
      </c>
      <c r="S30" s="10" t="s">
        <v>27</v>
      </c>
      <c r="T30" s="7"/>
      <c r="U30" s="7"/>
    </row>
    <row r="31" spans="1:21">
      <c r="A31" s="66" t="s">
        <v>1093</v>
      </c>
      <c r="B31" s="66"/>
      <c r="C31" s="67"/>
      <c r="D31" s="67"/>
      <c r="E31" s="7"/>
      <c r="F31" s="83">
        <v>21</v>
      </c>
      <c r="G31" s="7"/>
      <c r="H31" s="7"/>
      <c r="I31" s="7"/>
      <c r="J31" s="7"/>
      <c r="K31" s="7"/>
      <c r="L31" s="7"/>
      <c r="N31" s="7"/>
      <c r="O31" s="7"/>
      <c r="Q31" s="26" t="s">
        <v>1052</v>
      </c>
      <c r="R31" s="9" t="s">
        <v>1060</v>
      </c>
      <c r="S31" s="10" t="s">
        <v>27</v>
      </c>
      <c r="T31" s="7"/>
      <c r="U31" s="7"/>
    </row>
    <row r="32" spans="1:21">
      <c r="A32" s="23" t="s">
        <v>65</v>
      </c>
      <c r="B32" s="23" t="s">
        <v>26</v>
      </c>
      <c r="C32" s="7"/>
      <c r="D32" s="7"/>
      <c r="E32" s="7"/>
      <c r="F32" s="83">
        <v>22</v>
      </c>
      <c r="G32" s="7"/>
      <c r="H32" s="7"/>
      <c r="I32" s="7"/>
      <c r="J32" s="7"/>
      <c r="K32" s="7"/>
      <c r="L32" s="7"/>
      <c r="N32" s="7"/>
      <c r="O32" s="7"/>
      <c r="Q32" s="26" t="s">
        <v>1052</v>
      </c>
      <c r="R32" s="9" t="s">
        <v>1055</v>
      </c>
      <c r="S32" s="10" t="s">
        <v>27</v>
      </c>
      <c r="T32" s="7"/>
      <c r="U32" s="7"/>
    </row>
    <row r="33" spans="1:21">
      <c r="A33" s="23" t="s">
        <v>66</v>
      </c>
      <c r="B33" s="23" t="s">
        <v>67</v>
      </c>
      <c r="C33" s="7"/>
      <c r="D33" s="7"/>
      <c r="E33" s="7"/>
      <c r="F33" s="83">
        <v>23</v>
      </c>
      <c r="G33" s="7"/>
      <c r="H33" s="7"/>
      <c r="I33" s="7"/>
      <c r="J33" s="7"/>
      <c r="K33" s="7"/>
      <c r="L33" s="7"/>
      <c r="N33" s="7"/>
      <c r="O33" s="7"/>
      <c r="Q33" s="26" t="s">
        <v>1052</v>
      </c>
      <c r="R33" s="64" t="s">
        <v>1204</v>
      </c>
      <c r="S33" s="10" t="s">
        <v>27</v>
      </c>
      <c r="T33" s="7"/>
      <c r="U33" s="7"/>
    </row>
    <row r="34" spans="1:21">
      <c r="A34" s="23" t="s">
        <v>68</v>
      </c>
      <c r="B34" s="23" t="s">
        <v>67</v>
      </c>
      <c r="C34" s="7"/>
      <c r="D34" s="7"/>
      <c r="E34" s="7"/>
      <c r="F34" s="83">
        <v>24</v>
      </c>
      <c r="G34" s="7"/>
      <c r="H34" s="7"/>
      <c r="I34" s="7"/>
      <c r="J34" s="7"/>
      <c r="K34" s="7"/>
      <c r="L34" s="7"/>
      <c r="N34" s="7"/>
      <c r="O34" s="7"/>
      <c r="Q34" s="26" t="s">
        <v>1030</v>
      </c>
      <c r="R34" s="25" t="s">
        <v>56</v>
      </c>
      <c r="S34" s="25" t="s">
        <v>56</v>
      </c>
      <c r="T34" s="7"/>
      <c r="U34" s="7"/>
    </row>
    <row r="35" spans="1:21">
      <c r="A35" s="23" t="s">
        <v>69</v>
      </c>
      <c r="B35" s="23" t="s">
        <v>70</v>
      </c>
      <c r="C35" s="7"/>
      <c r="D35" s="7"/>
      <c r="E35" s="7"/>
      <c r="F35" s="83">
        <v>25</v>
      </c>
      <c r="G35" s="7"/>
      <c r="H35" s="7"/>
      <c r="I35" s="7"/>
      <c r="J35" s="7"/>
      <c r="K35" s="7"/>
      <c r="L35" s="7"/>
      <c r="N35" s="7"/>
      <c r="O35" s="7"/>
      <c r="Q35" s="26" t="s">
        <v>1031</v>
      </c>
      <c r="R35" s="50" t="s">
        <v>56</v>
      </c>
      <c r="S35" s="50" t="s">
        <v>56</v>
      </c>
      <c r="T35" s="7"/>
      <c r="U35" s="7"/>
    </row>
    <row r="36" spans="1:21">
      <c r="A36" s="23" t="s">
        <v>71</v>
      </c>
      <c r="B36" s="23" t="s">
        <v>26</v>
      </c>
      <c r="C36" s="7"/>
      <c r="D36" s="7"/>
      <c r="E36" s="7"/>
      <c r="F36" s="83">
        <v>26</v>
      </c>
      <c r="G36" s="7"/>
      <c r="H36" s="7"/>
      <c r="I36" s="7"/>
      <c r="J36" s="7"/>
      <c r="K36" s="7"/>
      <c r="L36" s="7"/>
      <c r="N36" s="7"/>
      <c r="O36" s="7"/>
      <c r="Q36" s="53" t="s">
        <v>1177</v>
      </c>
      <c r="R36" s="25" t="s">
        <v>1178</v>
      </c>
      <c r="S36" s="25" t="s">
        <v>1184</v>
      </c>
      <c r="T36" s="7"/>
      <c r="U36" s="7"/>
    </row>
    <row r="37" spans="1:21">
      <c r="A37" s="66" t="s">
        <v>1098</v>
      </c>
      <c r="B37" s="23" t="s">
        <v>38</v>
      </c>
      <c r="C37" s="67"/>
      <c r="D37" s="67"/>
      <c r="E37" s="7"/>
      <c r="F37" s="83">
        <v>27</v>
      </c>
      <c r="G37" s="7"/>
      <c r="H37" s="7"/>
      <c r="I37" s="7"/>
      <c r="J37" s="7"/>
      <c r="K37" s="7"/>
      <c r="L37" s="7"/>
      <c r="N37" s="7"/>
      <c r="O37" s="7"/>
      <c r="Q37" s="53" t="s">
        <v>1177</v>
      </c>
      <c r="R37" s="25" t="s">
        <v>1179</v>
      </c>
      <c r="S37" s="25" t="s">
        <v>1185</v>
      </c>
      <c r="T37" s="7"/>
      <c r="U37" s="7"/>
    </row>
    <row r="38" spans="1:21">
      <c r="A38" s="23" t="s">
        <v>72</v>
      </c>
      <c r="B38" s="23" t="s">
        <v>38</v>
      </c>
      <c r="C38" s="7"/>
      <c r="D38" s="7"/>
      <c r="E38" s="7"/>
      <c r="F38" s="83">
        <v>28</v>
      </c>
      <c r="G38" s="7"/>
      <c r="H38" s="7"/>
      <c r="I38" s="7"/>
      <c r="J38" s="7"/>
      <c r="K38" s="7"/>
      <c r="L38" s="7"/>
      <c r="N38" s="7"/>
      <c r="O38" s="7"/>
      <c r="Q38" s="53" t="s">
        <v>1177</v>
      </c>
      <c r="R38" s="25" t="s">
        <v>1180</v>
      </c>
      <c r="S38" s="25" t="s">
        <v>1183</v>
      </c>
      <c r="T38" s="7"/>
      <c r="U38" s="7"/>
    </row>
    <row r="39" spans="1:21">
      <c r="A39" s="23" t="s">
        <v>73</v>
      </c>
      <c r="B39" s="23" t="s">
        <v>34</v>
      </c>
      <c r="C39" s="7"/>
      <c r="D39" s="7"/>
      <c r="E39" s="7"/>
      <c r="F39" s="83">
        <v>29</v>
      </c>
      <c r="G39" s="7"/>
      <c r="H39" s="7"/>
      <c r="I39" s="7"/>
      <c r="J39" s="7"/>
      <c r="K39" s="7"/>
      <c r="L39" s="7"/>
      <c r="N39" s="7"/>
      <c r="O39" s="7"/>
      <c r="Q39" s="53" t="s">
        <v>1177</v>
      </c>
      <c r="R39" s="25" t="s">
        <v>1181</v>
      </c>
      <c r="S39" s="25" t="s">
        <v>1182</v>
      </c>
      <c r="T39" s="7"/>
      <c r="U39" s="7"/>
    </row>
    <row r="40" spans="1:21">
      <c r="A40" s="23" t="s">
        <v>74</v>
      </c>
      <c r="B40" s="23" t="s">
        <v>34</v>
      </c>
      <c r="C40" s="7"/>
      <c r="D40" s="7"/>
      <c r="E40" s="7"/>
      <c r="F40" s="83">
        <v>30</v>
      </c>
      <c r="G40" s="7"/>
      <c r="H40" s="7"/>
      <c r="I40" s="7"/>
      <c r="J40" s="7"/>
      <c r="K40" s="7"/>
      <c r="L40" s="7"/>
      <c r="N40" s="7"/>
      <c r="O40" s="7"/>
      <c r="Q40" s="51"/>
      <c r="R40" s="52"/>
      <c r="S40" s="49"/>
      <c r="T40" s="7"/>
      <c r="U40" s="7"/>
    </row>
    <row r="41" spans="1:21">
      <c r="A41" s="66" t="s">
        <v>1153</v>
      </c>
      <c r="B41" s="23" t="s">
        <v>38</v>
      </c>
      <c r="C41" s="67"/>
      <c r="D41" s="67"/>
      <c r="E41" s="7"/>
      <c r="F41" s="83">
        <v>31</v>
      </c>
      <c r="G41" s="7"/>
      <c r="H41" s="7"/>
      <c r="I41" s="7"/>
      <c r="J41" s="7"/>
      <c r="K41" s="7"/>
      <c r="L41" s="7"/>
      <c r="N41" s="7"/>
      <c r="O41" s="7"/>
      <c r="Q41"/>
      <c r="R41"/>
      <c r="S41"/>
      <c r="T41" s="7"/>
      <c r="U41" s="7"/>
    </row>
    <row r="42" spans="1:21">
      <c r="A42" s="23" t="s">
        <v>75</v>
      </c>
      <c r="B42" s="23" t="s">
        <v>38</v>
      </c>
      <c r="C42" s="7"/>
      <c r="D42" s="7"/>
      <c r="E42" s="7"/>
      <c r="F42" s="7"/>
      <c r="G42" s="7"/>
      <c r="H42" s="7"/>
      <c r="I42" s="7"/>
      <c r="J42" s="7"/>
      <c r="K42" s="7"/>
      <c r="L42" s="7"/>
      <c r="N42" s="7"/>
      <c r="O42" s="7"/>
      <c r="Q42"/>
      <c r="R42"/>
      <c r="S42" s="7"/>
      <c r="T42" s="7"/>
      <c r="U42" s="7"/>
    </row>
    <row r="43" spans="1:21">
      <c r="A43" s="23" t="s">
        <v>76</v>
      </c>
      <c r="B43" s="23" t="s">
        <v>26</v>
      </c>
      <c r="C43" s="7"/>
      <c r="D43" s="7"/>
      <c r="E43" s="7"/>
      <c r="F43" s="151" t="s">
        <v>1947</v>
      </c>
      <c r="G43" s="7"/>
      <c r="H43" s="7"/>
      <c r="I43" s="7"/>
      <c r="J43" s="7"/>
      <c r="K43" s="7"/>
      <c r="L43" s="7"/>
      <c r="N43" s="7"/>
      <c r="O43" s="7"/>
      <c r="Q43"/>
      <c r="R43"/>
      <c r="S43" s="7"/>
      <c r="T43" s="7"/>
      <c r="U43" s="7"/>
    </row>
    <row r="44" spans="1:21">
      <c r="A44" s="23" t="s">
        <v>77</v>
      </c>
      <c r="B44" s="23" t="s">
        <v>34</v>
      </c>
      <c r="C44" s="7"/>
      <c r="D44" s="7"/>
      <c r="E44" s="7"/>
      <c r="F44" s="7" t="s">
        <v>1948</v>
      </c>
      <c r="G44" s="7"/>
      <c r="H44" s="7"/>
      <c r="I44" s="7"/>
      <c r="J44" s="7"/>
      <c r="K44" s="7"/>
      <c r="L44" s="7"/>
      <c r="N44" s="7"/>
      <c r="O44" s="7"/>
      <c r="Q44"/>
      <c r="R44"/>
      <c r="S44" s="7"/>
      <c r="T44" s="7"/>
      <c r="U44" s="7"/>
    </row>
    <row r="45" spans="1:21">
      <c r="A45" s="66" t="s">
        <v>1192</v>
      </c>
      <c r="B45" s="23" t="s">
        <v>38</v>
      </c>
      <c r="C45" s="7"/>
      <c r="D45" s="7"/>
      <c r="E45" s="7"/>
      <c r="F45" s="7" t="s">
        <v>1949</v>
      </c>
      <c r="G45" s="7"/>
      <c r="H45" s="7"/>
      <c r="I45" s="7"/>
      <c r="J45" s="7"/>
      <c r="K45" s="7"/>
      <c r="L45" s="7"/>
      <c r="N45" s="7"/>
      <c r="O45" s="7"/>
      <c r="Q45"/>
      <c r="R45"/>
      <c r="S45" s="7"/>
      <c r="T45" s="7"/>
      <c r="U45" s="7"/>
    </row>
    <row r="46" spans="1:21">
      <c r="A46" s="23" t="s">
        <v>78</v>
      </c>
      <c r="B46" s="23" t="s">
        <v>26</v>
      </c>
      <c r="C46" s="7"/>
      <c r="D46" s="7"/>
      <c r="E46" s="7"/>
      <c r="F46" s="7" t="s">
        <v>1950</v>
      </c>
      <c r="G46" s="7"/>
      <c r="H46" s="7"/>
      <c r="I46" s="7"/>
      <c r="J46" s="7"/>
      <c r="K46" s="7"/>
      <c r="L46" s="7"/>
      <c r="N46" s="7"/>
      <c r="O46" s="7"/>
      <c r="Q46"/>
      <c r="R46"/>
      <c r="S46" s="7"/>
      <c r="T46" s="7"/>
      <c r="U46" s="7"/>
    </row>
    <row r="47" spans="1:21">
      <c r="A47" s="23" t="s">
        <v>79</v>
      </c>
      <c r="B47" s="23" t="s">
        <v>26</v>
      </c>
      <c r="C47" s="7"/>
      <c r="D47" s="7"/>
      <c r="E47" s="7"/>
      <c r="F47" s="7" t="s">
        <v>1951</v>
      </c>
      <c r="G47" s="7"/>
      <c r="H47" s="7"/>
      <c r="I47" s="7"/>
      <c r="J47" s="7"/>
      <c r="K47" s="7"/>
      <c r="L47" s="7"/>
      <c r="N47" s="7"/>
      <c r="O47" s="7"/>
      <c r="Q47"/>
      <c r="R47"/>
      <c r="S47" s="7"/>
      <c r="T47" s="7"/>
      <c r="U47" s="7"/>
    </row>
    <row r="48" spans="1:21">
      <c r="A48" s="23" t="s">
        <v>80</v>
      </c>
      <c r="B48" s="23" t="s">
        <v>26</v>
      </c>
      <c r="C48" s="7"/>
      <c r="D48" s="7"/>
      <c r="E48" s="7"/>
      <c r="F48" s="7" t="s">
        <v>1952</v>
      </c>
      <c r="G48" s="7"/>
      <c r="H48" s="7"/>
      <c r="I48" s="7"/>
      <c r="J48" s="7"/>
      <c r="K48" s="7"/>
      <c r="L48" s="7"/>
      <c r="N48" s="7"/>
      <c r="O48" s="7"/>
      <c r="Q48"/>
      <c r="R48"/>
      <c r="S48" s="7"/>
      <c r="T48" s="7"/>
      <c r="U48" s="7"/>
    </row>
    <row r="49" spans="1:21">
      <c r="A49" s="23" t="s">
        <v>81</v>
      </c>
      <c r="B49" s="23" t="s">
        <v>26</v>
      </c>
      <c r="C49" s="7"/>
      <c r="D49" s="7"/>
      <c r="E49" s="7"/>
      <c r="F49" s="7" t="s">
        <v>1953</v>
      </c>
      <c r="G49" s="7"/>
      <c r="H49" s="7"/>
      <c r="I49" s="7"/>
      <c r="J49" s="7"/>
      <c r="K49" s="7"/>
      <c r="L49" s="7"/>
      <c r="N49" s="7"/>
      <c r="O49" s="7"/>
      <c r="Q49"/>
      <c r="R49"/>
      <c r="S49" s="7"/>
      <c r="T49" s="7"/>
      <c r="U49" s="7"/>
    </row>
    <row r="50" spans="1:21">
      <c r="A50" s="23" t="s">
        <v>82</v>
      </c>
      <c r="B50" s="23" t="s">
        <v>67</v>
      </c>
      <c r="C50" s="7"/>
      <c r="D50" s="7"/>
      <c r="E50" s="7"/>
      <c r="F50" s="7" t="s">
        <v>1954</v>
      </c>
      <c r="G50" s="7"/>
      <c r="H50" s="7"/>
      <c r="I50" s="7"/>
      <c r="J50" s="7"/>
      <c r="K50" s="7"/>
      <c r="L50" s="7"/>
      <c r="N50" s="7"/>
      <c r="O50" s="7"/>
      <c r="Q50"/>
      <c r="R50"/>
      <c r="S50" s="7"/>
      <c r="T50" s="7"/>
      <c r="U50" s="7"/>
    </row>
    <row r="51" spans="1:21">
      <c r="A51" s="66" t="s">
        <v>44</v>
      </c>
      <c r="B51" s="66" t="s">
        <v>38</v>
      </c>
      <c r="C51" s="67"/>
      <c r="D51" s="67"/>
      <c r="E51" s="7"/>
      <c r="F51" s="7" t="s">
        <v>1959</v>
      </c>
      <c r="G51" s="7"/>
      <c r="H51" s="7"/>
      <c r="I51" s="7"/>
      <c r="J51" s="7"/>
      <c r="K51" s="7"/>
      <c r="L51" s="7"/>
      <c r="N51" s="7"/>
      <c r="O51" s="7"/>
      <c r="Q51"/>
      <c r="R51"/>
      <c r="S51" s="7"/>
      <c r="T51" s="7"/>
      <c r="U51" s="7"/>
    </row>
    <row r="52" spans="1:21">
      <c r="A52" s="66" t="s">
        <v>1200</v>
      </c>
      <c r="B52" s="66" t="s">
        <v>38</v>
      </c>
      <c r="C52" s="67"/>
      <c r="D52" s="67"/>
      <c r="E52" s="7"/>
      <c r="F52" s="7" t="s">
        <v>1955</v>
      </c>
      <c r="G52" s="7"/>
      <c r="H52" s="7"/>
      <c r="I52" s="7"/>
      <c r="J52" s="7"/>
      <c r="K52" s="7"/>
      <c r="L52" s="7"/>
      <c r="N52" s="7"/>
      <c r="O52" s="7"/>
      <c r="Q52"/>
      <c r="R52"/>
      <c r="S52" s="7"/>
      <c r="T52" s="7"/>
      <c r="U52" s="7"/>
    </row>
    <row r="53" spans="1:21">
      <c r="A53" s="23" t="s">
        <v>83</v>
      </c>
      <c r="B53" s="23" t="s">
        <v>34</v>
      </c>
      <c r="C53" s="7"/>
      <c r="D53" s="7"/>
      <c r="E53" s="7"/>
      <c r="F53" s="7" t="s">
        <v>1956</v>
      </c>
      <c r="G53" s="7"/>
      <c r="H53" s="7"/>
      <c r="I53" s="7"/>
      <c r="J53" s="7"/>
      <c r="K53" s="7"/>
      <c r="L53" s="7"/>
      <c r="N53" s="7"/>
      <c r="O53" s="7"/>
      <c r="Q53"/>
      <c r="R53"/>
      <c r="S53" s="7"/>
      <c r="T53" s="7"/>
      <c r="U53" s="7"/>
    </row>
    <row r="54" spans="1:21">
      <c r="A54" s="23" t="s">
        <v>84</v>
      </c>
      <c r="B54" s="23" t="s">
        <v>26</v>
      </c>
      <c r="C54" s="7"/>
      <c r="D54" s="7"/>
      <c r="E54" s="7"/>
      <c r="F54" s="7" t="s">
        <v>1957</v>
      </c>
      <c r="G54" s="7"/>
      <c r="H54" s="7"/>
      <c r="I54" s="7"/>
      <c r="J54" s="7"/>
      <c r="K54" s="7"/>
      <c r="L54" s="7"/>
      <c r="N54" s="7"/>
      <c r="O54" s="7"/>
      <c r="S54" s="7"/>
      <c r="T54" s="7"/>
      <c r="U54" s="7"/>
    </row>
    <row r="55" spans="1:21">
      <c r="A55" s="23" t="s">
        <v>85</v>
      </c>
      <c r="B55" s="23" t="s">
        <v>26</v>
      </c>
      <c r="C55" s="7"/>
      <c r="D55" s="7"/>
      <c r="E55" s="7"/>
      <c r="F55" s="7" t="s">
        <v>1958</v>
      </c>
      <c r="G55" s="7"/>
      <c r="H55" s="7"/>
      <c r="I55" s="7"/>
      <c r="J55" s="7"/>
      <c r="K55" s="7"/>
      <c r="L55" s="7"/>
      <c r="N55" s="7"/>
      <c r="O55" s="7"/>
      <c r="Q55" s="7"/>
      <c r="R55" s="7"/>
      <c r="S55" s="7"/>
      <c r="T55" s="7"/>
      <c r="U55" s="7"/>
    </row>
    <row r="56" spans="1:21">
      <c r="A56" s="23" t="s">
        <v>42</v>
      </c>
      <c r="B56" s="23" t="s">
        <v>70</v>
      </c>
      <c r="C56" s="7"/>
      <c r="D56" s="7"/>
      <c r="E56" s="7"/>
      <c r="F56" s="7"/>
      <c r="G56" s="7"/>
      <c r="H56" s="7"/>
      <c r="I56" s="7"/>
      <c r="J56" s="7"/>
      <c r="K56" s="7"/>
      <c r="L56" s="7"/>
      <c r="N56" s="7"/>
      <c r="O56" s="7"/>
      <c r="Q56" s="7"/>
      <c r="R56" s="7"/>
      <c r="S56" s="7"/>
      <c r="T56" s="7"/>
      <c r="U56" s="7"/>
    </row>
    <row r="57" spans="1:21">
      <c r="A57" s="66" t="s">
        <v>1146</v>
      </c>
      <c r="B57" s="23" t="s">
        <v>38</v>
      </c>
      <c r="C57" s="67"/>
      <c r="D57" s="67"/>
      <c r="E57" s="7"/>
      <c r="F57" s="7"/>
      <c r="G57" s="7"/>
      <c r="H57" s="7"/>
      <c r="I57" s="7"/>
      <c r="J57" s="7"/>
      <c r="K57" s="7"/>
      <c r="L57" s="7"/>
      <c r="N57" s="7"/>
      <c r="O57" s="7"/>
      <c r="Q57" s="7"/>
      <c r="R57" s="7"/>
      <c r="S57" s="7"/>
      <c r="T57" s="7"/>
      <c r="U57" s="7"/>
    </row>
    <row r="58" spans="1:21">
      <c r="A58" s="23" t="s">
        <v>86</v>
      </c>
      <c r="B58" s="23" t="s">
        <v>26</v>
      </c>
      <c r="C58" s="7"/>
      <c r="D58" s="7"/>
      <c r="E58" s="7"/>
      <c r="F58" s="7"/>
      <c r="G58" s="7"/>
      <c r="H58" s="7"/>
      <c r="I58" s="7"/>
      <c r="J58" s="7"/>
      <c r="K58" s="7"/>
      <c r="L58" s="7"/>
      <c r="N58" s="7"/>
      <c r="O58" s="7"/>
      <c r="Q58" s="7"/>
      <c r="R58" s="7"/>
      <c r="S58" s="7"/>
      <c r="T58" s="7"/>
      <c r="U58" s="7"/>
    </row>
    <row r="59" spans="1:21">
      <c r="A59" s="23" t="s">
        <v>87</v>
      </c>
      <c r="B59" s="23" t="s">
        <v>34</v>
      </c>
      <c r="C59" s="7"/>
      <c r="D59" s="7"/>
      <c r="E59" s="7"/>
      <c r="F59" s="7"/>
      <c r="G59" s="7"/>
      <c r="H59" s="7"/>
      <c r="I59" s="7"/>
      <c r="J59" s="7"/>
      <c r="K59" s="7"/>
      <c r="L59" s="7"/>
      <c r="N59" s="7"/>
      <c r="O59" s="7"/>
      <c r="Q59" s="7"/>
      <c r="R59" s="7"/>
      <c r="S59" s="7"/>
      <c r="T59" s="7"/>
      <c r="U59" s="7"/>
    </row>
    <row r="60" spans="1:21">
      <c r="A60" s="23" t="s">
        <v>88</v>
      </c>
      <c r="B60" s="23" t="s">
        <v>34</v>
      </c>
      <c r="C60" s="7"/>
      <c r="D60" s="7"/>
      <c r="E60" s="7"/>
      <c r="F60" s="7"/>
      <c r="G60" s="7"/>
      <c r="H60" s="7"/>
      <c r="I60" s="7"/>
      <c r="J60" s="7"/>
      <c r="K60" s="7"/>
      <c r="L60" s="7"/>
      <c r="N60" s="7"/>
      <c r="O60" s="7"/>
      <c r="Q60" s="7"/>
      <c r="R60" s="7"/>
      <c r="S60" s="7"/>
      <c r="T60" s="7"/>
      <c r="U60" s="7"/>
    </row>
    <row r="61" spans="1:21">
      <c r="A61" s="23" t="s">
        <v>89</v>
      </c>
      <c r="B61" s="23" t="s">
        <v>26</v>
      </c>
      <c r="C61" s="7"/>
      <c r="D61" s="7"/>
      <c r="E61" s="7"/>
      <c r="F61" s="7"/>
      <c r="G61" s="7"/>
      <c r="H61" s="7"/>
      <c r="I61" s="7"/>
      <c r="J61" s="7"/>
      <c r="K61" s="7"/>
      <c r="L61" s="7"/>
      <c r="N61" s="7"/>
      <c r="O61" s="7"/>
      <c r="Q61" s="7"/>
      <c r="R61" s="7"/>
      <c r="S61" s="7"/>
      <c r="T61" s="7"/>
      <c r="U61" s="7"/>
    </row>
    <row r="62" spans="1:21">
      <c r="A62" s="23" t="s">
        <v>90</v>
      </c>
      <c r="B62" s="23" t="s">
        <v>26</v>
      </c>
      <c r="C62" s="7"/>
      <c r="D62" s="7"/>
      <c r="E62" s="7"/>
      <c r="F62" s="7"/>
      <c r="G62" s="7"/>
      <c r="H62" s="7"/>
      <c r="I62" s="7"/>
      <c r="J62" s="7"/>
      <c r="K62" s="7"/>
      <c r="L62" s="7"/>
      <c r="N62" s="7"/>
      <c r="O62" s="7"/>
      <c r="Q62" s="7"/>
      <c r="R62" s="7"/>
      <c r="S62" s="7"/>
      <c r="T62" s="7"/>
      <c r="U62" s="7"/>
    </row>
    <row r="63" spans="1:21">
      <c r="A63" s="23" t="s">
        <v>91</v>
      </c>
      <c r="B63" s="23" t="s">
        <v>67</v>
      </c>
      <c r="C63" s="7"/>
      <c r="D63" s="7"/>
      <c r="E63" s="7"/>
      <c r="F63" s="7"/>
      <c r="G63" s="7"/>
      <c r="H63" s="7"/>
      <c r="I63" s="7"/>
      <c r="J63" s="7"/>
      <c r="K63" s="7"/>
      <c r="L63" s="7"/>
      <c r="N63" s="7"/>
      <c r="O63" s="7"/>
      <c r="Q63" s="7"/>
      <c r="R63" s="7"/>
      <c r="S63" s="7"/>
      <c r="T63" s="7"/>
      <c r="U63" s="7"/>
    </row>
    <row r="64" spans="1:21">
      <c r="A64" s="23" t="s">
        <v>92</v>
      </c>
      <c r="B64" s="23" t="s">
        <v>26</v>
      </c>
      <c r="C64" s="7"/>
      <c r="D64" s="7"/>
      <c r="E64" s="7"/>
      <c r="F64" s="7"/>
      <c r="G64" s="7"/>
      <c r="H64" s="7"/>
      <c r="I64" s="7"/>
      <c r="J64" s="7"/>
      <c r="K64" s="7"/>
      <c r="L64" s="7"/>
      <c r="N64" s="7"/>
      <c r="O64" s="7"/>
      <c r="Q64" s="7"/>
      <c r="R64" s="7"/>
      <c r="S64" s="7"/>
      <c r="T64" s="7"/>
      <c r="U64" s="7"/>
    </row>
    <row r="65" spans="1:21">
      <c r="A65" s="23" t="s">
        <v>93</v>
      </c>
      <c r="B65" s="23" t="s">
        <v>26</v>
      </c>
      <c r="C65" s="7"/>
      <c r="D65" s="7"/>
      <c r="E65" s="7"/>
      <c r="F65" s="7"/>
      <c r="G65" s="7"/>
      <c r="H65" s="7"/>
      <c r="I65" s="7"/>
      <c r="J65" s="7"/>
      <c r="K65" s="7"/>
      <c r="L65" s="7"/>
      <c r="N65" s="7"/>
      <c r="O65" s="7"/>
      <c r="Q65" s="7"/>
      <c r="R65" s="7"/>
      <c r="S65" s="7"/>
      <c r="T65" s="7"/>
      <c r="U65" s="7"/>
    </row>
    <row r="66" spans="1:21">
      <c r="A66" s="23" t="s">
        <v>94</v>
      </c>
      <c r="B66" s="23" t="s">
        <v>26</v>
      </c>
      <c r="C66" s="7"/>
      <c r="D66" s="7"/>
      <c r="E66" s="7"/>
      <c r="F66" s="7"/>
      <c r="G66" s="7"/>
      <c r="H66" s="7"/>
      <c r="I66" s="7"/>
      <c r="J66" s="7"/>
      <c r="K66" s="7"/>
      <c r="L66" s="7"/>
      <c r="N66" s="7"/>
      <c r="O66" s="7"/>
      <c r="Q66" s="7"/>
      <c r="R66" s="7"/>
      <c r="S66" s="7"/>
      <c r="T66" s="7"/>
      <c r="U66" s="7"/>
    </row>
    <row r="67" spans="1:21">
      <c r="A67" s="23" t="s">
        <v>95</v>
      </c>
      <c r="B67" s="23" t="s">
        <v>26</v>
      </c>
      <c r="C67" s="7"/>
      <c r="D67" s="7"/>
      <c r="E67" s="7"/>
      <c r="F67" s="7"/>
      <c r="G67" s="7"/>
      <c r="H67" s="7"/>
      <c r="I67" s="7"/>
      <c r="J67" s="7"/>
      <c r="K67" s="7"/>
      <c r="L67" s="7"/>
      <c r="N67" s="7"/>
      <c r="O67" s="7"/>
      <c r="Q67" s="7"/>
      <c r="R67" s="7"/>
      <c r="S67" s="7"/>
      <c r="T67" s="7"/>
      <c r="U67" s="7"/>
    </row>
    <row r="68" spans="1:21">
      <c r="A68" s="23" t="s">
        <v>96</v>
      </c>
      <c r="B68" s="23" t="s">
        <v>26</v>
      </c>
      <c r="C68" s="7"/>
      <c r="D68" s="7"/>
      <c r="E68" s="7"/>
      <c r="F68" s="7"/>
      <c r="G68" s="7"/>
      <c r="H68" s="7"/>
      <c r="I68" s="7"/>
      <c r="J68" s="7"/>
      <c r="K68" s="7"/>
      <c r="L68" s="7"/>
      <c r="N68" s="7"/>
      <c r="O68" s="7"/>
      <c r="Q68" s="7"/>
      <c r="R68" s="7"/>
      <c r="S68" s="7"/>
      <c r="T68" s="7"/>
      <c r="U68" s="7"/>
    </row>
    <row r="69" spans="1:21">
      <c r="A69" s="23" t="s">
        <v>97</v>
      </c>
      <c r="B69" s="23" t="s">
        <v>26</v>
      </c>
      <c r="C69" s="7"/>
      <c r="D69" s="7" t="s">
        <v>1188</v>
      </c>
      <c r="E69" s="7"/>
      <c r="F69" s="7"/>
      <c r="G69" s="7"/>
      <c r="H69" s="7"/>
      <c r="I69" s="7"/>
      <c r="J69" s="7"/>
      <c r="K69" s="7"/>
      <c r="L69" s="7"/>
      <c r="N69" s="7"/>
      <c r="O69" s="7"/>
      <c r="Q69" s="7"/>
      <c r="R69" s="7"/>
      <c r="S69" s="7"/>
      <c r="T69" s="7"/>
      <c r="U69" s="7"/>
    </row>
    <row r="70" spans="1:21">
      <c r="A70" s="23" t="s">
        <v>98</v>
      </c>
      <c r="B70" s="23" t="s">
        <v>26</v>
      </c>
      <c r="C70" s="7"/>
      <c r="D70" s="7"/>
      <c r="E70" s="7"/>
      <c r="F70" s="7"/>
      <c r="G70" s="7"/>
      <c r="H70" s="7"/>
      <c r="I70" s="7"/>
      <c r="J70" s="7"/>
      <c r="K70" s="7"/>
      <c r="L70" s="7"/>
      <c r="N70" s="7"/>
      <c r="O70" s="7"/>
      <c r="Q70" s="7"/>
      <c r="R70" s="7"/>
      <c r="S70" s="7"/>
      <c r="T70" s="7"/>
      <c r="U70" s="7"/>
    </row>
    <row r="71" spans="1:21">
      <c r="A71" s="66" t="s">
        <v>1087</v>
      </c>
      <c r="B71" s="23" t="s">
        <v>26</v>
      </c>
      <c r="C71" s="67"/>
      <c r="D71" s="67"/>
      <c r="E71" s="7"/>
      <c r="F71" s="7"/>
      <c r="G71" s="7"/>
      <c r="H71" s="7"/>
      <c r="I71" s="7"/>
      <c r="J71" s="7"/>
      <c r="K71" s="7"/>
      <c r="L71" s="7"/>
      <c r="N71" s="7"/>
      <c r="O71" s="7"/>
      <c r="Q71" s="7"/>
      <c r="R71" s="7"/>
      <c r="S71" s="7"/>
      <c r="T71" s="7"/>
      <c r="U71" s="7"/>
    </row>
    <row r="72" spans="1:21">
      <c r="A72" s="23" t="s">
        <v>99</v>
      </c>
      <c r="B72" s="23" t="s">
        <v>70</v>
      </c>
      <c r="C72" s="7"/>
      <c r="D72" s="7"/>
      <c r="E72" s="7"/>
      <c r="F72" s="7"/>
      <c r="G72" s="7"/>
      <c r="H72" s="7"/>
      <c r="I72" s="7"/>
      <c r="J72" s="7"/>
      <c r="K72" s="7"/>
      <c r="L72" s="7"/>
      <c r="N72" s="7"/>
      <c r="O72" s="7"/>
      <c r="Q72" s="7"/>
      <c r="R72" s="7"/>
      <c r="S72" s="7"/>
      <c r="T72" s="7"/>
      <c r="U72" s="7"/>
    </row>
    <row r="73" spans="1:21">
      <c r="A73" s="23" t="s">
        <v>100</v>
      </c>
      <c r="B73" s="23" t="s">
        <v>26</v>
      </c>
      <c r="C73" s="7"/>
      <c r="D73" s="7"/>
      <c r="E73" s="7"/>
      <c r="F73" s="7"/>
      <c r="G73" s="7"/>
      <c r="H73" s="7"/>
      <c r="I73" s="7"/>
      <c r="J73" s="7"/>
      <c r="K73" s="7"/>
      <c r="L73" s="7"/>
      <c r="N73" s="7"/>
      <c r="O73" s="7"/>
      <c r="Q73" s="7"/>
      <c r="R73" s="7"/>
      <c r="S73" s="7"/>
      <c r="T73" s="7"/>
      <c r="U73" s="7"/>
    </row>
    <row r="74" spans="1:21">
      <c r="A74" s="62" t="s">
        <v>1189</v>
      </c>
      <c r="B74" s="23" t="s">
        <v>34</v>
      </c>
      <c r="C74" s="63"/>
      <c r="D74" s="63" t="s">
        <v>1188</v>
      </c>
      <c r="E74" s="7"/>
      <c r="F74" s="7"/>
      <c r="G74" s="7"/>
      <c r="H74" s="7"/>
      <c r="I74" s="7"/>
      <c r="J74" s="7"/>
      <c r="K74" s="7"/>
      <c r="L74" s="7"/>
      <c r="N74" s="7"/>
      <c r="O74" s="7"/>
      <c r="Q74" s="7"/>
      <c r="R74" s="7"/>
      <c r="S74" s="7"/>
      <c r="T74" s="7"/>
      <c r="U74" s="7"/>
    </row>
    <row r="75" spans="1:21">
      <c r="A75" s="23" t="s">
        <v>101</v>
      </c>
      <c r="B75" s="23" t="s">
        <v>26</v>
      </c>
      <c r="C75" s="7"/>
      <c r="D75" s="7"/>
      <c r="E75" s="7"/>
      <c r="F75" s="7"/>
      <c r="G75" s="7"/>
      <c r="H75" s="7"/>
      <c r="I75" s="7"/>
      <c r="J75" s="7"/>
      <c r="K75" s="7"/>
      <c r="L75" s="7"/>
      <c r="N75" s="7"/>
      <c r="O75" s="7"/>
      <c r="Q75" s="7"/>
      <c r="R75" s="7"/>
      <c r="S75" s="7"/>
      <c r="T75" s="7"/>
      <c r="U75" s="7"/>
    </row>
    <row r="76" spans="1:21">
      <c r="A76" s="23" t="s">
        <v>102</v>
      </c>
      <c r="B76" s="23" t="s">
        <v>26</v>
      </c>
      <c r="C76" s="7"/>
      <c r="D76" s="7"/>
      <c r="E76" s="7"/>
      <c r="F76" s="7"/>
      <c r="G76" s="7"/>
      <c r="H76" s="7"/>
      <c r="I76" s="7"/>
      <c r="J76" s="7"/>
      <c r="K76" s="7"/>
      <c r="L76" s="7"/>
      <c r="N76" s="7"/>
      <c r="O76" s="7"/>
      <c r="Q76" s="7"/>
      <c r="R76" s="7"/>
      <c r="S76" s="7"/>
      <c r="T76" s="7"/>
      <c r="U76" s="7"/>
    </row>
    <row r="77" spans="1:21">
      <c r="A77" s="23" t="s">
        <v>103</v>
      </c>
      <c r="B77" s="23" t="s">
        <v>26</v>
      </c>
      <c r="C77" s="7"/>
      <c r="D77" s="7"/>
      <c r="E77" s="7"/>
      <c r="F77" s="7"/>
      <c r="G77" s="7"/>
      <c r="H77" s="7"/>
      <c r="I77" s="7"/>
      <c r="J77" s="7"/>
      <c r="K77" s="7"/>
      <c r="L77" s="7"/>
      <c r="N77" s="7"/>
      <c r="O77" s="7"/>
      <c r="Q77" s="7"/>
      <c r="R77" s="7"/>
      <c r="S77" s="7"/>
      <c r="T77" s="7"/>
      <c r="U77" s="7"/>
    </row>
    <row r="78" spans="1:21">
      <c r="A78" s="23" t="s">
        <v>104</v>
      </c>
      <c r="B78" s="23" t="s">
        <v>67</v>
      </c>
      <c r="C78" s="7"/>
      <c r="D78" s="7"/>
      <c r="E78" s="7"/>
      <c r="F78" s="7"/>
      <c r="G78" s="7"/>
      <c r="H78" s="7"/>
      <c r="I78" s="7"/>
      <c r="J78" s="7"/>
      <c r="K78" s="7"/>
      <c r="L78" s="7"/>
      <c r="N78" s="7"/>
      <c r="O78" s="7"/>
      <c r="Q78" s="7"/>
      <c r="R78" s="7"/>
      <c r="S78" s="7"/>
      <c r="T78" s="7"/>
      <c r="U78" s="7"/>
    </row>
    <row r="79" spans="1:21">
      <c r="A79" s="23" t="s">
        <v>105</v>
      </c>
      <c r="B79" s="23" t="s">
        <v>67</v>
      </c>
      <c r="C79" s="7"/>
      <c r="D79" s="7"/>
      <c r="E79" s="7"/>
      <c r="F79" s="7"/>
      <c r="G79" s="7"/>
      <c r="H79" s="7"/>
      <c r="I79" s="7"/>
      <c r="J79" s="7"/>
      <c r="K79" s="7"/>
      <c r="L79" s="7"/>
      <c r="N79" s="7"/>
      <c r="O79" s="7"/>
      <c r="Q79" s="7"/>
      <c r="R79" s="7"/>
      <c r="S79" s="7"/>
      <c r="T79" s="7"/>
      <c r="U79" s="7"/>
    </row>
    <row r="80" spans="1:21">
      <c r="A80" s="66" t="s">
        <v>1094</v>
      </c>
      <c r="B80" s="66"/>
      <c r="C80" s="67"/>
      <c r="D80" s="67"/>
      <c r="E80" s="7"/>
      <c r="F80" s="7"/>
      <c r="G80" s="7"/>
      <c r="H80" s="7"/>
      <c r="I80" s="7"/>
      <c r="J80" s="7"/>
      <c r="K80" s="7"/>
      <c r="L80" s="7"/>
      <c r="N80" s="7"/>
      <c r="O80" s="7"/>
      <c r="Q80" s="7"/>
      <c r="R80" s="7"/>
      <c r="S80" s="7"/>
      <c r="T80" s="7"/>
      <c r="U80" s="7"/>
    </row>
    <row r="81" spans="1:21">
      <c r="A81" s="23" t="s">
        <v>106</v>
      </c>
      <c r="B81" s="23" t="s">
        <v>26</v>
      </c>
      <c r="C81" s="7"/>
      <c r="D81" s="7"/>
      <c r="E81" s="7"/>
      <c r="F81" s="7"/>
      <c r="G81" s="7"/>
      <c r="H81" s="7"/>
      <c r="I81" s="7"/>
      <c r="J81" s="7"/>
      <c r="K81" s="7"/>
      <c r="L81" s="7"/>
      <c r="N81" s="7"/>
      <c r="O81" s="7"/>
      <c r="Q81" s="7"/>
      <c r="R81" s="7"/>
      <c r="S81" s="7"/>
      <c r="T81" s="7"/>
      <c r="U81" s="7"/>
    </row>
    <row r="82" spans="1:21">
      <c r="A82" s="23" t="s">
        <v>107</v>
      </c>
      <c r="B82" s="23" t="s">
        <v>70</v>
      </c>
      <c r="C82" s="7"/>
      <c r="D82" s="7"/>
      <c r="E82" s="7"/>
      <c r="F82" s="7"/>
      <c r="G82" s="7"/>
      <c r="H82" s="7"/>
      <c r="I82" s="7"/>
      <c r="J82" s="7"/>
      <c r="K82" s="7"/>
      <c r="L82" s="7"/>
      <c r="N82" s="7"/>
      <c r="O82" s="7"/>
      <c r="Q82" s="7"/>
      <c r="R82" s="7"/>
      <c r="S82" s="7"/>
      <c r="T82" s="7"/>
      <c r="U82" s="7"/>
    </row>
    <row r="83" spans="1:21">
      <c r="A83" s="23" t="s">
        <v>108</v>
      </c>
      <c r="B83" s="23" t="s">
        <v>26</v>
      </c>
      <c r="C83" s="7"/>
      <c r="D83" s="7"/>
      <c r="E83" s="7"/>
      <c r="F83" s="7"/>
      <c r="G83" s="7"/>
      <c r="H83" s="7"/>
      <c r="I83" s="7"/>
      <c r="J83" s="7"/>
      <c r="K83" s="7"/>
      <c r="L83" s="7"/>
      <c r="N83" s="7"/>
      <c r="O83" s="7"/>
      <c r="Q83" s="7"/>
      <c r="R83" s="7"/>
      <c r="S83" s="7"/>
      <c r="T83" s="7"/>
      <c r="U83" s="7"/>
    </row>
    <row r="84" spans="1:21">
      <c r="A84" s="23" t="s">
        <v>109</v>
      </c>
      <c r="B84" s="23" t="s">
        <v>26</v>
      </c>
      <c r="C84" s="7"/>
      <c r="D84" s="7"/>
      <c r="E84" s="7"/>
      <c r="F84" s="7"/>
      <c r="G84" s="7"/>
      <c r="H84" s="7"/>
      <c r="I84" s="7"/>
      <c r="J84" s="7"/>
      <c r="K84" s="7"/>
      <c r="L84" s="7"/>
      <c r="N84" s="7"/>
      <c r="O84" s="7"/>
      <c r="Q84" s="7"/>
      <c r="R84" s="7"/>
      <c r="S84" s="7"/>
      <c r="T84" s="7"/>
      <c r="U84" s="7"/>
    </row>
    <row r="85" spans="1:21">
      <c r="A85" s="23" t="s">
        <v>110</v>
      </c>
      <c r="B85" s="23" t="s">
        <v>26</v>
      </c>
      <c r="C85" s="7"/>
      <c r="D85" s="7"/>
      <c r="E85" s="7"/>
      <c r="F85" s="7"/>
      <c r="G85" s="7"/>
      <c r="H85" s="7"/>
      <c r="I85" s="7"/>
      <c r="J85" s="7"/>
      <c r="K85" s="7"/>
      <c r="L85" s="7"/>
      <c r="N85" s="7"/>
      <c r="O85" s="7"/>
      <c r="Q85" s="7"/>
      <c r="R85" s="7"/>
      <c r="S85" s="7"/>
      <c r="T85" s="7"/>
      <c r="U85" s="7"/>
    </row>
    <row r="86" spans="1:21">
      <c r="A86" s="23" t="s">
        <v>111</v>
      </c>
      <c r="B86" s="23" t="s">
        <v>34</v>
      </c>
      <c r="C86" s="7"/>
      <c r="D86" s="7"/>
      <c r="E86" s="7"/>
      <c r="F86" s="7"/>
      <c r="G86" s="7"/>
      <c r="H86" s="7"/>
      <c r="I86" s="7"/>
      <c r="J86" s="7"/>
      <c r="K86" s="7"/>
      <c r="L86" s="7"/>
      <c r="N86" s="7"/>
      <c r="O86" s="7"/>
      <c r="Q86" s="7"/>
      <c r="R86" s="7"/>
      <c r="S86" s="7"/>
      <c r="T86" s="7"/>
      <c r="U86" s="7"/>
    </row>
    <row r="87" spans="1:21">
      <c r="A87" s="23" t="s">
        <v>112</v>
      </c>
      <c r="B87" s="23" t="s">
        <v>26</v>
      </c>
      <c r="C87" s="7"/>
      <c r="D87" s="7" t="s">
        <v>1188</v>
      </c>
      <c r="E87" s="7"/>
      <c r="F87" s="7"/>
      <c r="G87" s="7"/>
      <c r="H87" s="7"/>
      <c r="I87" s="7"/>
      <c r="J87" s="7"/>
      <c r="K87" s="7"/>
      <c r="L87" s="7"/>
      <c r="N87" s="7"/>
      <c r="O87" s="7"/>
      <c r="Q87" s="7"/>
      <c r="R87" s="7"/>
      <c r="S87" s="7"/>
      <c r="T87" s="7"/>
      <c r="U87" s="7"/>
    </row>
    <row r="88" spans="1:21">
      <c r="A88" s="23" t="s">
        <v>113</v>
      </c>
      <c r="B88" s="23" t="s">
        <v>26</v>
      </c>
      <c r="C88" s="7"/>
      <c r="D88" s="7"/>
      <c r="E88" s="7"/>
      <c r="F88" s="7"/>
      <c r="G88" s="7"/>
      <c r="H88" s="7"/>
      <c r="I88" s="7"/>
      <c r="J88" s="7"/>
      <c r="K88" s="7"/>
      <c r="L88" s="7"/>
      <c r="N88" s="7"/>
      <c r="O88" s="7"/>
      <c r="Q88" s="7"/>
      <c r="R88" s="7"/>
      <c r="S88" s="7"/>
      <c r="T88" s="7"/>
      <c r="U88" s="7"/>
    </row>
    <row r="89" spans="1:21">
      <c r="A89" s="66" t="s">
        <v>1154</v>
      </c>
      <c r="B89" s="23" t="s">
        <v>26</v>
      </c>
      <c r="C89" s="67"/>
      <c r="D89" s="67"/>
      <c r="E89" s="7"/>
      <c r="F89" s="7"/>
      <c r="G89" s="7"/>
      <c r="H89" s="7"/>
      <c r="I89" s="7"/>
      <c r="J89" s="7"/>
      <c r="K89" s="7"/>
      <c r="L89" s="7"/>
      <c r="N89" s="7"/>
      <c r="O89" s="7"/>
      <c r="Q89" s="7"/>
      <c r="R89" s="7"/>
      <c r="S89" s="7"/>
      <c r="T89" s="7"/>
      <c r="U89" s="7"/>
    </row>
    <row r="90" spans="1:21">
      <c r="A90" s="23" t="s">
        <v>114</v>
      </c>
      <c r="B90" s="23" t="s">
        <v>34</v>
      </c>
      <c r="C90" s="7"/>
      <c r="D90" s="7"/>
      <c r="E90" s="7"/>
      <c r="F90" s="7"/>
      <c r="G90" s="7"/>
      <c r="H90" s="7"/>
      <c r="I90" s="7"/>
      <c r="J90" s="7"/>
      <c r="K90" s="7"/>
      <c r="L90" s="7"/>
      <c r="N90" s="7"/>
      <c r="O90" s="7"/>
      <c r="Q90" s="7"/>
      <c r="R90" s="7"/>
      <c r="S90" s="7"/>
      <c r="T90" s="7"/>
      <c r="U90" s="7"/>
    </row>
    <row r="91" spans="1:21">
      <c r="A91" s="23" t="s">
        <v>115</v>
      </c>
      <c r="B91" s="23" t="s">
        <v>26</v>
      </c>
      <c r="C91" s="7"/>
      <c r="D91" s="7"/>
      <c r="E91" s="7"/>
      <c r="F91" s="7"/>
      <c r="G91" s="7"/>
      <c r="H91" s="7"/>
      <c r="I91" s="7"/>
      <c r="J91" s="7"/>
      <c r="K91" s="7"/>
      <c r="L91" s="7"/>
      <c r="N91" s="7"/>
      <c r="O91" s="7"/>
      <c r="Q91" s="7"/>
      <c r="R91" s="7"/>
      <c r="S91" s="7"/>
      <c r="T91" s="7"/>
      <c r="U91" s="7"/>
    </row>
    <row r="92" spans="1:21">
      <c r="A92" s="23" t="s">
        <v>116</v>
      </c>
      <c r="B92" s="23" t="s">
        <v>26</v>
      </c>
      <c r="C92" s="7"/>
      <c r="D92" s="7"/>
      <c r="E92" s="7"/>
      <c r="F92" s="7"/>
      <c r="G92" s="7"/>
      <c r="H92" s="7"/>
      <c r="I92" s="7"/>
      <c r="J92" s="7"/>
      <c r="K92" s="7"/>
      <c r="L92" s="7"/>
      <c r="N92" s="7"/>
      <c r="O92" s="7"/>
      <c r="Q92" s="7"/>
      <c r="R92" s="7"/>
      <c r="S92" s="7"/>
      <c r="T92" s="7"/>
      <c r="U92" s="7"/>
    </row>
    <row r="93" spans="1:21">
      <c r="A93" s="23" t="s">
        <v>117</v>
      </c>
      <c r="B93" s="23" t="s">
        <v>26</v>
      </c>
      <c r="C93" s="7"/>
      <c r="D93" s="7"/>
      <c r="E93" s="7"/>
      <c r="F93" s="7"/>
      <c r="G93" s="7"/>
      <c r="H93" s="7"/>
      <c r="I93" s="7"/>
      <c r="J93" s="7"/>
      <c r="K93" s="7"/>
      <c r="L93" s="7"/>
      <c r="N93" s="7"/>
      <c r="O93" s="7"/>
      <c r="Q93" s="7"/>
      <c r="R93" s="7"/>
      <c r="S93" s="7"/>
      <c r="T93" s="7"/>
      <c r="U93" s="7"/>
    </row>
    <row r="94" spans="1:21">
      <c r="A94" s="23" t="s">
        <v>118</v>
      </c>
      <c r="B94" s="23" t="s">
        <v>38</v>
      </c>
      <c r="C94" s="7"/>
      <c r="D94" s="7"/>
      <c r="E94" s="7"/>
      <c r="F94" s="7"/>
      <c r="G94" s="7"/>
      <c r="H94" s="7"/>
      <c r="I94" s="7"/>
      <c r="J94" s="7"/>
      <c r="K94" s="7"/>
      <c r="L94" s="7"/>
      <c r="N94" s="7"/>
      <c r="O94" s="7"/>
      <c r="Q94" s="7"/>
      <c r="R94" s="7"/>
      <c r="S94" s="7"/>
      <c r="T94" s="7"/>
      <c r="U94" s="7"/>
    </row>
    <row r="95" spans="1:21">
      <c r="A95" s="23" t="s">
        <v>119</v>
      </c>
      <c r="B95" s="23" t="s">
        <v>26</v>
      </c>
      <c r="C95" s="7"/>
      <c r="D95" s="7"/>
      <c r="E95" s="7"/>
      <c r="F95" s="7"/>
      <c r="G95" s="7"/>
      <c r="H95" s="7"/>
      <c r="I95" s="7"/>
      <c r="J95" s="7"/>
      <c r="K95" s="7"/>
      <c r="L95" s="7"/>
      <c r="N95" s="7"/>
      <c r="O95" s="7"/>
      <c r="Q95" s="7"/>
      <c r="R95" s="7"/>
      <c r="S95" s="7"/>
      <c r="T95" s="7"/>
      <c r="U95" s="7"/>
    </row>
    <row r="96" spans="1:21">
      <c r="A96" s="23" t="s">
        <v>120</v>
      </c>
      <c r="B96" s="23" t="s">
        <v>34</v>
      </c>
      <c r="C96" s="7"/>
      <c r="D96" s="7"/>
      <c r="E96" s="7"/>
      <c r="F96" s="7"/>
      <c r="G96" s="7"/>
      <c r="H96" s="7"/>
      <c r="I96" s="7"/>
      <c r="J96" s="7"/>
      <c r="K96" s="7"/>
      <c r="L96" s="7"/>
      <c r="N96" s="7"/>
      <c r="O96" s="7"/>
      <c r="Q96" s="7"/>
      <c r="R96" s="7"/>
      <c r="S96" s="7"/>
      <c r="T96" s="7"/>
      <c r="U96" s="7"/>
    </row>
    <row r="97" spans="1:21">
      <c r="A97" s="23" t="s">
        <v>121</v>
      </c>
      <c r="B97" s="23" t="s">
        <v>38</v>
      </c>
      <c r="C97" s="7"/>
      <c r="D97" s="7"/>
      <c r="E97" s="7"/>
      <c r="F97" s="7"/>
      <c r="G97" s="7"/>
      <c r="H97" s="7"/>
      <c r="I97" s="7"/>
      <c r="J97" s="7"/>
      <c r="K97" s="7"/>
      <c r="L97" s="7"/>
      <c r="N97" s="7"/>
      <c r="O97" s="7"/>
      <c r="Q97" s="7"/>
      <c r="R97" s="7"/>
      <c r="S97" s="7"/>
      <c r="T97" s="7"/>
      <c r="U97" s="7"/>
    </row>
    <row r="98" spans="1:21">
      <c r="A98" s="23" t="s">
        <v>122</v>
      </c>
      <c r="B98" s="23" t="s">
        <v>26</v>
      </c>
      <c r="C98" s="7"/>
      <c r="D98" s="7"/>
      <c r="E98" s="7"/>
      <c r="F98" s="7"/>
      <c r="G98" s="7"/>
      <c r="H98" s="7"/>
      <c r="I98" s="7"/>
      <c r="J98" s="7"/>
      <c r="K98" s="7"/>
      <c r="L98" s="7"/>
      <c r="N98" s="7"/>
      <c r="O98" s="7"/>
      <c r="Q98" s="7"/>
      <c r="R98" s="7"/>
      <c r="S98" s="7"/>
      <c r="T98" s="7"/>
      <c r="U98" s="7"/>
    </row>
    <row r="99" spans="1:21">
      <c r="A99" s="23" t="s">
        <v>123</v>
      </c>
      <c r="B99" s="23" t="s">
        <v>26</v>
      </c>
      <c r="C99" s="7"/>
      <c r="D99" s="7"/>
      <c r="E99" s="7"/>
      <c r="F99" s="7"/>
      <c r="G99" s="7"/>
      <c r="H99" s="7"/>
      <c r="I99" s="7"/>
      <c r="J99" s="7"/>
      <c r="K99" s="7"/>
      <c r="L99" s="7"/>
      <c r="N99" s="7"/>
      <c r="O99" s="7"/>
      <c r="Q99" s="7"/>
      <c r="R99" s="7"/>
      <c r="S99" s="7"/>
      <c r="T99" s="7"/>
      <c r="U99" s="7"/>
    </row>
    <row r="100" spans="1:21">
      <c r="A100" s="66" t="s">
        <v>1155</v>
      </c>
      <c r="B100" s="23" t="s">
        <v>26</v>
      </c>
      <c r="C100" s="67"/>
      <c r="D100" s="67"/>
      <c r="E100" s="7"/>
      <c r="F100" s="7"/>
      <c r="G100" s="7"/>
      <c r="H100" s="7"/>
      <c r="I100" s="7"/>
      <c r="J100" s="7"/>
      <c r="K100" s="7"/>
      <c r="L100" s="7"/>
      <c r="N100" s="7"/>
      <c r="O100" s="7"/>
      <c r="Q100" s="7"/>
      <c r="R100" s="7"/>
      <c r="S100" s="7"/>
      <c r="T100" s="7"/>
      <c r="U100" s="7"/>
    </row>
    <row r="101" spans="1:21">
      <c r="A101" s="23" t="s">
        <v>124</v>
      </c>
      <c r="B101" s="23" t="s">
        <v>26</v>
      </c>
      <c r="C101" s="7"/>
      <c r="D101" s="7"/>
      <c r="E101" s="7"/>
      <c r="F101" s="7"/>
      <c r="G101" s="7"/>
      <c r="H101" s="7"/>
      <c r="I101" s="7"/>
      <c r="J101" s="7"/>
      <c r="K101" s="7"/>
      <c r="L101" s="7"/>
      <c r="N101" s="7"/>
      <c r="O101" s="7"/>
      <c r="Q101" s="7"/>
      <c r="R101" s="7"/>
      <c r="S101" s="7"/>
      <c r="T101" s="7"/>
      <c r="U101" s="7"/>
    </row>
    <row r="102" spans="1:21">
      <c r="A102" s="23" t="s">
        <v>125</v>
      </c>
      <c r="B102" s="23" t="s">
        <v>67</v>
      </c>
      <c r="C102" s="7"/>
      <c r="D102" s="7"/>
      <c r="E102" s="7"/>
      <c r="F102" s="7"/>
      <c r="G102" s="7"/>
      <c r="H102" s="7"/>
      <c r="I102" s="7"/>
      <c r="J102" s="7"/>
      <c r="K102" s="7"/>
      <c r="L102" s="7"/>
      <c r="N102" s="7"/>
      <c r="O102" s="7"/>
      <c r="Q102" s="7"/>
      <c r="R102" s="7"/>
      <c r="S102" s="7"/>
      <c r="T102" s="7"/>
      <c r="U102" s="7"/>
    </row>
    <row r="103" spans="1:21">
      <c r="A103" s="23" t="s">
        <v>126</v>
      </c>
      <c r="B103" s="23" t="s">
        <v>34</v>
      </c>
      <c r="C103" s="7"/>
      <c r="D103" s="7"/>
      <c r="E103" s="7"/>
      <c r="F103" s="7"/>
      <c r="G103" s="7"/>
      <c r="H103" s="7"/>
      <c r="I103" s="7"/>
      <c r="J103" s="7"/>
      <c r="K103" s="7"/>
      <c r="L103" s="7"/>
      <c r="N103" s="7"/>
      <c r="O103" s="7"/>
      <c r="Q103" s="7"/>
      <c r="R103" s="7"/>
      <c r="S103" s="7"/>
      <c r="T103" s="7"/>
      <c r="U103" s="7"/>
    </row>
    <row r="104" spans="1:21">
      <c r="A104" s="23" t="s">
        <v>127</v>
      </c>
      <c r="B104" s="23" t="s">
        <v>70</v>
      </c>
      <c r="C104" s="7"/>
      <c r="D104" s="7"/>
      <c r="E104" s="7"/>
      <c r="F104" s="7"/>
      <c r="G104" s="7"/>
      <c r="H104" s="7"/>
      <c r="I104" s="7"/>
      <c r="J104" s="7"/>
      <c r="K104" s="7"/>
      <c r="L104" s="7"/>
      <c r="N104" s="7"/>
      <c r="O104" s="7"/>
      <c r="Q104" s="7"/>
      <c r="R104" s="7"/>
      <c r="S104" s="7"/>
      <c r="T104" s="7"/>
      <c r="U104" s="7"/>
    </row>
    <row r="105" spans="1:21">
      <c r="A105" s="66" t="s">
        <v>1095</v>
      </c>
      <c r="B105" s="23" t="s">
        <v>26</v>
      </c>
      <c r="C105" s="67"/>
      <c r="D105" s="67"/>
      <c r="E105" s="7"/>
      <c r="F105" s="7"/>
      <c r="G105" s="7"/>
      <c r="H105" s="7"/>
      <c r="I105" s="7"/>
      <c r="J105" s="7"/>
      <c r="K105" s="7"/>
      <c r="L105" s="7"/>
      <c r="N105" s="7"/>
      <c r="O105" s="7"/>
      <c r="Q105" s="7"/>
      <c r="R105" s="7"/>
      <c r="S105" s="7"/>
      <c r="T105" s="7"/>
      <c r="U105" s="7"/>
    </row>
    <row r="106" spans="1:21">
      <c r="A106" s="23" t="s">
        <v>128</v>
      </c>
      <c r="B106" s="23" t="s">
        <v>70</v>
      </c>
      <c r="C106" s="7"/>
      <c r="D106" s="7"/>
      <c r="E106" s="7"/>
      <c r="F106" s="7"/>
      <c r="G106" s="7"/>
      <c r="H106" s="7"/>
      <c r="I106" s="7"/>
      <c r="J106" s="7"/>
      <c r="K106" s="7"/>
      <c r="L106" s="7"/>
      <c r="N106" s="7"/>
      <c r="O106" s="7"/>
      <c r="Q106" s="7"/>
      <c r="R106" s="7"/>
      <c r="S106" s="7"/>
      <c r="T106" s="7"/>
      <c r="U106" s="7"/>
    </row>
    <row r="107" spans="1:21">
      <c r="A107" s="68" t="s">
        <v>1088</v>
      </c>
      <c r="B107" s="23" t="s">
        <v>26</v>
      </c>
      <c r="C107" s="67"/>
      <c r="D107" s="67"/>
      <c r="E107" s="7"/>
      <c r="F107" s="7"/>
      <c r="G107" s="7"/>
      <c r="H107" s="7"/>
      <c r="I107" s="7"/>
      <c r="J107" s="7"/>
      <c r="K107" s="7"/>
      <c r="L107" s="7"/>
      <c r="N107" s="7"/>
      <c r="O107" s="7"/>
      <c r="Q107" s="7"/>
      <c r="R107" s="7"/>
      <c r="S107" s="7"/>
      <c r="T107" s="7"/>
      <c r="U107" s="7"/>
    </row>
    <row r="108" spans="1:21">
      <c r="A108" s="66" t="s">
        <v>1090</v>
      </c>
      <c r="B108" s="23" t="s">
        <v>26</v>
      </c>
      <c r="C108" s="7"/>
      <c r="D108" s="7"/>
      <c r="E108" s="7"/>
      <c r="F108" s="7"/>
      <c r="G108" s="7"/>
      <c r="H108" s="7"/>
      <c r="I108" s="7"/>
      <c r="J108" s="7"/>
      <c r="K108" s="7"/>
      <c r="L108" s="7"/>
      <c r="N108" s="7"/>
      <c r="O108" s="7"/>
      <c r="Q108" s="7"/>
      <c r="R108" s="7"/>
      <c r="S108" s="7"/>
      <c r="T108" s="7"/>
      <c r="U108" s="7"/>
    </row>
    <row r="109" spans="1:21">
      <c r="A109" s="23" t="s">
        <v>129</v>
      </c>
      <c r="B109" s="23" t="s">
        <v>34</v>
      </c>
      <c r="C109" s="7"/>
      <c r="D109" s="7"/>
      <c r="E109" s="7"/>
      <c r="F109" s="7"/>
      <c r="G109" s="7"/>
      <c r="H109" s="7"/>
      <c r="I109" s="7"/>
      <c r="J109" s="7"/>
      <c r="K109" s="7"/>
      <c r="L109" s="7"/>
      <c r="N109" s="7"/>
      <c r="O109" s="7"/>
      <c r="Q109" s="7"/>
      <c r="R109" s="7"/>
      <c r="S109" s="7"/>
      <c r="T109" s="7"/>
      <c r="U109" s="7"/>
    </row>
    <row r="110" spans="1:21">
      <c r="A110" s="7"/>
      <c r="B110" s="7"/>
      <c r="C110" s="7"/>
      <c r="D110" s="7"/>
      <c r="E110" s="7"/>
      <c r="F110" s="7"/>
      <c r="G110" s="7"/>
      <c r="H110" s="7"/>
      <c r="I110" s="7"/>
      <c r="J110" s="7"/>
      <c r="K110" s="7"/>
      <c r="L110" s="7"/>
      <c r="N110" s="7"/>
      <c r="O110" s="7"/>
      <c r="Q110" s="7"/>
      <c r="R110" s="7"/>
      <c r="S110" s="7"/>
      <c r="T110" s="7"/>
      <c r="U110" s="7"/>
    </row>
    <row r="111" spans="1:21">
      <c r="A111" s="7"/>
      <c r="B111" s="7"/>
      <c r="C111" s="7"/>
      <c r="D111" s="7"/>
      <c r="E111" s="7"/>
      <c r="F111" s="7"/>
      <c r="G111" s="7"/>
      <c r="H111" s="7"/>
      <c r="I111" s="7"/>
      <c r="J111" s="7"/>
      <c r="K111" s="7"/>
      <c r="L111" s="7"/>
      <c r="N111" s="7"/>
      <c r="O111" s="7"/>
      <c r="Q111" s="7"/>
      <c r="R111" s="7"/>
      <c r="S111" s="7"/>
      <c r="T111" s="7"/>
      <c r="U111" s="7"/>
    </row>
    <row r="112" spans="1:21">
      <c r="A112" s="7"/>
      <c r="B112" s="7"/>
      <c r="C112" s="7"/>
      <c r="D112" s="7"/>
      <c r="E112" s="7"/>
      <c r="F112" s="7"/>
      <c r="G112" s="7"/>
      <c r="H112" s="7"/>
      <c r="I112" s="7"/>
      <c r="J112" s="7"/>
      <c r="K112" s="7"/>
      <c r="L112" s="7"/>
      <c r="N112" s="7"/>
      <c r="O112" s="7"/>
      <c r="Q112" s="7"/>
      <c r="R112" s="7"/>
      <c r="S112" s="7"/>
      <c r="T112" s="7"/>
      <c r="U112" s="7"/>
    </row>
    <row r="113" spans="1:21">
      <c r="A113" s="7"/>
      <c r="B113" s="7"/>
      <c r="C113" s="7"/>
      <c r="D113" s="7"/>
      <c r="E113" s="7"/>
      <c r="F113" s="7"/>
      <c r="G113" s="7"/>
      <c r="H113" s="7"/>
      <c r="I113" s="7"/>
      <c r="J113" s="7"/>
      <c r="K113" s="7"/>
      <c r="L113" s="7"/>
      <c r="N113" s="7"/>
      <c r="O113" s="7"/>
      <c r="Q113" s="7"/>
      <c r="R113" s="7"/>
      <c r="S113" s="7"/>
      <c r="T113" s="7"/>
      <c r="U113" s="7"/>
    </row>
    <row r="114" spans="1:21">
      <c r="A114" s="7"/>
      <c r="B114" s="7"/>
      <c r="C114" s="7"/>
      <c r="D114" s="7"/>
      <c r="E114" s="7"/>
      <c r="F114" s="7"/>
      <c r="G114" s="7"/>
      <c r="H114" s="7"/>
      <c r="I114" s="7"/>
      <c r="J114" s="7"/>
      <c r="K114" s="7"/>
      <c r="L114" s="7"/>
      <c r="N114" s="7"/>
      <c r="O114" s="7"/>
      <c r="Q114" s="7"/>
      <c r="R114" s="7"/>
      <c r="S114" s="7"/>
      <c r="T114" s="7"/>
      <c r="U114" s="7"/>
    </row>
    <row r="115" spans="1:21">
      <c r="A115" s="7"/>
      <c r="B115" s="7"/>
      <c r="C115" s="7"/>
      <c r="D115" s="7"/>
      <c r="E115" s="7"/>
      <c r="F115" s="7"/>
      <c r="G115" s="7"/>
      <c r="H115" s="7"/>
      <c r="I115" s="7"/>
      <c r="J115" s="7"/>
      <c r="K115" s="7"/>
      <c r="L115" s="7"/>
      <c r="N115" s="7"/>
      <c r="O115" s="7"/>
      <c r="Q115" s="7"/>
      <c r="R115" s="7"/>
      <c r="S115" s="7"/>
      <c r="T115" s="7"/>
      <c r="U115" s="7"/>
    </row>
    <row r="116" spans="1:21">
      <c r="A116" s="7"/>
      <c r="B116" s="7"/>
      <c r="C116" s="7"/>
      <c r="D116" s="7"/>
      <c r="E116" s="7"/>
      <c r="F116" s="7"/>
      <c r="G116" s="7"/>
      <c r="H116" s="7"/>
      <c r="I116" s="7"/>
      <c r="J116" s="7"/>
      <c r="K116" s="7"/>
      <c r="L116" s="7"/>
      <c r="N116" s="7"/>
      <c r="O116" s="7"/>
      <c r="Q116" s="7"/>
      <c r="R116" s="7"/>
      <c r="S116" s="7"/>
      <c r="T116" s="7"/>
      <c r="U116" s="7"/>
    </row>
    <row r="117" spans="1:21">
      <c r="A117" s="7"/>
      <c r="B117" s="7"/>
      <c r="C117" s="7"/>
      <c r="D117" s="7"/>
      <c r="E117" s="7"/>
      <c r="F117" s="7"/>
      <c r="G117" s="7"/>
      <c r="H117" s="7"/>
      <c r="I117" s="7"/>
      <c r="J117" s="7"/>
      <c r="K117" s="7"/>
      <c r="L117" s="7"/>
      <c r="N117" s="7"/>
      <c r="O117" s="7"/>
      <c r="Q117" s="7"/>
      <c r="R117" s="7"/>
      <c r="S117" s="7"/>
      <c r="T117" s="7"/>
      <c r="U117" s="7"/>
    </row>
    <row r="118" spans="1:21">
      <c r="A118" s="7"/>
      <c r="B118" s="7"/>
      <c r="C118" s="7"/>
      <c r="D118" s="7"/>
      <c r="E118" s="7"/>
      <c r="F118" s="7"/>
      <c r="G118" s="7"/>
      <c r="H118" s="7"/>
      <c r="I118" s="7"/>
      <c r="J118" s="7"/>
      <c r="K118" s="7"/>
      <c r="L118" s="7"/>
      <c r="N118" s="7"/>
      <c r="O118" s="7"/>
      <c r="Q118" s="7"/>
      <c r="R118" s="7"/>
      <c r="S118" s="7"/>
      <c r="T118" s="7"/>
      <c r="U118" s="7"/>
    </row>
    <row r="119" spans="1:21">
      <c r="A119" s="7"/>
      <c r="B119" s="7"/>
      <c r="C119" s="7"/>
      <c r="D119" s="7"/>
      <c r="E119" s="7"/>
      <c r="F119" s="7"/>
      <c r="G119" s="7"/>
      <c r="H119" s="7"/>
      <c r="I119" s="7"/>
      <c r="J119" s="7"/>
      <c r="K119" s="7"/>
      <c r="L119" s="7"/>
      <c r="N119" s="7"/>
      <c r="O119" s="7"/>
      <c r="Q119" s="7"/>
      <c r="R119" s="7"/>
      <c r="S119" s="7"/>
      <c r="T119" s="7"/>
      <c r="U119" s="7"/>
    </row>
    <row r="120" spans="1:21">
      <c r="A120" s="7"/>
      <c r="B120" s="7"/>
      <c r="C120" s="7"/>
      <c r="D120" s="7"/>
      <c r="E120" s="7"/>
      <c r="F120" s="7"/>
      <c r="G120" s="7"/>
      <c r="H120" s="7"/>
      <c r="I120" s="7"/>
      <c r="J120" s="7"/>
      <c r="K120" s="7"/>
      <c r="L120" s="7"/>
      <c r="N120" s="7"/>
      <c r="O120" s="7"/>
      <c r="Q120" s="7"/>
      <c r="R120" s="7"/>
      <c r="S120" s="7"/>
      <c r="T120" s="7"/>
      <c r="U120" s="7"/>
    </row>
    <row r="121" spans="1:21">
      <c r="A121" s="7"/>
      <c r="B121" s="7"/>
      <c r="C121" s="7"/>
      <c r="D121" s="7"/>
      <c r="E121" s="7"/>
      <c r="F121" s="7"/>
      <c r="G121" s="7"/>
      <c r="H121" s="7"/>
      <c r="I121" s="7"/>
      <c r="J121" s="7"/>
      <c r="K121" s="7"/>
      <c r="L121" s="7"/>
      <c r="N121" s="7"/>
      <c r="O121" s="7"/>
      <c r="Q121" s="7"/>
      <c r="R121" s="7"/>
      <c r="S121" s="7"/>
      <c r="T121" s="7"/>
      <c r="U121" s="7"/>
    </row>
    <row r="122" spans="1:21">
      <c r="A122" s="7"/>
      <c r="B122" s="7"/>
      <c r="C122" s="7"/>
      <c r="D122" s="7"/>
      <c r="E122" s="7"/>
      <c r="F122" s="7"/>
      <c r="G122" s="7"/>
      <c r="H122" s="7"/>
      <c r="I122" s="7"/>
      <c r="J122" s="7"/>
      <c r="K122" s="7"/>
      <c r="L122" s="7"/>
      <c r="N122" s="7"/>
      <c r="O122" s="7"/>
      <c r="Q122" s="7"/>
      <c r="R122" s="7"/>
      <c r="S122" s="7"/>
      <c r="T122" s="7"/>
      <c r="U122" s="7"/>
    </row>
    <row r="123" spans="1:21">
      <c r="A123" s="7"/>
      <c r="B123" s="7"/>
      <c r="C123" s="7"/>
      <c r="D123" s="7"/>
      <c r="E123" s="7"/>
      <c r="F123" s="7"/>
      <c r="G123" s="7"/>
      <c r="H123" s="7"/>
      <c r="I123" s="7"/>
      <c r="J123" s="7"/>
      <c r="K123" s="7"/>
      <c r="L123" s="7"/>
      <c r="N123" s="7"/>
      <c r="O123" s="7"/>
      <c r="Q123" s="7"/>
      <c r="R123" s="7"/>
      <c r="S123" s="7"/>
      <c r="T123" s="7"/>
      <c r="U123" s="7"/>
    </row>
    <row r="124" spans="1:21">
      <c r="A124" s="7"/>
      <c r="B124" s="7"/>
      <c r="C124" s="7"/>
      <c r="D124" s="7"/>
      <c r="E124" s="7"/>
      <c r="F124" s="7"/>
      <c r="G124" s="7"/>
      <c r="H124" s="7"/>
      <c r="I124" s="7"/>
      <c r="J124" s="7"/>
      <c r="K124" s="7"/>
      <c r="L124" s="7"/>
      <c r="N124" s="7"/>
      <c r="O124" s="7"/>
      <c r="Q124" s="7"/>
      <c r="R124" s="7"/>
      <c r="S124" s="7"/>
      <c r="T124" s="7"/>
      <c r="U124" s="7"/>
    </row>
    <row r="125" spans="1:21">
      <c r="A125" s="7"/>
      <c r="B125" s="7"/>
      <c r="C125" s="7"/>
      <c r="D125" s="7"/>
      <c r="E125" s="7"/>
      <c r="F125" s="7"/>
      <c r="G125" s="7"/>
      <c r="H125" s="7"/>
      <c r="I125" s="7"/>
      <c r="J125" s="7"/>
      <c r="K125" s="7"/>
      <c r="L125" s="7"/>
      <c r="N125" s="7"/>
      <c r="O125" s="7"/>
      <c r="Q125" s="7"/>
      <c r="R125" s="7"/>
      <c r="S125" s="7"/>
      <c r="T125" s="7"/>
      <c r="U125" s="7"/>
    </row>
    <row r="126" spans="1:21">
      <c r="A126" s="7"/>
      <c r="B126" s="7"/>
      <c r="C126" s="7"/>
      <c r="D126" s="7"/>
      <c r="E126" s="7"/>
      <c r="F126" s="7"/>
      <c r="G126" s="7"/>
      <c r="H126" s="7"/>
      <c r="I126" s="7"/>
      <c r="J126" s="7"/>
      <c r="K126" s="7"/>
      <c r="L126" s="7"/>
      <c r="N126" s="7"/>
      <c r="O126" s="7"/>
      <c r="Q126" s="7"/>
      <c r="R126" s="7"/>
      <c r="S126" s="7"/>
      <c r="T126" s="7"/>
      <c r="U126" s="7"/>
    </row>
    <row r="127" spans="1:21">
      <c r="A127" s="7"/>
      <c r="B127" s="7"/>
      <c r="C127" s="7"/>
      <c r="D127" s="7"/>
      <c r="E127" s="7"/>
      <c r="F127" s="7"/>
      <c r="G127" s="7"/>
      <c r="H127" s="7"/>
      <c r="I127" s="7"/>
      <c r="J127" s="7"/>
      <c r="K127" s="7"/>
      <c r="L127" s="7"/>
      <c r="N127" s="7"/>
      <c r="O127" s="7"/>
      <c r="Q127" s="7"/>
      <c r="R127" s="7"/>
      <c r="S127" s="7"/>
      <c r="T127" s="7"/>
      <c r="U127" s="7"/>
    </row>
    <row r="128" spans="1:21">
      <c r="A128" s="7"/>
      <c r="B128" s="7"/>
      <c r="C128" s="7"/>
      <c r="D128" s="7"/>
      <c r="E128" s="7"/>
      <c r="F128" s="7"/>
      <c r="G128" s="7"/>
      <c r="H128" s="7"/>
      <c r="I128" s="7"/>
      <c r="J128" s="7"/>
      <c r="K128" s="7"/>
      <c r="L128" s="7"/>
      <c r="N128" s="7"/>
      <c r="O128" s="7"/>
      <c r="Q128" s="7"/>
      <c r="R128" s="7"/>
      <c r="S128" s="7"/>
      <c r="T128" s="7"/>
      <c r="U128" s="7"/>
    </row>
    <row r="129" spans="1:21">
      <c r="A129" s="7"/>
      <c r="B129" s="7"/>
      <c r="C129" s="7"/>
      <c r="D129" s="7"/>
      <c r="E129" s="7"/>
      <c r="F129" s="7"/>
      <c r="G129" s="7"/>
      <c r="H129" s="7"/>
      <c r="I129" s="7"/>
      <c r="J129" s="7"/>
      <c r="K129" s="7"/>
      <c r="L129" s="7"/>
      <c r="N129" s="7"/>
      <c r="O129" s="7"/>
      <c r="Q129" s="7"/>
      <c r="R129" s="7"/>
      <c r="S129" s="7"/>
      <c r="T129" s="7"/>
      <c r="U129" s="7"/>
    </row>
    <row r="130" spans="1:21">
      <c r="A130" s="7"/>
      <c r="B130" s="7"/>
      <c r="C130" s="7"/>
      <c r="D130" s="7"/>
      <c r="E130" s="7"/>
      <c r="F130" s="7"/>
      <c r="G130" s="7"/>
      <c r="H130" s="7"/>
      <c r="I130" s="7"/>
      <c r="J130" s="7"/>
      <c r="K130" s="7"/>
      <c r="L130" s="7"/>
      <c r="N130" s="7"/>
      <c r="O130" s="7"/>
      <c r="Q130" s="7"/>
      <c r="R130" s="7"/>
      <c r="S130" s="7"/>
      <c r="T130" s="7"/>
      <c r="U130" s="7"/>
    </row>
    <row r="131" spans="1:21">
      <c r="A131" s="7"/>
      <c r="B131" s="7"/>
      <c r="C131" s="7"/>
      <c r="D131" s="7"/>
      <c r="E131" s="7"/>
      <c r="F131" s="7"/>
      <c r="G131" s="7"/>
      <c r="H131" s="7"/>
      <c r="I131" s="7"/>
      <c r="J131" s="7"/>
      <c r="K131" s="7"/>
      <c r="L131" s="7"/>
      <c r="N131" s="7"/>
      <c r="O131" s="7"/>
      <c r="Q131" s="7"/>
      <c r="R131" s="7"/>
      <c r="S131" s="7"/>
      <c r="T131" s="7"/>
      <c r="U131" s="7"/>
    </row>
    <row r="132" spans="1:21">
      <c r="A132" s="7"/>
      <c r="B132" s="7"/>
      <c r="C132" s="7"/>
      <c r="D132" s="7"/>
      <c r="E132" s="7"/>
      <c r="F132" s="7"/>
      <c r="G132" s="7"/>
      <c r="H132" s="7"/>
      <c r="I132" s="7"/>
      <c r="J132" s="7"/>
      <c r="K132" s="7"/>
      <c r="L132" s="7"/>
      <c r="N132" s="7"/>
      <c r="O132" s="7"/>
      <c r="Q132" s="7"/>
      <c r="R132" s="7"/>
      <c r="S132" s="7"/>
      <c r="T132" s="7"/>
      <c r="U132" s="7"/>
    </row>
    <row r="133" spans="1:21">
      <c r="A133" s="7"/>
      <c r="B133" s="7"/>
      <c r="C133" s="7"/>
      <c r="D133" s="7"/>
      <c r="E133" s="7"/>
      <c r="F133" s="7"/>
      <c r="G133" s="7"/>
      <c r="H133" s="7"/>
      <c r="I133" s="7"/>
      <c r="J133" s="7"/>
      <c r="K133" s="7"/>
      <c r="L133" s="7"/>
      <c r="N133" s="7"/>
      <c r="O133" s="7"/>
      <c r="Q133" s="7"/>
      <c r="R133" s="7"/>
      <c r="S133" s="7"/>
      <c r="T133" s="7"/>
      <c r="U133" s="7"/>
    </row>
    <row r="134" spans="1:21">
      <c r="A134" s="7"/>
      <c r="B134" s="7"/>
      <c r="C134" s="7"/>
      <c r="D134" s="7"/>
      <c r="E134" s="7"/>
      <c r="F134" s="7"/>
      <c r="G134" s="7"/>
      <c r="H134" s="7"/>
      <c r="I134" s="7"/>
      <c r="J134" s="7"/>
      <c r="K134" s="7"/>
      <c r="L134" s="7"/>
      <c r="N134" s="7"/>
      <c r="O134" s="7"/>
      <c r="Q134" s="7"/>
      <c r="R134" s="7"/>
      <c r="S134" s="7"/>
      <c r="T134" s="7"/>
      <c r="U134" s="7"/>
    </row>
    <row r="135" spans="1:21">
      <c r="A135" s="7"/>
      <c r="B135" s="7"/>
      <c r="C135" s="7"/>
      <c r="D135" s="7"/>
      <c r="E135" s="7"/>
      <c r="F135" s="7"/>
      <c r="G135" s="7"/>
      <c r="H135" s="7"/>
      <c r="I135" s="7"/>
      <c r="J135" s="7"/>
      <c r="K135" s="7"/>
      <c r="L135" s="7"/>
      <c r="N135" s="7"/>
      <c r="O135" s="7"/>
      <c r="Q135" s="7"/>
      <c r="R135" s="7"/>
      <c r="S135" s="7"/>
      <c r="T135" s="7"/>
      <c r="U135" s="7"/>
    </row>
    <row r="136" spans="1:21">
      <c r="A136" s="7"/>
      <c r="B136" s="7"/>
      <c r="C136" s="7"/>
      <c r="D136" s="7"/>
      <c r="E136" s="7"/>
      <c r="F136" s="7"/>
      <c r="G136" s="7"/>
      <c r="H136" s="7"/>
      <c r="I136" s="7"/>
      <c r="J136" s="7"/>
      <c r="K136" s="7"/>
      <c r="L136" s="7"/>
      <c r="N136" s="7"/>
      <c r="O136" s="7"/>
      <c r="Q136" s="7"/>
      <c r="R136" s="7"/>
      <c r="S136" s="7"/>
      <c r="T136" s="7"/>
      <c r="U136" s="7"/>
    </row>
    <row r="137" spans="1:21">
      <c r="A137" s="7"/>
      <c r="B137" s="7"/>
      <c r="C137" s="7"/>
      <c r="D137" s="7"/>
      <c r="E137" s="7"/>
      <c r="F137" s="7"/>
      <c r="G137" s="7"/>
      <c r="H137" s="7"/>
      <c r="I137" s="7"/>
      <c r="J137" s="7"/>
      <c r="K137" s="7"/>
      <c r="L137" s="7"/>
      <c r="N137" s="7"/>
      <c r="O137" s="7"/>
      <c r="Q137" s="7"/>
      <c r="R137" s="7"/>
      <c r="S137" s="7"/>
      <c r="T137" s="7"/>
      <c r="U137" s="7"/>
    </row>
    <row r="138" spans="1:21">
      <c r="A138" s="7"/>
      <c r="B138" s="7"/>
      <c r="C138" s="7"/>
      <c r="D138" s="7"/>
      <c r="E138" s="7"/>
      <c r="F138" s="7"/>
      <c r="G138" s="7"/>
      <c r="H138" s="7"/>
      <c r="I138" s="7"/>
      <c r="J138" s="7"/>
      <c r="K138" s="7"/>
      <c r="L138" s="7"/>
      <c r="N138" s="7"/>
      <c r="O138" s="7"/>
      <c r="Q138" s="7"/>
      <c r="R138" s="7"/>
      <c r="S138" s="7"/>
      <c r="T138" s="7"/>
      <c r="U138" s="7"/>
    </row>
    <row r="139" spans="1:21">
      <c r="A139" s="7"/>
      <c r="B139" s="7"/>
      <c r="C139" s="7"/>
      <c r="D139" s="7"/>
      <c r="E139" s="7"/>
      <c r="F139" s="7"/>
      <c r="G139" s="7"/>
      <c r="H139" s="7"/>
      <c r="I139" s="7"/>
      <c r="J139" s="7"/>
      <c r="K139" s="7"/>
      <c r="L139" s="7"/>
      <c r="N139" s="7"/>
      <c r="O139" s="7"/>
      <c r="Q139" s="7"/>
      <c r="R139" s="7"/>
      <c r="S139" s="7"/>
      <c r="T139" s="7"/>
      <c r="U139" s="7"/>
    </row>
    <row r="140" spans="1:21">
      <c r="A140" s="7"/>
      <c r="B140" s="7"/>
      <c r="C140" s="7"/>
      <c r="D140" s="7"/>
      <c r="E140" s="7"/>
      <c r="F140" s="7"/>
      <c r="G140" s="7"/>
      <c r="H140" s="7"/>
      <c r="I140" s="7"/>
      <c r="J140" s="7"/>
      <c r="K140" s="7"/>
      <c r="L140" s="7"/>
      <c r="N140" s="7"/>
      <c r="O140" s="7"/>
      <c r="Q140" s="7"/>
      <c r="R140" s="7"/>
      <c r="S140" s="7"/>
      <c r="T140" s="7"/>
      <c r="U140" s="7"/>
    </row>
    <row r="141" spans="1:21">
      <c r="A141" s="7"/>
      <c r="B141" s="7"/>
      <c r="C141" s="7"/>
      <c r="D141" s="7"/>
      <c r="E141" s="7"/>
      <c r="F141" s="7"/>
      <c r="G141" s="7"/>
      <c r="H141" s="7"/>
      <c r="I141" s="7"/>
      <c r="J141" s="7"/>
      <c r="K141" s="7"/>
      <c r="L141" s="7"/>
      <c r="N141" s="7"/>
      <c r="O141" s="7"/>
      <c r="Q141" s="7"/>
      <c r="R141" s="7"/>
      <c r="S141" s="7"/>
      <c r="T141" s="7"/>
      <c r="U141" s="7"/>
    </row>
    <row r="142" spans="1:21">
      <c r="A142" s="7"/>
      <c r="B142" s="7"/>
      <c r="C142" s="7"/>
      <c r="D142" s="7"/>
      <c r="E142" s="7"/>
      <c r="F142" s="7"/>
      <c r="G142" s="7"/>
      <c r="H142" s="7"/>
      <c r="I142" s="7"/>
      <c r="J142" s="7"/>
      <c r="K142" s="7"/>
      <c r="L142" s="7"/>
      <c r="N142" s="7"/>
      <c r="O142" s="7"/>
      <c r="Q142" s="7"/>
      <c r="R142" s="7"/>
      <c r="S142" s="7"/>
      <c r="T142" s="7"/>
      <c r="U142" s="7"/>
    </row>
    <row r="143" spans="1:21">
      <c r="A143" s="7"/>
      <c r="B143" s="7"/>
      <c r="C143" s="7"/>
      <c r="D143" s="7"/>
      <c r="E143" s="7"/>
      <c r="F143" s="7"/>
      <c r="G143" s="7"/>
      <c r="H143" s="7"/>
      <c r="I143" s="7"/>
      <c r="J143" s="7"/>
      <c r="K143" s="7"/>
      <c r="L143" s="7"/>
      <c r="N143" s="7"/>
      <c r="O143" s="7"/>
      <c r="Q143" s="7"/>
      <c r="R143" s="7"/>
      <c r="S143" s="7"/>
      <c r="T143" s="7"/>
      <c r="U143" s="7"/>
    </row>
    <row r="144" spans="1:21">
      <c r="A144" s="7"/>
      <c r="B144" s="7"/>
      <c r="C144" s="7"/>
      <c r="D144" s="7"/>
      <c r="E144" s="7"/>
      <c r="F144" s="7"/>
      <c r="G144" s="7"/>
      <c r="H144" s="7"/>
      <c r="I144" s="7"/>
      <c r="J144" s="7"/>
      <c r="K144" s="7"/>
      <c r="L144" s="7"/>
      <c r="N144" s="7"/>
      <c r="O144" s="7"/>
      <c r="Q144" s="7"/>
      <c r="R144" s="7"/>
      <c r="S144" s="7"/>
      <c r="T144" s="7"/>
      <c r="U144" s="7"/>
    </row>
    <row r="145" spans="1:21">
      <c r="A145" s="7"/>
      <c r="B145" s="7"/>
      <c r="C145" s="7"/>
      <c r="D145" s="7"/>
      <c r="E145" s="7"/>
      <c r="F145" s="7"/>
      <c r="G145" s="7"/>
      <c r="H145" s="7"/>
      <c r="I145" s="7"/>
      <c r="J145" s="7"/>
      <c r="K145" s="7"/>
      <c r="L145" s="7"/>
      <c r="N145" s="7"/>
      <c r="O145" s="7"/>
      <c r="Q145" s="7"/>
      <c r="R145" s="7"/>
      <c r="S145" s="7"/>
      <c r="T145" s="7"/>
      <c r="U145" s="7"/>
    </row>
    <row r="146" spans="1:21">
      <c r="A146" s="7"/>
      <c r="B146" s="7"/>
      <c r="C146" s="7"/>
      <c r="D146" s="7"/>
      <c r="E146" s="7"/>
      <c r="F146" s="7"/>
      <c r="G146" s="7"/>
      <c r="H146" s="7"/>
      <c r="I146" s="7"/>
      <c r="J146" s="7"/>
      <c r="K146" s="7"/>
      <c r="L146" s="7"/>
      <c r="N146" s="7"/>
      <c r="O146" s="7"/>
      <c r="Q146" s="7"/>
      <c r="R146" s="7"/>
      <c r="S146" s="7"/>
      <c r="T146" s="7"/>
      <c r="U146" s="7"/>
    </row>
    <row r="147" spans="1:21">
      <c r="A147" s="7"/>
      <c r="B147" s="7"/>
      <c r="C147" s="7"/>
      <c r="D147" s="7"/>
      <c r="E147" s="7"/>
      <c r="F147" s="7"/>
      <c r="G147" s="7"/>
      <c r="H147" s="7"/>
      <c r="I147" s="7"/>
      <c r="J147" s="7"/>
      <c r="K147" s="7"/>
      <c r="L147" s="7"/>
      <c r="N147" s="7"/>
      <c r="O147" s="7"/>
      <c r="Q147" s="7"/>
      <c r="R147" s="7"/>
      <c r="S147" s="7"/>
      <c r="T147" s="7"/>
      <c r="U147" s="7"/>
    </row>
    <row r="148" spans="1:21">
      <c r="A148" s="7"/>
      <c r="B148" s="7"/>
      <c r="C148" s="7"/>
      <c r="D148" s="7"/>
      <c r="E148" s="7"/>
      <c r="F148" s="7"/>
      <c r="G148" s="7"/>
      <c r="H148" s="7"/>
      <c r="I148" s="7"/>
      <c r="J148" s="7"/>
      <c r="K148" s="7"/>
      <c r="L148" s="7"/>
      <c r="N148" s="7"/>
      <c r="O148" s="7"/>
      <c r="Q148" s="7"/>
      <c r="R148" s="7"/>
      <c r="S148" s="7"/>
      <c r="T148" s="7"/>
      <c r="U148" s="7"/>
    </row>
    <row r="149" spans="1:21">
      <c r="A149" s="7"/>
      <c r="B149" s="7"/>
      <c r="C149" s="7"/>
      <c r="D149" s="7"/>
      <c r="E149" s="7"/>
      <c r="F149" s="7"/>
      <c r="G149" s="7"/>
      <c r="H149" s="7"/>
      <c r="I149" s="7"/>
      <c r="J149" s="7"/>
      <c r="K149" s="7"/>
      <c r="L149" s="7"/>
      <c r="N149" s="7"/>
      <c r="O149" s="7"/>
      <c r="Q149" s="7"/>
      <c r="R149" s="7"/>
      <c r="S149" s="7"/>
      <c r="T149" s="7"/>
      <c r="U149" s="7"/>
    </row>
    <row r="150" spans="1:21">
      <c r="A150" s="7"/>
      <c r="B150" s="7"/>
      <c r="C150" s="7"/>
      <c r="D150" s="7"/>
      <c r="E150" s="7"/>
      <c r="F150" s="7"/>
      <c r="G150" s="7"/>
      <c r="H150" s="7"/>
      <c r="I150" s="7"/>
      <c r="J150" s="7"/>
      <c r="K150" s="7"/>
      <c r="L150" s="7"/>
      <c r="N150" s="7"/>
      <c r="O150" s="7"/>
      <c r="Q150" s="7"/>
      <c r="R150" s="7"/>
      <c r="S150" s="7"/>
      <c r="T150" s="7"/>
      <c r="U150" s="7"/>
    </row>
    <row r="151" spans="1:21">
      <c r="A151" s="7"/>
      <c r="B151" s="7"/>
      <c r="C151" s="7"/>
      <c r="D151" s="7"/>
      <c r="E151" s="7"/>
      <c r="F151" s="7"/>
      <c r="G151" s="7"/>
      <c r="H151" s="7"/>
      <c r="I151" s="7"/>
      <c r="J151" s="7"/>
      <c r="K151" s="7"/>
      <c r="L151" s="7"/>
      <c r="N151" s="7"/>
      <c r="O151" s="7"/>
      <c r="Q151" s="7"/>
      <c r="R151" s="7"/>
      <c r="S151" s="7"/>
      <c r="T151" s="7"/>
      <c r="U151" s="7"/>
    </row>
    <row r="152" spans="1:21">
      <c r="A152" s="7"/>
      <c r="B152" s="7"/>
      <c r="C152" s="7"/>
      <c r="D152" s="7"/>
      <c r="E152" s="7"/>
      <c r="F152" s="7"/>
      <c r="G152" s="7"/>
      <c r="H152" s="7"/>
      <c r="I152" s="7"/>
      <c r="J152" s="7"/>
      <c r="K152" s="7"/>
      <c r="L152" s="7"/>
      <c r="N152" s="7"/>
      <c r="O152" s="7"/>
      <c r="Q152" s="7"/>
      <c r="R152" s="7"/>
      <c r="S152" s="7"/>
      <c r="T152" s="7"/>
      <c r="U152" s="7"/>
    </row>
    <row r="153" spans="1:21">
      <c r="A153" s="7"/>
      <c r="B153" s="7"/>
      <c r="C153" s="7"/>
      <c r="D153" s="7"/>
      <c r="E153" s="7"/>
      <c r="F153" s="7"/>
      <c r="G153" s="7"/>
      <c r="H153" s="7"/>
      <c r="I153" s="7"/>
      <c r="J153" s="7"/>
      <c r="K153" s="7"/>
      <c r="L153" s="7"/>
      <c r="N153" s="7"/>
      <c r="O153" s="7"/>
      <c r="Q153" s="7"/>
      <c r="R153" s="7"/>
      <c r="S153" s="7"/>
      <c r="T153" s="7"/>
      <c r="U153" s="7"/>
    </row>
    <row r="154" spans="1:21">
      <c r="A154" s="7"/>
      <c r="B154" s="7"/>
      <c r="C154" s="7"/>
      <c r="D154" s="7"/>
      <c r="E154" s="7"/>
      <c r="F154" s="7"/>
      <c r="G154" s="7"/>
      <c r="H154" s="7"/>
      <c r="I154" s="7"/>
      <c r="J154" s="7"/>
      <c r="K154" s="7"/>
      <c r="L154" s="7"/>
      <c r="N154" s="7"/>
      <c r="O154" s="7"/>
      <c r="Q154" s="7"/>
      <c r="R154" s="7"/>
      <c r="S154" s="7"/>
      <c r="T154" s="7"/>
      <c r="U154" s="7"/>
    </row>
    <row r="155" spans="1:21">
      <c r="A155" s="7"/>
      <c r="B155" s="7"/>
      <c r="C155" s="7"/>
      <c r="D155" s="7"/>
      <c r="E155" s="7"/>
      <c r="F155" s="7"/>
      <c r="G155" s="7"/>
      <c r="H155" s="7"/>
      <c r="I155" s="7"/>
      <c r="J155" s="7"/>
      <c r="K155" s="7"/>
      <c r="L155" s="7"/>
      <c r="N155" s="7"/>
      <c r="O155" s="7"/>
      <c r="Q155" s="7"/>
      <c r="R155" s="7"/>
      <c r="S155" s="7"/>
      <c r="T155" s="7"/>
      <c r="U155" s="7"/>
    </row>
    <row r="156" spans="1:21">
      <c r="A156" s="7"/>
      <c r="B156" s="7"/>
      <c r="C156" s="7"/>
      <c r="D156" s="7"/>
      <c r="E156" s="7"/>
      <c r="F156" s="7"/>
      <c r="G156" s="7"/>
      <c r="H156" s="7"/>
      <c r="I156" s="7"/>
      <c r="J156" s="7"/>
      <c r="K156" s="7"/>
      <c r="L156" s="7"/>
      <c r="N156" s="7"/>
      <c r="O156" s="7"/>
      <c r="Q156" s="7"/>
      <c r="R156" s="7"/>
      <c r="S156" s="7"/>
      <c r="T156" s="7"/>
      <c r="U156" s="7"/>
    </row>
    <row r="157" spans="1:21">
      <c r="A157" s="7"/>
      <c r="B157" s="7"/>
      <c r="C157" s="7"/>
      <c r="D157" s="7"/>
      <c r="E157" s="7"/>
      <c r="F157" s="7"/>
      <c r="G157" s="7"/>
      <c r="H157" s="7"/>
      <c r="I157" s="7"/>
      <c r="J157" s="7"/>
      <c r="K157" s="7"/>
      <c r="L157" s="7"/>
      <c r="N157" s="7"/>
      <c r="O157" s="7"/>
      <c r="Q157" s="7"/>
      <c r="R157" s="7"/>
      <c r="S157" s="7"/>
      <c r="T157" s="7"/>
      <c r="U157" s="7"/>
    </row>
    <row r="158" spans="1:21">
      <c r="A158" s="7"/>
      <c r="B158" s="7"/>
      <c r="C158" s="7"/>
      <c r="D158" s="7"/>
      <c r="E158" s="7"/>
      <c r="F158" s="7"/>
      <c r="G158" s="7"/>
      <c r="H158" s="7"/>
      <c r="I158" s="7"/>
      <c r="J158" s="7"/>
      <c r="K158" s="7"/>
      <c r="L158" s="7"/>
      <c r="N158" s="7"/>
      <c r="O158" s="7"/>
      <c r="Q158" s="7"/>
      <c r="R158" s="7"/>
      <c r="S158" s="7"/>
      <c r="T158" s="7"/>
      <c r="U158" s="7"/>
    </row>
    <row r="159" spans="1:21">
      <c r="A159" s="7"/>
      <c r="B159" s="7"/>
      <c r="C159" s="7"/>
      <c r="D159" s="7"/>
      <c r="E159" s="7"/>
      <c r="F159" s="7"/>
      <c r="G159" s="7"/>
      <c r="H159" s="7"/>
      <c r="I159" s="7"/>
      <c r="J159" s="7"/>
      <c r="K159" s="7"/>
      <c r="L159" s="7"/>
      <c r="N159" s="7"/>
      <c r="O159" s="7"/>
      <c r="Q159" s="7"/>
      <c r="R159" s="7"/>
      <c r="S159" s="7"/>
      <c r="T159" s="7"/>
      <c r="U159" s="7"/>
    </row>
    <row r="160" spans="1:21">
      <c r="A160" s="7"/>
      <c r="B160" s="7"/>
      <c r="C160" s="7"/>
      <c r="D160" s="7"/>
      <c r="E160" s="7"/>
      <c r="F160" s="7"/>
      <c r="G160" s="7"/>
      <c r="H160" s="7"/>
      <c r="I160" s="7"/>
      <c r="J160" s="7"/>
      <c r="K160" s="7"/>
      <c r="L160" s="7"/>
      <c r="N160" s="7"/>
      <c r="O160" s="7"/>
      <c r="Q160" s="7"/>
      <c r="R160" s="7"/>
      <c r="S160" s="7"/>
      <c r="T160" s="7"/>
      <c r="U160" s="7"/>
    </row>
    <row r="161" spans="1:21">
      <c r="A161" s="7"/>
      <c r="B161" s="7"/>
      <c r="C161" s="7"/>
      <c r="D161" s="7"/>
      <c r="E161" s="7"/>
      <c r="F161" s="7"/>
      <c r="G161" s="7"/>
      <c r="H161" s="7"/>
      <c r="I161" s="7"/>
      <c r="J161" s="7"/>
      <c r="K161" s="7"/>
      <c r="L161" s="7"/>
      <c r="N161" s="7"/>
      <c r="O161" s="7"/>
      <c r="Q161" s="7"/>
      <c r="R161" s="7"/>
      <c r="S161" s="7"/>
      <c r="T161" s="7"/>
      <c r="U161" s="7"/>
    </row>
    <row r="162" spans="1:21">
      <c r="A162" s="7"/>
      <c r="B162" s="7"/>
      <c r="C162" s="7"/>
      <c r="D162" s="7"/>
      <c r="E162" s="7"/>
      <c r="F162" s="7"/>
      <c r="G162" s="7"/>
      <c r="H162" s="7"/>
      <c r="I162" s="7"/>
      <c r="J162" s="7"/>
      <c r="K162" s="7"/>
      <c r="L162" s="7"/>
      <c r="N162" s="7"/>
      <c r="O162" s="7"/>
      <c r="Q162" s="7"/>
      <c r="R162" s="7"/>
      <c r="S162" s="7"/>
      <c r="T162" s="7"/>
      <c r="U162" s="7"/>
    </row>
    <row r="163" spans="1:21">
      <c r="A163" s="7"/>
      <c r="B163" s="7"/>
      <c r="C163" s="7"/>
      <c r="D163" s="7"/>
      <c r="E163" s="7"/>
      <c r="F163" s="7"/>
      <c r="G163" s="7"/>
      <c r="H163" s="7"/>
      <c r="I163" s="7"/>
      <c r="J163" s="7"/>
      <c r="K163" s="7"/>
      <c r="L163" s="7"/>
      <c r="N163" s="7"/>
      <c r="O163" s="7"/>
      <c r="Q163" s="7"/>
      <c r="R163" s="7"/>
      <c r="S163" s="7"/>
      <c r="T163" s="7"/>
      <c r="U163" s="7"/>
    </row>
    <row r="164" spans="1:21">
      <c r="A164" s="7"/>
      <c r="B164" s="7"/>
      <c r="C164" s="7"/>
      <c r="D164" s="7"/>
      <c r="E164" s="7"/>
      <c r="F164" s="7"/>
      <c r="G164" s="7"/>
      <c r="H164" s="7"/>
      <c r="I164" s="7"/>
      <c r="J164" s="7"/>
      <c r="K164" s="7"/>
      <c r="L164" s="7"/>
      <c r="N164" s="7"/>
      <c r="O164" s="7"/>
      <c r="Q164" s="7"/>
      <c r="R164" s="7"/>
      <c r="S164" s="7"/>
      <c r="T164" s="7"/>
      <c r="U164" s="7"/>
    </row>
    <row r="165" spans="1:21">
      <c r="A165" s="7"/>
      <c r="B165" s="7"/>
      <c r="C165" s="7"/>
      <c r="D165" s="7"/>
      <c r="E165" s="7"/>
      <c r="F165" s="7"/>
      <c r="G165" s="7"/>
      <c r="H165" s="7"/>
      <c r="I165" s="7"/>
      <c r="J165" s="7"/>
      <c r="K165" s="7"/>
      <c r="L165" s="7"/>
      <c r="N165" s="7"/>
      <c r="O165" s="7"/>
      <c r="Q165" s="7"/>
      <c r="R165" s="7"/>
      <c r="S165" s="7"/>
      <c r="T165" s="7"/>
      <c r="U165" s="7"/>
    </row>
    <row r="166" spans="1:21">
      <c r="A166" s="7"/>
      <c r="B166" s="7"/>
      <c r="C166" s="7"/>
      <c r="D166" s="7"/>
      <c r="E166" s="7"/>
      <c r="F166" s="7"/>
      <c r="G166" s="7"/>
      <c r="H166" s="7"/>
      <c r="I166" s="7"/>
      <c r="J166" s="7"/>
      <c r="K166" s="7"/>
      <c r="L166" s="7"/>
      <c r="N166" s="7"/>
      <c r="O166" s="7"/>
      <c r="Q166" s="7"/>
      <c r="R166" s="7"/>
      <c r="S166" s="7"/>
      <c r="T166" s="7"/>
      <c r="U166" s="7"/>
    </row>
    <row r="167" spans="1:21">
      <c r="A167" s="7"/>
      <c r="B167" s="7"/>
      <c r="C167" s="7"/>
      <c r="D167" s="7"/>
      <c r="E167" s="7"/>
      <c r="F167" s="7"/>
      <c r="G167" s="7"/>
      <c r="H167" s="7"/>
      <c r="I167" s="7"/>
      <c r="J167" s="7"/>
      <c r="K167" s="7"/>
      <c r="L167" s="7"/>
      <c r="N167" s="7"/>
      <c r="O167" s="7"/>
      <c r="Q167" s="7"/>
      <c r="R167" s="7"/>
      <c r="S167" s="7"/>
      <c r="T167" s="7"/>
      <c r="U167" s="7"/>
    </row>
    <row r="168" spans="1:21">
      <c r="A168" s="7"/>
      <c r="B168" s="7"/>
      <c r="C168" s="7"/>
      <c r="D168" s="7"/>
      <c r="E168" s="7"/>
      <c r="F168" s="7"/>
      <c r="G168" s="7"/>
      <c r="H168" s="7"/>
      <c r="I168" s="7"/>
      <c r="J168" s="7"/>
      <c r="K168" s="7"/>
      <c r="L168" s="7"/>
      <c r="N168" s="7"/>
      <c r="O168" s="7"/>
      <c r="Q168" s="7"/>
      <c r="R168" s="7"/>
      <c r="S168" s="7"/>
      <c r="T168" s="7"/>
      <c r="U168" s="7"/>
    </row>
    <row r="169" spans="1:21">
      <c r="A169" s="7"/>
      <c r="B169" s="7"/>
      <c r="C169" s="7"/>
      <c r="D169" s="7"/>
      <c r="E169" s="7"/>
      <c r="F169" s="7"/>
      <c r="G169" s="7"/>
      <c r="H169" s="7"/>
      <c r="I169" s="7"/>
      <c r="J169" s="7"/>
      <c r="K169" s="7"/>
      <c r="L169" s="7"/>
      <c r="N169" s="7"/>
      <c r="O169" s="7"/>
      <c r="Q169" s="7"/>
      <c r="R169" s="7"/>
      <c r="S169" s="7"/>
      <c r="T169" s="7"/>
      <c r="U169" s="7"/>
    </row>
    <row r="170" spans="1:21">
      <c r="A170" s="7"/>
      <c r="B170" s="7"/>
      <c r="C170" s="7"/>
      <c r="D170" s="7"/>
      <c r="E170" s="7"/>
      <c r="F170" s="7"/>
      <c r="G170" s="7"/>
      <c r="H170" s="7"/>
      <c r="I170" s="7"/>
      <c r="J170" s="7"/>
      <c r="K170" s="7"/>
      <c r="L170" s="7"/>
      <c r="N170" s="7"/>
      <c r="O170" s="7"/>
      <c r="Q170" s="7"/>
      <c r="R170" s="7"/>
      <c r="S170" s="7"/>
      <c r="T170" s="7"/>
      <c r="U170" s="7"/>
    </row>
    <row r="171" spans="1:21">
      <c r="A171" s="7"/>
      <c r="B171" s="7"/>
      <c r="C171" s="7"/>
      <c r="D171" s="7"/>
      <c r="E171" s="7"/>
      <c r="F171" s="7"/>
      <c r="G171" s="7"/>
      <c r="H171" s="7"/>
      <c r="I171" s="7"/>
      <c r="J171" s="7"/>
      <c r="K171" s="7"/>
      <c r="L171" s="7"/>
      <c r="N171" s="7"/>
      <c r="O171" s="7"/>
      <c r="Q171" s="7"/>
      <c r="R171" s="7"/>
      <c r="S171" s="7"/>
      <c r="T171" s="7"/>
      <c r="U171" s="7"/>
    </row>
    <row r="172" spans="1:21">
      <c r="A172" s="7"/>
      <c r="B172" s="7"/>
      <c r="C172" s="7"/>
      <c r="D172" s="7"/>
      <c r="E172" s="7"/>
      <c r="F172" s="7"/>
      <c r="G172" s="7"/>
      <c r="H172" s="7"/>
      <c r="I172" s="7"/>
      <c r="J172" s="7"/>
      <c r="K172" s="7"/>
      <c r="L172" s="7"/>
      <c r="N172" s="7"/>
      <c r="O172" s="7"/>
      <c r="Q172" s="7"/>
      <c r="R172" s="7"/>
      <c r="S172" s="7"/>
      <c r="T172" s="7"/>
      <c r="U172" s="7"/>
    </row>
    <row r="173" spans="1:21">
      <c r="A173" s="7"/>
      <c r="B173" s="7"/>
      <c r="C173" s="7"/>
      <c r="D173" s="7"/>
      <c r="E173" s="7"/>
      <c r="F173" s="7"/>
      <c r="G173" s="7"/>
      <c r="H173" s="7"/>
      <c r="I173" s="7"/>
      <c r="J173" s="7"/>
      <c r="K173" s="7"/>
      <c r="L173" s="7"/>
      <c r="N173" s="7"/>
      <c r="O173" s="7"/>
      <c r="Q173" s="7"/>
      <c r="R173" s="7"/>
      <c r="S173" s="7"/>
      <c r="T173" s="7"/>
      <c r="U173" s="7"/>
    </row>
    <row r="174" spans="1:21">
      <c r="A174" s="7"/>
      <c r="B174" s="7"/>
      <c r="C174" s="7"/>
      <c r="D174" s="7"/>
      <c r="E174" s="7"/>
      <c r="F174" s="7"/>
      <c r="G174" s="7"/>
      <c r="H174" s="7"/>
      <c r="I174" s="7"/>
      <c r="J174" s="7"/>
      <c r="K174" s="7"/>
      <c r="L174" s="7"/>
      <c r="N174" s="7"/>
      <c r="O174" s="7"/>
      <c r="Q174" s="7"/>
      <c r="R174" s="7"/>
      <c r="S174" s="7"/>
      <c r="T174" s="7"/>
      <c r="U174" s="7"/>
    </row>
    <row r="175" spans="1:21">
      <c r="A175" s="7"/>
      <c r="B175" s="7"/>
      <c r="C175" s="7"/>
      <c r="D175" s="7"/>
      <c r="E175" s="7"/>
      <c r="F175" s="7"/>
      <c r="G175" s="7"/>
      <c r="H175" s="7"/>
      <c r="I175" s="7"/>
      <c r="J175" s="7"/>
      <c r="K175" s="7"/>
      <c r="L175" s="7"/>
      <c r="N175" s="7"/>
      <c r="O175" s="7"/>
      <c r="Q175" s="7"/>
      <c r="R175" s="7"/>
      <c r="S175" s="7"/>
      <c r="T175" s="7"/>
      <c r="U175" s="7"/>
    </row>
    <row r="176" spans="1:21">
      <c r="A176" s="7"/>
      <c r="B176" s="7"/>
      <c r="C176" s="7"/>
      <c r="D176" s="7"/>
      <c r="E176" s="7"/>
      <c r="F176" s="7"/>
      <c r="G176" s="7"/>
      <c r="H176" s="7"/>
      <c r="I176" s="7"/>
      <c r="J176" s="7"/>
      <c r="K176" s="7"/>
      <c r="L176" s="7"/>
      <c r="N176" s="7"/>
      <c r="O176" s="7"/>
      <c r="Q176" s="7"/>
      <c r="R176" s="7"/>
      <c r="S176" s="7"/>
      <c r="T176" s="7"/>
      <c r="U176" s="7"/>
    </row>
    <row r="177" spans="1:21">
      <c r="A177" s="7"/>
      <c r="B177" s="7"/>
      <c r="C177" s="7"/>
      <c r="D177" s="7"/>
      <c r="E177" s="7"/>
      <c r="F177" s="7"/>
      <c r="G177" s="7"/>
      <c r="H177" s="7"/>
      <c r="I177" s="7"/>
      <c r="J177" s="7"/>
      <c r="K177" s="7"/>
      <c r="L177" s="7"/>
      <c r="N177" s="7"/>
      <c r="O177" s="7"/>
      <c r="Q177" s="7"/>
      <c r="R177" s="7"/>
      <c r="S177" s="7"/>
      <c r="T177" s="7"/>
      <c r="U177" s="7"/>
    </row>
    <row r="178" spans="1:21">
      <c r="A178" s="7"/>
      <c r="B178" s="7"/>
      <c r="C178" s="7"/>
      <c r="D178" s="7"/>
      <c r="E178" s="7"/>
      <c r="F178" s="7"/>
      <c r="G178" s="7"/>
      <c r="H178" s="7"/>
      <c r="I178" s="7"/>
      <c r="J178" s="7"/>
      <c r="K178" s="7"/>
      <c r="L178" s="7"/>
      <c r="N178" s="7"/>
      <c r="O178" s="7"/>
      <c r="Q178" s="7"/>
      <c r="R178" s="7"/>
      <c r="S178" s="7"/>
      <c r="T178" s="7"/>
      <c r="U178" s="7"/>
    </row>
    <row r="179" spans="1:21">
      <c r="A179" s="7"/>
      <c r="B179" s="7"/>
      <c r="C179" s="7"/>
      <c r="D179" s="7"/>
      <c r="E179" s="7"/>
      <c r="F179" s="7"/>
      <c r="G179" s="7"/>
      <c r="H179" s="7"/>
      <c r="I179" s="7"/>
      <c r="J179" s="7"/>
      <c r="K179" s="7"/>
      <c r="L179" s="7"/>
      <c r="N179" s="7"/>
      <c r="O179" s="7"/>
      <c r="Q179" s="7"/>
      <c r="R179" s="7"/>
      <c r="S179" s="7"/>
      <c r="T179" s="7"/>
      <c r="U179" s="7"/>
    </row>
    <row r="180" spans="1:21">
      <c r="A180" s="7"/>
      <c r="B180" s="7"/>
      <c r="C180" s="7"/>
      <c r="D180" s="7"/>
      <c r="E180" s="7"/>
      <c r="F180" s="7"/>
      <c r="G180" s="7"/>
      <c r="H180" s="7"/>
      <c r="I180" s="7"/>
      <c r="J180" s="7"/>
      <c r="K180" s="7"/>
      <c r="L180" s="7"/>
      <c r="N180" s="7"/>
      <c r="O180" s="7"/>
      <c r="Q180" s="7"/>
      <c r="R180" s="7"/>
      <c r="S180" s="7"/>
      <c r="T180" s="7"/>
      <c r="U180" s="7"/>
    </row>
    <row r="181" spans="1:21">
      <c r="A181" s="7"/>
      <c r="B181" s="7"/>
      <c r="C181" s="7"/>
      <c r="D181" s="7"/>
      <c r="E181" s="7"/>
      <c r="F181" s="7"/>
      <c r="G181" s="7"/>
      <c r="H181" s="7"/>
      <c r="I181" s="7"/>
      <c r="J181" s="7"/>
      <c r="K181" s="7"/>
      <c r="L181" s="7"/>
      <c r="N181" s="7"/>
      <c r="O181" s="7"/>
      <c r="Q181" s="7"/>
      <c r="R181" s="7"/>
      <c r="S181" s="7"/>
      <c r="T181" s="7"/>
      <c r="U181" s="7"/>
    </row>
    <row r="182" spans="1:21">
      <c r="A182" s="7"/>
      <c r="B182" s="7"/>
      <c r="C182" s="7"/>
      <c r="D182" s="7"/>
      <c r="E182" s="7"/>
      <c r="F182" s="7"/>
      <c r="G182" s="7"/>
      <c r="H182" s="7"/>
      <c r="I182" s="7"/>
      <c r="J182" s="7"/>
      <c r="K182" s="7"/>
      <c r="L182" s="7"/>
      <c r="N182" s="7"/>
      <c r="O182" s="7"/>
      <c r="Q182" s="7"/>
      <c r="R182" s="7"/>
      <c r="S182" s="7"/>
      <c r="T182" s="7"/>
      <c r="U182" s="7"/>
    </row>
    <row r="183" spans="1:21">
      <c r="A183" s="7"/>
      <c r="B183" s="7"/>
      <c r="C183" s="7"/>
      <c r="D183" s="7"/>
      <c r="E183" s="7"/>
      <c r="F183" s="7"/>
      <c r="G183" s="7"/>
      <c r="H183" s="7"/>
      <c r="I183" s="7"/>
      <c r="J183" s="7"/>
      <c r="K183" s="7"/>
      <c r="L183" s="7"/>
      <c r="N183" s="7"/>
      <c r="O183" s="7"/>
      <c r="Q183" s="7"/>
      <c r="R183" s="7"/>
      <c r="S183" s="7"/>
      <c r="T183" s="7"/>
      <c r="U183" s="7"/>
    </row>
    <row r="184" spans="1:21">
      <c r="A184" s="7"/>
      <c r="B184" s="7"/>
      <c r="C184" s="7"/>
      <c r="D184" s="7"/>
      <c r="E184" s="7"/>
      <c r="F184" s="7"/>
      <c r="G184" s="7"/>
      <c r="H184" s="7"/>
      <c r="I184" s="7"/>
      <c r="J184" s="7"/>
      <c r="K184" s="7"/>
      <c r="L184" s="7"/>
      <c r="N184" s="7"/>
      <c r="O184" s="7"/>
      <c r="Q184" s="7"/>
      <c r="R184" s="7"/>
      <c r="S184" s="7"/>
      <c r="T184" s="7"/>
      <c r="U184" s="7"/>
    </row>
    <row r="185" spans="1:21">
      <c r="A185" s="7"/>
      <c r="B185" s="7"/>
      <c r="C185" s="7"/>
      <c r="D185" s="7"/>
      <c r="E185" s="7"/>
      <c r="F185" s="7"/>
      <c r="G185" s="7"/>
      <c r="H185" s="7"/>
      <c r="I185" s="7"/>
      <c r="J185" s="7"/>
      <c r="K185" s="7"/>
      <c r="L185" s="7"/>
      <c r="N185" s="7"/>
      <c r="O185" s="7"/>
      <c r="Q185" s="7"/>
      <c r="R185" s="7"/>
      <c r="S185" s="7"/>
      <c r="T185" s="7"/>
      <c r="U185" s="7"/>
    </row>
    <row r="186" spans="1:21">
      <c r="A186" s="7"/>
      <c r="B186" s="7"/>
      <c r="C186" s="7"/>
      <c r="D186" s="7"/>
      <c r="E186" s="7"/>
      <c r="F186" s="7"/>
      <c r="G186" s="7"/>
      <c r="H186" s="7"/>
      <c r="I186" s="7"/>
      <c r="J186" s="7"/>
      <c r="K186" s="7"/>
      <c r="L186" s="7"/>
      <c r="N186" s="7"/>
      <c r="O186" s="7"/>
      <c r="Q186" s="7"/>
      <c r="R186" s="7"/>
      <c r="S186" s="7"/>
      <c r="T186" s="7"/>
      <c r="U186" s="7"/>
    </row>
    <row r="187" spans="1:21">
      <c r="A187" s="7"/>
      <c r="B187" s="7"/>
      <c r="C187" s="7"/>
      <c r="D187" s="7"/>
      <c r="E187" s="7"/>
      <c r="F187" s="7"/>
      <c r="G187" s="7"/>
      <c r="H187" s="7"/>
      <c r="I187" s="7"/>
      <c r="J187" s="7"/>
      <c r="K187" s="7"/>
      <c r="L187" s="7"/>
      <c r="N187" s="7"/>
      <c r="O187" s="7"/>
      <c r="Q187" s="7"/>
      <c r="R187" s="7"/>
      <c r="S187" s="7"/>
      <c r="T187" s="7"/>
      <c r="U187" s="7"/>
    </row>
    <row r="188" spans="1:21">
      <c r="A188" s="7"/>
      <c r="B188" s="7"/>
      <c r="C188" s="7"/>
      <c r="D188" s="7"/>
      <c r="E188" s="7"/>
      <c r="F188" s="7"/>
      <c r="G188" s="7"/>
      <c r="H188" s="7"/>
      <c r="I188" s="7"/>
      <c r="J188" s="7"/>
      <c r="K188" s="7"/>
      <c r="L188" s="7"/>
      <c r="N188" s="7"/>
      <c r="O188" s="7"/>
      <c r="Q188" s="7"/>
      <c r="R188" s="7"/>
      <c r="S188" s="7"/>
      <c r="T188" s="7"/>
      <c r="U188" s="7"/>
    </row>
    <row r="189" spans="1:21">
      <c r="A189" s="7"/>
      <c r="B189" s="7"/>
      <c r="C189" s="7"/>
      <c r="D189" s="7"/>
      <c r="E189" s="7"/>
      <c r="F189" s="7"/>
      <c r="G189" s="7"/>
      <c r="H189" s="7"/>
      <c r="I189" s="7"/>
      <c r="J189" s="7"/>
      <c r="K189" s="7"/>
      <c r="L189" s="7"/>
      <c r="N189" s="7"/>
      <c r="O189" s="7"/>
      <c r="Q189" s="7"/>
      <c r="R189" s="7"/>
      <c r="S189" s="7"/>
      <c r="T189" s="7"/>
      <c r="U189" s="7"/>
    </row>
    <row r="190" spans="1:21">
      <c r="A190" s="7"/>
      <c r="B190" s="7"/>
      <c r="C190" s="7"/>
      <c r="D190" s="7"/>
      <c r="E190" s="7"/>
      <c r="F190" s="7"/>
      <c r="G190" s="7"/>
      <c r="H190" s="7"/>
      <c r="I190" s="7"/>
      <c r="J190" s="7"/>
      <c r="K190" s="7"/>
      <c r="L190" s="7"/>
      <c r="N190" s="7"/>
      <c r="O190" s="7"/>
      <c r="Q190" s="7"/>
      <c r="R190" s="7"/>
      <c r="S190" s="7"/>
      <c r="T190" s="7"/>
      <c r="U190" s="7"/>
    </row>
    <row r="191" spans="1:21">
      <c r="A191" s="7"/>
      <c r="B191" s="7"/>
      <c r="C191" s="7"/>
      <c r="D191" s="7"/>
      <c r="E191" s="7"/>
      <c r="F191" s="7"/>
      <c r="G191" s="7"/>
      <c r="H191" s="7"/>
      <c r="I191" s="7"/>
      <c r="J191" s="7"/>
      <c r="K191" s="7"/>
      <c r="L191" s="7"/>
      <c r="N191" s="7"/>
      <c r="O191" s="7"/>
      <c r="Q191" s="7"/>
      <c r="R191" s="7"/>
      <c r="S191" s="7"/>
      <c r="T191" s="7"/>
      <c r="U191" s="7"/>
    </row>
    <row r="192" spans="1:21">
      <c r="A192" s="7"/>
      <c r="B192" s="7"/>
      <c r="C192" s="7"/>
      <c r="D192" s="7"/>
      <c r="E192" s="7"/>
      <c r="F192" s="7"/>
      <c r="G192" s="7"/>
      <c r="H192" s="7"/>
      <c r="I192" s="7"/>
      <c r="J192" s="7"/>
      <c r="K192" s="7"/>
      <c r="L192" s="7"/>
      <c r="N192" s="7"/>
      <c r="O192" s="7"/>
      <c r="Q192" s="7"/>
      <c r="R192" s="7"/>
      <c r="S192" s="7"/>
      <c r="T192" s="7"/>
      <c r="U192" s="7"/>
    </row>
    <row r="193" spans="1:21">
      <c r="A193" s="7"/>
      <c r="B193" s="7"/>
      <c r="C193" s="7"/>
      <c r="D193" s="7"/>
      <c r="E193" s="7"/>
      <c r="F193" s="7"/>
      <c r="G193" s="7"/>
      <c r="H193" s="7"/>
      <c r="I193" s="7"/>
      <c r="J193" s="7"/>
      <c r="K193" s="7"/>
      <c r="L193" s="7"/>
      <c r="N193" s="7"/>
      <c r="O193" s="7"/>
      <c r="Q193" s="7"/>
      <c r="R193" s="7"/>
      <c r="S193" s="7"/>
      <c r="T193" s="7"/>
      <c r="U193" s="7"/>
    </row>
    <row r="194" spans="1:21">
      <c r="A194" s="7"/>
      <c r="B194" s="7"/>
      <c r="C194" s="7"/>
      <c r="D194" s="7"/>
      <c r="E194" s="7"/>
      <c r="F194" s="7"/>
      <c r="G194" s="7"/>
      <c r="H194" s="7"/>
      <c r="I194" s="7"/>
      <c r="J194" s="7"/>
      <c r="K194" s="7"/>
      <c r="L194" s="7"/>
      <c r="N194" s="7"/>
      <c r="O194" s="7"/>
      <c r="Q194" s="7"/>
      <c r="R194" s="7"/>
      <c r="S194" s="7"/>
      <c r="T194" s="7"/>
      <c r="U194" s="7"/>
    </row>
    <row r="195" spans="1:21">
      <c r="A195" s="7"/>
      <c r="B195" s="7"/>
      <c r="C195" s="7"/>
      <c r="D195" s="7"/>
      <c r="E195" s="7"/>
      <c r="F195" s="7"/>
      <c r="G195" s="7"/>
      <c r="H195" s="7"/>
      <c r="I195" s="7"/>
      <c r="J195" s="7"/>
      <c r="K195" s="7"/>
      <c r="L195" s="7"/>
      <c r="N195" s="7"/>
      <c r="O195" s="7"/>
      <c r="Q195" s="7"/>
      <c r="R195" s="7"/>
      <c r="S195" s="7"/>
      <c r="T195" s="7"/>
      <c r="U195" s="7"/>
    </row>
    <row r="196" spans="1:21">
      <c r="A196" s="7"/>
      <c r="B196" s="7"/>
      <c r="C196" s="7"/>
      <c r="D196" s="7"/>
      <c r="E196" s="7"/>
      <c r="F196" s="7"/>
      <c r="G196" s="7"/>
      <c r="H196" s="7"/>
      <c r="I196" s="7"/>
      <c r="J196" s="7"/>
      <c r="K196" s="7"/>
      <c r="L196" s="7"/>
      <c r="N196" s="7"/>
      <c r="O196" s="7"/>
      <c r="Q196" s="7"/>
      <c r="R196" s="7"/>
      <c r="S196" s="7"/>
      <c r="T196" s="7"/>
      <c r="U196" s="7"/>
    </row>
    <row r="197" spans="1:21">
      <c r="A197" s="7"/>
      <c r="B197" s="7"/>
      <c r="C197" s="7"/>
      <c r="D197" s="7"/>
      <c r="E197" s="7"/>
      <c r="F197" s="7"/>
      <c r="G197" s="7"/>
      <c r="H197" s="7"/>
      <c r="I197" s="7"/>
      <c r="J197" s="7"/>
      <c r="K197" s="7"/>
      <c r="L197" s="7"/>
      <c r="N197" s="7"/>
      <c r="O197" s="7"/>
      <c r="Q197" s="7"/>
      <c r="R197" s="7"/>
      <c r="S197" s="7"/>
      <c r="T197" s="7"/>
      <c r="U197" s="7"/>
    </row>
    <row r="198" spans="1:21">
      <c r="A198" s="7"/>
      <c r="B198" s="7"/>
      <c r="C198" s="7"/>
      <c r="D198" s="7"/>
      <c r="E198" s="7"/>
      <c r="F198" s="7"/>
      <c r="G198" s="7"/>
      <c r="H198" s="7"/>
      <c r="I198" s="7"/>
      <c r="J198" s="7"/>
      <c r="K198" s="7"/>
      <c r="L198" s="7"/>
      <c r="N198" s="7"/>
      <c r="O198" s="7"/>
      <c r="Q198" s="7"/>
      <c r="R198" s="7"/>
      <c r="S198" s="7"/>
      <c r="T198" s="7"/>
      <c r="U198" s="7"/>
    </row>
    <row r="199" spans="1:21">
      <c r="A199" s="7"/>
      <c r="B199" s="7"/>
      <c r="C199" s="7"/>
      <c r="D199" s="7"/>
      <c r="E199" s="7"/>
      <c r="F199" s="7"/>
      <c r="G199" s="7"/>
      <c r="H199" s="7"/>
      <c r="I199" s="7"/>
      <c r="J199" s="7"/>
      <c r="K199" s="7"/>
      <c r="L199" s="7"/>
      <c r="N199" s="7"/>
      <c r="O199" s="7"/>
      <c r="Q199" s="7"/>
      <c r="R199" s="7"/>
      <c r="S199" s="7"/>
      <c r="T199" s="7"/>
      <c r="U199" s="7"/>
    </row>
    <row r="200" spans="1:21">
      <c r="A200" s="7"/>
      <c r="B200" s="7"/>
      <c r="C200" s="7"/>
      <c r="D200" s="7"/>
      <c r="E200" s="7"/>
      <c r="F200" s="7"/>
      <c r="G200" s="7"/>
      <c r="H200" s="7"/>
      <c r="I200" s="7"/>
      <c r="J200" s="7"/>
      <c r="K200" s="7"/>
      <c r="L200" s="7"/>
      <c r="N200" s="7"/>
      <c r="O200" s="7"/>
      <c r="Q200" s="7"/>
      <c r="R200" s="7"/>
      <c r="S200" s="7"/>
      <c r="T200" s="7"/>
      <c r="U200" s="7"/>
    </row>
    <row r="201" spans="1:21">
      <c r="A201" s="7"/>
      <c r="B201" s="7"/>
      <c r="C201" s="7"/>
      <c r="D201" s="7"/>
      <c r="E201" s="7"/>
      <c r="F201" s="7"/>
      <c r="G201" s="7"/>
      <c r="H201" s="7"/>
      <c r="I201" s="7"/>
      <c r="J201" s="7"/>
      <c r="K201" s="7"/>
      <c r="L201" s="7"/>
      <c r="N201" s="7"/>
      <c r="O201" s="7"/>
      <c r="Q201" s="7"/>
      <c r="R201" s="7"/>
      <c r="S201" s="7"/>
      <c r="T201" s="7"/>
      <c r="U201" s="7"/>
    </row>
    <row r="202" spans="1:21">
      <c r="A202" s="7"/>
      <c r="B202" s="7"/>
      <c r="C202" s="7"/>
      <c r="D202" s="7"/>
      <c r="E202" s="7"/>
      <c r="F202" s="7"/>
      <c r="G202" s="7"/>
      <c r="H202" s="7"/>
      <c r="I202" s="7"/>
      <c r="J202" s="7"/>
      <c r="K202" s="7"/>
      <c r="L202" s="7"/>
      <c r="N202" s="7"/>
      <c r="O202" s="7"/>
      <c r="Q202" s="7"/>
      <c r="R202" s="7"/>
      <c r="S202" s="7"/>
      <c r="T202" s="7"/>
      <c r="U202" s="7"/>
    </row>
    <row r="203" spans="1:21">
      <c r="A203" s="7"/>
      <c r="B203" s="7"/>
      <c r="C203" s="7"/>
      <c r="D203" s="7"/>
      <c r="E203" s="7"/>
      <c r="F203" s="7"/>
      <c r="G203" s="7"/>
      <c r="H203" s="7"/>
      <c r="I203" s="7"/>
      <c r="J203" s="7"/>
      <c r="K203" s="7"/>
      <c r="L203" s="7"/>
      <c r="N203" s="7"/>
      <c r="O203" s="7"/>
      <c r="Q203" s="7"/>
      <c r="R203" s="7"/>
      <c r="S203" s="7"/>
      <c r="T203" s="7"/>
      <c r="U203" s="7"/>
    </row>
    <row r="204" spans="1:21">
      <c r="A204" s="7"/>
      <c r="B204" s="7"/>
      <c r="C204" s="7"/>
      <c r="D204" s="7"/>
      <c r="E204" s="7"/>
      <c r="F204" s="7"/>
      <c r="G204" s="7"/>
      <c r="H204" s="7"/>
      <c r="I204" s="7"/>
      <c r="J204" s="7"/>
      <c r="K204" s="7"/>
      <c r="L204" s="7"/>
      <c r="N204" s="7"/>
      <c r="O204" s="7"/>
      <c r="Q204" s="7"/>
      <c r="R204" s="7"/>
      <c r="S204" s="7"/>
      <c r="T204" s="7"/>
      <c r="U204" s="7"/>
    </row>
    <row r="205" spans="1:21">
      <c r="A205" s="7"/>
      <c r="B205" s="7"/>
      <c r="C205" s="7"/>
      <c r="D205" s="7"/>
      <c r="E205" s="7"/>
      <c r="F205" s="7"/>
      <c r="G205" s="7"/>
      <c r="H205" s="7"/>
      <c r="I205" s="7"/>
      <c r="J205" s="7"/>
      <c r="K205" s="7"/>
      <c r="L205" s="7"/>
      <c r="N205" s="7"/>
      <c r="O205" s="7"/>
      <c r="Q205" s="7"/>
      <c r="R205" s="7"/>
      <c r="S205" s="7"/>
      <c r="T205" s="7"/>
      <c r="U205" s="7"/>
    </row>
    <row r="206" spans="1:21">
      <c r="A206" s="7"/>
      <c r="B206" s="7"/>
      <c r="C206" s="7"/>
      <c r="D206" s="7"/>
      <c r="E206" s="7"/>
      <c r="F206" s="7"/>
      <c r="G206" s="7"/>
      <c r="H206" s="7"/>
      <c r="I206" s="7"/>
      <c r="J206" s="7"/>
      <c r="K206" s="7"/>
      <c r="L206" s="7"/>
      <c r="N206" s="7"/>
      <c r="O206" s="7"/>
      <c r="Q206" s="7"/>
      <c r="R206" s="7"/>
      <c r="S206" s="7"/>
      <c r="T206" s="7"/>
      <c r="U206" s="7"/>
    </row>
    <row r="207" spans="1:21">
      <c r="A207" s="7"/>
      <c r="B207" s="7"/>
      <c r="C207" s="7"/>
      <c r="D207" s="7"/>
      <c r="E207" s="7"/>
      <c r="F207" s="7"/>
      <c r="G207" s="7"/>
      <c r="H207" s="7"/>
      <c r="I207" s="7"/>
      <c r="J207" s="7"/>
      <c r="K207" s="7"/>
      <c r="L207" s="7"/>
      <c r="N207" s="7"/>
      <c r="O207" s="7"/>
      <c r="Q207" s="7"/>
      <c r="R207" s="7"/>
      <c r="S207" s="7"/>
      <c r="T207" s="7"/>
      <c r="U207" s="7"/>
    </row>
    <row r="208" spans="1:21">
      <c r="A208" s="7"/>
      <c r="B208" s="7"/>
      <c r="C208" s="7"/>
      <c r="D208" s="7"/>
      <c r="E208" s="7"/>
      <c r="F208" s="7"/>
      <c r="G208" s="7"/>
      <c r="H208" s="7"/>
      <c r="I208" s="7"/>
      <c r="J208" s="7"/>
      <c r="K208" s="7"/>
      <c r="L208" s="7"/>
      <c r="N208" s="7"/>
      <c r="O208" s="7"/>
      <c r="Q208" s="7"/>
      <c r="R208" s="7"/>
      <c r="S208" s="7"/>
      <c r="T208" s="7"/>
      <c r="U208" s="7"/>
    </row>
    <row r="209" spans="1:21">
      <c r="A209" s="7"/>
      <c r="B209" s="7"/>
      <c r="C209" s="7"/>
      <c r="D209" s="7"/>
      <c r="E209" s="7"/>
      <c r="F209" s="7"/>
      <c r="G209" s="7"/>
      <c r="H209" s="7"/>
      <c r="I209" s="7"/>
      <c r="J209" s="7"/>
      <c r="K209" s="7"/>
      <c r="L209" s="7"/>
      <c r="N209" s="7"/>
      <c r="O209" s="7"/>
      <c r="Q209" s="7"/>
      <c r="R209" s="7"/>
      <c r="S209" s="7"/>
      <c r="T209" s="7"/>
      <c r="U209" s="7"/>
    </row>
    <row r="210" spans="1:21">
      <c r="A210" s="7"/>
      <c r="B210" s="7"/>
      <c r="C210" s="7"/>
      <c r="D210" s="7"/>
      <c r="E210" s="7"/>
      <c r="F210" s="7"/>
      <c r="G210" s="7"/>
      <c r="H210" s="7"/>
      <c r="I210" s="7"/>
      <c r="J210" s="7"/>
      <c r="K210" s="7"/>
      <c r="L210" s="7"/>
      <c r="N210" s="7"/>
      <c r="O210" s="7"/>
      <c r="Q210" s="7"/>
      <c r="R210" s="7"/>
      <c r="S210" s="7"/>
      <c r="T210" s="7"/>
      <c r="U210" s="7"/>
    </row>
    <row r="211" spans="1:21">
      <c r="A211" s="7"/>
      <c r="B211" s="7"/>
      <c r="C211" s="7"/>
      <c r="D211" s="7"/>
      <c r="E211" s="7"/>
      <c r="F211" s="7"/>
      <c r="G211" s="7"/>
      <c r="H211" s="7"/>
      <c r="I211" s="7"/>
      <c r="J211" s="7"/>
      <c r="K211" s="7"/>
      <c r="L211" s="7"/>
      <c r="N211" s="7"/>
      <c r="O211" s="7"/>
      <c r="Q211" s="7"/>
      <c r="R211" s="7"/>
      <c r="S211" s="7"/>
      <c r="T211" s="7"/>
      <c r="U211" s="7"/>
    </row>
    <row r="212" spans="1:21">
      <c r="A212" s="7"/>
      <c r="B212" s="7"/>
      <c r="C212" s="7"/>
      <c r="D212" s="7"/>
      <c r="E212" s="7"/>
      <c r="F212" s="7"/>
      <c r="G212" s="7"/>
      <c r="H212" s="7"/>
      <c r="I212" s="7"/>
      <c r="J212" s="7"/>
      <c r="K212" s="7"/>
      <c r="L212" s="7"/>
      <c r="N212" s="7"/>
      <c r="O212" s="7"/>
      <c r="Q212" s="7"/>
      <c r="R212" s="7"/>
      <c r="S212" s="7"/>
      <c r="T212" s="7"/>
      <c r="U212" s="7"/>
    </row>
    <row r="213" spans="1:21">
      <c r="A213" s="7"/>
      <c r="B213" s="7"/>
      <c r="C213" s="7"/>
      <c r="D213" s="7"/>
      <c r="E213" s="7"/>
      <c r="F213" s="7"/>
      <c r="G213" s="7"/>
      <c r="H213" s="7"/>
      <c r="I213" s="7"/>
      <c r="J213" s="7"/>
      <c r="K213" s="7"/>
      <c r="L213" s="7"/>
      <c r="N213" s="7"/>
      <c r="O213" s="7"/>
      <c r="Q213" s="7"/>
      <c r="R213" s="7"/>
      <c r="S213" s="7"/>
      <c r="T213" s="7"/>
      <c r="U213" s="7"/>
    </row>
    <row r="214" spans="1:21">
      <c r="A214" s="7"/>
      <c r="B214" s="7"/>
      <c r="C214" s="7"/>
      <c r="D214" s="7"/>
      <c r="E214" s="7"/>
      <c r="F214" s="7"/>
      <c r="G214" s="7"/>
      <c r="H214" s="7"/>
      <c r="I214" s="7"/>
      <c r="J214" s="7"/>
      <c r="K214" s="7"/>
      <c r="L214" s="7"/>
      <c r="N214" s="7"/>
      <c r="O214" s="7"/>
      <c r="Q214" s="7"/>
      <c r="R214" s="7"/>
      <c r="S214" s="7"/>
      <c r="T214" s="7"/>
      <c r="U214" s="7"/>
    </row>
    <row r="215" spans="1:21">
      <c r="A215" s="7"/>
      <c r="B215" s="7"/>
      <c r="C215" s="7"/>
      <c r="D215" s="7"/>
      <c r="E215" s="7"/>
      <c r="F215" s="7"/>
      <c r="G215" s="7"/>
      <c r="H215" s="7"/>
      <c r="I215" s="7"/>
      <c r="J215" s="7"/>
      <c r="K215" s="7"/>
      <c r="L215" s="7"/>
      <c r="N215" s="7"/>
      <c r="O215" s="7"/>
      <c r="Q215" s="7"/>
      <c r="R215" s="7"/>
      <c r="S215" s="7"/>
      <c r="T215" s="7"/>
      <c r="U215" s="7"/>
    </row>
    <row r="216" spans="1:21">
      <c r="A216" s="7"/>
      <c r="B216" s="7"/>
      <c r="C216" s="7"/>
      <c r="D216" s="7"/>
      <c r="E216" s="7"/>
      <c r="F216" s="7"/>
      <c r="G216" s="7"/>
      <c r="H216" s="7"/>
      <c r="I216" s="7"/>
      <c r="J216" s="7"/>
      <c r="K216" s="7"/>
      <c r="L216" s="7"/>
      <c r="N216" s="7"/>
      <c r="O216" s="7"/>
      <c r="Q216" s="7"/>
      <c r="R216" s="7"/>
      <c r="S216" s="7"/>
      <c r="T216" s="7"/>
      <c r="U216" s="7"/>
    </row>
    <row r="217" spans="1:21">
      <c r="A217" s="7"/>
      <c r="B217" s="7"/>
      <c r="C217" s="7"/>
      <c r="D217" s="7"/>
      <c r="E217" s="7"/>
      <c r="F217" s="7"/>
      <c r="G217" s="7"/>
      <c r="H217" s="7"/>
      <c r="I217" s="7"/>
      <c r="J217" s="7"/>
      <c r="K217" s="7"/>
      <c r="L217" s="7"/>
      <c r="N217" s="7"/>
      <c r="O217" s="7"/>
      <c r="Q217" s="7"/>
      <c r="R217" s="7"/>
      <c r="S217" s="7"/>
      <c r="T217" s="7"/>
      <c r="U217" s="7"/>
    </row>
    <row r="218" spans="1:21">
      <c r="A218" s="7"/>
      <c r="B218" s="7"/>
      <c r="C218" s="7"/>
      <c r="D218" s="7"/>
      <c r="E218" s="7"/>
      <c r="F218" s="7"/>
      <c r="G218" s="7"/>
      <c r="H218" s="7"/>
      <c r="I218" s="7"/>
      <c r="J218" s="7"/>
      <c r="K218" s="7"/>
      <c r="L218" s="7"/>
      <c r="N218" s="7"/>
      <c r="O218" s="7"/>
      <c r="Q218" s="7"/>
      <c r="R218" s="7"/>
      <c r="S218" s="7"/>
      <c r="T218" s="7"/>
      <c r="U218" s="7"/>
    </row>
    <row r="219" spans="1:21">
      <c r="A219" s="7"/>
      <c r="B219" s="7"/>
      <c r="C219" s="7"/>
      <c r="D219" s="7"/>
      <c r="E219" s="7"/>
      <c r="F219" s="7"/>
      <c r="G219" s="7"/>
      <c r="H219" s="7"/>
      <c r="I219" s="7"/>
      <c r="J219" s="7"/>
      <c r="K219" s="7"/>
      <c r="L219" s="7"/>
      <c r="N219" s="7"/>
      <c r="O219" s="7"/>
      <c r="Q219" s="7"/>
      <c r="R219" s="7"/>
      <c r="S219" s="7"/>
      <c r="T219" s="7"/>
      <c r="U219" s="7"/>
    </row>
    <row r="220" spans="1:21">
      <c r="A220" s="7"/>
      <c r="B220" s="7"/>
      <c r="C220" s="7"/>
      <c r="D220" s="7"/>
      <c r="E220" s="7"/>
      <c r="F220" s="7"/>
      <c r="G220" s="7"/>
      <c r="H220" s="7"/>
      <c r="I220" s="7"/>
      <c r="J220" s="7"/>
      <c r="K220" s="7"/>
      <c r="L220" s="7"/>
      <c r="N220" s="7"/>
      <c r="O220" s="7"/>
      <c r="Q220" s="7"/>
      <c r="R220" s="7"/>
      <c r="S220" s="7"/>
      <c r="T220" s="7"/>
      <c r="U220" s="7"/>
    </row>
    <row r="221" spans="1:21">
      <c r="A221" s="7"/>
      <c r="B221" s="7"/>
      <c r="C221" s="7"/>
      <c r="D221" s="7"/>
      <c r="E221" s="7"/>
      <c r="F221" s="7"/>
      <c r="G221" s="7"/>
      <c r="H221" s="7"/>
      <c r="I221" s="7"/>
      <c r="J221" s="7"/>
      <c r="K221" s="7"/>
      <c r="L221" s="7"/>
      <c r="N221" s="7"/>
      <c r="O221" s="7"/>
      <c r="Q221" s="7"/>
      <c r="R221" s="7"/>
      <c r="S221" s="7"/>
      <c r="T221" s="7"/>
      <c r="U221" s="7"/>
    </row>
    <row r="222" spans="1:21">
      <c r="A222" s="7"/>
      <c r="B222" s="7"/>
      <c r="C222" s="7"/>
      <c r="D222" s="7"/>
      <c r="E222" s="7"/>
      <c r="F222" s="7"/>
      <c r="G222" s="7"/>
      <c r="H222" s="7"/>
      <c r="I222" s="7"/>
      <c r="J222" s="7"/>
      <c r="K222" s="7"/>
      <c r="L222" s="7"/>
      <c r="N222" s="7"/>
      <c r="O222" s="7"/>
      <c r="Q222" s="7"/>
      <c r="R222" s="7"/>
      <c r="S222" s="7"/>
      <c r="T222" s="7"/>
      <c r="U222" s="7"/>
    </row>
    <row r="223" spans="1:21">
      <c r="A223" s="7"/>
      <c r="B223" s="7"/>
      <c r="C223" s="7"/>
      <c r="D223" s="7"/>
      <c r="E223" s="7"/>
      <c r="F223" s="7"/>
      <c r="G223" s="7"/>
      <c r="H223" s="7"/>
      <c r="I223" s="7"/>
      <c r="J223" s="7"/>
      <c r="K223" s="7"/>
      <c r="L223" s="7"/>
      <c r="N223" s="7"/>
      <c r="O223" s="7"/>
      <c r="Q223" s="7"/>
      <c r="R223" s="7"/>
      <c r="S223" s="7"/>
      <c r="T223" s="7"/>
      <c r="U223" s="7"/>
    </row>
    <row r="224" spans="1:21">
      <c r="A224" s="7"/>
      <c r="B224" s="7"/>
      <c r="C224" s="7"/>
      <c r="D224" s="7"/>
      <c r="E224" s="7"/>
      <c r="F224" s="7"/>
      <c r="G224" s="7"/>
      <c r="H224" s="7"/>
      <c r="I224" s="7"/>
      <c r="J224" s="7"/>
      <c r="K224" s="7"/>
      <c r="L224" s="7"/>
      <c r="N224" s="7"/>
      <c r="O224" s="7"/>
      <c r="Q224" s="7"/>
      <c r="R224" s="7"/>
      <c r="S224" s="7"/>
      <c r="T224" s="7"/>
      <c r="U224" s="7"/>
    </row>
    <row r="225" spans="1:21">
      <c r="A225" s="7"/>
      <c r="B225" s="7"/>
      <c r="C225" s="7"/>
      <c r="D225" s="7"/>
      <c r="E225" s="7"/>
      <c r="F225" s="7"/>
      <c r="G225" s="7"/>
      <c r="H225" s="7"/>
      <c r="I225" s="7"/>
      <c r="J225" s="7"/>
      <c r="K225" s="7"/>
      <c r="L225" s="7"/>
      <c r="N225" s="7"/>
      <c r="O225" s="7"/>
      <c r="Q225" s="7"/>
      <c r="R225" s="7"/>
      <c r="S225" s="7"/>
      <c r="T225" s="7"/>
      <c r="U225" s="7"/>
    </row>
    <row r="226" spans="1:21">
      <c r="A226" s="7"/>
      <c r="B226" s="7"/>
      <c r="C226" s="7"/>
      <c r="D226" s="7"/>
      <c r="E226" s="7"/>
      <c r="F226" s="7"/>
      <c r="G226" s="7"/>
      <c r="H226" s="7"/>
      <c r="I226" s="7"/>
      <c r="J226" s="7"/>
      <c r="K226" s="7"/>
      <c r="L226" s="7"/>
      <c r="N226" s="7"/>
      <c r="O226" s="7"/>
      <c r="Q226" s="7"/>
      <c r="R226" s="7"/>
      <c r="S226" s="7"/>
      <c r="T226" s="7"/>
      <c r="U226" s="7"/>
    </row>
    <row r="227" spans="1:21">
      <c r="A227" s="7"/>
      <c r="B227" s="7"/>
      <c r="C227" s="7"/>
      <c r="D227" s="7"/>
      <c r="E227" s="7"/>
      <c r="F227" s="7"/>
      <c r="G227" s="7"/>
      <c r="H227" s="7"/>
      <c r="I227" s="7"/>
      <c r="J227" s="7"/>
      <c r="K227" s="7"/>
      <c r="L227" s="7"/>
      <c r="N227" s="7"/>
      <c r="O227" s="7"/>
      <c r="Q227" s="7"/>
      <c r="R227" s="7"/>
      <c r="S227" s="7"/>
      <c r="T227" s="7"/>
      <c r="U227" s="7"/>
    </row>
    <row r="228" spans="1:21">
      <c r="A228" s="7"/>
      <c r="B228" s="7"/>
      <c r="C228" s="7"/>
      <c r="D228" s="7"/>
      <c r="E228" s="7"/>
      <c r="F228" s="7"/>
      <c r="G228" s="7"/>
      <c r="H228" s="7"/>
      <c r="I228" s="7"/>
      <c r="J228" s="7"/>
      <c r="K228" s="7"/>
      <c r="L228" s="7"/>
      <c r="N228" s="7"/>
      <c r="O228" s="7"/>
      <c r="Q228" s="7"/>
      <c r="R228" s="7"/>
      <c r="S228" s="7"/>
      <c r="T228" s="7"/>
      <c r="U228" s="7"/>
    </row>
    <row r="229" spans="1:21">
      <c r="A229" s="7"/>
      <c r="B229" s="7"/>
      <c r="C229" s="7"/>
      <c r="D229" s="7"/>
      <c r="E229" s="7"/>
      <c r="F229" s="7"/>
      <c r="G229" s="7"/>
      <c r="H229" s="7"/>
      <c r="I229" s="7"/>
      <c r="J229" s="7"/>
      <c r="K229" s="7"/>
      <c r="L229" s="7"/>
      <c r="N229" s="7"/>
      <c r="O229" s="7"/>
      <c r="Q229" s="7"/>
      <c r="R229" s="7"/>
      <c r="S229" s="7"/>
      <c r="T229" s="7"/>
      <c r="U229" s="7"/>
    </row>
    <row r="230" spans="1:21">
      <c r="A230" s="7"/>
      <c r="B230" s="7"/>
      <c r="C230" s="7"/>
      <c r="D230" s="7"/>
      <c r="E230" s="7"/>
      <c r="F230" s="7"/>
      <c r="G230" s="7"/>
      <c r="H230" s="7"/>
      <c r="I230" s="7"/>
      <c r="J230" s="7"/>
      <c r="K230" s="7"/>
      <c r="L230" s="7"/>
      <c r="N230" s="7"/>
      <c r="O230" s="7"/>
      <c r="Q230" s="7"/>
      <c r="R230" s="7"/>
      <c r="S230" s="7"/>
      <c r="T230" s="7"/>
      <c r="U230" s="7"/>
    </row>
    <row r="231" spans="1:21">
      <c r="A231" s="7"/>
      <c r="B231" s="7"/>
      <c r="C231" s="7"/>
      <c r="D231" s="7"/>
      <c r="E231" s="7"/>
      <c r="F231" s="7"/>
      <c r="G231" s="7"/>
      <c r="H231" s="7"/>
      <c r="I231" s="7"/>
      <c r="J231" s="7"/>
      <c r="K231" s="7"/>
      <c r="L231" s="7"/>
      <c r="N231" s="7"/>
      <c r="O231" s="7"/>
      <c r="Q231" s="7"/>
      <c r="R231" s="7"/>
      <c r="S231" s="7"/>
      <c r="T231" s="7"/>
      <c r="U231" s="7"/>
    </row>
    <row r="232" spans="1:21">
      <c r="A232" s="7"/>
      <c r="B232" s="7"/>
      <c r="C232" s="7"/>
      <c r="D232" s="7"/>
      <c r="E232" s="7"/>
      <c r="F232" s="7"/>
      <c r="G232" s="7"/>
      <c r="H232" s="7"/>
      <c r="I232" s="7"/>
      <c r="J232" s="7"/>
      <c r="K232" s="7"/>
      <c r="L232" s="7"/>
      <c r="N232" s="7"/>
      <c r="O232" s="7"/>
      <c r="Q232" s="7"/>
      <c r="R232" s="7"/>
      <c r="S232" s="7"/>
      <c r="T232" s="7"/>
      <c r="U232" s="7"/>
    </row>
    <row r="233" spans="1:21">
      <c r="A233" s="7"/>
      <c r="B233" s="7"/>
      <c r="C233" s="7"/>
      <c r="D233" s="7"/>
      <c r="E233" s="7"/>
      <c r="F233" s="7"/>
      <c r="G233" s="7"/>
      <c r="H233" s="7"/>
      <c r="I233" s="7"/>
      <c r="J233" s="7"/>
      <c r="K233" s="7"/>
      <c r="L233" s="7"/>
      <c r="N233" s="7"/>
      <c r="O233" s="7"/>
      <c r="Q233" s="7"/>
      <c r="R233" s="7"/>
      <c r="S233" s="7"/>
      <c r="T233" s="7"/>
      <c r="U233" s="7"/>
    </row>
    <row r="234" spans="1:21">
      <c r="A234" s="7"/>
      <c r="B234" s="7"/>
      <c r="C234" s="7"/>
      <c r="D234" s="7"/>
      <c r="E234" s="7"/>
      <c r="F234" s="7"/>
      <c r="G234" s="7"/>
      <c r="H234" s="7"/>
      <c r="I234" s="7"/>
      <c r="J234" s="7"/>
      <c r="K234" s="7"/>
      <c r="L234" s="7"/>
      <c r="N234" s="7"/>
      <c r="O234" s="7"/>
      <c r="Q234" s="7"/>
      <c r="R234" s="7"/>
      <c r="S234" s="7"/>
      <c r="T234" s="7"/>
      <c r="U234" s="7"/>
    </row>
    <row r="235" spans="1:21">
      <c r="A235" s="7"/>
      <c r="B235" s="7"/>
      <c r="C235" s="7"/>
      <c r="D235" s="7"/>
      <c r="E235" s="7"/>
      <c r="F235" s="7"/>
      <c r="G235" s="7"/>
      <c r="H235" s="7"/>
      <c r="I235" s="7"/>
      <c r="J235" s="7"/>
      <c r="K235" s="7"/>
      <c r="L235" s="7"/>
      <c r="N235" s="7"/>
      <c r="O235" s="7"/>
      <c r="Q235" s="7"/>
      <c r="R235" s="7"/>
      <c r="S235" s="7"/>
      <c r="T235" s="7"/>
      <c r="U235" s="7"/>
    </row>
    <row r="236" spans="1:21">
      <c r="A236" s="7"/>
      <c r="B236" s="7"/>
      <c r="C236" s="7"/>
      <c r="D236" s="7"/>
      <c r="E236" s="7"/>
      <c r="F236" s="7"/>
      <c r="G236" s="7"/>
      <c r="H236" s="7"/>
      <c r="I236" s="7"/>
      <c r="J236" s="7"/>
      <c r="K236" s="7"/>
      <c r="L236" s="7"/>
      <c r="N236" s="7"/>
      <c r="O236" s="7"/>
      <c r="Q236" s="7"/>
      <c r="R236" s="7"/>
      <c r="S236" s="7"/>
      <c r="T236" s="7"/>
      <c r="U236" s="7"/>
    </row>
    <row r="237" spans="1:21">
      <c r="A237" s="7"/>
      <c r="B237" s="7"/>
      <c r="C237" s="7"/>
      <c r="D237" s="7"/>
      <c r="E237" s="7"/>
      <c r="F237" s="7"/>
      <c r="G237" s="7"/>
      <c r="H237" s="7"/>
      <c r="I237" s="7"/>
      <c r="J237" s="7"/>
      <c r="K237" s="7"/>
      <c r="L237" s="7"/>
      <c r="N237" s="7"/>
      <c r="O237" s="7"/>
      <c r="Q237" s="7"/>
      <c r="R237" s="7"/>
      <c r="S237" s="7"/>
      <c r="T237" s="7"/>
      <c r="U237" s="7"/>
    </row>
    <row r="238" spans="1:21">
      <c r="A238" s="7"/>
      <c r="B238" s="7"/>
      <c r="C238" s="7"/>
      <c r="D238" s="7"/>
      <c r="E238" s="7"/>
      <c r="F238" s="7"/>
      <c r="G238" s="7"/>
      <c r="H238" s="7"/>
      <c r="I238" s="7"/>
      <c r="J238" s="7"/>
      <c r="K238" s="7"/>
      <c r="L238" s="7"/>
      <c r="N238" s="7"/>
      <c r="O238" s="7"/>
      <c r="Q238" s="7"/>
      <c r="R238" s="7"/>
      <c r="S238" s="7"/>
      <c r="T238" s="7"/>
      <c r="U238" s="7"/>
    </row>
    <row r="239" spans="1:21">
      <c r="A239" s="7"/>
      <c r="B239" s="7"/>
      <c r="C239" s="7"/>
      <c r="D239" s="7"/>
      <c r="E239" s="7"/>
      <c r="F239" s="7"/>
      <c r="G239" s="7"/>
      <c r="H239" s="7"/>
      <c r="I239" s="7"/>
      <c r="J239" s="7"/>
      <c r="K239" s="7"/>
      <c r="L239" s="7"/>
      <c r="N239" s="7"/>
      <c r="O239" s="7"/>
      <c r="Q239" s="7"/>
      <c r="R239" s="7"/>
      <c r="S239" s="7"/>
      <c r="T239" s="7"/>
      <c r="U239" s="7"/>
    </row>
    <row r="240" spans="1:21">
      <c r="A240" s="7"/>
      <c r="B240" s="7"/>
      <c r="C240" s="7"/>
      <c r="D240" s="7"/>
      <c r="E240" s="7"/>
      <c r="F240" s="7"/>
      <c r="G240" s="7"/>
      <c r="H240" s="7"/>
      <c r="I240" s="7"/>
      <c r="J240" s="7"/>
      <c r="K240" s="7"/>
      <c r="L240" s="7"/>
      <c r="N240" s="7"/>
      <c r="O240" s="7"/>
      <c r="Q240" s="7"/>
      <c r="R240" s="7"/>
      <c r="S240" s="7"/>
      <c r="T240" s="7"/>
      <c r="U240" s="7"/>
    </row>
    <row r="241" spans="1:21">
      <c r="A241" s="7"/>
      <c r="B241" s="7"/>
      <c r="C241" s="7"/>
      <c r="D241" s="7"/>
      <c r="E241" s="7"/>
      <c r="F241" s="7"/>
      <c r="G241" s="7"/>
      <c r="H241" s="7"/>
      <c r="I241" s="7"/>
      <c r="J241" s="7"/>
      <c r="K241" s="7"/>
      <c r="L241" s="7"/>
      <c r="N241" s="7"/>
      <c r="O241" s="7"/>
      <c r="Q241" s="7"/>
      <c r="R241" s="7"/>
      <c r="S241" s="7"/>
      <c r="T241" s="7"/>
      <c r="U241" s="7"/>
    </row>
    <row r="242" spans="1:21">
      <c r="A242" s="7"/>
      <c r="B242" s="7"/>
      <c r="C242" s="7"/>
      <c r="D242" s="7"/>
      <c r="E242" s="7"/>
      <c r="F242" s="7"/>
      <c r="G242" s="7"/>
      <c r="H242" s="7"/>
      <c r="I242" s="7"/>
      <c r="J242" s="7"/>
      <c r="K242" s="7"/>
      <c r="L242" s="7"/>
      <c r="N242" s="7"/>
      <c r="O242" s="7"/>
      <c r="Q242" s="7"/>
      <c r="R242" s="7"/>
      <c r="S242" s="7"/>
      <c r="T242" s="7"/>
      <c r="U242" s="7"/>
    </row>
    <row r="243" spans="1:21">
      <c r="A243" s="7"/>
      <c r="B243" s="7"/>
      <c r="C243" s="7"/>
      <c r="D243" s="7"/>
      <c r="E243" s="7"/>
      <c r="F243" s="7"/>
      <c r="G243" s="7"/>
      <c r="H243" s="7"/>
      <c r="I243" s="7"/>
      <c r="J243" s="7"/>
      <c r="K243" s="7"/>
      <c r="L243" s="7"/>
      <c r="N243" s="7"/>
      <c r="O243" s="7"/>
      <c r="Q243" s="7"/>
      <c r="R243" s="7"/>
      <c r="S243" s="7"/>
      <c r="T243" s="7"/>
      <c r="U243" s="7"/>
    </row>
    <row r="244" spans="1:21">
      <c r="A244" s="7"/>
      <c r="B244" s="7"/>
      <c r="C244" s="7"/>
      <c r="D244" s="7"/>
      <c r="E244" s="7"/>
      <c r="F244" s="7"/>
      <c r="G244" s="7"/>
      <c r="H244" s="7"/>
      <c r="I244" s="7"/>
      <c r="J244" s="7"/>
      <c r="K244" s="7"/>
      <c r="L244" s="7"/>
      <c r="N244" s="7"/>
      <c r="O244" s="7"/>
      <c r="Q244" s="7"/>
      <c r="R244" s="7"/>
      <c r="S244" s="7"/>
      <c r="T244" s="7"/>
      <c r="U244" s="7"/>
    </row>
    <row r="245" spans="1:21">
      <c r="A245" s="7"/>
      <c r="B245" s="7"/>
      <c r="C245" s="7"/>
      <c r="D245" s="7"/>
      <c r="E245" s="7"/>
      <c r="F245" s="7"/>
      <c r="G245" s="7"/>
      <c r="H245" s="7"/>
      <c r="I245" s="7"/>
      <c r="J245" s="7"/>
      <c r="K245" s="7"/>
      <c r="L245" s="7"/>
      <c r="N245" s="7"/>
      <c r="O245" s="7"/>
      <c r="Q245" s="7"/>
      <c r="R245" s="7"/>
      <c r="S245" s="7"/>
      <c r="T245" s="7"/>
      <c r="U245" s="7"/>
    </row>
    <row r="246" spans="1:21">
      <c r="A246" s="7"/>
      <c r="B246" s="7"/>
      <c r="C246" s="7"/>
      <c r="D246" s="7"/>
      <c r="E246" s="7"/>
      <c r="F246" s="7"/>
      <c r="G246" s="7"/>
      <c r="H246" s="7"/>
      <c r="I246" s="7"/>
      <c r="J246" s="7"/>
      <c r="K246" s="7"/>
      <c r="L246" s="7"/>
      <c r="N246" s="7"/>
      <c r="O246" s="7"/>
      <c r="Q246" s="7"/>
      <c r="R246" s="7"/>
      <c r="S246" s="7"/>
      <c r="T246" s="7"/>
      <c r="U246" s="7"/>
    </row>
    <row r="247" spans="1:21">
      <c r="A247" s="7"/>
      <c r="B247" s="7"/>
      <c r="C247" s="7"/>
      <c r="D247" s="7"/>
      <c r="E247" s="7"/>
      <c r="F247" s="7"/>
      <c r="G247" s="7"/>
      <c r="H247" s="7"/>
      <c r="I247" s="7"/>
      <c r="J247" s="7"/>
      <c r="K247" s="7"/>
      <c r="L247" s="7"/>
      <c r="N247" s="7"/>
      <c r="O247" s="7"/>
      <c r="Q247" s="7"/>
      <c r="R247" s="7"/>
      <c r="S247" s="7"/>
      <c r="T247" s="7"/>
      <c r="U247" s="7"/>
    </row>
    <row r="248" spans="1:21">
      <c r="A248" s="7"/>
      <c r="B248" s="7"/>
      <c r="C248" s="7"/>
      <c r="D248" s="7"/>
      <c r="E248" s="7"/>
      <c r="F248" s="7"/>
      <c r="G248" s="7"/>
      <c r="H248" s="7"/>
      <c r="I248" s="7"/>
      <c r="J248" s="7"/>
      <c r="K248" s="7"/>
      <c r="L248" s="7"/>
      <c r="N248" s="7"/>
      <c r="O248" s="7"/>
      <c r="Q248" s="7"/>
      <c r="R248" s="7"/>
      <c r="S248" s="7"/>
      <c r="T248" s="7"/>
      <c r="U248" s="7"/>
    </row>
    <row r="249" spans="1:21">
      <c r="A249" s="7"/>
      <c r="B249" s="7"/>
      <c r="C249" s="7"/>
      <c r="D249" s="7"/>
      <c r="E249" s="7"/>
      <c r="F249" s="7"/>
      <c r="G249" s="7"/>
      <c r="H249" s="7"/>
      <c r="I249" s="7"/>
      <c r="J249" s="7"/>
      <c r="K249" s="7"/>
      <c r="L249" s="7"/>
      <c r="N249" s="7"/>
      <c r="O249" s="7"/>
      <c r="Q249" s="7"/>
      <c r="R249" s="7"/>
      <c r="S249" s="7"/>
      <c r="T249" s="7"/>
      <c r="U249" s="7"/>
    </row>
    <row r="250" spans="1:21">
      <c r="A250" s="7"/>
      <c r="B250" s="7"/>
      <c r="C250" s="7"/>
      <c r="D250" s="7"/>
      <c r="E250" s="7"/>
      <c r="F250" s="7"/>
      <c r="G250" s="7"/>
      <c r="H250" s="7"/>
      <c r="I250" s="7"/>
      <c r="J250" s="7"/>
      <c r="K250" s="7"/>
      <c r="L250" s="7"/>
      <c r="N250" s="7"/>
      <c r="O250" s="7"/>
      <c r="Q250" s="7"/>
      <c r="R250" s="7"/>
      <c r="S250" s="7"/>
      <c r="T250" s="7"/>
      <c r="U250" s="7"/>
    </row>
    <row r="251" spans="1:21">
      <c r="A251" s="7"/>
      <c r="B251" s="7"/>
      <c r="C251" s="7"/>
      <c r="D251" s="7"/>
      <c r="E251" s="7"/>
      <c r="F251" s="7"/>
      <c r="G251" s="7"/>
      <c r="H251" s="7"/>
      <c r="I251" s="7"/>
      <c r="J251" s="7"/>
      <c r="K251" s="7"/>
      <c r="L251" s="7"/>
      <c r="N251" s="7"/>
      <c r="O251" s="7"/>
      <c r="Q251" s="7"/>
      <c r="R251" s="7"/>
      <c r="S251" s="7"/>
      <c r="T251" s="7"/>
      <c r="U251" s="7"/>
    </row>
    <row r="252" spans="1:21">
      <c r="A252" s="7"/>
      <c r="B252" s="7"/>
      <c r="C252" s="7"/>
      <c r="D252" s="7"/>
      <c r="E252" s="7"/>
      <c r="F252" s="7"/>
      <c r="G252" s="7"/>
      <c r="H252" s="7"/>
      <c r="I252" s="7"/>
      <c r="J252" s="7"/>
      <c r="K252" s="7"/>
      <c r="L252" s="7"/>
      <c r="N252" s="7"/>
      <c r="O252" s="7"/>
      <c r="Q252" s="7"/>
      <c r="R252" s="7"/>
      <c r="S252" s="7"/>
      <c r="T252" s="7"/>
      <c r="U252" s="7"/>
    </row>
    <row r="253" spans="1:21">
      <c r="A253" s="7"/>
      <c r="B253" s="7"/>
      <c r="C253" s="7"/>
      <c r="D253" s="7"/>
      <c r="E253" s="7"/>
      <c r="F253" s="7"/>
      <c r="G253" s="7"/>
      <c r="H253" s="7"/>
      <c r="I253" s="7"/>
      <c r="J253" s="7"/>
      <c r="K253" s="7"/>
      <c r="L253" s="7"/>
      <c r="N253" s="7"/>
      <c r="O253" s="7"/>
      <c r="Q253" s="7"/>
      <c r="R253" s="7"/>
      <c r="S253" s="7"/>
      <c r="T253" s="7"/>
      <c r="U253" s="7"/>
    </row>
    <row r="254" spans="1:21">
      <c r="A254" s="7"/>
      <c r="B254" s="7"/>
      <c r="C254" s="7"/>
      <c r="D254" s="7"/>
      <c r="E254" s="7"/>
      <c r="F254" s="7"/>
      <c r="G254" s="7"/>
      <c r="H254" s="7"/>
      <c r="I254" s="7"/>
      <c r="J254" s="7"/>
      <c r="K254" s="7"/>
      <c r="L254" s="7"/>
      <c r="N254" s="7"/>
      <c r="O254" s="7"/>
      <c r="Q254" s="7"/>
      <c r="R254" s="7"/>
      <c r="S254" s="7"/>
      <c r="T254" s="7"/>
      <c r="U254" s="7"/>
    </row>
    <row r="255" spans="1:21">
      <c r="A255" s="7"/>
      <c r="B255" s="7"/>
      <c r="C255" s="7"/>
      <c r="D255" s="7"/>
      <c r="E255" s="7"/>
      <c r="F255" s="7"/>
      <c r="G255" s="7"/>
      <c r="H255" s="7"/>
      <c r="I255" s="7"/>
      <c r="J255" s="7"/>
      <c r="K255" s="7"/>
      <c r="L255" s="7"/>
      <c r="N255" s="7"/>
      <c r="O255" s="7"/>
      <c r="Q255" s="7"/>
      <c r="R255" s="7"/>
      <c r="S255" s="7"/>
      <c r="T255" s="7"/>
      <c r="U255" s="7"/>
    </row>
    <row r="256" spans="1:21">
      <c r="A256" s="7"/>
      <c r="B256" s="7"/>
      <c r="C256" s="7"/>
      <c r="D256" s="7"/>
      <c r="E256" s="7"/>
      <c r="F256" s="7"/>
      <c r="G256" s="7"/>
      <c r="H256" s="7"/>
      <c r="I256" s="7"/>
      <c r="J256" s="7"/>
      <c r="K256" s="7"/>
      <c r="L256" s="7"/>
      <c r="N256" s="7"/>
      <c r="O256" s="7"/>
      <c r="Q256" s="7"/>
      <c r="R256" s="7"/>
      <c r="S256" s="7"/>
      <c r="T256" s="7"/>
      <c r="U256" s="7"/>
    </row>
    <row r="257" spans="1:21">
      <c r="A257" s="7"/>
      <c r="B257" s="7"/>
      <c r="C257" s="7"/>
      <c r="D257" s="7"/>
      <c r="E257" s="7"/>
      <c r="F257" s="7"/>
      <c r="G257" s="7"/>
      <c r="H257" s="7"/>
      <c r="I257" s="7"/>
      <c r="J257" s="7"/>
      <c r="K257" s="7"/>
      <c r="L257" s="7"/>
      <c r="N257" s="7"/>
      <c r="O257" s="7"/>
      <c r="Q257" s="7"/>
      <c r="R257" s="7"/>
      <c r="S257" s="7"/>
      <c r="T257" s="7"/>
      <c r="U257" s="7"/>
    </row>
    <row r="258" spans="1:21">
      <c r="A258" s="7"/>
      <c r="B258" s="7"/>
      <c r="C258" s="7"/>
      <c r="D258" s="7"/>
      <c r="E258" s="7"/>
      <c r="F258" s="7"/>
      <c r="G258" s="7"/>
      <c r="H258" s="7"/>
      <c r="I258" s="7"/>
      <c r="J258" s="7"/>
      <c r="K258" s="7"/>
      <c r="L258" s="7"/>
      <c r="N258" s="7"/>
      <c r="O258" s="7"/>
      <c r="Q258" s="7"/>
      <c r="R258" s="7"/>
      <c r="S258" s="7"/>
      <c r="T258" s="7"/>
      <c r="U258" s="7"/>
    </row>
    <row r="259" spans="1:21">
      <c r="A259" s="7"/>
      <c r="B259" s="7"/>
      <c r="C259" s="7"/>
      <c r="D259" s="7"/>
      <c r="E259" s="7"/>
      <c r="F259" s="7"/>
      <c r="G259" s="7"/>
      <c r="H259" s="7"/>
      <c r="I259" s="7"/>
      <c r="J259" s="7"/>
      <c r="K259" s="7"/>
      <c r="L259" s="7"/>
      <c r="N259" s="7"/>
      <c r="O259" s="7"/>
      <c r="Q259" s="7"/>
      <c r="R259" s="7"/>
      <c r="S259" s="7"/>
      <c r="T259" s="7"/>
      <c r="U259" s="7"/>
    </row>
    <row r="260" spans="1:21">
      <c r="A260" s="7"/>
      <c r="B260" s="7"/>
      <c r="C260" s="7"/>
      <c r="D260" s="7"/>
      <c r="E260" s="7"/>
      <c r="F260" s="7"/>
      <c r="G260" s="7"/>
      <c r="H260" s="7"/>
      <c r="I260" s="7"/>
      <c r="J260" s="7"/>
      <c r="K260" s="7"/>
      <c r="L260" s="7"/>
      <c r="N260" s="7"/>
      <c r="O260" s="7"/>
      <c r="Q260" s="7"/>
      <c r="R260" s="7"/>
      <c r="S260" s="7"/>
      <c r="T260" s="7"/>
      <c r="U260" s="7"/>
    </row>
    <row r="261" spans="1:21">
      <c r="A261" s="7"/>
      <c r="B261" s="7"/>
      <c r="C261" s="7"/>
      <c r="D261" s="7"/>
      <c r="E261" s="7"/>
      <c r="F261" s="7"/>
      <c r="G261" s="7"/>
      <c r="H261" s="7"/>
      <c r="I261" s="7"/>
      <c r="J261" s="7"/>
      <c r="K261" s="7"/>
      <c r="L261" s="7"/>
      <c r="N261" s="7"/>
      <c r="O261" s="7"/>
      <c r="Q261" s="7"/>
      <c r="R261" s="7"/>
      <c r="S261" s="7"/>
      <c r="T261" s="7"/>
      <c r="U261" s="7"/>
    </row>
    <row r="262" spans="1:21">
      <c r="A262" s="7"/>
      <c r="B262" s="7"/>
      <c r="C262" s="7"/>
      <c r="D262" s="7"/>
      <c r="E262" s="7"/>
      <c r="F262" s="7"/>
      <c r="G262" s="7"/>
      <c r="H262" s="7"/>
      <c r="I262" s="7"/>
      <c r="J262" s="7"/>
      <c r="K262" s="7"/>
      <c r="L262" s="7"/>
      <c r="N262" s="7"/>
      <c r="O262" s="7"/>
      <c r="Q262" s="7"/>
      <c r="R262" s="7"/>
      <c r="S262" s="7"/>
      <c r="T262" s="7"/>
      <c r="U262" s="7"/>
    </row>
    <row r="263" spans="1:21">
      <c r="A263" s="7"/>
      <c r="B263" s="7"/>
      <c r="C263" s="7"/>
      <c r="D263" s="7"/>
      <c r="E263" s="7"/>
      <c r="F263" s="7"/>
      <c r="G263" s="7"/>
      <c r="H263" s="7"/>
      <c r="I263" s="7"/>
      <c r="J263" s="7"/>
      <c r="K263" s="7"/>
      <c r="L263" s="7"/>
      <c r="N263" s="7"/>
      <c r="O263" s="7"/>
      <c r="Q263" s="7"/>
      <c r="R263" s="7"/>
      <c r="S263" s="7"/>
      <c r="T263" s="7"/>
      <c r="U263" s="7"/>
    </row>
    <row r="264" spans="1:21">
      <c r="A264" s="7"/>
      <c r="B264" s="7"/>
      <c r="C264" s="7"/>
      <c r="D264" s="7"/>
      <c r="E264" s="7"/>
      <c r="F264" s="7"/>
      <c r="G264" s="7"/>
      <c r="H264" s="7"/>
      <c r="I264" s="7"/>
      <c r="J264" s="7"/>
      <c r="K264" s="7"/>
      <c r="L264" s="7"/>
      <c r="N264" s="7"/>
      <c r="O264" s="7"/>
      <c r="Q264" s="7"/>
      <c r="R264" s="7"/>
      <c r="S264" s="7"/>
      <c r="T264" s="7"/>
      <c r="U264" s="7"/>
    </row>
    <row r="265" spans="1:21">
      <c r="A265" s="7"/>
      <c r="B265" s="7"/>
      <c r="C265" s="7"/>
      <c r="D265" s="7"/>
      <c r="E265" s="7"/>
      <c r="F265" s="7"/>
      <c r="G265" s="7"/>
      <c r="H265" s="7"/>
      <c r="I265" s="7"/>
      <c r="J265" s="7"/>
      <c r="K265" s="7"/>
      <c r="L265" s="7"/>
      <c r="N265" s="7"/>
      <c r="O265" s="7"/>
      <c r="Q265" s="7"/>
      <c r="R265" s="7"/>
      <c r="S265" s="7"/>
      <c r="T265" s="7"/>
      <c r="U265" s="7"/>
    </row>
    <row r="266" spans="1:21">
      <c r="A266" s="7"/>
      <c r="B266" s="7"/>
      <c r="C266" s="7"/>
      <c r="D266" s="7"/>
      <c r="E266" s="7"/>
      <c r="F266" s="7"/>
      <c r="G266" s="7"/>
      <c r="H266" s="7"/>
      <c r="I266" s="7"/>
      <c r="J266" s="7"/>
      <c r="K266" s="7"/>
      <c r="L266" s="7"/>
      <c r="N266" s="7"/>
      <c r="O266" s="7"/>
      <c r="Q266" s="7"/>
      <c r="R266" s="7"/>
      <c r="S266" s="7"/>
      <c r="T266" s="7"/>
      <c r="U266" s="7"/>
    </row>
    <row r="267" spans="1:21">
      <c r="A267" s="7"/>
      <c r="B267" s="7"/>
      <c r="C267" s="7"/>
      <c r="D267" s="7"/>
      <c r="E267" s="7"/>
      <c r="F267" s="7"/>
      <c r="G267" s="7"/>
      <c r="H267" s="7"/>
      <c r="I267" s="7"/>
      <c r="J267" s="7"/>
      <c r="K267" s="7"/>
      <c r="L267" s="7"/>
      <c r="N267" s="7"/>
      <c r="O267" s="7"/>
      <c r="Q267" s="7"/>
      <c r="R267" s="7"/>
      <c r="S267" s="7"/>
      <c r="T267" s="7"/>
      <c r="U267" s="7"/>
    </row>
    <row r="268" spans="1:21">
      <c r="A268" s="7"/>
      <c r="B268" s="7"/>
      <c r="C268" s="7"/>
      <c r="D268" s="7"/>
      <c r="E268" s="7"/>
      <c r="F268" s="7"/>
      <c r="G268" s="7"/>
      <c r="H268" s="7"/>
      <c r="I268" s="7"/>
      <c r="J268" s="7"/>
      <c r="K268" s="7"/>
      <c r="L268" s="7"/>
      <c r="N268" s="7"/>
      <c r="O268" s="7"/>
      <c r="Q268" s="7"/>
      <c r="R268" s="7"/>
      <c r="S268" s="7"/>
      <c r="T268" s="7"/>
      <c r="U268" s="7"/>
    </row>
    <row r="269" spans="1:21">
      <c r="A269" s="7"/>
      <c r="B269" s="7"/>
      <c r="C269" s="7"/>
      <c r="D269" s="7"/>
      <c r="E269" s="7"/>
      <c r="F269" s="7"/>
      <c r="G269" s="7"/>
      <c r="H269" s="7"/>
      <c r="I269" s="7"/>
      <c r="J269" s="7"/>
      <c r="K269" s="7"/>
      <c r="L269" s="7"/>
      <c r="N269" s="7"/>
      <c r="O269" s="7"/>
      <c r="Q269" s="7"/>
      <c r="R269" s="7"/>
      <c r="S269" s="7"/>
      <c r="T269" s="7"/>
      <c r="U269" s="7"/>
    </row>
    <row r="270" spans="1:21">
      <c r="A270" s="7"/>
      <c r="B270" s="7"/>
      <c r="C270" s="7"/>
      <c r="D270" s="7"/>
      <c r="E270" s="7"/>
      <c r="F270" s="7"/>
      <c r="G270" s="7"/>
      <c r="H270" s="7"/>
      <c r="I270" s="7"/>
      <c r="J270" s="7"/>
      <c r="K270" s="7"/>
      <c r="L270" s="7"/>
      <c r="N270" s="7"/>
      <c r="O270" s="7"/>
      <c r="Q270" s="7"/>
      <c r="R270" s="7"/>
      <c r="S270" s="7"/>
      <c r="T270" s="7"/>
      <c r="U270" s="7"/>
    </row>
    <row r="271" spans="1:21">
      <c r="A271" s="7"/>
      <c r="B271" s="7"/>
      <c r="C271" s="7"/>
      <c r="D271" s="7"/>
      <c r="E271" s="7"/>
      <c r="F271" s="7"/>
      <c r="G271" s="7"/>
      <c r="H271" s="7"/>
      <c r="I271" s="7"/>
      <c r="J271" s="7"/>
      <c r="K271" s="7"/>
      <c r="L271" s="7"/>
      <c r="N271" s="7"/>
      <c r="O271" s="7"/>
      <c r="Q271" s="7"/>
      <c r="R271" s="7"/>
      <c r="S271" s="7"/>
      <c r="T271" s="7"/>
      <c r="U271" s="7"/>
    </row>
    <row r="272" spans="1:21">
      <c r="A272" s="7"/>
      <c r="B272" s="7"/>
      <c r="C272" s="7"/>
      <c r="D272" s="7"/>
      <c r="E272" s="7"/>
      <c r="F272" s="7"/>
      <c r="G272" s="7"/>
      <c r="H272" s="7"/>
      <c r="I272" s="7"/>
      <c r="J272" s="7"/>
      <c r="K272" s="7"/>
      <c r="L272" s="7"/>
      <c r="N272" s="7"/>
      <c r="O272" s="7"/>
      <c r="Q272" s="7"/>
      <c r="R272" s="7"/>
      <c r="S272" s="7"/>
      <c r="T272" s="7"/>
      <c r="U272" s="7"/>
    </row>
    <row r="273" spans="1:21">
      <c r="A273" s="7"/>
      <c r="B273" s="7"/>
      <c r="C273" s="7"/>
      <c r="D273" s="7"/>
      <c r="E273" s="7"/>
      <c r="F273" s="7"/>
      <c r="G273" s="7"/>
      <c r="H273" s="7"/>
      <c r="I273" s="7"/>
      <c r="J273" s="7"/>
      <c r="K273" s="7"/>
      <c r="L273" s="7"/>
      <c r="N273" s="7"/>
      <c r="O273" s="7"/>
      <c r="Q273" s="7"/>
      <c r="R273" s="7"/>
      <c r="S273" s="7"/>
      <c r="T273" s="7"/>
      <c r="U273" s="7"/>
    </row>
    <row r="274" spans="1:21">
      <c r="A274" s="7"/>
      <c r="B274" s="7"/>
      <c r="C274" s="7"/>
      <c r="D274" s="7"/>
      <c r="E274" s="7"/>
      <c r="F274" s="7"/>
      <c r="G274" s="7"/>
      <c r="H274" s="7"/>
      <c r="I274" s="7"/>
      <c r="J274" s="7"/>
      <c r="K274" s="7"/>
      <c r="L274" s="7"/>
      <c r="N274" s="7"/>
      <c r="O274" s="7"/>
      <c r="Q274" s="7"/>
      <c r="R274" s="7"/>
      <c r="S274" s="7"/>
      <c r="T274" s="7"/>
      <c r="U274" s="7"/>
    </row>
    <row r="275" spans="1:21">
      <c r="A275" s="7"/>
      <c r="B275" s="7"/>
      <c r="C275" s="7"/>
      <c r="D275" s="7"/>
      <c r="E275" s="7"/>
      <c r="F275" s="7"/>
      <c r="G275" s="7"/>
      <c r="H275" s="7"/>
      <c r="I275" s="7"/>
      <c r="J275" s="7"/>
      <c r="K275" s="7"/>
      <c r="L275" s="7"/>
      <c r="N275" s="7"/>
      <c r="O275" s="7"/>
      <c r="Q275" s="7"/>
      <c r="R275" s="7"/>
      <c r="S275" s="7"/>
      <c r="T275" s="7"/>
      <c r="U275" s="7"/>
    </row>
    <row r="276" spans="1:21">
      <c r="A276" s="7"/>
      <c r="B276" s="7"/>
      <c r="C276" s="7"/>
      <c r="D276" s="7"/>
      <c r="E276" s="7"/>
      <c r="F276" s="7"/>
      <c r="G276" s="7"/>
      <c r="H276" s="7"/>
      <c r="I276" s="7"/>
      <c r="J276" s="7"/>
      <c r="K276" s="7"/>
      <c r="L276" s="7"/>
      <c r="N276" s="7"/>
      <c r="O276" s="7"/>
      <c r="Q276" s="7"/>
      <c r="R276" s="7"/>
      <c r="S276" s="7"/>
      <c r="T276" s="7"/>
      <c r="U276" s="7"/>
    </row>
    <row r="277" spans="1:21">
      <c r="A277" s="7"/>
      <c r="B277" s="7"/>
      <c r="C277" s="7"/>
      <c r="D277" s="7"/>
      <c r="E277" s="7"/>
      <c r="F277" s="7"/>
      <c r="G277" s="7"/>
      <c r="H277" s="7"/>
      <c r="I277" s="7"/>
      <c r="J277" s="7"/>
      <c r="K277" s="7"/>
      <c r="L277" s="7"/>
      <c r="N277" s="7"/>
      <c r="O277" s="7"/>
      <c r="Q277" s="7"/>
      <c r="R277" s="7"/>
      <c r="S277" s="7"/>
      <c r="T277" s="7"/>
      <c r="U277" s="7"/>
    </row>
    <row r="278" spans="1:21">
      <c r="A278" s="7"/>
      <c r="B278" s="7"/>
      <c r="C278" s="7"/>
      <c r="D278" s="7"/>
      <c r="E278" s="7"/>
      <c r="F278" s="7"/>
      <c r="G278" s="7"/>
      <c r="H278" s="7"/>
      <c r="I278" s="7"/>
      <c r="J278" s="7"/>
      <c r="K278" s="7"/>
      <c r="L278" s="7"/>
      <c r="N278" s="7"/>
      <c r="O278" s="7"/>
      <c r="Q278" s="7"/>
      <c r="R278" s="7"/>
      <c r="S278" s="7"/>
      <c r="T278" s="7"/>
      <c r="U278" s="7"/>
    </row>
    <row r="279" spans="1:21">
      <c r="A279" s="7"/>
      <c r="B279" s="7"/>
      <c r="C279" s="7"/>
      <c r="D279" s="7"/>
      <c r="E279" s="7"/>
      <c r="F279" s="7"/>
      <c r="G279" s="7"/>
      <c r="H279" s="7"/>
      <c r="I279" s="7"/>
      <c r="J279" s="7"/>
      <c r="K279" s="7"/>
      <c r="L279" s="7"/>
      <c r="N279" s="7"/>
      <c r="O279" s="7"/>
      <c r="Q279" s="7"/>
      <c r="R279" s="7"/>
      <c r="S279" s="7"/>
      <c r="T279" s="7"/>
      <c r="U279" s="7"/>
    </row>
    <row r="280" spans="1:21">
      <c r="A280" s="7"/>
      <c r="B280" s="7"/>
      <c r="C280" s="7"/>
      <c r="D280" s="7"/>
      <c r="E280" s="7"/>
      <c r="F280" s="7"/>
      <c r="G280" s="7"/>
      <c r="H280" s="7"/>
      <c r="I280" s="7"/>
      <c r="J280" s="7"/>
      <c r="K280" s="7"/>
      <c r="L280" s="7"/>
      <c r="N280" s="7"/>
      <c r="O280" s="7"/>
      <c r="Q280" s="7"/>
      <c r="R280" s="7"/>
      <c r="S280" s="7"/>
      <c r="T280" s="7"/>
      <c r="U280" s="7"/>
    </row>
    <row r="281" spans="1:21">
      <c r="A281" s="7"/>
      <c r="B281" s="7"/>
      <c r="C281" s="7"/>
      <c r="D281" s="7"/>
      <c r="E281" s="7"/>
      <c r="F281" s="7"/>
      <c r="G281" s="7"/>
      <c r="H281" s="7"/>
      <c r="I281" s="7"/>
      <c r="J281" s="7"/>
      <c r="K281" s="7"/>
      <c r="L281" s="7"/>
      <c r="N281" s="7"/>
      <c r="O281" s="7"/>
      <c r="Q281" s="7"/>
      <c r="R281" s="7"/>
      <c r="S281" s="7"/>
      <c r="T281" s="7"/>
      <c r="U281" s="7"/>
    </row>
    <row r="282" spans="1:21">
      <c r="A282" s="7"/>
      <c r="B282" s="7"/>
      <c r="C282" s="7"/>
      <c r="D282" s="7"/>
      <c r="E282" s="7"/>
      <c r="F282" s="7"/>
      <c r="G282" s="7"/>
      <c r="H282" s="7"/>
      <c r="I282" s="7"/>
      <c r="J282" s="7"/>
      <c r="K282" s="7"/>
      <c r="L282" s="7"/>
      <c r="N282" s="7"/>
      <c r="O282" s="7"/>
      <c r="Q282" s="7"/>
      <c r="R282" s="7"/>
      <c r="S282" s="7"/>
      <c r="T282" s="7"/>
      <c r="U282" s="7"/>
    </row>
    <row r="283" spans="1:21">
      <c r="A283" s="7"/>
      <c r="B283" s="7"/>
      <c r="C283" s="7"/>
      <c r="D283" s="7"/>
      <c r="E283" s="7"/>
      <c r="F283" s="7"/>
      <c r="G283" s="7"/>
      <c r="H283" s="7"/>
      <c r="I283" s="7"/>
      <c r="J283" s="7"/>
      <c r="K283" s="7"/>
      <c r="L283" s="7"/>
      <c r="N283" s="7"/>
      <c r="O283" s="7"/>
      <c r="Q283" s="7"/>
      <c r="R283" s="7"/>
      <c r="S283" s="7"/>
      <c r="T283" s="7"/>
      <c r="U283" s="7"/>
    </row>
    <row r="284" spans="1:21">
      <c r="A284" s="7"/>
      <c r="B284" s="7"/>
      <c r="C284" s="7"/>
      <c r="D284" s="7"/>
      <c r="E284" s="7"/>
      <c r="F284" s="7"/>
      <c r="G284" s="7"/>
      <c r="H284" s="7"/>
      <c r="I284" s="7"/>
      <c r="J284" s="7"/>
      <c r="K284" s="7"/>
      <c r="L284" s="7"/>
      <c r="N284" s="7"/>
      <c r="O284" s="7"/>
      <c r="Q284" s="7"/>
      <c r="R284" s="7"/>
      <c r="S284" s="7"/>
      <c r="T284" s="7"/>
      <c r="U284" s="7"/>
    </row>
    <row r="285" spans="1:21">
      <c r="A285" s="7"/>
      <c r="B285" s="7"/>
      <c r="C285" s="7"/>
      <c r="D285" s="7"/>
      <c r="E285" s="7"/>
      <c r="F285" s="7"/>
      <c r="G285" s="7"/>
      <c r="H285" s="7"/>
      <c r="I285" s="7"/>
      <c r="J285" s="7"/>
      <c r="K285" s="7"/>
      <c r="L285" s="7"/>
      <c r="N285" s="7"/>
      <c r="O285" s="7"/>
      <c r="Q285" s="7"/>
      <c r="R285" s="7"/>
      <c r="S285" s="7"/>
      <c r="T285" s="7"/>
      <c r="U285" s="7"/>
    </row>
    <row r="286" spans="1:21">
      <c r="A286" s="7"/>
      <c r="B286" s="7"/>
      <c r="C286" s="7"/>
      <c r="D286" s="7"/>
      <c r="E286" s="7"/>
      <c r="F286" s="7"/>
      <c r="G286" s="7"/>
      <c r="H286" s="7"/>
      <c r="I286" s="7"/>
      <c r="J286" s="7"/>
      <c r="K286" s="7"/>
      <c r="L286" s="7"/>
      <c r="N286" s="7"/>
      <c r="O286" s="7"/>
      <c r="Q286" s="7"/>
      <c r="R286" s="7"/>
      <c r="S286" s="7"/>
      <c r="T286" s="7"/>
      <c r="U286" s="7"/>
    </row>
    <row r="287" spans="1:21">
      <c r="A287" s="7"/>
      <c r="B287" s="7"/>
      <c r="C287" s="7"/>
      <c r="D287" s="7"/>
      <c r="E287" s="7"/>
      <c r="F287" s="7"/>
      <c r="G287" s="7"/>
      <c r="H287" s="7"/>
      <c r="I287" s="7"/>
      <c r="J287" s="7"/>
      <c r="K287" s="7"/>
      <c r="L287" s="7"/>
      <c r="N287" s="7"/>
      <c r="O287" s="7"/>
      <c r="Q287" s="7"/>
      <c r="R287" s="7"/>
      <c r="S287" s="7"/>
      <c r="T287" s="7"/>
      <c r="U287" s="7"/>
    </row>
    <row r="288" spans="1:21">
      <c r="A288" s="7"/>
      <c r="B288" s="7"/>
      <c r="C288" s="7"/>
      <c r="D288" s="7"/>
      <c r="E288" s="7"/>
      <c r="F288" s="7"/>
      <c r="G288" s="7"/>
      <c r="H288" s="7"/>
      <c r="I288" s="7"/>
      <c r="J288" s="7"/>
      <c r="K288" s="7"/>
      <c r="L288" s="7"/>
      <c r="N288" s="7"/>
      <c r="O288" s="7"/>
      <c r="Q288" s="7"/>
      <c r="R288" s="7"/>
      <c r="S288" s="7"/>
      <c r="T288" s="7"/>
      <c r="U288" s="7"/>
    </row>
    <row r="289" spans="1:21">
      <c r="A289" s="7"/>
      <c r="B289" s="7"/>
      <c r="C289" s="7"/>
      <c r="D289" s="7"/>
      <c r="E289" s="7"/>
      <c r="F289" s="7"/>
      <c r="G289" s="7"/>
      <c r="H289" s="7"/>
      <c r="I289" s="7"/>
      <c r="J289" s="7"/>
      <c r="K289" s="7"/>
      <c r="L289" s="7"/>
      <c r="N289" s="7"/>
      <c r="O289" s="7"/>
      <c r="Q289" s="7"/>
      <c r="R289" s="7"/>
      <c r="S289" s="7"/>
      <c r="T289" s="7"/>
      <c r="U289" s="7"/>
    </row>
    <row r="290" spans="1:21">
      <c r="A290" s="7"/>
      <c r="B290" s="7"/>
      <c r="C290" s="7"/>
      <c r="D290" s="7"/>
      <c r="E290" s="7"/>
      <c r="F290" s="7"/>
      <c r="G290" s="7"/>
      <c r="H290" s="7"/>
      <c r="I290" s="7"/>
      <c r="J290" s="7"/>
      <c r="K290" s="7"/>
      <c r="L290" s="7"/>
      <c r="N290" s="7"/>
      <c r="O290" s="7"/>
      <c r="Q290" s="7"/>
      <c r="R290" s="7"/>
      <c r="S290" s="7"/>
      <c r="T290" s="7"/>
      <c r="U290" s="7"/>
    </row>
    <row r="291" spans="1:21">
      <c r="A291" s="7"/>
      <c r="B291" s="7"/>
      <c r="C291" s="7"/>
      <c r="D291" s="7"/>
      <c r="E291" s="7"/>
      <c r="F291" s="7"/>
      <c r="G291" s="7"/>
      <c r="H291" s="7"/>
      <c r="I291" s="7"/>
      <c r="J291" s="7"/>
      <c r="K291" s="7"/>
      <c r="L291" s="7"/>
      <c r="N291" s="7"/>
      <c r="O291" s="7"/>
      <c r="Q291" s="7"/>
      <c r="R291" s="7"/>
      <c r="S291" s="7"/>
      <c r="T291" s="7"/>
      <c r="U291" s="7"/>
    </row>
    <row r="292" spans="1:21">
      <c r="A292" s="7"/>
      <c r="B292" s="7"/>
      <c r="C292" s="7"/>
      <c r="D292" s="7"/>
      <c r="E292" s="7"/>
      <c r="F292" s="7"/>
      <c r="G292" s="7"/>
      <c r="H292" s="7"/>
      <c r="I292" s="7"/>
      <c r="J292" s="7"/>
      <c r="K292" s="7"/>
      <c r="L292" s="7"/>
      <c r="N292" s="7"/>
      <c r="O292" s="7"/>
      <c r="Q292" s="7"/>
      <c r="R292" s="7"/>
      <c r="S292" s="7"/>
      <c r="T292" s="7"/>
      <c r="U292" s="7"/>
    </row>
    <row r="293" spans="1:21">
      <c r="A293" s="7"/>
      <c r="B293" s="7"/>
      <c r="C293" s="7"/>
      <c r="D293" s="7"/>
      <c r="E293" s="7"/>
      <c r="F293" s="7"/>
      <c r="G293" s="7"/>
      <c r="H293" s="7"/>
      <c r="I293" s="7"/>
      <c r="J293" s="7"/>
      <c r="K293" s="7"/>
      <c r="L293" s="7"/>
      <c r="N293" s="7"/>
      <c r="O293" s="7"/>
      <c r="Q293" s="7"/>
      <c r="R293" s="7"/>
      <c r="S293" s="7"/>
      <c r="T293" s="7"/>
      <c r="U293" s="7"/>
    </row>
    <row r="294" spans="1:21">
      <c r="A294" s="7"/>
      <c r="B294" s="7"/>
      <c r="C294" s="7"/>
      <c r="D294" s="7"/>
      <c r="E294" s="7"/>
      <c r="F294" s="7"/>
      <c r="G294" s="7"/>
      <c r="H294" s="7"/>
      <c r="I294" s="7"/>
      <c r="J294" s="7"/>
      <c r="K294" s="7"/>
      <c r="L294" s="7"/>
      <c r="N294" s="7"/>
      <c r="O294" s="7"/>
      <c r="Q294" s="7"/>
      <c r="R294" s="7"/>
      <c r="S294" s="7"/>
      <c r="T294" s="7"/>
      <c r="U294" s="7"/>
    </row>
    <row r="295" spans="1:21">
      <c r="A295" s="7"/>
      <c r="B295" s="7"/>
      <c r="C295" s="7"/>
      <c r="D295" s="7"/>
      <c r="E295" s="7"/>
      <c r="F295" s="7"/>
      <c r="G295" s="7"/>
      <c r="H295" s="7"/>
      <c r="I295" s="7"/>
      <c r="J295" s="7"/>
      <c r="K295" s="7"/>
      <c r="L295" s="7"/>
      <c r="N295" s="7"/>
      <c r="O295" s="7"/>
      <c r="Q295" s="7"/>
      <c r="R295" s="7"/>
      <c r="S295" s="7"/>
      <c r="T295" s="7"/>
      <c r="U295" s="7"/>
    </row>
    <row r="296" spans="1:21">
      <c r="A296" s="7"/>
      <c r="B296" s="7"/>
      <c r="C296" s="7"/>
      <c r="D296" s="7"/>
      <c r="E296" s="7"/>
      <c r="F296" s="7"/>
      <c r="G296" s="7"/>
      <c r="H296" s="7"/>
      <c r="I296" s="7"/>
      <c r="J296" s="7"/>
      <c r="K296" s="7"/>
      <c r="L296" s="7"/>
      <c r="N296" s="7"/>
      <c r="O296" s="7"/>
      <c r="Q296" s="7"/>
      <c r="R296" s="7"/>
      <c r="S296" s="7"/>
      <c r="T296" s="7"/>
      <c r="U296" s="7"/>
    </row>
    <row r="297" spans="1:21">
      <c r="A297" s="7"/>
      <c r="B297" s="7"/>
      <c r="C297" s="7"/>
      <c r="D297" s="7"/>
      <c r="E297" s="7"/>
      <c r="F297" s="7"/>
      <c r="G297" s="7"/>
      <c r="H297" s="7"/>
      <c r="I297" s="7"/>
      <c r="J297" s="7"/>
      <c r="K297" s="7"/>
      <c r="L297" s="7"/>
      <c r="N297" s="7"/>
      <c r="O297" s="7"/>
      <c r="Q297" s="7"/>
      <c r="R297" s="7"/>
      <c r="S297" s="7"/>
      <c r="T297" s="7"/>
      <c r="U297" s="7"/>
    </row>
    <row r="298" spans="1:21">
      <c r="A298" s="7"/>
      <c r="B298" s="7"/>
      <c r="C298" s="7"/>
      <c r="D298" s="7"/>
      <c r="E298" s="7"/>
      <c r="F298" s="7"/>
      <c r="G298" s="7"/>
      <c r="H298" s="7"/>
      <c r="I298" s="7"/>
      <c r="J298" s="7"/>
      <c r="K298" s="7"/>
      <c r="L298" s="7"/>
      <c r="N298" s="7"/>
      <c r="O298" s="7"/>
      <c r="Q298" s="7"/>
      <c r="R298" s="7"/>
      <c r="S298" s="7"/>
      <c r="T298" s="7"/>
      <c r="U298" s="7"/>
    </row>
    <row r="299" spans="1:21">
      <c r="A299" s="7"/>
      <c r="B299" s="7"/>
      <c r="C299" s="7"/>
      <c r="D299" s="7"/>
      <c r="E299" s="7"/>
      <c r="F299" s="7"/>
      <c r="G299" s="7"/>
      <c r="H299" s="7"/>
      <c r="I299" s="7"/>
      <c r="J299" s="7"/>
      <c r="K299" s="7"/>
      <c r="L299" s="7"/>
      <c r="N299" s="7"/>
      <c r="O299" s="7"/>
      <c r="Q299" s="7"/>
      <c r="R299" s="7"/>
      <c r="S299" s="7"/>
      <c r="T299" s="7"/>
      <c r="U299" s="7"/>
    </row>
    <row r="300" spans="1:21">
      <c r="A300" s="7"/>
      <c r="B300" s="7"/>
      <c r="C300" s="7"/>
      <c r="D300" s="7"/>
      <c r="E300" s="7"/>
      <c r="F300" s="7"/>
      <c r="G300" s="7"/>
      <c r="H300" s="7"/>
      <c r="I300" s="7"/>
      <c r="J300" s="7"/>
      <c r="K300" s="7"/>
      <c r="L300" s="7"/>
      <c r="N300" s="7"/>
      <c r="O300" s="7"/>
      <c r="Q300" s="7"/>
      <c r="R300" s="7"/>
      <c r="S300" s="7"/>
      <c r="T300" s="7"/>
      <c r="U300" s="7"/>
    </row>
    <row r="301" spans="1:21">
      <c r="A301" s="7"/>
      <c r="B301" s="7"/>
      <c r="C301" s="7"/>
      <c r="D301" s="7"/>
      <c r="E301" s="7"/>
      <c r="F301" s="7"/>
      <c r="G301" s="7"/>
      <c r="H301" s="7"/>
      <c r="I301" s="7"/>
      <c r="J301" s="7"/>
      <c r="K301" s="7"/>
      <c r="L301" s="7"/>
      <c r="N301" s="7"/>
      <c r="O301" s="7"/>
      <c r="Q301" s="7"/>
      <c r="R301" s="7"/>
      <c r="S301" s="7"/>
      <c r="T301" s="7"/>
      <c r="U301" s="7"/>
    </row>
    <row r="302" spans="1:21">
      <c r="A302" s="7"/>
      <c r="B302" s="7"/>
      <c r="C302" s="7"/>
      <c r="D302" s="7"/>
      <c r="E302" s="7"/>
      <c r="F302" s="7"/>
      <c r="G302" s="7"/>
      <c r="H302" s="7"/>
      <c r="I302" s="7"/>
      <c r="J302" s="7"/>
      <c r="K302" s="7"/>
      <c r="L302" s="7"/>
      <c r="N302" s="7"/>
      <c r="O302" s="7"/>
      <c r="Q302" s="7"/>
      <c r="R302" s="7"/>
      <c r="S302" s="7"/>
      <c r="T302" s="7"/>
      <c r="U302" s="7"/>
    </row>
    <row r="303" spans="1:21">
      <c r="A303" s="7"/>
      <c r="B303" s="7"/>
      <c r="C303" s="7"/>
      <c r="D303" s="7"/>
      <c r="E303" s="7"/>
      <c r="F303" s="7"/>
      <c r="G303" s="7"/>
      <c r="H303" s="7"/>
      <c r="I303" s="7"/>
      <c r="J303" s="7"/>
      <c r="K303" s="7"/>
      <c r="L303" s="7"/>
      <c r="N303" s="7"/>
      <c r="O303" s="7"/>
      <c r="Q303" s="7"/>
      <c r="R303" s="7"/>
      <c r="S303" s="7"/>
      <c r="T303" s="7"/>
      <c r="U303" s="7"/>
    </row>
    <row r="304" spans="1:21">
      <c r="A304" s="7"/>
      <c r="B304" s="7"/>
      <c r="C304" s="7"/>
      <c r="D304" s="7"/>
      <c r="E304" s="7"/>
      <c r="F304" s="7"/>
      <c r="G304" s="7"/>
      <c r="H304" s="7"/>
      <c r="I304" s="7"/>
      <c r="J304" s="7"/>
      <c r="K304" s="7"/>
      <c r="L304" s="7"/>
      <c r="N304" s="7"/>
      <c r="O304" s="7"/>
      <c r="Q304" s="7"/>
      <c r="R304" s="7"/>
      <c r="S304" s="7"/>
      <c r="T304" s="7"/>
      <c r="U304" s="7"/>
    </row>
    <row r="305" spans="1:21">
      <c r="A305" s="7"/>
      <c r="B305" s="7"/>
      <c r="C305" s="7"/>
      <c r="D305" s="7"/>
      <c r="E305" s="7"/>
      <c r="F305" s="7"/>
      <c r="G305" s="7"/>
      <c r="H305" s="7"/>
      <c r="I305" s="7"/>
      <c r="J305" s="7"/>
      <c r="K305" s="7"/>
      <c r="L305" s="7"/>
      <c r="N305" s="7"/>
      <c r="O305" s="7"/>
      <c r="Q305" s="7"/>
      <c r="R305" s="7"/>
      <c r="S305" s="7"/>
      <c r="T305" s="7"/>
      <c r="U305" s="7"/>
    </row>
    <row r="306" spans="1:21">
      <c r="A306" s="7"/>
      <c r="B306" s="7"/>
      <c r="C306" s="7"/>
      <c r="D306" s="7"/>
      <c r="E306" s="7"/>
      <c r="F306" s="7"/>
      <c r="G306" s="7"/>
      <c r="H306" s="7"/>
      <c r="I306" s="7"/>
      <c r="J306" s="7"/>
      <c r="K306" s="7"/>
      <c r="L306" s="7"/>
      <c r="N306" s="7"/>
      <c r="O306" s="7"/>
      <c r="Q306" s="7"/>
      <c r="R306" s="7"/>
      <c r="S306" s="7"/>
      <c r="T306" s="7"/>
      <c r="U306" s="7"/>
    </row>
    <row r="307" spans="1:21">
      <c r="A307" s="7"/>
      <c r="B307" s="7"/>
      <c r="C307" s="7"/>
      <c r="D307" s="7"/>
      <c r="E307" s="7"/>
      <c r="F307" s="7"/>
      <c r="G307" s="7"/>
      <c r="H307" s="7"/>
      <c r="I307" s="7"/>
      <c r="J307" s="7"/>
      <c r="K307" s="7"/>
      <c r="L307" s="7"/>
      <c r="N307" s="7"/>
      <c r="O307" s="7"/>
      <c r="Q307" s="7"/>
      <c r="R307" s="7"/>
      <c r="S307" s="7"/>
      <c r="T307" s="7"/>
      <c r="U307" s="7"/>
    </row>
    <row r="308" spans="1:21">
      <c r="A308" s="7"/>
      <c r="B308" s="7"/>
      <c r="C308" s="7"/>
      <c r="D308" s="7"/>
      <c r="E308" s="7"/>
      <c r="F308" s="7"/>
      <c r="G308" s="7"/>
      <c r="H308" s="7"/>
      <c r="I308" s="7"/>
      <c r="J308" s="7"/>
      <c r="K308" s="7"/>
      <c r="L308" s="7"/>
      <c r="N308" s="7"/>
      <c r="O308" s="7"/>
      <c r="Q308" s="7"/>
      <c r="R308" s="7"/>
      <c r="S308" s="7"/>
      <c r="T308" s="7"/>
      <c r="U308" s="7"/>
    </row>
    <row r="309" spans="1:21">
      <c r="A309" s="7"/>
      <c r="B309" s="7"/>
      <c r="C309" s="7"/>
      <c r="D309" s="7"/>
      <c r="E309" s="7"/>
      <c r="F309" s="7"/>
      <c r="G309" s="7"/>
      <c r="H309" s="7"/>
      <c r="I309" s="7"/>
      <c r="J309" s="7"/>
      <c r="K309" s="7"/>
      <c r="L309" s="7"/>
      <c r="N309" s="7"/>
      <c r="O309" s="7"/>
      <c r="Q309" s="7"/>
      <c r="R309" s="7"/>
      <c r="S309" s="7"/>
      <c r="T309" s="7"/>
      <c r="U309" s="7"/>
    </row>
    <row r="310" spans="1:21">
      <c r="A310" s="7"/>
      <c r="B310" s="7"/>
      <c r="C310" s="7"/>
      <c r="D310" s="7"/>
      <c r="E310" s="7"/>
      <c r="F310" s="7"/>
      <c r="G310" s="7"/>
      <c r="H310" s="7"/>
      <c r="I310" s="7"/>
      <c r="J310" s="7"/>
      <c r="K310" s="7"/>
      <c r="L310" s="7"/>
      <c r="N310" s="7"/>
      <c r="O310" s="7"/>
      <c r="Q310" s="7"/>
      <c r="R310" s="7"/>
      <c r="S310" s="7"/>
      <c r="T310" s="7"/>
      <c r="U310" s="7"/>
    </row>
    <row r="311" spans="1:21">
      <c r="A311" s="7"/>
      <c r="B311" s="7"/>
      <c r="C311" s="7"/>
      <c r="D311" s="7"/>
      <c r="E311" s="7"/>
      <c r="F311" s="7"/>
      <c r="G311" s="7"/>
      <c r="H311" s="7"/>
      <c r="I311" s="7"/>
      <c r="J311" s="7"/>
      <c r="K311" s="7"/>
      <c r="L311" s="7"/>
      <c r="N311" s="7"/>
      <c r="O311" s="7"/>
      <c r="Q311" s="7"/>
      <c r="R311" s="7"/>
      <c r="S311" s="7"/>
      <c r="T311" s="7"/>
      <c r="U311" s="7"/>
    </row>
    <row r="312" spans="1:21">
      <c r="A312" s="7"/>
      <c r="B312" s="7"/>
      <c r="C312" s="7"/>
      <c r="D312" s="7"/>
      <c r="E312" s="7"/>
      <c r="F312" s="7"/>
      <c r="G312" s="7"/>
      <c r="H312" s="7"/>
      <c r="I312" s="7"/>
      <c r="J312" s="7"/>
      <c r="K312" s="7"/>
      <c r="L312" s="7"/>
      <c r="N312" s="7"/>
      <c r="O312" s="7"/>
      <c r="Q312" s="7"/>
      <c r="R312" s="7"/>
      <c r="S312" s="7"/>
      <c r="T312" s="7"/>
      <c r="U312" s="7"/>
    </row>
    <row r="313" spans="1:21">
      <c r="A313" s="7"/>
      <c r="B313" s="7"/>
      <c r="C313" s="7"/>
      <c r="D313" s="7"/>
      <c r="E313" s="7"/>
      <c r="F313" s="7"/>
      <c r="G313" s="7"/>
      <c r="H313" s="7"/>
      <c r="I313" s="7"/>
      <c r="J313" s="7"/>
      <c r="K313" s="7"/>
      <c r="L313" s="7"/>
      <c r="N313" s="7"/>
      <c r="O313" s="7"/>
      <c r="Q313" s="7"/>
      <c r="R313" s="7"/>
      <c r="S313" s="7"/>
      <c r="T313" s="7"/>
      <c r="U313" s="7"/>
    </row>
    <row r="314" spans="1:21">
      <c r="A314" s="7"/>
      <c r="B314" s="7"/>
      <c r="C314" s="7"/>
      <c r="D314" s="7"/>
      <c r="E314" s="7"/>
      <c r="F314" s="7"/>
      <c r="G314" s="7"/>
      <c r="H314" s="7"/>
      <c r="I314" s="7"/>
      <c r="J314" s="7"/>
      <c r="K314" s="7"/>
      <c r="L314" s="7"/>
      <c r="N314" s="7"/>
      <c r="O314" s="7"/>
      <c r="Q314" s="7"/>
      <c r="R314" s="7"/>
      <c r="S314" s="7"/>
      <c r="T314" s="7"/>
      <c r="U314" s="7"/>
    </row>
    <row r="315" spans="1:21">
      <c r="A315" s="7"/>
      <c r="B315" s="7"/>
      <c r="C315" s="7"/>
      <c r="D315" s="7"/>
      <c r="E315" s="7"/>
      <c r="F315" s="7"/>
      <c r="G315" s="7"/>
      <c r="H315" s="7"/>
      <c r="I315" s="7"/>
      <c r="J315" s="7"/>
      <c r="K315" s="7"/>
      <c r="L315" s="7"/>
      <c r="N315" s="7"/>
      <c r="O315" s="7"/>
      <c r="Q315" s="7"/>
      <c r="R315" s="7"/>
      <c r="S315" s="7"/>
      <c r="T315" s="7"/>
      <c r="U315" s="7"/>
    </row>
    <row r="316" spans="1:21">
      <c r="A316" s="7"/>
      <c r="B316" s="7"/>
      <c r="C316" s="7"/>
      <c r="D316" s="7"/>
      <c r="E316" s="7"/>
      <c r="F316" s="7"/>
      <c r="G316" s="7"/>
      <c r="H316" s="7"/>
      <c r="I316" s="7"/>
      <c r="J316" s="7"/>
      <c r="K316" s="7"/>
      <c r="L316" s="7"/>
      <c r="N316" s="7"/>
      <c r="O316" s="7"/>
      <c r="Q316" s="7"/>
      <c r="R316" s="7"/>
      <c r="S316" s="7"/>
      <c r="T316" s="7"/>
      <c r="U316" s="7"/>
    </row>
    <row r="317" spans="1:21">
      <c r="A317" s="7"/>
      <c r="B317" s="7"/>
      <c r="C317" s="7"/>
      <c r="D317" s="7"/>
      <c r="E317" s="7"/>
      <c r="F317" s="7"/>
      <c r="G317" s="7"/>
      <c r="H317" s="7"/>
      <c r="I317" s="7"/>
      <c r="J317" s="7"/>
      <c r="K317" s="7"/>
      <c r="L317" s="7"/>
      <c r="N317" s="7"/>
      <c r="O317" s="7"/>
      <c r="Q317" s="7"/>
      <c r="R317" s="7"/>
      <c r="S317" s="7"/>
      <c r="T317" s="7"/>
      <c r="U317" s="7"/>
    </row>
    <row r="318" spans="1:21">
      <c r="A318" s="7"/>
      <c r="B318" s="7"/>
      <c r="C318" s="7"/>
      <c r="D318" s="7"/>
      <c r="E318" s="7"/>
      <c r="F318" s="7"/>
      <c r="G318" s="7"/>
      <c r="H318" s="7"/>
      <c r="I318" s="7"/>
      <c r="J318" s="7"/>
      <c r="K318" s="7"/>
      <c r="L318" s="7"/>
      <c r="N318" s="7"/>
      <c r="O318" s="7"/>
      <c r="Q318" s="7"/>
      <c r="R318" s="7"/>
      <c r="S318" s="7"/>
      <c r="T318" s="7"/>
      <c r="U318" s="7"/>
    </row>
    <row r="319" spans="1:21">
      <c r="A319" s="7"/>
      <c r="B319" s="7"/>
      <c r="C319" s="7"/>
      <c r="D319" s="7"/>
      <c r="E319" s="7"/>
      <c r="F319" s="7"/>
      <c r="G319" s="7"/>
      <c r="H319" s="7"/>
      <c r="I319" s="7"/>
      <c r="J319" s="7"/>
      <c r="K319" s="7"/>
      <c r="L319" s="7"/>
      <c r="N319" s="7"/>
      <c r="O319" s="7"/>
      <c r="Q319" s="7"/>
      <c r="R319" s="7"/>
      <c r="S319" s="7"/>
      <c r="T319" s="7"/>
      <c r="U319" s="7"/>
    </row>
    <row r="320" spans="1:21">
      <c r="A320" s="7"/>
      <c r="B320" s="7"/>
      <c r="C320" s="7"/>
      <c r="D320" s="7"/>
      <c r="E320" s="7"/>
      <c r="F320" s="7"/>
      <c r="G320" s="7"/>
      <c r="H320" s="7"/>
      <c r="I320" s="7"/>
      <c r="J320" s="7"/>
      <c r="K320" s="7"/>
      <c r="L320" s="7"/>
      <c r="N320" s="7"/>
      <c r="O320" s="7"/>
      <c r="Q320" s="7"/>
      <c r="R320" s="7"/>
      <c r="S320" s="7"/>
      <c r="T320" s="7"/>
      <c r="U320" s="7"/>
    </row>
    <row r="321" spans="1:21">
      <c r="A321" s="7"/>
      <c r="B321" s="7"/>
      <c r="C321" s="7"/>
      <c r="D321" s="7"/>
      <c r="E321" s="7"/>
      <c r="F321" s="7"/>
      <c r="G321" s="7"/>
      <c r="H321" s="7"/>
      <c r="I321" s="7"/>
      <c r="J321" s="7"/>
      <c r="K321" s="7"/>
      <c r="L321" s="7"/>
      <c r="N321" s="7"/>
      <c r="O321" s="7"/>
      <c r="Q321" s="7"/>
      <c r="R321" s="7"/>
      <c r="S321" s="7"/>
      <c r="T321" s="7"/>
      <c r="U321" s="7"/>
    </row>
    <row r="322" spans="1:21">
      <c r="A322" s="7"/>
      <c r="B322" s="7"/>
      <c r="C322" s="7"/>
      <c r="D322" s="7"/>
      <c r="E322" s="7"/>
      <c r="F322" s="7"/>
      <c r="G322" s="7"/>
      <c r="H322" s="7"/>
      <c r="I322" s="7"/>
      <c r="J322" s="7"/>
      <c r="K322" s="7"/>
      <c r="L322" s="7"/>
      <c r="N322" s="7"/>
      <c r="O322" s="7"/>
      <c r="Q322" s="7"/>
      <c r="R322" s="7"/>
      <c r="S322" s="7"/>
      <c r="T322" s="7"/>
      <c r="U322" s="7"/>
    </row>
    <row r="323" spans="1:21">
      <c r="A323" s="7"/>
      <c r="B323" s="7"/>
      <c r="C323" s="7"/>
      <c r="D323" s="7"/>
      <c r="E323" s="7"/>
      <c r="F323" s="7"/>
      <c r="G323" s="7"/>
      <c r="H323" s="7"/>
      <c r="I323" s="7"/>
      <c r="J323" s="7"/>
      <c r="K323" s="7"/>
      <c r="L323" s="7"/>
      <c r="N323" s="7"/>
      <c r="O323" s="7"/>
      <c r="Q323" s="7"/>
      <c r="R323" s="7"/>
      <c r="S323" s="7"/>
      <c r="T323" s="7"/>
      <c r="U323" s="7"/>
    </row>
    <row r="324" spans="1:21">
      <c r="A324" s="7"/>
      <c r="B324" s="7"/>
      <c r="C324" s="7"/>
      <c r="D324" s="7"/>
      <c r="E324" s="7"/>
      <c r="F324" s="7"/>
      <c r="G324" s="7"/>
      <c r="H324" s="7"/>
      <c r="I324" s="7"/>
      <c r="J324" s="7"/>
      <c r="K324" s="7"/>
      <c r="L324" s="7"/>
      <c r="N324" s="7"/>
      <c r="O324" s="7"/>
      <c r="Q324" s="7"/>
      <c r="R324" s="7"/>
      <c r="S324" s="7"/>
      <c r="T324" s="7"/>
      <c r="U324" s="7"/>
    </row>
    <row r="325" spans="1:21">
      <c r="A325" s="7"/>
      <c r="B325" s="7"/>
      <c r="C325" s="7"/>
      <c r="D325" s="7"/>
      <c r="E325" s="7"/>
      <c r="F325" s="7"/>
      <c r="G325" s="7"/>
      <c r="H325" s="7"/>
      <c r="I325" s="7"/>
      <c r="J325" s="7"/>
      <c r="K325" s="7"/>
      <c r="L325" s="7"/>
      <c r="N325" s="7"/>
      <c r="O325" s="7"/>
      <c r="Q325" s="7"/>
      <c r="R325" s="7"/>
      <c r="S325" s="7"/>
      <c r="T325" s="7"/>
      <c r="U325" s="7"/>
    </row>
    <row r="326" spans="1:21">
      <c r="A326" s="7"/>
      <c r="B326" s="7"/>
      <c r="C326" s="7"/>
      <c r="D326" s="7"/>
      <c r="E326" s="7"/>
      <c r="F326" s="7"/>
      <c r="G326" s="7"/>
      <c r="H326" s="7"/>
      <c r="I326" s="7"/>
      <c r="J326" s="7"/>
      <c r="K326" s="7"/>
      <c r="L326" s="7"/>
      <c r="N326" s="7"/>
      <c r="O326" s="7"/>
      <c r="Q326" s="7"/>
      <c r="R326" s="7"/>
      <c r="S326" s="7"/>
      <c r="T326" s="7"/>
      <c r="U326" s="7"/>
    </row>
    <row r="327" spans="1:21">
      <c r="A327" s="7"/>
      <c r="B327" s="7"/>
      <c r="C327" s="7"/>
      <c r="D327" s="7"/>
      <c r="E327" s="7"/>
      <c r="F327" s="7"/>
      <c r="G327" s="7"/>
      <c r="H327" s="7"/>
      <c r="I327" s="7"/>
      <c r="J327" s="7"/>
      <c r="K327" s="7"/>
      <c r="L327" s="7"/>
      <c r="N327" s="7"/>
      <c r="O327" s="7"/>
      <c r="Q327" s="7"/>
      <c r="R327" s="7"/>
      <c r="S327" s="7"/>
      <c r="T327" s="7"/>
      <c r="U327" s="7"/>
    </row>
    <row r="328" spans="1:21">
      <c r="A328" s="7"/>
      <c r="B328" s="7"/>
      <c r="C328" s="7"/>
      <c r="D328" s="7"/>
      <c r="E328" s="7"/>
      <c r="F328" s="7"/>
      <c r="G328" s="7"/>
      <c r="H328" s="7"/>
      <c r="I328" s="7"/>
      <c r="J328" s="7"/>
      <c r="K328" s="7"/>
      <c r="L328" s="7"/>
      <c r="N328" s="7"/>
      <c r="O328" s="7"/>
      <c r="Q328" s="7"/>
      <c r="R328" s="7"/>
      <c r="S328" s="7"/>
      <c r="T328" s="7"/>
      <c r="U328" s="7"/>
    </row>
    <row r="329" spans="1:21">
      <c r="A329" s="7"/>
      <c r="B329" s="7"/>
      <c r="C329" s="7"/>
      <c r="D329" s="7"/>
      <c r="E329" s="7"/>
      <c r="F329" s="7"/>
      <c r="G329" s="7"/>
      <c r="H329" s="7"/>
      <c r="I329" s="7"/>
      <c r="J329" s="7"/>
      <c r="K329" s="7"/>
      <c r="L329" s="7"/>
      <c r="N329" s="7"/>
      <c r="O329" s="7"/>
      <c r="Q329" s="7"/>
      <c r="R329" s="7"/>
      <c r="S329" s="7"/>
      <c r="T329" s="7"/>
      <c r="U329" s="7"/>
    </row>
    <row r="330" spans="1:21">
      <c r="A330" s="7"/>
      <c r="B330" s="7"/>
      <c r="C330" s="7"/>
      <c r="D330" s="7"/>
      <c r="E330" s="7"/>
      <c r="F330" s="7"/>
      <c r="G330" s="7"/>
      <c r="H330" s="7"/>
      <c r="I330" s="7"/>
      <c r="J330" s="7"/>
      <c r="K330" s="7"/>
      <c r="L330" s="7"/>
      <c r="N330" s="7"/>
      <c r="O330" s="7"/>
      <c r="Q330" s="7"/>
      <c r="R330" s="7"/>
      <c r="S330" s="7"/>
      <c r="T330" s="7"/>
      <c r="U330" s="7"/>
    </row>
    <row r="331" spans="1:21">
      <c r="A331" s="7"/>
      <c r="B331" s="7"/>
      <c r="C331" s="7"/>
      <c r="D331" s="7"/>
      <c r="E331" s="7"/>
      <c r="F331" s="7"/>
      <c r="G331" s="7"/>
      <c r="H331" s="7"/>
      <c r="I331" s="7"/>
      <c r="J331" s="7"/>
      <c r="K331" s="7"/>
      <c r="L331" s="7"/>
      <c r="N331" s="7"/>
      <c r="O331" s="7"/>
      <c r="Q331" s="7"/>
      <c r="R331" s="7"/>
      <c r="S331" s="7"/>
      <c r="T331" s="7"/>
      <c r="U331" s="7"/>
    </row>
    <row r="332" spans="1:21">
      <c r="A332" s="7"/>
      <c r="B332" s="7"/>
      <c r="C332" s="7"/>
      <c r="D332" s="7"/>
      <c r="E332" s="7"/>
      <c r="F332" s="7"/>
      <c r="G332" s="7"/>
      <c r="H332" s="7"/>
      <c r="I332" s="7"/>
      <c r="J332" s="7"/>
      <c r="K332" s="7"/>
      <c r="L332" s="7"/>
      <c r="N332" s="7"/>
      <c r="O332" s="7"/>
      <c r="Q332" s="7"/>
      <c r="R332" s="7"/>
      <c r="S332" s="7"/>
      <c r="T332" s="7"/>
      <c r="U332" s="7"/>
    </row>
    <row r="333" spans="1:21">
      <c r="A333" s="7"/>
      <c r="B333" s="7"/>
      <c r="C333" s="7"/>
      <c r="D333" s="7"/>
      <c r="E333" s="7"/>
      <c r="F333" s="7"/>
      <c r="G333" s="7"/>
      <c r="H333" s="7"/>
      <c r="I333" s="7"/>
      <c r="J333" s="7"/>
      <c r="K333" s="7"/>
      <c r="L333" s="7"/>
      <c r="N333" s="7"/>
      <c r="O333" s="7"/>
      <c r="Q333" s="7"/>
      <c r="R333" s="7"/>
      <c r="S333" s="7"/>
      <c r="T333" s="7"/>
      <c r="U333" s="7"/>
    </row>
    <row r="334" spans="1:21">
      <c r="A334" s="7"/>
      <c r="B334" s="7"/>
      <c r="C334" s="7"/>
      <c r="D334" s="7"/>
      <c r="E334" s="7"/>
      <c r="F334" s="7"/>
      <c r="G334" s="7"/>
      <c r="H334" s="7"/>
      <c r="I334" s="7"/>
      <c r="J334" s="7"/>
      <c r="K334" s="7"/>
      <c r="L334" s="7"/>
      <c r="N334" s="7"/>
      <c r="O334" s="7"/>
      <c r="Q334" s="7"/>
      <c r="R334" s="7"/>
      <c r="S334" s="7"/>
      <c r="T334" s="7"/>
      <c r="U334" s="7"/>
    </row>
    <row r="335" spans="1:21">
      <c r="A335" s="7"/>
      <c r="B335" s="7"/>
      <c r="C335" s="7"/>
      <c r="D335" s="7"/>
      <c r="E335" s="7"/>
      <c r="F335" s="7"/>
      <c r="G335" s="7"/>
      <c r="H335" s="7"/>
      <c r="I335" s="7"/>
      <c r="J335" s="7"/>
      <c r="K335" s="7"/>
      <c r="L335" s="7"/>
      <c r="N335" s="7"/>
      <c r="O335" s="7"/>
      <c r="Q335" s="7"/>
      <c r="R335" s="7"/>
      <c r="S335" s="7"/>
      <c r="T335" s="7"/>
      <c r="U335" s="7"/>
    </row>
    <row r="336" spans="1:21">
      <c r="A336" s="7"/>
      <c r="B336" s="7"/>
      <c r="C336" s="7"/>
      <c r="D336" s="7"/>
      <c r="E336" s="7"/>
      <c r="F336" s="7"/>
      <c r="G336" s="7"/>
      <c r="H336" s="7"/>
      <c r="I336" s="7"/>
      <c r="J336" s="7"/>
      <c r="K336" s="7"/>
      <c r="L336" s="7"/>
      <c r="N336" s="7"/>
      <c r="O336" s="7"/>
      <c r="Q336" s="7"/>
      <c r="R336" s="7"/>
      <c r="S336" s="7"/>
      <c r="T336" s="7"/>
      <c r="U336" s="7"/>
    </row>
    <row r="337" spans="1:21">
      <c r="A337" s="7"/>
      <c r="B337" s="7"/>
      <c r="C337" s="7"/>
      <c r="D337" s="7"/>
      <c r="E337" s="7"/>
      <c r="F337" s="7"/>
      <c r="G337" s="7"/>
      <c r="H337" s="7"/>
      <c r="I337" s="7"/>
      <c r="J337" s="7"/>
      <c r="K337" s="7"/>
      <c r="L337" s="7"/>
      <c r="N337" s="7"/>
      <c r="O337" s="7"/>
      <c r="Q337" s="7"/>
      <c r="R337" s="7"/>
      <c r="S337" s="7"/>
      <c r="T337" s="7"/>
      <c r="U337" s="7"/>
    </row>
    <row r="338" spans="1:21">
      <c r="A338" s="7"/>
      <c r="B338" s="7"/>
      <c r="C338" s="7"/>
      <c r="D338" s="7"/>
      <c r="E338" s="7"/>
      <c r="F338" s="7"/>
      <c r="G338" s="7"/>
      <c r="H338" s="7"/>
      <c r="I338" s="7"/>
      <c r="J338" s="7"/>
      <c r="K338" s="7"/>
      <c r="L338" s="7"/>
      <c r="N338" s="7"/>
      <c r="O338" s="7"/>
      <c r="Q338" s="7"/>
      <c r="R338" s="7"/>
      <c r="S338" s="7"/>
      <c r="T338" s="7"/>
      <c r="U338" s="7"/>
    </row>
    <row r="339" spans="1:21">
      <c r="A339" s="7"/>
      <c r="B339" s="7"/>
      <c r="C339" s="7"/>
      <c r="D339" s="7"/>
      <c r="E339" s="7"/>
      <c r="F339" s="7"/>
      <c r="G339" s="7"/>
      <c r="H339" s="7"/>
      <c r="I339" s="7"/>
      <c r="J339" s="7"/>
      <c r="K339" s="7"/>
      <c r="L339" s="7"/>
      <c r="N339" s="7"/>
      <c r="O339" s="7"/>
      <c r="Q339" s="7"/>
      <c r="R339" s="7"/>
      <c r="S339" s="7"/>
      <c r="T339" s="7"/>
      <c r="U339" s="7"/>
    </row>
    <row r="340" spans="1:21">
      <c r="A340" s="7"/>
      <c r="B340" s="7"/>
      <c r="C340" s="7"/>
      <c r="D340" s="7"/>
      <c r="E340" s="7"/>
      <c r="F340" s="7"/>
      <c r="G340" s="7"/>
      <c r="H340" s="7"/>
      <c r="I340" s="7"/>
      <c r="J340" s="7"/>
      <c r="K340" s="7"/>
      <c r="L340" s="7"/>
      <c r="N340" s="7"/>
      <c r="O340" s="7"/>
      <c r="Q340" s="7"/>
      <c r="R340" s="7"/>
      <c r="S340" s="7"/>
      <c r="T340" s="7"/>
      <c r="U340" s="7"/>
    </row>
    <row r="341" spans="1:21">
      <c r="A341" s="7"/>
      <c r="B341" s="7"/>
      <c r="C341" s="7"/>
      <c r="D341" s="7"/>
      <c r="E341" s="7"/>
      <c r="F341" s="7"/>
      <c r="G341" s="7"/>
      <c r="H341" s="7"/>
      <c r="I341" s="7"/>
      <c r="J341" s="7"/>
      <c r="K341" s="7"/>
      <c r="L341" s="7"/>
      <c r="N341" s="7"/>
      <c r="O341" s="7"/>
      <c r="Q341" s="7"/>
      <c r="R341" s="7"/>
      <c r="S341" s="7"/>
      <c r="T341" s="7"/>
      <c r="U341" s="7"/>
    </row>
    <row r="342" spans="1:21">
      <c r="A342" s="7"/>
      <c r="B342" s="7"/>
      <c r="C342" s="7"/>
      <c r="D342" s="7"/>
      <c r="E342" s="7"/>
      <c r="F342" s="7"/>
      <c r="G342" s="7"/>
      <c r="H342" s="7"/>
      <c r="I342" s="7"/>
      <c r="J342" s="7"/>
      <c r="K342" s="7"/>
      <c r="L342" s="7"/>
      <c r="N342" s="7"/>
      <c r="O342" s="7"/>
      <c r="Q342" s="7"/>
      <c r="R342" s="7"/>
      <c r="S342" s="7"/>
      <c r="T342" s="7"/>
      <c r="U342" s="7"/>
    </row>
    <row r="343" spans="1:21">
      <c r="A343" s="7"/>
      <c r="B343" s="7"/>
      <c r="C343" s="7"/>
      <c r="D343" s="7"/>
      <c r="E343" s="7"/>
      <c r="F343" s="7"/>
      <c r="G343" s="7"/>
      <c r="H343" s="7"/>
      <c r="I343" s="7"/>
      <c r="J343" s="7"/>
      <c r="K343" s="7"/>
      <c r="L343" s="7"/>
      <c r="N343" s="7"/>
      <c r="O343" s="7"/>
      <c r="Q343" s="7"/>
      <c r="R343" s="7"/>
      <c r="S343" s="7"/>
      <c r="T343" s="7"/>
      <c r="U343" s="7"/>
    </row>
    <row r="344" spans="1:21">
      <c r="A344" s="7"/>
      <c r="B344" s="7"/>
      <c r="C344" s="7"/>
      <c r="D344" s="7"/>
      <c r="E344" s="7"/>
      <c r="F344" s="7"/>
      <c r="G344" s="7"/>
      <c r="H344" s="7"/>
      <c r="I344" s="7"/>
      <c r="J344" s="7"/>
      <c r="K344" s="7"/>
      <c r="L344" s="7"/>
      <c r="N344" s="7"/>
      <c r="O344" s="7"/>
      <c r="Q344" s="7"/>
      <c r="R344" s="7"/>
      <c r="S344" s="7"/>
      <c r="T344" s="7"/>
      <c r="U344" s="7"/>
    </row>
    <row r="345" spans="1:21">
      <c r="A345" s="7"/>
      <c r="B345" s="7"/>
      <c r="C345" s="7"/>
      <c r="D345" s="7"/>
      <c r="E345" s="7"/>
      <c r="F345" s="7"/>
      <c r="G345" s="7"/>
      <c r="H345" s="7"/>
      <c r="I345" s="7"/>
      <c r="J345" s="7"/>
      <c r="K345" s="7"/>
      <c r="L345" s="7"/>
      <c r="N345" s="7"/>
      <c r="O345" s="7"/>
      <c r="Q345" s="7"/>
      <c r="R345" s="7"/>
      <c r="S345" s="7"/>
      <c r="T345" s="7"/>
      <c r="U345" s="7"/>
    </row>
    <row r="346" spans="1:21">
      <c r="A346" s="7"/>
      <c r="B346" s="7"/>
      <c r="C346" s="7"/>
      <c r="D346" s="7"/>
      <c r="E346" s="7"/>
      <c r="F346" s="7"/>
      <c r="G346" s="7"/>
      <c r="H346" s="7"/>
      <c r="I346" s="7"/>
      <c r="J346" s="7"/>
      <c r="K346" s="7"/>
      <c r="L346" s="7"/>
      <c r="N346" s="7"/>
      <c r="O346" s="7"/>
      <c r="Q346" s="7"/>
      <c r="R346" s="7"/>
      <c r="S346" s="7"/>
      <c r="T346" s="7"/>
      <c r="U346" s="7"/>
    </row>
    <row r="347" spans="1:21">
      <c r="A347" s="7"/>
      <c r="B347" s="7"/>
      <c r="C347" s="7"/>
      <c r="D347" s="7"/>
      <c r="E347" s="7"/>
      <c r="F347" s="7"/>
      <c r="G347" s="7"/>
      <c r="H347" s="7"/>
      <c r="I347" s="7"/>
      <c r="J347" s="7"/>
      <c r="K347" s="7"/>
      <c r="L347" s="7"/>
      <c r="N347" s="7"/>
      <c r="O347" s="7"/>
      <c r="Q347" s="7"/>
      <c r="R347" s="7"/>
      <c r="S347" s="7"/>
      <c r="T347" s="7"/>
      <c r="U347" s="7"/>
    </row>
    <row r="348" spans="1:21">
      <c r="A348" s="7"/>
      <c r="B348" s="7"/>
      <c r="C348" s="7"/>
      <c r="D348" s="7"/>
      <c r="E348" s="7"/>
      <c r="F348" s="7"/>
      <c r="G348" s="7"/>
      <c r="H348" s="7"/>
      <c r="I348" s="7"/>
      <c r="J348" s="7"/>
      <c r="K348" s="7"/>
      <c r="L348" s="7"/>
      <c r="N348" s="7"/>
      <c r="O348" s="7"/>
      <c r="Q348" s="7"/>
      <c r="R348" s="7"/>
      <c r="S348" s="7"/>
      <c r="T348" s="7"/>
      <c r="U348" s="7"/>
    </row>
    <row r="349" spans="1:21">
      <c r="A349" s="7"/>
      <c r="B349" s="7"/>
      <c r="C349" s="7"/>
      <c r="D349" s="7"/>
      <c r="E349" s="7"/>
      <c r="F349" s="7"/>
      <c r="G349" s="7"/>
      <c r="H349" s="7"/>
      <c r="I349" s="7"/>
      <c r="J349" s="7"/>
      <c r="K349" s="7"/>
      <c r="L349" s="7"/>
      <c r="N349" s="7"/>
      <c r="O349" s="7"/>
      <c r="Q349" s="7"/>
      <c r="R349" s="7"/>
      <c r="S349" s="7"/>
      <c r="T349" s="7"/>
      <c r="U349" s="7"/>
    </row>
    <row r="350" spans="1:21">
      <c r="A350" s="7"/>
      <c r="B350" s="7"/>
      <c r="C350" s="7"/>
      <c r="D350" s="7"/>
      <c r="E350" s="7"/>
      <c r="F350" s="7"/>
      <c r="G350" s="7"/>
      <c r="H350" s="7"/>
      <c r="I350" s="7"/>
      <c r="J350" s="7"/>
      <c r="K350" s="7"/>
      <c r="L350" s="7"/>
      <c r="N350" s="7"/>
      <c r="O350" s="7"/>
      <c r="Q350" s="7"/>
      <c r="R350" s="7"/>
      <c r="S350" s="7"/>
      <c r="T350" s="7"/>
      <c r="U350" s="7"/>
    </row>
    <row r="351" spans="1:21">
      <c r="A351" s="7"/>
      <c r="B351" s="7"/>
      <c r="C351" s="7"/>
      <c r="D351" s="7"/>
      <c r="E351" s="7"/>
      <c r="F351" s="7"/>
      <c r="G351" s="7"/>
      <c r="H351" s="7"/>
      <c r="I351" s="7"/>
      <c r="J351" s="7"/>
      <c r="K351" s="7"/>
      <c r="L351" s="7"/>
      <c r="N351" s="7"/>
      <c r="O351" s="7"/>
      <c r="Q351" s="7"/>
      <c r="R351" s="7"/>
      <c r="S351" s="7"/>
      <c r="T351" s="7"/>
      <c r="U351" s="7"/>
    </row>
    <row r="352" spans="1:21">
      <c r="A352" s="7"/>
      <c r="B352" s="7"/>
      <c r="C352" s="7"/>
      <c r="D352" s="7"/>
      <c r="E352" s="7"/>
      <c r="F352" s="7"/>
      <c r="G352" s="7"/>
      <c r="H352" s="7"/>
      <c r="I352" s="7"/>
      <c r="J352" s="7"/>
      <c r="K352" s="7"/>
      <c r="L352" s="7"/>
      <c r="N352" s="7"/>
      <c r="O352" s="7"/>
      <c r="Q352" s="7"/>
      <c r="R352" s="7"/>
      <c r="S352" s="7"/>
      <c r="T352" s="7"/>
      <c r="U352" s="7"/>
    </row>
    <row r="353" spans="1:21">
      <c r="A353" s="7"/>
      <c r="B353" s="7"/>
      <c r="C353" s="7"/>
      <c r="D353" s="7"/>
      <c r="E353" s="7"/>
      <c r="F353" s="7"/>
      <c r="G353" s="7"/>
      <c r="H353" s="7"/>
      <c r="I353" s="7"/>
      <c r="J353" s="7"/>
      <c r="K353" s="7"/>
      <c r="L353" s="7"/>
      <c r="N353" s="7"/>
      <c r="O353" s="7"/>
      <c r="Q353" s="7"/>
      <c r="R353" s="7"/>
      <c r="S353" s="7"/>
      <c r="T353" s="7"/>
      <c r="U353" s="7"/>
    </row>
    <row r="354" spans="1:21">
      <c r="A354" s="7"/>
      <c r="B354" s="7"/>
      <c r="C354" s="7"/>
      <c r="D354" s="7"/>
      <c r="E354" s="7"/>
      <c r="F354" s="7"/>
      <c r="G354" s="7"/>
      <c r="H354" s="7"/>
      <c r="I354" s="7"/>
      <c r="J354" s="7"/>
      <c r="K354" s="7"/>
      <c r="L354" s="7"/>
      <c r="N354" s="7"/>
      <c r="O354" s="7"/>
      <c r="Q354" s="7"/>
      <c r="R354" s="7"/>
      <c r="S354" s="7"/>
      <c r="T354" s="7"/>
      <c r="U354" s="7"/>
    </row>
    <row r="355" spans="1:21">
      <c r="A355" s="7"/>
      <c r="B355" s="7"/>
      <c r="C355" s="7"/>
      <c r="D355" s="7"/>
      <c r="E355" s="7"/>
      <c r="F355" s="7"/>
      <c r="G355" s="7"/>
      <c r="H355" s="7"/>
      <c r="I355" s="7"/>
      <c r="J355" s="7"/>
      <c r="K355" s="7"/>
      <c r="L355" s="7"/>
      <c r="N355" s="7"/>
      <c r="O355" s="7"/>
      <c r="Q355" s="7"/>
      <c r="R355" s="7"/>
      <c r="S355" s="7"/>
      <c r="T355" s="7"/>
      <c r="U355" s="7"/>
    </row>
    <row r="356" spans="1:21">
      <c r="A356" s="7"/>
      <c r="B356" s="7"/>
      <c r="C356" s="7"/>
      <c r="D356" s="7"/>
      <c r="E356" s="7"/>
      <c r="F356" s="7"/>
      <c r="G356" s="7"/>
      <c r="H356" s="7"/>
      <c r="I356" s="7"/>
      <c r="J356" s="7"/>
      <c r="K356" s="7"/>
      <c r="L356" s="7"/>
      <c r="N356" s="7"/>
      <c r="O356" s="7"/>
      <c r="Q356" s="7"/>
      <c r="R356" s="7"/>
      <c r="S356" s="7"/>
      <c r="T356" s="7"/>
      <c r="U356" s="7"/>
    </row>
    <row r="357" spans="1:21">
      <c r="A357" s="7"/>
      <c r="B357" s="7"/>
      <c r="C357" s="7"/>
      <c r="D357" s="7"/>
      <c r="E357" s="7"/>
      <c r="F357" s="7"/>
      <c r="G357" s="7"/>
      <c r="H357" s="7"/>
      <c r="I357" s="7"/>
      <c r="J357" s="7"/>
      <c r="K357" s="7"/>
      <c r="L357" s="7"/>
      <c r="N357" s="7"/>
      <c r="O357" s="7"/>
      <c r="Q357" s="7"/>
      <c r="R357" s="7"/>
      <c r="S357" s="7"/>
      <c r="T357" s="7"/>
      <c r="U357" s="7"/>
    </row>
    <row r="358" spans="1:21">
      <c r="A358" s="7"/>
      <c r="B358" s="7"/>
      <c r="C358" s="7"/>
      <c r="D358" s="7"/>
      <c r="E358" s="7"/>
      <c r="F358" s="7"/>
      <c r="G358" s="7"/>
      <c r="H358" s="7"/>
      <c r="I358" s="7"/>
      <c r="J358" s="7"/>
      <c r="K358" s="7"/>
      <c r="L358" s="7"/>
      <c r="N358" s="7"/>
      <c r="O358" s="7"/>
      <c r="Q358" s="7"/>
      <c r="R358" s="7"/>
      <c r="S358" s="7"/>
      <c r="T358" s="7"/>
      <c r="U358" s="7"/>
    </row>
    <row r="359" spans="1:21">
      <c r="A359" s="7"/>
      <c r="B359" s="7"/>
      <c r="C359" s="7"/>
      <c r="D359" s="7"/>
      <c r="E359" s="7"/>
      <c r="F359" s="7"/>
      <c r="G359" s="7"/>
      <c r="H359" s="7"/>
      <c r="I359" s="7"/>
      <c r="J359" s="7"/>
      <c r="K359" s="7"/>
      <c r="L359" s="7"/>
      <c r="N359" s="7"/>
      <c r="O359" s="7"/>
      <c r="Q359" s="7"/>
      <c r="R359" s="7"/>
      <c r="S359" s="7"/>
      <c r="T359" s="7"/>
      <c r="U359" s="7"/>
    </row>
    <row r="360" spans="1:21">
      <c r="A360" s="7"/>
      <c r="B360" s="7"/>
      <c r="C360" s="7"/>
      <c r="D360" s="7"/>
      <c r="E360" s="7"/>
      <c r="F360" s="7"/>
      <c r="G360" s="7"/>
      <c r="H360" s="7"/>
      <c r="I360" s="7"/>
      <c r="J360" s="7"/>
      <c r="K360" s="7"/>
      <c r="L360" s="7"/>
      <c r="N360" s="7"/>
      <c r="O360" s="7"/>
      <c r="Q360" s="7"/>
      <c r="R360" s="7"/>
      <c r="S360" s="7"/>
      <c r="T360" s="7"/>
      <c r="U360" s="7"/>
    </row>
    <row r="361" spans="1:21">
      <c r="A361" s="7"/>
      <c r="B361" s="7"/>
      <c r="C361" s="7"/>
      <c r="D361" s="7"/>
      <c r="E361" s="7"/>
      <c r="F361" s="7"/>
      <c r="G361" s="7"/>
      <c r="H361" s="7"/>
      <c r="I361" s="7"/>
      <c r="J361" s="7"/>
      <c r="K361" s="7"/>
      <c r="L361" s="7"/>
      <c r="N361" s="7"/>
      <c r="O361" s="7"/>
      <c r="Q361" s="7"/>
      <c r="R361" s="7"/>
      <c r="S361" s="7"/>
      <c r="T361" s="7"/>
      <c r="U361" s="7"/>
    </row>
    <row r="362" spans="1:21">
      <c r="A362" s="7"/>
      <c r="B362" s="7"/>
      <c r="C362" s="7"/>
      <c r="D362" s="7"/>
      <c r="E362" s="7"/>
      <c r="F362" s="7"/>
      <c r="G362" s="7"/>
      <c r="H362" s="7"/>
      <c r="I362" s="7"/>
      <c r="J362" s="7"/>
      <c r="K362" s="7"/>
      <c r="L362" s="7"/>
      <c r="N362" s="7"/>
      <c r="O362" s="7"/>
      <c r="Q362" s="7"/>
      <c r="R362" s="7"/>
      <c r="S362" s="7"/>
      <c r="T362" s="7"/>
      <c r="U362" s="7"/>
    </row>
    <row r="363" spans="1:21">
      <c r="A363" s="7"/>
      <c r="B363" s="7"/>
      <c r="C363" s="7"/>
      <c r="D363" s="7"/>
      <c r="E363" s="7"/>
      <c r="F363" s="7"/>
      <c r="G363" s="7"/>
      <c r="H363" s="7"/>
      <c r="I363" s="7"/>
      <c r="J363" s="7"/>
      <c r="K363" s="7"/>
      <c r="L363" s="7"/>
      <c r="N363" s="7"/>
      <c r="O363" s="7"/>
      <c r="Q363" s="7"/>
      <c r="R363" s="7"/>
      <c r="S363" s="7"/>
      <c r="T363" s="7"/>
      <c r="U363" s="7"/>
    </row>
    <row r="364" spans="1:21">
      <c r="A364" s="7"/>
      <c r="B364" s="7"/>
      <c r="C364" s="7"/>
      <c r="D364" s="7"/>
      <c r="E364" s="7"/>
      <c r="F364" s="7"/>
      <c r="G364" s="7"/>
      <c r="H364" s="7"/>
      <c r="I364" s="7"/>
      <c r="J364" s="7"/>
      <c r="K364" s="7"/>
      <c r="L364" s="7"/>
      <c r="N364" s="7"/>
      <c r="O364" s="7"/>
      <c r="Q364" s="7"/>
      <c r="R364" s="7"/>
      <c r="S364" s="7"/>
      <c r="T364" s="7"/>
      <c r="U364" s="7"/>
    </row>
    <row r="365" spans="1:21">
      <c r="A365" s="7"/>
      <c r="B365" s="7"/>
      <c r="C365" s="7"/>
      <c r="D365" s="7"/>
      <c r="E365" s="7"/>
      <c r="F365" s="7"/>
      <c r="G365" s="7"/>
      <c r="H365" s="7"/>
      <c r="I365" s="7"/>
      <c r="J365" s="7"/>
      <c r="K365" s="7"/>
      <c r="L365" s="7"/>
      <c r="N365" s="7"/>
      <c r="O365" s="7"/>
      <c r="Q365" s="7"/>
      <c r="R365" s="7"/>
      <c r="S365" s="7"/>
      <c r="T365" s="7"/>
      <c r="U365" s="7"/>
    </row>
    <row r="366" spans="1:21">
      <c r="A366" s="7"/>
      <c r="B366" s="7"/>
      <c r="C366" s="7"/>
      <c r="D366" s="7"/>
      <c r="E366" s="7"/>
      <c r="F366" s="7"/>
      <c r="G366" s="7"/>
      <c r="H366" s="7"/>
      <c r="I366" s="7"/>
      <c r="J366" s="7"/>
      <c r="K366" s="7"/>
      <c r="L366" s="7"/>
      <c r="N366" s="7"/>
      <c r="O366" s="7"/>
      <c r="Q366" s="7"/>
      <c r="R366" s="7"/>
      <c r="S366" s="7"/>
      <c r="T366" s="7"/>
      <c r="U366" s="7"/>
    </row>
    <row r="367" spans="1:21">
      <c r="A367" s="7"/>
      <c r="B367" s="7"/>
      <c r="C367" s="7"/>
      <c r="D367" s="7"/>
      <c r="E367" s="7"/>
      <c r="F367" s="7"/>
      <c r="G367" s="7"/>
      <c r="H367" s="7"/>
      <c r="I367" s="7"/>
      <c r="J367" s="7"/>
      <c r="K367" s="7"/>
      <c r="L367" s="7"/>
      <c r="N367" s="7"/>
      <c r="O367" s="7"/>
      <c r="Q367" s="7"/>
      <c r="R367" s="7"/>
      <c r="S367" s="7"/>
      <c r="T367" s="7"/>
      <c r="U367" s="7"/>
    </row>
    <row r="368" spans="1:21">
      <c r="A368" s="7"/>
      <c r="B368" s="7"/>
      <c r="C368" s="7"/>
      <c r="D368" s="7"/>
      <c r="E368" s="7"/>
      <c r="F368" s="7"/>
      <c r="G368" s="7"/>
      <c r="H368" s="7"/>
      <c r="I368" s="7"/>
      <c r="J368" s="7"/>
      <c r="K368" s="7"/>
      <c r="L368" s="7"/>
      <c r="N368" s="7"/>
      <c r="O368" s="7"/>
      <c r="Q368" s="7"/>
      <c r="R368" s="7"/>
      <c r="S368" s="7"/>
      <c r="T368" s="7"/>
      <c r="U368" s="7"/>
    </row>
    <row r="369" spans="1:21">
      <c r="A369" s="7"/>
      <c r="B369" s="7"/>
      <c r="C369" s="7"/>
      <c r="D369" s="7"/>
      <c r="E369" s="7"/>
      <c r="F369" s="7"/>
      <c r="G369" s="7"/>
      <c r="H369" s="7"/>
      <c r="I369" s="7"/>
      <c r="J369" s="7"/>
      <c r="K369" s="7"/>
      <c r="L369" s="7"/>
      <c r="N369" s="7"/>
      <c r="O369" s="7"/>
      <c r="Q369" s="7"/>
      <c r="R369" s="7"/>
      <c r="S369" s="7"/>
      <c r="T369" s="7"/>
      <c r="U369" s="7"/>
    </row>
    <row r="370" spans="1:21">
      <c r="A370" s="7"/>
      <c r="B370" s="7"/>
      <c r="C370" s="7"/>
      <c r="D370" s="7"/>
      <c r="E370" s="7"/>
      <c r="F370" s="7"/>
      <c r="G370" s="7"/>
      <c r="H370" s="7"/>
      <c r="I370" s="7"/>
      <c r="J370" s="7"/>
      <c r="K370" s="7"/>
      <c r="L370" s="7"/>
      <c r="N370" s="7"/>
      <c r="O370" s="7"/>
      <c r="Q370" s="7"/>
      <c r="R370" s="7"/>
      <c r="S370" s="7"/>
      <c r="T370" s="7"/>
      <c r="U370" s="7"/>
    </row>
    <row r="371" spans="1:21">
      <c r="A371" s="7"/>
      <c r="B371" s="7"/>
      <c r="C371" s="7"/>
      <c r="D371" s="7"/>
      <c r="E371" s="7"/>
      <c r="F371" s="7"/>
      <c r="G371" s="7"/>
      <c r="H371" s="7"/>
      <c r="I371" s="7"/>
      <c r="J371" s="7"/>
      <c r="K371" s="7"/>
      <c r="L371" s="7"/>
      <c r="N371" s="7"/>
      <c r="O371" s="7"/>
      <c r="Q371" s="7"/>
      <c r="R371" s="7"/>
      <c r="S371" s="7"/>
      <c r="T371" s="7"/>
      <c r="U371" s="7"/>
    </row>
    <row r="372" spans="1:21">
      <c r="A372" s="7"/>
      <c r="B372" s="7"/>
      <c r="C372" s="7"/>
      <c r="D372" s="7"/>
      <c r="E372" s="7"/>
      <c r="F372" s="7"/>
      <c r="G372" s="7"/>
      <c r="H372" s="7"/>
      <c r="I372" s="7"/>
      <c r="J372" s="7"/>
      <c r="K372" s="7"/>
      <c r="L372" s="7"/>
      <c r="N372" s="7"/>
      <c r="O372" s="7"/>
      <c r="Q372" s="7"/>
      <c r="R372" s="7"/>
      <c r="S372" s="7"/>
      <c r="T372" s="7"/>
      <c r="U372" s="7"/>
    </row>
    <row r="373" spans="1:21">
      <c r="A373" s="7"/>
      <c r="B373" s="7"/>
      <c r="C373" s="7"/>
      <c r="D373" s="7"/>
      <c r="E373" s="7"/>
      <c r="F373" s="7"/>
      <c r="G373" s="7"/>
      <c r="H373" s="7"/>
      <c r="I373" s="7"/>
      <c r="J373" s="7"/>
      <c r="K373" s="7"/>
      <c r="L373" s="7"/>
      <c r="N373" s="7"/>
      <c r="O373" s="7"/>
      <c r="Q373" s="7"/>
      <c r="R373" s="7"/>
      <c r="S373" s="7"/>
      <c r="T373" s="7"/>
      <c r="U373" s="7"/>
    </row>
    <row r="374" spans="1:21">
      <c r="A374" s="7"/>
      <c r="B374" s="7"/>
      <c r="C374" s="7"/>
      <c r="D374" s="7"/>
      <c r="E374" s="7"/>
      <c r="F374" s="7"/>
      <c r="G374" s="7"/>
      <c r="H374" s="7"/>
      <c r="I374" s="7"/>
      <c r="J374" s="7"/>
      <c r="K374" s="7"/>
      <c r="L374" s="7"/>
      <c r="N374" s="7"/>
      <c r="O374" s="7"/>
      <c r="Q374" s="7"/>
      <c r="R374" s="7"/>
      <c r="S374" s="7"/>
      <c r="T374" s="7"/>
      <c r="U374" s="7"/>
    </row>
    <row r="375" spans="1:21">
      <c r="A375" s="7"/>
      <c r="B375" s="7"/>
      <c r="C375" s="7"/>
      <c r="D375" s="7"/>
      <c r="E375" s="7"/>
      <c r="F375" s="7"/>
      <c r="G375" s="7"/>
      <c r="H375" s="7"/>
      <c r="I375" s="7"/>
      <c r="J375" s="7"/>
      <c r="K375" s="7"/>
      <c r="L375" s="7"/>
      <c r="N375" s="7"/>
      <c r="O375" s="7"/>
      <c r="Q375" s="7"/>
      <c r="R375" s="7"/>
      <c r="S375" s="7"/>
      <c r="T375" s="7"/>
      <c r="U375" s="7"/>
    </row>
    <row r="376" spans="1:21">
      <c r="A376" s="7"/>
      <c r="B376" s="7"/>
      <c r="C376" s="7"/>
      <c r="D376" s="7"/>
      <c r="E376" s="7"/>
      <c r="F376" s="7"/>
      <c r="G376" s="7"/>
      <c r="H376" s="7"/>
      <c r="I376" s="7"/>
      <c r="J376" s="7"/>
      <c r="K376" s="7"/>
      <c r="L376" s="7"/>
      <c r="N376" s="7"/>
      <c r="O376" s="7"/>
      <c r="Q376" s="7"/>
      <c r="R376" s="7"/>
      <c r="S376" s="7"/>
      <c r="T376" s="7"/>
      <c r="U376" s="7"/>
    </row>
    <row r="377" spans="1:21">
      <c r="A377" s="7"/>
      <c r="B377" s="7"/>
      <c r="C377" s="7"/>
      <c r="D377" s="7"/>
      <c r="E377" s="7"/>
      <c r="F377" s="7"/>
      <c r="G377" s="7"/>
      <c r="H377" s="7"/>
      <c r="I377" s="7"/>
      <c r="J377" s="7"/>
      <c r="K377" s="7"/>
      <c r="L377" s="7"/>
      <c r="N377" s="7"/>
      <c r="O377" s="7"/>
      <c r="Q377" s="7"/>
      <c r="R377" s="7"/>
      <c r="S377" s="7"/>
      <c r="T377" s="7"/>
      <c r="U377" s="7"/>
    </row>
    <row r="378" spans="1:21">
      <c r="A378" s="7"/>
      <c r="B378" s="7"/>
      <c r="C378" s="7"/>
      <c r="D378" s="7"/>
      <c r="E378" s="7"/>
      <c r="F378" s="7"/>
      <c r="G378" s="7"/>
      <c r="H378" s="7"/>
      <c r="I378" s="7"/>
      <c r="J378" s="7"/>
      <c r="K378" s="7"/>
      <c r="L378" s="7"/>
      <c r="N378" s="7"/>
      <c r="O378" s="7"/>
      <c r="Q378" s="7"/>
      <c r="R378" s="7"/>
      <c r="S378" s="7"/>
      <c r="T378" s="7"/>
      <c r="U378" s="7"/>
    </row>
    <row r="379" spans="1:21">
      <c r="A379" s="7"/>
      <c r="B379" s="7"/>
      <c r="C379" s="7"/>
      <c r="D379" s="7"/>
      <c r="E379" s="7"/>
      <c r="F379" s="7"/>
      <c r="G379" s="7"/>
      <c r="H379" s="7"/>
      <c r="I379" s="7"/>
      <c r="J379" s="7"/>
      <c r="K379" s="7"/>
      <c r="L379" s="7"/>
      <c r="N379" s="7"/>
      <c r="O379" s="7"/>
      <c r="Q379" s="7"/>
      <c r="R379" s="7"/>
      <c r="S379" s="7"/>
      <c r="T379" s="7"/>
      <c r="U379" s="7"/>
    </row>
    <row r="380" spans="1:21">
      <c r="A380" s="7"/>
      <c r="B380" s="7"/>
      <c r="C380" s="7"/>
      <c r="D380" s="7"/>
      <c r="E380" s="7"/>
      <c r="F380" s="7"/>
      <c r="G380" s="7"/>
      <c r="H380" s="7"/>
      <c r="I380" s="7"/>
      <c r="J380" s="7"/>
      <c r="K380" s="7"/>
      <c r="L380" s="7"/>
      <c r="N380" s="7"/>
      <c r="O380" s="7"/>
      <c r="Q380" s="7"/>
      <c r="R380" s="7"/>
      <c r="S380" s="7"/>
      <c r="T380" s="7"/>
      <c r="U380" s="7"/>
    </row>
    <row r="381" spans="1:21">
      <c r="A381" s="7"/>
      <c r="B381" s="7"/>
      <c r="C381" s="7"/>
      <c r="D381" s="7"/>
      <c r="E381" s="7"/>
      <c r="F381" s="7"/>
      <c r="G381" s="7"/>
      <c r="H381" s="7"/>
      <c r="I381" s="7"/>
      <c r="J381" s="7"/>
      <c r="K381" s="7"/>
      <c r="L381" s="7"/>
      <c r="N381" s="7"/>
      <c r="O381" s="7"/>
      <c r="Q381" s="7"/>
      <c r="R381" s="7"/>
      <c r="S381" s="7"/>
      <c r="T381" s="7"/>
      <c r="U381" s="7"/>
    </row>
    <row r="382" spans="1:21">
      <c r="A382" s="7"/>
      <c r="B382" s="7"/>
      <c r="C382" s="7"/>
      <c r="D382" s="7"/>
      <c r="E382" s="7"/>
      <c r="F382" s="7"/>
      <c r="G382" s="7"/>
      <c r="H382" s="7"/>
      <c r="I382" s="7"/>
      <c r="J382" s="7"/>
      <c r="K382" s="7"/>
      <c r="L382" s="7"/>
      <c r="N382" s="7"/>
      <c r="O382" s="7"/>
      <c r="Q382" s="7"/>
      <c r="R382" s="7"/>
      <c r="S382" s="7"/>
      <c r="T382" s="7"/>
      <c r="U382" s="7"/>
    </row>
    <row r="383" spans="1:21">
      <c r="A383" s="7"/>
      <c r="B383" s="7"/>
      <c r="C383" s="7"/>
      <c r="D383" s="7"/>
      <c r="E383" s="7"/>
      <c r="F383" s="7"/>
      <c r="G383" s="7"/>
      <c r="H383" s="7"/>
      <c r="I383" s="7"/>
      <c r="J383" s="7"/>
      <c r="K383" s="7"/>
      <c r="L383" s="7"/>
      <c r="N383" s="7"/>
      <c r="O383" s="7"/>
      <c r="Q383" s="7"/>
      <c r="R383" s="7"/>
      <c r="S383" s="7"/>
      <c r="T383" s="7"/>
      <c r="U383" s="7"/>
    </row>
    <row r="384" spans="1:21">
      <c r="A384" s="7"/>
      <c r="B384" s="7"/>
      <c r="C384" s="7"/>
      <c r="D384" s="7"/>
      <c r="E384" s="7"/>
      <c r="F384" s="7"/>
      <c r="G384" s="7"/>
      <c r="H384" s="7"/>
      <c r="I384" s="7"/>
      <c r="J384" s="7"/>
      <c r="K384" s="7"/>
      <c r="L384" s="7"/>
      <c r="N384" s="7"/>
      <c r="O384" s="7"/>
      <c r="Q384" s="7"/>
      <c r="R384" s="7"/>
      <c r="S384" s="7"/>
      <c r="T384" s="7"/>
      <c r="U384" s="7"/>
    </row>
    <row r="385" spans="1:21">
      <c r="A385" s="7"/>
      <c r="B385" s="7"/>
      <c r="C385" s="7"/>
      <c r="D385" s="7"/>
      <c r="E385" s="7"/>
      <c r="F385" s="7"/>
      <c r="G385" s="7"/>
      <c r="H385" s="7"/>
      <c r="I385" s="7"/>
      <c r="J385" s="7"/>
      <c r="K385" s="7"/>
      <c r="L385" s="7"/>
      <c r="N385" s="7"/>
      <c r="O385" s="7"/>
      <c r="Q385" s="7"/>
      <c r="R385" s="7"/>
      <c r="S385" s="7"/>
      <c r="T385" s="7"/>
      <c r="U385" s="7"/>
    </row>
    <row r="386" spans="1:21">
      <c r="A386" s="7"/>
      <c r="B386" s="7"/>
      <c r="C386" s="7"/>
      <c r="D386" s="7"/>
      <c r="E386" s="7"/>
      <c r="F386" s="7"/>
      <c r="G386" s="7"/>
      <c r="H386" s="7"/>
      <c r="I386" s="7"/>
      <c r="J386" s="7"/>
      <c r="K386" s="7"/>
      <c r="L386" s="7"/>
      <c r="N386" s="7"/>
      <c r="O386" s="7"/>
      <c r="Q386" s="7"/>
      <c r="R386" s="7"/>
      <c r="S386" s="7"/>
      <c r="T386" s="7"/>
      <c r="U386" s="7"/>
    </row>
    <row r="387" spans="1:21">
      <c r="A387" s="7"/>
      <c r="B387" s="7"/>
      <c r="C387" s="7"/>
      <c r="D387" s="7"/>
      <c r="E387" s="7"/>
      <c r="F387" s="7"/>
      <c r="G387" s="7"/>
      <c r="H387" s="7"/>
      <c r="I387" s="7"/>
      <c r="J387" s="7"/>
      <c r="K387" s="7"/>
      <c r="L387" s="7"/>
      <c r="N387" s="7"/>
      <c r="O387" s="7"/>
      <c r="Q387" s="7"/>
      <c r="R387" s="7"/>
      <c r="S387" s="7"/>
      <c r="T387" s="7"/>
      <c r="U387" s="7"/>
    </row>
    <row r="388" spans="1:21">
      <c r="A388" s="7"/>
      <c r="B388" s="7"/>
      <c r="C388" s="7"/>
      <c r="D388" s="7"/>
      <c r="E388" s="7"/>
      <c r="F388" s="7"/>
      <c r="G388" s="7"/>
      <c r="H388" s="7"/>
      <c r="I388" s="7"/>
      <c r="J388" s="7"/>
      <c r="K388" s="7"/>
      <c r="L388" s="7"/>
      <c r="N388" s="7"/>
      <c r="O388" s="7"/>
      <c r="Q388" s="7"/>
      <c r="R388" s="7"/>
      <c r="S388" s="7"/>
      <c r="T388" s="7"/>
      <c r="U388" s="7"/>
    </row>
    <row r="389" spans="1:21">
      <c r="A389" s="7"/>
      <c r="B389" s="7"/>
      <c r="C389" s="7"/>
      <c r="D389" s="7"/>
      <c r="E389" s="7"/>
      <c r="F389" s="7"/>
      <c r="G389" s="7"/>
      <c r="H389" s="7"/>
      <c r="I389" s="7"/>
      <c r="J389" s="7"/>
      <c r="K389" s="7"/>
      <c r="L389" s="7"/>
      <c r="N389" s="7"/>
      <c r="O389" s="7"/>
      <c r="Q389" s="7"/>
      <c r="R389" s="7"/>
      <c r="S389" s="7"/>
      <c r="T389" s="7"/>
      <c r="U389" s="7"/>
    </row>
    <row r="390" spans="1:21">
      <c r="A390" s="7"/>
      <c r="B390" s="7"/>
      <c r="C390" s="7"/>
      <c r="D390" s="7"/>
      <c r="E390" s="7"/>
      <c r="F390" s="7"/>
      <c r="G390" s="7"/>
      <c r="H390" s="7"/>
      <c r="I390" s="7"/>
      <c r="J390" s="7"/>
      <c r="K390" s="7"/>
      <c r="L390" s="7"/>
      <c r="N390" s="7"/>
      <c r="O390" s="7"/>
      <c r="Q390" s="7"/>
      <c r="R390" s="7"/>
      <c r="S390" s="7"/>
      <c r="T390" s="7"/>
      <c r="U390" s="7"/>
    </row>
    <row r="391" spans="1:21">
      <c r="A391" s="7"/>
      <c r="B391" s="7"/>
      <c r="C391" s="7"/>
      <c r="D391" s="7"/>
      <c r="E391" s="7"/>
      <c r="F391" s="7"/>
      <c r="G391" s="7"/>
      <c r="H391" s="7"/>
      <c r="I391" s="7"/>
      <c r="J391" s="7"/>
      <c r="K391" s="7"/>
      <c r="L391" s="7"/>
      <c r="N391" s="7"/>
      <c r="O391" s="7"/>
      <c r="Q391" s="7"/>
      <c r="R391" s="7"/>
      <c r="S391" s="7"/>
      <c r="T391" s="7"/>
      <c r="U391" s="7"/>
    </row>
    <row r="392" spans="1:21">
      <c r="A392" s="7"/>
      <c r="B392" s="7"/>
      <c r="C392" s="7"/>
      <c r="D392" s="7"/>
      <c r="E392" s="7"/>
      <c r="F392" s="7"/>
      <c r="G392" s="7"/>
      <c r="H392" s="7"/>
      <c r="I392" s="7"/>
      <c r="J392" s="7"/>
      <c r="K392" s="7"/>
      <c r="L392" s="7"/>
      <c r="N392" s="7"/>
      <c r="O392" s="7"/>
      <c r="Q392" s="7"/>
      <c r="R392" s="7"/>
      <c r="S392" s="7"/>
      <c r="T392" s="7"/>
      <c r="U392" s="7"/>
    </row>
    <row r="393" spans="1:21">
      <c r="A393" s="7"/>
      <c r="B393" s="7"/>
      <c r="C393" s="7"/>
      <c r="D393" s="7"/>
      <c r="E393" s="7"/>
      <c r="F393" s="7"/>
      <c r="G393" s="7"/>
      <c r="H393" s="7"/>
      <c r="I393" s="7"/>
      <c r="J393" s="7"/>
      <c r="K393" s="7"/>
      <c r="L393" s="7"/>
      <c r="N393" s="7"/>
      <c r="O393" s="7"/>
      <c r="Q393" s="7"/>
      <c r="R393" s="7"/>
      <c r="S393" s="7"/>
      <c r="T393" s="7"/>
      <c r="U393" s="7"/>
    </row>
    <row r="394" spans="1:21">
      <c r="A394" s="7"/>
      <c r="B394" s="7"/>
      <c r="C394" s="7"/>
      <c r="D394" s="7"/>
      <c r="E394" s="7"/>
      <c r="F394" s="7"/>
      <c r="G394" s="7"/>
      <c r="H394" s="7"/>
      <c r="I394" s="7"/>
      <c r="J394" s="7"/>
      <c r="K394" s="7"/>
      <c r="L394" s="7"/>
      <c r="N394" s="7"/>
      <c r="O394" s="7"/>
      <c r="Q394" s="7"/>
      <c r="R394" s="7"/>
      <c r="S394" s="7"/>
      <c r="T394" s="7"/>
      <c r="U394" s="7"/>
    </row>
    <row r="395" spans="1:21">
      <c r="A395" s="7"/>
      <c r="B395" s="7"/>
      <c r="C395" s="7"/>
      <c r="D395" s="7"/>
      <c r="E395" s="7"/>
      <c r="F395" s="7"/>
      <c r="G395" s="7"/>
      <c r="H395" s="7"/>
      <c r="I395" s="7"/>
      <c r="J395" s="7"/>
      <c r="K395" s="7"/>
      <c r="L395" s="7"/>
      <c r="N395" s="7"/>
      <c r="O395" s="7"/>
      <c r="Q395" s="7"/>
      <c r="R395" s="7"/>
      <c r="S395" s="7"/>
      <c r="T395" s="7"/>
      <c r="U395" s="7"/>
    </row>
    <row r="396" spans="1:21">
      <c r="A396" s="7"/>
      <c r="B396" s="7"/>
      <c r="C396" s="7"/>
      <c r="D396" s="7"/>
      <c r="E396" s="7"/>
      <c r="F396" s="7"/>
      <c r="G396" s="7"/>
      <c r="H396" s="7"/>
      <c r="I396" s="7"/>
      <c r="J396" s="7"/>
      <c r="K396" s="7"/>
      <c r="L396" s="7"/>
      <c r="N396" s="7"/>
      <c r="O396" s="7"/>
      <c r="Q396" s="7"/>
      <c r="R396" s="7"/>
      <c r="S396" s="7"/>
      <c r="T396" s="7"/>
      <c r="U396" s="7"/>
    </row>
    <row r="397" spans="1:21">
      <c r="A397" s="7"/>
      <c r="B397" s="7"/>
      <c r="C397" s="7"/>
      <c r="D397" s="7"/>
      <c r="E397" s="7"/>
      <c r="F397" s="7"/>
      <c r="G397" s="7"/>
      <c r="H397" s="7"/>
      <c r="I397" s="7"/>
      <c r="J397" s="7"/>
      <c r="K397" s="7"/>
      <c r="L397" s="7"/>
      <c r="N397" s="7"/>
      <c r="O397" s="7"/>
      <c r="Q397" s="7"/>
      <c r="R397" s="7"/>
      <c r="S397" s="7"/>
      <c r="T397" s="7"/>
      <c r="U397" s="7"/>
    </row>
    <row r="398" spans="1:21">
      <c r="A398" s="7"/>
      <c r="B398" s="7"/>
      <c r="C398" s="7"/>
      <c r="D398" s="7"/>
      <c r="E398" s="7"/>
      <c r="F398" s="7"/>
      <c r="G398" s="7"/>
      <c r="H398" s="7"/>
      <c r="I398" s="7"/>
      <c r="J398" s="7"/>
      <c r="K398" s="7"/>
      <c r="L398" s="7"/>
      <c r="N398" s="7"/>
      <c r="O398" s="7"/>
      <c r="Q398" s="7"/>
      <c r="R398" s="7"/>
      <c r="S398" s="7"/>
      <c r="T398" s="7"/>
      <c r="U398" s="7"/>
    </row>
    <row r="399" spans="1:21">
      <c r="A399" s="7"/>
      <c r="B399" s="7"/>
      <c r="C399" s="7"/>
      <c r="D399" s="7"/>
      <c r="E399" s="7"/>
      <c r="F399" s="7"/>
      <c r="G399" s="7"/>
      <c r="H399" s="7"/>
      <c r="I399" s="7"/>
      <c r="J399" s="7"/>
      <c r="K399" s="7"/>
      <c r="L399" s="7"/>
      <c r="N399" s="7"/>
      <c r="O399" s="7"/>
      <c r="Q399" s="7"/>
      <c r="R399" s="7"/>
      <c r="S399" s="7"/>
      <c r="T399" s="7"/>
      <c r="U399" s="7"/>
    </row>
    <row r="400" spans="1:21">
      <c r="A400" s="7"/>
      <c r="B400" s="7"/>
      <c r="C400" s="7"/>
      <c r="D400" s="7"/>
      <c r="E400" s="7"/>
      <c r="F400" s="7"/>
      <c r="G400" s="7"/>
      <c r="H400" s="7"/>
      <c r="I400" s="7"/>
      <c r="J400" s="7"/>
      <c r="K400" s="7"/>
      <c r="L400" s="7"/>
      <c r="N400" s="7"/>
      <c r="O400" s="7"/>
      <c r="Q400" s="7"/>
      <c r="R400" s="7"/>
      <c r="S400" s="7"/>
      <c r="T400" s="7"/>
      <c r="U400" s="7"/>
    </row>
    <row r="401" spans="1:21">
      <c r="A401" s="7"/>
      <c r="B401" s="7"/>
      <c r="C401" s="7"/>
      <c r="D401" s="7"/>
      <c r="E401" s="7"/>
      <c r="F401" s="7"/>
      <c r="G401" s="7"/>
      <c r="H401" s="7"/>
      <c r="I401" s="7"/>
      <c r="J401" s="7"/>
      <c r="K401" s="7"/>
      <c r="L401" s="7"/>
      <c r="N401" s="7"/>
      <c r="O401" s="7"/>
      <c r="Q401" s="7"/>
      <c r="R401" s="7"/>
      <c r="S401" s="7"/>
      <c r="T401" s="7"/>
      <c r="U401" s="7"/>
    </row>
    <row r="402" spans="1:21">
      <c r="A402" s="7"/>
      <c r="B402" s="7"/>
      <c r="C402" s="7"/>
      <c r="D402" s="7"/>
      <c r="E402" s="7"/>
      <c r="F402" s="7"/>
      <c r="G402" s="7"/>
      <c r="H402" s="7"/>
      <c r="I402" s="7"/>
      <c r="J402" s="7"/>
      <c r="K402" s="7"/>
      <c r="L402" s="7"/>
      <c r="N402" s="7"/>
      <c r="O402" s="7"/>
      <c r="Q402" s="7"/>
      <c r="R402" s="7"/>
      <c r="S402" s="7"/>
      <c r="T402" s="7"/>
      <c r="U402" s="7"/>
    </row>
    <row r="403" spans="1:21">
      <c r="A403" s="7"/>
      <c r="B403" s="7"/>
      <c r="C403" s="7"/>
      <c r="D403" s="7"/>
      <c r="E403" s="7"/>
      <c r="F403" s="7"/>
      <c r="G403" s="7"/>
      <c r="H403" s="7"/>
      <c r="I403" s="7"/>
      <c r="J403" s="7"/>
      <c r="K403" s="7"/>
      <c r="L403" s="7"/>
      <c r="N403" s="7"/>
      <c r="O403" s="7"/>
      <c r="Q403" s="7"/>
      <c r="R403" s="7"/>
      <c r="S403" s="7"/>
      <c r="T403" s="7"/>
      <c r="U403" s="7"/>
    </row>
    <row r="404" spans="1:21">
      <c r="A404" s="7"/>
      <c r="B404" s="7"/>
      <c r="C404" s="7"/>
      <c r="D404" s="7"/>
      <c r="E404" s="7"/>
      <c r="F404" s="7"/>
      <c r="G404" s="7"/>
      <c r="H404" s="7"/>
      <c r="I404" s="7"/>
      <c r="J404" s="7"/>
      <c r="K404" s="7"/>
      <c r="L404" s="7"/>
      <c r="N404" s="7"/>
      <c r="O404" s="7"/>
      <c r="Q404" s="7"/>
      <c r="R404" s="7"/>
      <c r="S404" s="7"/>
      <c r="T404" s="7"/>
      <c r="U404" s="7"/>
    </row>
    <row r="405" spans="1:21">
      <c r="A405" s="7"/>
      <c r="B405" s="7"/>
      <c r="C405" s="7"/>
      <c r="D405" s="7"/>
      <c r="E405" s="7"/>
      <c r="F405" s="7"/>
      <c r="G405" s="7"/>
      <c r="H405" s="7"/>
      <c r="I405" s="7"/>
      <c r="J405" s="7"/>
      <c r="K405" s="7"/>
      <c r="L405" s="7"/>
      <c r="N405" s="7"/>
      <c r="O405" s="7"/>
      <c r="Q405" s="7"/>
      <c r="R405" s="7"/>
      <c r="S405" s="7"/>
      <c r="T405" s="7"/>
      <c r="U405" s="7"/>
    </row>
    <row r="406" spans="1:21">
      <c r="A406" s="7"/>
      <c r="B406" s="7"/>
      <c r="C406" s="7"/>
      <c r="D406" s="7"/>
      <c r="E406" s="7"/>
      <c r="F406" s="7"/>
      <c r="G406" s="7"/>
      <c r="H406" s="7"/>
      <c r="I406" s="7"/>
      <c r="J406" s="7"/>
      <c r="K406" s="7"/>
      <c r="L406" s="7"/>
      <c r="N406" s="7"/>
      <c r="O406" s="7"/>
      <c r="Q406" s="7"/>
      <c r="R406" s="7"/>
      <c r="S406" s="7"/>
      <c r="T406" s="7"/>
      <c r="U406" s="7"/>
    </row>
    <row r="407" spans="1:21">
      <c r="A407" s="7"/>
      <c r="B407" s="7"/>
      <c r="C407" s="7"/>
      <c r="D407" s="7"/>
      <c r="E407" s="7"/>
      <c r="F407" s="7"/>
      <c r="G407" s="7"/>
      <c r="H407" s="7"/>
      <c r="I407" s="7"/>
      <c r="J407" s="7"/>
      <c r="K407" s="7"/>
      <c r="L407" s="7"/>
      <c r="N407" s="7"/>
      <c r="O407" s="7"/>
      <c r="Q407" s="7"/>
      <c r="R407" s="7"/>
      <c r="S407" s="7"/>
      <c r="T407" s="7"/>
      <c r="U407" s="7"/>
    </row>
    <row r="408" spans="1:21">
      <c r="A408" s="7"/>
      <c r="B408" s="7"/>
      <c r="C408" s="7"/>
      <c r="D408" s="7"/>
      <c r="E408" s="7"/>
      <c r="F408" s="7"/>
      <c r="G408" s="7"/>
      <c r="H408" s="7"/>
      <c r="I408" s="7"/>
      <c r="J408" s="7"/>
      <c r="K408" s="7"/>
      <c r="L408" s="7"/>
      <c r="N408" s="7"/>
      <c r="O408" s="7"/>
      <c r="Q408" s="7"/>
      <c r="R408" s="7"/>
      <c r="S408" s="7"/>
      <c r="T408" s="7"/>
      <c r="U408" s="7"/>
    </row>
    <row r="409" spans="1:21">
      <c r="A409" s="7"/>
      <c r="B409" s="7"/>
      <c r="C409" s="7"/>
      <c r="D409" s="7"/>
      <c r="E409" s="7"/>
      <c r="F409" s="7"/>
      <c r="G409" s="7"/>
      <c r="H409" s="7"/>
      <c r="I409" s="7"/>
      <c r="J409" s="7"/>
      <c r="K409" s="7"/>
      <c r="L409" s="7"/>
      <c r="N409" s="7"/>
      <c r="O409" s="7"/>
      <c r="Q409" s="7"/>
      <c r="R409" s="7"/>
      <c r="S409" s="7"/>
      <c r="T409" s="7"/>
      <c r="U409" s="7"/>
    </row>
    <row r="410" spans="1:21">
      <c r="A410" s="7"/>
      <c r="B410" s="7"/>
      <c r="C410" s="7"/>
      <c r="D410" s="7"/>
      <c r="E410" s="7"/>
      <c r="F410" s="7"/>
      <c r="G410" s="7"/>
      <c r="H410" s="7"/>
      <c r="I410" s="7"/>
      <c r="J410" s="7"/>
      <c r="K410" s="7"/>
      <c r="L410" s="7"/>
      <c r="N410" s="7"/>
      <c r="O410" s="7"/>
      <c r="Q410" s="7"/>
      <c r="R410" s="7"/>
      <c r="S410" s="7"/>
      <c r="T410" s="7"/>
      <c r="U410" s="7"/>
    </row>
    <row r="411" spans="1:21">
      <c r="A411" s="7"/>
      <c r="B411" s="7"/>
      <c r="C411" s="7"/>
      <c r="D411" s="7"/>
      <c r="E411" s="7"/>
      <c r="F411" s="7"/>
      <c r="G411" s="7"/>
      <c r="H411" s="7"/>
      <c r="I411" s="7"/>
      <c r="J411" s="7"/>
      <c r="K411" s="7"/>
      <c r="L411" s="7"/>
      <c r="N411" s="7"/>
      <c r="O411" s="7"/>
      <c r="Q411" s="7"/>
      <c r="R411" s="7"/>
      <c r="S411" s="7"/>
      <c r="T411" s="7"/>
      <c r="U411" s="7"/>
    </row>
    <row r="412" spans="1:21">
      <c r="A412" s="7"/>
      <c r="B412" s="7"/>
      <c r="C412" s="7"/>
      <c r="D412" s="7"/>
      <c r="E412" s="7"/>
      <c r="F412" s="7"/>
      <c r="G412" s="7"/>
      <c r="H412" s="7"/>
      <c r="I412" s="7"/>
      <c r="J412" s="7"/>
      <c r="K412" s="7"/>
      <c r="L412" s="7"/>
      <c r="N412" s="7"/>
      <c r="O412" s="7"/>
      <c r="Q412" s="7"/>
      <c r="R412" s="7"/>
      <c r="S412" s="7"/>
      <c r="T412" s="7"/>
      <c r="U412" s="7"/>
    </row>
    <row r="413" spans="1:21">
      <c r="A413" s="7"/>
      <c r="B413" s="7"/>
      <c r="C413" s="7"/>
      <c r="D413" s="7"/>
      <c r="E413" s="7"/>
      <c r="F413" s="7"/>
      <c r="G413" s="7"/>
      <c r="H413" s="7"/>
      <c r="I413" s="7"/>
      <c r="J413" s="7"/>
      <c r="K413" s="7"/>
      <c r="L413" s="7"/>
      <c r="N413" s="7"/>
      <c r="O413" s="7"/>
      <c r="Q413" s="7"/>
      <c r="R413" s="7"/>
      <c r="S413" s="7"/>
      <c r="T413" s="7"/>
      <c r="U413" s="7"/>
    </row>
    <row r="414" spans="1:21">
      <c r="A414" s="7"/>
      <c r="B414" s="7"/>
      <c r="C414" s="7"/>
      <c r="D414" s="7"/>
      <c r="E414" s="7"/>
      <c r="F414" s="7"/>
      <c r="G414" s="7"/>
      <c r="H414" s="7"/>
      <c r="I414" s="7"/>
      <c r="J414" s="7"/>
      <c r="K414" s="7"/>
      <c r="L414" s="7"/>
      <c r="N414" s="7"/>
      <c r="O414" s="7"/>
      <c r="Q414" s="7"/>
      <c r="R414" s="7"/>
      <c r="S414" s="7"/>
      <c r="T414" s="7"/>
      <c r="U414" s="7"/>
    </row>
    <row r="415" spans="1:21">
      <c r="A415" s="7"/>
      <c r="B415" s="7"/>
      <c r="C415" s="7"/>
      <c r="D415" s="7"/>
      <c r="E415" s="7"/>
      <c r="F415" s="7"/>
      <c r="G415" s="7"/>
      <c r="H415" s="7"/>
      <c r="I415" s="7"/>
      <c r="J415" s="7"/>
      <c r="K415" s="7"/>
      <c r="L415" s="7"/>
      <c r="N415" s="7"/>
      <c r="O415" s="7"/>
      <c r="Q415" s="7"/>
      <c r="R415" s="7"/>
      <c r="S415" s="7"/>
      <c r="T415" s="7"/>
      <c r="U415" s="7"/>
    </row>
    <row r="416" spans="1:21">
      <c r="A416" s="7"/>
      <c r="B416" s="7"/>
      <c r="C416" s="7"/>
      <c r="D416" s="7"/>
      <c r="E416" s="7"/>
      <c r="F416" s="7"/>
      <c r="G416" s="7"/>
      <c r="H416" s="7"/>
      <c r="I416" s="7"/>
      <c r="J416" s="7"/>
      <c r="K416" s="7"/>
      <c r="L416" s="7"/>
      <c r="N416" s="7"/>
      <c r="O416" s="7"/>
      <c r="Q416" s="7"/>
      <c r="R416" s="7"/>
      <c r="S416" s="7"/>
      <c r="T416" s="7"/>
      <c r="U416" s="7"/>
    </row>
    <row r="417" spans="1:21">
      <c r="A417" s="7"/>
      <c r="B417" s="7"/>
      <c r="C417" s="7"/>
      <c r="D417" s="7"/>
      <c r="E417" s="7"/>
      <c r="F417" s="7"/>
      <c r="G417" s="7"/>
      <c r="H417" s="7"/>
      <c r="I417" s="7"/>
      <c r="J417" s="7"/>
      <c r="K417" s="7"/>
      <c r="L417" s="7"/>
      <c r="N417" s="7"/>
      <c r="O417" s="7"/>
      <c r="Q417" s="7"/>
      <c r="R417" s="7"/>
      <c r="S417" s="7"/>
      <c r="T417" s="7"/>
      <c r="U417" s="7"/>
    </row>
    <row r="418" spans="1:21">
      <c r="A418" s="7"/>
      <c r="B418" s="7"/>
      <c r="C418" s="7"/>
      <c r="D418" s="7"/>
      <c r="E418" s="7"/>
      <c r="F418" s="7"/>
      <c r="G418" s="7"/>
      <c r="H418" s="7"/>
      <c r="I418" s="7"/>
      <c r="J418" s="7"/>
      <c r="K418" s="7"/>
      <c r="L418" s="7"/>
      <c r="N418" s="7"/>
      <c r="O418" s="7"/>
      <c r="Q418" s="7"/>
      <c r="R418" s="7"/>
      <c r="S418" s="7"/>
      <c r="T418" s="7"/>
      <c r="U418" s="7"/>
    </row>
    <row r="419" spans="1:21">
      <c r="A419" s="7"/>
      <c r="B419" s="7"/>
      <c r="C419" s="7"/>
      <c r="D419" s="7"/>
      <c r="E419" s="7"/>
      <c r="F419" s="7"/>
      <c r="G419" s="7"/>
      <c r="H419" s="7"/>
      <c r="I419" s="7"/>
      <c r="J419" s="7"/>
      <c r="K419" s="7"/>
      <c r="L419" s="7"/>
      <c r="N419" s="7"/>
      <c r="O419" s="7"/>
      <c r="Q419" s="7"/>
      <c r="R419" s="7"/>
      <c r="S419" s="7"/>
      <c r="T419" s="7"/>
      <c r="U419" s="7"/>
    </row>
    <row r="420" spans="1:21">
      <c r="A420" s="7"/>
      <c r="B420" s="7"/>
      <c r="C420" s="7"/>
      <c r="D420" s="7"/>
      <c r="E420" s="7"/>
      <c r="F420" s="7"/>
      <c r="G420" s="7"/>
      <c r="H420" s="7"/>
      <c r="I420" s="7"/>
      <c r="J420" s="7"/>
      <c r="K420" s="7"/>
      <c r="L420" s="7"/>
      <c r="N420" s="7"/>
      <c r="O420" s="7"/>
      <c r="Q420" s="7"/>
      <c r="R420" s="7"/>
      <c r="S420" s="7"/>
      <c r="T420" s="7"/>
      <c r="U420" s="7"/>
    </row>
    <row r="421" spans="1:21">
      <c r="A421" s="7"/>
      <c r="B421" s="7"/>
      <c r="C421" s="7"/>
      <c r="D421" s="7"/>
      <c r="E421" s="7"/>
      <c r="F421" s="7"/>
      <c r="G421" s="7"/>
      <c r="H421" s="7"/>
      <c r="I421" s="7"/>
      <c r="J421" s="7"/>
      <c r="K421" s="7"/>
      <c r="L421" s="7"/>
      <c r="N421" s="7"/>
      <c r="O421" s="7"/>
      <c r="Q421" s="7"/>
      <c r="R421" s="7"/>
      <c r="S421" s="7"/>
      <c r="T421" s="7"/>
      <c r="U421" s="7"/>
    </row>
    <row r="422" spans="1:21">
      <c r="A422" s="7"/>
      <c r="B422" s="7"/>
      <c r="C422" s="7"/>
      <c r="D422" s="7"/>
      <c r="E422" s="7"/>
      <c r="F422" s="7"/>
      <c r="G422" s="7"/>
      <c r="H422" s="7"/>
      <c r="I422" s="7"/>
      <c r="J422" s="7"/>
      <c r="K422" s="7"/>
      <c r="L422" s="7"/>
      <c r="N422" s="7"/>
      <c r="O422" s="7"/>
      <c r="Q422" s="7"/>
      <c r="R422" s="7"/>
      <c r="S422" s="7"/>
      <c r="T422" s="7"/>
      <c r="U422" s="7"/>
    </row>
    <row r="423" spans="1:21">
      <c r="A423" s="7"/>
      <c r="B423" s="7"/>
      <c r="C423" s="7"/>
      <c r="D423" s="7"/>
      <c r="E423" s="7"/>
      <c r="F423" s="7"/>
      <c r="G423" s="7"/>
      <c r="H423" s="7"/>
      <c r="I423" s="7"/>
      <c r="J423" s="7"/>
      <c r="K423" s="7"/>
      <c r="L423" s="7"/>
      <c r="N423" s="7"/>
      <c r="O423" s="7"/>
      <c r="Q423" s="7"/>
      <c r="R423" s="7"/>
      <c r="S423" s="7"/>
      <c r="T423" s="7"/>
      <c r="U423" s="7"/>
    </row>
    <row r="424" spans="1:21">
      <c r="A424" s="7"/>
      <c r="B424" s="7"/>
      <c r="C424" s="7"/>
      <c r="D424" s="7"/>
      <c r="E424" s="7"/>
      <c r="F424" s="7"/>
      <c r="G424" s="7"/>
      <c r="H424" s="7"/>
      <c r="I424" s="7"/>
      <c r="J424" s="7"/>
      <c r="K424" s="7"/>
      <c r="L424" s="7"/>
      <c r="N424" s="7"/>
      <c r="O424" s="7"/>
      <c r="Q424" s="7"/>
      <c r="R424" s="7"/>
      <c r="S424" s="7"/>
      <c r="T424" s="7"/>
      <c r="U424" s="7"/>
    </row>
    <row r="425" spans="1:21">
      <c r="A425" s="7"/>
      <c r="B425" s="7"/>
      <c r="C425" s="7"/>
      <c r="D425" s="7"/>
      <c r="E425" s="7"/>
      <c r="F425" s="7"/>
      <c r="G425" s="7"/>
      <c r="H425" s="7"/>
      <c r="I425" s="7"/>
      <c r="J425" s="7"/>
      <c r="K425" s="7"/>
      <c r="L425" s="7"/>
      <c r="N425" s="7"/>
      <c r="O425" s="7"/>
      <c r="Q425" s="7"/>
      <c r="R425" s="7"/>
      <c r="S425" s="7"/>
      <c r="T425" s="7"/>
      <c r="U425" s="7"/>
    </row>
    <row r="426" spans="1:21">
      <c r="A426" s="7"/>
      <c r="B426" s="7"/>
      <c r="C426" s="7"/>
      <c r="D426" s="7"/>
      <c r="E426" s="7"/>
      <c r="F426" s="7"/>
      <c r="G426" s="7"/>
      <c r="H426" s="7"/>
      <c r="I426" s="7"/>
      <c r="J426" s="7"/>
      <c r="K426" s="7"/>
      <c r="L426" s="7"/>
      <c r="N426" s="7"/>
      <c r="O426" s="7"/>
      <c r="Q426" s="7"/>
      <c r="R426" s="7"/>
      <c r="S426" s="7"/>
      <c r="T426" s="7"/>
      <c r="U426" s="7"/>
    </row>
    <row r="427" spans="1:21">
      <c r="A427" s="7"/>
      <c r="B427" s="7"/>
      <c r="C427" s="7"/>
      <c r="D427" s="7"/>
      <c r="E427" s="7"/>
      <c r="F427" s="7"/>
      <c r="G427" s="7"/>
      <c r="H427" s="7"/>
      <c r="I427" s="7"/>
      <c r="J427" s="7"/>
      <c r="K427" s="7"/>
      <c r="L427" s="7"/>
      <c r="N427" s="7"/>
      <c r="O427" s="7"/>
      <c r="Q427" s="7"/>
      <c r="R427" s="7"/>
      <c r="S427" s="7"/>
      <c r="T427" s="7"/>
      <c r="U427" s="7"/>
    </row>
    <row r="428" spans="1:21">
      <c r="A428" s="7"/>
      <c r="B428" s="7"/>
      <c r="C428" s="7"/>
      <c r="D428" s="7"/>
      <c r="E428" s="7"/>
      <c r="F428" s="7"/>
      <c r="G428" s="7"/>
      <c r="H428" s="7"/>
      <c r="I428" s="7"/>
      <c r="J428" s="7"/>
      <c r="K428" s="7"/>
      <c r="L428" s="7"/>
      <c r="N428" s="7"/>
      <c r="O428" s="7"/>
      <c r="Q428" s="7"/>
      <c r="R428" s="7"/>
      <c r="S428" s="7"/>
      <c r="T428" s="7"/>
      <c r="U428" s="7"/>
    </row>
    <row r="429" spans="1:21">
      <c r="A429" s="7"/>
      <c r="B429" s="7"/>
      <c r="C429" s="7"/>
      <c r="D429" s="7"/>
      <c r="E429" s="7"/>
      <c r="F429" s="7"/>
      <c r="G429" s="7"/>
      <c r="H429" s="7"/>
      <c r="I429" s="7"/>
      <c r="J429" s="7"/>
      <c r="K429" s="7"/>
      <c r="L429" s="7"/>
      <c r="N429" s="7"/>
      <c r="O429" s="7"/>
      <c r="Q429" s="7"/>
      <c r="R429" s="7"/>
      <c r="S429" s="7"/>
      <c r="T429" s="7"/>
      <c r="U429" s="7"/>
    </row>
    <row r="430" spans="1:21">
      <c r="A430" s="7"/>
      <c r="B430" s="7"/>
      <c r="C430" s="7"/>
      <c r="D430" s="7"/>
      <c r="E430" s="7"/>
      <c r="F430" s="7"/>
      <c r="G430" s="7"/>
      <c r="H430" s="7"/>
      <c r="I430" s="7"/>
      <c r="J430" s="7"/>
      <c r="K430" s="7"/>
      <c r="L430" s="7"/>
      <c r="N430" s="7"/>
      <c r="O430" s="7"/>
      <c r="Q430" s="7"/>
      <c r="R430" s="7"/>
      <c r="S430" s="7"/>
      <c r="T430" s="7"/>
      <c r="U430" s="7"/>
    </row>
    <row r="431" spans="1:21">
      <c r="A431" s="7"/>
      <c r="B431" s="7"/>
      <c r="C431" s="7"/>
      <c r="D431" s="7"/>
      <c r="E431" s="7"/>
      <c r="F431" s="7"/>
      <c r="G431" s="7"/>
      <c r="H431" s="7"/>
      <c r="I431" s="7"/>
      <c r="J431" s="7"/>
      <c r="K431" s="7"/>
      <c r="L431" s="7"/>
      <c r="N431" s="7"/>
      <c r="O431" s="7"/>
      <c r="Q431" s="7"/>
      <c r="R431" s="7"/>
      <c r="S431" s="7"/>
      <c r="T431" s="7"/>
      <c r="U431" s="7"/>
    </row>
    <row r="432" spans="1:21">
      <c r="A432" s="7"/>
      <c r="B432" s="7"/>
      <c r="C432" s="7"/>
      <c r="D432" s="7"/>
      <c r="E432" s="7"/>
      <c r="F432" s="7"/>
      <c r="G432" s="7"/>
      <c r="H432" s="7"/>
      <c r="I432" s="7"/>
      <c r="J432" s="7"/>
      <c r="K432" s="7"/>
      <c r="L432" s="7"/>
      <c r="N432" s="7"/>
      <c r="O432" s="7"/>
      <c r="Q432" s="7"/>
      <c r="R432" s="7"/>
      <c r="S432" s="7"/>
      <c r="T432" s="7"/>
      <c r="U432" s="7"/>
    </row>
    <row r="433" spans="1:21">
      <c r="A433" s="7"/>
      <c r="B433" s="7"/>
      <c r="C433" s="7"/>
      <c r="D433" s="7"/>
      <c r="E433" s="7"/>
      <c r="F433" s="7"/>
      <c r="G433" s="7"/>
      <c r="H433" s="7"/>
      <c r="I433" s="7"/>
      <c r="J433" s="7"/>
      <c r="K433" s="7"/>
      <c r="L433" s="7"/>
      <c r="N433" s="7"/>
      <c r="O433" s="7"/>
      <c r="Q433" s="7"/>
      <c r="R433" s="7"/>
      <c r="S433" s="7"/>
      <c r="T433" s="7"/>
      <c r="U433" s="7"/>
    </row>
    <row r="434" spans="1:21">
      <c r="A434" s="7"/>
      <c r="B434" s="7"/>
      <c r="C434" s="7"/>
      <c r="D434" s="7"/>
      <c r="E434" s="7"/>
      <c r="F434" s="7"/>
      <c r="G434" s="7"/>
      <c r="H434" s="7"/>
      <c r="I434" s="7"/>
      <c r="J434" s="7"/>
      <c r="K434" s="7"/>
      <c r="L434" s="7"/>
      <c r="N434" s="7"/>
      <c r="O434" s="7"/>
      <c r="Q434" s="7"/>
      <c r="R434" s="7"/>
      <c r="S434" s="7"/>
      <c r="T434" s="7"/>
      <c r="U434" s="7"/>
    </row>
    <row r="435" spans="1:21">
      <c r="A435" s="7"/>
      <c r="B435" s="7"/>
      <c r="C435" s="7"/>
      <c r="D435" s="7"/>
      <c r="E435" s="7"/>
      <c r="F435" s="7"/>
      <c r="G435" s="7"/>
      <c r="H435" s="7"/>
      <c r="I435" s="7"/>
      <c r="J435" s="7"/>
      <c r="K435" s="7"/>
      <c r="L435" s="7"/>
      <c r="N435" s="7"/>
      <c r="O435" s="7"/>
      <c r="Q435" s="7"/>
      <c r="R435" s="7"/>
      <c r="S435" s="7"/>
      <c r="T435" s="7"/>
      <c r="U435" s="7"/>
    </row>
    <row r="436" spans="1:21">
      <c r="A436" s="7"/>
      <c r="B436" s="7"/>
      <c r="C436" s="7"/>
      <c r="D436" s="7"/>
      <c r="E436" s="7"/>
      <c r="F436" s="7"/>
      <c r="G436" s="7"/>
      <c r="H436" s="7"/>
      <c r="I436" s="7"/>
      <c r="J436" s="7"/>
      <c r="K436" s="7"/>
      <c r="L436" s="7"/>
      <c r="N436" s="7"/>
      <c r="O436" s="7"/>
      <c r="Q436" s="7"/>
      <c r="R436" s="7"/>
      <c r="S436" s="7"/>
      <c r="T436" s="7"/>
      <c r="U436" s="7"/>
    </row>
    <row r="437" spans="1:21">
      <c r="A437" s="7"/>
      <c r="B437" s="7"/>
      <c r="C437" s="7"/>
      <c r="D437" s="7"/>
      <c r="E437" s="7"/>
      <c r="F437" s="7"/>
      <c r="G437" s="7"/>
      <c r="H437" s="7"/>
      <c r="I437" s="7"/>
      <c r="J437" s="7"/>
      <c r="K437" s="7"/>
      <c r="L437" s="7"/>
      <c r="N437" s="7"/>
      <c r="O437" s="7"/>
      <c r="Q437" s="7"/>
      <c r="R437" s="7"/>
      <c r="S437" s="7"/>
      <c r="T437" s="7"/>
      <c r="U437" s="7"/>
    </row>
    <row r="438" spans="1:21">
      <c r="A438" s="7"/>
      <c r="B438" s="7"/>
      <c r="C438" s="7"/>
      <c r="D438" s="7"/>
      <c r="E438" s="7"/>
      <c r="F438" s="7"/>
      <c r="G438" s="7"/>
      <c r="H438" s="7"/>
      <c r="I438" s="7"/>
      <c r="J438" s="7"/>
      <c r="K438" s="7"/>
      <c r="L438" s="7"/>
      <c r="N438" s="7"/>
      <c r="O438" s="7"/>
      <c r="Q438" s="7"/>
      <c r="R438" s="7"/>
      <c r="S438" s="7"/>
      <c r="T438" s="7"/>
      <c r="U438" s="7"/>
    </row>
    <row r="439" spans="1:21">
      <c r="A439" s="7"/>
      <c r="B439" s="7"/>
      <c r="C439" s="7"/>
      <c r="D439" s="7"/>
      <c r="E439" s="7"/>
      <c r="F439" s="7"/>
      <c r="G439" s="7"/>
      <c r="H439" s="7"/>
      <c r="I439" s="7"/>
      <c r="J439" s="7"/>
      <c r="K439" s="7"/>
      <c r="L439" s="7"/>
      <c r="N439" s="7"/>
      <c r="O439" s="7"/>
      <c r="Q439" s="7"/>
      <c r="R439" s="7"/>
      <c r="S439" s="7"/>
      <c r="T439" s="7"/>
      <c r="U439" s="7"/>
    </row>
    <row r="440" spans="1:21">
      <c r="A440" s="7"/>
      <c r="B440" s="7"/>
      <c r="C440" s="7"/>
      <c r="D440" s="7"/>
      <c r="E440" s="7"/>
      <c r="F440" s="7"/>
      <c r="G440" s="7"/>
      <c r="H440" s="7"/>
      <c r="I440" s="7"/>
      <c r="J440" s="7"/>
      <c r="K440" s="7"/>
      <c r="L440" s="7"/>
      <c r="N440" s="7"/>
      <c r="O440" s="7"/>
      <c r="Q440" s="7"/>
      <c r="R440" s="7"/>
      <c r="S440" s="7"/>
      <c r="T440" s="7"/>
      <c r="U440" s="7"/>
    </row>
    <row r="441" spans="1:21">
      <c r="A441" s="7"/>
      <c r="B441" s="7"/>
      <c r="C441" s="7"/>
      <c r="D441" s="7"/>
      <c r="E441" s="7"/>
      <c r="F441" s="7"/>
      <c r="G441" s="7"/>
      <c r="H441" s="7"/>
      <c r="I441" s="7"/>
      <c r="J441" s="7"/>
      <c r="K441" s="7"/>
      <c r="L441" s="7"/>
      <c r="N441" s="7"/>
      <c r="O441" s="7"/>
      <c r="Q441" s="7"/>
      <c r="R441" s="7"/>
      <c r="S441" s="7"/>
      <c r="T441" s="7"/>
      <c r="U441" s="7"/>
    </row>
    <row r="442" spans="1:21">
      <c r="A442" s="7"/>
      <c r="B442" s="7"/>
      <c r="C442" s="7"/>
      <c r="D442" s="7"/>
      <c r="E442" s="7"/>
      <c r="F442" s="7"/>
      <c r="G442" s="7"/>
      <c r="H442" s="7"/>
      <c r="I442" s="7"/>
      <c r="J442" s="7"/>
      <c r="K442" s="7"/>
      <c r="L442" s="7"/>
      <c r="N442" s="7"/>
      <c r="O442" s="7"/>
      <c r="Q442" s="7"/>
      <c r="R442" s="7"/>
      <c r="S442" s="7"/>
      <c r="T442" s="7"/>
      <c r="U442" s="7"/>
    </row>
    <row r="443" spans="1:21">
      <c r="A443" s="7"/>
      <c r="B443" s="7"/>
      <c r="C443" s="7"/>
      <c r="D443" s="7"/>
      <c r="E443" s="7"/>
      <c r="F443" s="7"/>
      <c r="G443" s="7"/>
      <c r="H443" s="7"/>
      <c r="I443" s="7"/>
      <c r="J443" s="7"/>
      <c r="K443" s="7"/>
      <c r="L443" s="7"/>
      <c r="N443" s="7"/>
      <c r="O443" s="7"/>
      <c r="Q443" s="7"/>
      <c r="R443" s="7"/>
      <c r="S443" s="7"/>
      <c r="T443" s="7"/>
      <c r="U443" s="7"/>
    </row>
    <row r="444" spans="1:21">
      <c r="A444" s="7"/>
      <c r="B444" s="7"/>
      <c r="C444" s="7"/>
      <c r="D444" s="7"/>
      <c r="E444" s="7"/>
      <c r="F444" s="7"/>
      <c r="G444" s="7"/>
      <c r="H444" s="7"/>
      <c r="I444" s="7"/>
      <c r="J444" s="7"/>
      <c r="K444" s="7"/>
      <c r="L444" s="7"/>
      <c r="N444" s="7"/>
      <c r="O444" s="7"/>
      <c r="Q444" s="7"/>
      <c r="R444" s="7"/>
      <c r="S444" s="7"/>
      <c r="T444" s="7"/>
      <c r="U444" s="7"/>
    </row>
    <row r="445" spans="1:21">
      <c r="A445" s="7"/>
      <c r="B445" s="7"/>
      <c r="C445" s="7"/>
      <c r="D445" s="7"/>
      <c r="E445" s="7"/>
      <c r="F445" s="7"/>
      <c r="G445" s="7"/>
      <c r="H445" s="7"/>
      <c r="I445" s="7"/>
      <c r="J445" s="7"/>
      <c r="K445" s="7"/>
      <c r="L445" s="7"/>
      <c r="N445" s="7"/>
      <c r="O445" s="7"/>
      <c r="Q445" s="7"/>
      <c r="R445" s="7"/>
      <c r="S445" s="7"/>
      <c r="T445" s="7"/>
      <c r="U445" s="7"/>
    </row>
    <row r="446" spans="1:21">
      <c r="A446" s="7"/>
      <c r="B446" s="7"/>
      <c r="C446" s="7"/>
      <c r="D446" s="7"/>
      <c r="E446" s="7"/>
      <c r="F446" s="7"/>
      <c r="G446" s="7"/>
      <c r="H446" s="7"/>
      <c r="I446" s="7"/>
      <c r="J446" s="7"/>
      <c r="K446" s="7"/>
      <c r="L446" s="7"/>
      <c r="N446" s="7"/>
      <c r="O446" s="7"/>
      <c r="Q446" s="7"/>
      <c r="R446" s="7"/>
      <c r="S446" s="7"/>
      <c r="T446" s="7"/>
      <c r="U446" s="7"/>
    </row>
    <row r="447" spans="1:21">
      <c r="A447" s="7"/>
      <c r="B447" s="7"/>
      <c r="C447" s="7"/>
      <c r="D447" s="7"/>
      <c r="E447" s="7"/>
      <c r="F447" s="7"/>
      <c r="G447" s="7"/>
      <c r="H447" s="7"/>
      <c r="I447" s="7"/>
      <c r="J447" s="7"/>
      <c r="K447" s="7"/>
      <c r="L447" s="7"/>
      <c r="N447" s="7"/>
      <c r="O447" s="7"/>
      <c r="Q447" s="7"/>
      <c r="R447" s="7"/>
      <c r="S447" s="7"/>
      <c r="T447" s="7"/>
      <c r="U447" s="7"/>
    </row>
    <row r="448" spans="1:21">
      <c r="A448" s="7"/>
      <c r="B448" s="7"/>
      <c r="C448" s="7"/>
      <c r="D448" s="7"/>
      <c r="E448" s="7"/>
      <c r="F448" s="7"/>
      <c r="G448" s="7"/>
      <c r="H448" s="7"/>
      <c r="I448" s="7"/>
      <c r="J448" s="7"/>
      <c r="K448" s="7"/>
      <c r="L448" s="7"/>
      <c r="N448" s="7"/>
      <c r="O448" s="7"/>
      <c r="Q448" s="7"/>
      <c r="R448" s="7"/>
      <c r="S448" s="7"/>
      <c r="T448" s="7"/>
      <c r="U448" s="7"/>
    </row>
    <row r="449" spans="1:21">
      <c r="A449" s="7"/>
      <c r="B449" s="7"/>
      <c r="C449" s="7"/>
      <c r="D449" s="7"/>
      <c r="E449" s="7"/>
      <c r="F449" s="7"/>
      <c r="G449" s="7"/>
      <c r="H449" s="7"/>
      <c r="I449" s="7"/>
      <c r="J449" s="7"/>
      <c r="K449" s="7"/>
      <c r="L449" s="7"/>
      <c r="N449" s="7"/>
      <c r="O449" s="7"/>
      <c r="Q449" s="7"/>
      <c r="R449" s="7"/>
      <c r="S449" s="7"/>
      <c r="T449" s="7"/>
      <c r="U449" s="7"/>
    </row>
    <row r="450" spans="1:21">
      <c r="A450" s="7"/>
      <c r="B450" s="7"/>
      <c r="C450" s="7"/>
      <c r="D450" s="7"/>
      <c r="E450" s="7"/>
      <c r="F450" s="7"/>
      <c r="G450" s="7"/>
      <c r="H450" s="7"/>
      <c r="I450" s="7"/>
      <c r="J450" s="7"/>
      <c r="K450" s="7"/>
      <c r="L450" s="7"/>
      <c r="N450" s="7"/>
      <c r="O450" s="7"/>
      <c r="Q450" s="7"/>
      <c r="R450" s="7"/>
      <c r="S450" s="7"/>
      <c r="T450" s="7"/>
      <c r="U450" s="7"/>
    </row>
    <row r="451" spans="1:21">
      <c r="A451" s="7"/>
      <c r="B451" s="7"/>
      <c r="C451" s="7"/>
      <c r="D451" s="7"/>
      <c r="E451" s="7"/>
      <c r="F451" s="7"/>
      <c r="G451" s="7"/>
      <c r="H451" s="7"/>
      <c r="I451" s="7"/>
      <c r="J451" s="7"/>
      <c r="K451" s="7"/>
      <c r="L451" s="7"/>
      <c r="N451" s="7"/>
      <c r="O451" s="7"/>
      <c r="Q451" s="7"/>
      <c r="R451" s="7"/>
      <c r="S451" s="7"/>
      <c r="T451" s="7"/>
      <c r="U451" s="7"/>
    </row>
    <row r="452" spans="1:21">
      <c r="A452" s="7"/>
      <c r="B452" s="7"/>
      <c r="C452" s="7"/>
      <c r="D452" s="7"/>
      <c r="E452" s="7"/>
      <c r="F452" s="7"/>
      <c r="G452" s="7"/>
      <c r="H452" s="7"/>
      <c r="I452" s="7"/>
      <c r="J452" s="7"/>
      <c r="K452" s="7"/>
      <c r="L452" s="7"/>
      <c r="N452" s="7"/>
      <c r="O452" s="7"/>
      <c r="Q452" s="7"/>
      <c r="R452" s="7"/>
      <c r="S452" s="7"/>
      <c r="T452" s="7"/>
      <c r="U452" s="7"/>
    </row>
    <row r="453" spans="1:21">
      <c r="A453" s="7"/>
      <c r="B453" s="7"/>
      <c r="C453" s="7"/>
      <c r="D453" s="7"/>
      <c r="E453" s="7"/>
      <c r="F453" s="7"/>
      <c r="G453" s="7"/>
      <c r="H453" s="7"/>
      <c r="I453" s="7"/>
      <c r="J453" s="7"/>
      <c r="K453" s="7"/>
      <c r="L453" s="7"/>
      <c r="N453" s="7"/>
      <c r="O453" s="7"/>
      <c r="Q453" s="7"/>
      <c r="R453" s="7"/>
      <c r="S453" s="7"/>
      <c r="T453" s="7"/>
      <c r="U453" s="7"/>
    </row>
    <row r="454" spans="1:21">
      <c r="A454" s="7"/>
      <c r="B454" s="7"/>
      <c r="C454" s="7"/>
      <c r="D454" s="7"/>
      <c r="E454" s="7"/>
      <c r="F454" s="7"/>
      <c r="G454" s="7"/>
      <c r="H454" s="7"/>
      <c r="I454" s="7"/>
      <c r="J454" s="7"/>
      <c r="K454" s="7"/>
      <c r="L454" s="7"/>
      <c r="N454" s="7"/>
      <c r="O454" s="7"/>
      <c r="Q454" s="7"/>
      <c r="R454" s="7"/>
      <c r="S454" s="7"/>
      <c r="T454" s="7"/>
      <c r="U454" s="7"/>
    </row>
    <row r="455" spans="1:21">
      <c r="A455" s="7"/>
      <c r="B455" s="7"/>
      <c r="C455" s="7"/>
      <c r="D455" s="7"/>
      <c r="E455" s="7"/>
      <c r="F455" s="7"/>
      <c r="G455" s="7"/>
      <c r="H455" s="7"/>
      <c r="I455" s="7"/>
      <c r="J455" s="7"/>
      <c r="K455" s="7"/>
      <c r="L455" s="7"/>
      <c r="N455" s="7"/>
      <c r="O455" s="7"/>
      <c r="Q455" s="7"/>
      <c r="R455" s="7"/>
      <c r="S455" s="7"/>
      <c r="T455" s="7"/>
      <c r="U455" s="7"/>
    </row>
    <row r="456" spans="1:21">
      <c r="A456" s="7"/>
      <c r="B456" s="7"/>
      <c r="C456" s="7"/>
      <c r="D456" s="7"/>
      <c r="E456" s="7"/>
      <c r="F456" s="7"/>
      <c r="G456" s="7"/>
      <c r="H456" s="7"/>
      <c r="I456" s="7"/>
      <c r="J456" s="7"/>
      <c r="K456" s="7"/>
      <c r="L456" s="7"/>
      <c r="N456" s="7"/>
      <c r="O456" s="7"/>
      <c r="Q456" s="7"/>
      <c r="R456" s="7"/>
      <c r="S456" s="7"/>
      <c r="T456" s="7"/>
      <c r="U456" s="7"/>
    </row>
    <row r="457" spans="1:21">
      <c r="A457" s="7"/>
      <c r="B457" s="7"/>
      <c r="C457" s="7"/>
      <c r="D457" s="7"/>
      <c r="E457" s="7"/>
      <c r="F457" s="7"/>
      <c r="G457" s="7"/>
      <c r="H457" s="7"/>
      <c r="I457" s="7"/>
      <c r="J457" s="7"/>
      <c r="K457" s="7"/>
      <c r="L457" s="7"/>
      <c r="N457" s="7"/>
      <c r="O457" s="7"/>
      <c r="Q457" s="7"/>
      <c r="R457" s="7"/>
      <c r="S457" s="7"/>
      <c r="T457" s="7"/>
      <c r="U457" s="7"/>
    </row>
    <row r="458" spans="1:21">
      <c r="A458" s="7"/>
      <c r="B458" s="7"/>
      <c r="C458" s="7"/>
      <c r="D458" s="7"/>
      <c r="E458" s="7"/>
      <c r="F458" s="7"/>
      <c r="G458" s="7"/>
      <c r="H458" s="7"/>
      <c r="I458" s="7"/>
      <c r="J458" s="7"/>
      <c r="K458" s="7"/>
      <c r="L458" s="7"/>
      <c r="N458" s="7"/>
      <c r="O458" s="7"/>
      <c r="Q458" s="7"/>
      <c r="R458" s="7"/>
      <c r="S458" s="7"/>
      <c r="T458" s="7"/>
      <c r="U458" s="7"/>
    </row>
    <row r="459" spans="1:21">
      <c r="A459" s="7"/>
      <c r="B459" s="7"/>
      <c r="C459" s="7"/>
      <c r="D459" s="7"/>
      <c r="E459" s="7"/>
      <c r="F459" s="7"/>
      <c r="G459" s="7"/>
      <c r="H459" s="7"/>
      <c r="I459" s="7"/>
      <c r="J459" s="7"/>
      <c r="K459" s="7"/>
      <c r="L459" s="7"/>
      <c r="N459" s="7"/>
      <c r="O459" s="7"/>
      <c r="Q459" s="7"/>
      <c r="R459" s="7"/>
      <c r="S459" s="7"/>
      <c r="T459" s="7"/>
      <c r="U459" s="7"/>
    </row>
    <row r="460" spans="1:21">
      <c r="A460" s="7"/>
      <c r="B460" s="7"/>
      <c r="C460" s="7"/>
      <c r="D460" s="7"/>
      <c r="E460" s="7"/>
      <c r="F460" s="7"/>
      <c r="G460" s="7"/>
      <c r="H460" s="7"/>
      <c r="I460" s="7"/>
      <c r="J460" s="7"/>
      <c r="K460" s="7"/>
      <c r="L460" s="7"/>
      <c r="N460" s="7"/>
      <c r="O460" s="7"/>
      <c r="Q460" s="7"/>
      <c r="R460" s="7"/>
      <c r="S460" s="7"/>
      <c r="T460" s="7"/>
      <c r="U460" s="7"/>
    </row>
    <row r="461" spans="1:21">
      <c r="A461" s="7"/>
      <c r="B461" s="7"/>
      <c r="C461" s="7"/>
      <c r="D461" s="7"/>
      <c r="E461" s="7"/>
      <c r="F461" s="7"/>
      <c r="G461" s="7"/>
      <c r="H461" s="7"/>
      <c r="I461" s="7"/>
      <c r="J461" s="7"/>
      <c r="K461" s="7"/>
      <c r="L461" s="7"/>
      <c r="N461" s="7"/>
      <c r="O461" s="7"/>
      <c r="Q461" s="7"/>
      <c r="R461" s="7"/>
      <c r="S461" s="7"/>
      <c r="T461" s="7"/>
      <c r="U461" s="7"/>
    </row>
    <row r="462" spans="1:21">
      <c r="A462" s="7"/>
      <c r="B462" s="7"/>
      <c r="C462" s="7"/>
      <c r="D462" s="7"/>
      <c r="E462" s="7"/>
      <c r="F462" s="7"/>
      <c r="G462" s="7"/>
      <c r="H462" s="7"/>
      <c r="I462" s="7"/>
      <c r="J462" s="7"/>
      <c r="K462" s="7"/>
      <c r="L462" s="7"/>
      <c r="N462" s="7"/>
      <c r="O462" s="7"/>
      <c r="Q462" s="7"/>
      <c r="R462" s="7"/>
      <c r="S462" s="7"/>
      <c r="T462" s="7"/>
      <c r="U462" s="7"/>
    </row>
    <row r="463" spans="1:21">
      <c r="A463" s="7"/>
      <c r="B463" s="7"/>
      <c r="C463" s="7"/>
      <c r="D463" s="7"/>
      <c r="E463" s="7"/>
      <c r="F463" s="7"/>
      <c r="G463" s="7"/>
      <c r="H463" s="7"/>
      <c r="I463" s="7"/>
      <c r="J463" s="7"/>
      <c r="K463" s="7"/>
      <c r="L463" s="7"/>
      <c r="N463" s="7"/>
      <c r="O463" s="7"/>
      <c r="Q463" s="7"/>
      <c r="R463" s="7"/>
      <c r="S463" s="7"/>
      <c r="T463" s="7"/>
      <c r="U463" s="7"/>
    </row>
    <row r="464" spans="1:21">
      <c r="A464" s="7"/>
      <c r="B464" s="7"/>
      <c r="C464" s="7"/>
      <c r="D464" s="7"/>
      <c r="E464" s="7"/>
      <c r="F464" s="7"/>
      <c r="G464" s="7"/>
      <c r="H464" s="7"/>
      <c r="I464" s="7"/>
      <c r="J464" s="7"/>
      <c r="K464" s="7"/>
      <c r="L464" s="7"/>
      <c r="N464" s="7"/>
      <c r="O464" s="7"/>
      <c r="Q464" s="7"/>
      <c r="R464" s="7"/>
      <c r="S464" s="7"/>
      <c r="T464" s="7"/>
      <c r="U464" s="7"/>
    </row>
    <row r="465" spans="1:21">
      <c r="A465" s="7"/>
      <c r="B465" s="7"/>
      <c r="C465" s="7"/>
      <c r="D465" s="7"/>
      <c r="E465" s="7"/>
      <c r="F465" s="7"/>
      <c r="G465" s="7"/>
      <c r="H465" s="7"/>
      <c r="I465" s="7"/>
      <c r="J465" s="7"/>
      <c r="K465" s="7"/>
      <c r="L465" s="7"/>
      <c r="N465" s="7"/>
      <c r="O465" s="7"/>
      <c r="Q465" s="7"/>
      <c r="R465" s="7"/>
      <c r="S465" s="7"/>
      <c r="T465" s="7"/>
      <c r="U465" s="7"/>
    </row>
    <row r="466" spans="1:21">
      <c r="A466" s="7"/>
      <c r="B466" s="7"/>
      <c r="C466" s="7"/>
      <c r="D466" s="7"/>
      <c r="E466" s="7"/>
      <c r="F466" s="7"/>
      <c r="G466" s="7"/>
      <c r="H466" s="7"/>
      <c r="I466" s="7"/>
      <c r="J466" s="7"/>
      <c r="K466" s="7"/>
      <c r="L466" s="7"/>
      <c r="N466" s="7"/>
      <c r="O466" s="7"/>
      <c r="Q466" s="7"/>
      <c r="R466" s="7"/>
      <c r="S466" s="7"/>
      <c r="T466" s="7"/>
      <c r="U466" s="7"/>
    </row>
    <row r="467" spans="1:21">
      <c r="A467" s="7"/>
      <c r="B467" s="7"/>
      <c r="C467" s="7"/>
      <c r="D467" s="7"/>
      <c r="E467" s="7"/>
      <c r="F467" s="7"/>
      <c r="G467" s="7"/>
      <c r="H467" s="7"/>
      <c r="I467" s="7"/>
      <c r="J467" s="7"/>
      <c r="K467" s="7"/>
      <c r="L467" s="7"/>
      <c r="N467" s="7"/>
      <c r="O467" s="7"/>
      <c r="Q467" s="7"/>
      <c r="R467" s="7"/>
      <c r="S467" s="7"/>
      <c r="T467" s="7"/>
      <c r="U467" s="7"/>
    </row>
    <row r="468" spans="1:21">
      <c r="A468" s="7"/>
      <c r="B468" s="7"/>
      <c r="C468" s="7"/>
      <c r="D468" s="7"/>
      <c r="E468" s="7"/>
      <c r="F468" s="7"/>
      <c r="G468" s="7"/>
      <c r="H468" s="7"/>
      <c r="I468" s="7"/>
      <c r="J468" s="7"/>
      <c r="K468" s="7"/>
      <c r="L468" s="7"/>
      <c r="N468" s="7"/>
      <c r="O468" s="7"/>
      <c r="Q468" s="7"/>
      <c r="R468" s="7"/>
      <c r="S468" s="7"/>
      <c r="T468" s="7"/>
      <c r="U468" s="7"/>
    </row>
    <row r="469" spans="1:21">
      <c r="A469" s="7"/>
      <c r="B469" s="7"/>
      <c r="C469" s="7"/>
      <c r="D469" s="7"/>
      <c r="E469" s="7"/>
      <c r="F469" s="7"/>
      <c r="G469" s="7"/>
      <c r="H469" s="7"/>
      <c r="I469" s="7"/>
      <c r="J469" s="7"/>
      <c r="K469" s="7"/>
      <c r="L469" s="7"/>
      <c r="N469" s="7"/>
      <c r="O469" s="7"/>
      <c r="Q469" s="7"/>
      <c r="R469" s="7"/>
      <c r="S469" s="7"/>
      <c r="T469" s="7"/>
      <c r="U469" s="7"/>
    </row>
    <row r="470" spans="1:21">
      <c r="A470" s="7"/>
      <c r="B470" s="7"/>
      <c r="C470" s="7"/>
      <c r="D470" s="7"/>
      <c r="E470" s="7"/>
      <c r="F470" s="7"/>
      <c r="G470" s="7"/>
      <c r="H470" s="7"/>
      <c r="I470" s="7"/>
      <c r="J470" s="7"/>
      <c r="K470" s="7"/>
      <c r="L470" s="7"/>
      <c r="N470" s="7"/>
      <c r="O470" s="7"/>
      <c r="Q470" s="7"/>
      <c r="R470" s="7"/>
      <c r="S470" s="7"/>
      <c r="T470" s="7"/>
      <c r="U470" s="7"/>
    </row>
    <row r="471" spans="1:21">
      <c r="A471" s="7"/>
      <c r="B471" s="7"/>
      <c r="C471" s="7"/>
      <c r="D471" s="7"/>
      <c r="E471" s="7"/>
      <c r="F471" s="7"/>
      <c r="G471" s="7"/>
      <c r="H471" s="7"/>
      <c r="I471" s="7"/>
      <c r="J471" s="7"/>
      <c r="K471" s="7"/>
      <c r="L471" s="7"/>
      <c r="N471" s="7"/>
      <c r="O471" s="7"/>
      <c r="Q471" s="7"/>
      <c r="R471" s="7"/>
      <c r="S471" s="7"/>
      <c r="T471" s="7"/>
      <c r="U471" s="7"/>
    </row>
    <row r="472" spans="1:21">
      <c r="A472" s="7"/>
      <c r="B472" s="7"/>
      <c r="C472" s="7"/>
      <c r="D472" s="7"/>
      <c r="E472" s="7"/>
      <c r="F472" s="7"/>
      <c r="G472" s="7"/>
      <c r="H472" s="7"/>
      <c r="I472" s="7"/>
      <c r="J472" s="7"/>
      <c r="K472" s="7"/>
      <c r="L472" s="7"/>
      <c r="N472" s="7"/>
      <c r="O472" s="7"/>
      <c r="Q472" s="7"/>
      <c r="R472" s="7"/>
      <c r="S472" s="7"/>
      <c r="T472" s="7"/>
      <c r="U472" s="7"/>
    </row>
    <row r="473" spans="1:21">
      <c r="A473" s="7"/>
      <c r="B473" s="7"/>
      <c r="C473" s="7"/>
      <c r="D473" s="7"/>
      <c r="E473" s="7"/>
      <c r="F473" s="7"/>
      <c r="G473" s="7"/>
      <c r="H473" s="7"/>
      <c r="I473" s="7"/>
      <c r="J473" s="7"/>
      <c r="K473" s="7"/>
      <c r="L473" s="7"/>
      <c r="N473" s="7"/>
      <c r="O473" s="7"/>
      <c r="Q473" s="7"/>
      <c r="R473" s="7"/>
      <c r="S473" s="7"/>
      <c r="T473" s="7"/>
      <c r="U473" s="7"/>
    </row>
    <row r="474" spans="1:21">
      <c r="A474" s="7"/>
      <c r="B474" s="7"/>
      <c r="C474" s="7"/>
      <c r="D474" s="7"/>
      <c r="E474" s="7"/>
      <c r="F474" s="7"/>
      <c r="G474" s="7"/>
      <c r="H474" s="7"/>
      <c r="I474" s="7"/>
      <c r="J474" s="7"/>
      <c r="K474" s="7"/>
      <c r="L474" s="7"/>
      <c r="N474" s="7"/>
      <c r="O474" s="7"/>
      <c r="Q474" s="7"/>
      <c r="R474" s="7"/>
      <c r="S474" s="7"/>
      <c r="T474" s="7"/>
      <c r="U474" s="7"/>
    </row>
    <row r="475" spans="1:21">
      <c r="A475" s="7"/>
      <c r="B475" s="7"/>
      <c r="C475" s="7"/>
      <c r="D475" s="7"/>
      <c r="E475" s="7"/>
      <c r="F475" s="7"/>
      <c r="G475" s="7"/>
      <c r="H475" s="7"/>
      <c r="I475" s="7"/>
      <c r="J475" s="7"/>
      <c r="K475" s="7"/>
      <c r="L475" s="7"/>
      <c r="N475" s="7"/>
      <c r="O475" s="7"/>
      <c r="Q475" s="7"/>
      <c r="R475" s="7"/>
      <c r="S475" s="7"/>
      <c r="T475" s="7"/>
      <c r="U475" s="7"/>
    </row>
    <row r="476" spans="1:21">
      <c r="A476" s="7"/>
      <c r="B476" s="7"/>
      <c r="C476" s="7"/>
      <c r="D476" s="7"/>
      <c r="E476" s="7"/>
      <c r="F476" s="7"/>
      <c r="G476" s="7"/>
      <c r="H476" s="7"/>
      <c r="I476" s="7"/>
      <c r="J476" s="7"/>
      <c r="K476" s="7"/>
      <c r="L476" s="7"/>
      <c r="N476" s="7"/>
      <c r="O476" s="7"/>
      <c r="Q476" s="7"/>
      <c r="R476" s="7"/>
      <c r="S476" s="7"/>
      <c r="T476" s="7"/>
      <c r="U476" s="7"/>
    </row>
    <row r="477" spans="1:21">
      <c r="A477" s="7"/>
      <c r="B477" s="7"/>
      <c r="C477" s="7"/>
      <c r="D477" s="7"/>
      <c r="E477" s="7"/>
      <c r="F477" s="7"/>
      <c r="G477" s="7"/>
      <c r="H477" s="7"/>
      <c r="I477" s="7"/>
      <c r="J477" s="7"/>
      <c r="K477" s="7"/>
      <c r="L477" s="7"/>
      <c r="N477" s="7"/>
      <c r="O477" s="7"/>
      <c r="Q477" s="7"/>
      <c r="R477" s="7"/>
      <c r="S477" s="7"/>
      <c r="T477" s="7"/>
      <c r="U477" s="7"/>
    </row>
    <row r="478" spans="1:21">
      <c r="A478" s="7"/>
      <c r="B478" s="7"/>
      <c r="C478" s="7"/>
      <c r="D478" s="7"/>
      <c r="E478" s="7"/>
      <c r="F478" s="7"/>
      <c r="G478" s="7"/>
      <c r="H478" s="7"/>
      <c r="I478" s="7"/>
      <c r="J478" s="7"/>
      <c r="K478" s="7"/>
      <c r="L478" s="7"/>
      <c r="N478" s="7"/>
      <c r="O478" s="7"/>
      <c r="Q478" s="7"/>
      <c r="R478" s="7"/>
      <c r="S478" s="7"/>
      <c r="T478" s="7"/>
      <c r="U478" s="7"/>
    </row>
    <row r="479" spans="1:21">
      <c r="A479" s="7"/>
      <c r="B479" s="7"/>
      <c r="C479" s="7"/>
      <c r="D479" s="7"/>
      <c r="E479" s="7"/>
      <c r="F479" s="7"/>
      <c r="G479" s="7"/>
      <c r="H479" s="7"/>
      <c r="I479" s="7"/>
      <c r="J479" s="7"/>
      <c r="K479" s="7"/>
      <c r="L479" s="7"/>
      <c r="N479" s="7"/>
      <c r="O479" s="7"/>
      <c r="Q479" s="7"/>
      <c r="R479" s="7"/>
      <c r="S479" s="7"/>
      <c r="T479" s="7"/>
      <c r="U479" s="7"/>
    </row>
    <row r="480" spans="1:21">
      <c r="A480" s="7"/>
      <c r="B480" s="7"/>
      <c r="C480" s="7"/>
      <c r="D480" s="7"/>
      <c r="E480" s="7"/>
      <c r="F480" s="7"/>
      <c r="G480" s="7"/>
      <c r="H480" s="7"/>
      <c r="I480" s="7"/>
      <c r="J480" s="7"/>
      <c r="K480" s="7"/>
      <c r="L480" s="7"/>
      <c r="N480" s="7"/>
      <c r="O480" s="7"/>
      <c r="Q480" s="7"/>
      <c r="R480" s="7"/>
      <c r="S480" s="7"/>
      <c r="T480" s="7"/>
      <c r="U480" s="7"/>
    </row>
    <row r="481" spans="1:21">
      <c r="A481" s="7"/>
      <c r="B481" s="7"/>
      <c r="C481" s="7"/>
      <c r="D481" s="7"/>
      <c r="E481" s="7"/>
      <c r="F481" s="7"/>
      <c r="G481" s="7"/>
      <c r="H481" s="7"/>
      <c r="I481" s="7"/>
      <c r="J481" s="7"/>
      <c r="K481" s="7"/>
      <c r="L481" s="7"/>
      <c r="N481" s="7"/>
      <c r="O481" s="7"/>
      <c r="Q481" s="7"/>
      <c r="R481" s="7"/>
      <c r="S481" s="7"/>
      <c r="T481" s="7"/>
      <c r="U481" s="7"/>
    </row>
    <row r="482" spans="1:21">
      <c r="A482" s="7"/>
      <c r="B482" s="7"/>
      <c r="C482" s="7"/>
      <c r="D482" s="7"/>
      <c r="E482" s="7"/>
      <c r="F482" s="7"/>
      <c r="G482" s="7"/>
      <c r="H482" s="7"/>
      <c r="I482" s="7"/>
      <c r="J482" s="7"/>
      <c r="K482" s="7"/>
      <c r="L482" s="7"/>
      <c r="N482" s="7"/>
      <c r="O482" s="7"/>
      <c r="Q482" s="7"/>
      <c r="R482" s="7"/>
      <c r="S482" s="7"/>
      <c r="T482" s="7"/>
      <c r="U482" s="7"/>
    </row>
    <row r="483" spans="1:21">
      <c r="A483" s="7"/>
      <c r="B483" s="7"/>
      <c r="C483" s="7"/>
      <c r="D483" s="7"/>
      <c r="E483" s="7"/>
      <c r="F483" s="7"/>
      <c r="G483" s="7"/>
      <c r="H483" s="7"/>
      <c r="I483" s="7"/>
      <c r="J483" s="7"/>
      <c r="K483" s="7"/>
      <c r="L483" s="7"/>
      <c r="N483" s="7"/>
      <c r="O483" s="7"/>
      <c r="Q483" s="7"/>
      <c r="R483" s="7"/>
      <c r="S483" s="7"/>
      <c r="T483" s="7"/>
      <c r="U483" s="7"/>
    </row>
    <row r="484" spans="1:21">
      <c r="A484" s="7"/>
      <c r="B484" s="7"/>
      <c r="C484" s="7"/>
      <c r="D484" s="7"/>
      <c r="E484" s="7"/>
      <c r="F484" s="7"/>
      <c r="G484" s="7"/>
      <c r="H484" s="7"/>
      <c r="I484" s="7"/>
      <c r="J484" s="7"/>
      <c r="K484" s="7"/>
      <c r="L484" s="7"/>
      <c r="N484" s="7"/>
      <c r="O484" s="7"/>
      <c r="Q484" s="7"/>
      <c r="R484" s="7"/>
      <c r="S484" s="7"/>
      <c r="T484" s="7"/>
      <c r="U484" s="7"/>
    </row>
    <row r="485" spans="1:21">
      <c r="A485" s="7"/>
      <c r="B485" s="7"/>
      <c r="C485" s="7"/>
      <c r="D485" s="7"/>
      <c r="E485" s="7"/>
      <c r="F485" s="7"/>
      <c r="G485" s="7"/>
      <c r="H485" s="7"/>
      <c r="I485" s="7"/>
      <c r="J485" s="7"/>
      <c r="K485" s="7"/>
      <c r="L485" s="7"/>
      <c r="N485" s="7"/>
      <c r="O485" s="7"/>
      <c r="Q485" s="7"/>
      <c r="R485" s="7"/>
      <c r="S485" s="7"/>
      <c r="T485" s="7"/>
      <c r="U485" s="7"/>
    </row>
    <row r="486" spans="1:21">
      <c r="A486" s="7"/>
      <c r="B486" s="7"/>
      <c r="C486" s="7"/>
      <c r="D486" s="7"/>
      <c r="E486" s="7"/>
      <c r="F486" s="7"/>
      <c r="G486" s="7"/>
      <c r="H486" s="7"/>
      <c r="I486" s="7"/>
      <c r="J486" s="7"/>
      <c r="K486" s="7"/>
      <c r="L486" s="7"/>
      <c r="N486" s="7"/>
      <c r="O486" s="7"/>
      <c r="Q486" s="7"/>
      <c r="R486" s="7"/>
      <c r="S486" s="7"/>
      <c r="T486" s="7"/>
      <c r="U486" s="7"/>
    </row>
    <row r="487" spans="1:21">
      <c r="A487" s="7"/>
      <c r="B487" s="7"/>
      <c r="C487" s="7"/>
      <c r="D487" s="7"/>
      <c r="E487" s="7"/>
      <c r="F487" s="7"/>
      <c r="G487" s="7"/>
      <c r="H487" s="7"/>
      <c r="I487" s="7"/>
      <c r="J487" s="7"/>
      <c r="K487" s="7"/>
      <c r="L487" s="7"/>
      <c r="N487" s="7"/>
      <c r="O487" s="7"/>
      <c r="Q487" s="7"/>
      <c r="R487" s="7"/>
      <c r="S487" s="7"/>
      <c r="T487" s="7"/>
      <c r="U487" s="7"/>
    </row>
    <row r="488" spans="1:21">
      <c r="A488" s="7"/>
      <c r="B488" s="7"/>
      <c r="C488" s="7"/>
      <c r="D488" s="7"/>
      <c r="E488" s="7"/>
      <c r="F488" s="7"/>
      <c r="G488" s="7"/>
      <c r="H488" s="7"/>
      <c r="I488" s="7"/>
      <c r="J488" s="7"/>
      <c r="K488" s="7"/>
      <c r="L488" s="7"/>
      <c r="N488" s="7"/>
      <c r="O488" s="7"/>
      <c r="Q488" s="7"/>
      <c r="R488" s="7"/>
      <c r="S488" s="7"/>
      <c r="T488" s="7"/>
      <c r="U488" s="7"/>
    </row>
    <row r="489" spans="1:21">
      <c r="A489" s="7"/>
      <c r="B489" s="7"/>
      <c r="C489" s="7"/>
      <c r="D489" s="7"/>
      <c r="E489" s="7"/>
      <c r="F489" s="7"/>
      <c r="G489" s="7"/>
      <c r="H489" s="7"/>
      <c r="I489" s="7"/>
      <c r="J489" s="7"/>
      <c r="K489" s="7"/>
      <c r="L489" s="7"/>
      <c r="N489" s="7"/>
      <c r="O489" s="7"/>
      <c r="Q489" s="7"/>
      <c r="R489" s="7"/>
      <c r="S489" s="7"/>
      <c r="T489" s="7"/>
      <c r="U489" s="7"/>
    </row>
    <row r="490" spans="1:21">
      <c r="A490" s="7"/>
      <c r="B490" s="7"/>
      <c r="C490" s="7"/>
      <c r="D490" s="7"/>
      <c r="E490" s="7"/>
      <c r="F490" s="7"/>
      <c r="G490" s="7"/>
      <c r="H490" s="7"/>
      <c r="I490" s="7"/>
      <c r="J490" s="7"/>
      <c r="K490" s="7"/>
      <c r="L490" s="7"/>
      <c r="N490" s="7"/>
      <c r="O490" s="7"/>
      <c r="Q490" s="7"/>
      <c r="R490" s="7"/>
      <c r="S490" s="7"/>
      <c r="T490" s="7"/>
      <c r="U490" s="7"/>
    </row>
    <row r="491" spans="1:21">
      <c r="A491" s="7"/>
      <c r="B491" s="7"/>
      <c r="C491" s="7"/>
      <c r="D491" s="7"/>
      <c r="E491" s="7"/>
      <c r="F491" s="7"/>
      <c r="G491" s="7"/>
      <c r="H491" s="7"/>
      <c r="I491" s="7"/>
      <c r="J491" s="7"/>
      <c r="K491" s="7"/>
      <c r="L491" s="7"/>
      <c r="N491" s="7"/>
      <c r="O491" s="7"/>
      <c r="Q491" s="7"/>
      <c r="R491" s="7"/>
      <c r="S491" s="7"/>
      <c r="T491" s="7"/>
      <c r="U491" s="7"/>
    </row>
    <row r="492" spans="1:21">
      <c r="A492" s="7"/>
      <c r="B492" s="7"/>
      <c r="C492" s="7"/>
      <c r="D492" s="7"/>
      <c r="E492" s="7"/>
      <c r="F492" s="7"/>
      <c r="G492" s="7"/>
      <c r="H492" s="7"/>
      <c r="I492" s="7"/>
      <c r="J492" s="7"/>
      <c r="K492" s="7"/>
      <c r="L492" s="7"/>
      <c r="N492" s="7"/>
      <c r="O492" s="7"/>
      <c r="Q492" s="7"/>
      <c r="R492" s="7"/>
      <c r="S492" s="7"/>
      <c r="T492" s="7"/>
      <c r="U492" s="7"/>
    </row>
    <row r="493" spans="1:21">
      <c r="A493" s="7"/>
      <c r="B493" s="7"/>
      <c r="C493" s="7"/>
      <c r="D493" s="7"/>
      <c r="E493" s="7"/>
      <c r="F493" s="7"/>
      <c r="G493" s="7"/>
      <c r="H493" s="7"/>
      <c r="I493" s="7"/>
      <c r="J493" s="7"/>
      <c r="K493" s="7"/>
      <c r="L493" s="7"/>
      <c r="N493" s="7"/>
      <c r="O493" s="7"/>
      <c r="Q493" s="7"/>
      <c r="R493" s="7"/>
      <c r="S493" s="7"/>
      <c r="T493" s="7"/>
      <c r="U493" s="7"/>
    </row>
    <row r="494" spans="1:21">
      <c r="A494" s="7"/>
      <c r="B494" s="7"/>
      <c r="C494" s="7"/>
      <c r="D494" s="7"/>
      <c r="E494" s="7"/>
      <c r="F494" s="7"/>
      <c r="G494" s="7"/>
      <c r="H494" s="7"/>
      <c r="I494" s="7"/>
      <c r="J494" s="7"/>
      <c r="K494" s="7"/>
      <c r="L494" s="7"/>
      <c r="N494" s="7"/>
      <c r="O494" s="7"/>
      <c r="Q494" s="7"/>
      <c r="R494" s="7"/>
      <c r="S494" s="7"/>
      <c r="T494" s="7"/>
      <c r="U494" s="7"/>
    </row>
    <row r="495" spans="1:21">
      <c r="A495" s="7"/>
      <c r="B495" s="7"/>
      <c r="C495" s="7"/>
      <c r="D495" s="7"/>
      <c r="E495" s="7"/>
      <c r="F495" s="7"/>
      <c r="G495" s="7"/>
      <c r="H495" s="7"/>
      <c r="I495" s="7"/>
      <c r="J495" s="7"/>
      <c r="K495" s="7"/>
      <c r="L495" s="7"/>
      <c r="N495" s="7"/>
      <c r="O495" s="7"/>
      <c r="Q495" s="7"/>
      <c r="R495" s="7"/>
      <c r="S495" s="7"/>
      <c r="T495" s="7"/>
      <c r="U495" s="7"/>
    </row>
    <row r="496" spans="1:21">
      <c r="A496" s="7"/>
      <c r="B496" s="7"/>
      <c r="C496" s="7"/>
      <c r="D496" s="7"/>
      <c r="E496" s="7"/>
      <c r="F496" s="7"/>
      <c r="G496" s="7"/>
      <c r="H496" s="7"/>
      <c r="I496" s="7"/>
      <c r="J496" s="7"/>
      <c r="K496" s="7"/>
      <c r="L496" s="7"/>
      <c r="N496" s="7"/>
      <c r="O496" s="7"/>
      <c r="Q496" s="7"/>
      <c r="R496" s="7"/>
      <c r="S496" s="7"/>
      <c r="T496" s="7"/>
      <c r="U496" s="7"/>
    </row>
    <row r="497" spans="1:21">
      <c r="A497" s="7"/>
      <c r="B497" s="7"/>
      <c r="C497" s="7"/>
      <c r="D497" s="7"/>
      <c r="E497" s="7"/>
      <c r="F497" s="7"/>
      <c r="G497" s="7"/>
      <c r="H497" s="7"/>
      <c r="I497" s="7"/>
      <c r="J497" s="7"/>
      <c r="K497" s="7"/>
      <c r="L497" s="7"/>
      <c r="N497" s="7"/>
      <c r="O497" s="7"/>
      <c r="Q497" s="7"/>
      <c r="R497" s="7"/>
      <c r="S497" s="7"/>
      <c r="T497" s="7"/>
      <c r="U497" s="7"/>
    </row>
    <row r="498" spans="1:21">
      <c r="A498" s="7"/>
      <c r="B498" s="7"/>
      <c r="C498" s="7"/>
      <c r="D498" s="7"/>
      <c r="E498" s="7"/>
      <c r="F498" s="7"/>
      <c r="G498" s="7"/>
      <c r="H498" s="7"/>
      <c r="I498" s="7"/>
      <c r="J498" s="7"/>
      <c r="K498" s="7"/>
      <c r="L498" s="7"/>
      <c r="N498" s="7"/>
      <c r="O498" s="7"/>
      <c r="Q498" s="7"/>
      <c r="R498" s="7"/>
      <c r="S498" s="7"/>
      <c r="T498" s="7"/>
      <c r="U498" s="7"/>
    </row>
    <row r="499" spans="1:21">
      <c r="A499" s="7"/>
      <c r="B499" s="7"/>
      <c r="C499" s="7"/>
      <c r="D499" s="7"/>
      <c r="E499" s="7"/>
      <c r="F499" s="7"/>
      <c r="G499" s="7"/>
      <c r="H499" s="7"/>
      <c r="I499" s="7"/>
      <c r="J499" s="7"/>
      <c r="K499" s="7"/>
      <c r="L499" s="7"/>
      <c r="N499" s="7"/>
      <c r="O499" s="7"/>
      <c r="Q499" s="7"/>
      <c r="R499" s="7"/>
      <c r="S499" s="7"/>
      <c r="T499" s="7"/>
      <c r="U499" s="7"/>
    </row>
    <row r="500" spans="1:21">
      <c r="A500" s="7"/>
      <c r="B500" s="7"/>
      <c r="C500" s="7"/>
      <c r="D500" s="7"/>
      <c r="E500" s="7"/>
      <c r="F500" s="7"/>
      <c r="G500" s="7"/>
      <c r="H500" s="7"/>
      <c r="I500" s="7"/>
      <c r="J500" s="7"/>
      <c r="K500" s="7"/>
      <c r="L500" s="7"/>
      <c r="N500" s="7"/>
      <c r="O500" s="7"/>
      <c r="Q500" s="7"/>
      <c r="R500" s="7"/>
      <c r="S500" s="7"/>
      <c r="T500" s="7"/>
      <c r="U500" s="7"/>
    </row>
    <row r="501" spans="1:21">
      <c r="A501" s="7"/>
      <c r="B501" s="7"/>
      <c r="C501" s="7"/>
      <c r="D501" s="7"/>
      <c r="E501" s="7"/>
      <c r="F501" s="7"/>
      <c r="G501" s="7"/>
      <c r="H501" s="7"/>
      <c r="I501" s="7"/>
      <c r="J501" s="7"/>
      <c r="K501" s="7"/>
      <c r="L501" s="7"/>
      <c r="N501" s="7"/>
      <c r="O501" s="7"/>
      <c r="Q501" s="7"/>
      <c r="R501" s="7"/>
      <c r="S501" s="7"/>
      <c r="T501" s="7"/>
      <c r="U501" s="7"/>
    </row>
    <row r="502" spans="1:21">
      <c r="A502" s="7"/>
      <c r="B502" s="7"/>
      <c r="C502" s="7"/>
      <c r="D502" s="7"/>
      <c r="E502" s="7"/>
      <c r="F502" s="7"/>
      <c r="G502" s="7"/>
      <c r="H502" s="7"/>
      <c r="I502" s="7"/>
      <c r="J502" s="7"/>
      <c r="K502" s="7"/>
      <c r="L502" s="7"/>
      <c r="N502" s="7"/>
      <c r="O502" s="7"/>
      <c r="Q502" s="7"/>
      <c r="R502" s="7"/>
      <c r="S502" s="7"/>
      <c r="T502" s="7"/>
      <c r="U502" s="7"/>
    </row>
    <row r="503" spans="1:21">
      <c r="A503" s="7"/>
      <c r="B503" s="7"/>
      <c r="C503" s="7"/>
      <c r="D503" s="7"/>
      <c r="E503" s="7"/>
      <c r="F503" s="7"/>
      <c r="G503" s="7"/>
      <c r="H503" s="7"/>
      <c r="I503" s="7"/>
      <c r="J503" s="7"/>
      <c r="K503" s="7"/>
      <c r="L503" s="7"/>
      <c r="N503" s="7"/>
      <c r="O503" s="7"/>
      <c r="Q503" s="7"/>
      <c r="R503" s="7"/>
      <c r="S503" s="7"/>
      <c r="T503" s="7"/>
      <c r="U503" s="7"/>
    </row>
    <row r="504" spans="1:21">
      <c r="A504" s="7"/>
      <c r="B504" s="7"/>
      <c r="C504" s="7"/>
      <c r="D504" s="7"/>
      <c r="E504" s="7"/>
      <c r="F504" s="7"/>
      <c r="G504" s="7"/>
      <c r="H504" s="7"/>
      <c r="I504" s="7"/>
      <c r="J504" s="7"/>
      <c r="K504" s="7"/>
      <c r="L504" s="7"/>
      <c r="N504" s="7"/>
      <c r="O504" s="7"/>
      <c r="Q504" s="7"/>
      <c r="R504" s="7"/>
      <c r="S504" s="7"/>
      <c r="T504" s="7"/>
      <c r="U504" s="7"/>
    </row>
    <row r="505" spans="1:21">
      <c r="A505" s="7"/>
      <c r="B505" s="7"/>
      <c r="C505" s="7"/>
      <c r="D505" s="7"/>
      <c r="E505" s="7"/>
      <c r="F505" s="7"/>
      <c r="G505" s="7"/>
      <c r="H505" s="7"/>
      <c r="I505" s="7"/>
      <c r="J505" s="7"/>
      <c r="K505" s="7"/>
      <c r="L505" s="7"/>
      <c r="N505" s="7"/>
      <c r="O505" s="7"/>
      <c r="Q505" s="7"/>
      <c r="R505" s="7"/>
      <c r="S505" s="7"/>
      <c r="T505" s="7"/>
      <c r="U505" s="7"/>
    </row>
    <row r="506" spans="1:21">
      <c r="A506" s="7"/>
      <c r="B506" s="7"/>
      <c r="C506" s="7"/>
      <c r="D506" s="7"/>
      <c r="E506" s="7"/>
      <c r="F506" s="7"/>
      <c r="G506" s="7"/>
      <c r="H506" s="7"/>
      <c r="I506" s="7"/>
      <c r="J506" s="7"/>
      <c r="K506" s="7"/>
      <c r="L506" s="7"/>
      <c r="N506" s="7"/>
      <c r="O506" s="7"/>
      <c r="Q506" s="7"/>
      <c r="R506" s="7"/>
      <c r="S506" s="7"/>
      <c r="T506" s="7"/>
      <c r="U506" s="7"/>
    </row>
    <row r="507" spans="1:21">
      <c r="A507" s="7"/>
      <c r="B507" s="7"/>
      <c r="C507" s="7"/>
      <c r="D507" s="7"/>
      <c r="E507" s="7"/>
      <c r="F507" s="7"/>
      <c r="G507" s="7"/>
      <c r="H507" s="7"/>
      <c r="I507" s="7"/>
      <c r="J507" s="7"/>
      <c r="K507" s="7"/>
      <c r="L507" s="7"/>
      <c r="N507" s="7"/>
      <c r="O507" s="7"/>
      <c r="Q507" s="7"/>
      <c r="R507" s="7"/>
      <c r="S507" s="7"/>
      <c r="T507" s="7"/>
      <c r="U507" s="7"/>
    </row>
    <row r="508" spans="1:21">
      <c r="A508" s="7"/>
      <c r="B508" s="7"/>
      <c r="C508" s="7"/>
      <c r="D508" s="7"/>
      <c r="E508" s="7"/>
      <c r="F508" s="7"/>
      <c r="G508" s="7"/>
      <c r="H508" s="7"/>
      <c r="I508" s="7"/>
      <c r="J508" s="7"/>
      <c r="K508" s="7"/>
      <c r="L508" s="7"/>
      <c r="N508" s="7"/>
      <c r="O508" s="7"/>
      <c r="Q508" s="7"/>
      <c r="R508" s="7"/>
      <c r="S508" s="7"/>
      <c r="T508" s="7"/>
      <c r="U508" s="7"/>
    </row>
    <row r="509" spans="1:21">
      <c r="A509" s="7"/>
      <c r="B509" s="7"/>
      <c r="C509" s="7"/>
      <c r="D509" s="7"/>
      <c r="E509" s="7"/>
      <c r="F509" s="7"/>
      <c r="G509" s="7"/>
      <c r="H509" s="7"/>
      <c r="I509" s="7"/>
      <c r="J509" s="7"/>
      <c r="K509" s="7"/>
      <c r="L509" s="7"/>
      <c r="N509" s="7"/>
      <c r="O509" s="7"/>
      <c r="Q509" s="7"/>
      <c r="R509" s="7"/>
      <c r="S509" s="7"/>
      <c r="T509" s="7"/>
      <c r="U509" s="7"/>
    </row>
    <row r="510" spans="1:21">
      <c r="A510" s="7"/>
      <c r="B510" s="7"/>
      <c r="C510" s="7"/>
      <c r="D510" s="7"/>
      <c r="E510" s="7"/>
      <c r="F510" s="7"/>
      <c r="G510" s="7"/>
      <c r="H510" s="7"/>
      <c r="I510" s="7"/>
      <c r="J510" s="7"/>
      <c r="K510" s="7"/>
      <c r="L510" s="7"/>
      <c r="N510" s="7"/>
      <c r="O510" s="7"/>
      <c r="Q510" s="7"/>
      <c r="R510" s="7"/>
      <c r="S510" s="7"/>
      <c r="T510" s="7"/>
      <c r="U510" s="7"/>
    </row>
    <row r="511" spans="1:21">
      <c r="A511" s="7"/>
      <c r="B511" s="7"/>
      <c r="C511" s="7"/>
      <c r="D511" s="7"/>
      <c r="E511" s="7"/>
      <c r="F511" s="7"/>
      <c r="G511" s="7"/>
      <c r="H511" s="7"/>
      <c r="I511" s="7"/>
      <c r="J511" s="7"/>
      <c r="K511" s="7"/>
      <c r="L511" s="7"/>
      <c r="N511" s="7"/>
      <c r="O511" s="7"/>
      <c r="Q511" s="7"/>
      <c r="R511" s="7"/>
      <c r="S511" s="7"/>
      <c r="T511" s="7"/>
      <c r="U511" s="7"/>
    </row>
    <row r="512" spans="1:21">
      <c r="A512" s="7"/>
      <c r="B512" s="7"/>
      <c r="C512" s="7"/>
      <c r="D512" s="7"/>
      <c r="E512" s="7"/>
      <c r="F512" s="7"/>
      <c r="G512" s="7"/>
      <c r="H512" s="7"/>
      <c r="I512" s="7"/>
      <c r="J512" s="7"/>
      <c r="K512" s="7"/>
      <c r="L512" s="7"/>
      <c r="N512" s="7"/>
      <c r="O512" s="7"/>
      <c r="Q512" s="7"/>
      <c r="R512" s="7"/>
      <c r="S512" s="7"/>
      <c r="T512" s="7"/>
      <c r="U512" s="7"/>
    </row>
    <row r="513" spans="1:21">
      <c r="A513" s="7"/>
      <c r="B513" s="7"/>
      <c r="C513" s="7"/>
      <c r="D513" s="7"/>
      <c r="E513" s="7"/>
      <c r="F513" s="7"/>
      <c r="G513" s="7"/>
      <c r="H513" s="7"/>
      <c r="I513" s="7"/>
      <c r="J513" s="7"/>
      <c r="K513" s="7"/>
      <c r="L513" s="7"/>
      <c r="N513" s="7"/>
      <c r="O513" s="7"/>
      <c r="Q513" s="7"/>
      <c r="R513" s="7"/>
      <c r="S513" s="7"/>
      <c r="T513" s="7"/>
      <c r="U513" s="7"/>
    </row>
    <row r="514" spans="1:21">
      <c r="A514" s="7"/>
      <c r="B514" s="7"/>
      <c r="C514" s="7"/>
      <c r="D514" s="7"/>
      <c r="E514" s="7"/>
      <c r="F514" s="7"/>
      <c r="G514" s="7"/>
      <c r="H514" s="7"/>
      <c r="I514" s="7"/>
      <c r="J514" s="7"/>
      <c r="K514" s="7"/>
      <c r="L514" s="7"/>
      <c r="N514" s="7"/>
      <c r="O514" s="7"/>
      <c r="Q514" s="7"/>
      <c r="R514" s="7"/>
      <c r="S514" s="7"/>
      <c r="T514" s="7"/>
      <c r="U514" s="7"/>
    </row>
    <row r="515" spans="1:21">
      <c r="A515" s="7"/>
      <c r="B515" s="7"/>
      <c r="C515" s="7"/>
      <c r="D515" s="7"/>
      <c r="E515" s="7"/>
      <c r="F515" s="7"/>
      <c r="G515" s="7"/>
      <c r="H515" s="7"/>
      <c r="I515" s="7"/>
      <c r="J515" s="7"/>
      <c r="K515" s="7"/>
      <c r="L515" s="7"/>
      <c r="N515" s="7"/>
      <c r="O515" s="7"/>
      <c r="Q515" s="7"/>
      <c r="R515" s="7"/>
      <c r="S515" s="7"/>
      <c r="T515" s="7"/>
      <c r="U515" s="7"/>
    </row>
    <row r="516" spans="1:21">
      <c r="A516" s="7"/>
      <c r="B516" s="7"/>
      <c r="C516" s="7"/>
      <c r="D516" s="7"/>
      <c r="E516" s="7"/>
      <c r="F516" s="7"/>
      <c r="G516" s="7"/>
      <c r="H516" s="7"/>
      <c r="I516" s="7"/>
      <c r="J516" s="7"/>
      <c r="K516" s="7"/>
      <c r="L516" s="7"/>
      <c r="N516" s="7"/>
      <c r="O516" s="7"/>
      <c r="Q516" s="7"/>
      <c r="R516" s="7"/>
      <c r="S516" s="7"/>
      <c r="T516" s="7"/>
      <c r="U516" s="7"/>
    </row>
    <row r="517" spans="1:21">
      <c r="A517" s="7"/>
      <c r="B517" s="7"/>
      <c r="C517" s="7"/>
      <c r="D517" s="7"/>
      <c r="E517" s="7"/>
      <c r="F517" s="7"/>
      <c r="G517" s="7"/>
      <c r="H517" s="7"/>
      <c r="I517" s="7"/>
      <c r="J517" s="7"/>
      <c r="K517" s="7"/>
      <c r="L517" s="7"/>
      <c r="N517" s="7"/>
      <c r="O517" s="7"/>
      <c r="Q517" s="7"/>
      <c r="R517" s="7"/>
      <c r="S517" s="7"/>
      <c r="T517" s="7"/>
      <c r="U517" s="7"/>
    </row>
    <row r="518" spans="1:21">
      <c r="A518" s="7"/>
      <c r="B518" s="7"/>
      <c r="C518" s="7"/>
      <c r="D518" s="7"/>
      <c r="E518" s="7"/>
      <c r="F518" s="7"/>
      <c r="G518" s="7"/>
      <c r="H518" s="7"/>
      <c r="I518" s="7"/>
      <c r="J518" s="7"/>
      <c r="K518" s="7"/>
      <c r="L518" s="7"/>
      <c r="N518" s="7"/>
      <c r="O518" s="7"/>
      <c r="Q518" s="7"/>
      <c r="R518" s="7"/>
      <c r="S518" s="7"/>
      <c r="T518" s="7"/>
      <c r="U518" s="7"/>
    </row>
    <row r="519" spans="1:21">
      <c r="A519" s="7"/>
      <c r="B519" s="7"/>
      <c r="C519" s="7"/>
      <c r="D519" s="7"/>
      <c r="E519" s="7"/>
      <c r="F519" s="7"/>
      <c r="G519" s="7"/>
      <c r="H519" s="7"/>
      <c r="I519" s="7"/>
      <c r="J519" s="7"/>
      <c r="K519" s="7"/>
      <c r="L519" s="7"/>
      <c r="N519" s="7"/>
      <c r="O519" s="7"/>
      <c r="Q519" s="7"/>
      <c r="R519" s="7"/>
      <c r="S519" s="7"/>
      <c r="T519" s="7"/>
      <c r="U519" s="7"/>
    </row>
    <row r="520" spans="1:21">
      <c r="A520" s="7"/>
      <c r="B520" s="7"/>
      <c r="C520" s="7"/>
      <c r="D520" s="7"/>
      <c r="E520" s="7"/>
      <c r="F520" s="7"/>
      <c r="G520" s="7"/>
      <c r="H520" s="7"/>
      <c r="I520" s="7"/>
      <c r="J520" s="7"/>
      <c r="K520" s="7"/>
      <c r="L520" s="7"/>
      <c r="N520" s="7"/>
      <c r="O520" s="7"/>
      <c r="Q520" s="7"/>
      <c r="R520" s="7"/>
      <c r="S520" s="7"/>
      <c r="T520" s="7"/>
      <c r="U520" s="7"/>
    </row>
    <row r="521" spans="1:21">
      <c r="A521" s="7"/>
      <c r="B521" s="7"/>
      <c r="C521" s="7"/>
      <c r="D521" s="7"/>
      <c r="E521" s="7"/>
      <c r="F521" s="7"/>
      <c r="G521" s="7"/>
      <c r="H521" s="7"/>
      <c r="I521" s="7"/>
      <c r="J521" s="7"/>
      <c r="K521" s="7"/>
      <c r="L521" s="7"/>
      <c r="N521" s="7"/>
      <c r="O521" s="7"/>
      <c r="Q521" s="7"/>
      <c r="R521" s="7"/>
      <c r="S521" s="7"/>
      <c r="T521" s="7"/>
      <c r="U521" s="7"/>
    </row>
    <row r="522" spans="1:21">
      <c r="A522" s="7"/>
      <c r="B522" s="7"/>
      <c r="C522" s="7"/>
      <c r="D522" s="7"/>
      <c r="E522" s="7"/>
      <c r="F522" s="7"/>
      <c r="G522" s="7"/>
      <c r="H522" s="7"/>
      <c r="I522" s="7"/>
      <c r="J522" s="7"/>
      <c r="K522" s="7"/>
      <c r="L522" s="7"/>
      <c r="N522" s="7"/>
      <c r="O522" s="7"/>
      <c r="Q522" s="7"/>
      <c r="R522" s="7"/>
      <c r="S522" s="7"/>
      <c r="T522" s="7"/>
      <c r="U522" s="7"/>
    </row>
    <row r="523" spans="1:21">
      <c r="A523" s="7"/>
      <c r="B523" s="7"/>
      <c r="C523" s="7"/>
      <c r="D523" s="7"/>
      <c r="E523" s="7"/>
      <c r="F523" s="7"/>
      <c r="G523" s="7"/>
      <c r="H523" s="7"/>
      <c r="I523" s="7"/>
      <c r="J523" s="7"/>
      <c r="K523" s="7"/>
      <c r="L523" s="7"/>
      <c r="N523" s="7"/>
      <c r="O523" s="7"/>
      <c r="Q523" s="7"/>
      <c r="R523" s="7"/>
      <c r="S523" s="7"/>
      <c r="T523" s="7"/>
      <c r="U523" s="7"/>
    </row>
    <row r="524" spans="1:21">
      <c r="A524" s="7"/>
      <c r="B524" s="7"/>
      <c r="C524" s="7"/>
      <c r="D524" s="7"/>
      <c r="E524" s="7"/>
      <c r="F524" s="7"/>
      <c r="G524" s="7"/>
      <c r="H524" s="7"/>
      <c r="I524" s="7"/>
      <c r="J524" s="7"/>
      <c r="K524" s="7"/>
      <c r="L524" s="7"/>
      <c r="N524" s="7"/>
      <c r="O524" s="7"/>
      <c r="Q524" s="7"/>
      <c r="R524" s="7"/>
      <c r="S524" s="7"/>
      <c r="T524" s="7"/>
      <c r="U524" s="7"/>
    </row>
    <row r="525" spans="1:21">
      <c r="A525" s="7"/>
      <c r="B525" s="7"/>
      <c r="C525" s="7"/>
      <c r="D525" s="7"/>
      <c r="E525" s="7"/>
      <c r="F525" s="7"/>
      <c r="G525" s="7"/>
      <c r="H525" s="7"/>
      <c r="I525" s="7"/>
      <c r="J525" s="7"/>
      <c r="K525" s="7"/>
      <c r="L525" s="7"/>
      <c r="N525" s="7"/>
      <c r="O525" s="7"/>
      <c r="Q525" s="7"/>
      <c r="R525" s="7"/>
      <c r="S525" s="7"/>
      <c r="T525" s="7"/>
      <c r="U525" s="7"/>
    </row>
    <row r="526" spans="1:21">
      <c r="A526" s="7"/>
      <c r="B526" s="7"/>
      <c r="C526" s="7"/>
      <c r="D526" s="7"/>
      <c r="E526" s="7"/>
      <c r="F526" s="7"/>
      <c r="G526" s="7"/>
      <c r="H526" s="7"/>
      <c r="I526" s="7"/>
      <c r="J526" s="7"/>
      <c r="K526" s="7"/>
      <c r="L526" s="7"/>
      <c r="N526" s="7"/>
      <c r="O526" s="7"/>
      <c r="Q526" s="7"/>
      <c r="R526" s="7"/>
      <c r="S526" s="7"/>
      <c r="T526" s="7"/>
      <c r="U526" s="7"/>
    </row>
    <row r="527" spans="1:21">
      <c r="A527" s="7"/>
      <c r="B527" s="7"/>
      <c r="C527" s="7"/>
      <c r="D527" s="7"/>
      <c r="E527" s="7"/>
      <c r="F527" s="7"/>
      <c r="G527" s="7"/>
      <c r="H527" s="7"/>
      <c r="I527" s="7"/>
      <c r="J527" s="7"/>
      <c r="K527" s="7"/>
      <c r="L527" s="7"/>
      <c r="N527" s="7"/>
      <c r="O527" s="7"/>
      <c r="Q527" s="7"/>
      <c r="R527" s="7"/>
      <c r="S527" s="7"/>
      <c r="T527" s="7"/>
      <c r="U527" s="7"/>
    </row>
    <row r="528" spans="1:21">
      <c r="A528" s="7"/>
      <c r="B528" s="7"/>
      <c r="C528" s="7"/>
      <c r="D528" s="7"/>
      <c r="E528" s="7"/>
      <c r="F528" s="7"/>
      <c r="G528" s="7"/>
      <c r="H528" s="7"/>
      <c r="I528" s="7"/>
      <c r="J528" s="7"/>
      <c r="K528" s="7"/>
      <c r="L528" s="7"/>
      <c r="N528" s="7"/>
      <c r="O528" s="7"/>
      <c r="Q528" s="7"/>
      <c r="R528" s="7"/>
      <c r="S528" s="7"/>
      <c r="T528" s="7"/>
      <c r="U528" s="7"/>
    </row>
    <row r="529" spans="1:21">
      <c r="A529" s="7"/>
      <c r="B529" s="7"/>
      <c r="C529" s="7"/>
      <c r="D529" s="7"/>
      <c r="E529" s="7"/>
      <c r="F529" s="7"/>
      <c r="G529" s="7"/>
      <c r="H529" s="7"/>
      <c r="I529" s="7"/>
      <c r="J529" s="7"/>
      <c r="K529" s="7"/>
      <c r="L529" s="7"/>
      <c r="N529" s="7"/>
      <c r="O529" s="7"/>
      <c r="Q529" s="7"/>
      <c r="R529" s="7"/>
      <c r="S529" s="7"/>
      <c r="T529" s="7"/>
      <c r="U529" s="7"/>
    </row>
    <row r="530" spans="1:21">
      <c r="A530" s="7"/>
      <c r="B530" s="7"/>
      <c r="C530" s="7"/>
      <c r="D530" s="7"/>
      <c r="E530" s="7"/>
      <c r="F530" s="7"/>
      <c r="G530" s="7"/>
      <c r="H530" s="7"/>
      <c r="I530" s="7"/>
      <c r="J530" s="7"/>
      <c r="K530" s="7"/>
      <c r="L530" s="7"/>
      <c r="N530" s="7"/>
      <c r="O530" s="7"/>
      <c r="Q530" s="7"/>
      <c r="R530" s="7"/>
      <c r="S530" s="7"/>
      <c r="T530" s="7"/>
      <c r="U530" s="7"/>
    </row>
    <row r="531" spans="1:21">
      <c r="A531" s="7"/>
      <c r="B531" s="7"/>
      <c r="C531" s="7"/>
      <c r="D531" s="7"/>
      <c r="E531" s="7"/>
      <c r="F531" s="7"/>
      <c r="G531" s="7"/>
      <c r="H531" s="7"/>
      <c r="I531" s="7"/>
      <c r="J531" s="7"/>
      <c r="K531" s="7"/>
      <c r="L531" s="7"/>
      <c r="N531" s="7"/>
      <c r="O531" s="7"/>
      <c r="Q531" s="7"/>
      <c r="R531" s="7"/>
      <c r="S531" s="7"/>
      <c r="T531" s="7"/>
      <c r="U531" s="7"/>
    </row>
    <row r="532" spans="1:21">
      <c r="A532" s="7"/>
      <c r="B532" s="7"/>
      <c r="C532" s="7"/>
      <c r="D532" s="7"/>
      <c r="E532" s="7"/>
      <c r="F532" s="7"/>
      <c r="G532" s="7"/>
      <c r="H532" s="7"/>
      <c r="I532" s="7"/>
      <c r="J532" s="7"/>
      <c r="K532" s="7"/>
      <c r="L532" s="7"/>
      <c r="N532" s="7"/>
      <c r="O532" s="7"/>
      <c r="Q532" s="7"/>
      <c r="R532" s="7"/>
      <c r="S532" s="7"/>
      <c r="T532" s="7"/>
      <c r="U532" s="7"/>
    </row>
    <row r="533" spans="1:21">
      <c r="A533" s="7"/>
      <c r="B533" s="7"/>
      <c r="C533" s="7"/>
      <c r="D533" s="7"/>
      <c r="E533" s="7"/>
      <c r="F533" s="7"/>
      <c r="G533" s="7"/>
      <c r="H533" s="7"/>
      <c r="I533" s="7"/>
      <c r="J533" s="7"/>
      <c r="K533" s="7"/>
      <c r="L533" s="7"/>
      <c r="N533" s="7"/>
      <c r="O533" s="7"/>
      <c r="Q533" s="7"/>
      <c r="R533" s="7"/>
      <c r="S533" s="7"/>
      <c r="T533" s="7"/>
      <c r="U533" s="7"/>
    </row>
    <row r="534" spans="1:21">
      <c r="A534" s="7"/>
      <c r="B534" s="7"/>
      <c r="C534" s="7"/>
      <c r="D534" s="7"/>
      <c r="E534" s="7"/>
      <c r="F534" s="7"/>
      <c r="G534" s="7"/>
      <c r="H534" s="7"/>
      <c r="I534" s="7"/>
      <c r="J534" s="7"/>
      <c r="K534" s="7"/>
      <c r="L534" s="7"/>
      <c r="N534" s="7"/>
      <c r="O534" s="7"/>
      <c r="Q534" s="7"/>
      <c r="R534" s="7"/>
      <c r="S534" s="7"/>
      <c r="T534" s="7"/>
      <c r="U534" s="7"/>
    </row>
    <row r="535" spans="1:21">
      <c r="A535" s="7"/>
      <c r="B535" s="7"/>
      <c r="C535" s="7"/>
      <c r="D535" s="7"/>
      <c r="E535" s="7"/>
      <c r="F535" s="7"/>
      <c r="G535" s="7"/>
      <c r="H535" s="7"/>
      <c r="I535" s="7"/>
      <c r="J535" s="7"/>
      <c r="K535" s="7"/>
      <c r="L535" s="7"/>
      <c r="N535" s="7"/>
      <c r="O535" s="7"/>
      <c r="Q535" s="7"/>
      <c r="R535" s="7"/>
      <c r="S535" s="7"/>
      <c r="T535" s="7"/>
      <c r="U535" s="7"/>
    </row>
    <row r="536" spans="1:21">
      <c r="A536" s="7"/>
      <c r="B536" s="7"/>
      <c r="C536" s="7"/>
      <c r="D536" s="7"/>
      <c r="E536" s="7"/>
      <c r="F536" s="7"/>
      <c r="G536" s="7"/>
      <c r="H536" s="7"/>
      <c r="I536" s="7"/>
      <c r="J536" s="7"/>
      <c r="K536" s="7"/>
      <c r="L536" s="7"/>
      <c r="N536" s="7"/>
      <c r="O536" s="7"/>
      <c r="Q536" s="7"/>
      <c r="R536" s="7"/>
      <c r="S536" s="7"/>
      <c r="T536" s="7"/>
      <c r="U536" s="7"/>
    </row>
    <row r="537" spans="1:21">
      <c r="A537" s="7"/>
      <c r="B537" s="7"/>
      <c r="C537" s="7"/>
      <c r="D537" s="7"/>
      <c r="E537" s="7"/>
      <c r="F537" s="7"/>
      <c r="G537" s="7"/>
      <c r="H537" s="7"/>
      <c r="I537" s="7"/>
      <c r="J537" s="7"/>
      <c r="K537" s="7"/>
      <c r="L537" s="7"/>
      <c r="N537" s="7"/>
      <c r="O537" s="7"/>
      <c r="Q537" s="7"/>
      <c r="R537" s="7"/>
      <c r="S537" s="7"/>
      <c r="T537" s="7"/>
      <c r="U537" s="7"/>
    </row>
    <row r="538" spans="1:21">
      <c r="A538" s="7"/>
      <c r="B538" s="7"/>
      <c r="C538" s="7"/>
      <c r="D538" s="7"/>
      <c r="E538" s="7"/>
      <c r="F538" s="7"/>
      <c r="G538" s="7"/>
      <c r="H538" s="7"/>
      <c r="I538" s="7"/>
      <c r="J538" s="7"/>
      <c r="K538" s="7"/>
      <c r="L538" s="7"/>
      <c r="N538" s="7"/>
      <c r="O538" s="7"/>
      <c r="Q538" s="7"/>
      <c r="R538" s="7"/>
      <c r="S538" s="7"/>
      <c r="T538" s="7"/>
      <c r="U538" s="7"/>
    </row>
    <row r="539" spans="1:21">
      <c r="A539" s="7"/>
      <c r="B539" s="7"/>
      <c r="C539" s="7"/>
      <c r="D539" s="7"/>
      <c r="E539" s="7"/>
      <c r="F539" s="7"/>
      <c r="G539" s="7"/>
      <c r="H539" s="7"/>
      <c r="I539" s="7"/>
      <c r="J539" s="7"/>
      <c r="K539" s="7"/>
      <c r="L539" s="7"/>
      <c r="N539" s="7"/>
      <c r="O539" s="7"/>
      <c r="Q539" s="7"/>
      <c r="R539" s="7"/>
      <c r="S539" s="7"/>
      <c r="T539" s="7"/>
      <c r="U539" s="7"/>
    </row>
    <row r="540" spans="1:21">
      <c r="A540" s="7"/>
      <c r="B540" s="7"/>
      <c r="C540" s="7"/>
      <c r="D540" s="7"/>
      <c r="E540" s="7"/>
      <c r="F540" s="7"/>
      <c r="G540" s="7"/>
      <c r="H540" s="7"/>
      <c r="I540" s="7"/>
      <c r="J540" s="7"/>
      <c r="K540" s="7"/>
      <c r="L540" s="7"/>
      <c r="N540" s="7"/>
      <c r="O540" s="7"/>
      <c r="Q540" s="7"/>
      <c r="R540" s="7"/>
      <c r="S540" s="7"/>
      <c r="T540" s="7"/>
      <c r="U540" s="7"/>
    </row>
    <row r="541" spans="1:21">
      <c r="A541" s="7"/>
      <c r="B541" s="7"/>
      <c r="C541" s="7"/>
      <c r="D541" s="7"/>
      <c r="E541" s="7"/>
      <c r="F541" s="7"/>
      <c r="G541" s="7"/>
      <c r="H541" s="7"/>
      <c r="I541" s="7"/>
      <c r="J541" s="7"/>
      <c r="K541" s="7"/>
      <c r="L541" s="7"/>
      <c r="N541" s="7"/>
      <c r="O541" s="7"/>
      <c r="Q541" s="7"/>
      <c r="R541" s="7"/>
      <c r="S541" s="7"/>
      <c r="T541" s="7"/>
      <c r="U541" s="7"/>
    </row>
    <row r="542" spans="1:21">
      <c r="A542" s="7"/>
      <c r="B542" s="7"/>
      <c r="C542" s="7"/>
      <c r="D542" s="7"/>
      <c r="E542" s="7"/>
      <c r="F542" s="7"/>
      <c r="G542" s="7"/>
      <c r="H542" s="7"/>
      <c r="I542" s="7"/>
      <c r="J542" s="7"/>
      <c r="K542" s="7"/>
      <c r="L542" s="7"/>
      <c r="N542" s="7"/>
      <c r="O542" s="7"/>
      <c r="Q542" s="7"/>
      <c r="R542" s="7"/>
      <c r="S542" s="7"/>
      <c r="T542" s="7"/>
      <c r="U542" s="7"/>
    </row>
    <row r="543" spans="1:21">
      <c r="A543" s="7"/>
      <c r="B543" s="7"/>
      <c r="C543" s="7"/>
      <c r="D543" s="7"/>
      <c r="E543" s="7"/>
      <c r="F543" s="7"/>
      <c r="G543" s="7"/>
      <c r="H543" s="7"/>
      <c r="I543" s="7"/>
      <c r="J543" s="7"/>
      <c r="K543" s="7"/>
      <c r="L543" s="7"/>
      <c r="N543" s="7"/>
      <c r="O543" s="7"/>
      <c r="Q543" s="7"/>
      <c r="R543" s="7"/>
      <c r="S543" s="7"/>
      <c r="T543" s="7"/>
      <c r="U543" s="7"/>
    </row>
    <row r="544" spans="1:21">
      <c r="A544" s="7"/>
      <c r="B544" s="7"/>
      <c r="C544" s="7"/>
      <c r="D544" s="7"/>
      <c r="E544" s="7"/>
      <c r="F544" s="7"/>
      <c r="G544" s="7"/>
      <c r="H544" s="7"/>
      <c r="I544" s="7"/>
      <c r="J544" s="7"/>
      <c r="K544" s="7"/>
      <c r="L544" s="7"/>
      <c r="N544" s="7"/>
      <c r="O544" s="7"/>
      <c r="Q544" s="7"/>
      <c r="R544" s="7"/>
      <c r="S544" s="7"/>
      <c r="T544" s="7"/>
      <c r="U544" s="7"/>
    </row>
    <row r="545" spans="1:21">
      <c r="A545" s="7"/>
      <c r="B545" s="7"/>
      <c r="C545" s="7"/>
      <c r="D545" s="7"/>
      <c r="E545" s="7"/>
      <c r="F545" s="7"/>
      <c r="G545" s="7"/>
      <c r="H545" s="7"/>
      <c r="I545" s="7"/>
      <c r="J545" s="7"/>
      <c r="K545" s="7"/>
      <c r="L545" s="7"/>
      <c r="N545" s="7"/>
      <c r="O545" s="7"/>
      <c r="Q545" s="7"/>
      <c r="R545" s="7"/>
      <c r="S545" s="7"/>
      <c r="T545" s="7"/>
      <c r="U545" s="7"/>
    </row>
    <row r="546" spans="1:21">
      <c r="A546" s="7"/>
      <c r="B546" s="7"/>
      <c r="C546" s="7"/>
      <c r="D546" s="7"/>
      <c r="E546" s="7"/>
      <c r="F546" s="7"/>
      <c r="G546" s="7"/>
      <c r="H546" s="7"/>
      <c r="I546" s="7"/>
      <c r="J546" s="7"/>
      <c r="K546" s="7"/>
      <c r="L546" s="7"/>
      <c r="N546" s="7"/>
      <c r="O546" s="7"/>
      <c r="Q546" s="7"/>
      <c r="R546" s="7"/>
      <c r="S546" s="7"/>
      <c r="T546" s="7"/>
      <c r="U546" s="7"/>
    </row>
    <row r="547" spans="1:21">
      <c r="A547" s="7"/>
      <c r="B547" s="7"/>
      <c r="C547" s="7"/>
      <c r="D547" s="7"/>
      <c r="E547" s="7"/>
      <c r="F547" s="7"/>
      <c r="G547" s="7"/>
      <c r="H547" s="7"/>
      <c r="I547" s="7"/>
      <c r="J547" s="7"/>
      <c r="K547" s="7"/>
      <c r="L547" s="7"/>
      <c r="N547" s="7"/>
      <c r="O547" s="7"/>
      <c r="Q547" s="7"/>
      <c r="R547" s="7"/>
      <c r="S547" s="7"/>
      <c r="T547" s="7"/>
      <c r="U547" s="7"/>
    </row>
    <row r="548" spans="1:21">
      <c r="A548" s="7"/>
      <c r="B548" s="7"/>
      <c r="C548" s="7"/>
      <c r="D548" s="7"/>
      <c r="E548" s="7"/>
      <c r="F548" s="7"/>
      <c r="G548" s="7"/>
      <c r="H548" s="7"/>
      <c r="I548" s="7"/>
      <c r="J548" s="7"/>
      <c r="K548" s="7"/>
      <c r="L548" s="7"/>
      <c r="N548" s="7"/>
      <c r="O548" s="7"/>
      <c r="Q548" s="7"/>
      <c r="R548" s="7"/>
      <c r="S548" s="7"/>
      <c r="T548" s="7"/>
      <c r="U548" s="7"/>
    </row>
    <row r="549" spans="1:21">
      <c r="A549" s="7"/>
      <c r="B549" s="7"/>
      <c r="C549" s="7"/>
      <c r="D549" s="7"/>
      <c r="E549" s="7"/>
      <c r="F549" s="7"/>
      <c r="G549" s="7"/>
      <c r="H549" s="7"/>
      <c r="I549" s="7"/>
      <c r="J549" s="7"/>
      <c r="K549" s="7"/>
      <c r="L549" s="7"/>
      <c r="N549" s="7"/>
      <c r="O549" s="7"/>
      <c r="Q549" s="7"/>
      <c r="R549" s="7"/>
      <c r="S549" s="7"/>
      <c r="T549" s="7"/>
      <c r="U549" s="7"/>
    </row>
    <row r="550" spans="1:21">
      <c r="A550" s="7"/>
      <c r="B550" s="7"/>
      <c r="C550" s="7"/>
      <c r="D550" s="7"/>
      <c r="E550" s="7"/>
      <c r="F550" s="7"/>
      <c r="G550" s="7"/>
      <c r="H550" s="7"/>
      <c r="I550" s="7"/>
      <c r="J550" s="7"/>
      <c r="K550" s="7"/>
      <c r="L550" s="7"/>
      <c r="N550" s="7"/>
      <c r="O550" s="7"/>
      <c r="Q550" s="7"/>
      <c r="R550" s="7"/>
      <c r="S550" s="7"/>
      <c r="T550" s="7"/>
      <c r="U550" s="7"/>
    </row>
    <row r="551" spans="1:21">
      <c r="A551" s="7"/>
      <c r="B551" s="7"/>
      <c r="C551" s="7"/>
      <c r="D551" s="7"/>
      <c r="E551" s="7"/>
      <c r="F551" s="7"/>
      <c r="G551" s="7"/>
      <c r="H551" s="7"/>
      <c r="I551" s="7"/>
      <c r="J551" s="7"/>
      <c r="K551" s="7"/>
      <c r="L551" s="7"/>
      <c r="N551" s="7"/>
      <c r="O551" s="7"/>
      <c r="Q551" s="7"/>
      <c r="R551" s="7"/>
      <c r="S551" s="7"/>
      <c r="T551" s="7"/>
      <c r="U551" s="7"/>
    </row>
    <row r="552" spans="1:21">
      <c r="A552" s="7"/>
      <c r="B552" s="7"/>
      <c r="C552" s="7"/>
      <c r="D552" s="7"/>
      <c r="E552" s="7"/>
      <c r="F552" s="7"/>
      <c r="G552" s="7"/>
      <c r="H552" s="7"/>
      <c r="I552" s="7"/>
      <c r="J552" s="7"/>
      <c r="K552" s="7"/>
      <c r="L552" s="7"/>
      <c r="N552" s="7"/>
      <c r="O552" s="7"/>
      <c r="Q552" s="7"/>
      <c r="R552" s="7"/>
      <c r="S552" s="7"/>
      <c r="T552" s="7"/>
      <c r="U552" s="7"/>
    </row>
    <row r="553" spans="1:21">
      <c r="A553" s="7"/>
      <c r="B553" s="7"/>
      <c r="C553" s="7"/>
      <c r="D553" s="7"/>
      <c r="E553" s="7"/>
      <c r="F553" s="7"/>
      <c r="G553" s="7"/>
      <c r="H553" s="7"/>
      <c r="I553" s="7"/>
      <c r="J553" s="7"/>
      <c r="K553" s="7"/>
      <c r="L553" s="7"/>
      <c r="N553" s="7"/>
      <c r="O553" s="7"/>
      <c r="Q553" s="7"/>
      <c r="R553" s="7"/>
      <c r="S553" s="7"/>
      <c r="T553" s="7"/>
      <c r="U553" s="7"/>
    </row>
    <row r="554" spans="1:21">
      <c r="A554" s="7"/>
      <c r="B554" s="7"/>
      <c r="C554" s="7"/>
      <c r="D554" s="7"/>
      <c r="E554" s="7"/>
      <c r="F554" s="7"/>
      <c r="G554" s="7"/>
      <c r="H554" s="7"/>
      <c r="I554" s="7"/>
      <c r="J554" s="7"/>
      <c r="K554" s="7"/>
      <c r="L554" s="7"/>
      <c r="N554" s="7"/>
      <c r="O554" s="7"/>
      <c r="Q554" s="7"/>
      <c r="R554" s="7"/>
      <c r="S554" s="7"/>
      <c r="T554" s="7"/>
      <c r="U554" s="7"/>
    </row>
    <row r="555" spans="1:21">
      <c r="A555" s="7"/>
      <c r="B555" s="7"/>
      <c r="C555" s="7"/>
      <c r="D555" s="7"/>
      <c r="E555" s="7"/>
      <c r="F555" s="7"/>
      <c r="G555" s="7"/>
      <c r="H555" s="7"/>
      <c r="I555" s="7"/>
      <c r="J555" s="7"/>
      <c r="K555" s="7"/>
      <c r="L555" s="7"/>
      <c r="N555" s="7"/>
      <c r="O555" s="7"/>
      <c r="Q555" s="7"/>
      <c r="R555" s="7"/>
      <c r="S555" s="7"/>
      <c r="T555" s="7"/>
      <c r="U555" s="7"/>
    </row>
    <row r="556" spans="1:21">
      <c r="A556" s="7"/>
      <c r="B556" s="7"/>
      <c r="C556" s="7"/>
      <c r="D556" s="7"/>
      <c r="E556" s="7"/>
      <c r="F556" s="7"/>
      <c r="G556" s="7"/>
      <c r="H556" s="7"/>
      <c r="I556" s="7"/>
      <c r="J556" s="7"/>
      <c r="K556" s="7"/>
      <c r="L556" s="7"/>
      <c r="N556" s="7"/>
      <c r="O556" s="7"/>
      <c r="Q556" s="7"/>
      <c r="R556" s="7"/>
      <c r="S556" s="7"/>
      <c r="T556" s="7"/>
      <c r="U556" s="7"/>
    </row>
    <row r="557" spans="1:21">
      <c r="A557" s="7"/>
      <c r="B557" s="7"/>
      <c r="C557" s="7"/>
      <c r="D557" s="7"/>
      <c r="E557" s="7"/>
      <c r="F557" s="7"/>
      <c r="G557" s="7"/>
      <c r="H557" s="7"/>
      <c r="I557" s="7"/>
      <c r="J557" s="7"/>
      <c r="K557" s="7"/>
      <c r="L557" s="7"/>
      <c r="N557" s="7"/>
      <c r="O557" s="7"/>
      <c r="Q557" s="7"/>
      <c r="R557" s="7"/>
      <c r="S557" s="7"/>
      <c r="T557" s="7"/>
      <c r="U557" s="7"/>
    </row>
    <row r="558" spans="1:21">
      <c r="A558" s="7"/>
      <c r="B558" s="7"/>
      <c r="C558" s="7"/>
      <c r="D558" s="7"/>
      <c r="E558" s="7"/>
      <c r="F558" s="7"/>
      <c r="G558" s="7"/>
      <c r="H558" s="7"/>
      <c r="I558" s="7"/>
      <c r="J558" s="7"/>
      <c r="K558" s="7"/>
      <c r="L558" s="7"/>
      <c r="N558" s="7"/>
      <c r="O558" s="7"/>
      <c r="Q558" s="7"/>
      <c r="R558" s="7"/>
      <c r="S558" s="7"/>
      <c r="T558" s="7"/>
      <c r="U558" s="7"/>
    </row>
    <row r="559" spans="1:21">
      <c r="A559" s="7"/>
      <c r="B559" s="7"/>
      <c r="C559" s="7"/>
      <c r="D559" s="7"/>
      <c r="E559" s="7"/>
      <c r="F559" s="7"/>
      <c r="G559" s="7"/>
      <c r="H559" s="7"/>
      <c r="I559" s="7"/>
      <c r="J559" s="7"/>
      <c r="K559" s="7"/>
      <c r="L559" s="7"/>
      <c r="N559" s="7"/>
      <c r="O559" s="7"/>
      <c r="Q559" s="7"/>
      <c r="R559" s="7"/>
      <c r="S559" s="7"/>
      <c r="T559" s="7"/>
      <c r="U559" s="7"/>
    </row>
    <row r="560" spans="1:21">
      <c r="A560" s="7"/>
      <c r="B560" s="7"/>
      <c r="C560" s="7"/>
      <c r="D560" s="7"/>
      <c r="E560" s="7"/>
      <c r="F560" s="7"/>
      <c r="G560" s="7"/>
      <c r="H560" s="7"/>
      <c r="I560" s="7"/>
      <c r="J560" s="7"/>
      <c r="K560" s="7"/>
      <c r="L560" s="7"/>
      <c r="N560" s="7"/>
      <c r="O560" s="7"/>
      <c r="Q560" s="7"/>
      <c r="R560" s="7"/>
      <c r="S560" s="7"/>
      <c r="T560" s="7"/>
      <c r="U560" s="7"/>
    </row>
    <row r="561" spans="1:21">
      <c r="A561" s="7"/>
      <c r="B561" s="7"/>
      <c r="C561" s="7"/>
      <c r="D561" s="7"/>
      <c r="E561" s="7"/>
      <c r="F561" s="7"/>
      <c r="G561" s="7"/>
      <c r="H561" s="7"/>
      <c r="I561" s="7"/>
      <c r="J561" s="7"/>
      <c r="K561" s="7"/>
      <c r="L561" s="7"/>
      <c r="N561" s="7"/>
      <c r="O561" s="7"/>
      <c r="Q561" s="7"/>
      <c r="R561" s="7"/>
      <c r="S561" s="7"/>
      <c r="T561" s="7"/>
      <c r="U561" s="7"/>
    </row>
    <row r="562" spans="1:21">
      <c r="A562" s="7"/>
      <c r="B562" s="7"/>
      <c r="C562" s="7"/>
      <c r="D562" s="7"/>
      <c r="E562" s="7"/>
      <c r="F562" s="7"/>
      <c r="G562" s="7"/>
      <c r="H562" s="7"/>
      <c r="I562" s="7"/>
      <c r="J562" s="7"/>
      <c r="K562" s="7"/>
      <c r="L562" s="7"/>
      <c r="N562" s="7"/>
      <c r="O562" s="7"/>
      <c r="Q562" s="7"/>
      <c r="R562" s="7"/>
      <c r="S562" s="7"/>
      <c r="T562" s="7"/>
      <c r="U562" s="7"/>
    </row>
    <row r="563" spans="1:21">
      <c r="A563" s="7"/>
      <c r="B563" s="7"/>
      <c r="C563" s="7"/>
      <c r="D563" s="7"/>
      <c r="E563" s="7"/>
      <c r="F563" s="7"/>
      <c r="G563" s="7"/>
      <c r="H563" s="7"/>
      <c r="I563" s="7"/>
      <c r="J563" s="7"/>
      <c r="K563" s="7"/>
      <c r="L563" s="7"/>
      <c r="N563" s="7"/>
      <c r="O563" s="7"/>
      <c r="Q563" s="7"/>
      <c r="R563" s="7"/>
      <c r="S563" s="7"/>
      <c r="T563" s="7"/>
      <c r="U563" s="7"/>
    </row>
    <row r="564" spans="1:21">
      <c r="A564" s="7"/>
      <c r="B564" s="7"/>
      <c r="C564" s="7"/>
      <c r="D564" s="7"/>
      <c r="E564" s="7"/>
      <c r="F564" s="7"/>
      <c r="G564" s="7"/>
      <c r="H564" s="7"/>
      <c r="I564" s="7"/>
      <c r="J564" s="7"/>
      <c r="K564" s="7"/>
      <c r="L564" s="7"/>
      <c r="N564" s="7"/>
      <c r="O564" s="7"/>
      <c r="Q564" s="7"/>
      <c r="R564" s="7"/>
      <c r="S564" s="7"/>
      <c r="T564" s="7"/>
      <c r="U564" s="7"/>
    </row>
    <row r="565" spans="1:21">
      <c r="A565" s="7"/>
      <c r="B565" s="7"/>
      <c r="C565" s="7"/>
      <c r="D565" s="7"/>
      <c r="E565" s="7"/>
      <c r="F565" s="7"/>
      <c r="G565" s="7"/>
      <c r="H565" s="7"/>
      <c r="I565" s="7"/>
      <c r="J565" s="7"/>
      <c r="K565" s="7"/>
      <c r="L565" s="7"/>
      <c r="N565" s="7"/>
      <c r="O565" s="7"/>
      <c r="Q565" s="7"/>
      <c r="R565" s="7"/>
      <c r="S565" s="7"/>
      <c r="T565" s="7"/>
      <c r="U565" s="7"/>
    </row>
    <row r="566" spans="1:21">
      <c r="A566" s="7"/>
      <c r="B566" s="7"/>
      <c r="C566" s="7"/>
      <c r="D566" s="7"/>
      <c r="E566" s="7"/>
      <c r="F566" s="7"/>
      <c r="G566" s="7"/>
      <c r="H566" s="7"/>
      <c r="I566" s="7"/>
      <c r="J566" s="7"/>
      <c r="K566" s="7"/>
      <c r="L566" s="7"/>
      <c r="N566" s="7"/>
      <c r="O566" s="7"/>
      <c r="Q566" s="7"/>
      <c r="R566" s="7"/>
      <c r="S566" s="7"/>
      <c r="T566" s="7"/>
      <c r="U566" s="7"/>
    </row>
    <row r="567" spans="1:21">
      <c r="A567" s="7"/>
      <c r="B567" s="7"/>
      <c r="C567" s="7"/>
      <c r="D567" s="7"/>
      <c r="E567" s="7"/>
      <c r="F567" s="7"/>
      <c r="G567" s="7"/>
      <c r="H567" s="7"/>
      <c r="I567" s="7"/>
      <c r="J567" s="7"/>
      <c r="K567" s="7"/>
      <c r="L567" s="7"/>
      <c r="N567" s="7"/>
      <c r="O567" s="7"/>
      <c r="Q567" s="7"/>
      <c r="R567" s="7"/>
      <c r="S567" s="7"/>
      <c r="T567" s="7"/>
      <c r="U567" s="7"/>
    </row>
    <row r="568" spans="1:21">
      <c r="A568" s="7"/>
      <c r="B568" s="7"/>
      <c r="C568" s="7"/>
      <c r="D568" s="7"/>
      <c r="E568" s="7"/>
      <c r="F568" s="7"/>
      <c r="G568" s="7"/>
      <c r="H568" s="7"/>
      <c r="I568" s="7"/>
      <c r="J568" s="7"/>
      <c r="K568" s="7"/>
      <c r="L568" s="7"/>
      <c r="N568" s="7"/>
      <c r="O568" s="7"/>
      <c r="Q568" s="7"/>
      <c r="R568" s="7"/>
      <c r="S568" s="7"/>
      <c r="T568" s="7"/>
      <c r="U568" s="7"/>
    </row>
    <row r="569" spans="1:21">
      <c r="A569" s="7"/>
      <c r="B569" s="7"/>
      <c r="C569" s="7"/>
      <c r="D569" s="7"/>
      <c r="E569" s="7"/>
      <c r="F569" s="7"/>
      <c r="G569" s="7"/>
      <c r="H569" s="7"/>
      <c r="I569" s="7"/>
      <c r="J569" s="7"/>
      <c r="K569" s="7"/>
      <c r="L569" s="7"/>
      <c r="N569" s="7"/>
      <c r="O569" s="7"/>
      <c r="Q569" s="7"/>
      <c r="R569" s="7"/>
      <c r="S569" s="7"/>
      <c r="T569" s="7"/>
      <c r="U569" s="7"/>
    </row>
    <row r="570" spans="1:21">
      <c r="A570" s="7"/>
      <c r="B570" s="7"/>
      <c r="C570" s="7"/>
      <c r="D570" s="7"/>
      <c r="E570" s="7"/>
      <c r="F570" s="7"/>
      <c r="G570" s="7"/>
      <c r="H570" s="7"/>
      <c r="I570" s="7"/>
      <c r="J570" s="7"/>
      <c r="K570" s="7"/>
      <c r="L570" s="7"/>
      <c r="N570" s="7"/>
      <c r="O570" s="7"/>
      <c r="Q570" s="7"/>
      <c r="R570" s="7"/>
      <c r="S570" s="7"/>
      <c r="T570" s="7"/>
      <c r="U570" s="7"/>
    </row>
    <row r="571" spans="1:21">
      <c r="A571" s="7"/>
      <c r="B571" s="7"/>
      <c r="C571" s="7"/>
      <c r="D571" s="7"/>
      <c r="E571" s="7"/>
      <c r="F571" s="7"/>
      <c r="G571" s="7"/>
      <c r="H571" s="7"/>
      <c r="I571" s="7"/>
      <c r="J571" s="7"/>
      <c r="K571" s="7"/>
      <c r="L571" s="7"/>
      <c r="N571" s="7"/>
      <c r="O571" s="7"/>
      <c r="Q571" s="7"/>
      <c r="R571" s="7"/>
      <c r="S571" s="7"/>
      <c r="T571" s="7"/>
      <c r="U571" s="7"/>
    </row>
    <row r="572" spans="1:21">
      <c r="A572" s="7"/>
      <c r="B572" s="7"/>
      <c r="C572" s="7"/>
      <c r="D572" s="7"/>
      <c r="E572" s="7"/>
      <c r="F572" s="7"/>
      <c r="G572" s="7"/>
      <c r="H572" s="7"/>
      <c r="I572" s="7"/>
      <c r="J572" s="7"/>
      <c r="K572" s="7"/>
      <c r="L572" s="7"/>
      <c r="N572" s="7"/>
      <c r="O572" s="7"/>
      <c r="Q572" s="7"/>
      <c r="R572" s="7"/>
      <c r="S572" s="7"/>
      <c r="T572" s="7"/>
      <c r="U572" s="7"/>
    </row>
    <row r="573" spans="1:21">
      <c r="A573" s="7"/>
      <c r="B573" s="7"/>
      <c r="C573" s="7"/>
      <c r="D573" s="7"/>
      <c r="E573" s="7"/>
      <c r="F573" s="7"/>
      <c r="G573" s="7"/>
      <c r="H573" s="7"/>
      <c r="I573" s="7"/>
      <c r="J573" s="7"/>
      <c r="K573" s="7"/>
      <c r="L573" s="7"/>
      <c r="N573" s="7"/>
      <c r="O573" s="7"/>
      <c r="Q573" s="7"/>
      <c r="R573" s="7"/>
      <c r="S573" s="7"/>
      <c r="T573" s="7"/>
      <c r="U573" s="7"/>
    </row>
    <row r="574" spans="1:21">
      <c r="A574" s="7"/>
      <c r="B574" s="7"/>
      <c r="C574" s="7"/>
      <c r="D574" s="7"/>
      <c r="E574" s="7"/>
      <c r="F574" s="7"/>
      <c r="G574" s="7"/>
      <c r="H574" s="7"/>
      <c r="I574" s="7"/>
      <c r="J574" s="7"/>
      <c r="K574" s="7"/>
      <c r="L574" s="7"/>
      <c r="N574" s="7"/>
      <c r="O574" s="7"/>
      <c r="Q574" s="7"/>
      <c r="R574" s="7"/>
      <c r="S574" s="7"/>
      <c r="T574" s="7"/>
      <c r="U574" s="7"/>
    </row>
    <row r="575" spans="1:21">
      <c r="A575" s="7"/>
      <c r="B575" s="7"/>
      <c r="C575" s="7"/>
      <c r="D575" s="7"/>
      <c r="E575" s="7"/>
      <c r="F575" s="7"/>
      <c r="G575" s="7"/>
      <c r="H575" s="7"/>
      <c r="I575" s="7"/>
      <c r="J575" s="7"/>
      <c r="K575" s="7"/>
      <c r="L575" s="7"/>
      <c r="N575" s="7"/>
      <c r="O575" s="7"/>
      <c r="Q575" s="7"/>
      <c r="R575" s="7"/>
      <c r="S575" s="7"/>
      <c r="T575" s="7"/>
      <c r="U575" s="7"/>
    </row>
    <row r="576" spans="1:21">
      <c r="A576" s="7"/>
      <c r="B576" s="7"/>
      <c r="C576" s="7"/>
      <c r="D576" s="7"/>
      <c r="E576" s="7"/>
      <c r="F576" s="7"/>
      <c r="G576" s="7"/>
      <c r="H576" s="7"/>
      <c r="I576" s="7"/>
      <c r="J576" s="7"/>
      <c r="K576" s="7"/>
      <c r="L576" s="7"/>
      <c r="N576" s="7"/>
      <c r="O576" s="7"/>
      <c r="Q576" s="7"/>
      <c r="R576" s="7"/>
      <c r="S576" s="7"/>
      <c r="T576" s="7"/>
      <c r="U576" s="7"/>
    </row>
    <row r="577" spans="1:21">
      <c r="A577" s="7"/>
      <c r="B577" s="7"/>
      <c r="C577" s="7"/>
      <c r="D577" s="7"/>
      <c r="E577" s="7"/>
      <c r="F577" s="7"/>
      <c r="G577" s="7"/>
      <c r="H577" s="7"/>
      <c r="I577" s="7"/>
      <c r="J577" s="7"/>
      <c r="K577" s="7"/>
      <c r="L577" s="7"/>
      <c r="N577" s="7"/>
      <c r="O577" s="7"/>
      <c r="Q577" s="7"/>
      <c r="R577" s="7"/>
      <c r="S577" s="7"/>
      <c r="T577" s="7"/>
      <c r="U577" s="7"/>
    </row>
    <row r="578" spans="1:21">
      <c r="A578" s="7"/>
      <c r="B578" s="7"/>
      <c r="C578" s="7"/>
      <c r="D578" s="7"/>
      <c r="E578" s="7"/>
      <c r="F578" s="7"/>
      <c r="G578" s="7"/>
      <c r="H578" s="7"/>
      <c r="I578" s="7"/>
      <c r="J578" s="7"/>
      <c r="K578" s="7"/>
      <c r="L578" s="7"/>
      <c r="N578" s="7"/>
      <c r="O578" s="7"/>
      <c r="Q578" s="7"/>
      <c r="R578" s="7"/>
      <c r="S578" s="7"/>
      <c r="T578" s="7"/>
      <c r="U578" s="7"/>
    </row>
    <row r="579" spans="1:21">
      <c r="A579" s="7"/>
      <c r="B579" s="7"/>
      <c r="C579" s="7"/>
      <c r="D579" s="7"/>
      <c r="E579" s="7"/>
      <c r="F579" s="7"/>
      <c r="G579" s="7"/>
      <c r="H579" s="7"/>
      <c r="I579" s="7"/>
      <c r="J579" s="7"/>
      <c r="K579" s="7"/>
      <c r="L579" s="7"/>
      <c r="N579" s="7"/>
      <c r="O579" s="7"/>
      <c r="Q579" s="7"/>
      <c r="R579" s="7"/>
      <c r="S579" s="7"/>
      <c r="T579" s="7"/>
      <c r="U579" s="7"/>
    </row>
    <row r="580" spans="1:21">
      <c r="A580" s="7"/>
      <c r="B580" s="7"/>
      <c r="C580" s="7"/>
      <c r="D580" s="7"/>
      <c r="E580" s="7"/>
      <c r="F580" s="7"/>
      <c r="G580" s="7"/>
      <c r="H580" s="7"/>
      <c r="I580" s="7"/>
      <c r="J580" s="7"/>
      <c r="K580" s="7"/>
      <c r="L580" s="7"/>
      <c r="N580" s="7"/>
      <c r="O580" s="7"/>
      <c r="Q580" s="7"/>
      <c r="R580" s="7"/>
      <c r="S580" s="7"/>
      <c r="T580" s="7"/>
      <c r="U580" s="7"/>
    </row>
    <row r="581" spans="1:21">
      <c r="A581" s="7"/>
      <c r="B581" s="7"/>
      <c r="C581" s="7"/>
      <c r="D581" s="7"/>
      <c r="E581" s="7"/>
      <c r="F581" s="7"/>
      <c r="G581" s="7"/>
      <c r="H581" s="7"/>
      <c r="I581" s="7"/>
      <c r="J581" s="7"/>
      <c r="K581" s="7"/>
      <c r="L581" s="7"/>
      <c r="N581" s="7"/>
      <c r="O581" s="7"/>
      <c r="Q581" s="7"/>
      <c r="R581" s="7"/>
      <c r="S581" s="7"/>
      <c r="T581" s="7"/>
      <c r="U581" s="7"/>
    </row>
    <row r="582" spans="1:21">
      <c r="A582" s="7"/>
      <c r="B582" s="7"/>
      <c r="C582" s="7"/>
      <c r="D582" s="7"/>
      <c r="E582" s="7"/>
      <c r="F582" s="7"/>
      <c r="G582" s="7"/>
      <c r="H582" s="7"/>
      <c r="I582" s="7"/>
      <c r="J582" s="7"/>
      <c r="K582" s="7"/>
      <c r="L582" s="7"/>
      <c r="N582" s="7"/>
      <c r="O582" s="7"/>
      <c r="Q582" s="7"/>
      <c r="R582" s="7"/>
      <c r="S582" s="7"/>
      <c r="T582" s="7"/>
      <c r="U582" s="7"/>
    </row>
    <row r="583" spans="1:21">
      <c r="A583" s="7"/>
      <c r="B583" s="7"/>
      <c r="C583" s="7"/>
      <c r="D583" s="7"/>
      <c r="E583" s="7"/>
      <c r="F583" s="7"/>
      <c r="G583" s="7"/>
      <c r="H583" s="7"/>
      <c r="I583" s="7"/>
      <c r="J583" s="7"/>
      <c r="K583" s="7"/>
      <c r="L583" s="7"/>
      <c r="N583" s="7"/>
      <c r="O583" s="7"/>
      <c r="Q583" s="7"/>
      <c r="R583" s="7"/>
      <c r="S583" s="7"/>
      <c r="T583" s="7"/>
      <c r="U583" s="7"/>
    </row>
    <row r="584" spans="1:21">
      <c r="A584" s="7"/>
      <c r="B584" s="7"/>
      <c r="C584" s="7"/>
      <c r="D584" s="7"/>
      <c r="E584" s="7"/>
      <c r="F584" s="7"/>
      <c r="G584" s="7"/>
      <c r="H584" s="7"/>
      <c r="I584" s="7"/>
      <c r="J584" s="7"/>
      <c r="K584" s="7"/>
      <c r="L584" s="7"/>
      <c r="N584" s="7"/>
      <c r="O584" s="7"/>
      <c r="Q584" s="7"/>
      <c r="R584" s="7"/>
      <c r="S584" s="7"/>
      <c r="T584" s="7"/>
      <c r="U584" s="7"/>
    </row>
    <row r="585" spans="1:21">
      <c r="A585" s="7"/>
      <c r="B585" s="7"/>
      <c r="C585" s="7"/>
      <c r="D585" s="7"/>
      <c r="E585" s="7"/>
      <c r="F585" s="7"/>
      <c r="G585" s="7"/>
      <c r="H585" s="7"/>
      <c r="I585" s="7"/>
      <c r="J585" s="7"/>
      <c r="K585" s="7"/>
      <c r="L585" s="7"/>
      <c r="N585" s="7"/>
      <c r="O585" s="7"/>
      <c r="Q585" s="7"/>
      <c r="R585" s="7"/>
      <c r="S585" s="7"/>
      <c r="T585" s="7"/>
      <c r="U585" s="7"/>
    </row>
    <row r="586" spans="1:21">
      <c r="A586" s="7"/>
      <c r="B586" s="7"/>
      <c r="C586" s="7"/>
      <c r="D586" s="7"/>
      <c r="E586" s="7"/>
      <c r="F586" s="7"/>
      <c r="G586" s="7"/>
      <c r="H586" s="7"/>
      <c r="I586" s="7"/>
      <c r="J586" s="7"/>
      <c r="K586" s="7"/>
      <c r="L586" s="7"/>
      <c r="N586" s="7"/>
      <c r="O586" s="7"/>
      <c r="Q586" s="7"/>
      <c r="R586" s="7"/>
      <c r="S586" s="7"/>
      <c r="T586" s="7"/>
      <c r="U586" s="7"/>
    </row>
    <row r="587" spans="1:21">
      <c r="A587" s="7"/>
      <c r="B587" s="7"/>
      <c r="C587" s="7"/>
      <c r="D587" s="7"/>
      <c r="E587" s="7"/>
      <c r="F587" s="7"/>
      <c r="G587" s="7"/>
      <c r="H587" s="7"/>
      <c r="I587" s="7"/>
      <c r="J587" s="7"/>
      <c r="K587" s="7"/>
      <c r="L587" s="7"/>
      <c r="N587" s="7"/>
      <c r="O587" s="7"/>
      <c r="Q587" s="7"/>
      <c r="R587" s="7"/>
      <c r="S587" s="7"/>
      <c r="T587" s="7"/>
      <c r="U587" s="7"/>
    </row>
    <row r="588" spans="1:21">
      <c r="A588" s="7"/>
      <c r="B588" s="7"/>
      <c r="C588" s="7"/>
      <c r="D588" s="7"/>
      <c r="E588" s="7"/>
      <c r="F588" s="7"/>
      <c r="G588" s="7"/>
      <c r="H588" s="7"/>
      <c r="I588" s="7"/>
      <c r="J588" s="7"/>
      <c r="K588" s="7"/>
      <c r="L588" s="7"/>
      <c r="N588" s="7"/>
      <c r="O588" s="7"/>
      <c r="Q588" s="7"/>
      <c r="R588" s="7"/>
      <c r="S588" s="7"/>
      <c r="T588" s="7"/>
      <c r="U588" s="7"/>
    </row>
    <row r="589" spans="1:21">
      <c r="A589" s="7"/>
      <c r="B589" s="7"/>
      <c r="C589" s="7"/>
      <c r="D589" s="7"/>
      <c r="E589" s="7"/>
      <c r="F589" s="7"/>
      <c r="G589" s="7"/>
      <c r="H589" s="7"/>
      <c r="I589" s="7"/>
      <c r="J589" s="7"/>
      <c r="K589" s="7"/>
      <c r="L589" s="7"/>
      <c r="N589" s="7"/>
      <c r="O589" s="7"/>
      <c r="Q589" s="7"/>
      <c r="R589" s="7"/>
      <c r="S589" s="7"/>
      <c r="T589" s="7"/>
      <c r="U589" s="7"/>
    </row>
    <row r="590" spans="1:21">
      <c r="A590" s="7"/>
      <c r="B590" s="7"/>
      <c r="C590" s="7"/>
      <c r="D590" s="7"/>
      <c r="E590" s="7"/>
      <c r="F590" s="7"/>
      <c r="G590" s="7"/>
      <c r="H590" s="7"/>
      <c r="I590" s="7"/>
      <c r="J590" s="7"/>
      <c r="K590" s="7"/>
      <c r="L590" s="7"/>
      <c r="N590" s="7"/>
      <c r="O590" s="7"/>
      <c r="Q590" s="7"/>
      <c r="R590" s="7"/>
      <c r="S590" s="7"/>
      <c r="T590" s="7"/>
      <c r="U590" s="7"/>
    </row>
    <row r="591" spans="1:21">
      <c r="A591" s="7"/>
      <c r="B591" s="7"/>
      <c r="C591" s="7"/>
      <c r="D591" s="7"/>
      <c r="E591" s="7"/>
      <c r="F591" s="7"/>
      <c r="G591" s="7"/>
      <c r="H591" s="7"/>
      <c r="I591" s="7"/>
      <c r="J591" s="7"/>
      <c r="K591" s="7"/>
      <c r="L591" s="7"/>
      <c r="N591" s="7"/>
      <c r="O591" s="7"/>
      <c r="Q591" s="7"/>
      <c r="R591" s="7"/>
      <c r="S591" s="7"/>
      <c r="T591" s="7"/>
      <c r="U591" s="7"/>
    </row>
    <row r="592" spans="1:21">
      <c r="A592" s="7"/>
      <c r="B592" s="7"/>
      <c r="C592" s="7"/>
      <c r="D592" s="7"/>
      <c r="E592" s="7"/>
      <c r="F592" s="7"/>
      <c r="G592" s="7"/>
      <c r="H592" s="7"/>
      <c r="I592" s="7"/>
      <c r="J592" s="7"/>
      <c r="K592" s="7"/>
      <c r="L592" s="7"/>
      <c r="N592" s="7"/>
      <c r="O592" s="7"/>
      <c r="Q592" s="7"/>
      <c r="R592" s="7"/>
      <c r="S592" s="7"/>
      <c r="T592" s="7"/>
      <c r="U592" s="7"/>
    </row>
    <row r="593" spans="1:21">
      <c r="A593" s="7"/>
      <c r="B593" s="7"/>
      <c r="C593" s="7"/>
      <c r="D593" s="7"/>
      <c r="E593" s="7"/>
      <c r="F593" s="7"/>
      <c r="G593" s="7"/>
      <c r="H593" s="7"/>
      <c r="I593" s="7"/>
      <c r="J593" s="7"/>
      <c r="K593" s="7"/>
      <c r="L593" s="7"/>
      <c r="N593" s="7"/>
      <c r="O593" s="7"/>
      <c r="Q593" s="7"/>
      <c r="R593" s="7"/>
      <c r="S593" s="7"/>
      <c r="T593" s="7"/>
      <c r="U593" s="7"/>
    </row>
    <row r="594" spans="1:21">
      <c r="A594" s="7"/>
      <c r="B594" s="7"/>
      <c r="C594" s="7"/>
      <c r="D594" s="7"/>
      <c r="E594" s="7"/>
      <c r="F594" s="7"/>
      <c r="G594" s="7"/>
      <c r="H594" s="7"/>
      <c r="I594" s="7"/>
      <c r="J594" s="7"/>
      <c r="K594" s="7"/>
      <c r="L594" s="7"/>
      <c r="N594" s="7"/>
      <c r="O594" s="7"/>
      <c r="Q594" s="7"/>
      <c r="R594" s="7"/>
      <c r="S594" s="7"/>
      <c r="T594" s="7"/>
      <c r="U594" s="7"/>
    </row>
    <row r="595" spans="1:21">
      <c r="A595" s="7"/>
      <c r="B595" s="7"/>
      <c r="C595" s="7"/>
      <c r="D595" s="7"/>
      <c r="E595" s="7"/>
      <c r="F595" s="7"/>
      <c r="G595" s="7"/>
      <c r="H595" s="7"/>
      <c r="I595" s="7"/>
      <c r="J595" s="7"/>
      <c r="K595" s="7"/>
      <c r="L595" s="7"/>
      <c r="N595" s="7"/>
      <c r="O595" s="7"/>
      <c r="Q595" s="7"/>
      <c r="R595" s="7"/>
      <c r="S595" s="7"/>
      <c r="T595" s="7"/>
      <c r="U595" s="7"/>
    </row>
    <row r="596" spans="1:21">
      <c r="A596" s="7"/>
      <c r="B596" s="7"/>
      <c r="C596" s="7"/>
      <c r="D596" s="7"/>
      <c r="E596" s="7"/>
      <c r="F596" s="7"/>
      <c r="G596" s="7"/>
      <c r="H596" s="7"/>
      <c r="I596" s="7"/>
      <c r="J596" s="7"/>
      <c r="K596" s="7"/>
      <c r="L596" s="7"/>
      <c r="N596" s="7"/>
      <c r="O596" s="7"/>
      <c r="Q596" s="7"/>
      <c r="R596" s="7"/>
      <c r="S596" s="7"/>
      <c r="T596" s="7"/>
      <c r="U596" s="7"/>
    </row>
    <row r="597" spans="1:21">
      <c r="A597" s="7"/>
      <c r="B597" s="7"/>
      <c r="C597" s="7"/>
      <c r="D597" s="7"/>
      <c r="E597" s="7"/>
      <c r="F597" s="7"/>
      <c r="G597" s="7"/>
      <c r="H597" s="7"/>
      <c r="I597" s="7"/>
      <c r="J597" s="7"/>
      <c r="K597" s="7"/>
      <c r="L597" s="7"/>
      <c r="N597" s="7"/>
      <c r="O597" s="7"/>
      <c r="Q597" s="7"/>
      <c r="R597" s="7"/>
      <c r="S597" s="7"/>
      <c r="T597" s="7"/>
      <c r="U597" s="7"/>
    </row>
    <row r="598" spans="1:21">
      <c r="A598" s="7"/>
      <c r="B598" s="7"/>
      <c r="C598" s="7"/>
      <c r="D598" s="7"/>
      <c r="E598" s="7"/>
      <c r="F598" s="7"/>
      <c r="G598" s="7"/>
      <c r="H598" s="7"/>
      <c r="I598" s="7"/>
      <c r="J598" s="7"/>
      <c r="K598" s="7"/>
      <c r="L598" s="7"/>
      <c r="N598" s="7"/>
      <c r="O598" s="7"/>
      <c r="Q598" s="7"/>
      <c r="R598" s="7"/>
      <c r="S598" s="7"/>
      <c r="T598" s="7"/>
      <c r="U598" s="7"/>
    </row>
    <row r="599" spans="1:21">
      <c r="A599" s="7"/>
      <c r="B599" s="7"/>
      <c r="C599" s="7"/>
      <c r="D599" s="7"/>
      <c r="E599" s="7"/>
      <c r="F599" s="7"/>
      <c r="G599" s="7"/>
      <c r="H599" s="7"/>
      <c r="I599" s="7"/>
      <c r="J599" s="7"/>
      <c r="K599" s="7"/>
      <c r="L599" s="7"/>
      <c r="N599" s="7"/>
      <c r="O599" s="7"/>
      <c r="Q599" s="7"/>
      <c r="R599" s="7"/>
      <c r="S599" s="7"/>
      <c r="T599" s="7"/>
      <c r="U599" s="7"/>
    </row>
    <row r="600" spans="1:21">
      <c r="A600" s="7"/>
      <c r="B600" s="7"/>
      <c r="C600" s="7"/>
      <c r="D600" s="7"/>
      <c r="E600" s="7"/>
      <c r="F600" s="7"/>
      <c r="G600" s="7"/>
      <c r="H600" s="7"/>
      <c r="I600" s="7"/>
      <c r="J600" s="7"/>
      <c r="K600" s="7"/>
      <c r="L600" s="7"/>
      <c r="N600" s="7"/>
      <c r="O600" s="7"/>
      <c r="Q600" s="7"/>
      <c r="R600" s="7"/>
      <c r="S600" s="7"/>
      <c r="T600" s="7"/>
      <c r="U600" s="7"/>
    </row>
    <row r="601" spans="1:21">
      <c r="A601" s="7"/>
      <c r="B601" s="7"/>
      <c r="C601" s="7"/>
      <c r="D601" s="7"/>
      <c r="E601" s="7"/>
      <c r="F601" s="7"/>
      <c r="G601" s="7"/>
      <c r="H601" s="7"/>
      <c r="I601" s="7"/>
      <c r="J601" s="7"/>
      <c r="K601" s="7"/>
      <c r="L601" s="7"/>
      <c r="N601" s="7"/>
      <c r="O601" s="7"/>
      <c r="Q601" s="7"/>
      <c r="R601" s="7"/>
      <c r="S601" s="7"/>
      <c r="T601" s="7"/>
      <c r="U601" s="7"/>
    </row>
    <row r="602" spans="1:21">
      <c r="A602" s="7"/>
      <c r="B602" s="7"/>
      <c r="C602" s="7"/>
      <c r="D602" s="7"/>
      <c r="E602" s="7"/>
      <c r="F602" s="7"/>
      <c r="G602" s="7"/>
      <c r="H602" s="7"/>
      <c r="I602" s="7"/>
      <c r="J602" s="7"/>
      <c r="K602" s="7"/>
      <c r="L602" s="7"/>
      <c r="N602" s="7"/>
      <c r="O602" s="7"/>
      <c r="Q602" s="7"/>
      <c r="R602" s="7"/>
      <c r="S602" s="7"/>
      <c r="T602" s="7"/>
      <c r="U602" s="7"/>
    </row>
    <row r="603" spans="1:21">
      <c r="A603" s="7"/>
      <c r="B603" s="7"/>
      <c r="C603" s="7"/>
      <c r="D603" s="7"/>
      <c r="E603" s="7"/>
      <c r="F603" s="7"/>
      <c r="G603" s="7"/>
      <c r="H603" s="7"/>
      <c r="I603" s="7"/>
      <c r="J603" s="7"/>
      <c r="K603" s="7"/>
      <c r="L603" s="7"/>
      <c r="N603" s="7"/>
      <c r="O603" s="7"/>
      <c r="Q603" s="7"/>
      <c r="R603" s="7"/>
      <c r="S603" s="7"/>
      <c r="T603" s="7"/>
      <c r="U603" s="7"/>
    </row>
    <row r="604" spans="1:21">
      <c r="A604" s="7"/>
      <c r="B604" s="7"/>
      <c r="C604" s="7"/>
      <c r="D604" s="7"/>
      <c r="E604" s="7"/>
      <c r="F604" s="7"/>
      <c r="G604" s="7"/>
      <c r="H604" s="7"/>
      <c r="I604" s="7"/>
      <c r="J604" s="7"/>
      <c r="K604" s="7"/>
      <c r="L604" s="7"/>
      <c r="N604" s="7"/>
      <c r="O604" s="7"/>
      <c r="Q604" s="7"/>
      <c r="R604" s="7"/>
      <c r="S604" s="7"/>
      <c r="T604" s="7"/>
      <c r="U604" s="7"/>
    </row>
    <row r="605" spans="1:21">
      <c r="A605" s="7"/>
      <c r="B605" s="7"/>
      <c r="C605" s="7"/>
      <c r="D605" s="7"/>
      <c r="E605" s="7"/>
      <c r="F605" s="7"/>
      <c r="G605" s="7"/>
      <c r="H605" s="7"/>
      <c r="I605" s="7"/>
      <c r="J605" s="7"/>
      <c r="K605" s="7"/>
      <c r="L605" s="7"/>
      <c r="N605" s="7"/>
      <c r="O605" s="7"/>
      <c r="Q605" s="7"/>
      <c r="R605" s="7"/>
      <c r="S605" s="7"/>
      <c r="T605" s="7"/>
      <c r="U605" s="7"/>
    </row>
    <row r="606" spans="1:21">
      <c r="A606" s="7"/>
      <c r="B606" s="7"/>
      <c r="C606" s="7"/>
      <c r="D606" s="7"/>
      <c r="E606" s="7"/>
      <c r="F606" s="7"/>
      <c r="G606" s="7"/>
      <c r="H606" s="7"/>
      <c r="I606" s="7"/>
      <c r="J606" s="7"/>
      <c r="K606" s="7"/>
      <c r="L606" s="7"/>
      <c r="N606" s="7"/>
      <c r="O606" s="7"/>
      <c r="Q606" s="7"/>
      <c r="R606" s="7"/>
      <c r="S606" s="7"/>
      <c r="T606" s="7"/>
      <c r="U606" s="7"/>
    </row>
    <row r="607" spans="1:21">
      <c r="A607" s="7"/>
      <c r="B607" s="7"/>
      <c r="C607" s="7"/>
      <c r="D607" s="7"/>
      <c r="E607" s="7"/>
      <c r="F607" s="7"/>
      <c r="G607" s="7"/>
      <c r="H607" s="7"/>
      <c r="I607" s="7"/>
      <c r="J607" s="7"/>
      <c r="K607" s="7"/>
      <c r="L607" s="7"/>
      <c r="N607" s="7"/>
      <c r="O607" s="7"/>
      <c r="Q607" s="7"/>
      <c r="R607" s="7"/>
      <c r="S607" s="7"/>
      <c r="T607" s="7"/>
      <c r="U607" s="7"/>
    </row>
    <row r="608" spans="1:21">
      <c r="A608" s="7"/>
      <c r="B608" s="7"/>
      <c r="C608" s="7"/>
      <c r="D608" s="7"/>
      <c r="E608" s="7"/>
      <c r="F608" s="7"/>
      <c r="G608" s="7"/>
      <c r="H608" s="7"/>
      <c r="I608" s="7"/>
      <c r="J608" s="7"/>
      <c r="K608" s="7"/>
      <c r="L608" s="7"/>
      <c r="N608" s="7"/>
      <c r="O608" s="7"/>
      <c r="Q608" s="7"/>
      <c r="R608" s="7"/>
      <c r="S608" s="7"/>
      <c r="T608" s="7"/>
      <c r="U608" s="7"/>
    </row>
    <row r="609" spans="1:21">
      <c r="A609" s="7"/>
      <c r="B609" s="7"/>
      <c r="C609" s="7"/>
      <c r="D609" s="7"/>
      <c r="E609" s="7"/>
      <c r="F609" s="7"/>
      <c r="G609" s="7"/>
      <c r="H609" s="7"/>
      <c r="I609" s="7"/>
      <c r="J609" s="7"/>
      <c r="K609" s="7"/>
      <c r="L609" s="7"/>
      <c r="N609" s="7"/>
      <c r="O609" s="7"/>
      <c r="Q609" s="7"/>
      <c r="R609" s="7"/>
      <c r="S609" s="7"/>
      <c r="T609" s="7"/>
      <c r="U609" s="7"/>
    </row>
    <row r="610" spans="1:21">
      <c r="A610" s="7"/>
      <c r="B610" s="7"/>
      <c r="C610" s="7"/>
      <c r="D610" s="7"/>
      <c r="E610" s="7"/>
      <c r="F610" s="7"/>
      <c r="G610" s="7"/>
      <c r="H610" s="7"/>
      <c r="I610" s="7"/>
      <c r="J610" s="7"/>
      <c r="K610" s="7"/>
      <c r="L610" s="7"/>
      <c r="N610" s="7"/>
      <c r="O610" s="7"/>
      <c r="Q610" s="7"/>
      <c r="R610" s="7"/>
      <c r="S610" s="7"/>
      <c r="T610" s="7"/>
      <c r="U610" s="7"/>
    </row>
    <row r="611" spans="1:21">
      <c r="A611" s="7"/>
      <c r="B611" s="7"/>
      <c r="C611" s="7"/>
      <c r="D611" s="7"/>
      <c r="E611" s="7"/>
      <c r="F611" s="7"/>
      <c r="G611" s="7"/>
      <c r="H611" s="7"/>
      <c r="I611" s="7"/>
      <c r="J611" s="7"/>
      <c r="K611" s="7"/>
      <c r="L611" s="7"/>
      <c r="N611" s="7"/>
      <c r="O611" s="7"/>
      <c r="Q611" s="7"/>
      <c r="R611" s="7"/>
      <c r="S611" s="7"/>
      <c r="T611" s="7"/>
      <c r="U611" s="7"/>
    </row>
    <row r="612" spans="1:21">
      <c r="A612" s="7"/>
      <c r="B612" s="7"/>
      <c r="C612" s="7"/>
      <c r="D612" s="7"/>
      <c r="E612" s="7"/>
      <c r="F612" s="7"/>
      <c r="G612" s="7"/>
      <c r="H612" s="7"/>
      <c r="I612" s="7"/>
      <c r="J612" s="7"/>
      <c r="K612" s="7"/>
      <c r="L612" s="7"/>
      <c r="N612" s="7"/>
      <c r="O612" s="7"/>
      <c r="Q612" s="7"/>
      <c r="R612" s="7"/>
      <c r="S612" s="7"/>
      <c r="T612" s="7"/>
      <c r="U612" s="7"/>
    </row>
    <row r="613" spans="1:21">
      <c r="A613" s="7"/>
      <c r="B613" s="7"/>
      <c r="C613" s="7"/>
      <c r="D613" s="7"/>
      <c r="E613" s="7"/>
      <c r="F613" s="7"/>
      <c r="G613" s="7"/>
      <c r="H613" s="7"/>
      <c r="I613" s="7"/>
      <c r="J613" s="7"/>
      <c r="K613" s="7"/>
      <c r="L613" s="7"/>
      <c r="N613" s="7"/>
      <c r="O613" s="7"/>
      <c r="Q613" s="7"/>
      <c r="R613" s="7"/>
      <c r="S613" s="7"/>
      <c r="T613" s="7"/>
      <c r="U613" s="7"/>
    </row>
    <row r="614" spans="1:21">
      <c r="A614" s="7"/>
      <c r="B614" s="7"/>
      <c r="C614" s="7"/>
      <c r="D614" s="7"/>
      <c r="E614" s="7"/>
      <c r="F614" s="7"/>
      <c r="G614" s="7"/>
      <c r="H614" s="7"/>
      <c r="I614" s="7"/>
      <c r="J614" s="7"/>
      <c r="K614" s="7"/>
      <c r="L614" s="7"/>
      <c r="N614" s="7"/>
      <c r="O614" s="7"/>
      <c r="Q614" s="7"/>
      <c r="R614" s="7"/>
      <c r="S614" s="7"/>
      <c r="T614" s="7"/>
      <c r="U614" s="7"/>
    </row>
    <row r="615" spans="1:21">
      <c r="A615" s="7"/>
      <c r="B615" s="7"/>
      <c r="C615" s="7"/>
      <c r="D615" s="7"/>
      <c r="E615" s="7"/>
      <c r="F615" s="7"/>
      <c r="G615" s="7"/>
      <c r="H615" s="7"/>
      <c r="I615" s="7"/>
      <c r="J615" s="7"/>
      <c r="K615" s="7"/>
      <c r="L615" s="7"/>
      <c r="N615" s="7"/>
      <c r="O615" s="7"/>
      <c r="Q615" s="7"/>
      <c r="R615" s="7"/>
      <c r="S615" s="7"/>
      <c r="T615" s="7"/>
      <c r="U615" s="7"/>
    </row>
    <row r="616" spans="1:21">
      <c r="A616" s="7"/>
      <c r="B616" s="7"/>
      <c r="C616" s="7"/>
      <c r="D616" s="7"/>
      <c r="E616" s="7"/>
      <c r="F616" s="7"/>
      <c r="G616" s="7"/>
      <c r="H616" s="7"/>
      <c r="I616" s="7"/>
      <c r="J616" s="7"/>
      <c r="K616" s="7"/>
      <c r="L616" s="7"/>
      <c r="N616" s="7"/>
      <c r="O616" s="7"/>
      <c r="Q616" s="7"/>
      <c r="R616" s="7"/>
      <c r="S616" s="7"/>
      <c r="T616" s="7"/>
      <c r="U616" s="7"/>
    </row>
    <row r="617" spans="1:21">
      <c r="A617" s="7"/>
      <c r="B617" s="7"/>
      <c r="C617" s="7"/>
      <c r="D617" s="7"/>
      <c r="E617" s="7"/>
      <c r="F617" s="7"/>
      <c r="G617" s="7"/>
      <c r="H617" s="7"/>
      <c r="I617" s="7"/>
      <c r="J617" s="7"/>
      <c r="K617" s="7"/>
      <c r="L617" s="7"/>
      <c r="N617" s="7"/>
      <c r="O617" s="7"/>
      <c r="Q617" s="7"/>
      <c r="R617" s="7"/>
      <c r="S617" s="7"/>
      <c r="T617" s="7"/>
      <c r="U617" s="7"/>
    </row>
    <row r="618" spans="1:21">
      <c r="A618" s="7"/>
      <c r="B618" s="7"/>
      <c r="C618" s="7"/>
      <c r="D618" s="7"/>
      <c r="E618" s="7"/>
      <c r="F618" s="7"/>
      <c r="G618" s="7"/>
      <c r="H618" s="7"/>
      <c r="I618" s="7"/>
      <c r="J618" s="7"/>
      <c r="K618" s="7"/>
      <c r="L618" s="7"/>
      <c r="N618" s="7"/>
      <c r="O618" s="7"/>
      <c r="Q618" s="7"/>
      <c r="R618" s="7"/>
      <c r="S618" s="7"/>
      <c r="T618" s="7"/>
      <c r="U618" s="7"/>
    </row>
    <row r="619" spans="1:21">
      <c r="A619" s="7"/>
      <c r="B619" s="7"/>
      <c r="C619" s="7"/>
      <c r="D619" s="7"/>
      <c r="E619" s="7"/>
      <c r="F619" s="7"/>
      <c r="G619" s="7"/>
      <c r="H619" s="7"/>
      <c r="I619" s="7"/>
      <c r="J619" s="7"/>
      <c r="K619" s="7"/>
      <c r="L619" s="7"/>
      <c r="N619" s="7"/>
      <c r="O619" s="7"/>
      <c r="Q619" s="7"/>
      <c r="R619" s="7"/>
      <c r="S619" s="7"/>
      <c r="T619" s="7"/>
      <c r="U619" s="7"/>
    </row>
    <row r="620" spans="1:21">
      <c r="A620" s="7"/>
      <c r="B620" s="7"/>
      <c r="C620" s="7"/>
      <c r="D620" s="7"/>
      <c r="E620" s="7"/>
      <c r="F620" s="7"/>
      <c r="G620" s="7"/>
      <c r="H620" s="7"/>
      <c r="I620" s="7"/>
      <c r="J620" s="7"/>
      <c r="K620" s="7"/>
      <c r="L620" s="7"/>
      <c r="N620" s="7"/>
      <c r="O620" s="7"/>
      <c r="Q620" s="7"/>
      <c r="R620" s="7"/>
      <c r="S620" s="7"/>
      <c r="T620" s="7"/>
      <c r="U620" s="7"/>
    </row>
    <row r="621" spans="1:21">
      <c r="A621" s="7"/>
      <c r="B621" s="7"/>
      <c r="C621" s="7"/>
      <c r="D621" s="7"/>
      <c r="E621" s="7"/>
      <c r="F621" s="7"/>
      <c r="G621" s="7"/>
      <c r="H621" s="7"/>
      <c r="I621" s="7"/>
      <c r="J621" s="7"/>
      <c r="K621" s="7"/>
      <c r="L621" s="7"/>
      <c r="N621" s="7"/>
      <c r="O621" s="7"/>
      <c r="Q621" s="7"/>
      <c r="R621" s="7"/>
      <c r="S621" s="7"/>
      <c r="T621" s="7"/>
      <c r="U621" s="7"/>
    </row>
    <row r="622" spans="1:21">
      <c r="A622" s="7"/>
      <c r="B622" s="7"/>
      <c r="C622" s="7"/>
      <c r="D622" s="7"/>
      <c r="E622" s="7"/>
      <c r="F622" s="7"/>
      <c r="G622" s="7"/>
      <c r="H622" s="7"/>
      <c r="I622" s="7"/>
      <c r="J622" s="7"/>
      <c r="K622" s="7"/>
      <c r="L622" s="7"/>
      <c r="N622" s="7"/>
      <c r="O622" s="7"/>
      <c r="Q622" s="7"/>
      <c r="R622" s="7"/>
      <c r="S622" s="7"/>
      <c r="T622" s="7"/>
      <c r="U622" s="7"/>
    </row>
    <row r="623" spans="1:21">
      <c r="A623" s="7"/>
      <c r="B623" s="7"/>
      <c r="C623" s="7"/>
      <c r="D623" s="7"/>
      <c r="E623" s="7"/>
      <c r="F623" s="7"/>
      <c r="G623" s="7"/>
      <c r="H623" s="7"/>
      <c r="I623" s="7"/>
      <c r="J623" s="7"/>
      <c r="K623" s="7"/>
      <c r="L623" s="7"/>
      <c r="N623" s="7"/>
      <c r="O623" s="7"/>
      <c r="Q623" s="7"/>
      <c r="R623" s="7"/>
      <c r="S623" s="7"/>
      <c r="T623" s="7"/>
      <c r="U623" s="7"/>
    </row>
    <row r="624" spans="1:21">
      <c r="A624" s="7"/>
      <c r="B624" s="7"/>
      <c r="C624" s="7"/>
      <c r="D624" s="7"/>
      <c r="E624" s="7"/>
      <c r="F624" s="7"/>
      <c r="G624" s="7"/>
      <c r="H624" s="7"/>
      <c r="I624" s="7"/>
      <c r="J624" s="7"/>
      <c r="K624" s="7"/>
      <c r="L624" s="7"/>
      <c r="N624" s="7"/>
      <c r="O624" s="7"/>
      <c r="Q624" s="7"/>
      <c r="R624" s="7"/>
      <c r="S624" s="7"/>
      <c r="T624" s="7"/>
      <c r="U624" s="7"/>
    </row>
    <row r="625" spans="1:21">
      <c r="A625" s="7"/>
      <c r="B625" s="7"/>
      <c r="C625" s="7"/>
      <c r="D625" s="7"/>
      <c r="E625" s="7"/>
      <c r="F625" s="7"/>
      <c r="G625" s="7"/>
      <c r="H625" s="7"/>
      <c r="I625" s="7"/>
      <c r="J625" s="7"/>
      <c r="K625" s="7"/>
      <c r="L625" s="7"/>
      <c r="N625" s="7"/>
      <c r="O625" s="7"/>
      <c r="Q625" s="7"/>
      <c r="R625" s="7"/>
      <c r="S625" s="7"/>
      <c r="T625" s="7"/>
      <c r="U625" s="7"/>
    </row>
    <row r="626" spans="1:21">
      <c r="A626" s="7"/>
      <c r="B626" s="7"/>
      <c r="C626" s="7"/>
      <c r="D626" s="7"/>
      <c r="E626" s="7"/>
      <c r="F626" s="7"/>
      <c r="G626" s="7"/>
      <c r="H626" s="7"/>
      <c r="I626" s="7"/>
      <c r="J626" s="7"/>
      <c r="K626" s="7"/>
      <c r="L626" s="7"/>
      <c r="N626" s="7"/>
      <c r="O626" s="7"/>
      <c r="Q626" s="7"/>
      <c r="R626" s="7"/>
      <c r="S626" s="7"/>
      <c r="T626" s="7"/>
      <c r="U626" s="7"/>
    </row>
    <row r="627" spans="1:21">
      <c r="A627" s="7"/>
      <c r="B627" s="7"/>
      <c r="C627" s="7"/>
      <c r="D627" s="7"/>
      <c r="E627" s="7"/>
      <c r="F627" s="7"/>
      <c r="G627" s="7"/>
      <c r="H627" s="7"/>
      <c r="I627" s="7"/>
      <c r="J627" s="7"/>
      <c r="K627" s="7"/>
      <c r="L627" s="7"/>
      <c r="N627" s="7"/>
      <c r="O627" s="7"/>
      <c r="Q627" s="7"/>
      <c r="R627" s="7"/>
      <c r="S627" s="7"/>
      <c r="T627" s="7"/>
      <c r="U627" s="7"/>
    </row>
    <row r="628" spans="1:21">
      <c r="A628" s="7"/>
      <c r="B628" s="7"/>
      <c r="C628" s="7"/>
      <c r="D628" s="7"/>
      <c r="E628" s="7"/>
      <c r="F628" s="7"/>
      <c r="G628" s="7"/>
      <c r="H628" s="7"/>
      <c r="I628" s="7"/>
      <c r="J628" s="7"/>
      <c r="K628" s="7"/>
      <c r="L628" s="7"/>
      <c r="N628" s="7"/>
      <c r="O628" s="7"/>
      <c r="Q628" s="7"/>
      <c r="R628" s="7"/>
      <c r="S628" s="7"/>
      <c r="T628" s="7"/>
      <c r="U628" s="7"/>
    </row>
    <row r="629" spans="1:21">
      <c r="A629" s="7"/>
      <c r="B629" s="7"/>
      <c r="C629" s="7"/>
      <c r="D629" s="7"/>
      <c r="E629" s="7"/>
      <c r="F629" s="7"/>
      <c r="G629" s="7"/>
      <c r="H629" s="7"/>
      <c r="I629" s="7"/>
      <c r="J629" s="7"/>
      <c r="K629" s="7"/>
      <c r="L629" s="7"/>
      <c r="N629" s="7"/>
      <c r="O629" s="7"/>
      <c r="Q629" s="7"/>
      <c r="R629" s="7"/>
      <c r="S629" s="7"/>
      <c r="T629" s="7"/>
      <c r="U629" s="7"/>
    </row>
    <row r="630" spans="1:21">
      <c r="A630" s="7"/>
      <c r="B630" s="7"/>
      <c r="C630" s="7"/>
      <c r="D630" s="7"/>
      <c r="E630" s="7"/>
      <c r="F630" s="7"/>
      <c r="G630" s="7"/>
      <c r="H630" s="7"/>
      <c r="I630" s="7"/>
      <c r="J630" s="7"/>
      <c r="K630" s="7"/>
      <c r="L630" s="7"/>
      <c r="N630" s="7"/>
      <c r="O630" s="7"/>
      <c r="Q630" s="7"/>
      <c r="R630" s="7"/>
      <c r="S630" s="7"/>
      <c r="T630" s="7"/>
      <c r="U630" s="7"/>
    </row>
    <row r="631" spans="1:21">
      <c r="A631" s="7"/>
      <c r="B631" s="7"/>
      <c r="C631" s="7"/>
      <c r="D631" s="7"/>
      <c r="E631" s="7"/>
      <c r="F631" s="7"/>
      <c r="G631" s="7"/>
      <c r="H631" s="7"/>
      <c r="I631" s="7"/>
      <c r="J631" s="7"/>
      <c r="K631" s="7"/>
      <c r="L631" s="7"/>
      <c r="N631" s="7"/>
      <c r="O631" s="7"/>
      <c r="Q631" s="7"/>
      <c r="R631" s="7"/>
      <c r="S631" s="7"/>
      <c r="T631" s="7"/>
      <c r="U631" s="7"/>
    </row>
    <row r="632" spans="1:21">
      <c r="A632" s="7"/>
      <c r="B632" s="7"/>
      <c r="C632" s="7"/>
      <c r="D632" s="7"/>
      <c r="E632" s="7"/>
      <c r="F632" s="7"/>
      <c r="G632" s="7"/>
      <c r="H632" s="7"/>
      <c r="I632" s="7"/>
      <c r="J632" s="7"/>
      <c r="K632" s="7"/>
      <c r="L632" s="7"/>
      <c r="N632" s="7"/>
      <c r="O632" s="7"/>
      <c r="Q632" s="7"/>
      <c r="R632" s="7"/>
      <c r="S632" s="7"/>
      <c r="T632" s="7"/>
      <c r="U632" s="7"/>
    </row>
    <row r="633" spans="1:21">
      <c r="A633" s="7"/>
      <c r="B633" s="7"/>
      <c r="C633" s="7"/>
      <c r="D633" s="7"/>
      <c r="E633" s="7"/>
      <c r="F633" s="7"/>
      <c r="G633" s="7"/>
      <c r="H633" s="7"/>
      <c r="I633" s="7"/>
      <c r="J633" s="7"/>
      <c r="K633" s="7"/>
      <c r="L633" s="7"/>
      <c r="N633" s="7"/>
      <c r="O633" s="7"/>
      <c r="Q633" s="7"/>
      <c r="R633" s="7"/>
      <c r="S633" s="7"/>
      <c r="T633" s="7"/>
      <c r="U633" s="7"/>
    </row>
    <row r="634" spans="1:21">
      <c r="A634" s="7"/>
      <c r="B634" s="7"/>
      <c r="C634" s="7"/>
      <c r="D634" s="7"/>
      <c r="E634" s="7"/>
      <c r="F634" s="7"/>
      <c r="G634" s="7"/>
      <c r="H634" s="7"/>
      <c r="I634" s="7"/>
      <c r="J634" s="7"/>
      <c r="K634" s="7"/>
      <c r="L634" s="7"/>
      <c r="N634" s="7"/>
      <c r="O634" s="7"/>
      <c r="Q634" s="7"/>
      <c r="R634" s="7"/>
      <c r="S634" s="7"/>
      <c r="T634" s="7"/>
      <c r="U634" s="7"/>
    </row>
    <row r="635" spans="1:21">
      <c r="A635" s="7"/>
      <c r="B635" s="7"/>
      <c r="C635" s="7"/>
      <c r="D635" s="7"/>
      <c r="E635" s="7"/>
      <c r="F635" s="7"/>
      <c r="G635" s="7"/>
      <c r="H635" s="7"/>
      <c r="I635" s="7"/>
      <c r="J635" s="7"/>
      <c r="K635" s="7"/>
      <c r="L635" s="7"/>
      <c r="N635" s="7"/>
      <c r="O635" s="7"/>
      <c r="Q635" s="7"/>
      <c r="R635" s="7"/>
      <c r="S635" s="7"/>
      <c r="T635" s="7"/>
      <c r="U635" s="7"/>
    </row>
    <row r="636" spans="1:21">
      <c r="A636" s="7"/>
      <c r="B636" s="7"/>
      <c r="C636" s="7"/>
      <c r="D636" s="7"/>
      <c r="E636" s="7"/>
      <c r="F636" s="7"/>
      <c r="G636" s="7"/>
      <c r="H636" s="7"/>
      <c r="I636" s="7"/>
      <c r="J636" s="7"/>
      <c r="K636" s="7"/>
      <c r="L636" s="7"/>
      <c r="N636" s="7"/>
      <c r="O636" s="7"/>
      <c r="Q636" s="7"/>
      <c r="R636" s="7"/>
      <c r="S636" s="7"/>
      <c r="T636" s="7"/>
      <c r="U636" s="7"/>
    </row>
    <row r="637" spans="1:21">
      <c r="A637" s="7"/>
      <c r="B637" s="7"/>
      <c r="C637" s="7"/>
      <c r="D637" s="7"/>
      <c r="E637" s="7"/>
      <c r="F637" s="7"/>
      <c r="G637" s="7"/>
      <c r="H637" s="7"/>
      <c r="I637" s="7"/>
      <c r="J637" s="7"/>
      <c r="K637" s="7"/>
      <c r="L637" s="7"/>
      <c r="N637" s="7"/>
      <c r="O637" s="7"/>
      <c r="Q637" s="7"/>
      <c r="R637" s="7"/>
      <c r="S637" s="7"/>
      <c r="T637" s="7"/>
      <c r="U637" s="7"/>
    </row>
    <row r="638" spans="1:21">
      <c r="A638" s="7"/>
      <c r="B638" s="7"/>
      <c r="C638" s="7"/>
      <c r="D638" s="7"/>
      <c r="E638" s="7"/>
      <c r="F638" s="7"/>
      <c r="G638" s="7"/>
      <c r="H638" s="7"/>
      <c r="I638" s="7"/>
      <c r="J638" s="7"/>
      <c r="K638" s="7"/>
      <c r="L638" s="7"/>
      <c r="N638" s="7"/>
      <c r="O638" s="7"/>
      <c r="Q638" s="7"/>
      <c r="R638" s="7"/>
      <c r="S638" s="7"/>
      <c r="T638" s="7"/>
      <c r="U638" s="7"/>
    </row>
    <row r="639" spans="1:21">
      <c r="A639" s="7"/>
      <c r="B639" s="7"/>
      <c r="C639" s="7"/>
      <c r="D639" s="7"/>
      <c r="E639" s="7"/>
      <c r="F639" s="7"/>
      <c r="G639" s="7"/>
      <c r="H639" s="7"/>
      <c r="I639" s="7"/>
      <c r="J639" s="7"/>
      <c r="K639" s="7"/>
      <c r="L639" s="7"/>
      <c r="N639" s="7"/>
      <c r="O639" s="7"/>
      <c r="Q639" s="7"/>
      <c r="R639" s="7"/>
      <c r="S639" s="7"/>
      <c r="T639" s="7"/>
      <c r="U639" s="7"/>
    </row>
    <row r="640" spans="1:21">
      <c r="A640" s="7"/>
      <c r="B640" s="7"/>
      <c r="C640" s="7"/>
      <c r="D640" s="7"/>
      <c r="E640" s="7"/>
      <c r="F640" s="7"/>
      <c r="G640" s="7"/>
      <c r="H640" s="7"/>
      <c r="I640" s="7"/>
      <c r="J640" s="7"/>
      <c r="K640" s="7"/>
      <c r="L640" s="7"/>
      <c r="N640" s="7"/>
      <c r="O640" s="7"/>
      <c r="Q640" s="7"/>
      <c r="R640" s="7"/>
      <c r="S640" s="7"/>
      <c r="T640" s="7"/>
      <c r="U640" s="7"/>
    </row>
    <row r="641" spans="1:21">
      <c r="A641" s="7"/>
      <c r="B641" s="7"/>
      <c r="C641" s="7"/>
      <c r="D641" s="7"/>
      <c r="E641" s="7"/>
      <c r="F641" s="7"/>
      <c r="G641" s="7"/>
      <c r="H641" s="7"/>
      <c r="I641" s="7"/>
      <c r="J641" s="7"/>
      <c r="K641" s="7"/>
      <c r="L641" s="7"/>
      <c r="N641" s="7"/>
      <c r="O641" s="7"/>
      <c r="Q641" s="7"/>
      <c r="R641" s="7"/>
      <c r="S641" s="7"/>
      <c r="T641" s="7"/>
      <c r="U641" s="7"/>
    </row>
    <row r="642" spans="1:21">
      <c r="A642" s="7"/>
      <c r="B642" s="7"/>
      <c r="C642" s="7"/>
      <c r="D642" s="7"/>
      <c r="E642" s="7"/>
      <c r="F642" s="7"/>
      <c r="G642" s="7"/>
      <c r="H642" s="7"/>
      <c r="I642" s="7"/>
      <c r="J642" s="7"/>
      <c r="K642" s="7"/>
      <c r="L642" s="7"/>
      <c r="N642" s="7"/>
      <c r="O642" s="7"/>
      <c r="Q642" s="7"/>
      <c r="R642" s="7"/>
      <c r="S642" s="7"/>
      <c r="T642" s="7"/>
      <c r="U642" s="7"/>
    </row>
    <row r="643" spans="1:21">
      <c r="A643" s="7"/>
      <c r="B643" s="7"/>
      <c r="C643" s="7"/>
      <c r="D643" s="7"/>
      <c r="E643" s="7"/>
      <c r="F643" s="7"/>
      <c r="G643" s="7"/>
      <c r="H643" s="7"/>
      <c r="I643" s="7"/>
      <c r="J643" s="7"/>
      <c r="K643" s="7"/>
      <c r="L643" s="7"/>
      <c r="N643" s="7"/>
      <c r="O643" s="7"/>
      <c r="Q643" s="7"/>
      <c r="R643" s="7"/>
      <c r="S643" s="7"/>
      <c r="T643" s="7"/>
      <c r="U643" s="7"/>
    </row>
    <row r="644" spans="1:21">
      <c r="A644" s="7"/>
      <c r="B644" s="7"/>
      <c r="C644" s="7"/>
      <c r="D644" s="7"/>
      <c r="E644" s="7"/>
      <c r="F644" s="7"/>
      <c r="G644" s="7"/>
      <c r="H644" s="7"/>
      <c r="I644" s="7"/>
      <c r="J644" s="7"/>
      <c r="K644" s="7"/>
      <c r="L644" s="7"/>
      <c r="N644" s="7"/>
      <c r="O644" s="7"/>
      <c r="Q644" s="7"/>
      <c r="R644" s="7"/>
      <c r="S644" s="7"/>
      <c r="T644" s="7"/>
      <c r="U644" s="7"/>
    </row>
    <row r="645" spans="1:21">
      <c r="A645" s="7"/>
      <c r="B645" s="7"/>
      <c r="C645" s="7"/>
      <c r="D645" s="7"/>
      <c r="E645" s="7"/>
      <c r="F645" s="7"/>
      <c r="G645" s="7"/>
      <c r="H645" s="7"/>
      <c r="I645" s="7"/>
      <c r="J645" s="7"/>
      <c r="K645" s="7"/>
      <c r="L645" s="7"/>
      <c r="N645" s="7"/>
      <c r="O645" s="7"/>
      <c r="Q645" s="7"/>
      <c r="R645" s="7"/>
      <c r="S645" s="7"/>
      <c r="T645" s="7"/>
      <c r="U645" s="7"/>
    </row>
    <row r="646" spans="1:21">
      <c r="A646" s="7"/>
      <c r="B646" s="7"/>
      <c r="C646" s="7"/>
      <c r="D646" s="7"/>
      <c r="E646" s="7"/>
      <c r="F646" s="7"/>
      <c r="G646" s="7"/>
      <c r="H646" s="7"/>
      <c r="I646" s="7"/>
      <c r="J646" s="7"/>
      <c r="K646" s="7"/>
      <c r="L646" s="7"/>
      <c r="N646" s="7"/>
      <c r="O646" s="7"/>
      <c r="Q646" s="7"/>
      <c r="R646" s="7"/>
      <c r="S646" s="7"/>
      <c r="T646" s="7"/>
      <c r="U646" s="7"/>
    </row>
    <row r="647" spans="1:21">
      <c r="A647" s="7"/>
      <c r="B647" s="7"/>
      <c r="C647" s="7"/>
      <c r="D647" s="7"/>
      <c r="E647" s="7"/>
      <c r="F647" s="7"/>
      <c r="G647" s="7"/>
      <c r="H647" s="7"/>
      <c r="I647" s="7"/>
      <c r="J647" s="7"/>
      <c r="K647" s="7"/>
      <c r="L647" s="7"/>
      <c r="N647" s="7"/>
      <c r="O647" s="7"/>
      <c r="Q647" s="7"/>
      <c r="R647" s="7"/>
      <c r="S647" s="7"/>
      <c r="T647" s="7"/>
      <c r="U647" s="7"/>
    </row>
    <row r="648" spans="1:21">
      <c r="A648" s="7"/>
      <c r="B648" s="7"/>
      <c r="C648" s="7"/>
      <c r="D648" s="7"/>
      <c r="E648" s="7"/>
      <c r="F648" s="7"/>
      <c r="G648" s="7"/>
      <c r="H648" s="7"/>
      <c r="I648" s="7"/>
      <c r="J648" s="7"/>
      <c r="K648" s="7"/>
      <c r="L648" s="7"/>
      <c r="N648" s="7"/>
      <c r="O648" s="7"/>
      <c r="Q648" s="7"/>
      <c r="R648" s="7"/>
      <c r="S648" s="7"/>
      <c r="T648" s="7"/>
      <c r="U648" s="7"/>
    </row>
    <row r="649" spans="1:21">
      <c r="A649" s="7"/>
      <c r="B649" s="7"/>
      <c r="C649" s="7"/>
      <c r="D649" s="7"/>
      <c r="E649" s="7"/>
      <c r="F649" s="7"/>
      <c r="G649" s="7"/>
      <c r="H649" s="7"/>
      <c r="I649" s="7"/>
      <c r="J649" s="7"/>
      <c r="K649" s="7"/>
      <c r="L649" s="7"/>
      <c r="N649" s="7"/>
      <c r="O649" s="7"/>
      <c r="Q649" s="7"/>
      <c r="R649" s="7"/>
      <c r="S649" s="7"/>
      <c r="T649" s="7"/>
      <c r="U649" s="7"/>
    </row>
    <row r="650" spans="1:21">
      <c r="A650" s="7"/>
      <c r="B650" s="7"/>
      <c r="C650" s="7"/>
      <c r="D650" s="7"/>
      <c r="E650" s="7"/>
      <c r="F650" s="7"/>
      <c r="G650" s="7"/>
      <c r="H650" s="7"/>
      <c r="I650" s="7"/>
      <c r="J650" s="7"/>
      <c r="K650" s="7"/>
      <c r="L650" s="7"/>
      <c r="N650" s="7"/>
      <c r="O650" s="7"/>
      <c r="Q650" s="7"/>
      <c r="R650" s="7"/>
      <c r="S650" s="7"/>
      <c r="T650" s="7"/>
      <c r="U650" s="7"/>
    </row>
    <row r="651" spans="1:21">
      <c r="A651" s="7"/>
      <c r="B651" s="7"/>
      <c r="C651" s="7"/>
      <c r="D651" s="7"/>
      <c r="E651" s="7"/>
      <c r="F651" s="7"/>
      <c r="G651" s="7"/>
      <c r="H651" s="7"/>
      <c r="I651" s="7"/>
      <c r="J651" s="7"/>
      <c r="K651" s="7"/>
      <c r="L651" s="7"/>
      <c r="N651" s="7"/>
      <c r="O651" s="7"/>
      <c r="Q651" s="7"/>
      <c r="R651" s="7"/>
      <c r="S651" s="7"/>
      <c r="T651" s="7"/>
      <c r="U651" s="7"/>
    </row>
    <row r="652" spans="1:21">
      <c r="A652" s="7"/>
      <c r="B652" s="7"/>
      <c r="C652" s="7"/>
      <c r="D652" s="7"/>
      <c r="E652" s="7"/>
      <c r="F652" s="7"/>
      <c r="G652" s="7"/>
      <c r="H652" s="7"/>
      <c r="I652" s="7"/>
      <c r="J652" s="7"/>
      <c r="K652" s="7"/>
      <c r="L652" s="7"/>
      <c r="N652" s="7"/>
      <c r="O652" s="7"/>
      <c r="Q652" s="7"/>
      <c r="R652" s="7"/>
      <c r="S652" s="7"/>
      <c r="T652" s="7"/>
      <c r="U652" s="7"/>
    </row>
    <row r="653" spans="1:21">
      <c r="A653" s="7"/>
      <c r="B653" s="7"/>
      <c r="C653" s="7"/>
      <c r="D653" s="7"/>
      <c r="E653" s="7"/>
      <c r="F653" s="7"/>
      <c r="G653" s="7"/>
      <c r="H653" s="7"/>
      <c r="I653" s="7"/>
      <c r="J653" s="7"/>
      <c r="K653" s="7"/>
      <c r="L653" s="7"/>
      <c r="N653" s="7"/>
      <c r="O653" s="7"/>
      <c r="Q653" s="7"/>
      <c r="R653" s="7"/>
      <c r="S653" s="7"/>
      <c r="T653" s="7"/>
      <c r="U653" s="7"/>
    </row>
    <row r="654" spans="1:21">
      <c r="A654" s="7"/>
      <c r="B654" s="7"/>
      <c r="C654" s="7"/>
      <c r="D654" s="7"/>
      <c r="E654" s="7"/>
      <c r="F654" s="7"/>
      <c r="G654" s="7"/>
      <c r="H654" s="7"/>
      <c r="I654" s="7"/>
      <c r="J654" s="7"/>
      <c r="K654" s="7"/>
      <c r="L654" s="7"/>
      <c r="N654" s="7"/>
      <c r="O654" s="7"/>
      <c r="Q654" s="7"/>
      <c r="R654" s="7"/>
      <c r="S654" s="7"/>
      <c r="T654" s="7"/>
      <c r="U654" s="7"/>
    </row>
    <row r="655" spans="1:21">
      <c r="A655" s="7"/>
      <c r="B655" s="7"/>
      <c r="C655" s="7"/>
      <c r="D655" s="7"/>
      <c r="E655" s="7"/>
      <c r="F655" s="7"/>
      <c r="G655" s="7"/>
      <c r="H655" s="7"/>
      <c r="I655" s="7"/>
      <c r="J655" s="7"/>
      <c r="K655" s="7"/>
      <c r="L655" s="7"/>
      <c r="N655" s="7"/>
      <c r="O655" s="7"/>
      <c r="Q655" s="7"/>
      <c r="R655" s="7"/>
      <c r="S655" s="7"/>
      <c r="T655" s="7"/>
      <c r="U655" s="7"/>
    </row>
    <row r="656" spans="1:21">
      <c r="A656" s="7"/>
      <c r="B656" s="7"/>
      <c r="C656" s="7"/>
      <c r="D656" s="7"/>
      <c r="E656" s="7"/>
      <c r="F656" s="7"/>
      <c r="G656" s="7"/>
      <c r="H656" s="7"/>
      <c r="I656" s="7"/>
      <c r="J656" s="7"/>
      <c r="K656" s="7"/>
      <c r="L656" s="7"/>
      <c r="N656" s="7"/>
      <c r="O656" s="7"/>
      <c r="Q656" s="7"/>
      <c r="R656" s="7"/>
      <c r="S656" s="7"/>
      <c r="T656" s="7"/>
      <c r="U656" s="7"/>
    </row>
    <row r="657" spans="1:21">
      <c r="A657" s="7"/>
      <c r="B657" s="7"/>
      <c r="C657" s="7"/>
      <c r="D657" s="7"/>
      <c r="E657" s="7"/>
      <c r="F657" s="7"/>
      <c r="G657" s="7"/>
      <c r="H657" s="7"/>
      <c r="I657" s="7"/>
      <c r="J657" s="7"/>
      <c r="K657" s="7"/>
      <c r="L657" s="7"/>
      <c r="N657" s="7"/>
      <c r="O657" s="7"/>
      <c r="Q657" s="7"/>
      <c r="R657" s="7"/>
      <c r="S657" s="7"/>
      <c r="T657" s="7"/>
      <c r="U657" s="7"/>
    </row>
    <row r="658" spans="1:21">
      <c r="A658" s="7"/>
      <c r="B658" s="7"/>
      <c r="C658" s="7"/>
      <c r="D658" s="7"/>
      <c r="E658" s="7"/>
      <c r="F658" s="7"/>
      <c r="G658" s="7"/>
      <c r="H658" s="7"/>
      <c r="I658" s="7"/>
      <c r="J658" s="7"/>
      <c r="K658" s="7"/>
      <c r="L658" s="7"/>
      <c r="N658" s="7"/>
      <c r="O658" s="7"/>
      <c r="Q658" s="7"/>
      <c r="R658" s="7"/>
      <c r="S658" s="7"/>
      <c r="T658" s="7"/>
      <c r="U658" s="7"/>
    </row>
    <row r="659" spans="1:21">
      <c r="A659" s="7"/>
      <c r="B659" s="7"/>
      <c r="C659" s="7"/>
      <c r="D659" s="7"/>
      <c r="E659" s="7"/>
      <c r="F659" s="7"/>
      <c r="G659" s="7"/>
      <c r="H659" s="7"/>
      <c r="I659" s="7"/>
      <c r="J659" s="7"/>
      <c r="K659" s="7"/>
      <c r="L659" s="7"/>
      <c r="N659" s="7"/>
      <c r="O659" s="7"/>
      <c r="Q659" s="7"/>
      <c r="R659" s="7"/>
      <c r="S659" s="7"/>
      <c r="T659" s="7"/>
      <c r="U659" s="7"/>
    </row>
    <row r="660" spans="1:21">
      <c r="A660" s="7"/>
      <c r="B660" s="7"/>
      <c r="C660" s="7"/>
      <c r="D660" s="7"/>
      <c r="E660" s="7"/>
      <c r="F660" s="7"/>
      <c r="G660" s="7"/>
      <c r="H660" s="7"/>
      <c r="I660" s="7"/>
      <c r="J660" s="7"/>
      <c r="K660" s="7"/>
      <c r="L660" s="7"/>
      <c r="N660" s="7"/>
      <c r="O660" s="7"/>
      <c r="Q660" s="7"/>
      <c r="R660" s="7"/>
      <c r="S660" s="7"/>
      <c r="T660" s="7"/>
      <c r="U660" s="7"/>
    </row>
    <row r="661" spans="1:21">
      <c r="A661" s="7"/>
      <c r="B661" s="7"/>
      <c r="C661" s="7"/>
      <c r="D661" s="7"/>
      <c r="E661" s="7"/>
      <c r="F661" s="7"/>
      <c r="G661" s="7"/>
      <c r="H661" s="7"/>
      <c r="I661" s="7"/>
      <c r="J661" s="7"/>
      <c r="K661" s="7"/>
      <c r="L661" s="7"/>
      <c r="N661" s="7"/>
      <c r="O661" s="7"/>
      <c r="Q661" s="7"/>
      <c r="R661" s="7"/>
      <c r="S661" s="7"/>
      <c r="T661" s="7"/>
      <c r="U661" s="7"/>
    </row>
    <row r="662" spans="1:21">
      <c r="A662" s="7"/>
      <c r="B662" s="7"/>
      <c r="C662" s="7"/>
      <c r="D662" s="7"/>
      <c r="E662" s="7"/>
      <c r="F662" s="7"/>
      <c r="G662" s="7"/>
      <c r="H662" s="7"/>
      <c r="I662" s="7"/>
      <c r="J662" s="7"/>
      <c r="K662" s="7"/>
      <c r="L662" s="7"/>
      <c r="N662" s="7"/>
      <c r="O662" s="7"/>
      <c r="Q662" s="7"/>
      <c r="R662" s="7"/>
      <c r="S662" s="7"/>
      <c r="T662" s="7"/>
      <c r="U662" s="7"/>
    </row>
    <row r="663" spans="1:21">
      <c r="A663" s="7"/>
      <c r="B663" s="7"/>
      <c r="C663" s="7"/>
      <c r="D663" s="7"/>
      <c r="E663" s="7"/>
      <c r="F663" s="7"/>
      <c r="G663" s="7"/>
      <c r="H663" s="7"/>
      <c r="I663" s="7"/>
      <c r="J663" s="7"/>
      <c r="K663" s="7"/>
      <c r="L663" s="7"/>
      <c r="N663" s="7"/>
      <c r="O663" s="7"/>
      <c r="Q663" s="7"/>
      <c r="R663" s="7"/>
      <c r="S663" s="7"/>
      <c r="T663" s="7"/>
      <c r="U663" s="7"/>
    </row>
    <row r="664" spans="1:21">
      <c r="A664" s="7"/>
      <c r="B664" s="7"/>
      <c r="C664" s="7"/>
      <c r="D664" s="7"/>
      <c r="E664" s="7"/>
      <c r="F664" s="7"/>
      <c r="G664" s="7"/>
      <c r="H664" s="7"/>
      <c r="I664" s="7"/>
      <c r="J664" s="7"/>
      <c r="K664" s="7"/>
      <c r="L664" s="7"/>
      <c r="N664" s="7"/>
      <c r="O664" s="7"/>
      <c r="Q664" s="7"/>
      <c r="R664" s="7"/>
      <c r="S664" s="7"/>
      <c r="T664" s="7"/>
      <c r="U664" s="7"/>
    </row>
    <row r="665" spans="1:21">
      <c r="A665" s="7"/>
      <c r="B665" s="7"/>
      <c r="C665" s="7"/>
      <c r="D665" s="7"/>
      <c r="E665" s="7"/>
      <c r="F665" s="7"/>
      <c r="G665" s="7"/>
      <c r="H665" s="7"/>
      <c r="I665" s="7"/>
      <c r="J665" s="7"/>
      <c r="K665" s="7"/>
      <c r="L665" s="7"/>
      <c r="N665" s="7"/>
      <c r="O665" s="7"/>
      <c r="Q665" s="7"/>
      <c r="R665" s="7"/>
      <c r="S665" s="7"/>
      <c r="T665" s="7"/>
      <c r="U665" s="7"/>
    </row>
    <row r="666" spans="1:21">
      <c r="A666" s="7"/>
      <c r="B666" s="7"/>
      <c r="C666" s="7"/>
      <c r="D666" s="7"/>
      <c r="E666" s="7"/>
      <c r="F666" s="7"/>
      <c r="G666" s="7"/>
      <c r="H666" s="7"/>
      <c r="I666" s="7"/>
      <c r="J666" s="7"/>
      <c r="K666" s="7"/>
      <c r="L666" s="7"/>
      <c r="N666" s="7"/>
      <c r="O666" s="7"/>
      <c r="Q666" s="7"/>
      <c r="R666" s="7"/>
      <c r="S666" s="7"/>
      <c r="T666" s="7"/>
      <c r="U666" s="7"/>
    </row>
    <row r="667" spans="1:21">
      <c r="A667" s="7"/>
      <c r="B667" s="7"/>
      <c r="C667" s="7"/>
      <c r="D667" s="7"/>
      <c r="E667" s="7"/>
      <c r="F667" s="7"/>
      <c r="G667" s="7"/>
      <c r="H667" s="7"/>
      <c r="I667" s="7"/>
      <c r="J667" s="7"/>
      <c r="K667" s="7"/>
      <c r="L667" s="7"/>
      <c r="N667" s="7"/>
      <c r="O667" s="7"/>
      <c r="Q667" s="7"/>
      <c r="R667" s="7"/>
      <c r="S667" s="7"/>
      <c r="T667" s="7"/>
      <c r="U667" s="7"/>
    </row>
    <row r="668" spans="1:21">
      <c r="A668" s="7"/>
      <c r="B668" s="7"/>
      <c r="C668" s="7"/>
      <c r="D668" s="7"/>
      <c r="E668" s="7"/>
      <c r="F668" s="7"/>
      <c r="G668" s="7"/>
      <c r="H668" s="7"/>
      <c r="I668" s="7"/>
      <c r="J668" s="7"/>
      <c r="K668" s="7"/>
      <c r="L668" s="7"/>
      <c r="N668" s="7"/>
      <c r="O668" s="7"/>
      <c r="Q668" s="7"/>
      <c r="R668" s="7"/>
      <c r="S668" s="7"/>
      <c r="T668" s="7"/>
      <c r="U668" s="7"/>
    </row>
    <row r="669" spans="1:21">
      <c r="A669" s="7"/>
      <c r="B669" s="7"/>
      <c r="C669" s="7"/>
      <c r="D669" s="7"/>
      <c r="E669" s="7"/>
      <c r="F669" s="7"/>
      <c r="G669" s="7"/>
      <c r="H669" s="7"/>
      <c r="I669" s="7"/>
      <c r="J669" s="7"/>
      <c r="K669" s="7"/>
      <c r="L669" s="7"/>
      <c r="N669" s="7"/>
      <c r="O669" s="7"/>
      <c r="Q669" s="7"/>
      <c r="R669" s="7"/>
      <c r="S669" s="7"/>
      <c r="T669" s="7"/>
      <c r="U669" s="7"/>
    </row>
    <row r="670" spans="1:21">
      <c r="A670" s="7"/>
      <c r="B670" s="7"/>
      <c r="C670" s="7"/>
      <c r="D670" s="7"/>
      <c r="E670" s="7"/>
      <c r="F670" s="7"/>
      <c r="G670" s="7"/>
      <c r="H670" s="7"/>
      <c r="I670" s="7"/>
      <c r="J670" s="7"/>
      <c r="K670" s="7"/>
      <c r="L670" s="7"/>
      <c r="N670" s="7"/>
      <c r="O670" s="7"/>
      <c r="Q670" s="7"/>
      <c r="R670" s="7"/>
      <c r="S670" s="7"/>
      <c r="T670" s="7"/>
      <c r="U670" s="7"/>
    </row>
    <row r="671" spans="1:21">
      <c r="A671" s="7"/>
      <c r="B671" s="7"/>
      <c r="C671" s="7"/>
      <c r="D671" s="7"/>
      <c r="E671" s="7"/>
      <c r="F671" s="7"/>
      <c r="G671" s="7"/>
      <c r="H671" s="7"/>
      <c r="I671" s="7"/>
      <c r="J671" s="7"/>
      <c r="K671" s="7"/>
      <c r="L671" s="7"/>
      <c r="N671" s="7"/>
      <c r="O671" s="7"/>
      <c r="Q671" s="7"/>
      <c r="R671" s="7"/>
      <c r="S671" s="7"/>
      <c r="T671" s="7"/>
      <c r="U671" s="7"/>
    </row>
    <row r="672" spans="1:21">
      <c r="A672" s="7"/>
      <c r="B672" s="7"/>
      <c r="C672" s="7"/>
      <c r="D672" s="7"/>
      <c r="E672" s="7"/>
      <c r="F672" s="7"/>
      <c r="G672" s="7"/>
      <c r="H672" s="7"/>
      <c r="I672" s="7"/>
      <c r="J672" s="7"/>
      <c r="K672" s="7"/>
      <c r="L672" s="7"/>
      <c r="N672" s="7"/>
      <c r="O672" s="7"/>
      <c r="Q672" s="7"/>
      <c r="R672" s="7"/>
      <c r="S672" s="7"/>
      <c r="T672" s="7"/>
      <c r="U672" s="7"/>
    </row>
    <row r="673" spans="1:21">
      <c r="A673" s="7"/>
      <c r="B673" s="7"/>
      <c r="C673" s="7"/>
      <c r="D673" s="7"/>
      <c r="E673" s="7"/>
      <c r="F673" s="7"/>
      <c r="G673" s="7"/>
      <c r="H673" s="7"/>
      <c r="I673" s="7"/>
      <c r="J673" s="7"/>
      <c r="K673" s="7"/>
      <c r="L673" s="7"/>
      <c r="N673" s="7"/>
      <c r="O673" s="7"/>
      <c r="Q673" s="7"/>
      <c r="R673" s="7"/>
      <c r="S673" s="7"/>
      <c r="T673" s="7"/>
      <c r="U673" s="7"/>
    </row>
    <row r="674" spans="1:21">
      <c r="A674" s="7"/>
      <c r="B674" s="7"/>
      <c r="C674" s="7"/>
      <c r="D674" s="7"/>
      <c r="E674" s="7"/>
      <c r="F674" s="7"/>
      <c r="G674" s="7"/>
      <c r="H674" s="7"/>
      <c r="I674" s="7"/>
      <c r="J674" s="7"/>
      <c r="K674" s="7"/>
      <c r="L674" s="7"/>
      <c r="N674" s="7"/>
      <c r="O674" s="7"/>
      <c r="Q674" s="7"/>
      <c r="R674" s="7"/>
      <c r="S674" s="7"/>
      <c r="T674" s="7"/>
      <c r="U674" s="7"/>
    </row>
    <row r="675" spans="1:21">
      <c r="A675" s="7"/>
      <c r="B675" s="7"/>
      <c r="C675" s="7"/>
      <c r="D675" s="7"/>
      <c r="E675" s="7"/>
      <c r="F675" s="7"/>
      <c r="G675" s="7"/>
      <c r="H675" s="7"/>
      <c r="I675" s="7"/>
      <c r="J675" s="7"/>
      <c r="K675" s="7"/>
      <c r="L675" s="7"/>
      <c r="N675" s="7"/>
      <c r="O675" s="7"/>
      <c r="Q675" s="7"/>
      <c r="R675" s="7"/>
      <c r="S675" s="7"/>
      <c r="T675" s="7"/>
      <c r="U675" s="7"/>
    </row>
    <row r="676" spans="1:21">
      <c r="A676" s="7"/>
      <c r="B676" s="7"/>
      <c r="C676" s="7"/>
      <c r="D676" s="7"/>
      <c r="E676" s="7"/>
      <c r="F676" s="7"/>
      <c r="G676" s="7"/>
      <c r="H676" s="7"/>
      <c r="I676" s="7"/>
      <c r="J676" s="7"/>
      <c r="K676" s="7"/>
      <c r="L676" s="7"/>
      <c r="N676" s="7"/>
      <c r="O676" s="7"/>
      <c r="Q676" s="7"/>
      <c r="R676" s="7"/>
      <c r="S676" s="7"/>
      <c r="T676" s="7"/>
      <c r="U676" s="7"/>
    </row>
    <row r="677" spans="1:21">
      <c r="A677" s="7"/>
      <c r="B677" s="7"/>
      <c r="C677" s="7"/>
      <c r="D677" s="7"/>
      <c r="E677" s="7"/>
      <c r="F677" s="7"/>
      <c r="G677" s="7"/>
      <c r="H677" s="7"/>
      <c r="I677" s="7"/>
      <c r="J677" s="7"/>
      <c r="K677" s="7"/>
      <c r="L677" s="7"/>
      <c r="N677" s="7"/>
      <c r="O677" s="7"/>
      <c r="Q677" s="7"/>
      <c r="R677" s="7"/>
      <c r="S677" s="7"/>
      <c r="T677" s="7"/>
      <c r="U677" s="7"/>
    </row>
    <row r="678" spans="1:21">
      <c r="A678" s="7"/>
      <c r="B678" s="7"/>
      <c r="C678" s="7"/>
      <c r="D678" s="7"/>
      <c r="E678" s="7"/>
      <c r="F678" s="7"/>
      <c r="G678" s="7"/>
      <c r="H678" s="7"/>
      <c r="I678" s="7"/>
      <c r="J678" s="7"/>
      <c r="K678" s="7"/>
      <c r="L678" s="7"/>
      <c r="N678" s="7"/>
      <c r="O678" s="7"/>
      <c r="Q678" s="7"/>
      <c r="R678" s="7"/>
      <c r="S678" s="7"/>
      <c r="T678" s="7"/>
      <c r="U678" s="7"/>
    </row>
    <row r="679" spans="1:21">
      <c r="A679" s="7"/>
      <c r="B679" s="7"/>
      <c r="C679" s="7"/>
      <c r="D679" s="7"/>
      <c r="E679" s="7"/>
      <c r="F679" s="7"/>
      <c r="G679" s="7"/>
      <c r="H679" s="7"/>
      <c r="I679" s="7"/>
      <c r="J679" s="7"/>
      <c r="K679" s="7"/>
      <c r="L679" s="7"/>
      <c r="N679" s="7"/>
      <c r="O679" s="7"/>
      <c r="Q679" s="7"/>
      <c r="R679" s="7"/>
      <c r="S679" s="7"/>
      <c r="T679" s="7"/>
      <c r="U679" s="7"/>
    </row>
    <row r="680" spans="1:21">
      <c r="A680" s="7"/>
      <c r="B680" s="7"/>
      <c r="C680" s="7"/>
      <c r="D680" s="7"/>
      <c r="E680" s="7"/>
      <c r="F680" s="7"/>
      <c r="G680" s="7"/>
      <c r="H680" s="7"/>
      <c r="I680" s="7"/>
      <c r="J680" s="7"/>
      <c r="K680" s="7"/>
      <c r="L680" s="7"/>
      <c r="N680" s="7"/>
      <c r="O680" s="7"/>
      <c r="Q680" s="7"/>
      <c r="R680" s="7"/>
      <c r="S680" s="7"/>
      <c r="T680" s="7"/>
      <c r="U680" s="7"/>
    </row>
    <row r="681" spans="1:21">
      <c r="A681" s="7"/>
      <c r="B681" s="7"/>
      <c r="C681" s="7"/>
      <c r="D681" s="7"/>
      <c r="E681" s="7"/>
      <c r="F681" s="7"/>
      <c r="G681" s="7"/>
      <c r="H681" s="7"/>
      <c r="I681" s="7"/>
      <c r="J681" s="7"/>
      <c r="K681" s="7"/>
      <c r="L681" s="7"/>
      <c r="N681" s="7"/>
      <c r="O681" s="7"/>
      <c r="Q681" s="7"/>
      <c r="R681" s="7"/>
      <c r="S681" s="7"/>
      <c r="T681" s="7"/>
      <c r="U681" s="7"/>
    </row>
    <row r="682" spans="1:21">
      <c r="A682" s="7"/>
      <c r="B682" s="7"/>
      <c r="C682" s="7"/>
      <c r="D682" s="7"/>
      <c r="E682" s="7"/>
      <c r="F682" s="7"/>
      <c r="G682" s="7"/>
      <c r="H682" s="7"/>
      <c r="I682" s="7"/>
      <c r="J682" s="7"/>
      <c r="K682" s="7"/>
      <c r="L682" s="7"/>
      <c r="N682" s="7"/>
      <c r="O682" s="7"/>
      <c r="Q682" s="7"/>
      <c r="R682" s="7"/>
      <c r="S682" s="7"/>
      <c r="T682" s="7"/>
      <c r="U682" s="7"/>
    </row>
    <row r="683" spans="1:21">
      <c r="A683" s="7"/>
      <c r="B683" s="7"/>
      <c r="C683" s="7"/>
      <c r="D683" s="7"/>
      <c r="E683" s="7"/>
      <c r="F683" s="7"/>
      <c r="G683" s="7"/>
      <c r="H683" s="7"/>
      <c r="I683" s="7"/>
      <c r="J683" s="7"/>
      <c r="K683" s="7"/>
      <c r="L683" s="7"/>
      <c r="N683" s="7"/>
      <c r="O683" s="7"/>
      <c r="Q683" s="7"/>
      <c r="R683" s="7"/>
      <c r="S683" s="7"/>
      <c r="T683" s="7"/>
      <c r="U683" s="7"/>
    </row>
    <row r="684" spans="1:21">
      <c r="A684" s="7"/>
      <c r="B684" s="7"/>
      <c r="C684" s="7"/>
      <c r="D684" s="7"/>
      <c r="E684" s="7"/>
      <c r="F684" s="7"/>
      <c r="G684" s="7"/>
      <c r="H684" s="7"/>
      <c r="I684" s="7"/>
      <c r="J684" s="7"/>
      <c r="K684" s="7"/>
      <c r="L684" s="7"/>
      <c r="N684" s="7"/>
      <c r="O684" s="7"/>
      <c r="Q684" s="7"/>
      <c r="R684" s="7"/>
      <c r="S684" s="7"/>
      <c r="T684" s="7"/>
      <c r="U684" s="7"/>
    </row>
    <row r="685" spans="1:21">
      <c r="A685" s="7"/>
      <c r="B685" s="7"/>
      <c r="C685" s="7"/>
      <c r="D685" s="7"/>
      <c r="E685" s="7"/>
      <c r="F685" s="7"/>
      <c r="G685" s="7"/>
      <c r="H685" s="7"/>
      <c r="I685" s="7"/>
      <c r="J685" s="7"/>
      <c r="K685" s="7"/>
      <c r="L685" s="7"/>
      <c r="N685" s="7"/>
      <c r="O685" s="7"/>
      <c r="Q685" s="7"/>
      <c r="R685" s="7"/>
      <c r="S685" s="7"/>
      <c r="T685" s="7"/>
      <c r="U685" s="7"/>
    </row>
    <row r="686" spans="1:21">
      <c r="A686" s="7"/>
      <c r="B686" s="7"/>
      <c r="C686" s="7"/>
      <c r="D686" s="7"/>
      <c r="E686" s="7"/>
      <c r="F686" s="7"/>
      <c r="G686" s="7"/>
      <c r="H686" s="7"/>
      <c r="I686" s="7"/>
      <c r="J686" s="7"/>
      <c r="K686" s="7"/>
      <c r="L686" s="7"/>
      <c r="N686" s="7"/>
      <c r="O686" s="7"/>
      <c r="Q686" s="7"/>
      <c r="R686" s="7"/>
      <c r="S686" s="7"/>
      <c r="T686" s="7"/>
      <c r="U686" s="7"/>
    </row>
    <row r="687" spans="1:21">
      <c r="A687" s="7"/>
      <c r="B687" s="7"/>
      <c r="C687" s="7"/>
      <c r="D687" s="7"/>
      <c r="E687" s="7"/>
      <c r="F687" s="7"/>
      <c r="G687" s="7"/>
      <c r="H687" s="7"/>
      <c r="I687" s="7"/>
      <c r="J687" s="7"/>
      <c r="K687" s="7"/>
      <c r="L687" s="7"/>
      <c r="N687" s="7"/>
      <c r="O687" s="7"/>
      <c r="Q687" s="7"/>
      <c r="R687" s="7"/>
      <c r="S687" s="7"/>
      <c r="T687" s="7"/>
      <c r="U687" s="7"/>
    </row>
    <row r="688" spans="1:21">
      <c r="A688" s="7"/>
      <c r="B688" s="7"/>
      <c r="C688" s="7"/>
      <c r="D688" s="7"/>
      <c r="E688" s="7"/>
      <c r="F688" s="7"/>
      <c r="G688" s="7"/>
      <c r="H688" s="7"/>
      <c r="I688" s="7"/>
      <c r="J688" s="7"/>
      <c r="K688" s="7"/>
      <c r="L688" s="7"/>
      <c r="N688" s="7"/>
      <c r="O688" s="7"/>
      <c r="Q688" s="7"/>
      <c r="R688" s="7"/>
      <c r="S688" s="7"/>
      <c r="T688" s="7"/>
      <c r="U688" s="7"/>
    </row>
    <row r="689" spans="1:21">
      <c r="A689" s="7"/>
      <c r="B689" s="7"/>
      <c r="C689" s="7"/>
      <c r="D689" s="7"/>
      <c r="E689" s="7"/>
      <c r="F689" s="7"/>
      <c r="G689" s="7"/>
      <c r="H689" s="7"/>
      <c r="I689" s="7"/>
      <c r="J689" s="7"/>
      <c r="K689" s="7"/>
      <c r="L689" s="7"/>
      <c r="N689" s="7"/>
      <c r="O689" s="7"/>
      <c r="Q689" s="7"/>
      <c r="R689" s="7"/>
      <c r="S689" s="7"/>
      <c r="T689" s="7"/>
      <c r="U689" s="7"/>
    </row>
    <row r="690" spans="1:21">
      <c r="A690" s="7"/>
      <c r="B690" s="7"/>
      <c r="C690" s="7"/>
      <c r="D690" s="7"/>
      <c r="E690" s="7"/>
      <c r="F690" s="7"/>
      <c r="G690" s="7"/>
      <c r="H690" s="7"/>
      <c r="I690" s="7"/>
      <c r="J690" s="7"/>
      <c r="K690" s="7"/>
      <c r="L690" s="7"/>
      <c r="N690" s="7"/>
      <c r="O690" s="7"/>
      <c r="Q690" s="7"/>
      <c r="R690" s="7"/>
      <c r="S690" s="7"/>
      <c r="T690" s="7"/>
      <c r="U690" s="7"/>
    </row>
    <row r="691" spans="1:21">
      <c r="A691" s="7"/>
      <c r="B691" s="7"/>
      <c r="C691" s="7"/>
      <c r="D691" s="7"/>
      <c r="E691" s="7"/>
      <c r="F691" s="7"/>
      <c r="G691" s="7"/>
      <c r="H691" s="7"/>
      <c r="I691" s="7"/>
      <c r="J691" s="7"/>
      <c r="K691" s="7"/>
      <c r="L691" s="7"/>
      <c r="N691" s="7"/>
      <c r="O691" s="7"/>
      <c r="Q691" s="7"/>
      <c r="R691" s="7"/>
      <c r="S691" s="7"/>
      <c r="T691" s="7"/>
      <c r="U691" s="7"/>
    </row>
    <row r="692" spans="1:21">
      <c r="A692" s="7"/>
      <c r="B692" s="7"/>
      <c r="C692" s="7"/>
      <c r="D692" s="7"/>
      <c r="E692" s="7"/>
      <c r="F692" s="7"/>
      <c r="G692" s="7"/>
      <c r="H692" s="7"/>
      <c r="I692" s="7"/>
      <c r="J692" s="7"/>
      <c r="K692" s="7"/>
      <c r="L692" s="7"/>
      <c r="N692" s="7"/>
      <c r="O692" s="7"/>
      <c r="Q692" s="7"/>
      <c r="R692" s="7"/>
      <c r="S692" s="7"/>
      <c r="T692" s="7"/>
      <c r="U692" s="7"/>
    </row>
    <row r="693" spans="1:21">
      <c r="A693" s="7"/>
      <c r="B693" s="7"/>
      <c r="C693" s="7"/>
      <c r="D693" s="7"/>
      <c r="E693" s="7"/>
      <c r="F693" s="7"/>
      <c r="G693" s="7"/>
      <c r="H693" s="7"/>
      <c r="I693" s="7"/>
      <c r="J693" s="7"/>
      <c r="K693" s="7"/>
      <c r="L693" s="7"/>
      <c r="N693" s="7"/>
      <c r="O693" s="7"/>
      <c r="Q693" s="7"/>
      <c r="R693" s="7"/>
      <c r="S693" s="7"/>
      <c r="T693" s="7"/>
      <c r="U693" s="7"/>
    </row>
    <row r="694" spans="1:21">
      <c r="A694" s="7"/>
      <c r="B694" s="7"/>
      <c r="C694" s="7"/>
      <c r="D694" s="7"/>
      <c r="E694" s="7"/>
      <c r="F694" s="7"/>
      <c r="G694" s="7"/>
      <c r="H694" s="7"/>
      <c r="I694" s="7"/>
      <c r="J694" s="7"/>
      <c r="K694" s="7"/>
      <c r="L694" s="7"/>
      <c r="N694" s="7"/>
      <c r="O694" s="7"/>
      <c r="Q694" s="7"/>
      <c r="R694" s="7"/>
      <c r="S694" s="7"/>
      <c r="T694" s="7"/>
      <c r="U694" s="7"/>
    </row>
    <row r="695" spans="1:21">
      <c r="A695" s="7"/>
      <c r="B695" s="7"/>
      <c r="C695" s="7"/>
      <c r="D695" s="7"/>
      <c r="E695" s="7"/>
      <c r="F695" s="7"/>
      <c r="G695" s="7"/>
      <c r="H695" s="7"/>
      <c r="I695" s="7"/>
      <c r="J695" s="7"/>
      <c r="K695" s="7"/>
      <c r="L695" s="7"/>
      <c r="N695" s="7"/>
      <c r="O695" s="7"/>
      <c r="Q695" s="7"/>
      <c r="R695" s="7"/>
      <c r="S695" s="7"/>
      <c r="T695" s="7"/>
      <c r="U695" s="7"/>
    </row>
    <row r="696" spans="1:21">
      <c r="A696" s="7"/>
      <c r="B696" s="7"/>
      <c r="C696" s="7"/>
      <c r="D696" s="7"/>
      <c r="E696" s="7"/>
      <c r="F696" s="7"/>
      <c r="G696" s="7"/>
      <c r="H696" s="7"/>
      <c r="I696" s="7"/>
      <c r="J696" s="7"/>
      <c r="K696" s="7"/>
      <c r="L696" s="7"/>
      <c r="N696" s="7"/>
      <c r="O696" s="7"/>
      <c r="Q696" s="7"/>
      <c r="R696" s="7"/>
      <c r="S696" s="7"/>
      <c r="T696" s="7"/>
      <c r="U696" s="7"/>
    </row>
    <row r="697" spans="1:21">
      <c r="A697" s="7"/>
      <c r="B697" s="7"/>
      <c r="C697" s="7"/>
      <c r="D697" s="7"/>
      <c r="E697" s="7"/>
      <c r="F697" s="7"/>
      <c r="G697" s="7"/>
      <c r="H697" s="7"/>
      <c r="I697" s="7"/>
      <c r="J697" s="7"/>
      <c r="K697" s="7"/>
      <c r="L697" s="7"/>
      <c r="N697" s="7"/>
      <c r="O697" s="7"/>
      <c r="Q697" s="7"/>
      <c r="R697" s="7"/>
      <c r="S697" s="7"/>
      <c r="T697" s="7"/>
      <c r="U697" s="7"/>
    </row>
    <row r="698" spans="1:21">
      <c r="A698" s="7"/>
      <c r="B698" s="7"/>
      <c r="C698" s="7"/>
      <c r="D698" s="7"/>
      <c r="E698" s="7"/>
      <c r="F698" s="7"/>
      <c r="G698" s="7"/>
      <c r="H698" s="7"/>
      <c r="I698" s="7"/>
      <c r="J698" s="7"/>
      <c r="K698" s="7"/>
      <c r="L698" s="7"/>
      <c r="N698" s="7"/>
      <c r="O698" s="7"/>
      <c r="Q698" s="7"/>
      <c r="R698" s="7"/>
      <c r="S698" s="7"/>
      <c r="T698" s="7"/>
      <c r="U698" s="7"/>
    </row>
    <row r="699" spans="1:21">
      <c r="A699" s="7"/>
      <c r="B699" s="7"/>
      <c r="C699" s="7"/>
      <c r="D699" s="7"/>
      <c r="E699" s="7"/>
      <c r="F699" s="7"/>
      <c r="G699" s="7"/>
      <c r="H699" s="7"/>
      <c r="I699" s="7"/>
      <c r="J699" s="7"/>
      <c r="K699" s="7"/>
      <c r="L699" s="7"/>
      <c r="N699" s="7"/>
      <c r="O699" s="7"/>
      <c r="Q699" s="7"/>
      <c r="R699" s="7"/>
      <c r="S699" s="7"/>
      <c r="T699" s="7"/>
      <c r="U699" s="7"/>
    </row>
    <row r="700" spans="1:21">
      <c r="A700" s="7"/>
      <c r="B700" s="7"/>
      <c r="C700" s="7"/>
      <c r="D700" s="7"/>
      <c r="E700" s="7"/>
      <c r="F700" s="7"/>
      <c r="G700" s="7"/>
      <c r="H700" s="7"/>
      <c r="I700" s="7"/>
      <c r="J700" s="7"/>
      <c r="K700" s="7"/>
      <c r="L700" s="7"/>
      <c r="N700" s="7"/>
      <c r="O700" s="7"/>
      <c r="Q700" s="7"/>
      <c r="R700" s="7"/>
      <c r="S700" s="7"/>
      <c r="T700" s="7"/>
      <c r="U700" s="7"/>
    </row>
    <row r="701" spans="1:21">
      <c r="A701" s="7"/>
      <c r="B701" s="7"/>
      <c r="C701" s="7"/>
      <c r="D701" s="7"/>
      <c r="E701" s="7"/>
      <c r="F701" s="7"/>
      <c r="G701" s="7"/>
      <c r="H701" s="7"/>
      <c r="I701" s="7"/>
      <c r="J701" s="7"/>
      <c r="K701" s="7"/>
      <c r="L701" s="7"/>
      <c r="N701" s="7"/>
      <c r="O701" s="7"/>
      <c r="Q701" s="7"/>
      <c r="R701" s="7"/>
      <c r="S701" s="7"/>
      <c r="T701" s="7"/>
      <c r="U701" s="7"/>
    </row>
    <row r="702" spans="1:21">
      <c r="A702" s="7"/>
      <c r="B702" s="7"/>
      <c r="C702" s="7"/>
      <c r="D702" s="7"/>
      <c r="E702" s="7"/>
      <c r="F702" s="7"/>
      <c r="G702" s="7"/>
      <c r="H702" s="7"/>
      <c r="I702" s="7"/>
      <c r="J702" s="7"/>
      <c r="K702" s="7"/>
      <c r="L702" s="7"/>
      <c r="N702" s="7"/>
      <c r="O702" s="7"/>
      <c r="Q702" s="7"/>
      <c r="R702" s="7"/>
      <c r="S702" s="7"/>
      <c r="T702" s="7"/>
      <c r="U702" s="7"/>
    </row>
    <row r="703" spans="1:21">
      <c r="A703" s="7"/>
      <c r="B703" s="7"/>
      <c r="C703" s="7"/>
      <c r="D703" s="7"/>
      <c r="E703" s="7"/>
      <c r="F703" s="7"/>
      <c r="G703" s="7"/>
      <c r="H703" s="7"/>
      <c r="I703" s="7"/>
      <c r="J703" s="7"/>
      <c r="K703" s="7"/>
      <c r="L703" s="7"/>
      <c r="N703" s="7"/>
      <c r="O703" s="7"/>
      <c r="Q703" s="7"/>
      <c r="R703" s="7"/>
      <c r="S703" s="7"/>
      <c r="T703" s="7"/>
      <c r="U703" s="7"/>
    </row>
    <row r="704" spans="1:21">
      <c r="A704" s="7"/>
      <c r="B704" s="7"/>
      <c r="C704" s="7"/>
      <c r="D704" s="7"/>
      <c r="E704" s="7"/>
      <c r="F704" s="7"/>
      <c r="G704" s="7"/>
      <c r="H704" s="7"/>
      <c r="I704" s="7"/>
      <c r="J704" s="7"/>
      <c r="K704" s="7"/>
      <c r="L704" s="7"/>
      <c r="N704" s="7"/>
      <c r="O704" s="7"/>
      <c r="Q704" s="7"/>
      <c r="R704" s="7"/>
      <c r="S704" s="7"/>
      <c r="T704" s="7"/>
      <c r="U704" s="7"/>
    </row>
    <row r="705" spans="1:21">
      <c r="A705" s="7"/>
      <c r="B705" s="7"/>
      <c r="C705" s="7"/>
      <c r="D705" s="7"/>
      <c r="E705" s="7"/>
      <c r="F705" s="7"/>
      <c r="G705" s="7"/>
      <c r="H705" s="7"/>
      <c r="I705" s="7"/>
      <c r="J705" s="7"/>
      <c r="K705" s="7"/>
      <c r="L705" s="7"/>
      <c r="N705" s="7"/>
      <c r="O705" s="7"/>
      <c r="Q705" s="7"/>
      <c r="R705" s="7"/>
      <c r="S705" s="7"/>
      <c r="T705" s="7"/>
      <c r="U705" s="7"/>
    </row>
    <row r="706" spans="1:21">
      <c r="A706" s="7"/>
      <c r="B706" s="7"/>
      <c r="C706" s="7"/>
      <c r="D706" s="7"/>
      <c r="E706" s="7"/>
      <c r="F706" s="7"/>
      <c r="G706" s="7"/>
      <c r="H706" s="7"/>
      <c r="I706" s="7"/>
      <c r="J706" s="7"/>
      <c r="K706" s="7"/>
      <c r="L706" s="7"/>
      <c r="N706" s="7"/>
      <c r="O706" s="7"/>
      <c r="Q706" s="7"/>
      <c r="R706" s="7"/>
      <c r="S706" s="7"/>
      <c r="T706" s="7"/>
      <c r="U706" s="7"/>
    </row>
    <row r="707" spans="1:21">
      <c r="A707" s="7"/>
      <c r="B707" s="7"/>
      <c r="C707" s="7"/>
      <c r="D707" s="7"/>
      <c r="E707" s="7"/>
      <c r="F707" s="7"/>
      <c r="G707" s="7"/>
      <c r="H707" s="7"/>
      <c r="I707" s="7"/>
      <c r="J707" s="7"/>
      <c r="K707" s="7"/>
      <c r="L707" s="7"/>
      <c r="N707" s="7"/>
      <c r="O707" s="7"/>
      <c r="Q707" s="7"/>
      <c r="R707" s="7"/>
      <c r="S707" s="7"/>
      <c r="T707" s="7"/>
      <c r="U707" s="7"/>
    </row>
    <row r="708" spans="1:21">
      <c r="A708" s="7"/>
      <c r="B708" s="7"/>
      <c r="C708" s="7"/>
      <c r="D708" s="7"/>
      <c r="E708" s="7"/>
      <c r="F708" s="7"/>
      <c r="G708" s="7"/>
      <c r="H708" s="7"/>
      <c r="I708" s="7"/>
      <c r="J708" s="7"/>
      <c r="K708" s="7"/>
      <c r="L708" s="7"/>
      <c r="N708" s="7"/>
      <c r="O708" s="7"/>
      <c r="Q708" s="7"/>
      <c r="R708" s="7"/>
      <c r="S708" s="7"/>
      <c r="T708" s="7"/>
      <c r="U708" s="7"/>
    </row>
    <row r="709" spans="1:21">
      <c r="A709" s="7"/>
      <c r="B709" s="7"/>
      <c r="C709" s="7"/>
      <c r="D709" s="7"/>
      <c r="E709" s="7"/>
      <c r="F709" s="7"/>
      <c r="G709" s="7"/>
      <c r="H709" s="7"/>
      <c r="I709" s="7"/>
      <c r="J709" s="7"/>
      <c r="K709" s="7"/>
      <c r="L709" s="7"/>
      <c r="N709" s="7"/>
      <c r="O709" s="7"/>
      <c r="Q709" s="7"/>
      <c r="R709" s="7"/>
      <c r="S709" s="7"/>
      <c r="T709" s="7"/>
      <c r="U709" s="7"/>
    </row>
    <row r="710" spans="1:21">
      <c r="A710" s="7"/>
      <c r="B710" s="7"/>
      <c r="C710" s="7"/>
      <c r="D710" s="7"/>
      <c r="E710" s="7"/>
      <c r="F710" s="7"/>
      <c r="G710" s="7"/>
      <c r="H710" s="7"/>
      <c r="I710" s="7"/>
      <c r="J710" s="7"/>
      <c r="K710" s="7"/>
      <c r="L710" s="7"/>
      <c r="N710" s="7"/>
      <c r="O710" s="7"/>
      <c r="Q710" s="7"/>
      <c r="R710" s="7"/>
      <c r="S710" s="7"/>
      <c r="T710" s="7"/>
      <c r="U710" s="7"/>
    </row>
    <row r="711" spans="1:21">
      <c r="A711" s="7"/>
      <c r="B711" s="7"/>
      <c r="C711" s="7"/>
      <c r="D711" s="7"/>
      <c r="E711" s="7"/>
      <c r="F711" s="7"/>
      <c r="G711" s="7"/>
      <c r="H711" s="7"/>
      <c r="I711" s="7"/>
      <c r="J711" s="7"/>
      <c r="K711" s="7"/>
      <c r="L711" s="7"/>
      <c r="N711" s="7"/>
      <c r="O711" s="7"/>
      <c r="Q711" s="7"/>
      <c r="R711" s="7"/>
      <c r="S711" s="7"/>
      <c r="T711" s="7"/>
      <c r="U711" s="7"/>
    </row>
    <row r="712" spans="1:21">
      <c r="A712" s="7"/>
      <c r="B712" s="7"/>
      <c r="C712" s="7"/>
      <c r="D712" s="7"/>
      <c r="E712" s="7"/>
      <c r="F712" s="7"/>
      <c r="G712" s="7"/>
      <c r="H712" s="7"/>
      <c r="I712" s="7"/>
      <c r="J712" s="7"/>
      <c r="K712" s="7"/>
      <c r="L712" s="7"/>
      <c r="N712" s="7"/>
      <c r="O712" s="7"/>
      <c r="Q712" s="7"/>
      <c r="R712" s="7"/>
      <c r="S712" s="7"/>
      <c r="T712" s="7"/>
      <c r="U712" s="7"/>
    </row>
    <row r="713" spans="1:21">
      <c r="A713" s="7"/>
      <c r="B713" s="7"/>
      <c r="C713" s="7"/>
      <c r="D713" s="7"/>
      <c r="E713" s="7"/>
      <c r="F713" s="7"/>
      <c r="G713" s="7"/>
      <c r="H713" s="7"/>
      <c r="I713" s="7"/>
      <c r="J713" s="7"/>
      <c r="K713" s="7"/>
      <c r="L713" s="7"/>
      <c r="N713" s="7"/>
      <c r="O713" s="7"/>
      <c r="Q713" s="7"/>
      <c r="R713" s="7"/>
      <c r="S713" s="7"/>
      <c r="T713" s="7"/>
      <c r="U713" s="7"/>
    </row>
    <row r="714" spans="1:21">
      <c r="A714" s="7"/>
      <c r="B714" s="7"/>
      <c r="C714" s="7"/>
      <c r="D714" s="7"/>
      <c r="E714" s="7"/>
      <c r="F714" s="7"/>
      <c r="G714" s="7"/>
      <c r="H714" s="7"/>
      <c r="I714" s="7"/>
      <c r="J714" s="7"/>
      <c r="K714" s="7"/>
      <c r="L714" s="7"/>
      <c r="N714" s="7"/>
      <c r="O714" s="7"/>
      <c r="Q714" s="7"/>
      <c r="R714" s="7"/>
      <c r="S714" s="7"/>
      <c r="T714" s="7"/>
      <c r="U714" s="7"/>
    </row>
    <row r="715" spans="1:21">
      <c r="A715" s="7"/>
      <c r="B715" s="7"/>
      <c r="C715" s="7"/>
      <c r="D715" s="7"/>
      <c r="E715" s="7"/>
      <c r="F715" s="7"/>
      <c r="G715" s="7"/>
      <c r="H715" s="7"/>
      <c r="I715" s="7"/>
      <c r="J715" s="7"/>
      <c r="K715" s="7"/>
      <c r="L715" s="7"/>
      <c r="N715" s="7"/>
      <c r="O715" s="7"/>
      <c r="Q715" s="7"/>
      <c r="R715" s="7"/>
      <c r="S715" s="7"/>
      <c r="T715" s="7"/>
      <c r="U715" s="7"/>
    </row>
    <row r="716" spans="1:21">
      <c r="A716" s="7"/>
      <c r="B716" s="7"/>
      <c r="C716" s="7"/>
      <c r="D716" s="7"/>
      <c r="E716" s="7"/>
      <c r="F716" s="7"/>
      <c r="G716" s="7"/>
      <c r="H716" s="7"/>
      <c r="I716" s="7"/>
      <c r="J716" s="7"/>
      <c r="K716" s="7"/>
      <c r="L716" s="7"/>
      <c r="N716" s="7"/>
      <c r="O716" s="7"/>
      <c r="Q716" s="7"/>
      <c r="R716" s="7"/>
      <c r="S716" s="7"/>
      <c r="T716" s="7"/>
      <c r="U716" s="7"/>
    </row>
    <row r="717" spans="1:21">
      <c r="A717" s="7"/>
      <c r="B717" s="7"/>
      <c r="C717" s="7"/>
      <c r="D717" s="7"/>
      <c r="E717" s="7"/>
      <c r="F717" s="7"/>
      <c r="G717" s="7"/>
      <c r="H717" s="7"/>
      <c r="I717" s="7"/>
      <c r="J717" s="7"/>
      <c r="K717" s="7"/>
      <c r="L717" s="7"/>
      <c r="N717" s="7"/>
      <c r="O717" s="7"/>
      <c r="Q717" s="7"/>
      <c r="R717" s="7"/>
      <c r="S717" s="7"/>
      <c r="T717" s="7"/>
      <c r="U717" s="7"/>
    </row>
    <row r="718" spans="1:21">
      <c r="A718" s="7"/>
      <c r="B718" s="7"/>
      <c r="C718" s="7"/>
      <c r="D718" s="7"/>
      <c r="E718" s="7"/>
      <c r="F718" s="7"/>
      <c r="G718" s="7"/>
      <c r="H718" s="7"/>
      <c r="I718" s="7"/>
      <c r="J718" s="7"/>
      <c r="K718" s="7"/>
      <c r="L718" s="7"/>
      <c r="N718" s="7"/>
      <c r="O718" s="7"/>
      <c r="Q718" s="7"/>
      <c r="R718" s="7"/>
      <c r="S718" s="7"/>
      <c r="T718" s="7"/>
      <c r="U718" s="7"/>
    </row>
    <row r="719" spans="1:21">
      <c r="A719" s="7"/>
      <c r="B719" s="7"/>
      <c r="C719" s="7"/>
      <c r="D719" s="7"/>
      <c r="E719" s="7"/>
      <c r="F719" s="7"/>
      <c r="G719" s="7"/>
      <c r="H719" s="7"/>
      <c r="I719" s="7"/>
      <c r="J719" s="7"/>
      <c r="K719" s="7"/>
      <c r="L719" s="7"/>
      <c r="N719" s="7"/>
      <c r="O719" s="7"/>
      <c r="Q719" s="7"/>
      <c r="R719" s="7"/>
      <c r="S719" s="7"/>
      <c r="T719" s="7"/>
      <c r="U719" s="7"/>
    </row>
    <row r="720" spans="1:21">
      <c r="A720" s="7"/>
      <c r="B720" s="7"/>
      <c r="C720" s="7"/>
      <c r="D720" s="7"/>
      <c r="E720" s="7"/>
      <c r="F720" s="7"/>
      <c r="G720" s="7"/>
      <c r="H720" s="7"/>
      <c r="I720" s="7"/>
      <c r="J720" s="7"/>
      <c r="K720" s="7"/>
      <c r="L720" s="7"/>
      <c r="N720" s="7"/>
      <c r="O720" s="7"/>
      <c r="Q720" s="7"/>
      <c r="R720" s="7"/>
      <c r="S720" s="7"/>
      <c r="T720" s="7"/>
      <c r="U720" s="7"/>
    </row>
    <row r="721" spans="1:21">
      <c r="A721" s="7"/>
      <c r="B721" s="7"/>
      <c r="C721" s="7"/>
      <c r="D721" s="7"/>
      <c r="E721" s="7"/>
      <c r="F721" s="7"/>
      <c r="G721" s="7"/>
      <c r="H721" s="7"/>
      <c r="I721" s="7"/>
      <c r="J721" s="7"/>
      <c r="K721" s="7"/>
      <c r="L721" s="7"/>
      <c r="N721" s="7"/>
      <c r="O721" s="7"/>
      <c r="Q721" s="7"/>
      <c r="R721" s="7"/>
      <c r="S721" s="7"/>
      <c r="T721" s="7"/>
      <c r="U721" s="7"/>
    </row>
    <row r="722" spans="1:21">
      <c r="A722" s="7"/>
      <c r="B722" s="7"/>
      <c r="C722" s="7"/>
      <c r="D722" s="7"/>
      <c r="E722" s="7"/>
      <c r="F722" s="7"/>
      <c r="G722" s="7"/>
      <c r="H722" s="7"/>
      <c r="I722" s="7"/>
      <c r="J722" s="7"/>
      <c r="K722" s="7"/>
      <c r="L722" s="7"/>
      <c r="N722" s="7"/>
      <c r="O722" s="7"/>
      <c r="Q722" s="7"/>
      <c r="R722" s="7"/>
      <c r="S722" s="7"/>
      <c r="T722" s="7"/>
      <c r="U722" s="7"/>
    </row>
    <row r="723" spans="1:21">
      <c r="A723" s="7"/>
      <c r="B723" s="7"/>
      <c r="C723" s="7"/>
      <c r="D723" s="7"/>
      <c r="E723" s="7"/>
      <c r="F723" s="7"/>
      <c r="G723" s="7"/>
      <c r="H723" s="7"/>
      <c r="I723" s="7"/>
      <c r="J723" s="7"/>
      <c r="K723" s="7"/>
      <c r="L723" s="7"/>
      <c r="N723" s="7"/>
      <c r="O723" s="7"/>
      <c r="Q723" s="7"/>
      <c r="R723" s="7"/>
      <c r="S723" s="7"/>
      <c r="T723" s="7"/>
      <c r="U723" s="7"/>
    </row>
    <row r="724" spans="1:21">
      <c r="A724" s="7"/>
      <c r="B724" s="7"/>
      <c r="C724" s="7"/>
      <c r="D724" s="7"/>
      <c r="E724" s="7"/>
      <c r="F724" s="7"/>
      <c r="G724" s="7"/>
      <c r="H724" s="7"/>
      <c r="I724" s="7"/>
      <c r="J724" s="7"/>
      <c r="K724" s="7"/>
      <c r="L724" s="7"/>
      <c r="N724" s="7"/>
      <c r="O724" s="7"/>
      <c r="Q724" s="7"/>
      <c r="R724" s="7"/>
      <c r="S724" s="7"/>
      <c r="T724" s="7"/>
      <c r="U724" s="7"/>
    </row>
    <row r="725" spans="1:21">
      <c r="A725" s="7"/>
      <c r="B725" s="7"/>
      <c r="C725" s="7"/>
      <c r="D725" s="7"/>
      <c r="E725" s="7"/>
      <c r="F725" s="7"/>
      <c r="G725" s="7"/>
      <c r="H725" s="7"/>
      <c r="I725" s="7"/>
      <c r="J725" s="7"/>
      <c r="K725" s="7"/>
      <c r="L725" s="7"/>
      <c r="N725" s="7"/>
      <c r="O725" s="7"/>
      <c r="Q725" s="7"/>
      <c r="R725" s="7"/>
      <c r="S725" s="7"/>
      <c r="T725" s="7"/>
      <c r="U725" s="7"/>
    </row>
    <row r="726" spans="1:21">
      <c r="A726" s="7"/>
      <c r="B726" s="7"/>
      <c r="C726" s="7"/>
      <c r="D726" s="7"/>
      <c r="E726" s="7"/>
      <c r="F726" s="7"/>
      <c r="G726" s="7"/>
      <c r="H726" s="7"/>
      <c r="I726" s="7"/>
      <c r="J726" s="7"/>
      <c r="K726" s="7"/>
      <c r="L726" s="7"/>
      <c r="N726" s="7"/>
      <c r="O726" s="7"/>
      <c r="Q726" s="7"/>
      <c r="R726" s="7"/>
      <c r="S726" s="7"/>
      <c r="T726" s="7"/>
      <c r="U726" s="7"/>
    </row>
    <row r="727" spans="1:21">
      <c r="A727" s="7"/>
      <c r="B727" s="7"/>
      <c r="C727" s="7"/>
      <c r="D727" s="7"/>
      <c r="E727" s="7"/>
      <c r="F727" s="7"/>
      <c r="G727" s="7"/>
      <c r="H727" s="7"/>
      <c r="I727" s="7"/>
      <c r="J727" s="7"/>
      <c r="K727" s="7"/>
      <c r="L727" s="7"/>
      <c r="N727" s="7"/>
      <c r="O727" s="7"/>
      <c r="Q727" s="7"/>
      <c r="R727" s="7"/>
      <c r="S727" s="7"/>
      <c r="T727" s="7"/>
      <c r="U727" s="7"/>
    </row>
    <row r="728" spans="1:21">
      <c r="A728" s="7"/>
      <c r="B728" s="7"/>
      <c r="C728" s="7"/>
      <c r="D728" s="7"/>
      <c r="E728" s="7"/>
      <c r="F728" s="7"/>
      <c r="G728" s="7"/>
      <c r="H728" s="7"/>
      <c r="I728" s="7"/>
      <c r="J728" s="7"/>
      <c r="K728" s="7"/>
      <c r="L728" s="7"/>
      <c r="N728" s="7"/>
      <c r="O728" s="7"/>
      <c r="Q728" s="7"/>
      <c r="R728" s="7"/>
      <c r="S728" s="7"/>
      <c r="T728" s="7"/>
      <c r="U728" s="7"/>
    </row>
    <row r="729" spans="1:21">
      <c r="A729" s="7"/>
      <c r="B729" s="7"/>
      <c r="C729" s="7"/>
      <c r="D729" s="7"/>
      <c r="E729" s="7"/>
      <c r="F729" s="7"/>
      <c r="G729" s="7"/>
      <c r="H729" s="7"/>
      <c r="I729" s="7"/>
      <c r="J729" s="7"/>
      <c r="K729" s="7"/>
      <c r="L729" s="7"/>
      <c r="N729" s="7"/>
      <c r="O729" s="7"/>
      <c r="Q729" s="7"/>
      <c r="R729" s="7"/>
      <c r="S729" s="7"/>
      <c r="T729" s="7"/>
      <c r="U729" s="7"/>
    </row>
    <row r="730" spans="1:21">
      <c r="A730" s="7"/>
      <c r="B730" s="7"/>
      <c r="C730" s="7"/>
      <c r="D730" s="7"/>
      <c r="E730" s="7"/>
      <c r="F730" s="7"/>
      <c r="G730" s="7"/>
      <c r="H730" s="7"/>
      <c r="I730" s="7"/>
      <c r="J730" s="7"/>
      <c r="K730" s="7"/>
      <c r="L730" s="7"/>
      <c r="N730" s="7"/>
      <c r="O730" s="7"/>
      <c r="Q730" s="7"/>
      <c r="R730" s="7"/>
      <c r="S730" s="7"/>
      <c r="T730" s="7"/>
      <c r="U730" s="7"/>
    </row>
    <row r="731" spans="1:21">
      <c r="A731" s="7"/>
      <c r="B731" s="7"/>
      <c r="C731" s="7"/>
      <c r="D731" s="7"/>
      <c r="E731" s="7"/>
      <c r="F731" s="7"/>
      <c r="G731" s="7"/>
      <c r="H731" s="7"/>
      <c r="I731" s="7"/>
      <c r="J731" s="7"/>
      <c r="K731" s="7"/>
      <c r="L731" s="7"/>
      <c r="N731" s="7"/>
      <c r="O731" s="7"/>
      <c r="Q731" s="7"/>
      <c r="R731" s="7"/>
      <c r="S731" s="7"/>
      <c r="T731" s="7"/>
      <c r="U731" s="7"/>
    </row>
    <row r="732" spans="1:21">
      <c r="A732" s="7"/>
      <c r="B732" s="7"/>
      <c r="C732" s="7"/>
      <c r="D732" s="7"/>
      <c r="E732" s="7"/>
      <c r="F732" s="7"/>
      <c r="G732" s="7"/>
      <c r="H732" s="7"/>
      <c r="I732" s="7"/>
      <c r="J732" s="7"/>
      <c r="K732" s="7"/>
      <c r="L732" s="7"/>
      <c r="N732" s="7"/>
      <c r="O732" s="7"/>
      <c r="Q732" s="7"/>
      <c r="R732" s="7"/>
      <c r="S732" s="7"/>
      <c r="T732" s="7"/>
      <c r="U732" s="7"/>
    </row>
    <row r="733" spans="1:21">
      <c r="A733" s="7"/>
      <c r="B733" s="7"/>
      <c r="C733" s="7"/>
      <c r="D733" s="7"/>
      <c r="E733" s="7"/>
      <c r="F733" s="7"/>
      <c r="G733" s="7"/>
      <c r="H733" s="7"/>
      <c r="I733" s="7"/>
      <c r="J733" s="7"/>
      <c r="K733" s="7"/>
      <c r="L733" s="7"/>
      <c r="N733" s="7"/>
      <c r="O733" s="7"/>
      <c r="Q733" s="7"/>
      <c r="R733" s="7"/>
      <c r="S733" s="7"/>
      <c r="T733" s="7"/>
      <c r="U733" s="7"/>
    </row>
    <row r="734" spans="1:21">
      <c r="A734" s="7"/>
      <c r="B734" s="7"/>
      <c r="C734" s="7"/>
      <c r="D734" s="7"/>
      <c r="E734" s="7"/>
      <c r="F734" s="7"/>
      <c r="G734" s="7"/>
      <c r="H734" s="7"/>
      <c r="I734" s="7"/>
      <c r="J734" s="7"/>
      <c r="K734" s="7"/>
      <c r="L734" s="7"/>
      <c r="N734" s="7"/>
      <c r="O734" s="7"/>
      <c r="Q734" s="7"/>
      <c r="R734" s="7"/>
      <c r="S734" s="7"/>
      <c r="T734" s="7"/>
      <c r="U734" s="7"/>
    </row>
    <row r="735" spans="1:21">
      <c r="A735" s="7"/>
      <c r="B735" s="7"/>
      <c r="C735" s="7"/>
      <c r="D735" s="7"/>
      <c r="E735" s="7"/>
      <c r="F735" s="7"/>
      <c r="G735" s="7"/>
      <c r="H735" s="7"/>
      <c r="I735" s="7"/>
      <c r="J735" s="7"/>
      <c r="K735" s="7"/>
      <c r="L735" s="7"/>
      <c r="N735" s="7"/>
      <c r="O735" s="7"/>
      <c r="Q735" s="7"/>
      <c r="R735" s="7"/>
      <c r="S735" s="7"/>
      <c r="T735" s="7"/>
      <c r="U735" s="7"/>
    </row>
    <row r="736" spans="1:21">
      <c r="A736" s="7"/>
      <c r="B736" s="7"/>
      <c r="C736" s="7"/>
      <c r="D736" s="7"/>
      <c r="E736" s="7"/>
      <c r="F736" s="7"/>
      <c r="G736" s="7"/>
      <c r="H736" s="7"/>
      <c r="I736" s="7"/>
      <c r="J736" s="7"/>
      <c r="K736" s="7"/>
      <c r="L736" s="7"/>
      <c r="N736" s="7"/>
      <c r="O736" s="7"/>
      <c r="Q736" s="7"/>
      <c r="R736" s="7"/>
      <c r="S736" s="7"/>
      <c r="T736" s="7"/>
      <c r="U736" s="7"/>
    </row>
    <row r="737" spans="1:21">
      <c r="A737" s="7"/>
      <c r="B737" s="7"/>
      <c r="C737" s="7"/>
      <c r="D737" s="7"/>
      <c r="E737" s="7"/>
      <c r="F737" s="7"/>
      <c r="G737" s="7"/>
      <c r="H737" s="7"/>
      <c r="I737" s="7"/>
      <c r="J737" s="7"/>
      <c r="K737" s="7"/>
      <c r="L737" s="7"/>
      <c r="N737" s="7"/>
      <c r="O737" s="7"/>
      <c r="Q737" s="7"/>
      <c r="R737" s="7"/>
      <c r="S737" s="7"/>
      <c r="T737" s="7"/>
      <c r="U737" s="7"/>
    </row>
    <row r="738" spans="1:21">
      <c r="A738" s="7"/>
      <c r="B738" s="7"/>
      <c r="C738" s="7"/>
      <c r="D738" s="7"/>
      <c r="E738" s="7"/>
      <c r="F738" s="7"/>
      <c r="G738" s="7"/>
      <c r="H738" s="7"/>
      <c r="I738" s="7"/>
      <c r="J738" s="7"/>
      <c r="K738" s="7"/>
      <c r="L738" s="7"/>
      <c r="N738" s="7"/>
      <c r="O738" s="7"/>
      <c r="Q738" s="7"/>
      <c r="R738" s="7"/>
      <c r="S738" s="7"/>
      <c r="T738" s="7"/>
      <c r="U738" s="7"/>
    </row>
    <row r="739" spans="1:21">
      <c r="A739" s="7"/>
      <c r="B739" s="7"/>
      <c r="C739" s="7"/>
      <c r="D739" s="7"/>
      <c r="E739" s="7"/>
      <c r="F739" s="7"/>
      <c r="G739" s="7"/>
      <c r="H739" s="7"/>
      <c r="I739" s="7"/>
      <c r="J739" s="7"/>
      <c r="K739" s="7"/>
      <c r="L739" s="7"/>
      <c r="N739" s="7"/>
      <c r="O739" s="7"/>
      <c r="Q739" s="7"/>
      <c r="R739" s="7"/>
      <c r="S739" s="7"/>
      <c r="T739" s="7"/>
      <c r="U739" s="7"/>
    </row>
    <row r="740" spans="1:21">
      <c r="A740" s="7"/>
      <c r="B740" s="7"/>
      <c r="C740" s="7"/>
      <c r="D740" s="7"/>
      <c r="E740" s="7"/>
      <c r="F740" s="7"/>
      <c r="G740" s="7"/>
      <c r="H740" s="7"/>
      <c r="I740" s="7"/>
      <c r="J740" s="7"/>
      <c r="K740" s="7"/>
      <c r="L740" s="7"/>
      <c r="N740" s="7"/>
      <c r="O740" s="7"/>
      <c r="Q740" s="7"/>
      <c r="R740" s="7"/>
      <c r="S740" s="7"/>
      <c r="T740" s="7"/>
      <c r="U740" s="7"/>
    </row>
    <row r="741" spans="1:21">
      <c r="A741" s="7"/>
      <c r="B741" s="7"/>
      <c r="C741" s="7"/>
      <c r="D741" s="7"/>
      <c r="E741" s="7"/>
      <c r="F741" s="7"/>
      <c r="G741" s="7"/>
      <c r="H741" s="7"/>
      <c r="I741" s="7"/>
      <c r="J741" s="7"/>
      <c r="K741" s="7"/>
      <c r="L741" s="7"/>
      <c r="N741" s="7"/>
      <c r="O741" s="7"/>
      <c r="Q741" s="7"/>
      <c r="R741" s="7"/>
      <c r="S741" s="7"/>
      <c r="T741" s="7"/>
      <c r="U741" s="7"/>
    </row>
    <row r="742" spans="1:21">
      <c r="A742" s="7"/>
      <c r="B742" s="7"/>
      <c r="C742" s="7"/>
      <c r="D742" s="7"/>
      <c r="E742" s="7"/>
      <c r="F742" s="7"/>
      <c r="G742" s="7"/>
      <c r="H742" s="7"/>
      <c r="I742" s="7"/>
      <c r="J742" s="7"/>
      <c r="K742" s="7"/>
      <c r="L742" s="7"/>
      <c r="N742" s="7"/>
      <c r="O742" s="7"/>
      <c r="Q742" s="7"/>
      <c r="R742" s="7"/>
      <c r="S742" s="7"/>
      <c r="T742" s="7"/>
      <c r="U742" s="7"/>
    </row>
    <row r="743" spans="1:21">
      <c r="A743" s="7"/>
      <c r="B743" s="7"/>
      <c r="C743" s="7"/>
      <c r="D743" s="7"/>
      <c r="E743" s="7"/>
      <c r="F743" s="7"/>
      <c r="G743" s="7"/>
      <c r="H743" s="7"/>
      <c r="I743" s="7"/>
      <c r="J743" s="7"/>
      <c r="K743" s="7"/>
      <c r="L743" s="7"/>
      <c r="N743" s="7"/>
      <c r="O743" s="7"/>
      <c r="Q743" s="7"/>
      <c r="R743" s="7"/>
      <c r="S743" s="7"/>
      <c r="T743" s="7"/>
      <c r="U743" s="7"/>
    </row>
    <row r="744" spans="1:21">
      <c r="A744" s="7"/>
      <c r="B744" s="7"/>
      <c r="C744" s="7"/>
      <c r="D744" s="7"/>
      <c r="E744" s="7"/>
      <c r="F744" s="7"/>
      <c r="G744" s="7"/>
      <c r="H744" s="7"/>
      <c r="I744" s="7"/>
      <c r="J744" s="7"/>
      <c r="K744" s="7"/>
      <c r="L744" s="7"/>
      <c r="N744" s="7"/>
      <c r="O744" s="7"/>
      <c r="Q744" s="7"/>
      <c r="R744" s="7"/>
      <c r="S744" s="7"/>
      <c r="T744" s="7"/>
      <c r="U744" s="7"/>
    </row>
    <row r="745" spans="1:21">
      <c r="A745" s="7"/>
      <c r="B745" s="7"/>
      <c r="C745" s="7"/>
      <c r="D745" s="7"/>
      <c r="E745" s="7"/>
      <c r="F745" s="7"/>
      <c r="G745" s="7"/>
      <c r="H745" s="7"/>
      <c r="I745" s="7"/>
      <c r="J745" s="7"/>
      <c r="K745" s="7"/>
      <c r="L745" s="7"/>
      <c r="N745" s="7"/>
      <c r="O745" s="7"/>
      <c r="Q745" s="7"/>
      <c r="R745" s="7"/>
      <c r="S745" s="7"/>
      <c r="T745" s="7"/>
      <c r="U745" s="7"/>
    </row>
    <row r="746" spans="1:21">
      <c r="A746" s="7"/>
      <c r="B746" s="7"/>
      <c r="C746" s="7"/>
      <c r="D746" s="7"/>
      <c r="E746" s="7"/>
      <c r="F746" s="7"/>
      <c r="G746" s="7"/>
      <c r="H746" s="7"/>
      <c r="I746" s="7"/>
      <c r="J746" s="7"/>
      <c r="K746" s="7"/>
      <c r="L746" s="7"/>
      <c r="N746" s="7"/>
      <c r="O746" s="7"/>
      <c r="Q746" s="7"/>
      <c r="R746" s="7"/>
      <c r="S746" s="7"/>
      <c r="T746" s="7"/>
      <c r="U746" s="7"/>
    </row>
    <row r="747" spans="1:21">
      <c r="A747" s="7"/>
      <c r="B747" s="7"/>
      <c r="C747" s="7"/>
      <c r="D747" s="7"/>
      <c r="E747" s="7"/>
      <c r="F747" s="7"/>
      <c r="G747" s="7"/>
      <c r="H747" s="7"/>
      <c r="I747" s="7"/>
      <c r="J747" s="7"/>
      <c r="K747" s="7"/>
      <c r="L747" s="7"/>
      <c r="N747" s="7"/>
      <c r="O747" s="7"/>
      <c r="Q747" s="7"/>
      <c r="R747" s="7"/>
      <c r="S747" s="7"/>
      <c r="T747" s="7"/>
      <c r="U747" s="7"/>
    </row>
    <row r="748" spans="1:21">
      <c r="A748" s="7"/>
      <c r="B748" s="7"/>
      <c r="C748" s="7"/>
      <c r="D748" s="7"/>
      <c r="E748" s="7"/>
      <c r="F748" s="7"/>
      <c r="G748" s="7"/>
      <c r="H748" s="7"/>
      <c r="I748" s="7"/>
      <c r="J748" s="7"/>
      <c r="K748" s="7"/>
      <c r="L748" s="7"/>
      <c r="N748" s="7"/>
      <c r="O748" s="7"/>
      <c r="Q748" s="7"/>
      <c r="R748" s="7"/>
      <c r="S748" s="7"/>
      <c r="T748" s="7"/>
      <c r="U748" s="7"/>
    </row>
    <row r="749" spans="1:21">
      <c r="A749" s="7"/>
      <c r="B749" s="7"/>
      <c r="C749" s="7"/>
      <c r="D749" s="7"/>
      <c r="E749" s="7"/>
      <c r="F749" s="7"/>
      <c r="G749" s="7"/>
      <c r="H749" s="7"/>
      <c r="I749" s="7"/>
      <c r="J749" s="7"/>
      <c r="K749" s="7"/>
      <c r="L749" s="7"/>
      <c r="N749" s="7"/>
      <c r="O749" s="7"/>
      <c r="Q749" s="7"/>
      <c r="R749" s="7"/>
      <c r="S749" s="7"/>
      <c r="T749" s="7"/>
      <c r="U749" s="7"/>
    </row>
    <row r="750" spans="1:21">
      <c r="A750" s="7"/>
      <c r="B750" s="7"/>
      <c r="C750" s="7"/>
      <c r="D750" s="7"/>
      <c r="E750" s="7"/>
      <c r="F750" s="7"/>
      <c r="G750" s="7"/>
      <c r="H750" s="7"/>
      <c r="I750" s="7"/>
      <c r="J750" s="7"/>
      <c r="K750" s="7"/>
      <c r="L750" s="7"/>
      <c r="N750" s="7"/>
      <c r="O750" s="7"/>
      <c r="Q750" s="7"/>
      <c r="R750" s="7"/>
      <c r="S750" s="7"/>
      <c r="T750" s="7"/>
      <c r="U750" s="7"/>
    </row>
    <row r="751" spans="1:21">
      <c r="A751" s="7"/>
      <c r="B751" s="7"/>
      <c r="C751" s="7"/>
      <c r="D751" s="7"/>
      <c r="E751" s="7"/>
      <c r="F751" s="7"/>
      <c r="G751" s="7"/>
      <c r="H751" s="7"/>
      <c r="I751" s="7"/>
      <c r="J751" s="7"/>
      <c r="K751" s="7"/>
      <c r="L751" s="7"/>
      <c r="N751" s="7"/>
      <c r="O751" s="7"/>
      <c r="Q751" s="7"/>
      <c r="R751" s="7"/>
      <c r="S751" s="7"/>
      <c r="T751" s="7"/>
      <c r="U751" s="7"/>
    </row>
    <row r="752" spans="1:21">
      <c r="A752" s="7"/>
      <c r="B752" s="7"/>
      <c r="C752" s="7"/>
      <c r="D752" s="7"/>
      <c r="E752" s="7"/>
      <c r="F752" s="7"/>
      <c r="G752" s="7"/>
      <c r="H752" s="7"/>
      <c r="I752" s="7"/>
      <c r="J752" s="7"/>
      <c r="K752" s="7"/>
      <c r="L752" s="7"/>
      <c r="N752" s="7"/>
      <c r="O752" s="7"/>
      <c r="Q752" s="7"/>
      <c r="R752" s="7"/>
      <c r="S752" s="7"/>
      <c r="T752" s="7"/>
      <c r="U752" s="7"/>
    </row>
    <row r="753" spans="1:21">
      <c r="A753" s="7"/>
      <c r="B753" s="7"/>
      <c r="C753" s="7"/>
      <c r="D753" s="7"/>
      <c r="E753" s="7"/>
      <c r="F753" s="7"/>
      <c r="G753" s="7"/>
      <c r="H753" s="7"/>
      <c r="I753" s="7"/>
      <c r="J753" s="7"/>
      <c r="K753" s="7"/>
      <c r="L753" s="7"/>
      <c r="N753" s="7"/>
      <c r="O753" s="7"/>
      <c r="Q753" s="7"/>
      <c r="R753" s="7"/>
      <c r="S753" s="7"/>
      <c r="T753" s="7"/>
      <c r="U753" s="7"/>
    </row>
    <row r="754" spans="1:21">
      <c r="A754" s="7"/>
      <c r="B754" s="7"/>
      <c r="C754" s="7"/>
      <c r="D754" s="7"/>
      <c r="E754" s="7"/>
      <c r="F754" s="7"/>
      <c r="G754" s="7"/>
      <c r="H754" s="7"/>
      <c r="I754" s="7"/>
      <c r="J754" s="7"/>
      <c r="K754" s="7"/>
      <c r="L754" s="7"/>
      <c r="N754" s="7"/>
      <c r="O754" s="7"/>
      <c r="Q754" s="7"/>
      <c r="R754" s="7"/>
      <c r="S754" s="7"/>
      <c r="T754" s="7"/>
      <c r="U754" s="7"/>
    </row>
    <row r="755" spans="1:21">
      <c r="A755" s="7"/>
      <c r="B755" s="7"/>
      <c r="C755" s="7"/>
      <c r="D755" s="7"/>
      <c r="E755" s="7"/>
      <c r="F755" s="7"/>
      <c r="G755" s="7"/>
      <c r="H755" s="7"/>
      <c r="I755" s="7"/>
      <c r="J755" s="7"/>
      <c r="K755" s="7"/>
      <c r="L755" s="7"/>
      <c r="N755" s="7"/>
      <c r="O755" s="7"/>
      <c r="Q755" s="7"/>
      <c r="R755" s="7"/>
      <c r="S755" s="7"/>
      <c r="T755" s="7"/>
      <c r="U755" s="7"/>
    </row>
    <row r="756" spans="1:21">
      <c r="A756" s="7"/>
      <c r="B756" s="7"/>
      <c r="C756" s="7"/>
      <c r="D756" s="7"/>
      <c r="E756" s="7"/>
      <c r="F756" s="7"/>
      <c r="G756" s="7"/>
      <c r="H756" s="7"/>
      <c r="I756" s="7"/>
      <c r="J756" s="7"/>
      <c r="K756" s="7"/>
      <c r="L756" s="7"/>
      <c r="N756" s="7"/>
      <c r="O756" s="7"/>
      <c r="Q756" s="7"/>
      <c r="R756" s="7"/>
      <c r="S756" s="7"/>
      <c r="T756" s="7"/>
      <c r="U756" s="7"/>
    </row>
    <row r="757" spans="1:21">
      <c r="A757" s="7"/>
      <c r="B757" s="7"/>
      <c r="C757" s="7"/>
      <c r="D757" s="7"/>
      <c r="E757" s="7"/>
      <c r="F757" s="7"/>
      <c r="G757" s="7"/>
      <c r="H757" s="7"/>
      <c r="I757" s="7"/>
      <c r="J757" s="7"/>
      <c r="K757" s="7"/>
      <c r="L757" s="7"/>
      <c r="N757" s="7"/>
      <c r="O757" s="7"/>
      <c r="Q757" s="7"/>
      <c r="R757" s="7"/>
      <c r="S757" s="7"/>
      <c r="T757" s="7"/>
      <c r="U757" s="7"/>
    </row>
    <row r="758" spans="1:21">
      <c r="A758" s="7"/>
      <c r="B758" s="7"/>
      <c r="C758" s="7"/>
      <c r="D758" s="7"/>
      <c r="E758" s="7"/>
      <c r="F758" s="7"/>
      <c r="G758" s="7"/>
      <c r="H758" s="7"/>
      <c r="I758" s="7"/>
      <c r="J758" s="7"/>
      <c r="K758" s="7"/>
      <c r="L758" s="7"/>
      <c r="N758" s="7"/>
      <c r="O758" s="7"/>
      <c r="Q758" s="7"/>
      <c r="R758" s="7"/>
      <c r="S758" s="7"/>
      <c r="T758" s="7"/>
      <c r="U758" s="7"/>
    </row>
    <row r="759" spans="1:21">
      <c r="A759" s="7"/>
      <c r="B759" s="7"/>
      <c r="C759" s="7"/>
      <c r="D759" s="7"/>
      <c r="E759" s="7"/>
      <c r="F759" s="7"/>
      <c r="G759" s="7"/>
      <c r="H759" s="7"/>
      <c r="I759" s="7"/>
      <c r="J759" s="7"/>
      <c r="K759" s="7"/>
      <c r="L759" s="7"/>
      <c r="N759" s="7"/>
      <c r="O759" s="7"/>
      <c r="Q759" s="7"/>
      <c r="R759" s="7"/>
      <c r="S759" s="7"/>
      <c r="T759" s="7"/>
      <c r="U759" s="7"/>
    </row>
    <row r="760" spans="1:21">
      <c r="A760" s="7"/>
      <c r="B760" s="7"/>
      <c r="C760" s="7"/>
      <c r="D760" s="7"/>
      <c r="E760" s="7"/>
      <c r="F760" s="7"/>
      <c r="G760" s="7"/>
      <c r="H760" s="7"/>
      <c r="I760" s="7"/>
      <c r="J760" s="7"/>
      <c r="K760" s="7"/>
      <c r="L760" s="7"/>
      <c r="N760" s="7"/>
      <c r="O760" s="7"/>
      <c r="Q760" s="7"/>
      <c r="R760" s="7"/>
      <c r="S760" s="7"/>
      <c r="T760" s="7"/>
      <c r="U760" s="7"/>
    </row>
    <row r="761" spans="1:21">
      <c r="A761" s="7"/>
      <c r="B761" s="7"/>
      <c r="C761" s="7"/>
      <c r="D761" s="7"/>
      <c r="E761" s="7"/>
      <c r="F761" s="7"/>
      <c r="G761" s="7"/>
      <c r="H761" s="7"/>
      <c r="I761" s="7"/>
      <c r="J761" s="7"/>
      <c r="K761" s="7"/>
      <c r="L761" s="7"/>
      <c r="N761" s="7"/>
      <c r="O761" s="7"/>
      <c r="Q761" s="7"/>
      <c r="R761" s="7"/>
      <c r="S761" s="7"/>
      <c r="T761" s="7"/>
      <c r="U761" s="7"/>
    </row>
    <row r="762" spans="1:21">
      <c r="A762" s="7"/>
      <c r="B762" s="7"/>
      <c r="C762" s="7"/>
      <c r="D762" s="7"/>
      <c r="E762" s="7"/>
      <c r="F762" s="7"/>
      <c r="G762" s="7"/>
      <c r="H762" s="7"/>
      <c r="I762" s="7"/>
      <c r="J762" s="7"/>
      <c r="K762" s="7"/>
      <c r="L762" s="7"/>
      <c r="N762" s="7"/>
      <c r="O762" s="7"/>
      <c r="Q762" s="7"/>
      <c r="R762" s="7"/>
      <c r="S762" s="7"/>
      <c r="T762" s="7"/>
      <c r="U762" s="7"/>
    </row>
    <row r="763" spans="1:21">
      <c r="A763" s="7"/>
      <c r="B763" s="7"/>
      <c r="C763" s="7"/>
      <c r="D763" s="7"/>
      <c r="E763" s="7"/>
      <c r="F763" s="7"/>
      <c r="G763" s="7"/>
      <c r="H763" s="7"/>
      <c r="I763" s="7"/>
      <c r="J763" s="7"/>
      <c r="K763" s="7"/>
      <c r="L763" s="7"/>
      <c r="N763" s="7"/>
      <c r="O763" s="7"/>
      <c r="Q763" s="7"/>
      <c r="R763" s="7"/>
      <c r="S763" s="7"/>
      <c r="T763" s="7"/>
      <c r="U763" s="7"/>
    </row>
    <row r="764" spans="1:21">
      <c r="A764" s="7"/>
      <c r="B764" s="7"/>
      <c r="C764" s="7"/>
      <c r="D764" s="7"/>
      <c r="E764" s="7"/>
      <c r="F764" s="7"/>
      <c r="G764" s="7"/>
      <c r="H764" s="7"/>
      <c r="I764" s="7"/>
      <c r="J764" s="7"/>
      <c r="K764" s="7"/>
      <c r="L764" s="7"/>
      <c r="N764" s="7"/>
      <c r="O764" s="7"/>
      <c r="Q764" s="7"/>
      <c r="R764" s="7"/>
      <c r="S764" s="7"/>
      <c r="T764" s="7"/>
      <c r="U764" s="7"/>
    </row>
    <row r="765" spans="1:21">
      <c r="A765" s="7"/>
      <c r="B765" s="7"/>
      <c r="C765" s="7"/>
      <c r="D765" s="7"/>
      <c r="E765" s="7"/>
      <c r="F765" s="7"/>
      <c r="G765" s="7"/>
      <c r="H765" s="7"/>
      <c r="I765" s="7"/>
      <c r="J765" s="7"/>
      <c r="K765" s="7"/>
      <c r="L765" s="7"/>
      <c r="N765" s="7"/>
      <c r="O765" s="7"/>
      <c r="Q765" s="7"/>
      <c r="R765" s="7"/>
      <c r="S765" s="7"/>
      <c r="T765" s="7"/>
      <c r="U765" s="7"/>
    </row>
    <row r="766" spans="1:21">
      <c r="A766" s="7"/>
      <c r="B766" s="7"/>
      <c r="C766" s="7"/>
      <c r="D766" s="7"/>
      <c r="E766" s="7"/>
      <c r="F766" s="7"/>
      <c r="G766" s="7"/>
      <c r="H766" s="7"/>
      <c r="I766" s="7"/>
      <c r="J766" s="7"/>
      <c r="K766" s="7"/>
      <c r="L766" s="7"/>
      <c r="N766" s="7"/>
      <c r="O766" s="7"/>
      <c r="Q766" s="7"/>
      <c r="R766" s="7"/>
      <c r="S766" s="7"/>
      <c r="T766" s="7"/>
      <c r="U766" s="7"/>
    </row>
    <row r="767" spans="1:21">
      <c r="A767" s="7"/>
      <c r="B767" s="7"/>
      <c r="C767" s="7"/>
      <c r="D767" s="7"/>
      <c r="E767" s="7"/>
      <c r="F767" s="7"/>
      <c r="G767" s="7"/>
      <c r="H767" s="7"/>
      <c r="I767" s="7"/>
      <c r="J767" s="7"/>
      <c r="K767" s="7"/>
      <c r="L767" s="7"/>
      <c r="N767" s="7"/>
      <c r="O767" s="7"/>
      <c r="Q767" s="7"/>
      <c r="R767" s="7"/>
      <c r="S767" s="7"/>
      <c r="T767" s="7"/>
      <c r="U767" s="7"/>
    </row>
    <row r="768" spans="1:21">
      <c r="A768" s="7"/>
      <c r="B768" s="7"/>
      <c r="C768" s="7"/>
      <c r="D768" s="7"/>
      <c r="E768" s="7"/>
      <c r="F768" s="7"/>
      <c r="G768" s="7"/>
      <c r="H768" s="7"/>
      <c r="I768" s="7"/>
      <c r="J768" s="7"/>
      <c r="K768" s="7"/>
      <c r="L768" s="7"/>
      <c r="N768" s="7"/>
      <c r="O768" s="7"/>
      <c r="Q768" s="7"/>
      <c r="R768" s="7"/>
      <c r="S768" s="7"/>
      <c r="T768" s="7"/>
      <c r="U768" s="7"/>
    </row>
    <row r="769" spans="1:21">
      <c r="A769" s="7"/>
      <c r="B769" s="7"/>
      <c r="C769" s="7"/>
      <c r="D769" s="7"/>
      <c r="E769" s="7"/>
      <c r="F769" s="7"/>
      <c r="G769" s="7"/>
      <c r="H769" s="7"/>
      <c r="I769" s="7"/>
      <c r="J769" s="7"/>
      <c r="K769" s="7"/>
      <c r="L769" s="7"/>
      <c r="N769" s="7"/>
      <c r="O769" s="7"/>
      <c r="Q769" s="7"/>
      <c r="R769" s="7"/>
      <c r="S769" s="7"/>
      <c r="T769" s="7"/>
      <c r="U769" s="7"/>
    </row>
    <row r="770" spans="1:21">
      <c r="A770" s="7"/>
      <c r="B770" s="7"/>
      <c r="C770" s="7"/>
      <c r="D770" s="7"/>
      <c r="E770" s="7"/>
      <c r="F770" s="7"/>
      <c r="G770" s="7"/>
      <c r="H770" s="7"/>
      <c r="I770" s="7"/>
      <c r="J770" s="7"/>
      <c r="K770" s="7"/>
      <c r="L770" s="7"/>
      <c r="N770" s="7"/>
      <c r="O770" s="7"/>
      <c r="Q770" s="7"/>
      <c r="R770" s="7"/>
      <c r="S770" s="7"/>
      <c r="T770" s="7"/>
      <c r="U770" s="7"/>
    </row>
    <row r="771" spans="1:21">
      <c r="A771" s="7"/>
      <c r="B771" s="7"/>
      <c r="C771" s="7"/>
      <c r="D771" s="7"/>
      <c r="E771" s="7"/>
      <c r="F771" s="7"/>
      <c r="G771" s="7"/>
      <c r="H771" s="7"/>
      <c r="I771" s="7"/>
      <c r="J771" s="7"/>
      <c r="K771" s="7"/>
      <c r="L771" s="7"/>
      <c r="N771" s="7"/>
      <c r="O771" s="7"/>
      <c r="Q771" s="7"/>
      <c r="R771" s="7"/>
      <c r="S771" s="7"/>
      <c r="T771" s="7"/>
      <c r="U771" s="7"/>
    </row>
    <row r="772" spans="1:21">
      <c r="A772" s="7"/>
      <c r="B772" s="7"/>
      <c r="C772" s="7"/>
      <c r="D772" s="7"/>
      <c r="E772" s="7"/>
      <c r="F772" s="7"/>
      <c r="G772" s="7"/>
      <c r="H772" s="7"/>
      <c r="I772" s="7"/>
      <c r="J772" s="7"/>
      <c r="K772" s="7"/>
      <c r="L772" s="7"/>
      <c r="N772" s="7"/>
      <c r="O772" s="7"/>
      <c r="Q772" s="7"/>
      <c r="R772" s="7"/>
      <c r="S772" s="7"/>
      <c r="T772" s="7"/>
      <c r="U772" s="7"/>
    </row>
    <row r="773" spans="1:21">
      <c r="A773" s="7"/>
      <c r="B773" s="7"/>
      <c r="C773" s="7"/>
      <c r="D773" s="7"/>
      <c r="E773" s="7"/>
      <c r="F773" s="7"/>
      <c r="G773" s="7"/>
      <c r="H773" s="7"/>
      <c r="I773" s="7"/>
      <c r="J773" s="7"/>
      <c r="K773" s="7"/>
      <c r="L773" s="7"/>
      <c r="N773" s="7"/>
      <c r="O773" s="7"/>
      <c r="Q773" s="7"/>
      <c r="R773" s="7"/>
      <c r="S773" s="7"/>
      <c r="T773" s="7"/>
      <c r="U773" s="7"/>
    </row>
    <row r="774" spans="1:21">
      <c r="A774" s="7"/>
      <c r="B774" s="7"/>
      <c r="C774" s="7"/>
      <c r="D774" s="7"/>
      <c r="E774" s="7"/>
      <c r="F774" s="7"/>
      <c r="G774" s="7"/>
      <c r="H774" s="7"/>
      <c r="I774" s="7"/>
      <c r="J774" s="7"/>
      <c r="K774" s="7"/>
      <c r="L774" s="7"/>
      <c r="N774" s="7"/>
      <c r="O774" s="7"/>
      <c r="Q774" s="7"/>
      <c r="R774" s="7"/>
      <c r="S774" s="7"/>
      <c r="T774" s="7"/>
      <c r="U774" s="7"/>
    </row>
    <row r="775" spans="1:21">
      <c r="A775" s="7"/>
      <c r="B775" s="7"/>
      <c r="C775" s="7"/>
      <c r="D775" s="7"/>
      <c r="E775" s="7"/>
      <c r="F775" s="7"/>
      <c r="G775" s="7"/>
      <c r="H775" s="7"/>
      <c r="I775" s="7"/>
      <c r="J775" s="7"/>
      <c r="K775" s="7"/>
      <c r="L775" s="7"/>
      <c r="N775" s="7"/>
      <c r="O775" s="7"/>
      <c r="Q775" s="7"/>
      <c r="R775" s="7"/>
      <c r="S775" s="7"/>
      <c r="T775" s="7"/>
      <c r="U775" s="7"/>
    </row>
    <row r="776" spans="1:21">
      <c r="A776" s="7"/>
      <c r="B776" s="7"/>
      <c r="C776" s="7"/>
      <c r="D776" s="7"/>
      <c r="E776" s="7"/>
      <c r="F776" s="7"/>
      <c r="G776" s="7"/>
      <c r="H776" s="7"/>
      <c r="I776" s="7"/>
      <c r="J776" s="7"/>
      <c r="K776" s="7"/>
      <c r="L776" s="7"/>
      <c r="N776" s="7"/>
      <c r="O776" s="7"/>
      <c r="Q776" s="7"/>
      <c r="R776" s="7"/>
      <c r="S776" s="7"/>
      <c r="T776" s="7"/>
      <c r="U776" s="7"/>
    </row>
    <row r="777" spans="1:21">
      <c r="A777" s="7"/>
      <c r="B777" s="7"/>
      <c r="C777" s="7"/>
      <c r="D777" s="7"/>
      <c r="E777" s="7"/>
      <c r="F777" s="7"/>
      <c r="G777" s="7"/>
      <c r="H777" s="7"/>
      <c r="I777" s="7"/>
      <c r="J777" s="7"/>
      <c r="K777" s="7"/>
      <c r="L777" s="7"/>
      <c r="N777" s="7"/>
      <c r="O777" s="7"/>
      <c r="Q777" s="7"/>
      <c r="R777" s="7"/>
      <c r="S777" s="7"/>
      <c r="T777" s="7"/>
      <c r="U777" s="7"/>
    </row>
    <row r="778" spans="1:21">
      <c r="A778" s="7"/>
      <c r="B778" s="7"/>
      <c r="C778" s="7"/>
      <c r="D778" s="7"/>
      <c r="E778" s="7"/>
      <c r="F778" s="7"/>
      <c r="G778" s="7"/>
      <c r="H778" s="7"/>
      <c r="I778" s="7"/>
      <c r="J778" s="7"/>
      <c r="K778" s="7"/>
      <c r="L778" s="7"/>
      <c r="N778" s="7"/>
      <c r="O778" s="7"/>
      <c r="Q778" s="7"/>
      <c r="R778" s="7"/>
      <c r="S778" s="7"/>
      <c r="T778" s="7"/>
      <c r="U778" s="7"/>
    </row>
    <row r="779" spans="1:21">
      <c r="A779" s="7"/>
      <c r="B779" s="7"/>
      <c r="C779" s="7"/>
      <c r="D779" s="7"/>
      <c r="E779" s="7"/>
      <c r="F779" s="7"/>
      <c r="G779" s="7"/>
      <c r="H779" s="7"/>
      <c r="I779" s="7"/>
      <c r="J779" s="7"/>
      <c r="K779" s="7"/>
      <c r="L779" s="7"/>
      <c r="N779" s="7"/>
      <c r="O779" s="7"/>
      <c r="Q779" s="7"/>
      <c r="R779" s="7"/>
      <c r="S779" s="7"/>
      <c r="T779" s="7"/>
      <c r="U779" s="7"/>
    </row>
    <row r="780" spans="1:21">
      <c r="A780" s="7"/>
      <c r="B780" s="7"/>
      <c r="C780" s="7"/>
      <c r="D780" s="7"/>
      <c r="E780" s="7"/>
      <c r="F780" s="7"/>
      <c r="G780" s="7"/>
      <c r="H780" s="7"/>
      <c r="I780" s="7"/>
      <c r="J780" s="7"/>
      <c r="K780" s="7"/>
      <c r="L780" s="7"/>
      <c r="N780" s="7"/>
      <c r="O780" s="7"/>
      <c r="Q780" s="7"/>
      <c r="R780" s="7"/>
      <c r="S780" s="7"/>
      <c r="T780" s="7"/>
      <c r="U780" s="7"/>
    </row>
    <row r="781" spans="1:21">
      <c r="A781" s="7"/>
      <c r="B781" s="7"/>
      <c r="C781" s="7"/>
      <c r="D781" s="7"/>
      <c r="E781" s="7"/>
      <c r="F781" s="7"/>
      <c r="G781" s="7"/>
      <c r="H781" s="7"/>
      <c r="I781" s="7"/>
      <c r="J781" s="7"/>
      <c r="K781" s="7"/>
      <c r="L781" s="7"/>
      <c r="N781" s="7"/>
      <c r="O781" s="7"/>
      <c r="Q781" s="7"/>
      <c r="R781" s="7"/>
      <c r="S781" s="7"/>
      <c r="T781" s="7"/>
      <c r="U781" s="7"/>
    </row>
    <row r="782" spans="1:21">
      <c r="A782" s="7"/>
      <c r="B782" s="7"/>
      <c r="C782" s="7"/>
      <c r="D782" s="7"/>
      <c r="E782" s="7"/>
      <c r="F782" s="7"/>
      <c r="G782" s="7"/>
      <c r="H782" s="7"/>
      <c r="I782" s="7"/>
      <c r="J782" s="7"/>
      <c r="K782" s="7"/>
      <c r="L782" s="7"/>
      <c r="N782" s="7"/>
      <c r="O782" s="7"/>
      <c r="Q782" s="7"/>
      <c r="R782" s="7"/>
      <c r="S782" s="7"/>
      <c r="T782" s="7"/>
      <c r="U782" s="7"/>
    </row>
    <row r="783" spans="1:21">
      <c r="A783" s="7"/>
      <c r="B783" s="7"/>
      <c r="C783" s="7"/>
      <c r="D783" s="7"/>
      <c r="E783" s="7"/>
      <c r="F783" s="7"/>
      <c r="G783" s="7"/>
      <c r="H783" s="7"/>
      <c r="I783" s="7"/>
      <c r="J783" s="7"/>
      <c r="K783" s="7"/>
      <c r="L783" s="7"/>
      <c r="N783" s="7"/>
      <c r="O783" s="7"/>
      <c r="Q783" s="7"/>
      <c r="R783" s="7"/>
      <c r="S783" s="7"/>
      <c r="T783" s="7"/>
      <c r="U783" s="7"/>
    </row>
    <row r="784" spans="1:21">
      <c r="A784" s="7"/>
      <c r="B784" s="7"/>
      <c r="C784" s="7"/>
      <c r="D784" s="7"/>
      <c r="E784" s="7"/>
      <c r="F784" s="7"/>
      <c r="G784" s="7"/>
      <c r="H784" s="7"/>
      <c r="I784" s="7"/>
      <c r="J784" s="7"/>
      <c r="K784" s="7"/>
      <c r="L784" s="7"/>
      <c r="N784" s="7"/>
      <c r="O784" s="7"/>
      <c r="Q784" s="7"/>
      <c r="R784" s="7"/>
      <c r="S784" s="7"/>
      <c r="T784" s="7"/>
      <c r="U784" s="7"/>
    </row>
    <row r="785" spans="1:21">
      <c r="A785" s="7"/>
      <c r="B785" s="7"/>
      <c r="C785" s="7"/>
      <c r="D785" s="7"/>
      <c r="E785" s="7"/>
      <c r="F785" s="7"/>
      <c r="G785" s="7"/>
      <c r="H785" s="7"/>
      <c r="I785" s="7"/>
      <c r="J785" s="7"/>
      <c r="K785" s="7"/>
      <c r="L785" s="7"/>
      <c r="N785" s="7"/>
      <c r="O785" s="7"/>
      <c r="Q785" s="7"/>
      <c r="R785" s="7"/>
      <c r="S785" s="7"/>
      <c r="T785" s="7"/>
      <c r="U785" s="7"/>
    </row>
    <row r="786" spans="1:21">
      <c r="A786" s="7"/>
      <c r="B786" s="7"/>
      <c r="C786" s="7"/>
      <c r="D786" s="7"/>
      <c r="E786" s="7"/>
      <c r="F786" s="7"/>
      <c r="G786" s="7"/>
      <c r="H786" s="7"/>
      <c r="I786" s="7"/>
      <c r="J786" s="7"/>
      <c r="K786" s="7"/>
      <c r="L786" s="7"/>
      <c r="N786" s="7"/>
      <c r="O786" s="7"/>
      <c r="Q786" s="7"/>
      <c r="R786" s="7"/>
      <c r="S786" s="7"/>
      <c r="T786" s="7"/>
      <c r="U786" s="7"/>
    </row>
    <row r="787" spans="1:21">
      <c r="A787" s="7"/>
      <c r="B787" s="7"/>
      <c r="C787" s="7"/>
      <c r="D787" s="7"/>
      <c r="E787" s="7"/>
      <c r="F787" s="7"/>
      <c r="G787" s="7"/>
      <c r="H787" s="7"/>
      <c r="I787" s="7"/>
      <c r="J787" s="7"/>
      <c r="K787" s="7"/>
      <c r="L787" s="7"/>
      <c r="N787" s="7"/>
      <c r="O787" s="7"/>
      <c r="Q787" s="7"/>
      <c r="R787" s="7"/>
      <c r="S787" s="7"/>
      <c r="T787" s="7"/>
      <c r="U787" s="7"/>
    </row>
    <row r="788" spans="1:21">
      <c r="A788" s="7"/>
      <c r="B788" s="7"/>
      <c r="C788" s="7"/>
      <c r="D788" s="7"/>
      <c r="E788" s="7"/>
      <c r="F788" s="7"/>
      <c r="G788" s="7"/>
      <c r="H788" s="7"/>
      <c r="I788" s="7"/>
      <c r="J788" s="7"/>
      <c r="K788" s="7"/>
      <c r="L788" s="7"/>
      <c r="N788" s="7"/>
      <c r="O788" s="7"/>
      <c r="Q788" s="7"/>
      <c r="R788" s="7"/>
      <c r="S788" s="7"/>
      <c r="T788" s="7"/>
      <c r="U788" s="7"/>
    </row>
    <row r="789" spans="1:21">
      <c r="A789" s="7"/>
      <c r="B789" s="7"/>
      <c r="C789" s="7"/>
      <c r="D789" s="7"/>
      <c r="E789" s="7"/>
      <c r="F789" s="7"/>
      <c r="G789" s="7"/>
      <c r="H789" s="7"/>
      <c r="I789" s="7"/>
      <c r="J789" s="7"/>
      <c r="K789" s="7"/>
      <c r="L789" s="7"/>
      <c r="N789" s="7"/>
      <c r="O789" s="7"/>
      <c r="Q789" s="7"/>
      <c r="R789" s="7"/>
      <c r="S789" s="7"/>
      <c r="T789" s="7"/>
      <c r="U789" s="7"/>
    </row>
    <row r="790" spans="1:21">
      <c r="A790" s="7"/>
      <c r="B790" s="7"/>
      <c r="C790" s="7"/>
      <c r="D790" s="7"/>
      <c r="E790" s="7"/>
      <c r="F790" s="7"/>
      <c r="G790" s="7"/>
      <c r="H790" s="7"/>
      <c r="I790" s="7"/>
      <c r="J790" s="7"/>
      <c r="K790" s="7"/>
      <c r="L790" s="7"/>
      <c r="N790" s="7"/>
      <c r="O790" s="7"/>
      <c r="Q790" s="7"/>
      <c r="R790" s="7"/>
      <c r="S790" s="7"/>
      <c r="T790" s="7"/>
      <c r="U790" s="7"/>
    </row>
    <row r="791" spans="1:21">
      <c r="A791" s="7"/>
      <c r="B791" s="7"/>
      <c r="C791" s="7"/>
      <c r="D791" s="7"/>
      <c r="E791" s="7"/>
      <c r="F791" s="7"/>
      <c r="G791" s="7"/>
      <c r="H791" s="7"/>
      <c r="I791" s="7"/>
      <c r="J791" s="7"/>
      <c r="K791" s="7"/>
      <c r="L791" s="7"/>
      <c r="N791" s="7"/>
      <c r="O791" s="7"/>
      <c r="Q791" s="7"/>
      <c r="R791" s="7"/>
      <c r="S791" s="7"/>
      <c r="T791" s="7"/>
      <c r="U791" s="7"/>
    </row>
    <row r="792" spans="1:21">
      <c r="A792" s="7"/>
      <c r="B792" s="7"/>
      <c r="C792" s="7"/>
      <c r="D792" s="7"/>
      <c r="E792" s="7"/>
      <c r="F792" s="7"/>
      <c r="G792" s="7"/>
      <c r="H792" s="7"/>
      <c r="I792" s="7"/>
      <c r="J792" s="7"/>
      <c r="K792" s="7"/>
      <c r="L792" s="7"/>
      <c r="N792" s="7"/>
      <c r="O792" s="7"/>
      <c r="Q792" s="7"/>
      <c r="R792" s="7"/>
      <c r="S792" s="7"/>
      <c r="T792" s="7"/>
      <c r="U792" s="7"/>
    </row>
    <row r="793" spans="1:21">
      <c r="A793" s="7"/>
      <c r="B793" s="7"/>
      <c r="C793" s="7"/>
      <c r="D793" s="7"/>
      <c r="E793" s="7"/>
      <c r="F793" s="7"/>
      <c r="G793" s="7"/>
      <c r="H793" s="7"/>
      <c r="I793" s="7"/>
      <c r="J793" s="7"/>
      <c r="K793" s="7"/>
      <c r="L793" s="7"/>
      <c r="N793" s="7"/>
      <c r="O793" s="7"/>
      <c r="Q793" s="7"/>
      <c r="R793" s="7"/>
      <c r="S793" s="7"/>
      <c r="T793" s="7"/>
      <c r="U793" s="7"/>
    </row>
    <row r="794" spans="1:21">
      <c r="A794" s="7"/>
      <c r="B794" s="7"/>
      <c r="C794" s="7"/>
      <c r="D794" s="7"/>
      <c r="E794" s="7"/>
      <c r="F794" s="7"/>
      <c r="G794" s="7"/>
      <c r="H794" s="7"/>
      <c r="I794" s="7"/>
      <c r="J794" s="7"/>
      <c r="K794" s="7"/>
      <c r="L794" s="7"/>
      <c r="N794" s="7"/>
      <c r="O794" s="7"/>
      <c r="Q794" s="7"/>
      <c r="R794" s="7"/>
      <c r="S794" s="7"/>
      <c r="T794" s="7"/>
      <c r="U794" s="7"/>
    </row>
    <row r="795" spans="1:21">
      <c r="A795" s="7"/>
      <c r="B795" s="7"/>
      <c r="C795" s="7"/>
      <c r="D795" s="7"/>
      <c r="E795" s="7"/>
      <c r="F795" s="7"/>
      <c r="G795" s="7"/>
      <c r="H795" s="7"/>
      <c r="I795" s="7"/>
      <c r="J795" s="7"/>
      <c r="K795" s="7"/>
      <c r="L795" s="7"/>
      <c r="N795" s="7"/>
      <c r="O795" s="7"/>
      <c r="Q795" s="7"/>
      <c r="R795" s="7"/>
      <c r="S795" s="7"/>
      <c r="T795" s="7"/>
      <c r="U795" s="7"/>
    </row>
    <row r="796" spans="1:21">
      <c r="A796" s="7"/>
      <c r="B796" s="7"/>
      <c r="C796" s="7"/>
      <c r="D796" s="7"/>
      <c r="E796" s="7"/>
      <c r="F796" s="7"/>
      <c r="G796" s="7"/>
      <c r="H796" s="7"/>
      <c r="I796" s="7"/>
      <c r="J796" s="7"/>
      <c r="K796" s="7"/>
      <c r="L796" s="7"/>
      <c r="N796" s="7"/>
      <c r="O796" s="7"/>
      <c r="Q796" s="7"/>
      <c r="R796" s="7"/>
      <c r="S796" s="7"/>
      <c r="T796" s="7"/>
      <c r="U796" s="7"/>
    </row>
    <row r="797" spans="1:21">
      <c r="A797" s="7"/>
      <c r="B797" s="7"/>
      <c r="C797" s="7"/>
      <c r="D797" s="7"/>
      <c r="E797" s="7"/>
      <c r="F797" s="7"/>
      <c r="G797" s="7"/>
      <c r="H797" s="7"/>
      <c r="I797" s="7"/>
      <c r="J797" s="7"/>
      <c r="K797" s="7"/>
      <c r="L797" s="7"/>
      <c r="N797" s="7"/>
      <c r="O797" s="7"/>
      <c r="Q797" s="7"/>
      <c r="R797" s="7"/>
      <c r="S797" s="7"/>
      <c r="T797" s="7"/>
      <c r="U797" s="7"/>
    </row>
    <row r="798" spans="1:21">
      <c r="A798" s="7"/>
      <c r="B798" s="7"/>
      <c r="C798" s="7"/>
      <c r="D798" s="7"/>
      <c r="E798" s="7"/>
      <c r="F798" s="7"/>
      <c r="G798" s="7"/>
      <c r="H798" s="7"/>
      <c r="I798" s="7"/>
      <c r="J798" s="7"/>
      <c r="K798" s="7"/>
      <c r="L798" s="7"/>
      <c r="N798" s="7"/>
      <c r="O798" s="7"/>
      <c r="Q798" s="7"/>
      <c r="R798" s="7"/>
      <c r="S798" s="7"/>
      <c r="T798" s="7"/>
      <c r="U798" s="7"/>
    </row>
    <row r="799" spans="1:21">
      <c r="A799" s="7"/>
      <c r="B799" s="7"/>
      <c r="C799" s="7"/>
      <c r="D799" s="7"/>
      <c r="E799" s="7"/>
      <c r="F799" s="7"/>
      <c r="G799" s="7"/>
      <c r="H799" s="7"/>
      <c r="I799" s="7"/>
      <c r="J799" s="7"/>
      <c r="K799" s="7"/>
      <c r="L799" s="7"/>
      <c r="N799" s="7"/>
      <c r="O799" s="7"/>
      <c r="Q799" s="7"/>
      <c r="R799" s="7"/>
      <c r="S799" s="7"/>
      <c r="T799" s="7"/>
      <c r="U799" s="7"/>
    </row>
    <row r="800" spans="1:21">
      <c r="A800" s="7"/>
      <c r="B800" s="7"/>
      <c r="C800" s="7"/>
      <c r="D800" s="7"/>
      <c r="E800" s="7"/>
      <c r="F800" s="7"/>
      <c r="G800" s="7"/>
      <c r="H800" s="7"/>
      <c r="I800" s="7"/>
      <c r="J800" s="7"/>
      <c r="K800" s="7"/>
      <c r="L800" s="7"/>
      <c r="N800" s="7"/>
      <c r="O800" s="7"/>
      <c r="Q800" s="7"/>
      <c r="R800" s="7"/>
      <c r="S800" s="7"/>
      <c r="T800" s="7"/>
      <c r="U800" s="7"/>
    </row>
    <row r="801" spans="1:21">
      <c r="A801" s="7"/>
      <c r="B801" s="7"/>
      <c r="C801" s="7"/>
      <c r="D801" s="7"/>
      <c r="E801" s="7"/>
      <c r="F801" s="7"/>
      <c r="G801" s="7"/>
      <c r="H801" s="7"/>
      <c r="I801" s="7"/>
      <c r="J801" s="7"/>
      <c r="K801" s="7"/>
      <c r="L801" s="7"/>
      <c r="N801" s="7"/>
      <c r="O801" s="7"/>
      <c r="Q801" s="7"/>
      <c r="R801" s="7"/>
      <c r="S801" s="7"/>
      <c r="T801" s="7"/>
      <c r="U801" s="7"/>
    </row>
    <row r="802" spans="1:21">
      <c r="A802" s="7"/>
      <c r="B802" s="7"/>
      <c r="C802" s="7"/>
      <c r="D802" s="7"/>
      <c r="E802" s="7"/>
      <c r="F802" s="7"/>
      <c r="G802" s="7"/>
      <c r="H802" s="7"/>
      <c r="I802" s="7"/>
      <c r="J802" s="7"/>
      <c r="K802" s="7"/>
      <c r="L802" s="7"/>
      <c r="N802" s="7"/>
      <c r="O802" s="7"/>
      <c r="Q802" s="7"/>
      <c r="R802" s="7"/>
      <c r="S802" s="7"/>
      <c r="T802" s="7"/>
      <c r="U802" s="7"/>
    </row>
    <row r="803" spans="1:21">
      <c r="A803" s="7"/>
      <c r="B803" s="7"/>
      <c r="C803" s="7"/>
      <c r="D803" s="7"/>
      <c r="E803" s="7"/>
      <c r="F803" s="7"/>
      <c r="G803" s="7"/>
      <c r="H803" s="7"/>
      <c r="I803" s="7"/>
      <c r="J803" s="7"/>
      <c r="K803" s="7"/>
      <c r="L803" s="7"/>
      <c r="N803" s="7"/>
      <c r="O803" s="7"/>
      <c r="Q803" s="7"/>
      <c r="R803" s="7"/>
      <c r="S803" s="7"/>
      <c r="T803" s="7"/>
      <c r="U803" s="7"/>
    </row>
    <row r="804" spans="1:21">
      <c r="A804" s="7"/>
      <c r="B804" s="7"/>
      <c r="C804" s="7"/>
      <c r="D804" s="7"/>
      <c r="E804" s="7"/>
      <c r="F804" s="7"/>
      <c r="G804" s="7"/>
      <c r="H804" s="7"/>
      <c r="I804" s="7"/>
      <c r="J804" s="7"/>
      <c r="K804" s="7"/>
      <c r="L804" s="7"/>
      <c r="N804" s="7"/>
      <c r="O804" s="7"/>
      <c r="Q804" s="7"/>
      <c r="R804" s="7"/>
      <c r="S804" s="7"/>
      <c r="T804" s="7"/>
      <c r="U804" s="7"/>
    </row>
    <row r="805" spans="1:21">
      <c r="A805" s="7"/>
      <c r="B805" s="7"/>
      <c r="C805" s="7"/>
      <c r="D805" s="7"/>
      <c r="E805" s="7"/>
      <c r="F805" s="7"/>
      <c r="G805" s="7"/>
      <c r="H805" s="7"/>
      <c r="I805" s="7"/>
      <c r="J805" s="7"/>
      <c r="K805" s="7"/>
      <c r="L805" s="7"/>
      <c r="N805" s="7"/>
      <c r="O805" s="7"/>
      <c r="Q805" s="7"/>
      <c r="R805" s="7"/>
      <c r="S805" s="7"/>
      <c r="T805" s="7"/>
      <c r="U805" s="7"/>
    </row>
    <row r="806" spans="1:21">
      <c r="A806" s="7"/>
      <c r="B806" s="7"/>
      <c r="C806" s="7"/>
      <c r="D806" s="7"/>
      <c r="E806" s="7"/>
      <c r="F806" s="7"/>
      <c r="G806" s="7"/>
      <c r="H806" s="7"/>
      <c r="I806" s="7"/>
      <c r="J806" s="7"/>
      <c r="K806" s="7"/>
      <c r="L806" s="7"/>
      <c r="N806" s="7"/>
      <c r="O806" s="7"/>
      <c r="Q806" s="7"/>
      <c r="R806" s="7"/>
      <c r="S806" s="7"/>
      <c r="T806" s="7"/>
      <c r="U806" s="7"/>
    </row>
    <row r="807" spans="1:21">
      <c r="A807" s="7"/>
      <c r="B807" s="7"/>
      <c r="C807" s="7"/>
      <c r="D807" s="7"/>
      <c r="E807" s="7"/>
      <c r="F807" s="7"/>
      <c r="G807" s="7"/>
      <c r="H807" s="7"/>
      <c r="I807" s="7"/>
      <c r="J807" s="7"/>
      <c r="K807" s="7"/>
      <c r="L807" s="7"/>
      <c r="N807" s="7"/>
      <c r="O807" s="7"/>
      <c r="Q807" s="7"/>
      <c r="R807" s="7"/>
      <c r="S807" s="7"/>
      <c r="T807" s="7"/>
      <c r="U807" s="7"/>
    </row>
    <row r="808" spans="1:21">
      <c r="A808" s="7"/>
      <c r="B808" s="7"/>
      <c r="C808" s="7"/>
      <c r="D808" s="7"/>
      <c r="E808" s="7"/>
      <c r="F808" s="7"/>
      <c r="G808" s="7"/>
      <c r="H808" s="7"/>
      <c r="I808" s="7"/>
      <c r="J808" s="7"/>
      <c r="K808" s="7"/>
      <c r="L808" s="7"/>
      <c r="N808" s="7"/>
      <c r="O808" s="7"/>
      <c r="Q808" s="7"/>
      <c r="R808" s="7"/>
      <c r="S808" s="7"/>
      <c r="T808" s="7"/>
      <c r="U808" s="7"/>
    </row>
    <row r="809" spans="1:21">
      <c r="A809" s="7"/>
      <c r="B809" s="7"/>
      <c r="C809" s="7"/>
      <c r="D809" s="7"/>
      <c r="E809" s="7"/>
      <c r="F809" s="7"/>
      <c r="G809" s="7"/>
      <c r="H809" s="7"/>
      <c r="I809" s="7"/>
      <c r="J809" s="7"/>
      <c r="K809" s="7"/>
      <c r="L809" s="7"/>
      <c r="N809" s="7"/>
      <c r="O809" s="7"/>
      <c r="Q809" s="7"/>
      <c r="R809" s="7"/>
      <c r="S809" s="7"/>
      <c r="T809" s="7"/>
      <c r="U809" s="7"/>
    </row>
    <row r="810" spans="1:21">
      <c r="A810" s="7"/>
      <c r="B810" s="7"/>
      <c r="C810" s="7"/>
      <c r="D810" s="7"/>
      <c r="E810" s="7"/>
      <c r="F810" s="7"/>
      <c r="G810" s="7"/>
      <c r="H810" s="7"/>
      <c r="I810" s="7"/>
      <c r="J810" s="7"/>
      <c r="K810" s="7"/>
      <c r="L810" s="7"/>
      <c r="N810" s="7"/>
      <c r="O810" s="7"/>
      <c r="Q810" s="7"/>
      <c r="R810" s="7"/>
      <c r="S810" s="7"/>
      <c r="T810" s="7"/>
      <c r="U810" s="7"/>
    </row>
    <row r="811" spans="1:21">
      <c r="A811" s="7"/>
      <c r="B811" s="7"/>
      <c r="C811" s="7"/>
      <c r="D811" s="7"/>
      <c r="E811" s="7"/>
      <c r="F811" s="7"/>
      <c r="G811" s="7"/>
      <c r="H811" s="7"/>
      <c r="I811" s="7"/>
      <c r="J811" s="7"/>
      <c r="K811" s="7"/>
      <c r="L811" s="7"/>
      <c r="N811" s="7"/>
      <c r="O811" s="7"/>
      <c r="Q811" s="7"/>
      <c r="R811" s="7"/>
      <c r="S811" s="7"/>
      <c r="T811" s="7"/>
      <c r="U811" s="7"/>
    </row>
    <row r="812" spans="1:21">
      <c r="A812" s="7"/>
      <c r="B812" s="7"/>
      <c r="C812" s="7"/>
      <c r="D812" s="7"/>
      <c r="E812" s="7"/>
      <c r="F812" s="7"/>
      <c r="G812" s="7"/>
      <c r="H812" s="7"/>
      <c r="I812" s="7"/>
      <c r="J812" s="7"/>
      <c r="K812" s="7"/>
      <c r="L812" s="7"/>
      <c r="N812" s="7"/>
      <c r="O812" s="7"/>
      <c r="Q812" s="7"/>
      <c r="R812" s="7"/>
      <c r="S812" s="7"/>
      <c r="T812" s="7"/>
      <c r="U812" s="7"/>
    </row>
    <row r="813" spans="1:21">
      <c r="A813" s="7"/>
      <c r="B813" s="7"/>
      <c r="C813" s="7"/>
      <c r="D813" s="7"/>
      <c r="E813" s="7"/>
      <c r="F813" s="7"/>
      <c r="G813" s="7"/>
      <c r="H813" s="7"/>
      <c r="I813" s="7"/>
      <c r="J813" s="7"/>
      <c r="K813" s="7"/>
      <c r="L813" s="7"/>
      <c r="N813" s="7"/>
      <c r="O813" s="7"/>
      <c r="Q813" s="7"/>
      <c r="R813" s="7"/>
      <c r="S813" s="7"/>
      <c r="T813" s="7"/>
      <c r="U813" s="7"/>
    </row>
    <row r="814" spans="1:21">
      <c r="A814" s="7"/>
      <c r="B814" s="7"/>
      <c r="C814" s="7"/>
      <c r="D814" s="7"/>
      <c r="E814" s="7"/>
      <c r="F814" s="7"/>
      <c r="G814" s="7"/>
      <c r="H814" s="7"/>
      <c r="I814" s="7"/>
      <c r="J814" s="7"/>
      <c r="K814" s="7"/>
      <c r="L814" s="7"/>
      <c r="N814" s="7"/>
      <c r="O814" s="7"/>
      <c r="Q814" s="7"/>
      <c r="R814" s="7"/>
      <c r="S814" s="7"/>
      <c r="T814" s="7"/>
      <c r="U814" s="7"/>
    </row>
    <row r="815" spans="1:21">
      <c r="A815" s="7"/>
      <c r="B815" s="7"/>
      <c r="C815" s="7"/>
      <c r="D815" s="7"/>
      <c r="E815" s="7"/>
      <c r="F815" s="7"/>
      <c r="G815" s="7"/>
      <c r="H815" s="7"/>
      <c r="I815" s="7"/>
      <c r="J815" s="7"/>
      <c r="K815" s="7"/>
      <c r="L815" s="7"/>
      <c r="N815" s="7"/>
      <c r="O815" s="7"/>
      <c r="Q815" s="7"/>
      <c r="R815" s="7"/>
      <c r="S815" s="7"/>
      <c r="T815" s="7"/>
      <c r="U815" s="7"/>
    </row>
    <row r="816" spans="1:21">
      <c r="A816" s="7"/>
      <c r="B816" s="7"/>
      <c r="C816" s="7"/>
      <c r="D816" s="7"/>
      <c r="E816" s="7"/>
      <c r="F816" s="7"/>
      <c r="G816" s="7"/>
      <c r="H816" s="7"/>
      <c r="I816" s="7"/>
      <c r="J816" s="7"/>
      <c r="K816" s="7"/>
      <c r="L816" s="7"/>
      <c r="N816" s="7"/>
      <c r="O816" s="7"/>
      <c r="Q816" s="7"/>
      <c r="R816" s="7"/>
      <c r="S816" s="7"/>
      <c r="T816" s="7"/>
      <c r="U816" s="7"/>
    </row>
    <row r="817" spans="1:21">
      <c r="A817" s="7"/>
      <c r="B817" s="7"/>
      <c r="C817" s="7"/>
      <c r="D817" s="7"/>
      <c r="E817" s="7"/>
      <c r="F817" s="7"/>
      <c r="G817" s="7"/>
      <c r="H817" s="7"/>
      <c r="I817" s="7"/>
      <c r="J817" s="7"/>
      <c r="K817" s="7"/>
      <c r="L817" s="7"/>
      <c r="N817" s="7"/>
      <c r="O817" s="7"/>
      <c r="Q817" s="7"/>
      <c r="R817" s="7"/>
      <c r="S817" s="7"/>
      <c r="T817" s="7"/>
      <c r="U817" s="7"/>
    </row>
    <row r="818" spans="1:21">
      <c r="A818" s="7"/>
      <c r="B818" s="7"/>
      <c r="C818" s="7"/>
      <c r="D818" s="7"/>
      <c r="E818" s="7"/>
      <c r="F818" s="7"/>
      <c r="G818" s="7"/>
      <c r="H818" s="7"/>
      <c r="I818" s="7"/>
      <c r="J818" s="7"/>
      <c r="K818" s="7"/>
      <c r="L818" s="7"/>
      <c r="N818" s="7"/>
      <c r="O818" s="7"/>
      <c r="Q818" s="7"/>
      <c r="R818" s="7"/>
      <c r="S818" s="7"/>
      <c r="T818" s="7"/>
      <c r="U818" s="7"/>
    </row>
    <row r="819" spans="1:21">
      <c r="A819" s="7"/>
      <c r="B819" s="7"/>
      <c r="C819" s="7"/>
      <c r="D819" s="7"/>
      <c r="E819" s="7"/>
      <c r="F819" s="7"/>
      <c r="G819" s="7"/>
      <c r="H819" s="7"/>
      <c r="I819" s="7"/>
      <c r="J819" s="7"/>
      <c r="K819" s="7"/>
      <c r="L819" s="7"/>
      <c r="N819" s="7"/>
      <c r="O819" s="7"/>
      <c r="Q819" s="7"/>
      <c r="R819" s="7"/>
      <c r="S819" s="7"/>
      <c r="T819" s="7"/>
      <c r="U819" s="7"/>
    </row>
    <row r="820" spans="1:21">
      <c r="A820" s="7"/>
      <c r="B820" s="7"/>
      <c r="C820" s="7"/>
      <c r="D820" s="7"/>
      <c r="E820" s="7"/>
      <c r="F820" s="7"/>
      <c r="G820" s="7"/>
      <c r="H820" s="7"/>
      <c r="I820" s="7"/>
      <c r="J820" s="7"/>
      <c r="K820" s="7"/>
      <c r="L820" s="7"/>
      <c r="N820" s="7"/>
      <c r="O820" s="7"/>
      <c r="Q820" s="7"/>
      <c r="R820" s="7"/>
      <c r="S820" s="7"/>
      <c r="T820" s="7"/>
      <c r="U820" s="7"/>
    </row>
    <row r="821" spans="1:21">
      <c r="A821" s="7"/>
      <c r="B821" s="7"/>
      <c r="C821" s="7"/>
      <c r="D821" s="7"/>
      <c r="E821" s="7"/>
      <c r="F821" s="7"/>
      <c r="G821" s="7"/>
      <c r="H821" s="7"/>
      <c r="I821" s="7"/>
      <c r="J821" s="7"/>
      <c r="K821" s="7"/>
      <c r="L821" s="7"/>
      <c r="N821" s="7"/>
      <c r="O821" s="7"/>
      <c r="Q821" s="7"/>
      <c r="R821" s="7"/>
      <c r="S821" s="7"/>
      <c r="T821" s="7"/>
      <c r="U821" s="7"/>
    </row>
    <row r="822" spans="1:21">
      <c r="A822" s="7"/>
      <c r="B822" s="7"/>
      <c r="C822" s="7"/>
      <c r="D822" s="7"/>
      <c r="E822" s="7"/>
      <c r="F822" s="7"/>
      <c r="G822" s="7"/>
      <c r="H822" s="7"/>
      <c r="I822" s="7"/>
      <c r="J822" s="7"/>
      <c r="K822" s="7"/>
      <c r="L822" s="7"/>
      <c r="N822" s="7"/>
      <c r="O822" s="7"/>
      <c r="Q822" s="7"/>
      <c r="R822" s="7"/>
      <c r="S822" s="7"/>
      <c r="T822" s="7"/>
      <c r="U822" s="7"/>
    </row>
    <row r="823" spans="1:21">
      <c r="A823" s="7"/>
      <c r="B823" s="7"/>
      <c r="C823" s="7"/>
      <c r="D823" s="7"/>
      <c r="E823" s="7"/>
      <c r="F823" s="7"/>
      <c r="G823" s="7"/>
      <c r="H823" s="7"/>
      <c r="I823" s="7"/>
      <c r="J823" s="7"/>
      <c r="K823" s="7"/>
      <c r="L823" s="7"/>
      <c r="N823" s="7"/>
      <c r="O823" s="7"/>
      <c r="Q823" s="7"/>
      <c r="R823" s="7"/>
      <c r="S823" s="7"/>
      <c r="T823" s="7"/>
      <c r="U823" s="7"/>
    </row>
    <row r="824" spans="1:21">
      <c r="A824" s="7"/>
      <c r="B824" s="7"/>
      <c r="C824" s="7"/>
      <c r="D824" s="7"/>
      <c r="E824" s="7"/>
      <c r="F824" s="7"/>
      <c r="G824" s="7"/>
      <c r="H824" s="7"/>
      <c r="I824" s="7"/>
      <c r="J824" s="7"/>
      <c r="K824" s="7"/>
      <c r="L824" s="7"/>
      <c r="N824" s="7"/>
      <c r="O824" s="7"/>
      <c r="Q824" s="7"/>
      <c r="R824" s="7"/>
      <c r="S824" s="7"/>
      <c r="T824" s="7"/>
      <c r="U824" s="7"/>
    </row>
    <row r="825" spans="1:21">
      <c r="A825" s="7"/>
      <c r="B825" s="7"/>
      <c r="C825" s="7"/>
      <c r="D825" s="7"/>
      <c r="E825" s="7"/>
      <c r="F825" s="7"/>
      <c r="G825" s="7"/>
      <c r="H825" s="7"/>
      <c r="I825" s="7"/>
      <c r="J825" s="7"/>
      <c r="K825" s="7"/>
      <c r="L825" s="7"/>
      <c r="N825" s="7"/>
      <c r="O825" s="7"/>
      <c r="Q825" s="7"/>
      <c r="R825" s="7"/>
      <c r="S825" s="7"/>
      <c r="T825" s="7"/>
      <c r="U825" s="7"/>
    </row>
    <row r="826" spans="1:21">
      <c r="A826" s="7"/>
      <c r="B826" s="7"/>
      <c r="C826" s="7"/>
      <c r="D826" s="7"/>
      <c r="E826" s="7"/>
      <c r="F826" s="7"/>
      <c r="G826" s="7"/>
      <c r="H826" s="7"/>
      <c r="I826" s="7"/>
      <c r="J826" s="7"/>
      <c r="K826" s="7"/>
      <c r="L826" s="7"/>
      <c r="N826" s="7"/>
      <c r="O826" s="7"/>
      <c r="Q826" s="7"/>
      <c r="R826" s="7"/>
      <c r="S826" s="7"/>
      <c r="T826" s="7"/>
      <c r="U826" s="7"/>
    </row>
    <row r="827" spans="1:21">
      <c r="A827" s="7"/>
      <c r="B827" s="7"/>
      <c r="C827" s="7"/>
      <c r="D827" s="7"/>
      <c r="E827" s="7"/>
      <c r="F827" s="7"/>
      <c r="G827" s="7"/>
      <c r="H827" s="7"/>
      <c r="I827" s="7"/>
      <c r="J827" s="7"/>
      <c r="K827" s="7"/>
      <c r="L827" s="7"/>
      <c r="N827" s="7"/>
      <c r="O827" s="7"/>
      <c r="Q827" s="7"/>
      <c r="R827" s="7"/>
      <c r="S827" s="7"/>
      <c r="T827" s="7"/>
      <c r="U827" s="7"/>
    </row>
    <row r="828" spans="1:21">
      <c r="A828" s="7"/>
      <c r="B828" s="7"/>
      <c r="C828" s="7"/>
      <c r="D828" s="7"/>
      <c r="E828" s="7"/>
      <c r="F828" s="7"/>
      <c r="G828" s="7"/>
      <c r="H828" s="7"/>
      <c r="I828" s="7"/>
      <c r="J828" s="7"/>
      <c r="K828" s="7"/>
      <c r="L828" s="7"/>
      <c r="N828" s="7"/>
      <c r="O828" s="7"/>
      <c r="Q828" s="7"/>
      <c r="R828" s="7"/>
      <c r="S828" s="7"/>
      <c r="T828" s="7"/>
      <c r="U828" s="7"/>
    </row>
    <row r="829" spans="1:21">
      <c r="A829" s="7"/>
      <c r="B829" s="7"/>
      <c r="C829" s="7"/>
      <c r="D829" s="7"/>
      <c r="E829" s="7"/>
      <c r="F829" s="7"/>
      <c r="G829" s="7"/>
      <c r="H829" s="7"/>
      <c r="I829" s="7"/>
      <c r="J829" s="7"/>
      <c r="K829" s="7"/>
      <c r="L829" s="7"/>
      <c r="N829" s="7"/>
      <c r="O829" s="7"/>
      <c r="Q829" s="7"/>
      <c r="R829" s="7"/>
      <c r="S829" s="7"/>
      <c r="T829" s="7"/>
      <c r="U829" s="7"/>
    </row>
    <row r="830" spans="1:21">
      <c r="A830" s="7"/>
      <c r="B830" s="7"/>
      <c r="C830" s="7"/>
      <c r="D830" s="7"/>
      <c r="E830" s="7"/>
      <c r="F830" s="7"/>
      <c r="G830" s="7"/>
      <c r="H830" s="7"/>
      <c r="I830" s="7"/>
      <c r="J830" s="7"/>
      <c r="K830" s="7"/>
      <c r="L830" s="7"/>
      <c r="N830" s="7"/>
      <c r="O830" s="7"/>
      <c r="Q830" s="7"/>
      <c r="R830" s="7"/>
      <c r="S830" s="7"/>
      <c r="T830" s="7"/>
      <c r="U830" s="7"/>
    </row>
    <row r="831" spans="1:21">
      <c r="A831" s="7"/>
      <c r="B831" s="7"/>
      <c r="C831" s="7"/>
      <c r="D831" s="7"/>
      <c r="E831" s="7"/>
      <c r="F831" s="7"/>
      <c r="G831" s="7"/>
      <c r="H831" s="7"/>
      <c r="I831" s="7"/>
      <c r="J831" s="7"/>
      <c r="K831" s="7"/>
      <c r="L831" s="7"/>
      <c r="N831" s="7"/>
      <c r="O831" s="7"/>
      <c r="Q831" s="7"/>
      <c r="R831" s="7"/>
      <c r="S831" s="7"/>
      <c r="T831" s="7"/>
      <c r="U831" s="7"/>
    </row>
    <row r="832" spans="1:21">
      <c r="A832" s="7"/>
      <c r="B832" s="7"/>
      <c r="C832" s="7"/>
      <c r="D832" s="7"/>
      <c r="E832" s="7"/>
      <c r="F832" s="7"/>
      <c r="G832" s="7"/>
      <c r="H832" s="7"/>
      <c r="I832" s="7"/>
      <c r="J832" s="7"/>
      <c r="K832" s="7"/>
      <c r="L832" s="7"/>
      <c r="N832" s="7"/>
      <c r="O832" s="7"/>
      <c r="Q832" s="7"/>
      <c r="R832" s="7"/>
      <c r="S832" s="7"/>
      <c r="T832" s="7"/>
      <c r="U832" s="7"/>
    </row>
    <row r="833" spans="1:21">
      <c r="A833" s="7"/>
      <c r="B833" s="7"/>
      <c r="C833" s="7"/>
      <c r="D833" s="7"/>
      <c r="E833" s="7"/>
      <c r="F833" s="7"/>
      <c r="G833" s="7"/>
      <c r="H833" s="7"/>
      <c r="I833" s="7"/>
      <c r="J833" s="7"/>
      <c r="K833" s="7"/>
      <c r="L833" s="7"/>
      <c r="N833" s="7"/>
      <c r="O833" s="7"/>
      <c r="Q833" s="7"/>
      <c r="R833" s="7"/>
      <c r="S833" s="7"/>
      <c r="T833" s="7"/>
      <c r="U833" s="7"/>
    </row>
    <row r="834" spans="1:21">
      <c r="A834" s="7"/>
      <c r="B834" s="7"/>
      <c r="C834" s="7"/>
      <c r="D834" s="7"/>
      <c r="E834" s="7"/>
      <c r="F834" s="7"/>
      <c r="G834" s="7"/>
      <c r="H834" s="7"/>
      <c r="I834" s="7"/>
      <c r="J834" s="7"/>
      <c r="K834" s="7"/>
      <c r="L834" s="7"/>
      <c r="N834" s="7"/>
      <c r="O834" s="7"/>
      <c r="Q834" s="7"/>
      <c r="R834" s="7"/>
      <c r="S834" s="7"/>
      <c r="T834" s="7"/>
      <c r="U834" s="7"/>
    </row>
    <row r="835" spans="1:21">
      <c r="A835" s="7"/>
      <c r="B835" s="7"/>
      <c r="C835" s="7"/>
      <c r="D835" s="7"/>
      <c r="E835" s="7"/>
      <c r="F835" s="7"/>
      <c r="G835" s="7"/>
      <c r="H835" s="7"/>
      <c r="I835" s="7"/>
      <c r="J835" s="7"/>
      <c r="K835" s="7"/>
      <c r="L835" s="7"/>
      <c r="N835" s="7"/>
      <c r="O835" s="7"/>
      <c r="Q835" s="7"/>
      <c r="R835" s="7"/>
      <c r="S835" s="7"/>
      <c r="T835" s="7"/>
      <c r="U835" s="7"/>
    </row>
    <row r="836" spans="1:21">
      <c r="A836" s="7"/>
      <c r="B836" s="7"/>
      <c r="C836" s="7"/>
      <c r="D836" s="7"/>
      <c r="E836" s="7"/>
      <c r="F836" s="7"/>
      <c r="G836" s="7"/>
      <c r="H836" s="7"/>
      <c r="I836" s="7"/>
      <c r="J836" s="7"/>
      <c r="K836" s="7"/>
      <c r="L836" s="7"/>
      <c r="N836" s="7"/>
      <c r="O836" s="7"/>
      <c r="Q836" s="7"/>
      <c r="R836" s="7"/>
      <c r="S836" s="7"/>
      <c r="T836" s="7"/>
      <c r="U836" s="7"/>
    </row>
    <row r="837" spans="1:21">
      <c r="A837" s="7"/>
      <c r="B837" s="7"/>
      <c r="C837" s="7"/>
      <c r="D837" s="7"/>
      <c r="E837" s="7"/>
      <c r="F837" s="7"/>
      <c r="G837" s="7"/>
      <c r="H837" s="7"/>
      <c r="I837" s="7"/>
      <c r="J837" s="7"/>
      <c r="K837" s="7"/>
      <c r="L837" s="7"/>
      <c r="N837" s="7"/>
      <c r="O837" s="7"/>
      <c r="Q837" s="7"/>
      <c r="R837" s="7"/>
      <c r="S837" s="7"/>
      <c r="T837" s="7"/>
      <c r="U837" s="7"/>
    </row>
    <row r="838" spans="1:21">
      <c r="A838" s="7"/>
      <c r="B838" s="7"/>
      <c r="C838" s="7"/>
      <c r="D838" s="7"/>
      <c r="E838" s="7"/>
      <c r="F838" s="7"/>
      <c r="G838" s="7"/>
      <c r="H838" s="7"/>
      <c r="I838" s="7"/>
      <c r="J838" s="7"/>
      <c r="K838" s="7"/>
      <c r="L838" s="7"/>
      <c r="N838" s="7"/>
      <c r="O838" s="7"/>
      <c r="Q838" s="7"/>
      <c r="R838" s="7"/>
      <c r="S838" s="7"/>
      <c r="T838" s="7"/>
      <c r="U838" s="7"/>
    </row>
    <row r="839" spans="1:21">
      <c r="A839" s="7"/>
      <c r="B839" s="7"/>
      <c r="C839" s="7"/>
      <c r="D839" s="7"/>
      <c r="E839" s="7"/>
      <c r="F839" s="7"/>
      <c r="G839" s="7"/>
      <c r="H839" s="7"/>
      <c r="I839" s="7"/>
      <c r="J839" s="7"/>
      <c r="K839" s="7"/>
      <c r="L839" s="7"/>
      <c r="N839" s="7"/>
      <c r="O839" s="7"/>
      <c r="Q839" s="7"/>
      <c r="R839" s="7"/>
      <c r="S839" s="7"/>
      <c r="T839" s="7"/>
      <c r="U839" s="7"/>
    </row>
    <row r="840" spans="1:21">
      <c r="A840" s="7"/>
      <c r="B840" s="7"/>
      <c r="C840" s="7"/>
      <c r="D840" s="7"/>
      <c r="E840" s="7"/>
      <c r="F840" s="7"/>
      <c r="G840" s="7"/>
      <c r="H840" s="7"/>
      <c r="I840" s="7"/>
      <c r="J840" s="7"/>
      <c r="K840" s="7"/>
      <c r="L840" s="7"/>
      <c r="N840" s="7"/>
      <c r="O840" s="7"/>
      <c r="Q840" s="7"/>
      <c r="R840" s="7"/>
      <c r="S840" s="7"/>
      <c r="T840" s="7"/>
      <c r="U840" s="7"/>
    </row>
    <row r="841" spans="1:21">
      <c r="A841" s="7"/>
      <c r="B841" s="7"/>
      <c r="C841" s="7"/>
      <c r="D841" s="7"/>
      <c r="E841" s="7"/>
      <c r="F841" s="7"/>
      <c r="G841" s="7"/>
      <c r="H841" s="7"/>
      <c r="I841" s="7"/>
      <c r="J841" s="7"/>
      <c r="K841" s="7"/>
      <c r="L841" s="7"/>
      <c r="N841" s="7"/>
      <c r="O841" s="7"/>
      <c r="Q841" s="7"/>
      <c r="R841" s="7"/>
      <c r="S841" s="7"/>
      <c r="T841" s="7"/>
      <c r="U841" s="7"/>
    </row>
    <row r="842" spans="1:21">
      <c r="A842" s="7"/>
      <c r="B842" s="7"/>
      <c r="C842" s="7"/>
      <c r="D842" s="7"/>
      <c r="E842" s="7"/>
      <c r="F842" s="7"/>
      <c r="G842" s="7"/>
      <c r="H842" s="7"/>
      <c r="I842" s="7"/>
      <c r="J842" s="7"/>
      <c r="K842" s="7"/>
      <c r="L842" s="7"/>
      <c r="N842" s="7"/>
      <c r="O842" s="7"/>
      <c r="Q842" s="7"/>
      <c r="R842" s="7"/>
      <c r="S842" s="7"/>
      <c r="T842" s="7"/>
      <c r="U842" s="7"/>
    </row>
    <row r="843" spans="1:21">
      <c r="A843" s="7"/>
      <c r="B843" s="7"/>
      <c r="C843" s="7"/>
      <c r="D843" s="7"/>
      <c r="E843" s="7"/>
      <c r="F843" s="7"/>
      <c r="G843" s="7"/>
      <c r="H843" s="7"/>
      <c r="I843" s="7"/>
      <c r="J843" s="7"/>
      <c r="K843" s="7"/>
      <c r="L843" s="7"/>
      <c r="N843" s="7"/>
      <c r="O843" s="7"/>
      <c r="Q843" s="7"/>
      <c r="R843" s="7"/>
      <c r="S843" s="7"/>
      <c r="T843" s="7"/>
      <c r="U843" s="7"/>
    </row>
    <row r="844" spans="1:21">
      <c r="A844" s="7"/>
      <c r="B844" s="7"/>
      <c r="C844" s="7"/>
      <c r="D844" s="7"/>
      <c r="E844" s="7"/>
      <c r="F844" s="7"/>
      <c r="G844" s="7"/>
      <c r="H844" s="7"/>
      <c r="I844" s="7"/>
      <c r="J844" s="7"/>
      <c r="K844" s="7"/>
      <c r="L844" s="7"/>
      <c r="N844" s="7"/>
      <c r="O844" s="7"/>
      <c r="Q844" s="7"/>
      <c r="R844" s="7"/>
      <c r="S844" s="7"/>
      <c r="T844" s="7"/>
      <c r="U844" s="7"/>
    </row>
    <row r="845" spans="1:21">
      <c r="A845" s="7"/>
      <c r="B845" s="7"/>
      <c r="C845" s="7"/>
      <c r="D845" s="7"/>
      <c r="E845" s="7"/>
      <c r="F845" s="7"/>
      <c r="G845" s="7"/>
      <c r="H845" s="7"/>
      <c r="I845" s="7"/>
      <c r="J845" s="7"/>
      <c r="K845" s="7"/>
      <c r="L845" s="7"/>
      <c r="N845" s="7"/>
      <c r="O845" s="7"/>
      <c r="Q845" s="7"/>
      <c r="R845" s="7"/>
      <c r="S845" s="7"/>
      <c r="T845" s="7"/>
      <c r="U845" s="7"/>
    </row>
    <row r="846" spans="1:21">
      <c r="A846" s="7"/>
      <c r="B846" s="7"/>
      <c r="C846" s="7"/>
      <c r="D846" s="7"/>
      <c r="E846" s="7"/>
      <c r="F846" s="7"/>
      <c r="G846" s="7"/>
      <c r="H846" s="7"/>
      <c r="I846" s="7"/>
      <c r="J846" s="7"/>
      <c r="K846" s="7"/>
      <c r="L846" s="7"/>
      <c r="N846" s="7"/>
      <c r="O846" s="7"/>
      <c r="Q846" s="7"/>
      <c r="R846" s="7"/>
      <c r="S846" s="7"/>
      <c r="T846" s="7"/>
      <c r="U846" s="7"/>
    </row>
    <row r="847" spans="1:21">
      <c r="A847" s="7"/>
      <c r="B847" s="7"/>
      <c r="C847" s="7"/>
      <c r="D847" s="7"/>
      <c r="E847" s="7"/>
      <c r="F847" s="7"/>
      <c r="G847" s="7"/>
      <c r="H847" s="7"/>
      <c r="I847" s="7"/>
      <c r="J847" s="7"/>
      <c r="K847" s="7"/>
      <c r="L847" s="7"/>
      <c r="N847" s="7"/>
      <c r="O847" s="7"/>
      <c r="Q847" s="7"/>
      <c r="R847" s="7"/>
      <c r="S847" s="7"/>
      <c r="T847" s="7"/>
      <c r="U847" s="7"/>
    </row>
    <row r="848" spans="1:21">
      <c r="A848" s="7"/>
      <c r="B848" s="7"/>
      <c r="C848" s="7"/>
      <c r="D848" s="7"/>
      <c r="E848" s="7"/>
      <c r="F848" s="7"/>
      <c r="G848" s="7"/>
      <c r="H848" s="7"/>
      <c r="I848" s="7"/>
      <c r="J848" s="7"/>
      <c r="K848" s="7"/>
      <c r="L848" s="7"/>
      <c r="N848" s="7"/>
      <c r="O848" s="7"/>
      <c r="Q848" s="7"/>
      <c r="R848" s="7"/>
      <c r="S848" s="7"/>
      <c r="T848" s="7"/>
      <c r="U848" s="7"/>
    </row>
    <row r="849" spans="1:21">
      <c r="A849" s="7"/>
      <c r="B849" s="7"/>
      <c r="C849" s="7"/>
      <c r="D849" s="7"/>
      <c r="E849" s="7"/>
      <c r="F849" s="7"/>
      <c r="G849" s="7"/>
      <c r="H849" s="7"/>
      <c r="I849" s="7"/>
      <c r="J849" s="7"/>
      <c r="K849" s="7"/>
      <c r="L849" s="7"/>
      <c r="N849" s="7"/>
      <c r="O849" s="7"/>
      <c r="Q849" s="7"/>
      <c r="R849" s="7"/>
      <c r="S849" s="7"/>
      <c r="T849" s="7"/>
      <c r="U849" s="7"/>
    </row>
    <row r="850" spans="1:21">
      <c r="A850" s="7"/>
      <c r="B850" s="7"/>
      <c r="C850" s="7"/>
      <c r="D850" s="7"/>
      <c r="E850" s="7"/>
      <c r="F850" s="7"/>
      <c r="G850" s="7"/>
      <c r="H850" s="7"/>
      <c r="I850" s="7"/>
      <c r="J850" s="7"/>
      <c r="K850" s="7"/>
      <c r="L850" s="7"/>
      <c r="N850" s="7"/>
      <c r="O850" s="7"/>
      <c r="Q850" s="7"/>
      <c r="R850" s="7"/>
      <c r="S850" s="7"/>
      <c r="T850" s="7"/>
      <c r="U850" s="7"/>
    </row>
    <row r="851" spans="1:21">
      <c r="A851" s="7"/>
      <c r="B851" s="7"/>
      <c r="C851" s="7"/>
      <c r="D851" s="7"/>
      <c r="E851" s="7"/>
      <c r="F851" s="7"/>
      <c r="G851" s="7"/>
      <c r="H851" s="7"/>
      <c r="I851" s="7"/>
      <c r="J851" s="7"/>
      <c r="K851" s="7"/>
      <c r="L851" s="7"/>
      <c r="N851" s="7"/>
      <c r="O851" s="7"/>
      <c r="Q851" s="7"/>
      <c r="R851" s="7"/>
      <c r="S851" s="7"/>
      <c r="T851" s="7"/>
      <c r="U851" s="7"/>
    </row>
    <row r="852" spans="1:21">
      <c r="A852" s="7"/>
      <c r="B852" s="7"/>
      <c r="C852" s="7"/>
      <c r="D852" s="7"/>
      <c r="E852" s="7"/>
      <c r="F852" s="7"/>
      <c r="G852" s="7"/>
      <c r="H852" s="7"/>
      <c r="I852" s="7"/>
      <c r="J852" s="7"/>
      <c r="K852" s="7"/>
      <c r="L852" s="7"/>
      <c r="N852" s="7"/>
      <c r="O852" s="7"/>
      <c r="Q852" s="7"/>
      <c r="R852" s="7"/>
      <c r="S852" s="7"/>
      <c r="T852" s="7"/>
      <c r="U852" s="7"/>
    </row>
    <row r="853" spans="1:21">
      <c r="A853" s="7"/>
      <c r="B853" s="7"/>
      <c r="C853" s="7"/>
      <c r="D853" s="7"/>
      <c r="E853" s="7"/>
      <c r="F853" s="7"/>
      <c r="G853" s="7"/>
      <c r="H853" s="7"/>
      <c r="I853" s="7"/>
      <c r="J853" s="7"/>
      <c r="K853" s="7"/>
      <c r="L853" s="7"/>
      <c r="N853" s="7"/>
      <c r="O853" s="7"/>
      <c r="Q853" s="7"/>
      <c r="R853" s="7"/>
      <c r="S853" s="7"/>
      <c r="T853" s="7"/>
      <c r="U853" s="7"/>
    </row>
    <row r="854" spans="1:21">
      <c r="A854" s="7"/>
      <c r="B854" s="7"/>
      <c r="C854" s="7"/>
      <c r="D854" s="7"/>
      <c r="E854" s="7"/>
      <c r="F854" s="7"/>
      <c r="G854" s="7"/>
      <c r="H854" s="7"/>
      <c r="I854" s="7"/>
      <c r="J854" s="7"/>
      <c r="K854" s="7"/>
      <c r="L854" s="7"/>
      <c r="N854" s="7"/>
      <c r="O854" s="7"/>
      <c r="Q854" s="7"/>
      <c r="R854" s="7"/>
      <c r="S854" s="7"/>
      <c r="T854" s="7"/>
      <c r="U854" s="7"/>
    </row>
    <row r="855" spans="1:21">
      <c r="A855" s="7"/>
      <c r="B855" s="7"/>
      <c r="C855" s="7"/>
      <c r="D855" s="7"/>
      <c r="E855" s="7"/>
      <c r="F855" s="7"/>
      <c r="G855" s="7"/>
      <c r="H855" s="7"/>
      <c r="I855" s="7"/>
      <c r="J855" s="7"/>
      <c r="K855" s="7"/>
      <c r="L855" s="7"/>
      <c r="N855" s="7"/>
      <c r="O855" s="7"/>
      <c r="Q855" s="7"/>
      <c r="R855" s="7"/>
      <c r="S855" s="7"/>
      <c r="T855" s="7"/>
      <c r="U855" s="7"/>
    </row>
    <row r="856" spans="1:21">
      <c r="A856" s="7"/>
      <c r="B856" s="7"/>
      <c r="C856" s="7"/>
      <c r="D856" s="7"/>
      <c r="E856" s="7"/>
      <c r="F856" s="7"/>
      <c r="G856" s="7"/>
      <c r="H856" s="7"/>
      <c r="I856" s="7"/>
      <c r="J856" s="7"/>
      <c r="K856" s="7"/>
      <c r="L856" s="7"/>
      <c r="N856" s="7"/>
      <c r="O856" s="7"/>
      <c r="Q856" s="7"/>
      <c r="R856" s="7"/>
      <c r="S856" s="7"/>
      <c r="T856" s="7"/>
      <c r="U856" s="7"/>
    </row>
    <row r="857" spans="1:21">
      <c r="A857" s="7"/>
      <c r="B857" s="7"/>
      <c r="C857" s="7"/>
      <c r="D857" s="7"/>
      <c r="E857" s="7"/>
      <c r="F857" s="7"/>
      <c r="G857" s="7"/>
      <c r="H857" s="7"/>
      <c r="I857" s="7"/>
      <c r="J857" s="7"/>
      <c r="K857" s="7"/>
      <c r="L857" s="7"/>
      <c r="N857" s="7"/>
      <c r="O857" s="7"/>
      <c r="Q857" s="7"/>
      <c r="R857" s="7"/>
      <c r="S857" s="7"/>
      <c r="T857" s="7"/>
      <c r="U857" s="7"/>
    </row>
    <row r="858" spans="1:21">
      <c r="A858" s="7"/>
      <c r="B858" s="7"/>
      <c r="C858" s="7"/>
      <c r="D858" s="7"/>
      <c r="E858" s="7"/>
      <c r="F858" s="7"/>
      <c r="G858" s="7"/>
      <c r="H858" s="7"/>
      <c r="I858" s="7"/>
      <c r="J858" s="7"/>
      <c r="K858" s="7"/>
      <c r="L858" s="7"/>
      <c r="N858" s="7"/>
      <c r="O858" s="7"/>
      <c r="Q858" s="7"/>
      <c r="R858" s="7"/>
      <c r="S858" s="7"/>
      <c r="T858" s="7"/>
      <c r="U858" s="7"/>
    </row>
    <row r="859" spans="1:21">
      <c r="A859" s="7"/>
      <c r="B859" s="7"/>
      <c r="C859" s="7"/>
      <c r="D859" s="7"/>
      <c r="E859" s="7"/>
      <c r="F859" s="7"/>
      <c r="G859" s="7"/>
      <c r="H859" s="7"/>
      <c r="I859" s="7"/>
      <c r="J859" s="7"/>
      <c r="K859" s="7"/>
      <c r="L859" s="7"/>
      <c r="N859" s="7"/>
      <c r="O859" s="7"/>
      <c r="Q859" s="7"/>
      <c r="R859" s="7"/>
      <c r="S859" s="7"/>
      <c r="T859" s="7"/>
      <c r="U859" s="7"/>
    </row>
    <row r="860" spans="1:21">
      <c r="A860" s="7"/>
      <c r="B860" s="7"/>
      <c r="C860" s="7"/>
      <c r="D860" s="7"/>
      <c r="E860" s="7"/>
      <c r="F860" s="7"/>
      <c r="G860" s="7"/>
      <c r="H860" s="7"/>
      <c r="I860" s="7"/>
      <c r="J860" s="7"/>
      <c r="K860" s="7"/>
      <c r="L860" s="7"/>
      <c r="N860" s="7"/>
      <c r="O860" s="7"/>
      <c r="Q860" s="7"/>
      <c r="R860" s="7"/>
      <c r="S860" s="7"/>
      <c r="T860" s="7"/>
      <c r="U860" s="7"/>
    </row>
    <row r="861" spans="1:21">
      <c r="A861" s="7"/>
      <c r="B861" s="7"/>
      <c r="C861" s="7"/>
      <c r="D861" s="7"/>
      <c r="E861" s="7"/>
      <c r="F861" s="7"/>
      <c r="G861" s="7"/>
      <c r="H861" s="7"/>
      <c r="I861" s="7"/>
      <c r="J861" s="7"/>
      <c r="K861" s="7"/>
      <c r="L861" s="7"/>
      <c r="N861" s="7"/>
      <c r="O861" s="7"/>
      <c r="Q861" s="7"/>
      <c r="R861" s="7"/>
      <c r="S861" s="7"/>
      <c r="T861" s="7"/>
      <c r="U861" s="7"/>
    </row>
    <row r="862" spans="1:21">
      <c r="A862" s="7"/>
      <c r="B862" s="7"/>
      <c r="C862" s="7"/>
      <c r="D862" s="7"/>
      <c r="E862" s="7"/>
      <c r="F862" s="7"/>
      <c r="G862" s="7"/>
      <c r="H862" s="7"/>
      <c r="I862" s="7"/>
      <c r="J862" s="7"/>
      <c r="K862" s="7"/>
      <c r="L862" s="7"/>
      <c r="N862" s="7"/>
      <c r="O862" s="7"/>
      <c r="Q862" s="7"/>
      <c r="R862" s="7"/>
      <c r="S862" s="7"/>
      <c r="T862" s="7"/>
      <c r="U862" s="7"/>
    </row>
    <row r="863" spans="1:21">
      <c r="A863" s="7"/>
      <c r="B863" s="7"/>
      <c r="C863" s="7"/>
      <c r="D863" s="7"/>
      <c r="E863" s="7"/>
      <c r="F863" s="7"/>
      <c r="G863" s="7"/>
      <c r="H863" s="7"/>
      <c r="I863" s="7"/>
      <c r="J863" s="7"/>
      <c r="K863" s="7"/>
      <c r="L863" s="7"/>
      <c r="N863" s="7"/>
      <c r="O863" s="7"/>
      <c r="Q863" s="7"/>
      <c r="R863" s="7"/>
      <c r="S863" s="7"/>
      <c r="T863" s="7"/>
      <c r="U863" s="7"/>
    </row>
    <row r="864" spans="1:21">
      <c r="A864" s="7"/>
      <c r="B864" s="7"/>
      <c r="C864" s="7"/>
      <c r="D864" s="7"/>
      <c r="E864" s="7"/>
      <c r="F864" s="7"/>
      <c r="G864" s="7"/>
      <c r="H864" s="7"/>
      <c r="I864" s="7"/>
      <c r="J864" s="7"/>
      <c r="K864" s="7"/>
      <c r="L864" s="7"/>
      <c r="N864" s="7"/>
      <c r="O864" s="7"/>
      <c r="Q864" s="7"/>
      <c r="R864" s="7"/>
      <c r="S864" s="7"/>
      <c r="T864" s="7"/>
      <c r="U864" s="7"/>
    </row>
    <row r="865" spans="1:21">
      <c r="A865" s="7"/>
      <c r="B865" s="7"/>
      <c r="C865" s="7"/>
      <c r="D865" s="7"/>
      <c r="E865" s="7"/>
      <c r="F865" s="7"/>
      <c r="G865" s="7"/>
      <c r="H865" s="7"/>
      <c r="I865" s="7"/>
      <c r="J865" s="7"/>
      <c r="K865" s="7"/>
      <c r="L865" s="7"/>
      <c r="N865" s="7"/>
      <c r="O865" s="7"/>
      <c r="Q865" s="7"/>
      <c r="R865" s="7"/>
      <c r="S865" s="7"/>
      <c r="T865" s="7"/>
      <c r="U865" s="7"/>
    </row>
    <row r="866" spans="1:21">
      <c r="A866" s="7"/>
      <c r="B866" s="7"/>
      <c r="C866" s="7"/>
      <c r="D866" s="7"/>
      <c r="E866" s="7"/>
      <c r="F866" s="7"/>
      <c r="G866" s="7"/>
      <c r="H866" s="7"/>
      <c r="I866" s="7"/>
      <c r="J866" s="7"/>
      <c r="K866" s="7"/>
      <c r="L866" s="7"/>
      <c r="N866" s="7"/>
      <c r="O866" s="7"/>
      <c r="Q866" s="7"/>
      <c r="R866" s="7"/>
      <c r="S866" s="7"/>
      <c r="T866" s="7"/>
      <c r="U866" s="7"/>
    </row>
    <row r="867" spans="1:21">
      <c r="A867" s="7"/>
      <c r="B867" s="7"/>
      <c r="C867" s="7"/>
      <c r="D867" s="7"/>
      <c r="E867" s="7"/>
      <c r="F867" s="7"/>
      <c r="G867" s="7"/>
      <c r="H867" s="7"/>
      <c r="I867" s="7"/>
      <c r="J867" s="7"/>
      <c r="K867" s="7"/>
      <c r="L867" s="7"/>
      <c r="N867" s="7"/>
      <c r="O867" s="7"/>
      <c r="Q867" s="7"/>
      <c r="R867" s="7"/>
      <c r="S867" s="7"/>
      <c r="T867" s="7"/>
      <c r="U867" s="7"/>
    </row>
    <row r="868" spans="1:21">
      <c r="A868" s="7"/>
      <c r="B868" s="7"/>
      <c r="C868" s="7"/>
      <c r="D868" s="7"/>
      <c r="E868" s="7"/>
      <c r="F868" s="7"/>
      <c r="G868" s="7"/>
      <c r="H868" s="7"/>
      <c r="I868" s="7"/>
      <c r="J868" s="7"/>
      <c r="K868" s="7"/>
      <c r="L868" s="7"/>
      <c r="N868" s="7"/>
      <c r="O868" s="7"/>
      <c r="Q868" s="7"/>
      <c r="R868" s="7"/>
      <c r="S868" s="7"/>
      <c r="T868" s="7"/>
      <c r="U868" s="7"/>
    </row>
    <row r="869" spans="1:21">
      <c r="A869" s="7"/>
      <c r="B869" s="7"/>
      <c r="C869" s="7"/>
      <c r="D869" s="7"/>
      <c r="E869" s="7"/>
      <c r="F869" s="7"/>
      <c r="G869" s="7"/>
      <c r="H869" s="7"/>
      <c r="I869" s="7"/>
      <c r="J869" s="7"/>
      <c r="K869" s="7"/>
      <c r="L869" s="7"/>
      <c r="N869" s="7"/>
      <c r="O869" s="7"/>
      <c r="Q869" s="7"/>
      <c r="R869" s="7"/>
      <c r="S869" s="7"/>
      <c r="T869" s="7"/>
      <c r="U869" s="7"/>
    </row>
    <row r="870" spans="1:21">
      <c r="A870" s="7"/>
      <c r="B870" s="7"/>
      <c r="C870" s="7"/>
      <c r="D870" s="7"/>
      <c r="E870" s="7"/>
      <c r="F870" s="7"/>
      <c r="G870" s="7"/>
      <c r="H870" s="7"/>
      <c r="I870" s="7"/>
      <c r="J870" s="7"/>
      <c r="K870" s="7"/>
      <c r="L870" s="7"/>
      <c r="N870" s="7"/>
      <c r="O870" s="7"/>
      <c r="Q870" s="7"/>
      <c r="R870" s="7"/>
      <c r="S870" s="7"/>
      <c r="T870" s="7"/>
      <c r="U870" s="7"/>
    </row>
    <row r="871" spans="1:21">
      <c r="A871" s="7"/>
      <c r="B871" s="7"/>
      <c r="C871" s="7"/>
      <c r="D871" s="7"/>
      <c r="E871" s="7"/>
      <c r="F871" s="7"/>
      <c r="G871" s="7"/>
      <c r="H871" s="7"/>
      <c r="I871" s="7"/>
      <c r="J871" s="7"/>
      <c r="K871" s="7"/>
      <c r="L871" s="7"/>
      <c r="N871" s="7"/>
      <c r="O871" s="7"/>
      <c r="Q871" s="7"/>
      <c r="R871" s="7"/>
      <c r="S871" s="7"/>
      <c r="T871" s="7"/>
      <c r="U871" s="7"/>
    </row>
    <row r="872" spans="1:21">
      <c r="A872" s="7"/>
      <c r="B872" s="7"/>
      <c r="C872" s="7"/>
      <c r="D872" s="7"/>
      <c r="E872" s="7"/>
      <c r="F872" s="7"/>
      <c r="G872" s="7"/>
      <c r="H872" s="7"/>
      <c r="I872" s="7"/>
      <c r="J872" s="7"/>
      <c r="K872" s="7"/>
      <c r="L872" s="7"/>
      <c r="N872" s="7"/>
      <c r="O872" s="7"/>
      <c r="Q872" s="7"/>
      <c r="R872" s="7"/>
      <c r="S872" s="7"/>
      <c r="T872" s="7"/>
      <c r="U872" s="7"/>
    </row>
    <row r="873" spans="1:21">
      <c r="A873" s="7"/>
      <c r="B873" s="7"/>
      <c r="C873" s="7"/>
      <c r="D873" s="7"/>
      <c r="E873" s="7"/>
      <c r="F873" s="7"/>
      <c r="G873" s="7"/>
      <c r="H873" s="7"/>
      <c r="I873" s="7"/>
      <c r="J873" s="7"/>
      <c r="K873" s="7"/>
      <c r="L873" s="7"/>
      <c r="N873" s="7"/>
      <c r="O873" s="7"/>
      <c r="Q873" s="7"/>
      <c r="R873" s="7"/>
      <c r="S873" s="7"/>
      <c r="T873" s="7"/>
      <c r="U873" s="7"/>
    </row>
    <row r="874" spans="1:21">
      <c r="A874" s="7"/>
      <c r="B874" s="7"/>
      <c r="C874" s="7"/>
      <c r="D874" s="7"/>
      <c r="E874" s="7"/>
      <c r="F874" s="7"/>
      <c r="G874" s="7"/>
      <c r="H874" s="7"/>
      <c r="I874" s="7"/>
      <c r="J874" s="7"/>
      <c r="K874" s="7"/>
      <c r="L874" s="7"/>
      <c r="N874" s="7"/>
      <c r="O874" s="7"/>
      <c r="Q874" s="7"/>
      <c r="R874" s="7"/>
      <c r="S874" s="7"/>
      <c r="T874" s="7"/>
      <c r="U874" s="7"/>
    </row>
    <row r="875" spans="1:21">
      <c r="A875" s="7"/>
      <c r="B875" s="7"/>
      <c r="C875" s="7"/>
      <c r="D875" s="7"/>
      <c r="E875" s="7"/>
      <c r="F875" s="7"/>
      <c r="G875" s="7"/>
      <c r="H875" s="7"/>
      <c r="I875" s="7"/>
      <c r="J875" s="7"/>
      <c r="K875" s="7"/>
      <c r="L875" s="7"/>
      <c r="N875" s="7"/>
      <c r="O875" s="7"/>
      <c r="Q875" s="7"/>
      <c r="R875" s="7"/>
      <c r="S875" s="7"/>
      <c r="T875" s="7"/>
      <c r="U875" s="7"/>
    </row>
    <row r="876" spans="1:21">
      <c r="A876" s="7"/>
      <c r="B876" s="7"/>
      <c r="C876" s="7"/>
      <c r="D876" s="7"/>
      <c r="E876" s="7"/>
      <c r="F876" s="7"/>
      <c r="G876" s="7"/>
      <c r="H876" s="7"/>
      <c r="I876" s="7"/>
      <c r="J876" s="7"/>
      <c r="K876" s="7"/>
      <c r="L876" s="7"/>
      <c r="N876" s="7"/>
      <c r="O876" s="7"/>
      <c r="Q876" s="7"/>
      <c r="R876" s="7"/>
      <c r="S876" s="7"/>
      <c r="T876" s="7"/>
      <c r="U876" s="7"/>
    </row>
    <row r="877" spans="1:21">
      <c r="A877" s="7"/>
      <c r="B877" s="7"/>
      <c r="C877" s="7"/>
      <c r="D877" s="7"/>
      <c r="E877" s="7"/>
      <c r="F877" s="7"/>
      <c r="G877" s="7"/>
      <c r="H877" s="7"/>
      <c r="I877" s="7"/>
      <c r="J877" s="7"/>
      <c r="K877" s="7"/>
      <c r="L877" s="7"/>
      <c r="N877" s="7"/>
      <c r="O877" s="7"/>
      <c r="Q877" s="7"/>
      <c r="R877" s="7"/>
      <c r="S877" s="7"/>
      <c r="T877" s="7"/>
      <c r="U877" s="7"/>
    </row>
    <row r="878" spans="1:21">
      <c r="A878" s="7"/>
      <c r="B878" s="7"/>
      <c r="C878" s="7"/>
      <c r="D878" s="7"/>
      <c r="E878" s="7"/>
      <c r="F878" s="7"/>
      <c r="G878" s="7"/>
      <c r="H878" s="7"/>
      <c r="I878" s="7"/>
      <c r="J878" s="7"/>
      <c r="K878" s="7"/>
      <c r="L878" s="7"/>
      <c r="N878" s="7"/>
      <c r="O878" s="7"/>
      <c r="Q878" s="7"/>
      <c r="R878" s="7"/>
      <c r="S878" s="7"/>
      <c r="T878" s="7"/>
      <c r="U878" s="7"/>
    </row>
    <row r="879" spans="1:21">
      <c r="A879" s="7"/>
      <c r="B879" s="7"/>
      <c r="C879" s="7"/>
      <c r="D879" s="7"/>
      <c r="E879" s="7"/>
      <c r="F879" s="7"/>
      <c r="G879" s="7"/>
      <c r="H879" s="7"/>
      <c r="I879" s="7"/>
      <c r="J879" s="7"/>
      <c r="K879" s="7"/>
      <c r="L879" s="7"/>
      <c r="N879" s="7"/>
      <c r="O879" s="7"/>
      <c r="Q879" s="7"/>
      <c r="R879" s="7"/>
      <c r="S879" s="7"/>
      <c r="T879" s="7"/>
      <c r="U879" s="7"/>
    </row>
    <row r="880" spans="1:21">
      <c r="A880" s="7"/>
      <c r="B880" s="7"/>
      <c r="C880" s="7"/>
      <c r="D880" s="7"/>
      <c r="E880" s="7"/>
      <c r="F880" s="7"/>
      <c r="G880" s="7"/>
      <c r="H880" s="7"/>
      <c r="I880" s="7"/>
      <c r="J880" s="7"/>
      <c r="K880" s="7"/>
      <c r="L880" s="7"/>
      <c r="N880" s="7"/>
      <c r="O880" s="7"/>
      <c r="Q880" s="7"/>
      <c r="R880" s="7"/>
      <c r="S880" s="7"/>
      <c r="T880" s="7"/>
      <c r="U880" s="7"/>
    </row>
    <row r="881" spans="1:21">
      <c r="A881" s="7"/>
      <c r="B881" s="7"/>
      <c r="C881" s="7"/>
      <c r="D881" s="7"/>
      <c r="E881" s="7"/>
      <c r="F881" s="7"/>
      <c r="G881" s="7"/>
      <c r="H881" s="7"/>
      <c r="I881" s="7"/>
      <c r="J881" s="7"/>
      <c r="K881" s="7"/>
      <c r="L881" s="7"/>
      <c r="N881" s="7"/>
      <c r="O881" s="7"/>
      <c r="Q881" s="7"/>
      <c r="R881" s="7"/>
      <c r="S881" s="7"/>
      <c r="T881" s="7"/>
      <c r="U881" s="7"/>
    </row>
    <row r="882" spans="1:21">
      <c r="A882" s="7"/>
      <c r="B882" s="7"/>
      <c r="C882" s="7"/>
      <c r="D882" s="7"/>
      <c r="E882" s="7"/>
      <c r="F882" s="7"/>
      <c r="G882" s="7"/>
      <c r="H882" s="7"/>
      <c r="I882" s="7"/>
      <c r="J882" s="7"/>
      <c r="K882" s="7"/>
      <c r="L882" s="7"/>
      <c r="N882" s="7"/>
      <c r="O882" s="7"/>
      <c r="Q882" s="7"/>
      <c r="R882" s="7"/>
      <c r="S882" s="7"/>
      <c r="T882" s="7"/>
      <c r="U882" s="7"/>
    </row>
    <row r="883" spans="1:21">
      <c r="A883" s="7"/>
      <c r="B883" s="7"/>
      <c r="C883" s="7"/>
      <c r="D883" s="7"/>
      <c r="E883" s="7"/>
      <c r="F883" s="7"/>
      <c r="G883" s="7"/>
      <c r="H883" s="7"/>
      <c r="I883" s="7"/>
      <c r="J883" s="7"/>
      <c r="K883" s="7"/>
      <c r="L883" s="7"/>
      <c r="N883" s="7"/>
      <c r="O883" s="7"/>
      <c r="Q883" s="7"/>
      <c r="R883" s="7"/>
      <c r="S883" s="7"/>
      <c r="T883" s="7"/>
      <c r="U883" s="7"/>
    </row>
    <row r="884" spans="1:21">
      <c r="A884" s="7"/>
      <c r="B884" s="7"/>
      <c r="C884" s="7"/>
      <c r="D884" s="7"/>
      <c r="E884" s="7"/>
      <c r="F884" s="7"/>
      <c r="G884" s="7"/>
      <c r="H884" s="7"/>
      <c r="I884" s="7"/>
      <c r="J884" s="7"/>
      <c r="K884" s="7"/>
      <c r="L884" s="7"/>
      <c r="N884" s="7"/>
      <c r="O884" s="7"/>
      <c r="Q884" s="7"/>
      <c r="R884" s="7"/>
      <c r="S884" s="7"/>
      <c r="T884" s="7"/>
      <c r="U884" s="7"/>
    </row>
    <row r="885" spans="1:21">
      <c r="A885" s="7"/>
      <c r="B885" s="7"/>
      <c r="C885" s="7"/>
      <c r="D885" s="7"/>
      <c r="E885" s="7"/>
      <c r="F885" s="7"/>
      <c r="G885" s="7"/>
      <c r="H885" s="7"/>
      <c r="I885" s="7"/>
      <c r="J885" s="7"/>
      <c r="K885" s="7"/>
      <c r="L885" s="7"/>
      <c r="N885" s="7"/>
      <c r="O885" s="7"/>
      <c r="Q885" s="7"/>
      <c r="R885" s="7"/>
      <c r="S885" s="7"/>
      <c r="T885" s="7"/>
      <c r="U885" s="7"/>
    </row>
    <row r="886" spans="1:21">
      <c r="A886" s="7"/>
      <c r="B886" s="7"/>
      <c r="C886" s="7"/>
      <c r="D886" s="7"/>
      <c r="E886" s="7"/>
      <c r="F886" s="7"/>
      <c r="G886" s="7"/>
      <c r="H886" s="7"/>
      <c r="I886" s="7"/>
      <c r="J886" s="7"/>
      <c r="K886" s="7"/>
      <c r="L886" s="7"/>
      <c r="N886" s="7"/>
      <c r="O886" s="7"/>
      <c r="Q886" s="7"/>
      <c r="R886" s="7"/>
      <c r="S886" s="7"/>
      <c r="T886" s="7"/>
      <c r="U886" s="7"/>
    </row>
    <row r="887" spans="1:21">
      <c r="A887" s="7"/>
      <c r="B887" s="7"/>
      <c r="C887" s="7"/>
      <c r="D887" s="7"/>
      <c r="E887" s="7"/>
      <c r="F887" s="7"/>
      <c r="G887" s="7"/>
      <c r="H887" s="7"/>
      <c r="I887" s="7"/>
      <c r="J887" s="7"/>
      <c r="K887" s="7"/>
      <c r="L887" s="7"/>
      <c r="N887" s="7"/>
      <c r="O887" s="7"/>
      <c r="Q887" s="7"/>
      <c r="R887" s="7"/>
      <c r="S887" s="7"/>
      <c r="T887" s="7"/>
      <c r="U887" s="7"/>
    </row>
    <row r="888" spans="1:21">
      <c r="A888" s="7"/>
      <c r="B888" s="7"/>
      <c r="C888" s="7"/>
      <c r="D888" s="7"/>
      <c r="E888" s="7"/>
      <c r="F888" s="7"/>
      <c r="G888" s="7"/>
      <c r="H888" s="7"/>
      <c r="I888" s="7"/>
      <c r="J888" s="7"/>
      <c r="K888" s="7"/>
      <c r="L888" s="7"/>
      <c r="N888" s="7"/>
      <c r="O888" s="7"/>
      <c r="Q888" s="7"/>
      <c r="R888" s="7"/>
      <c r="S888" s="7"/>
      <c r="T888" s="7"/>
      <c r="U888" s="7"/>
    </row>
    <row r="889" spans="1:21">
      <c r="A889" s="7"/>
      <c r="B889" s="7"/>
      <c r="C889" s="7"/>
      <c r="D889" s="7"/>
      <c r="E889" s="7"/>
      <c r="F889" s="7"/>
      <c r="G889" s="7"/>
      <c r="H889" s="7"/>
      <c r="I889" s="7"/>
      <c r="J889" s="7"/>
      <c r="K889" s="7"/>
      <c r="L889" s="7"/>
      <c r="N889" s="7"/>
      <c r="O889" s="7"/>
      <c r="Q889" s="7"/>
      <c r="R889" s="7"/>
      <c r="S889" s="7"/>
      <c r="T889" s="7"/>
      <c r="U889" s="7"/>
    </row>
    <row r="890" spans="1:21">
      <c r="A890" s="7"/>
      <c r="B890" s="7"/>
      <c r="C890" s="7"/>
      <c r="D890" s="7"/>
      <c r="E890" s="7"/>
      <c r="F890" s="7"/>
      <c r="G890" s="7"/>
      <c r="H890" s="7"/>
      <c r="I890" s="7"/>
      <c r="J890" s="7"/>
      <c r="K890" s="7"/>
      <c r="L890" s="7"/>
      <c r="N890" s="7"/>
      <c r="O890" s="7"/>
      <c r="Q890" s="7"/>
      <c r="R890" s="7"/>
      <c r="S890" s="7"/>
      <c r="T890" s="7"/>
      <c r="U890" s="7"/>
    </row>
    <row r="891" spans="1:21">
      <c r="A891" s="7"/>
      <c r="B891" s="7"/>
      <c r="C891" s="7"/>
      <c r="D891" s="7"/>
      <c r="E891" s="7"/>
      <c r="F891" s="7"/>
      <c r="G891" s="7"/>
      <c r="H891" s="7"/>
      <c r="I891" s="7"/>
      <c r="J891" s="7"/>
      <c r="K891" s="7"/>
      <c r="L891" s="7"/>
      <c r="N891" s="7"/>
      <c r="O891" s="7"/>
      <c r="Q891" s="7"/>
      <c r="R891" s="7"/>
      <c r="S891" s="7"/>
      <c r="T891" s="7"/>
      <c r="U891" s="7"/>
    </row>
    <row r="892" spans="1:21">
      <c r="A892" s="7"/>
      <c r="B892" s="7"/>
      <c r="C892" s="7"/>
      <c r="D892" s="7"/>
      <c r="E892" s="7"/>
      <c r="F892" s="7"/>
      <c r="G892" s="7"/>
      <c r="H892" s="7"/>
      <c r="I892" s="7"/>
      <c r="J892" s="7"/>
      <c r="K892" s="7"/>
      <c r="L892" s="7"/>
      <c r="N892" s="7"/>
      <c r="O892" s="7"/>
      <c r="Q892" s="7"/>
      <c r="R892" s="7"/>
      <c r="S892" s="7"/>
      <c r="T892" s="7"/>
      <c r="U892" s="7"/>
    </row>
    <row r="893" spans="1:21">
      <c r="A893" s="7"/>
      <c r="B893" s="7"/>
      <c r="C893" s="7"/>
      <c r="D893" s="7"/>
      <c r="E893" s="7"/>
      <c r="F893" s="7"/>
      <c r="G893" s="7"/>
      <c r="H893" s="7"/>
      <c r="I893" s="7"/>
      <c r="J893" s="7"/>
      <c r="K893" s="7"/>
      <c r="L893" s="7"/>
      <c r="N893" s="7"/>
      <c r="O893" s="7"/>
      <c r="Q893" s="7"/>
      <c r="R893" s="7"/>
      <c r="S893" s="7"/>
      <c r="T893" s="7"/>
      <c r="U893" s="7"/>
    </row>
    <row r="894" spans="1:21">
      <c r="A894" s="7"/>
      <c r="B894" s="7"/>
      <c r="C894" s="7"/>
      <c r="D894" s="7"/>
      <c r="E894" s="7"/>
      <c r="F894" s="7"/>
      <c r="G894" s="7"/>
      <c r="H894" s="7"/>
      <c r="I894" s="7"/>
      <c r="J894" s="7"/>
      <c r="K894" s="7"/>
      <c r="L894" s="7"/>
      <c r="N894" s="7"/>
      <c r="O894" s="7"/>
      <c r="Q894" s="7"/>
      <c r="R894" s="7"/>
      <c r="S894" s="7"/>
      <c r="T894" s="7"/>
      <c r="U894" s="7"/>
    </row>
    <row r="895" spans="1:21">
      <c r="A895" s="7"/>
      <c r="B895" s="7"/>
      <c r="C895" s="7"/>
      <c r="D895" s="7"/>
      <c r="E895" s="7"/>
      <c r="F895" s="7"/>
      <c r="G895" s="7"/>
      <c r="H895" s="7"/>
      <c r="I895" s="7"/>
      <c r="J895" s="7"/>
      <c r="K895" s="7"/>
      <c r="L895" s="7"/>
      <c r="N895" s="7"/>
      <c r="O895" s="7"/>
      <c r="Q895" s="7"/>
      <c r="R895" s="7"/>
      <c r="S895" s="7"/>
      <c r="T895" s="7"/>
      <c r="U895" s="7"/>
    </row>
    <row r="896" spans="1:21">
      <c r="A896" s="7"/>
      <c r="B896" s="7"/>
      <c r="C896" s="7"/>
      <c r="D896" s="7"/>
      <c r="E896" s="7"/>
      <c r="F896" s="7"/>
      <c r="G896" s="7"/>
      <c r="H896" s="7"/>
      <c r="I896" s="7"/>
      <c r="J896" s="7"/>
      <c r="K896" s="7"/>
      <c r="L896" s="7"/>
      <c r="N896" s="7"/>
      <c r="O896" s="7"/>
      <c r="Q896" s="7"/>
      <c r="R896" s="7"/>
      <c r="S896" s="7"/>
      <c r="T896" s="7"/>
      <c r="U896" s="7"/>
    </row>
    <row r="897" spans="1:21">
      <c r="A897" s="7"/>
      <c r="B897" s="7"/>
      <c r="C897" s="7"/>
      <c r="D897" s="7"/>
      <c r="E897" s="7"/>
      <c r="F897" s="7"/>
      <c r="G897" s="7"/>
      <c r="H897" s="7"/>
      <c r="I897" s="7"/>
      <c r="J897" s="7"/>
      <c r="K897" s="7"/>
      <c r="L897" s="7"/>
      <c r="N897" s="7"/>
      <c r="O897" s="7"/>
      <c r="Q897" s="7"/>
      <c r="R897" s="7"/>
      <c r="S897" s="7"/>
      <c r="T897" s="7"/>
      <c r="U897" s="7"/>
    </row>
    <row r="898" spans="1:21">
      <c r="A898" s="7"/>
      <c r="B898" s="7"/>
      <c r="C898" s="7"/>
      <c r="D898" s="7"/>
      <c r="E898" s="7"/>
      <c r="F898" s="7"/>
      <c r="G898" s="7"/>
      <c r="H898" s="7"/>
      <c r="I898" s="7"/>
      <c r="J898" s="7"/>
      <c r="K898" s="7"/>
      <c r="L898" s="7"/>
      <c r="N898" s="7"/>
      <c r="O898" s="7"/>
      <c r="Q898" s="7"/>
      <c r="R898" s="7"/>
      <c r="S898" s="7"/>
      <c r="T898" s="7"/>
      <c r="U898" s="7"/>
    </row>
    <row r="899" spans="1:21">
      <c r="A899" s="7"/>
      <c r="B899" s="7"/>
      <c r="C899" s="7"/>
      <c r="D899" s="7"/>
      <c r="E899" s="7"/>
      <c r="F899" s="7"/>
      <c r="G899" s="7"/>
      <c r="H899" s="7"/>
      <c r="I899" s="7"/>
      <c r="J899" s="7"/>
      <c r="K899" s="7"/>
      <c r="L899" s="7"/>
      <c r="N899" s="7"/>
      <c r="O899" s="7"/>
      <c r="Q899" s="7"/>
      <c r="R899" s="7"/>
      <c r="S899" s="7"/>
      <c r="T899" s="7"/>
      <c r="U899" s="7"/>
    </row>
    <row r="900" spans="1:21">
      <c r="A900" s="7"/>
      <c r="B900" s="7"/>
      <c r="C900" s="7"/>
      <c r="D900" s="7"/>
      <c r="E900" s="7"/>
      <c r="F900" s="7"/>
      <c r="G900" s="7"/>
      <c r="H900" s="7"/>
      <c r="I900" s="7"/>
      <c r="J900" s="7"/>
      <c r="K900" s="7"/>
      <c r="L900" s="7"/>
      <c r="N900" s="7"/>
      <c r="O900" s="7"/>
      <c r="Q900" s="7"/>
      <c r="R900" s="7"/>
      <c r="S900" s="7"/>
      <c r="T900" s="7"/>
      <c r="U900" s="7"/>
    </row>
    <row r="901" spans="1:21">
      <c r="A901" s="7"/>
      <c r="B901" s="7"/>
      <c r="C901" s="7"/>
      <c r="D901" s="7"/>
      <c r="E901" s="7"/>
      <c r="F901" s="7"/>
      <c r="G901" s="7"/>
      <c r="H901" s="7"/>
      <c r="I901" s="7"/>
      <c r="J901" s="7"/>
      <c r="K901" s="7"/>
      <c r="L901" s="7"/>
      <c r="N901" s="7"/>
      <c r="O901" s="7"/>
      <c r="Q901" s="7"/>
      <c r="R901" s="7"/>
      <c r="S901" s="7"/>
      <c r="T901" s="7"/>
      <c r="U901" s="7"/>
    </row>
    <row r="902" spans="1:21">
      <c r="A902" s="7"/>
      <c r="B902" s="7"/>
      <c r="C902" s="7"/>
      <c r="D902" s="7"/>
      <c r="E902" s="7"/>
      <c r="F902" s="7"/>
      <c r="G902" s="7"/>
      <c r="H902" s="7"/>
      <c r="I902" s="7"/>
      <c r="J902" s="7"/>
      <c r="K902" s="7"/>
      <c r="L902" s="7"/>
      <c r="N902" s="7"/>
      <c r="O902" s="7"/>
      <c r="Q902" s="7"/>
      <c r="R902" s="7"/>
      <c r="S902" s="7"/>
      <c r="T902" s="7"/>
      <c r="U902" s="7"/>
    </row>
    <row r="903" spans="1:21">
      <c r="A903" s="7"/>
      <c r="B903" s="7"/>
      <c r="C903" s="7"/>
      <c r="D903" s="7"/>
      <c r="E903" s="7"/>
      <c r="F903" s="7"/>
      <c r="G903" s="7"/>
      <c r="H903" s="7"/>
      <c r="I903" s="7"/>
      <c r="J903" s="7"/>
      <c r="K903" s="7"/>
      <c r="L903" s="7"/>
      <c r="N903" s="7"/>
      <c r="O903" s="7"/>
      <c r="Q903" s="7"/>
      <c r="R903" s="7"/>
      <c r="S903" s="7"/>
      <c r="T903" s="7"/>
      <c r="U903" s="7"/>
    </row>
    <row r="904" spans="1:21">
      <c r="A904" s="7"/>
      <c r="B904" s="7"/>
      <c r="C904" s="7"/>
      <c r="D904" s="7"/>
      <c r="E904" s="7"/>
      <c r="F904" s="7"/>
      <c r="G904" s="7"/>
      <c r="H904" s="7"/>
      <c r="I904" s="7"/>
      <c r="J904" s="7"/>
      <c r="K904" s="7"/>
      <c r="L904" s="7"/>
      <c r="N904" s="7"/>
      <c r="O904" s="7"/>
      <c r="Q904" s="7"/>
      <c r="R904" s="7"/>
      <c r="S904" s="7"/>
      <c r="T904" s="7"/>
      <c r="U904" s="7"/>
    </row>
    <row r="905" spans="1:21">
      <c r="A905" s="7"/>
      <c r="B905" s="7"/>
      <c r="C905" s="7"/>
      <c r="D905" s="7"/>
      <c r="E905" s="7"/>
      <c r="F905" s="7"/>
      <c r="G905" s="7"/>
      <c r="H905" s="7"/>
      <c r="I905" s="7"/>
      <c r="J905" s="7"/>
      <c r="K905" s="7"/>
      <c r="L905" s="7"/>
      <c r="N905" s="7"/>
      <c r="O905" s="7"/>
      <c r="Q905" s="7"/>
      <c r="R905" s="7"/>
      <c r="S905" s="7"/>
      <c r="T905" s="7"/>
      <c r="U905" s="7"/>
    </row>
    <row r="906" spans="1:21">
      <c r="A906" s="7"/>
      <c r="B906" s="7"/>
      <c r="C906" s="7"/>
      <c r="D906" s="7"/>
      <c r="E906" s="7"/>
      <c r="F906" s="7"/>
      <c r="G906" s="7"/>
      <c r="H906" s="7"/>
      <c r="I906" s="7"/>
      <c r="J906" s="7"/>
      <c r="K906" s="7"/>
      <c r="L906" s="7"/>
      <c r="N906" s="7"/>
      <c r="O906" s="7"/>
      <c r="Q906" s="7"/>
      <c r="R906" s="7"/>
      <c r="S906" s="7"/>
      <c r="T906" s="7"/>
      <c r="U906" s="7"/>
    </row>
    <row r="907" spans="1:21">
      <c r="A907" s="7"/>
      <c r="B907" s="7"/>
      <c r="C907" s="7"/>
      <c r="D907" s="7"/>
      <c r="E907" s="7"/>
      <c r="F907" s="7"/>
      <c r="G907" s="7"/>
      <c r="H907" s="7"/>
      <c r="I907" s="7"/>
      <c r="J907" s="7"/>
      <c r="K907" s="7"/>
      <c r="L907" s="7"/>
      <c r="N907" s="7"/>
      <c r="O907" s="7"/>
      <c r="Q907" s="7"/>
      <c r="R907" s="7"/>
      <c r="S907" s="7"/>
      <c r="T907" s="7"/>
      <c r="U907" s="7"/>
    </row>
    <row r="908" spans="1:21">
      <c r="A908" s="7"/>
      <c r="B908" s="7"/>
      <c r="C908" s="7"/>
      <c r="D908" s="7"/>
      <c r="E908" s="7"/>
      <c r="F908" s="7"/>
      <c r="G908" s="7"/>
      <c r="H908" s="7"/>
      <c r="I908" s="7"/>
      <c r="J908" s="7"/>
      <c r="K908" s="7"/>
      <c r="L908" s="7"/>
      <c r="N908" s="7"/>
      <c r="O908" s="7"/>
      <c r="Q908" s="7"/>
      <c r="R908" s="7"/>
      <c r="S908" s="7"/>
      <c r="T908" s="7"/>
      <c r="U908" s="7"/>
    </row>
    <row r="909" spans="1:21">
      <c r="A909" s="7"/>
      <c r="B909" s="7"/>
      <c r="C909" s="7"/>
      <c r="D909" s="7"/>
      <c r="E909" s="7"/>
      <c r="F909" s="7"/>
      <c r="G909" s="7"/>
      <c r="H909" s="7"/>
      <c r="I909" s="7"/>
      <c r="J909" s="7"/>
      <c r="K909" s="7"/>
      <c r="L909" s="7"/>
      <c r="N909" s="7"/>
      <c r="O909" s="7"/>
      <c r="Q909" s="7"/>
      <c r="R909" s="7"/>
      <c r="S909" s="7"/>
      <c r="T909" s="7"/>
      <c r="U909" s="7"/>
    </row>
    <row r="910" spans="1:21">
      <c r="A910" s="7"/>
      <c r="B910" s="7"/>
      <c r="C910" s="7"/>
      <c r="D910" s="7"/>
      <c r="E910" s="7"/>
      <c r="F910" s="7"/>
      <c r="G910" s="7"/>
      <c r="H910" s="7"/>
      <c r="I910" s="7"/>
      <c r="J910" s="7"/>
      <c r="K910" s="7"/>
      <c r="L910" s="7"/>
      <c r="N910" s="7"/>
      <c r="O910" s="7"/>
      <c r="Q910" s="7"/>
      <c r="R910" s="7"/>
      <c r="S910" s="7"/>
      <c r="T910" s="7"/>
      <c r="U910" s="7"/>
    </row>
    <row r="911" spans="1:21">
      <c r="A911" s="7"/>
      <c r="B911" s="7"/>
      <c r="C911" s="7"/>
      <c r="D911" s="7"/>
      <c r="E911" s="7"/>
      <c r="F911" s="7"/>
      <c r="G911" s="7"/>
      <c r="H911" s="7"/>
      <c r="I911" s="7"/>
      <c r="J911" s="7"/>
      <c r="K911" s="7"/>
      <c r="L911" s="7"/>
      <c r="N911" s="7"/>
      <c r="O911" s="7"/>
      <c r="Q911" s="7"/>
      <c r="R911" s="7"/>
      <c r="S911" s="7"/>
      <c r="T911" s="7"/>
      <c r="U911" s="7"/>
    </row>
    <row r="912" spans="1:21">
      <c r="A912" s="7"/>
      <c r="B912" s="7"/>
      <c r="C912" s="7"/>
      <c r="D912" s="7"/>
      <c r="E912" s="7"/>
      <c r="F912" s="7"/>
      <c r="G912" s="7"/>
      <c r="H912" s="7"/>
      <c r="I912" s="7"/>
      <c r="J912" s="7"/>
      <c r="K912" s="7"/>
      <c r="L912" s="7"/>
      <c r="N912" s="7"/>
      <c r="O912" s="7"/>
      <c r="Q912" s="7"/>
      <c r="R912" s="7"/>
      <c r="S912" s="7"/>
      <c r="T912" s="7"/>
      <c r="U912" s="7"/>
    </row>
    <row r="913" spans="1:21">
      <c r="A913" s="7"/>
      <c r="B913" s="7"/>
      <c r="C913" s="7"/>
      <c r="D913" s="7"/>
      <c r="E913" s="7"/>
      <c r="F913" s="7"/>
      <c r="G913" s="7"/>
      <c r="H913" s="7"/>
      <c r="I913" s="7"/>
      <c r="J913" s="7"/>
      <c r="K913" s="7"/>
      <c r="L913" s="7"/>
      <c r="N913" s="7"/>
      <c r="O913" s="7"/>
      <c r="Q913" s="7"/>
      <c r="R913" s="7"/>
      <c r="S913" s="7"/>
      <c r="T913" s="7"/>
      <c r="U913" s="7"/>
    </row>
    <row r="914" spans="1:21">
      <c r="A914" s="7"/>
      <c r="B914" s="7"/>
      <c r="C914" s="7"/>
      <c r="D914" s="7"/>
      <c r="E914" s="7"/>
      <c r="F914" s="7"/>
      <c r="G914" s="7"/>
      <c r="H914" s="7"/>
      <c r="I914" s="7"/>
      <c r="J914" s="7"/>
      <c r="K914" s="7"/>
      <c r="L914" s="7"/>
      <c r="N914" s="7"/>
      <c r="O914" s="7"/>
      <c r="Q914" s="7"/>
      <c r="R914" s="7"/>
      <c r="S914" s="7"/>
      <c r="T914" s="7"/>
      <c r="U914" s="7"/>
    </row>
    <row r="915" spans="1:21">
      <c r="A915" s="7"/>
      <c r="B915" s="7"/>
      <c r="C915" s="7"/>
      <c r="D915" s="7"/>
      <c r="E915" s="7"/>
      <c r="F915" s="7"/>
      <c r="G915" s="7"/>
      <c r="H915" s="7"/>
      <c r="I915" s="7"/>
      <c r="J915" s="7"/>
      <c r="K915" s="7"/>
      <c r="L915" s="7"/>
      <c r="N915" s="7"/>
      <c r="O915" s="7"/>
      <c r="Q915" s="7"/>
      <c r="R915" s="7"/>
      <c r="S915" s="7"/>
      <c r="T915" s="7"/>
      <c r="U915" s="7"/>
    </row>
    <row r="916" spans="1:21">
      <c r="A916" s="7"/>
      <c r="B916" s="7"/>
      <c r="C916" s="7"/>
      <c r="D916" s="7"/>
      <c r="E916" s="7"/>
      <c r="F916" s="7"/>
      <c r="G916" s="7"/>
      <c r="H916" s="7"/>
      <c r="I916" s="7"/>
      <c r="J916" s="7"/>
      <c r="K916" s="7"/>
      <c r="L916" s="7"/>
      <c r="N916" s="7"/>
      <c r="O916" s="7"/>
      <c r="Q916" s="7"/>
      <c r="R916" s="7"/>
      <c r="S916" s="7"/>
      <c r="T916" s="7"/>
      <c r="U916" s="7"/>
    </row>
    <row r="917" spans="1:21">
      <c r="A917" s="7"/>
      <c r="B917" s="7"/>
      <c r="C917" s="7"/>
      <c r="D917" s="7"/>
      <c r="E917" s="7"/>
      <c r="F917" s="7"/>
      <c r="G917" s="7"/>
      <c r="H917" s="7"/>
      <c r="I917" s="7"/>
      <c r="J917" s="7"/>
      <c r="K917" s="7"/>
      <c r="L917" s="7"/>
      <c r="N917" s="7"/>
      <c r="O917" s="7"/>
      <c r="Q917" s="7"/>
      <c r="R917" s="7"/>
      <c r="S917" s="7"/>
      <c r="T917" s="7"/>
      <c r="U917" s="7"/>
    </row>
    <row r="918" spans="1:21">
      <c r="A918" s="7"/>
      <c r="B918" s="7"/>
      <c r="C918" s="7"/>
      <c r="D918" s="7"/>
      <c r="E918" s="7"/>
      <c r="F918" s="7"/>
      <c r="G918" s="7"/>
      <c r="H918" s="7"/>
      <c r="I918" s="7"/>
      <c r="J918" s="7"/>
      <c r="K918" s="7"/>
      <c r="L918" s="7"/>
      <c r="N918" s="7"/>
      <c r="O918" s="7"/>
      <c r="Q918" s="7"/>
      <c r="R918" s="7"/>
      <c r="S918" s="7"/>
      <c r="T918" s="7"/>
      <c r="U918" s="7"/>
    </row>
    <row r="919" spans="1:21">
      <c r="A919" s="7"/>
      <c r="B919" s="7"/>
      <c r="C919" s="7"/>
      <c r="D919" s="7"/>
      <c r="E919" s="7"/>
      <c r="F919" s="7"/>
      <c r="G919" s="7"/>
      <c r="H919" s="7"/>
      <c r="I919" s="7"/>
      <c r="J919" s="7"/>
      <c r="K919" s="7"/>
      <c r="L919" s="7"/>
      <c r="N919" s="7"/>
      <c r="O919" s="7"/>
      <c r="Q919" s="7"/>
      <c r="R919" s="7"/>
      <c r="S919" s="7"/>
      <c r="T919" s="7"/>
      <c r="U919" s="7"/>
    </row>
    <row r="920" spans="1:21">
      <c r="A920" s="7"/>
      <c r="B920" s="7"/>
      <c r="C920" s="7"/>
      <c r="D920" s="7"/>
      <c r="E920" s="7"/>
      <c r="F920" s="7"/>
      <c r="G920" s="7"/>
      <c r="H920" s="7"/>
      <c r="I920" s="7"/>
      <c r="J920" s="7"/>
      <c r="K920" s="7"/>
      <c r="L920" s="7"/>
      <c r="N920" s="7"/>
      <c r="O920" s="7"/>
      <c r="Q920" s="7"/>
      <c r="R920" s="7"/>
      <c r="S920" s="7"/>
      <c r="T920" s="7"/>
      <c r="U920" s="7"/>
    </row>
    <row r="921" spans="1:21">
      <c r="A921" s="7"/>
      <c r="B921" s="7"/>
      <c r="C921" s="7"/>
      <c r="D921" s="7"/>
      <c r="E921" s="7"/>
      <c r="F921" s="7"/>
      <c r="G921" s="7"/>
      <c r="H921" s="7"/>
      <c r="I921" s="7"/>
      <c r="J921" s="7"/>
      <c r="K921" s="7"/>
      <c r="L921" s="7"/>
      <c r="N921" s="7"/>
      <c r="O921" s="7"/>
      <c r="Q921" s="7"/>
      <c r="R921" s="7"/>
      <c r="S921" s="7"/>
      <c r="T921" s="7"/>
      <c r="U921" s="7"/>
    </row>
    <row r="922" spans="1:21">
      <c r="A922" s="7"/>
      <c r="B922" s="7"/>
      <c r="C922" s="7"/>
      <c r="D922" s="7"/>
      <c r="E922" s="7"/>
      <c r="F922" s="7"/>
      <c r="G922" s="7"/>
      <c r="H922" s="7"/>
      <c r="I922" s="7"/>
      <c r="J922" s="7"/>
      <c r="K922" s="7"/>
      <c r="L922" s="7"/>
      <c r="N922" s="7"/>
      <c r="O922" s="7"/>
      <c r="Q922" s="7"/>
      <c r="R922" s="7"/>
      <c r="S922" s="7"/>
      <c r="T922" s="7"/>
      <c r="U922" s="7"/>
    </row>
    <row r="923" spans="1:21">
      <c r="A923" s="7"/>
      <c r="B923" s="7"/>
      <c r="C923" s="7"/>
      <c r="D923" s="7"/>
      <c r="E923" s="7"/>
      <c r="F923" s="7"/>
      <c r="G923" s="7"/>
      <c r="H923" s="7"/>
      <c r="I923" s="7"/>
      <c r="J923" s="7"/>
      <c r="K923" s="7"/>
      <c r="L923" s="7"/>
      <c r="N923" s="7"/>
      <c r="O923" s="7"/>
      <c r="Q923" s="7"/>
      <c r="R923" s="7"/>
      <c r="S923" s="7"/>
      <c r="T923" s="7"/>
      <c r="U923" s="7"/>
    </row>
    <row r="924" spans="1:21">
      <c r="A924" s="7"/>
      <c r="B924" s="7"/>
      <c r="C924" s="7"/>
      <c r="D924" s="7"/>
      <c r="E924" s="7"/>
      <c r="F924" s="7"/>
      <c r="G924" s="7"/>
      <c r="H924" s="7"/>
      <c r="I924" s="7"/>
      <c r="J924" s="7"/>
      <c r="K924" s="7"/>
      <c r="L924" s="7"/>
      <c r="N924" s="7"/>
      <c r="O924" s="7"/>
      <c r="Q924" s="7"/>
      <c r="R924" s="7"/>
      <c r="S924" s="7"/>
      <c r="T924" s="7"/>
      <c r="U924" s="7"/>
    </row>
    <row r="925" spans="1:21">
      <c r="A925" s="7"/>
      <c r="B925" s="7"/>
      <c r="C925" s="7"/>
      <c r="D925" s="7"/>
      <c r="E925" s="7"/>
      <c r="F925" s="7"/>
      <c r="G925" s="7"/>
      <c r="H925" s="7"/>
      <c r="I925" s="7"/>
      <c r="J925" s="7"/>
      <c r="K925" s="7"/>
      <c r="L925" s="7"/>
      <c r="N925" s="7"/>
      <c r="O925" s="7"/>
      <c r="Q925" s="7"/>
      <c r="R925" s="7"/>
      <c r="S925" s="7"/>
      <c r="T925" s="7"/>
      <c r="U925" s="7"/>
    </row>
    <row r="926" spans="1:21">
      <c r="A926" s="7"/>
      <c r="B926" s="7"/>
      <c r="C926" s="7"/>
      <c r="D926" s="7"/>
      <c r="E926" s="7"/>
      <c r="F926" s="7"/>
      <c r="G926" s="7"/>
      <c r="H926" s="7"/>
      <c r="I926" s="7"/>
      <c r="J926" s="7"/>
      <c r="K926" s="7"/>
      <c r="L926" s="7"/>
      <c r="N926" s="7"/>
      <c r="O926" s="7"/>
      <c r="Q926" s="7"/>
      <c r="R926" s="7"/>
      <c r="S926" s="7"/>
      <c r="T926" s="7"/>
      <c r="U926" s="7"/>
    </row>
    <row r="927" spans="1:21">
      <c r="A927" s="7"/>
      <c r="B927" s="7"/>
      <c r="C927" s="7"/>
      <c r="D927" s="7"/>
      <c r="E927" s="7"/>
      <c r="F927" s="7"/>
      <c r="G927" s="7"/>
      <c r="H927" s="7"/>
      <c r="I927" s="7"/>
      <c r="J927" s="7"/>
      <c r="K927" s="7"/>
      <c r="L927" s="7"/>
      <c r="N927" s="7"/>
      <c r="O927" s="7"/>
      <c r="Q927" s="7"/>
      <c r="R927" s="7"/>
      <c r="S927" s="7"/>
      <c r="T927" s="7"/>
      <c r="U927" s="7"/>
    </row>
    <row r="928" spans="1:21">
      <c r="A928" s="7"/>
      <c r="B928" s="7"/>
      <c r="C928" s="7"/>
      <c r="D928" s="7"/>
      <c r="E928" s="7"/>
      <c r="F928" s="7"/>
      <c r="G928" s="7"/>
      <c r="H928" s="7"/>
      <c r="I928" s="7"/>
      <c r="J928" s="7"/>
      <c r="K928" s="7"/>
      <c r="L928" s="7"/>
      <c r="N928" s="7"/>
      <c r="O928" s="7"/>
      <c r="Q928" s="7"/>
      <c r="R928" s="7"/>
      <c r="S928" s="7"/>
      <c r="T928" s="7"/>
      <c r="U928" s="7"/>
    </row>
    <row r="929" spans="1:21">
      <c r="A929" s="7"/>
      <c r="B929" s="7"/>
      <c r="C929" s="7"/>
      <c r="D929" s="7"/>
      <c r="E929" s="7"/>
      <c r="F929" s="7"/>
      <c r="G929" s="7"/>
      <c r="H929" s="7"/>
      <c r="I929" s="7"/>
      <c r="J929" s="7"/>
      <c r="K929" s="7"/>
      <c r="L929" s="7"/>
      <c r="N929" s="7"/>
      <c r="O929" s="7"/>
      <c r="Q929" s="7"/>
      <c r="R929" s="7"/>
      <c r="S929" s="7"/>
      <c r="T929" s="7"/>
      <c r="U929" s="7"/>
    </row>
    <row r="930" spans="1:21">
      <c r="A930" s="7"/>
      <c r="B930" s="7"/>
      <c r="C930" s="7"/>
      <c r="D930" s="7"/>
      <c r="E930" s="7"/>
      <c r="F930" s="7"/>
      <c r="G930" s="7"/>
      <c r="H930" s="7"/>
      <c r="I930" s="7"/>
      <c r="J930" s="7"/>
      <c r="K930" s="7"/>
      <c r="L930" s="7"/>
      <c r="N930" s="7"/>
      <c r="O930" s="7"/>
      <c r="Q930" s="7"/>
      <c r="R930" s="7"/>
      <c r="S930" s="7"/>
      <c r="T930" s="7"/>
      <c r="U930" s="7"/>
    </row>
    <row r="931" spans="1:21">
      <c r="A931" s="7"/>
      <c r="B931" s="7"/>
      <c r="C931" s="7"/>
      <c r="D931" s="7"/>
      <c r="E931" s="7"/>
      <c r="F931" s="7"/>
      <c r="G931" s="7"/>
      <c r="H931" s="7"/>
      <c r="I931" s="7"/>
      <c r="J931" s="7"/>
      <c r="K931" s="7"/>
      <c r="L931" s="7"/>
      <c r="N931" s="7"/>
      <c r="O931" s="7"/>
      <c r="Q931" s="7"/>
      <c r="R931" s="7"/>
      <c r="S931" s="7"/>
      <c r="T931" s="7"/>
      <c r="U931" s="7"/>
    </row>
    <row r="932" spans="1:21">
      <c r="A932" s="7"/>
      <c r="B932" s="7"/>
      <c r="C932" s="7"/>
      <c r="D932" s="7"/>
      <c r="E932" s="7"/>
      <c r="F932" s="7"/>
      <c r="G932" s="7"/>
      <c r="H932" s="7"/>
      <c r="I932" s="7"/>
      <c r="J932" s="7"/>
      <c r="K932" s="7"/>
      <c r="L932" s="7"/>
      <c r="N932" s="7"/>
      <c r="O932" s="7"/>
      <c r="Q932" s="7"/>
      <c r="R932" s="7"/>
      <c r="S932" s="7"/>
      <c r="T932" s="7"/>
      <c r="U932" s="7"/>
    </row>
    <row r="933" spans="1:21">
      <c r="A933" s="7"/>
      <c r="B933" s="7"/>
      <c r="C933" s="7"/>
      <c r="D933" s="7"/>
      <c r="E933" s="7"/>
      <c r="F933" s="7"/>
      <c r="G933" s="7"/>
      <c r="H933" s="7"/>
      <c r="I933" s="7"/>
      <c r="J933" s="7"/>
      <c r="K933" s="7"/>
      <c r="L933" s="7"/>
      <c r="N933" s="7"/>
      <c r="O933" s="7"/>
      <c r="Q933" s="7"/>
      <c r="R933" s="7"/>
      <c r="S933" s="7"/>
      <c r="T933" s="7"/>
      <c r="U933" s="7"/>
    </row>
    <row r="934" spans="1:21">
      <c r="A934" s="7"/>
      <c r="B934" s="7"/>
      <c r="C934" s="7"/>
      <c r="D934" s="7"/>
      <c r="E934" s="7"/>
      <c r="F934" s="7"/>
      <c r="G934" s="7"/>
      <c r="H934" s="7"/>
      <c r="I934" s="7"/>
      <c r="J934" s="7"/>
      <c r="K934" s="7"/>
      <c r="L934" s="7"/>
      <c r="N934" s="7"/>
      <c r="O934" s="7"/>
      <c r="Q934" s="7"/>
      <c r="R934" s="7"/>
      <c r="S934" s="7"/>
      <c r="T934" s="7"/>
      <c r="U934" s="7"/>
    </row>
    <row r="935" spans="1:21">
      <c r="A935" s="7"/>
      <c r="B935" s="7"/>
      <c r="C935" s="7"/>
      <c r="D935" s="7"/>
      <c r="E935" s="7"/>
      <c r="F935" s="7"/>
      <c r="G935" s="7"/>
      <c r="H935" s="7"/>
      <c r="I935" s="7"/>
      <c r="J935" s="7"/>
      <c r="K935" s="7"/>
      <c r="L935" s="7"/>
      <c r="N935" s="7"/>
      <c r="O935" s="7"/>
      <c r="Q935" s="7"/>
      <c r="R935" s="7"/>
      <c r="S935" s="7"/>
      <c r="T935" s="7"/>
      <c r="U935" s="7"/>
    </row>
    <row r="936" spans="1:21">
      <c r="A936" s="7"/>
      <c r="B936" s="7"/>
      <c r="C936" s="7"/>
      <c r="D936" s="7"/>
      <c r="E936" s="7"/>
      <c r="F936" s="7"/>
      <c r="G936" s="7"/>
      <c r="H936" s="7"/>
      <c r="I936" s="7"/>
      <c r="J936" s="7"/>
      <c r="K936" s="7"/>
      <c r="L936" s="7"/>
      <c r="N936" s="7"/>
      <c r="O936" s="7"/>
      <c r="Q936" s="7"/>
      <c r="R936" s="7"/>
      <c r="S936" s="7"/>
      <c r="T936" s="7"/>
      <c r="U936" s="7"/>
    </row>
    <row r="937" spans="1:21">
      <c r="A937" s="7"/>
      <c r="B937" s="7"/>
      <c r="C937" s="7"/>
      <c r="D937" s="7"/>
      <c r="E937" s="7"/>
      <c r="F937" s="7"/>
      <c r="G937" s="7"/>
      <c r="H937" s="7"/>
      <c r="I937" s="7"/>
      <c r="J937" s="7"/>
      <c r="K937" s="7"/>
      <c r="L937" s="7"/>
      <c r="N937" s="7"/>
      <c r="O937" s="7"/>
      <c r="Q937" s="7"/>
      <c r="R937" s="7"/>
      <c r="S937" s="7"/>
      <c r="T937" s="7"/>
      <c r="U937" s="7"/>
    </row>
    <row r="938" spans="1:21">
      <c r="A938" s="7"/>
      <c r="B938" s="7"/>
      <c r="C938" s="7"/>
      <c r="D938" s="7"/>
      <c r="E938" s="7"/>
      <c r="F938" s="7"/>
      <c r="G938" s="7"/>
      <c r="H938" s="7"/>
      <c r="I938" s="7"/>
      <c r="J938" s="7"/>
      <c r="K938" s="7"/>
      <c r="L938" s="7"/>
      <c r="N938" s="7"/>
      <c r="O938" s="7"/>
      <c r="Q938" s="7"/>
      <c r="R938" s="7"/>
      <c r="S938" s="7"/>
      <c r="T938" s="7"/>
      <c r="U938" s="7"/>
    </row>
    <row r="939" spans="1:21">
      <c r="A939" s="7"/>
      <c r="B939" s="7"/>
      <c r="C939" s="7"/>
      <c r="D939" s="7"/>
      <c r="E939" s="7"/>
      <c r="F939" s="7"/>
      <c r="G939" s="7"/>
      <c r="H939" s="7"/>
      <c r="I939" s="7"/>
      <c r="J939" s="7"/>
      <c r="K939" s="7"/>
      <c r="L939" s="7"/>
      <c r="N939" s="7"/>
      <c r="O939" s="7"/>
      <c r="Q939" s="7"/>
      <c r="R939" s="7"/>
      <c r="S939" s="7"/>
      <c r="T939" s="7"/>
      <c r="U939" s="7"/>
    </row>
    <row r="940" spans="1:21">
      <c r="A940" s="7"/>
      <c r="B940" s="7"/>
      <c r="C940" s="7"/>
      <c r="D940" s="7"/>
      <c r="E940" s="7"/>
      <c r="F940" s="7"/>
      <c r="G940" s="7"/>
      <c r="H940" s="7"/>
      <c r="I940" s="7"/>
      <c r="J940" s="7"/>
      <c r="K940" s="7"/>
      <c r="L940" s="7"/>
      <c r="N940" s="7"/>
      <c r="O940" s="7"/>
      <c r="Q940" s="7"/>
      <c r="R940" s="7"/>
      <c r="S940" s="7"/>
      <c r="T940" s="7"/>
      <c r="U940" s="7"/>
    </row>
    <row r="941" spans="1:21">
      <c r="A941" s="7"/>
      <c r="B941" s="7"/>
      <c r="C941" s="7"/>
      <c r="D941" s="7"/>
      <c r="E941" s="7"/>
      <c r="F941" s="7"/>
      <c r="G941" s="7"/>
      <c r="H941" s="7"/>
      <c r="I941" s="7"/>
      <c r="J941" s="7"/>
      <c r="K941" s="7"/>
      <c r="L941" s="7"/>
      <c r="N941" s="7"/>
      <c r="O941" s="7"/>
      <c r="Q941" s="7"/>
      <c r="R941" s="7"/>
      <c r="S941" s="7"/>
      <c r="T941" s="7"/>
      <c r="U941" s="7"/>
    </row>
    <row r="942" spans="1:21">
      <c r="A942" s="7"/>
      <c r="B942" s="7"/>
      <c r="C942" s="7"/>
      <c r="D942" s="7"/>
      <c r="E942" s="7"/>
      <c r="F942" s="7"/>
      <c r="G942" s="7"/>
      <c r="H942" s="7"/>
      <c r="I942" s="7"/>
      <c r="J942" s="7"/>
      <c r="K942" s="7"/>
      <c r="L942" s="7"/>
      <c r="N942" s="7"/>
      <c r="O942" s="7"/>
      <c r="Q942" s="7"/>
      <c r="R942" s="7"/>
      <c r="S942" s="7"/>
      <c r="T942" s="7"/>
      <c r="U942" s="7"/>
    </row>
    <row r="943" spans="1:21">
      <c r="A943" s="7"/>
      <c r="B943" s="7"/>
      <c r="C943" s="7"/>
      <c r="D943" s="7"/>
      <c r="E943" s="7"/>
      <c r="F943" s="7"/>
      <c r="G943" s="7"/>
      <c r="H943" s="7"/>
      <c r="I943" s="7"/>
      <c r="J943" s="7"/>
      <c r="K943" s="7"/>
      <c r="L943" s="7"/>
      <c r="N943" s="7"/>
      <c r="O943" s="7"/>
      <c r="Q943" s="7"/>
      <c r="R943" s="7"/>
      <c r="S943" s="7"/>
      <c r="T943" s="7"/>
      <c r="U943" s="7"/>
    </row>
    <row r="944" spans="1:21">
      <c r="A944" s="7"/>
      <c r="B944" s="7"/>
      <c r="C944" s="7"/>
      <c r="D944" s="7"/>
      <c r="E944" s="7"/>
      <c r="F944" s="7"/>
      <c r="G944" s="7"/>
      <c r="H944" s="7"/>
      <c r="I944" s="7"/>
      <c r="J944" s="7"/>
      <c r="K944" s="7"/>
      <c r="L944" s="7"/>
      <c r="N944" s="7"/>
      <c r="O944" s="7"/>
      <c r="Q944" s="7"/>
      <c r="R944" s="7"/>
      <c r="S944" s="7"/>
      <c r="T944" s="7"/>
      <c r="U944" s="7"/>
    </row>
    <row r="945" spans="1:21">
      <c r="A945" s="7"/>
      <c r="B945" s="7"/>
      <c r="C945" s="7"/>
      <c r="D945" s="7"/>
      <c r="E945" s="7"/>
      <c r="F945" s="7"/>
      <c r="G945" s="7"/>
      <c r="H945" s="7"/>
      <c r="I945" s="7"/>
      <c r="J945" s="7"/>
      <c r="K945" s="7"/>
      <c r="L945" s="7"/>
      <c r="N945" s="7"/>
      <c r="O945" s="7"/>
      <c r="Q945" s="7"/>
      <c r="R945" s="7"/>
      <c r="S945" s="7"/>
      <c r="T945" s="7"/>
      <c r="U945" s="7"/>
    </row>
    <row r="946" spans="1:21">
      <c r="A946" s="7"/>
      <c r="B946" s="7"/>
      <c r="C946" s="7"/>
      <c r="D946" s="7"/>
      <c r="E946" s="7"/>
      <c r="F946" s="7"/>
      <c r="G946" s="7"/>
      <c r="H946" s="7"/>
      <c r="I946" s="7"/>
      <c r="J946" s="7"/>
      <c r="K946" s="7"/>
      <c r="L946" s="7"/>
      <c r="N946" s="7"/>
      <c r="O946" s="7"/>
      <c r="Q946" s="7"/>
      <c r="R946" s="7"/>
      <c r="S946" s="7"/>
      <c r="T946" s="7"/>
      <c r="U946" s="7"/>
    </row>
    <row r="947" spans="1:21">
      <c r="A947" s="7"/>
      <c r="B947" s="7"/>
      <c r="C947" s="7"/>
      <c r="D947" s="7"/>
      <c r="E947" s="7"/>
      <c r="F947" s="7"/>
      <c r="G947" s="7"/>
      <c r="H947" s="7"/>
      <c r="I947" s="7"/>
      <c r="J947" s="7"/>
      <c r="K947" s="7"/>
      <c r="L947" s="7"/>
      <c r="N947" s="7"/>
      <c r="O947" s="7"/>
      <c r="Q947" s="7"/>
      <c r="R947" s="7"/>
      <c r="S947" s="7"/>
      <c r="T947" s="7"/>
      <c r="U947" s="7"/>
    </row>
    <row r="948" spans="1:21">
      <c r="A948" s="7"/>
      <c r="B948" s="7"/>
      <c r="C948" s="7"/>
      <c r="D948" s="7"/>
      <c r="E948" s="7"/>
      <c r="F948" s="7"/>
      <c r="G948" s="7"/>
      <c r="H948" s="7"/>
      <c r="I948" s="7"/>
      <c r="J948" s="7"/>
      <c r="K948" s="7"/>
      <c r="L948" s="7"/>
      <c r="N948" s="7"/>
      <c r="O948" s="7"/>
      <c r="Q948" s="7"/>
      <c r="R948" s="7"/>
      <c r="S948" s="7"/>
      <c r="T948" s="7"/>
      <c r="U948" s="7"/>
    </row>
    <row r="949" spans="1:21">
      <c r="A949" s="7"/>
      <c r="B949" s="7"/>
      <c r="C949" s="7"/>
      <c r="D949" s="7"/>
      <c r="E949" s="7"/>
      <c r="F949" s="7"/>
      <c r="G949" s="7"/>
      <c r="H949" s="7"/>
      <c r="I949" s="7"/>
      <c r="J949" s="7"/>
      <c r="K949" s="7"/>
      <c r="L949" s="7"/>
      <c r="N949" s="7"/>
      <c r="O949" s="7"/>
      <c r="Q949" s="7"/>
      <c r="R949" s="7"/>
      <c r="S949" s="7"/>
      <c r="T949" s="7"/>
      <c r="U949" s="7"/>
    </row>
    <row r="950" spans="1:21">
      <c r="A950" s="7"/>
      <c r="B950" s="7"/>
      <c r="C950" s="7"/>
      <c r="D950" s="7"/>
      <c r="E950" s="7"/>
      <c r="F950" s="7"/>
      <c r="G950" s="7"/>
      <c r="H950" s="7"/>
      <c r="I950" s="7"/>
      <c r="J950" s="7"/>
      <c r="K950" s="7"/>
      <c r="L950" s="7"/>
      <c r="N950" s="7"/>
      <c r="O950" s="7"/>
      <c r="Q950" s="7"/>
      <c r="R950" s="7"/>
      <c r="S950" s="7"/>
      <c r="T950" s="7"/>
      <c r="U950" s="7"/>
    </row>
    <row r="951" spans="1:21">
      <c r="A951" s="7"/>
      <c r="B951" s="7"/>
      <c r="C951" s="7"/>
      <c r="D951" s="7"/>
      <c r="E951" s="7"/>
      <c r="F951" s="7"/>
      <c r="G951" s="7"/>
      <c r="H951" s="7"/>
      <c r="I951" s="7"/>
      <c r="J951" s="7"/>
      <c r="K951" s="7"/>
      <c r="L951" s="7"/>
      <c r="N951" s="7"/>
      <c r="O951" s="7"/>
      <c r="Q951" s="7"/>
      <c r="R951" s="7"/>
      <c r="S951" s="7"/>
      <c r="T951" s="7"/>
      <c r="U951" s="7"/>
    </row>
    <row r="952" spans="1:21">
      <c r="A952" s="7"/>
      <c r="B952" s="7"/>
      <c r="C952" s="7"/>
      <c r="D952" s="7"/>
      <c r="E952" s="7"/>
      <c r="F952" s="7"/>
      <c r="G952" s="7"/>
      <c r="H952" s="7"/>
      <c r="I952" s="7"/>
      <c r="J952" s="7"/>
      <c r="K952" s="7"/>
      <c r="L952" s="7"/>
      <c r="N952" s="7"/>
      <c r="O952" s="7"/>
      <c r="Q952" s="7"/>
      <c r="R952" s="7"/>
      <c r="S952" s="7"/>
      <c r="T952" s="7"/>
      <c r="U952" s="7"/>
    </row>
    <row r="953" spans="1:21">
      <c r="A953" s="7"/>
      <c r="B953" s="7"/>
      <c r="C953" s="7"/>
      <c r="D953" s="7"/>
      <c r="E953" s="7"/>
      <c r="F953" s="7"/>
      <c r="G953" s="7"/>
      <c r="H953" s="7"/>
      <c r="I953" s="7"/>
      <c r="J953" s="7"/>
      <c r="K953" s="7"/>
      <c r="L953" s="7"/>
      <c r="N953" s="7"/>
      <c r="O953" s="7"/>
      <c r="Q953" s="7"/>
      <c r="R953" s="7"/>
      <c r="S953" s="7"/>
      <c r="T953" s="7"/>
      <c r="U953" s="7"/>
    </row>
    <row r="954" spans="1:21">
      <c r="A954" s="7"/>
      <c r="B954" s="7"/>
      <c r="C954" s="7"/>
      <c r="D954" s="7"/>
      <c r="E954" s="7"/>
      <c r="F954" s="7"/>
      <c r="G954" s="7"/>
      <c r="H954" s="7"/>
      <c r="I954" s="7"/>
      <c r="J954" s="7"/>
      <c r="K954" s="7"/>
      <c r="L954" s="7"/>
      <c r="N954" s="7"/>
      <c r="O954" s="7"/>
      <c r="Q954" s="7"/>
      <c r="R954" s="7"/>
      <c r="S954" s="7"/>
      <c r="T954" s="7"/>
      <c r="U954" s="7"/>
    </row>
    <row r="955" spans="1:21">
      <c r="A955" s="7"/>
      <c r="B955" s="7"/>
      <c r="C955" s="7"/>
      <c r="D955" s="7"/>
      <c r="E955" s="7"/>
      <c r="F955" s="7"/>
      <c r="G955" s="7"/>
      <c r="H955" s="7"/>
      <c r="I955" s="7"/>
      <c r="J955" s="7"/>
      <c r="K955" s="7"/>
      <c r="L955" s="7"/>
      <c r="N955" s="7"/>
      <c r="O955" s="7"/>
      <c r="Q955" s="7"/>
      <c r="R955" s="7"/>
      <c r="S955" s="7"/>
      <c r="T955" s="7"/>
      <c r="U955" s="7"/>
    </row>
    <row r="956" spans="1:21">
      <c r="A956" s="7"/>
      <c r="B956" s="7"/>
      <c r="C956" s="7"/>
      <c r="D956" s="7"/>
      <c r="E956" s="7"/>
      <c r="F956" s="7"/>
      <c r="G956" s="7"/>
      <c r="H956" s="7"/>
      <c r="I956" s="7"/>
      <c r="J956" s="7"/>
      <c r="K956" s="7"/>
      <c r="L956" s="7"/>
      <c r="N956" s="7"/>
      <c r="O956" s="7"/>
      <c r="Q956" s="7"/>
      <c r="R956" s="7"/>
      <c r="S956" s="7"/>
      <c r="T956" s="7"/>
      <c r="U956" s="7"/>
    </row>
    <row r="957" spans="1:21">
      <c r="A957" s="7"/>
      <c r="B957" s="7"/>
      <c r="C957" s="7"/>
      <c r="D957" s="7"/>
      <c r="E957" s="7"/>
      <c r="F957" s="7"/>
      <c r="G957" s="7"/>
      <c r="H957" s="7"/>
      <c r="I957" s="7"/>
      <c r="J957" s="7"/>
      <c r="K957" s="7"/>
      <c r="L957" s="7"/>
      <c r="N957" s="7"/>
      <c r="O957" s="7"/>
      <c r="Q957" s="7"/>
      <c r="R957" s="7"/>
      <c r="S957" s="7"/>
      <c r="T957" s="7"/>
      <c r="U957" s="7"/>
    </row>
    <row r="958" spans="1:21">
      <c r="A958" s="7"/>
      <c r="B958" s="7"/>
      <c r="C958" s="7"/>
      <c r="D958" s="7"/>
      <c r="E958" s="7"/>
      <c r="F958" s="7"/>
      <c r="G958" s="7"/>
      <c r="H958" s="7"/>
      <c r="I958" s="7"/>
      <c r="J958" s="7"/>
      <c r="K958" s="7"/>
      <c r="L958" s="7"/>
      <c r="N958" s="7"/>
      <c r="O958" s="7"/>
      <c r="Q958" s="7"/>
      <c r="R958" s="7"/>
      <c r="S958" s="7"/>
      <c r="T958" s="7"/>
      <c r="U958" s="7"/>
    </row>
    <row r="959" spans="1:21">
      <c r="A959" s="7"/>
      <c r="B959" s="7"/>
      <c r="C959" s="7"/>
      <c r="D959" s="7"/>
      <c r="E959" s="7"/>
      <c r="F959" s="7"/>
      <c r="G959" s="7"/>
      <c r="H959" s="7"/>
      <c r="I959" s="7"/>
      <c r="J959" s="7"/>
      <c r="K959" s="7"/>
      <c r="L959" s="7"/>
      <c r="N959" s="7"/>
      <c r="O959" s="7"/>
      <c r="Q959" s="7"/>
      <c r="R959" s="7"/>
      <c r="S959" s="7"/>
      <c r="T959" s="7"/>
      <c r="U959" s="7"/>
    </row>
    <row r="960" spans="1:21">
      <c r="A960" s="7"/>
      <c r="B960" s="7"/>
      <c r="C960" s="7"/>
      <c r="D960" s="7"/>
      <c r="E960" s="7"/>
      <c r="F960" s="7"/>
      <c r="G960" s="7"/>
      <c r="H960" s="7"/>
      <c r="I960" s="7"/>
      <c r="J960" s="7"/>
      <c r="K960" s="7"/>
      <c r="L960" s="7"/>
      <c r="N960" s="7"/>
      <c r="O960" s="7"/>
      <c r="Q960" s="7"/>
      <c r="R960" s="7"/>
      <c r="S960" s="7"/>
      <c r="T960" s="7"/>
      <c r="U960" s="7"/>
    </row>
    <row r="961" spans="1:21">
      <c r="A961" s="7"/>
      <c r="B961" s="7"/>
      <c r="C961" s="7"/>
      <c r="D961" s="7"/>
      <c r="E961" s="7"/>
      <c r="F961" s="7"/>
      <c r="G961" s="7"/>
      <c r="H961" s="7"/>
      <c r="I961" s="7"/>
      <c r="J961" s="7"/>
      <c r="K961" s="7"/>
      <c r="L961" s="7"/>
      <c r="N961" s="7"/>
      <c r="O961" s="7"/>
      <c r="Q961" s="7"/>
      <c r="R961" s="7"/>
      <c r="S961" s="7"/>
      <c r="T961" s="7"/>
      <c r="U961" s="7"/>
    </row>
    <row r="962" spans="1:21">
      <c r="A962" s="7"/>
      <c r="B962" s="7"/>
      <c r="C962" s="7"/>
      <c r="D962" s="7"/>
      <c r="E962" s="7"/>
      <c r="F962" s="7"/>
      <c r="G962" s="7"/>
      <c r="H962" s="7"/>
      <c r="I962" s="7"/>
      <c r="J962" s="7"/>
      <c r="K962" s="7"/>
      <c r="L962" s="7"/>
      <c r="N962" s="7"/>
      <c r="O962" s="7"/>
      <c r="Q962" s="7"/>
      <c r="R962" s="7"/>
      <c r="S962" s="7"/>
      <c r="T962" s="7"/>
      <c r="U962" s="7"/>
    </row>
    <row r="963" spans="1:21">
      <c r="A963" s="7"/>
      <c r="B963" s="7"/>
      <c r="C963" s="7"/>
      <c r="D963" s="7"/>
      <c r="E963" s="7"/>
      <c r="F963" s="7"/>
      <c r="G963" s="7"/>
      <c r="H963" s="7"/>
      <c r="I963" s="7"/>
      <c r="J963" s="7"/>
      <c r="K963" s="7"/>
      <c r="L963" s="7"/>
      <c r="N963" s="7"/>
      <c r="O963" s="7"/>
      <c r="Q963" s="7"/>
      <c r="R963" s="7"/>
      <c r="S963" s="7"/>
      <c r="T963" s="7"/>
      <c r="U963" s="7"/>
    </row>
    <row r="964" spans="1:21">
      <c r="A964" s="7"/>
      <c r="B964" s="7"/>
      <c r="C964" s="7"/>
      <c r="D964" s="7"/>
      <c r="E964" s="7"/>
      <c r="F964" s="7"/>
      <c r="G964" s="7"/>
      <c r="H964" s="7"/>
      <c r="I964" s="7"/>
      <c r="J964" s="7"/>
      <c r="K964" s="7"/>
      <c r="L964" s="7"/>
      <c r="N964" s="7"/>
      <c r="O964" s="7"/>
      <c r="Q964" s="7"/>
      <c r="R964" s="7"/>
      <c r="S964" s="7"/>
      <c r="T964" s="7"/>
      <c r="U964" s="7"/>
    </row>
    <row r="965" spans="1:21">
      <c r="A965" s="7"/>
      <c r="B965" s="7"/>
      <c r="C965" s="7"/>
      <c r="D965" s="7"/>
      <c r="E965" s="7"/>
      <c r="F965" s="7"/>
      <c r="G965" s="7"/>
      <c r="H965" s="7"/>
      <c r="I965" s="7"/>
      <c r="J965" s="7"/>
      <c r="K965" s="7"/>
      <c r="L965" s="7"/>
      <c r="N965" s="7"/>
      <c r="O965" s="7"/>
      <c r="Q965" s="7"/>
      <c r="R965" s="7"/>
      <c r="S965" s="7"/>
      <c r="T965" s="7"/>
      <c r="U965" s="7"/>
    </row>
    <row r="966" spans="1:21">
      <c r="A966" s="7"/>
      <c r="B966" s="7"/>
      <c r="C966" s="7"/>
      <c r="D966" s="7"/>
      <c r="E966" s="7"/>
      <c r="F966" s="7"/>
      <c r="G966" s="7"/>
      <c r="H966" s="7"/>
      <c r="I966" s="7"/>
      <c r="J966" s="7"/>
      <c r="K966" s="7"/>
      <c r="L966" s="7"/>
      <c r="N966" s="7"/>
      <c r="O966" s="7"/>
      <c r="Q966" s="7"/>
      <c r="R966" s="7"/>
      <c r="S966" s="7"/>
      <c r="T966" s="7"/>
      <c r="U966" s="7"/>
    </row>
    <row r="967" spans="1:21">
      <c r="A967" s="7"/>
      <c r="B967" s="7"/>
      <c r="C967" s="7"/>
      <c r="D967" s="7"/>
      <c r="E967" s="7"/>
      <c r="F967" s="7"/>
      <c r="G967" s="7"/>
      <c r="H967" s="7"/>
      <c r="I967" s="7"/>
      <c r="J967" s="7"/>
      <c r="K967" s="7"/>
      <c r="L967" s="7"/>
      <c r="N967" s="7"/>
      <c r="O967" s="7"/>
      <c r="Q967" s="7"/>
      <c r="R967" s="7"/>
      <c r="S967" s="7"/>
      <c r="T967" s="7"/>
      <c r="U967" s="7"/>
    </row>
    <row r="968" spans="1:21">
      <c r="A968" s="7"/>
      <c r="B968" s="7"/>
      <c r="C968" s="7"/>
      <c r="D968" s="7"/>
      <c r="E968" s="7"/>
      <c r="F968" s="7"/>
      <c r="G968" s="7"/>
      <c r="H968" s="7"/>
      <c r="I968" s="7"/>
      <c r="J968" s="7"/>
      <c r="K968" s="7"/>
      <c r="L968" s="7"/>
      <c r="N968" s="7"/>
      <c r="O968" s="7"/>
      <c r="Q968" s="7"/>
      <c r="R968" s="7"/>
      <c r="S968" s="7"/>
      <c r="T968" s="7"/>
      <c r="U968" s="7"/>
    </row>
    <row r="969" spans="1:21">
      <c r="A969" s="7"/>
      <c r="B969" s="7"/>
      <c r="C969" s="7"/>
      <c r="D969" s="7"/>
      <c r="E969" s="7"/>
      <c r="F969" s="7"/>
      <c r="G969" s="7"/>
      <c r="H969" s="7"/>
      <c r="I969" s="7"/>
      <c r="J969" s="7"/>
      <c r="K969" s="7"/>
      <c r="L969" s="7"/>
      <c r="N969" s="7"/>
      <c r="O969" s="7"/>
      <c r="Q969" s="7"/>
      <c r="R969" s="7"/>
      <c r="S969" s="7"/>
      <c r="T969" s="7"/>
      <c r="U969" s="7"/>
    </row>
    <row r="970" spans="1:21">
      <c r="A970" s="7"/>
      <c r="B970" s="7"/>
      <c r="C970" s="7"/>
      <c r="D970" s="7"/>
      <c r="E970" s="7"/>
      <c r="F970" s="7"/>
      <c r="G970" s="7"/>
      <c r="H970" s="7"/>
      <c r="I970" s="7"/>
      <c r="J970" s="7"/>
      <c r="K970" s="7"/>
      <c r="L970" s="7"/>
      <c r="N970" s="7"/>
      <c r="O970" s="7"/>
      <c r="Q970" s="7"/>
      <c r="R970" s="7"/>
      <c r="S970" s="7"/>
      <c r="T970" s="7"/>
      <c r="U970" s="7"/>
    </row>
    <row r="971" spans="1:21">
      <c r="A971" s="7"/>
      <c r="B971" s="7"/>
      <c r="C971" s="7"/>
      <c r="D971" s="7"/>
      <c r="E971" s="7"/>
      <c r="F971" s="7"/>
      <c r="G971" s="7"/>
      <c r="H971" s="7"/>
      <c r="I971" s="7"/>
      <c r="J971" s="7"/>
      <c r="K971" s="7"/>
      <c r="L971" s="7"/>
      <c r="N971" s="7"/>
      <c r="O971" s="7"/>
      <c r="Q971" s="7"/>
      <c r="R971" s="7"/>
      <c r="S971" s="7"/>
      <c r="T971" s="7"/>
      <c r="U971" s="7"/>
    </row>
    <row r="972" spans="1:21">
      <c r="A972" s="7"/>
      <c r="B972" s="7"/>
      <c r="C972" s="7"/>
      <c r="D972" s="7"/>
      <c r="E972" s="7"/>
      <c r="F972" s="7"/>
      <c r="G972" s="7"/>
      <c r="H972" s="7"/>
      <c r="I972" s="7"/>
      <c r="J972" s="7"/>
      <c r="K972" s="7"/>
      <c r="L972" s="7"/>
      <c r="N972" s="7"/>
      <c r="O972" s="7"/>
      <c r="Q972" s="7"/>
      <c r="R972" s="7"/>
      <c r="S972" s="7"/>
      <c r="T972" s="7"/>
      <c r="U972" s="7"/>
    </row>
    <row r="973" spans="1:21">
      <c r="A973" s="7"/>
      <c r="B973" s="7"/>
      <c r="C973" s="7"/>
      <c r="D973" s="7"/>
      <c r="E973" s="7"/>
      <c r="F973" s="7"/>
      <c r="G973" s="7"/>
      <c r="H973" s="7"/>
      <c r="I973" s="7"/>
      <c r="J973" s="7"/>
      <c r="K973" s="7"/>
      <c r="L973" s="7"/>
      <c r="N973" s="7"/>
      <c r="O973" s="7"/>
      <c r="Q973" s="7"/>
      <c r="R973" s="7"/>
      <c r="S973" s="7"/>
      <c r="T973" s="7"/>
      <c r="U973" s="7"/>
    </row>
    <row r="974" spans="1:21">
      <c r="A974" s="7"/>
      <c r="B974" s="7"/>
      <c r="C974" s="7"/>
      <c r="D974" s="7"/>
      <c r="E974" s="7"/>
      <c r="F974" s="7"/>
      <c r="G974" s="7"/>
      <c r="H974" s="7"/>
      <c r="I974" s="7"/>
      <c r="J974" s="7"/>
      <c r="K974" s="7"/>
      <c r="L974" s="7"/>
      <c r="N974" s="7"/>
      <c r="O974" s="7"/>
      <c r="Q974" s="7"/>
      <c r="R974" s="7"/>
      <c r="S974" s="7"/>
      <c r="T974" s="7"/>
      <c r="U974" s="7"/>
    </row>
    <row r="975" spans="1:21">
      <c r="A975" s="7"/>
      <c r="B975" s="7"/>
      <c r="C975" s="7"/>
      <c r="D975" s="7"/>
      <c r="E975" s="7"/>
      <c r="F975" s="7"/>
      <c r="G975" s="7"/>
      <c r="H975" s="7"/>
      <c r="I975" s="7"/>
      <c r="J975" s="7"/>
      <c r="K975" s="7"/>
      <c r="L975" s="7"/>
      <c r="N975" s="7"/>
      <c r="O975" s="7"/>
      <c r="Q975" s="7"/>
      <c r="R975" s="7"/>
      <c r="S975" s="7"/>
      <c r="T975" s="7"/>
      <c r="U975" s="7"/>
    </row>
    <row r="976" spans="1:21">
      <c r="A976" s="7"/>
      <c r="B976" s="7"/>
      <c r="C976" s="7"/>
      <c r="D976" s="7"/>
      <c r="E976" s="7"/>
      <c r="F976" s="7"/>
      <c r="G976" s="7"/>
      <c r="H976" s="7"/>
      <c r="I976" s="7"/>
      <c r="J976" s="7"/>
      <c r="K976" s="7"/>
      <c r="L976" s="7"/>
      <c r="N976" s="7"/>
      <c r="O976" s="7"/>
      <c r="Q976" s="7"/>
      <c r="R976" s="7"/>
      <c r="S976" s="7"/>
      <c r="T976" s="7"/>
      <c r="U976" s="7"/>
    </row>
    <row r="977" spans="1:21">
      <c r="A977" s="7"/>
      <c r="B977" s="7"/>
      <c r="C977" s="7"/>
      <c r="D977" s="7"/>
      <c r="E977" s="7"/>
      <c r="F977" s="7"/>
      <c r="G977" s="7"/>
      <c r="H977" s="7"/>
      <c r="I977" s="7"/>
      <c r="J977" s="7"/>
      <c r="K977" s="7"/>
      <c r="L977" s="7"/>
      <c r="N977" s="7"/>
      <c r="O977" s="7"/>
      <c r="Q977" s="7"/>
      <c r="R977" s="7"/>
      <c r="S977" s="7"/>
      <c r="T977" s="7"/>
      <c r="U977" s="7"/>
    </row>
    <row r="978" spans="1:21">
      <c r="E978" s="7"/>
      <c r="F978" s="7"/>
      <c r="G978" s="7"/>
      <c r="H978" s="7"/>
      <c r="I978" s="7"/>
      <c r="J978" s="7"/>
      <c r="K978" s="7"/>
      <c r="L978" s="7"/>
      <c r="N978" s="7"/>
      <c r="O978" s="7"/>
      <c r="Q978" s="7"/>
      <c r="R978" s="7"/>
      <c r="S978" s="7"/>
      <c r="T978" s="7"/>
      <c r="U978" s="7"/>
    </row>
    <row r="979" spans="1:21">
      <c r="E979" s="7"/>
      <c r="F979" s="7"/>
      <c r="G979" s="7"/>
      <c r="H979" s="7"/>
      <c r="I979" s="7"/>
      <c r="J979" s="7"/>
      <c r="K979" s="7"/>
      <c r="L979" s="7"/>
      <c r="N979" s="7"/>
      <c r="O979" s="7"/>
      <c r="Q979" s="7"/>
      <c r="R979" s="7"/>
      <c r="S979" s="7"/>
      <c r="T979" s="7"/>
      <c r="U979" s="7"/>
    </row>
    <row r="980" spans="1:21">
      <c r="E980" s="7"/>
      <c r="F980" s="7"/>
      <c r="G980" s="7"/>
      <c r="H980" s="7"/>
      <c r="I980" s="7"/>
      <c r="J980" s="7"/>
      <c r="K980" s="7"/>
      <c r="L980" s="7"/>
      <c r="N980" s="7"/>
      <c r="O980" s="7"/>
      <c r="Q980" s="7"/>
      <c r="R980" s="7"/>
      <c r="S980" s="7"/>
      <c r="T980" s="7"/>
      <c r="U980" s="7"/>
    </row>
    <row r="981" spans="1:21">
      <c r="E981" s="7"/>
      <c r="F981" s="7"/>
      <c r="G981" s="7"/>
      <c r="H981" s="7"/>
      <c r="I981" s="7"/>
      <c r="J981" s="7"/>
      <c r="K981" s="7"/>
      <c r="L981" s="7"/>
      <c r="N981" s="7"/>
      <c r="O981" s="7"/>
      <c r="Q981" s="7"/>
      <c r="R981" s="7"/>
      <c r="S981" s="7"/>
      <c r="T981" s="7"/>
      <c r="U981" s="7"/>
    </row>
    <row r="982" spans="1:21">
      <c r="E982" s="7"/>
      <c r="F982" s="7"/>
      <c r="G982" s="7"/>
      <c r="H982" s="7"/>
      <c r="I982" s="7"/>
      <c r="J982" s="7"/>
      <c r="K982" s="7"/>
      <c r="L982" s="7"/>
      <c r="N982" s="7"/>
      <c r="O982" s="7"/>
      <c r="Q982" s="7"/>
      <c r="R982" s="7"/>
      <c r="S982" s="7"/>
      <c r="T982" s="7"/>
      <c r="U982" s="7"/>
    </row>
    <row r="983" spans="1:21">
      <c r="E983" s="7"/>
      <c r="F983" s="7"/>
      <c r="G983" s="7"/>
      <c r="H983" s="7"/>
      <c r="I983" s="7"/>
      <c r="J983" s="7"/>
      <c r="K983" s="7"/>
      <c r="L983" s="7"/>
      <c r="N983" s="7"/>
      <c r="O983" s="7"/>
      <c r="Q983" s="7"/>
      <c r="R983" s="7"/>
      <c r="S983" s="7"/>
      <c r="T983" s="7"/>
      <c r="U983" s="7"/>
    </row>
    <row r="984" spans="1:21">
      <c r="E984" s="7"/>
      <c r="F984" s="7"/>
      <c r="G984" s="7"/>
      <c r="H984" s="7"/>
      <c r="I984" s="7"/>
      <c r="J984" s="7"/>
      <c r="K984" s="7"/>
      <c r="L984" s="7"/>
      <c r="N984" s="7"/>
      <c r="O984" s="7"/>
      <c r="Q984" s="7"/>
      <c r="R984" s="7"/>
      <c r="S984" s="7"/>
      <c r="T984" s="7"/>
      <c r="U984" s="7"/>
    </row>
    <row r="985" spans="1:21">
      <c r="E985" s="7"/>
      <c r="F985" s="7"/>
      <c r="G985" s="7"/>
      <c r="H985" s="7"/>
      <c r="I985" s="7"/>
      <c r="J985" s="7"/>
      <c r="K985" s="7"/>
      <c r="L985" s="7"/>
      <c r="N985" s="7"/>
      <c r="O985" s="7"/>
      <c r="Q985" s="7"/>
      <c r="R985" s="7"/>
      <c r="S985" s="7"/>
      <c r="T985" s="7"/>
      <c r="U985" s="7"/>
    </row>
    <row r="986" spans="1:21">
      <c r="E986" s="7"/>
      <c r="F986" s="7"/>
      <c r="G986" s="7"/>
      <c r="H986" s="7"/>
      <c r="I986" s="7"/>
      <c r="J986" s="7"/>
      <c r="K986" s="7"/>
      <c r="L986" s="7"/>
      <c r="N986" s="7"/>
      <c r="O986" s="7"/>
      <c r="Q986" s="7"/>
      <c r="R986" s="7"/>
      <c r="S986" s="7"/>
      <c r="T986" s="7"/>
      <c r="U986" s="7"/>
    </row>
    <row r="987" spans="1:21">
      <c r="E987" s="7"/>
      <c r="F987" s="7"/>
      <c r="G987" s="7"/>
      <c r="H987" s="7"/>
      <c r="I987" s="7"/>
      <c r="J987" s="7"/>
      <c r="K987" s="7"/>
      <c r="L987" s="7"/>
      <c r="N987" s="7"/>
      <c r="O987" s="7"/>
      <c r="Q987" s="7"/>
      <c r="R987" s="7"/>
      <c r="S987" s="7"/>
      <c r="T987" s="7"/>
      <c r="U987" s="7"/>
    </row>
    <row r="988" spans="1:21">
      <c r="E988" s="7"/>
      <c r="F988" s="7"/>
      <c r="G988" s="7"/>
      <c r="H988" s="7"/>
      <c r="I988" s="7"/>
      <c r="J988" s="7"/>
      <c r="K988" s="7"/>
      <c r="L988" s="7"/>
      <c r="N988" s="7"/>
      <c r="O988" s="7"/>
      <c r="Q988" s="7"/>
      <c r="R988" s="7"/>
      <c r="S988" s="7"/>
      <c r="T988" s="7"/>
      <c r="U988" s="7"/>
    </row>
    <row r="989" spans="1:21">
      <c r="E989" s="7"/>
      <c r="F989" s="7"/>
      <c r="G989" s="7"/>
      <c r="H989" s="7"/>
      <c r="I989" s="7"/>
      <c r="J989" s="7"/>
      <c r="K989" s="7"/>
      <c r="L989" s="7"/>
      <c r="N989" s="7"/>
      <c r="O989" s="7"/>
      <c r="Q989" s="7"/>
      <c r="R989" s="7"/>
      <c r="S989" s="7"/>
      <c r="T989" s="7"/>
      <c r="U989" s="7"/>
    </row>
    <row r="990" spans="1:21">
      <c r="E990" s="7"/>
      <c r="F990" s="7"/>
      <c r="G990" s="7"/>
      <c r="H990" s="7"/>
      <c r="I990" s="7"/>
      <c r="J990" s="7"/>
      <c r="K990" s="7"/>
      <c r="L990" s="7"/>
      <c r="N990" s="7"/>
      <c r="O990" s="7"/>
      <c r="Q990" s="7"/>
      <c r="R990" s="7"/>
      <c r="S990" s="7"/>
      <c r="T990" s="7"/>
      <c r="U990" s="7"/>
    </row>
    <row r="991" spans="1:21">
      <c r="E991" s="7"/>
      <c r="F991" s="7"/>
      <c r="G991" s="7"/>
      <c r="H991" s="7"/>
      <c r="I991" s="7"/>
      <c r="J991" s="7"/>
      <c r="K991" s="7"/>
      <c r="L991" s="7"/>
      <c r="N991" s="7"/>
      <c r="O991" s="7"/>
      <c r="Q991" s="7"/>
      <c r="R991" s="7"/>
      <c r="S991" s="7"/>
      <c r="T991" s="7"/>
      <c r="U991" s="7"/>
    </row>
    <row r="992" spans="1:21">
      <c r="E992" s="7"/>
      <c r="F992" s="7"/>
      <c r="G992" s="7"/>
      <c r="H992" s="7"/>
      <c r="I992" s="7"/>
      <c r="J992" s="7"/>
      <c r="K992" s="7"/>
      <c r="L992" s="7"/>
      <c r="N992" s="7"/>
      <c r="O992" s="7"/>
      <c r="Q992" s="7"/>
      <c r="R992" s="7"/>
      <c r="S992" s="7"/>
      <c r="T992" s="7"/>
      <c r="U992" s="7"/>
    </row>
    <row r="993" spans="5:21">
      <c r="E993" s="7"/>
      <c r="F993" s="7"/>
      <c r="G993" s="7"/>
      <c r="H993" s="7"/>
      <c r="I993" s="7"/>
      <c r="J993" s="7"/>
      <c r="K993" s="7"/>
      <c r="L993" s="7"/>
      <c r="N993" s="7"/>
      <c r="O993" s="7"/>
      <c r="Q993" s="7"/>
      <c r="R993" s="7"/>
      <c r="S993" s="7"/>
      <c r="T993" s="7"/>
      <c r="U993" s="7"/>
    </row>
    <row r="994" spans="5:21">
      <c r="E994" s="7"/>
      <c r="F994" s="7"/>
      <c r="G994" s="7"/>
      <c r="H994" s="7"/>
      <c r="I994" s="7"/>
      <c r="J994" s="7"/>
      <c r="K994" s="7"/>
      <c r="L994" s="7"/>
      <c r="N994" s="7"/>
      <c r="O994" s="7"/>
      <c r="Q994" s="7"/>
      <c r="R994" s="7"/>
      <c r="S994" s="7"/>
      <c r="T994" s="7"/>
      <c r="U994" s="7"/>
    </row>
    <row r="995" spans="5:21">
      <c r="E995" s="7"/>
      <c r="F995" s="7"/>
      <c r="G995" s="7"/>
      <c r="H995" s="7"/>
      <c r="I995" s="7"/>
      <c r="J995" s="7"/>
      <c r="K995" s="7"/>
      <c r="L995" s="7"/>
      <c r="N995" s="7"/>
      <c r="O995" s="7"/>
      <c r="Q995" s="7"/>
      <c r="R995" s="7"/>
      <c r="S995" s="7"/>
      <c r="T995" s="7"/>
      <c r="U995" s="7"/>
    </row>
    <row r="996" spans="5:21">
      <c r="E996" s="7"/>
      <c r="F996" s="7"/>
      <c r="G996" s="7"/>
      <c r="H996" s="7"/>
      <c r="I996" s="7"/>
      <c r="J996" s="7"/>
      <c r="K996" s="7"/>
      <c r="L996" s="7"/>
      <c r="N996" s="7"/>
      <c r="O996" s="7"/>
      <c r="Q996" s="7"/>
      <c r="R996" s="7"/>
      <c r="S996" s="7"/>
      <c r="T996" s="7"/>
      <c r="U996" s="7"/>
    </row>
    <row r="997" spans="5:21">
      <c r="E997" s="7"/>
      <c r="F997" s="7"/>
      <c r="G997" s="7"/>
      <c r="H997" s="7"/>
      <c r="I997" s="7"/>
      <c r="J997" s="7"/>
      <c r="K997" s="7"/>
      <c r="L997" s="7"/>
      <c r="N997" s="7"/>
      <c r="O997" s="7"/>
      <c r="Q997" s="7"/>
      <c r="R997" s="7"/>
      <c r="S997" s="7"/>
      <c r="T997" s="7"/>
      <c r="U997" s="7"/>
    </row>
    <row r="998" spans="5:21">
      <c r="E998" s="7"/>
      <c r="F998" s="7"/>
      <c r="G998" s="7"/>
      <c r="H998" s="7"/>
      <c r="I998" s="7"/>
      <c r="J998" s="7"/>
      <c r="K998" s="7"/>
      <c r="L998" s="7"/>
      <c r="Q998" s="7"/>
      <c r="R998" s="7"/>
      <c r="S998" s="7"/>
      <c r="T998" s="7"/>
      <c r="U998" s="7"/>
    </row>
    <row r="999" spans="5:21">
      <c r="E999" s="7"/>
      <c r="F999" s="7"/>
      <c r="G999" s="7"/>
      <c r="H999" s="7"/>
      <c r="I999" s="7"/>
      <c r="J999" s="7"/>
      <c r="K999" s="7"/>
      <c r="L999" s="7"/>
      <c r="Q999" s="7"/>
      <c r="R999" s="7"/>
      <c r="S999" s="7"/>
      <c r="T999" s="7"/>
      <c r="U999" s="7"/>
    </row>
    <row r="1000" spans="5:21">
      <c r="E1000" s="7"/>
      <c r="F1000" s="7"/>
      <c r="G1000" s="7"/>
      <c r="H1000" s="7"/>
      <c r="I1000" s="7"/>
      <c r="J1000" s="7"/>
      <c r="K1000" s="7"/>
      <c r="L1000" s="7"/>
      <c r="Q1000" s="7"/>
      <c r="R1000" s="7"/>
      <c r="S1000" s="7"/>
      <c r="T1000" s="7"/>
      <c r="U1000" s="7"/>
    </row>
    <row r="1001" spans="5:21">
      <c r="E1001" s="7"/>
      <c r="F1001" s="7"/>
      <c r="G1001" s="7"/>
      <c r="H1001" s="7"/>
      <c r="I1001" s="7"/>
      <c r="J1001" s="7"/>
      <c r="K1001" s="7"/>
      <c r="L1001" s="7"/>
      <c r="Q1001" s="7"/>
      <c r="R1001" s="7"/>
      <c r="S1001" s="7"/>
      <c r="T1001" s="7"/>
      <c r="U1001" s="7"/>
    </row>
    <row r="1002" spans="5:21">
      <c r="Q1002" s="7"/>
      <c r="R1002" s="7"/>
      <c r="S1002" s="7"/>
    </row>
    <row r="1003" spans="5:21">
      <c r="Q1003" s="7"/>
      <c r="R1003" s="7"/>
      <c r="S1003" s="7"/>
    </row>
    <row r="1004" spans="5:21">
      <c r="Q1004" s="7"/>
      <c r="R1004" s="7"/>
      <c r="S1004" s="7"/>
    </row>
    <row r="1005" spans="5:21">
      <c r="Q1005" s="7"/>
      <c r="R1005" s="7"/>
      <c r="S1005" s="7"/>
    </row>
    <row r="1006" spans="5:21">
      <c r="Q1006" s="7"/>
      <c r="R1006" s="7"/>
      <c r="S1006" s="7"/>
    </row>
    <row r="1007" spans="5:21">
      <c r="Q1007" s="7"/>
      <c r="R1007" s="7"/>
      <c r="S1007" s="7"/>
    </row>
    <row r="1008" spans="5:21">
      <c r="Q1008" s="7"/>
      <c r="R1008" s="7"/>
      <c r="S1008" s="7"/>
    </row>
    <row r="1009" spans="17:19">
      <c r="Q1009" s="7"/>
      <c r="R1009" s="7"/>
      <c r="S1009" s="7"/>
    </row>
    <row r="1010" spans="17:19">
      <c r="Q1010" s="7"/>
      <c r="R1010" s="7"/>
      <c r="S1010" s="7"/>
    </row>
    <row r="1011" spans="17:19">
      <c r="Q1011" s="7"/>
      <c r="R1011" s="7"/>
      <c r="S1011" s="7"/>
    </row>
    <row r="1012" spans="17:19">
      <c r="Q1012" s="7"/>
      <c r="R1012" s="7"/>
      <c r="S1012" s="7"/>
    </row>
    <row r="1013" spans="17:19">
      <c r="Q1013" s="7"/>
      <c r="R1013" s="7"/>
      <c r="S1013" s="7"/>
    </row>
    <row r="1014" spans="17:19">
      <c r="Q1014" s="7"/>
      <c r="R1014" s="7"/>
      <c r="S1014" s="7"/>
    </row>
    <row r="1015" spans="17:19">
      <c r="Q1015" s="7"/>
      <c r="R1015" s="7"/>
      <c r="S1015" s="7"/>
    </row>
    <row r="1016" spans="17:19">
      <c r="Q1016" s="7"/>
      <c r="R1016" s="7"/>
      <c r="S1016" s="7"/>
    </row>
  </sheetData>
  <mergeCells count="1">
    <mergeCell ref="A1:C1"/>
  </mergeCells>
  <pageMargins left="0.7" right="0.7" top="0.75" bottom="0.75" header="0.3" footer="0.3"/>
  <tableParts count="8">
    <tablePart r:id="rId1"/>
    <tablePart r:id="rId2"/>
    <tablePart r:id="rId3"/>
    <tablePart r:id="rId4"/>
    <tablePart r:id="rId5"/>
    <tablePart r:id="rId6"/>
    <tablePart r:id="rId7"/>
    <tablePart r:id="rId8"/>
  </tableParts>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J571"/>
  <sheetViews>
    <sheetView zoomScale="70" zoomScaleNormal="70" zoomScalePageLayoutView="70" workbookViewId="0">
      <pane ySplit="1" topLeftCell="A2" activePane="bottomLeft" state="frozen"/>
      <selection activeCell="C2" sqref="C2"/>
      <selection pane="bottomLeft" activeCell="M396" sqref="M396"/>
    </sheetView>
  </sheetViews>
  <sheetFormatPr defaultColWidth="11.42578125" defaultRowHeight="15"/>
  <cols>
    <col min="1" max="1" width="20.42578125" bestFit="1" customWidth="1"/>
    <col min="2" max="2" width="15.42578125" bestFit="1" customWidth="1"/>
    <col min="3" max="3" width="15.28515625" customWidth="1"/>
    <col min="4" max="4" width="20.42578125" customWidth="1"/>
    <col min="5" max="5" width="18.42578125" customWidth="1"/>
    <col min="6" max="6" width="16.28515625" customWidth="1"/>
    <col min="7" max="8" width="14.7109375" customWidth="1"/>
    <col min="9" max="9" width="24.28515625" bestFit="1" customWidth="1"/>
    <col min="10" max="10" width="17.42578125" customWidth="1"/>
  </cols>
  <sheetData>
    <row r="1" spans="1:10">
      <c r="A1" s="17" t="s">
        <v>130</v>
      </c>
      <c r="B1" s="17" t="s">
        <v>131</v>
      </c>
      <c r="D1" s="17" t="s">
        <v>132</v>
      </c>
      <c r="E1" s="17" t="s">
        <v>133</v>
      </c>
      <c r="F1" s="17" t="s">
        <v>134</v>
      </c>
      <c r="H1" s="17" t="s">
        <v>135</v>
      </c>
      <c r="I1" s="17" t="s">
        <v>136</v>
      </c>
      <c r="J1" s="17" t="s">
        <v>137</v>
      </c>
    </row>
    <row r="2" spans="1:10">
      <c r="A2" s="13" t="s">
        <v>138</v>
      </c>
      <c r="B2" s="13" t="s">
        <v>139</v>
      </c>
      <c r="D2" s="13" t="s">
        <v>138</v>
      </c>
      <c r="E2" s="13" t="s">
        <v>140</v>
      </c>
      <c r="F2" s="13" t="s">
        <v>141</v>
      </c>
      <c r="H2" s="13" t="s">
        <v>142</v>
      </c>
      <c r="I2" s="13" t="s">
        <v>1293</v>
      </c>
      <c r="J2" s="13" t="s">
        <v>143</v>
      </c>
    </row>
    <row r="3" spans="1:10">
      <c r="A3" s="14" t="s">
        <v>144</v>
      </c>
      <c r="B3" s="14" t="s">
        <v>145</v>
      </c>
      <c r="D3" s="14" t="s">
        <v>138</v>
      </c>
      <c r="E3" s="14" t="s">
        <v>146</v>
      </c>
      <c r="F3" s="14" t="s">
        <v>147</v>
      </c>
      <c r="H3" s="14" t="s">
        <v>142</v>
      </c>
      <c r="I3" s="14" t="s">
        <v>1416</v>
      </c>
      <c r="J3" s="14" t="s">
        <v>148</v>
      </c>
    </row>
    <row r="4" spans="1:10">
      <c r="A4" s="13" t="s">
        <v>17</v>
      </c>
      <c r="B4" s="13" t="s">
        <v>149</v>
      </c>
      <c r="D4" s="13" t="s">
        <v>138</v>
      </c>
      <c r="E4" s="13" t="s">
        <v>150</v>
      </c>
      <c r="F4" s="13" t="s">
        <v>151</v>
      </c>
      <c r="H4" s="13" t="s">
        <v>142</v>
      </c>
      <c r="I4" s="13" t="s">
        <v>1530</v>
      </c>
      <c r="J4" s="13" t="s">
        <v>152</v>
      </c>
    </row>
    <row r="5" spans="1:10">
      <c r="A5" s="14" t="s">
        <v>153</v>
      </c>
      <c r="B5" s="14" t="s">
        <v>154</v>
      </c>
      <c r="D5" s="14" t="s">
        <v>138</v>
      </c>
      <c r="E5" s="14" t="s">
        <v>155</v>
      </c>
      <c r="F5" s="14" t="s">
        <v>156</v>
      </c>
      <c r="H5" s="14" t="s">
        <v>142</v>
      </c>
      <c r="I5" s="14" t="s">
        <v>1624</v>
      </c>
      <c r="J5" s="14" t="s">
        <v>157</v>
      </c>
    </row>
    <row r="6" spans="1:10">
      <c r="A6" s="13" t="s">
        <v>158</v>
      </c>
      <c r="B6" s="13" t="s">
        <v>159</v>
      </c>
      <c r="D6" s="13" t="s">
        <v>138</v>
      </c>
      <c r="E6" s="13" t="s">
        <v>160</v>
      </c>
      <c r="F6" s="13" t="s">
        <v>161</v>
      </c>
      <c r="H6" s="13" t="s">
        <v>162</v>
      </c>
      <c r="I6" s="13" t="s">
        <v>1431</v>
      </c>
      <c r="J6" s="13" t="s">
        <v>163</v>
      </c>
    </row>
    <row r="7" spans="1:10">
      <c r="A7" s="14" t="s">
        <v>164</v>
      </c>
      <c r="B7" s="14" t="s">
        <v>165</v>
      </c>
      <c r="D7" s="14" t="s">
        <v>138</v>
      </c>
      <c r="E7" s="14" t="s">
        <v>166</v>
      </c>
      <c r="F7" s="14" t="s">
        <v>167</v>
      </c>
      <c r="H7" s="14" t="s">
        <v>162</v>
      </c>
      <c r="I7" s="14" t="s">
        <v>1327</v>
      </c>
      <c r="J7" s="14" t="s">
        <v>168</v>
      </c>
    </row>
    <row r="8" spans="1:10">
      <c r="A8" s="13" t="s">
        <v>169</v>
      </c>
      <c r="B8" s="13" t="s">
        <v>170</v>
      </c>
      <c r="D8" s="13" t="s">
        <v>138</v>
      </c>
      <c r="E8" s="13" t="s">
        <v>171</v>
      </c>
      <c r="F8" s="13" t="s">
        <v>172</v>
      </c>
      <c r="H8" s="13" t="s">
        <v>162</v>
      </c>
      <c r="I8" s="13" t="s">
        <v>1337</v>
      </c>
      <c r="J8" s="13" t="s">
        <v>173</v>
      </c>
    </row>
    <row r="9" spans="1:10">
      <c r="A9" s="14" t="s">
        <v>174</v>
      </c>
      <c r="B9" s="15" t="s">
        <v>175</v>
      </c>
      <c r="D9" s="14" t="s">
        <v>138</v>
      </c>
      <c r="E9" s="15" t="s">
        <v>176</v>
      </c>
      <c r="F9" s="14" t="s">
        <v>177</v>
      </c>
      <c r="H9" s="14" t="s">
        <v>162</v>
      </c>
      <c r="I9" s="15" t="s">
        <v>1654</v>
      </c>
      <c r="J9" s="14" t="s">
        <v>178</v>
      </c>
    </row>
    <row r="10" spans="1:10">
      <c r="A10" s="13" t="s">
        <v>20</v>
      </c>
      <c r="B10" s="13" t="s">
        <v>179</v>
      </c>
      <c r="D10" s="13" t="s">
        <v>138</v>
      </c>
      <c r="E10" s="13" t="s">
        <v>180</v>
      </c>
      <c r="F10" s="13" t="s">
        <v>181</v>
      </c>
      <c r="H10" s="13" t="s">
        <v>162</v>
      </c>
      <c r="I10" s="13" t="s">
        <v>1595</v>
      </c>
      <c r="J10" s="13" t="s">
        <v>182</v>
      </c>
    </row>
    <row r="11" spans="1:10">
      <c r="A11" s="14" t="s">
        <v>183</v>
      </c>
      <c r="B11" s="14" t="s">
        <v>184</v>
      </c>
      <c r="D11" s="14" t="s">
        <v>138</v>
      </c>
      <c r="E11" s="14" t="s">
        <v>185</v>
      </c>
      <c r="F11" s="14" t="s">
        <v>186</v>
      </c>
      <c r="H11" s="14" t="s">
        <v>162</v>
      </c>
      <c r="I11" s="14" t="s">
        <v>1758</v>
      </c>
      <c r="J11" s="14" t="s">
        <v>187</v>
      </c>
    </row>
    <row r="12" spans="1:10">
      <c r="A12" s="14"/>
      <c r="D12" s="13" t="s">
        <v>138</v>
      </c>
      <c r="E12" s="13" t="s">
        <v>188</v>
      </c>
      <c r="F12" s="13" t="s">
        <v>189</v>
      </c>
      <c r="H12" s="13" t="s">
        <v>190</v>
      </c>
      <c r="I12" s="13" t="s">
        <v>1561</v>
      </c>
      <c r="J12" s="13" t="s">
        <v>191</v>
      </c>
    </row>
    <row r="13" spans="1:10">
      <c r="D13" s="14" t="s">
        <v>138</v>
      </c>
      <c r="E13" s="14" t="s">
        <v>192</v>
      </c>
      <c r="F13" s="14" t="s">
        <v>193</v>
      </c>
      <c r="H13" s="14" t="s">
        <v>190</v>
      </c>
      <c r="I13" s="14" t="s">
        <v>1501</v>
      </c>
      <c r="J13" s="14" t="s">
        <v>194</v>
      </c>
    </row>
    <row r="14" spans="1:10">
      <c r="D14" s="13" t="s">
        <v>138</v>
      </c>
      <c r="E14" s="13" t="s">
        <v>195</v>
      </c>
      <c r="F14" s="13" t="s">
        <v>196</v>
      </c>
      <c r="H14" s="13" t="s">
        <v>190</v>
      </c>
      <c r="I14" s="13" t="s">
        <v>1305</v>
      </c>
      <c r="J14" s="13" t="s">
        <v>197</v>
      </c>
    </row>
    <row r="15" spans="1:10">
      <c r="D15" s="14" t="s">
        <v>138</v>
      </c>
      <c r="E15" s="14" t="s">
        <v>198</v>
      </c>
      <c r="F15" s="14" t="s">
        <v>199</v>
      </c>
      <c r="H15" s="14" t="s">
        <v>200</v>
      </c>
      <c r="I15" s="14" t="s">
        <v>1653</v>
      </c>
      <c r="J15" s="14" t="s">
        <v>201</v>
      </c>
    </row>
    <row r="16" spans="1:10">
      <c r="D16" s="13" t="s">
        <v>138</v>
      </c>
      <c r="E16" s="13" t="s">
        <v>202</v>
      </c>
      <c r="F16" s="13" t="s">
        <v>203</v>
      </c>
      <c r="H16" s="13" t="s">
        <v>200</v>
      </c>
      <c r="I16" s="13" t="s">
        <v>1576</v>
      </c>
      <c r="J16" s="13" t="s">
        <v>204</v>
      </c>
    </row>
    <row r="17" spans="4:10">
      <c r="D17" s="14" t="s">
        <v>144</v>
      </c>
      <c r="E17" s="14" t="s">
        <v>205</v>
      </c>
      <c r="F17" s="14" t="s">
        <v>206</v>
      </c>
      <c r="H17" s="14" t="s">
        <v>200</v>
      </c>
      <c r="I17" s="14" t="s">
        <v>1380</v>
      </c>
      <c r="J17" s="14" t="s">
        <v>207</v>
      </c>
    </row>
    <row r="18" spans="4:10">
      <c r="D18" s="13" t="s">
        <v>144</v>
      </c>
      <c r="E18" s="13" t="s">
        <v>208</v>
      </c>
      <c r="F18" s="13" t="s">
        <v>209</v>
      </c>
      <c r="H18" s="13" t="s">
        <v>200</v>
      </c>
      <c r="I18" s="13" t="s">
        <v>1273</v>
      </c>
      <c r="J18" s="13" t="s">
        <v>210</v>
      </c>
    </row>
    <row r="19" spans="4:10">
      <c r="D19" s="14" t="s">
        <v>144</v>
      </c>
      <c r="E19" s="15" t="s">
        <v>211</v>
      </c>
      <c r="F19" s="14" t="s">
        <v>212</v>
      </c>
      <c r="H19" s="14" t="s">
        <v>200</v>
      </c>
      <c r="I19" s="15" t="s">
        <v>1511</v>
      </c>
      <c r="J19" s="14" t="s">
        <v>213</v>
      </c>
    </row>
    <row r="20" spans="4:10">
      <c r="D20" s="13" t="s">
        <v>144</v>
      </c>
      <c r="E20" s="13" t="s">
        <v>214</v>
      </c>
      <c r="F20" s="13" t="s">
        <v>215</v>
      </c>
      <c r="H20" s="13" t="s">
        <v>200</v>
      </c>
      <c r="I20" s="13" t="s">
        <v>1266</v>
      </c>
      <c r="J20" s="13" t="s">
        <v>216</v>
      </c>
    </row>
    <row r="21" spans="4:10">
      <c r="D21" s="14" t="s">
        <v>144</v>
      </c>
      <c r="E21" s="14" t="s">
        <v>217</v>
      </c>
      <c r="F21" s="14" t="s">
        <v>218</v>
      </c>
      <c r="H21" s="14" t="s">
        <v>219</v>
      </c>
      <c r="I21" s="14" t="s">
        <v>1445</v>
      </c>
      <c r="J21" s="14" t="s">
        <v>220</v>
      </c>
    </row>
    <row r="22" spans="4:10">
      <c r="D22" s="13" t="s">
        <v>144</v>
      </c>
      <c r="E22" s="13" t="s">
        <v>221</v>
      </c>
      <c r="F22" s="13" t="s">
        <v>222</v>
      </c>
      <c r="H22" s="13" t="s">
        <v>219</v>
      </c>
      <c r="I22" s="13" t="s">
        <v>1318</v>
      </c>
      <c r="J22" s="13" t="s">
        <v>223</v>
      </c>
    </row>
    <row r="23" spans="4:10">
      <c r="D23" s="14" t="s">
        <v>144</v>
      </c>
      <c r="E23" s="14" t="s">
        <v>224</v>
      </c>
      <c r="F23" s="14" t="s">
        <v>225</v>
      </c>
      <c r="H23" s="14" t="s">
        <v>226</v>
      </c>
      <c r="I23" s="14" t="s">
        <v>1298</v>
      </c>
      <c r="J23" s="14" t="s">
        <v>227</v>
      </c>
    </row>
    <row r="24" spans="4:10">
      <c r="D24" s="13" t="s">
        <v>144</v>
      </c>
      <c r="E24" s="13" t="s">
        <v>228</v>
      </c>
      <c r="F24" s="13" t="s">
        <v>229</v>
      </c>
      <c r="H24" s="13" t="s">
        <v>226</v>
      </c>
      <c r="I24" s="13" t="s">
        <v>1734</v>
      </c>
      <c r="J24" s="13" t="s">
        <v>230</v>
      </c>
    </row>
    <row r="25" spans="4:10">
      <c r="D25" s="14" t="s">
        <v>144</v>
      </c>
      <c r="E25" s="14" t="s">
        <v>231</v>
      </c>
      <c r="F25" s="14" t="s">
        <v>232</v>
      </c>
      <c r="H25" s="14" t="s">
        <v>226</v>
      </c>
      <c r="I25" s="14" t="s">
        <v>1786</v>
      </c>
      <c r="J25" s="14" t="s">
        <v>233</v>
      </c>
    </row>
    <row r="26" spans="4:10">
      <c r="D26" s="13" t="s">
        <v>144</v>
      </c>
      <c r="E26" s="13" t="s">
        <v>234</v>
      </c>
      <c r="F26" s="13" t="s">
        <v>235</v>
      </c>
      <c r="H26" s="13" t="s">
        <v>236</v>
      </c>
      <c r="I26" s="13" t="s">
        <v>1456</v>
      </c>
      <c r="J26" s="13" t="s">
        <v>237</v>
      </c>
    </row>
    <row r="27" spans="4:10">
      <c r="D27" s="14" t="s">
        <v>144</v>
      </c>
      <c r="E27" s="14" t="s">
        <v>238</v>
      </c>
      <c r="F27" s="14" t="s">
        <v>239</v>
      </c>
      <c r="H27" s="14" t="s">
        <v>236</v>
      </c>
      <c r="I27" s="14" t="s">
        <v>1294</v>
      </c>
      <c r="J27" s="14" t="s">
        <v>240</v>
      </c>
    </row>
    <row r="28" spans="4:10">
      <c r="D28" s="13" t="s">
        <v>144</v>
      </c>
      <c r="E28" s="13" t="s">
        <v>241</v>
      </c>
      <c r="F28" s="13" t="s">
        <v>242</v>
      </c>
      <c r="H28" s="13" t="s">
        <v>236</v>
      </c>
      <c r="I28" s="13" t="s">
        <v>1534</v>
      </c>
      <c r="J28" s="13" t="s">
        <v>243</v>
      </c>
    </row>
    <row r="29" spans="4:10">
      <c r="D29" s="14" t="s">
        <v>17</v>
      </c>
      <c r="E29" s="15" t="s">
        <v>142</v>
      </c>
      <c r="F29" s="14" t="s">
        <v>244</v>
      </c>
      <c r="H29" s="14" t="s">
        <v>236</v>
      </c>
      <c r="I29" s="15" t="s">
        <v>1626</v>
      </c>
      <c r="J29" s="14" t="s">
        <v>245</v>
      </c>
    </row>
    <row r="30" spans="4:10">
      <c r="D30" s="13" t="s">
        <v>17</v>
      </c>
      <c r="E30" s="13" t="s">
        <v>236</v>
      </c>
      <c r="F30" s="13" t="s">
        <v>246</v>
      </c>
      <c r="H30" s="13" t="s">
        <v>140</v>
      </c>
      <c r="I30" s="13" t="s">
        <v>1366</v>
      </c>
      <c r="J30" s="13" t="s">
        <v>247</v>
      </c>
    </row>
    <row r="31" spans="4:10">
      <c r="D31" s="14" t="s">
        <v>17</v>
      </c>
      <c r="E31" s="14" t="s">
        <v>248</v>
      </c>
      <c r="F31" s="14" t="s">
        <v>249</v>
      </c>
      <c r="H31" s="14" t="s">
        <v>140</v>
      </c>
      <c r="I31" s="14" t="s">
        <v>1522</v>
      </c>
      <c r="J31" s="14" t="s">
        <v>250</v>
      </c>
    </row>
    <row r="32" spans="4:10">
      <c r="D32" s="13" t="s">
        <v>17</v>
      </c>
      <c r="E32" s="13" t="s">
        <v>251</v>
      </c>
      <c r="F32" s="13" t="s">
        <v>252</v>
      </c>
      <c r="H32" s="13" t="s">
        <v>253</v>
      </c>
      <c r="I32" s="13" t="s">
        <v>1441</v>
      </c>
      <c r="J32" s="13" t="s">
        <v>254</v>
      </c>
    </row>
    <row r="33" spans="4:10">
      <c r="D33" s="14" t="s">
        <v>17</v>
      </c>
      <c r="E33" s="14" t="s">
        <v>255</v>
      </c>
      <c r="F33" s="14" t="s">
        <v>256</v>
      </c>
      <c r="H33" s="14" t="s">
        <v>253</v>
      </c>
      <c r="I33" s="14" t="s">
        <v>1552</v>
      </c>
      <c r="J33" s="14" t="s">
        <v>257</v>
      </c>
    </row>
    <row r="34" spans="4:10">
      <c r="D34" s="13" t="s">
        <v>17</v>
      </c>
      <c r="E34" s="13" t="s">
        <v>258</v>
      </c>
      <c r="F34" s="13" t="s">
        <v>259</v>
      </c>
      <c r="H34" s="13" t="s">
        <v>253</v>
      </c>
      <c r="I34" s="13" t="s">
        <v>1646</v>
      </c>
      <c r="J34" s="13" t="s">
        <v>260</v>
      </c>
    </row>
    <row r="35" spans="4:10">
      <c r="D35" s="14" t="s">
        <v>17</v>
      </c>
      <c r="E35" s="14" t="s">
        <v>261</v>
      </c>
      <c r="F35" s="14" t="s">
        <v>262</v>
      </c>
      <c r="H35" s="14" t="s">
        <v>253</v>
      </c>
      <c r="I35" s="14" t="s">
        <v>1811</v>
      </c>
      <c r="J35" s="14" t="s">
        <v>263</v>
      </c>
    </row>
    <row r="36" spans="4:10">
      <c r="D36" s="13" t="s">
        <v>17</v>
      </c>
      <c r="E36" s="13" t="s">
        <v>18</v>
      </c>
      <c r="F36" s="13" t="s">
        <v>264</v>
      </c>
      <c r="H36" s="13" t="s">
        <v>253</v>
      </c>
      <c r="I36" s="13" t="s">
        <v>1269</v>
      </c>
      <c r="J36" s="13" t="s">
        <v>265</v>
      </c>
    </row>
    <row r="37" spans="4:10">
      <c r="D37" s="14" t="s">
        <v>17</v>
      </c>
      <c r="E37" s="14" t="s">
        <v>266</v>
      </c>
      <c r="F37" s="14" t="s">
        <v>267</v>
      </c>
      <c r="H37" s="14" t="s">
        <v>253</v>
      </c>
      <c r="I37" s="14" t="s">
        <v>1276</v>
      </c>
      <c r="J37" s="14" t="s">
        <v>268</v>
      </c>
    </row>
    <row r="38" spans="4:10">
      <c r="D38" s="13" t="s">
        <v>17</v>
      </c>
      <c r="E38" s="13" t="s">
        <v>269</v>
      </c>
      <c r="F38" s="13" t="s">
        <v>270</v>
      </c>
      <c r="H38" s="13" t="s">
        <v>253</v>
      </c>
      <c r="I38" s="13" t="s">
        <v>1264</v>
      </c>
      <c r="J38" s="13" t="s">
        <v>271</v>
      </c>
    </row>
    <row r="39" spans="4:10">
      <c r="D39" s="14" t="s">
        <v>17</v>
      </c>
      <c r="E39" s="15" t="s">
        <v>272</v>
      </c>
      <c r="F39" s="14" t="s">
        <v>273</v>
      </c>
      <c r="H39" s="14" t="s">
        <v>253</v>
      </c>
      <c r="I39" s="15" t="s">
        <v>1737</v>
      </c>
      <c r="J39" s="14" t="s">
        <v>274</v>
      </c>
    </row>
    <row r="40" spans="4:10">
      <c r="D40" s="13" t="s">
        <v>17</v>
      </c>
      <c r="E40" s="13" t="s">
        <v>275</v>
      </c>
      <c r="F40" s="13" t="s">
        <v>276</v>
      </c>
      <c r="H40" s="13" t="s">
        <v>253</v>
      </c>
      <c r="I40" s="13" t="s">
        <v>1372</v>
      </c>
      <c r="J40" s="13" t="s">
        <v>277</v>
      </c>
    </row>
    <row r="41" spans="4:10">
      <c r="D41" s="14" t="s">
        <v>153</v>
      </c>
      <c r="E41" s="14" t="s">
        <v>226</v>
      </c>
      <c r="F41" s="14" t="s">
        <v>278</v>
      </c>
      <c r="H41" s="14" t="s">
        <v>253</v>
      </c>
      <c r="I41" s="14" t="s">
        <v>1713</v>
      </c>
      <c r="J41" s="14" t="s">
        <v>279</v>
      </c>
    </row>
    <row r="42" spans="4:10">
      <c r="D42" s="13" t="s">
        <v>153</v>
      </c>
      <c r="E42" s="13" t="s">
        <v>280</v>
      </c>
      <c r="F42" s="13" t="s">
        <v>281</v>
      </c>
      <c r="H42" s="13" t="s">
        <v>282</v>
      </c>
      <c r="I42" s="13" t="s">
        <v>1320</v>
      </c>
      <c r="J42" s="13" t="s">
        <v>283</v>
      </c>
    </row>
    <row r="43" spans="4:10">
      <c r="D43" s="14" t="s">
        <v>153</v>
      </c>
      <c r="E43" s="14" t="s">
        <v>284</v>
      </c>
      <c r="F43" s="14" t="s">
        <v>285</v>
      </c>
      <c r="H43" s="14" t="s">
        <v>282</v>
      </c>
      <c r="I43" s="14" t="s">
        <v>1696</v>
      </c>
      <c r="J43" s="14" t="s">
        <v>286</v>
      </c>
    </row>
    <row r="44" spans="4:10">
      <c r="D44" s="13" t="s">
        <v>153</v>
      </c>
      <c r="E44" s="13" t="s">
        <v>287</v>
      </c>
      <c r="F44" s="13" t="s">
        <v>288</v>
      </c>
      <c r="H44" s="13" t="s">
        <v>282</v>
      </c>
      <c r="I44" s="13" t="s">
        <v>1731</v>
      </c>
      <c r="J44" s="13" t="s">
        <v>289</v>
      </c>
    </row>
    <row r="45" spans="4:10">
      <c r="D45" s="14" t="s">
        <v>153</v>
      </c>
      <c r="E45" s="14" t="s">
        <v>290</v>
      </c>
      <c r="F45" s="14" t="s">
        <v>291</v>
      </c>
      <c r="H45" s="14" t="s">
        <v>282</v>
      </c>
      <c r="I45" s="14" t="s">
        <v>1470</v>
      </c>
      <c r="J45" s="14" t="s">
        <v>292</v>
      </c>
    </row>
    <row r="46" spans="4:10">
      <c r="D46" s="13" t="s">
        <v>153</v>
      </c>
      <c r="E46" s="13" t="s">
        <v>293</v>
      </c>
      <c r="F46" s="13" t="s">
        <v>294</v>
      </c>
      <c r="H46" s="13" t="s">
        <v>282</v>
      </c>
      <c r="I46" s="13" t="s">
        <v>1772</v>
      </c>
      <c r="J46" s="13" t="s">
        <v>295</v>
      </c>
    </row>
    <row r="47" spans="4:10">
      <c r="D47" s="14" t="s">
        <v>153</v>
      </c>
      <c r="E47" s="14" t="s">
        <v>296</v>
      </c>
      <c r="F47" s="14" t="s">
        <v>297</v>
      </c>
      <c r="H47" s="14" t="s">
        <v>282</v>
      </c>
      <c r="I47" s="14" t="s">
        <v>1801</v>
      </c>
      <c r="J47" s="14" t="s">
        <v>298</v>
      </c>
    </row>
    <row r="48" spans="4:10">
      <c r="D48" s="13" t="s">
        <v>153</v>
      </c>
      <c r="E48" s="13" t="s">
        <v>299</v>
      </c>
      <c r="F48" s="13" t="s">
        <v>300</v>
      </c>
      <c r="H48" s="13" t="s">
        <v>280</v>
      </c>
      <c r="I48" s="13" t="s">
        <v>1542</v>
      </c>
      <c r="J48" s="13" t="s">
        <v>301</v>
      </c>
    </row>
    <row r="49" spans="4:10">
      <c r="D49" s="14" t="s">
        <v>153</v>
      </c>
      <c r="E49" s="15" t="s">
        <v>302</v>
      </c>
      <c r="F49" s="14" t="s">
        <v>303</v>
      </c>
      <c r="H49" s="14" t="s">
        <v>280</v>
      </c>
      <c r="I49" s="15" t="s">
        <v>1296</v>
      </c>
      <c r="J49" s="14" t="s">
        <v>304</v>
      </c>
    </row>
    <row r="50" spans="4:10">
      <c r="D50" s="13" t="s">
        <v>153</v>
      </c>
      <c r="E50" s="13" t="s">
        <v>305</v>
      </c>
      <c r="F50" s="13" t="s">
        <v>306</v>
      </c>
      <c r="H50" s="13" t="s">
        <v>280</v>
      </c>
      <c r="I50" s="13" t="s">
        <v>1429</v>
      </c>
      <c r="J50" s="13" t="s">
        <v>307</v>
      </c>
    </row>
    <row r="51" spans="4:10">
      <c r="D51" s="14" t="s">
        <v>153</v>
      </c>
      <c r="E51" s="14" t="s">
        <v>308</v>
      </c>
      <c r="F51" s="14" t="s">
        <v>309</v>
      </c>
      <c r="H51" s="14" t="s">
        <v>310</v>
      </c>
      <c r="I51" s="14" t="s">
        <v>1425</v>
      </c>
      <c r="J51" s="14" t="s">
        <v>311</v>
      </c>
    </row>
    <row r="52" spans="4:10">
      <c r="D52" s="13" t="s">
        <v>158</v>
      </c>
      <c r="E52" s="13" t="s">
        <v>162</v>
      </c>
      <c r="F52" s="13" t="s">
        <v>312</v>
      </c>
      <c r="H52" s="13" t="s">
        <v>310</v>
      </c>
      <c r="I52" s="13" t="s">
        <v>1539</v>
      </c>
      <c r="J52" s="13" t="s">
        <v>313</v>
      </c>
    </row>
    <row r="53" spans="4:10">
      <c r="D53" s="14" t="s">
        <v>158</v>
      </c>
      <c r="E53" s="14" t="s">
        <v>314</v>
      </c>
      <c r="F53" s="14" t="s">
        <v>315</v>
      </c>
      <c r="H53" s="14" t="s">
        <v>310</v>
      </c>
      <c r="I53" s="14" t="s">
        <v>1368</v>
      </c>
      <c r="J53" s="14" t="s">
        <v>316</v>
      </c>
    </row>
    <row r="54" spans="4:10">
      <c r="D54" s="13" t="s">
        <v>158</v>
      </c>
      <c r="E54" s="13" t="s">
        <v>317</v>
      </c>
      <c r="F54" s="13" t="s">
        <v>318</v>
      </c>
      <c r="H54" s="13" t="s">
        <v>314</v>
      </c>
      <c r="I54" s="13" t="s">
        <v>1685</v>
      </c>
      <c r="J54" s="13" t="s">
        <v>319</v>
      </c>
    </row>
    <row r="55" spans="4:10">
      <c r="D55" s="14" t="s">
        <v>158</v>
      </c>
      <c r="E55" s="14" t="s">
        <v>320</v>
      </c>
      <c r="F55" s="14" t="s">
        <v>321</v>
      </c>
      <c r="H55" s="14" t="s">
        <v>314</v>
      </c>
      <c r="I55" s="14" t="s">
        <v>1637</v>
      </c>
      <c r="J55" s="14" t="s">
        <v>322</v>
      </c>
    </row>
    <row r="56" spans="4:10">
      <c r="D56" s="13" t="s">
        <v>158</v>
      </c>
      <c r="E56" s="13" t="s">
        <v>323</v>
      </c>
      <c r="F56" s="13" t="s">
        <v>324</v>
      </c>
      <c r="H56" s="13" t="s">
        <v>314</v>
      </c>
      <c r="I56" s="13" t="s">
        <v>1749</v>
      </c>
      <c r="J56" s="13" t="s">
        <v>325</v>
      </c>
    </row>
    <row r="57" spans="4:10">
      <c r="D57" s="14" t="s">
        <v>158</v>
      </c>
      <c r="E57" s="14" t="s">
        <v>326</v>
      </c>
      <c r="F57" s="14" t="s">
        <v>327</v>
      </c>
      <c r="H57" s="14" t="s">
        <v>328</v>
      </c>
      <c r="I57" s="14" t="s">
        <v>1332</v>
      </c>
      <c r="J57" s="14" t="s">
        <v>329</v>
      </c>
    </row>
    <row r="58" spans="4:10">
      <c r="D58" s="13" t="s">
        <v>158</v>
      </c>
      <c r="E58" s="13" t="s">
        <v>330</v>
      </c>
      <c r="F58" s="13" t="s">
        <v>331</v>
      </c>
      <c r="H58" s="13" t="s">
        <v>328</v>
      </c>
      <c r="I58" s="13" t="s">
        <v>1472</v>
      </c>
      <c r="J58" s="13" t="s">
        <v>332</v>
      </c>
    </row>
    <row r="59" spans="4:10">
      <c r="D59" s="14" t="s">
        <v>158</v>
      </c>
      <c r="E59" s="15" t="s">
        <v>333</v>
      </c>
      <c r="F59" s="14" t="s">
        <v>334</v>
      </c>
      <c r="H59" s="14" t="s">
        <v>328</v>
      </c>
      <c r="I59" s="15" t="s">
        <v>1645</v>
      </c>
      <c r="J59" s="14" t="s">
        <v>335</v>
      </c>
    </row>
    <row r="60" spans="4:10">
      <c r="D60" s="13" t="s">
        <v>158</v>
      </c>
      <c r="E60" s="13" t="s">
        <v>336</v>
      </c>
      <c r="F60" s="13" t="s">
        <v>337</v>
      </c>
      <c r="H60" s="13" t="s">
        <v>328</v>
      </c>
      <c r="I60" s="13" t="s">
        <v>1604</v>
      </c>
      <c r="J60" s="13" t="s">
        <v>338</v>
      </c>
    </row>
    <row r="61" spans="4:10">
      <c r="D61" s="14" t="s">
        <v>158</v>
      </c>
      <c r="E61" s="14" t="s">
        <v>339</v>
      </c>
      <c r="F61" s="14" t="s">
        <v>340</v>
      </c>
      <c r="H61" s="14" t="s">
        <v>341</v>
      </c>
      <c r="I61" s="14" t="s">
        <v>1806</v>
      </c>
      <c r="J61" s="14" t="s">
        <v>343</v>
      </c>
    </row>
    <row r="62" spans="4:10">
      <c r="D62" s="13" t="s">
        <v>158</v>
      </c>
      <c r="E62" s="13" t="s">
        <v>344</v>
      </c>
      <c r="F62" s="13" t="s">
        <v>345</v>
      </c>
      <c r="H62" s="13" t="s">
        <v>341</v>
      </c>
      <c r="I62" s="13" t="s">
        <v>1726</v>
      </c>
      <c r="J62" s="13" t="s">
        <v>347</v>
      </c>
    </row>
    <row r="63" spans="4:10">
      <c r="D63" s="14" t="s">
        <v>158</v>
      </c>
      <c r="E63" s="14" t="s">
        <v>348</v>
      </c>
      <c r="F63" s="14" t="s">
        <v>349</v>
      </c>
      <c r="H63" s="14" t="s">
        <v>341</v>
      </c>
      <c r="I63" s="14" t="s">
        <v>1686</v>
      </c>
      <c r="J63" s="14" t="s">
        <v>351</v>
      </c>
    </row>
    <row r="64" spans="4:10">
      <c r="D64" s="13" t="s">
        <v>158</v>
      </c>
      <c r="E64" s="13" t="s">
        <v>352</v>
      </c>
      <c r="F64" s="13" t="s">
        <v>353</v>
      </c>
      <c r="H64" s="13" t="s">
        <v>341</v>
      </c>
      <c r="I64" s="13" t="s">
        <v>1767</v>
      </c>
      <c r="J64" s="13" t="s">
        <v>355</v>
      </c>
    </row>
    <row r="65" spans="4:10">
      <c r="D65" s="14" t="s">
        <v>158</v>
      </c>
      <c r="E65" s="14" t="s">
        <v>356</v>
      </c>
      <c r="F65" s="14" t="s">
        <v>357</v>
      </c>
      <c r="H65" s="14" t="s">
        <v>341</v>
      </c>
      <c r="I65" s="14" t="s">
        <v>1324</v>
      </c>
      <c r="J65" s="14" t="s">
        <v>359</v>
      </c>
    </row>
    <row r="66" spans="4:10">
      <c r="D66" s="13" t="s">
        <v>158</v>
      </c>
      <c r="E66" s="13" t="s">
        <v>360</v>
      </c>
      <c r="F66" s="13" t="s">
        <v>361</v>
      </c>
      <c r="H66" s="13" t="s">
        <v>341</v>
      </c>
      <c r="I66" s="13" t="s">
        <v>1655</v>
      </c>
      <c r="J66" s="13" t="s">
        <v>363</v>
      </c>
    </row>
    <row r="67" spans="4:10">
      <c r="D67" s="14" t="s">
        <v>158</v>
      </c>
      <c r="E67" s="14" t="s">
        <v>364</v>
      </c>
      <c r="F67" s="14" t="s">
        <v>365</v>
      </c>
      <c r="H67" s="14" t="s">
        <v>341</v>
      </c>
      <c r="I67" s="14" t="s">
        <v>1585</v>
      </c>
      <c r="J67" s="14" t="s">
        <v>367</v>
      </c>
    </row>
    <row r="68" spans="4:10">
      <c r="D68" s="13" t="s">
        <v>158</v>
      </c>
      <c r="E68" s="13" t="s">
        <v>368</v>
      </c>
      <c r="F68" s="13" t="s">
        <v>369</v>
      </c>
      <c r="H68" s="13" t="s">
        <v>341</v>
      </c>
      <c r="I68" s="13" t="s">
        <v>1802</v>
      </c>
      <c r="J68" s="13" t="s">
        <v>371</v>
      </c>
    </row>
    <row r="69" spans="4:10">
      <c r="D69" s="14" t="s">
        <v>158</v>
      </c>
      <c r="E69" s="15" t="s">
        <v>372</v>
      </c>
      <c r="F69" s="14" t="s">
        <v>373</v>
      </c>
      <c r="H69" s="14" t="s">
        <v>341</v>
      </c>
      <c r="I69" s="15" t="s">
        <v>1527</v>
      </c>
      <c r="J69" s="14" t="s">
        <v>375</v>
      </c>
    </row>
    <row r="70" spans="4:10">
      <c r="D70" s="13" t="s">
        <v>158</v>
      </c>
      <c r="E70" s="13" t="s">
        <v>376</v>
      </c>
      <c r="F70" s="13" t="s">
        <v>377</v>
      </c>
      <c r="H70" s="13" t="s">
        <v>284</v>
      </c>
      <c r="I70" s="13" t="s">
        <v>1571</v>
      </c>
      <c r="J70" s="13" t="s">
        <v>378</v>
      </c>
    </row>
    <row r="71" spans="4:10">
      <c r="D71" s="14" t="s">
        <v>164</v>
      </c>
      <c r="E71" s="14" t="s">
        <v>379</v>
      </c>
      <c r="F71" s="14" t="s">
        <v>380</v>
      </c>
      <c r="H71" s="14" t="s">
        <v>284</v>
      </c>
      <c r="I71" s="14" t="s">
        <v>1352</v>
      </c>
      <c r="J71" s="14" t="s">
        <v>381</v>
      </c>
    </row>
    <row r="72" spans="4:10">
      <c r="D72" s="13" t="s">
        <v>164</v>
      </c>
      <c r="E72" s="13" t="s">
        <v>382</v>
      </c>
      <c r="F72" s="13" t="s">
        <v>383</v>
      </c>
      <c r="H72" s="13" t="s">
        <v>284</v>
      </c>
      <c r="I72" s="13" t="s">
        <v>1623</v>
      </c>
      <c r="J72" s="13" t="s">
        <v>384</v>
      </c>
    </row>
    <row r="73" spans="4:10">
      <c r="D73" s="14" t="s">
        <v>164</v>
      </c>
      <c r="E73" s="14" t="s">
        <v>385</v>
      </c>
      <c r="F73" s="14" t="s">
        <v>386</v>
      </c>
      <c r="H73" s="14" t="s">
        <v>284</v>
      </c>
      <c r="I73" s="14" t="s">
        <v>1718</v>
      </c>
      <c r="J73" s="14" t="s">
        <v>387</v>
      </c>
    </row>
    <row r="74" spans="4:10">
      <c r="D74" s="13" t="s">
        <v>164</v>
      </c>
      <c r="E74" s="13" t="s">
        <v>388</v>
      </c>
      <c r="F74" s="13" t="s">
        <v>389</v>
      </c>
      <c r="H74" s="13" t="s">
        <v>284</v>
      </c>
      <c r="I74" s="13" t="s">
        <v>1524</v>
      </c>
      <c r="J74" s="13" t="s">
        <v>390</v>
      </c>
    </row>
    <row r="75" spans="4:10">
      <c r="D75" s="14" t="s">
        <v>164</v>
      </c>
      <c r="E75" s="14" t="s">
        <v>391</v>
      </c>
      <c r="F75" s="14" t="s">
        <v>392</v>
      </c>
      <c r="H75" s="14" t="s">
        <v>317</v>
      </c>
      <c r="I75" s="14" t="s">
        <v>1351</v>
      </c>
      <c r="J75" s="14" t="s">
        <v>393</v>
      </c>
    </row>
    <row r="76" spans="4:10">
      <c r="D76" s="13" t="s">
        <v>164</v>
      </c>
      <c r="E76" s="13" t="s">
        <v>394</v>
      </c>
      <c r="F76" s="13" t="s">
        <v>395</v>
      </c>
      <c r="H76" s="13" t="s">
        <v>317</v>
      </c>
      <c r="I76" s="13" t="s">
        <v>1509</v>
      </c>
      <c r="J76" s="13" t="s">
        <v>396</v>
      </c>
    </row>
    <row r="77" spans="4:10">
      <c r="D77" s="14" t="s">
        <v>164</v>
      </c>
      <c r="E77" s="14" t="s">
        <v>397</v>
      </c>
      <c r="F77" s="14" t="s">
        <v>398</v>
      </c>
      <c r="H77" s="14" t="s">
        <v>399</v>
      </c>
      <c r="I77" s="14" t="s">
        <v>1459</v>
      </c>
      <c r="J77" s="14" t="s">
        <v>400</v>
      </c>
    </row>
    <row r="78" spans="4:10">
      <c r="D78" s="13" t="s">
        <v>164</v>
      </c>
      <c r="E78" s="13" t="s">
        <v>401</v>
      </c>
      <c r="F78" s="13" t="s">
        <v>402</v>
      </c>
      <c r="H78" s="13" t="s">
        <v>399</v>
      </c>
      <c r="I78" s="13" t="s">
        <v>1582</v>
      </c>
      <c r="J78" s="13" t="s">
        <v>403</v>
      </c>
    </row>
    <row r="79" spans="4:10">
      <c r="D79" s="14" t="s">
        <v>164</v>
      </c>
      <c r="E79" s="15" t="s">
        <v>404</v>
      </c>
      <c r="F79" s="14" t="s">
        <v>405</v>
      </c>
      <c r="H79" s="14" t="s">
        <v>399</v>
      </c>
      <c r="I79" s="15" t="s">
        <v>1362</v>
      </c>
      <c r="J79" s="14" t="s">
        <v>406</v>
      </c>
    </row>
    <row r="80" spans="4:10">
      <c r="D80" s="13" t="s">
        <v>164</v>
      </c>
      <c r="E80" s="13" t="s">
        <v>407</v>
      </c>
      <c r="F80" s="13" t="s">
        <v>408</v>
      </c>
      <c r="H80" s="13" t="s">
        <v>248</v>
      </c>
      <c r="I80" s="13" t="s">
        <v>1632</v>
      </c>
      <c r="J80" s="13" t="s">
        <v>409</v>
      </c>
    </row>
    <row r="81" spans="4:10">
      <c r="D81" s="14" t="s">
        <v>164</v>
      </c>
      <c r="E81" s="14" t="s">
        <v>410</v>
      </c>
      <c r="F81" s="14" t="s">
        <v>411</v>
      </c>
      <c r="H81" s="14" t="s">
        <v>248</v>
      </c>
      <c r="I81" s="14" t="s">
        <v>1555</v>
      </c>
      <c r="J81" s="14" t="s">
        <v>412</v>
      </c>
    </row>
    <row r="82" spans="4:10">
      <c r="D82" s="13" t="s">
        <v>164</v>
      </c>
      <c r="E82" s="13" t="s">
        <v>413</v>
      </c>
      <c r="F82" s="13" t="s">
        <v>414</v>
      </c>
      <c r="H82" s="13" t="s">
        <v>248</v>
      </c>
      <c r="I82" s="13" t="s">
        <v>1503</v>
      </c>
      <c r="J82" s="13" t="s">
        <v>416</v>
      </c>
    </row>
    <row r="83" spans="4:10">
      <c r="D83" s="14" t="s">
        <v>164</v>
      </c>
      <c r="E83" s="14" t="s">
        <v>417</v>
      </c>
      <c r="F83" s="14" t="s">
        <v>418</v>
      </c>
      <c r="H83" s="14" t="s">
        <v>205</v>
      </c>
      <c r="I83" s="14" t="s">
        <v>1395</v>
      </c>
      <c r="J83" s="14" t="s">
        <v>419</v>
      </c>
    </row>
    <row r="84" spans="4:10">
      <c r="D84" s="13" t="s">
        <v>169</v>
      </c>
      <c r="E84" s="13" t="s">
        <v>190</v>
      </c>
      <c r="F84" s="13" t="s">
        <v>420</v>
      </c>
      <c r="H84" s="13" t="s">
        <v>205</v>
      </c>
      <c r="I84" s="13" t="s">
        <v>1605</v>
      </c>
      <c r="J84" s="13" t="s">
        <v>421</v>
      </c>
    </row>
    <row r="85" spans="4:10">
      <c r="D85" s="14" t="s">
        <v>169</v>
      </c>
      <c r="E85" s="14" t="s">
        <v>328</v>
      </c>
      <c r="F85" s="14" t="s">
        <v>422</v>
      </c>
      <c r="H85" s="14" t="s">
        <v>205</v>
      </c>
      <c r="I85" s="14" t="s">
        <v>1519</v>
      </c>
      <c r="J85" s="14" t="s">
        <v>423</v>
      </c>
    </row>
    <row r="86" spans="4:10">
      <c r="D86" s="13" t="s">
        <v>169</v>
      </c>
      <c r="E86" s="13" t="s">
        <v>399</v>
      </c>
      <c r="F86" s="13" t="s">
        <v>424</v>
      </c>
      <c r="H86" s="13" t="s">
        <v>425</v>
      </c>
      <c r="I86" s="13" t="s">
        <v>1299</v>
      </c>
      <c r="J86" s="13" t="s">
        <v>426</v>
      </c>
    </row>
    <row r="87" spans="4:10">
      <c r="D87" s="14" t="s">
        <v>169</v>
      </c>
      <c r="E87" s="14" t="s">
        <v>427</v>
      </c>
      <c r="F87" s="14" t="s">
        <v>428</v>
      </c>
      <c r="H87" s="14" t="s">
        <v>425</v>
      </c>
      <c r="I87" s="14" t="s">
        <v>1689</v>
      </c>
      <c r="J87" s="14" t="s">
        <v>429</v>
      </c>
    </row>
    <row r="88" spans="4:10">
      <c r="D88" s="13" t="s">
        <v>169</v>
      </c>
      <c r="E88" s="13" t="s">
        <v>430</v>
      </c>
      <c r="F88" s="13" t="s">
        <v>431</v>
      </c>
      <c r="H88" s="13" t="s">
        <v>425</v>
      </c>
      <c r="I88" s="13" t="s">
        <v>1621</v>
      </c>
      <c r="J88" s="13" t="s">
        <v>432</v>
      </c>
    </row>
    <row r="89" spans="4:10">
      <c r="D89" s="14" t="s">
        <v>169</v>
      </c>
      <c r="E89" s="15" t="s">
        <v>433</v>
      </c>
      <c r="F89" s="14" t="s">
        <v>434</v>
      </c>
      <c r="H89" s="14" t="s">
        <v>425</v>
      </c>
      <c r="I89" s="15" t="s">
        <v>1641</v>
      </c>
      <c r="J89" s="14" t="s">
        <v>435</v>
      </c>
    </row>
    <row r="90" spans="4:10">
      <c r="D90" s="13" t="s">
        <v>169</v>
      </c>
      <c r="E90" s="13" t="s">
        <v>436</v>
      </c>
      <c r="F90" s="13" t="s">
        <v>437</v>
      </c>
      <c r="H90" s="13" t="s">
        <v>425</v>
      </c>
      <c r="I90" s="13" t="s">
        <v>1496</v>
      </c>
      <c r="J90" s="13" t="s">
        <v>438</v>
      </c>
    </row>
    <row r="91" spans="4:10">
      <c r="D91" s="14" t="s">
        <v>169</v>
      </c>
      <c r="E91" s="14" t="s">
        <v>439</v>
      </c>
      <c r="F91" s="14" t="s">
        <v>440</v>
      </c>
      <c r="H91" s="14" t="s">
        <v>425</v>
      </c>
      <c r="I91" s="14" t="s">
        <v>1780</v>
      </c>
      <c r="J91" s="14" t="s">
        <v>441</v>
      </c>
    </row>
    <row r="92" spans="4:10">
      <c r="D92" s="13" t="s">
        <v>169</v>
      </c>
      <c r="E92" s="13" t="s">
        <v>442</v>
      </c>
      <c r="F92" s="13" t="s">
        <v>443</v>
      </c>
      <c r="H92" s="13" t="s">
        <v>425</v>
      </c>
      <c r="I92" s="13" t="s">
        <v>1751</v>
      </c>
      <c r="J92" s="13" t="s">
        <v>444</v>
      </c>
    </row>
    <row r="93" spans="4:10">
      <c r="D93" s="14" t="s">
        <v>169</v>
      </c>
      <c r="E93" s="14" t="s">
        <v>445</v>
      </c>
      <c r="F93" s="14" t="s">
        <v>446</v>
      </c>
      <c r="H93" s="14" t="s">
        <v>427</v>
      </c>
      <c r="I93" s="14" t="s">
        <v>1469</v>
      </c>
      <c r="J93" s="14" t="s">
        <v>447</v>
      </c>
    </row>
    <row r="94" spans="4:10">
      <c r="D94" s="13" t="s">
        <v>174</v>
      </c>
      <c r="E94" s="13" t="s">
        <v>200</v>
      </c>
      <c r="F94" s="13" t="s">
        <v>448</v>
      </c>
      <c r="H94" s="13" t="s">
        <v>427</v>
      </c>
      <c r="I94" s="13" t="s">
        <v>1601</v>
      </c>
      <c r="J94" s="13" t="s">
        <v>449</v>
      </c>
    </row>
    <row r="95" spans="4:10">
      <c r="D95" s="14" t="s">
        <v>174</v>
      </c>
      <c r="E95" s="14" t="s">
        <v>282</v>
      </c>
      <c r="F95" s="14" t="s">
        <v>450</v>
      </c>
      <c r="H95" s="14" t="s">
        <v>427</v>
      </c>
      <c r="I95" s="14" t="s">
        <v>1388</v>
      </c>
      <c r="J95" s="14" t="s">
        <v>451</v>
      </c>
    </row>
    <row r="96" spans="4:10">
      <c r="D96" s="13" t="s">
        <v>174</v>
      </c>
      <c r="E96" s="13" t="s">
        <v>452</v>
      </c>
      <c r="F96" s="13" t="s">
        <v>453</v>
      </c>
      <c r="H96" s="13" t="s">
        <v>251</v>
      </c>
      <c r="I96" s="13" t="s">
        <v>1259</v>
      </c>
      <c r="J96" s="13" t="s">
        <v>454</v>
      </c>
    </row>
    <row r="97" spans="4:10">
      <c r="D97" s="14" t="s">
        <v>174</v>
      </c>
      <c r="E97" s="14" t="s">
        <v>455</v>
      </c>
      <c r="F97" s="14" t="s">
        <v>456</v>
      </c>
      <c r="H97" s="14" t="s">
        <v>320</v>
      </c>
      <c r="I97" s="14" t="s">
        <v>1454</v>
      </c>
      <c r="J97" s="14" t="s">
        <v>457</v>
      </c>
    </row>
    <row r="98" spans="4:10">
      <c r="D98" s="13" t="s">
        <v>174</v>
      </c>
      <c r="E98" s="13" t="s">
        <v>458</v>
      </c>
      <c r="F98" s="13" t="s">
        <v>459</v>
      </c>
      <c r="H98" s="13" t="s">
        <v>320</v>
      </c>
      <c r="I98" s="13" t="s">
        <v>1694</v>
      </c>
      <c r="J98" s="13" t="s">
        <v>460</v>
      </c>
    </row>
    <row r="99" spans="4:10">
      <c r="D99" s="14" t="s">
        <v>174</v>
      </c>
      <c r="E99" s="15" t="s">
        <v>461</v>
      </c>
      <c r="F99" s="14" t="s">
        <v>462</v>
      </c>
      <c r="H99" s="14" t="s">
        <v>320</v>
      </c>
      <c r="I99" s="15" t="s">
        <v>1771</v>
      </c>
      <c r="J99" s="14" t="s">
        <v>463</v>
      </c>
    </row>
    <row r="100" spans="4:10">
      <c r="D100" s="13" t="s">
        <v>174</v>
      </c>
      <c r="E100" s="13" t="s">
        <v>464</v>
      </c>
      <c r="F100" s="13" t="s">
        <v>465</v>
      </c>
      <c r="H100" s="13" t="s">
        <v>320</v>
      </c>
      <c r="I100" s="13" t="s">
        <v>1374</v>
      </c>
      <c r="J100" s="13" t="s">
        <v>466</v>
      </c>
    </row>
    <row r="101" spans="4:10">
      <c r="D101" s="14" t="s">
        <v>174</v>
      </c>
      <c r="E101" s="14" t="s">
        <v>467</v>
      </c>
      <c r="F101" s="14" t="s">
        <v>468</v>
      </c>
      <c r="H101" s="14" t="s">
        <v>320</v>
      </c>
      <c r="I101" s="14" t="s">
        <v>1747</v>
      </c>
      <c r="J101" s="14" t="s">
        <v>469</v>
      </c>
    </row>
    <row r="102" spans="4:10">
      <c r="D102" s="13" t="s">
        <v>174</v>
      </c>
      <c r="E102" s="13" t="s">
        <v>470</v>
      </c>
      <c r="F102" s="13" t="s">
        <v>471</v>
      </c>
      <c r="H102" s="13" t="s">
        <v>320</v>
      </c>
      <c r="I102" s="13" t="s">
        <v>1599</v>
      </c>
      <c r="J102" s="13" t="s">
        <v>472</v>
      </c>
    </row>
    <row r="103" spans="4:10">
      <c r="D103" s="14" t="s">
        <v>174</v>
      </c>
      <c r="E103" s="14" t="s">
        <v>473</v>
      </c>
      <c r="F103" s="14" t="s">
        <v>474</v>
      </c>
      <c r="H103" s="14" t="s">
        <v>320</v>
      </c>
      <c r="I103" s="14" t="s">
        <v>1678</v>
      </c>
      <c r="J103" s="14" t="s">
        <v>475</v>
      </c>
    </row>
    <row r="104" spans="4:10">
      <c r="D104" s="13" t="s">
        <v>174</v>
      </c>
      <c r="E104" s="13" t="s">
        <v>476</v>
      </c>
      <c r="F104" s="13" t="s">
        <v>477</v>
      </c>
      <c r="H104" s="13" t="s">
        <v>208</v>
      </c>
      <c r="I104" s="13" t="s">
        <v>1453</v>
      </c>
      <c r="J104" s="13" t="s">
        <v>478</v>
      </c>
    </row>
    <row r="105" spans="4:10">
      <c r="D105" s="14" t="s">
        <v>174</v>
      </c>
      <c r="E105" s="14" t="s">
        <v>479</v>
      </c>
      <c r="F105" s="14" t="s">
        <v>480</v>
      </c>
      <c r="H105" s="14" t="s">
        <v>208</v>
      </c>
      <c r="I105" s="14" t="s">
        <v>1566</v>
      </c>
      <c r="J105" s="14" t="s">
        <v>481</v>
      </c>
    </row>
    <row r="106" spans="4:10">
      <c r="D106" s="13" t="s">
        <v>174</v>
      </c>
      <c r="E106" s="13" t="s">
        <v>482</v>
      </c>
      <c r="F106" s="13" t="s">
        <v>483</v>
      </c>
      <c r="H106" s="13" t="s">
        <v>208</v>
      </c>
      <c r="I106" s="13" t="s">
        <v>1385</v>
      </c>
      <c r="J106" s="13" t="s">
        <v>484</v>
      </c>
    </row>
    <row r="107" spans="4:10">
      <c r="D107" s="14" t="s">
        <v>174</v>
      </c>
      <c r="E107" s="14" t="s">
        <v>485</v>
      </c>
      <c r="F107" s="14" t="s">
        <v>486</v>
      </c>
      <c r="H107" s="14" t="s">
        <v>452</v>
      </c>
      <c r="I107" s="14" t="s">
        <v>1320</v>
      </c>
      <c r="J107" s="14" t="s">
        <v>487</v>
      </c>
    </row>
    <row r="108" spans="4:10">
      <c r="D108" s="13" t="s">
        <v>174</v>
      </c>
      <c r="E108" s="13" t="s">
        <v>488</v>
      </c>
      <c r="F108" s="13" t="s">
        <v>489</v>
      </c>
      <c r="H108" s="13" t="s">
        <v>452</v>
      </c>
      <c r="I108" s="13" t="s">
        <v>1455</v>
      </c>
      <c r="J108" s="13" t="s">
        <v>490</v>
      </c>
    </row>
    <row r="109" spans="4:10">
      <c r="D109" s="14" t="s">
        <v>174</v>
      </c>
      <c r="E109" s="15" t="s">
        <v>491</v>
      </c>
      <c r="F109" s="14" t="s">
        <v>492</v>
      </c>
      <c r="H109" s="14" t="s">
        <v>452</v>
      </c>
      <c r="I109" s="15" t="s">
        <v>1650</v>
      </c>
      <c r="J109" s="14" t="s">
        <v>493</v>
      </c>
    </row>
    <row r="110" spans="4:10">
      <c r="D110" s="13" t="s">
        <v>174</v>
      </c>
      <c r="E110" s="13" t="s">
        <v>494</v>
      </c>
      <c r="F110" s="13" t="s">
        <v>495</v>
      </c>
      <c r="H110" s="13" t="s">
        <v>452</v>
      </c>
      <c r="I110" s="13" t="s">
        <v>1815</v>
      </c>
      <c r="J110" s="13" t="s">
        <v>496</v>
      </c>
    </row>
    <row r="111" spans="4:10">
      <c r="D111" s="14" t="s">
        <v>174</v>
      </c>
      <c r="E111" s="14" t="s">
        <v>497</v>
      </c>
      <c r="F111" s="14" t="s">
        <v>498</v>
      </c>
      <c r="H111" s="14" t="s">
        <v>499</v>
      </c>
      <c r="I111" s="14" t="s">
        <v>1461</v>
      </c>
      <c r="J111" s="14" t="s">
        <v>501</v>
      </c>
    </row>
    <row r="112" spans="4:10">
      <c r="D112" s="13" t="s">
        <v>174</v>
      </c>
      <c r="E112" s="13" t="s">
        <v>502</v>
      </c>
      <c r="F112" s="13" t="s">
        <v>503</v>
      </c>
      <c r="H112" s="13" t="s">
        <v>499</v>
      </c>
      <c r="I112" s="13" t="s">
        <v>1369</v>
      </c>
      <c r="J112" s="13" t="s">
        <v>504</v>
      </c>
    </row>
    <row r="113" spans="4:10">
      <c r="D113" s="14" t="s">
        <v>174</v>
      </c>
      <c r="E113" s="14" t="s">
        <v>505</v>
      </c>
      <c r="F113" s="14" t="s">
        <v>506</v>
      </c>
      <c r="H113" s="14" t="s">
        <v>499</v>
      </c>
      <c r="I113" s="14" t="s">
        <v>1616</v>
      </c>
      <c r="J113" s="14" t="s">
        <v>507</v>
      </c>
    </row>
    <row r="114" spans="4:10">
      <c r="D114" s="13" t="s">
        <v>20</v>
      </c>
      <c r="E114" s="13" t="s">
        <v>253</v>
      </c>
      <c r="F114" s="13" t="s">
        <v>508</v>
      </c>
      <c r="H114" s="13" t="s">
        <v>323</v>
      </c>
      <c r="I114" s="13" t="s">
        <v>1301</v>
      </c>
      <c r="J114" s="13" t="s">
        <v>509</v>
      </c>
    </row>
    <row r="115" spans="4:10">
      <c r="D115" s="14" t="s">
        <v>20</v>
      </c>
      <c r="E115" s="14" t="s">
        <v>310</v>
      </c>
      <c r="F115" s="14" t="s">
        <v>510</v>
      </c>
      <c r="H115" s="14" t="s">
        <v>323</v>
      </c>
      <c r="I115" s="14" t="s">
        <v>1486</v>
      </c>
      <c r="J115" s="14" t="s">
        <v>511</v>
      </c>
    </row>
    <row r="116" spans="4:10">
      <c r="D116" s="13" t="s">
        <v>20</v>
      </c>
      <c r="E116" s="13" t="s">
        <v>499</v>
      </c>
      <c r="F116" s="13" t="s">
        <v>512</v>
      </c>
      <c r="H116" s="13" t="s">
        <v>323</v>
      </c>
      <c r="I116" s="13" t="s">
        <v>1600</v>
      </c>
      <c r="J116" s="13" t="s">
        <v>513</v>
      </c>
    </row>
    <row r="117" spans="4:10">
      <c r="D117" s="14" t="s">
        <v>20</v>
      </c>
      <c r="E117" s="14" t="s">
        <v>514</v>
      </c>
      <c r="F117" s="14" t="s">
        <v>515</v>
      </c>
      <c r="H117" s="14" t="s">
        <v>379</v>
      </c>
      <c r="I117" s="14" t="s">
        <v>1638</v>
      </c>
      <c r="J117" s="14" t="s">
        <v>516</v>
      </c>
    </row>
    <row r="118" spans="4:10">
      <c r="D118" s="13" t="s">
        <v>20</v>
      </c>
      <c r="E118" s="13" t="s">
        <v>517</v>
      </c>
      <c r="F118" s="13" t="s">
        <v>518</v>
      </c>
      <c r="H118" s="13" t="s">
        <v>379</v>
      </c>
      <c r="I118" s="13" t="s">
        <v>1743</v>
      </c>
      <c r="J118" s="13" t="s">
        <v>519</v>
      </c>
    </row>
    <row r="119" spans="4:10">
      <c r="D119" s="14" t="s">
        <v>20</v>
      </c>
      <c r="E119" s="15" t="s">
        <v>520</v>
      </c>
      <c r="F119" s="14" t="s">
        <v>521</v>
      </c>
      <c r="H119" s="14" t="s">
        <v>382</v>
      </c>
      <c r="I119" s="15" t="s">
        <v>1330</v>
      </c>
      <c r="J119" s="14" t="s">
        <v>522</v>
      </c>
    </row>
    <row r="120" spans="4:10">
      <c r="D120" s="13" t="s">
        <v>20</v>
      </c>
      <c r="E120" s="13" t="s">
        <v>523</v>
      </c>
      <c r="F120" s="13" t="s">
        <v>524</v>
      </c>
      <c r="H120" s="13" t="s">
        <v>382</v>
      </c>
      <c r="I120" s="13" t="s">
        <v>1463</v>
      </c>
      <c r="J120" s="13" t="s">
        <v>525</v>
      </c>
    </row>
    <row r="121" spans="4:10">
      <c r="D121" s="14" t="s">
        <v>20</v>
      </c>
      <c r="E121" s="14" t="s">
        <v>526</v>
      </c>
      <c r="F121" s="14" t="s">
        <v>527</v>
      </c>
      <c r="H121" s="14" t="s">
        <v>385</v>
      </c>
      <c r="I121" s="14" t="s">
        <v>1315</v>
      </c>
      <c r="J121" s="14" t="s">
        <v>528</v>
      </c>
    </row>
    <row r="122" spans="4:10">
      <c r="D122" s="13" t="s">
        <v>20</v>
      </c>
      <c r="E122" s="13" t="s">
        <v>529</v>
      </c>
      <c r="F122" s="13" t="s">
        <v>530</v>
      </c>
      <c r="H122" s="13" t="s">
        <v>385</v>
      </c>
      <c r="I122" s="13" t="s">
        <v>1517</v>
      </c>
      <c r="J122" s="13" t="s">
        <v>531</v>
      </c>
    </row>
    <row r="123" spans="4:10">
      <c r="D123" s="14" t="s">
        <v>20</v>
      </c>
      <c r="E123" s="14" t="s">
        <v>21</v>
      </c>
      <c r="F123" s="14" t="s">
        <v>532</v>
      </c>
      <c r="H123" s="14" t="s">
        <v>455</v>
      </c>
      <c r="I123" s="14" t="s">
        <v>1412</v>
      </c>
      <c r="J123" s="14" t="s">
        <v>533</v>
      </c>
    </row>
    <row r="124" spans="4:10">
      <c r="D124" s="13" t="s">
        <v>20</v>
      </c>
      <c r="E124" s="13" t="s">
        <v>22</v>
      </c>
      <c r="F124" s="13" t="s">
        <v>534</v>
      </c>
      <c r="H124" s="13" t="s">
        <v>455</v>
      </c>
      <c r="I124" s="13" t="s">
        <v>1807</v>
      </c>
      <c r="J124" s="13" t="s">
        <v>535</v>
      </c>
    </row>
    <row r="125" spans="4:10">
      <c r="D125" s="14" t="s">
        <v>20</v>
      </c>
      <c r="E125" s="14" t="s">
        <v>536</v>
      </c>
      <c r="F125" s="14" t="s">
        <v>537</v>
      </c>
      <c r="H125" s="14" t="s">
        <v>455</v>
      </c>
      <c r="I125" s="14" t="s">
        <v>1290</v>
      </c>
      <c r="J125" s="14" t="s">
        <v>538</v>
      </c>
    </row>
    <row r="126" spans="4:10">
      <c r="D126" s="13" t="s">
        <v>20</v>
      </c>
      <c r="E126" s="13" t="s">
        <v>539</v>
      </c>
      <c r="F126" s="13" t="s">
        <v>540</v>
      </c>
      <c r="H126" s="13" t="s">
        <v>455</v>
      </c>
      <c r="I126" s="13" t="s">
        <v>1280</v>
      </c>
      <c r="J126" s="13" t="s">
        <v>541</v>
      </c>
    </row>
    <row r="127" spans="4:10">
      <c r="D127" s="14" t="s">
        <v>20</v>
      </c>
      <c r="E127" s="14" t="s">
        <v>542</v>
      </c>
      <c r="F127" s="14" t="s">
        <v>543</v>
      </c>
      <c r="H127" s="14" t="s">
        <v>455</v>
      </c>
      <c r="I127" s="14" t="s">
        <v>1289</v>
      </c>
      <c r="J127" s="14" t="s">
        <v>544</v>
      </c>
    </row>
    <row r="128" spans="4:10">
      <c r="D128" s="13" t="s">
        <v>20</v>
      </c>
      <c r="E128" s="13" t="s">
        <v>545</v>
      </c>
      <c r="F128" s="13" t="s">
        <v>546</v>
      </c>
      <c r="H128" s="13" t="s">
        <v>455</v>
      </c>
      <c r="I128" s="13" t="s">
        <v>1411</v>
      </c>
      <c r="J128" s="13" t="s">
        <v>547</v>
      </c>
    </row>
    <row r="129" spans="4:10">
      <c r="D129" s="14" t="s">
        <v>20</v>
      </c>
      <c r="E129" s="15" t="s">
        <v>548</v>
      </c>
      <c r="F129" s="14" t="s">
        <v>549</v>
      </c>
      <c r="H129" s="14" t="s">
        <v>455</v>
      </c>
      <c r="I129" s="15" t="s">
        <v>1413</v>
      </c>
      <c r="J129" s="14" t="s">
        <v>550</v>
      </c>
    </row>
    <row r="130" spans="4:10">
      <c r="D130" s="13" t="s">
        <v>20</v>
      </c>
      <c r="E130" s="13" t="s">
        <v>551</v>
      </c>
      <c r="F130" s="13" t="s">
        <v>552</v>
      </c>
      <c r="H130" s="13" t="s">
        <v>455</v>
      </c>
      <c r="I130" s="13" t="s">
        <v>1284</v>
      </c>
      <c r="J130" s="13" t="s">
        <v>553</v>
      </c>
    </row>
    <row r="131" spans="4:10">
      <c r="D131" s="14" t="s">
        <v>20</v>
      </c>
      <c r="E131" s="14" t="s">
        <v>554</v>
      </c>
      <c r="F131" s="14" t="s">
        <v>555</v>
      </c>
      <c r="H131" s="14" t="s">
        <v>455</v>
      </c>
      <c r="I131" s="14" t="s">
        <v>1286</v>
      </c>
      <c r="J131" s="14" t="s">
        <v>556</v>
      </c>
    </row>
    <row r="132" spans="4:10">
      <c r="D132" s="13" t="s">
        <v>183</v>
      </c>
      <c r="E132" s="13" t="s">
        <v>219</v>
      </c>
      <c r="F132" s="13" t="s">
        <v>557</v>
      </c>
      <c r="H132" s="13" t="s">
        <v>455</v>
      </c>
      <c r="I132" s="13" t="s">
        <v>1288</v>
      </c>
      <c r="J132" s="13" t="s">
        <v>558</v>
      </c>
    </row>
    <row r="133" spans="4:10">
      <c r="D133" s="14" t="s">
        <v>183</v>
      </c>
      <c r="E133" s="14" t="s">
        <v>341</v>
      </c>
      <c r="F133" s="14" t="s">
        <v>559</v>
      </c>
      <c r="H133" s="14" t="s">
        <v>455</v>
      </c>
      <c r="I133" s="14" t="s">
        <v>1274</v>
      </c>
      <c r="J133" s="14" t="s">
        <v>560</v>
      </c>
    </row>
    <row r="134" spans="4:10">
      <c r="D134" s="13" t="s">
        <v>183</v>
      </c>
      <c r="E134" s="13" t="s">
        <v>425</v>
      </c>
      <c r="F134" s="13" t="s">
        <v>561</v>
      </c>
      <c r="H134" s="13" t="s">
        <v>455</v>
      </c>
      <c r="I134" s="13" t="s">
        <v>1287</v>
      </c>
      <c r="J134" s="13" t="s">
        <v>562</v>
      </c>
    </row>
    <row r="135" spans="4:10">
      <c r="D135" s="14" t="s">
        <v>183</v>
      </c>
      <c r="E135" s="14" t="s">
        <v>563</v>
      </c>
      <c r="F135" s="14" t="s">
        <v>564</v>
      </c>
      <c r="H135" s="14" t="s">
        <v>455</v>
      </c>
      <c r="I135" s="14" t="s">
        <v>1267</v>
      </c>
      <c r="J135" s="14" t="s">
        <v>565</v>
      </c>
    </row>
    <row r="136" spans="4:10">
      <c r="D136" s="13" t="s">
        <v>183</v>
      </c>
      <c r="E136" s="13" t="s">
        <v>566</v>
      </c>
      <c r="F136" s="13" t="s">
        <v>567</v>
      </c>
      <c r="H136" s="13" t="s">
        <v>514</v>
      </c>
      <c r="I136" s="13" t="s">
        <v>1314</v>
      </c>
      <c r="J136" s="13" t="s">
        <v>568</v>
      </c>
    </row>
    <row r="137" spans="4:10">
      <c r="D137" s="14" t="s">
        <v>183</v>
      </c>
      <c r="E137" s="14" t="s">
        <v>569</v>
      </c>
      <c r="F137" s="14" t="s">
        <v>570</v>
      </c>
      <c r="H137" s="14" t="s">
        <v>514</v>
      </c>
      <c r="I137" s="14" t="s">
        <v>1578</v>
      </c>
      <c r="J137" s="14" t="s">
        <v>571</v>
      </c>
    </row>
    <row r="138" spans="4:10">
      <c r="D138" s="13" t="s">
        <v>183</v>
      </c>
      <c r="E138" s="13" t="s">
        <v>572</v>
      </c>
      <c r="F138" s="13" t="s">
        <v>573</v>
      </c>
      <c r="H138" s="13" t="s">
        <v>514</v>
      </c>
      <c r="I138" s="13" t="s">
        <v>1710</v>
      </c>
      <c r="J138" s="13" t="s">
        <v>574</v>
      </c>
    </row>
    <row r="139" spans="4:10">
      <c r="D139" s="14" t="s">
        <v>183</v>
      </c>
      <c r="E139" s="15" t="s">
        <v>366</v>
      </c>
      <c r="F139" s="14" t="s">
        <v>575</v>
      </c>
      <c r="H139" s="14" t="s">
        <v>514</v>
      </c>
      <c r="I139" s="15" t="s">
        <v>1665</v>
      </c>
      <c r="J139" s="14" t="s">
        <v>576</v>
      </c>
    </row>
    <row r="140" spans="4:10">
      <c r="D140" s="13" t="s">
        <v>183</v>
      </c>
      <c r="E140" s="13" t="s">
        <v>577</v>
      </c>
      <c r="F140" s="13" t="s">
        <v>578</v>
      </c>
      <c r="H140" s="13" t="s">
        <v>514</v>
      </c>
      <c r="I140" s="13" t="s">
        <v>1499</v>
      </c>
      <c r="J140" s="13" t="s">
        <v>579</v>
      </c>
    </row>
    <row r="141" spans="4:10">
      <c r="D141" s="14" t="s">
        <v>183</v>
      </c>
      <c r="E141" s="14" t="s">
        <v>580</v>
      </c>
      <c r="F141" s="14" t="s">
        <v>581</v>
      </c>
      <c r="H141" s="14" t="s">
        <v>563</v>
      </c>
      <c r="I141" s="14" t="s">
        <v>1648</v>
      </c>
      <c r="J141" s="14" t="s">
        <v>582</v>
      </c>
    </row>
    <row r="142" spans="4:10">
      <c r="D142" s="3"/>
      <c r="E142" s="3"/>
      <c r="F142" s="3"/>
      <c r="H142" s="13" t="s">
        <v>563</v>
      </c>
      <c r="I142" s="13" t="s">
        <v>1479</v>
      </c>
      <c r="J142" s="13" t="s">
        <v>583</v>
      </c>
    </row>
    <row r="143" spans="4:10">
      <c r="D143" s="3"/>
      <c r="E143" s="3"/>
      <c r="F143" s="3"/>
      <c r="H143" s="14" t="s">
        <v>563</v>
      </c>
      <c r="I143" s="14" t="s">
        <v>1581</v>
      </c>
      <c r="J143" s="14" t="s">
        <v>584</v>
      </c>
    </row>
    <row r="144" spans="4:10">
      <c r="D144" s="3"/>
      <c r="E144" s="3"/>
      <c r="F144" s="3"/>
      <c r="H144" s="13" t="s">
        <v>563</v>
      </c>
      <c r="I144" s="13" t="s">
        <v>1393</v>
      </c>
      <c r="J144" s="13" t="s">
        <v>585</v>
      </c>
    </row>
    <row r="145" spans="4:10">
      <c r="D145" s="3"/>
      <c r="E145" s="3"/>
      <c r="F145" s="3"/>
      <c r="H145" s="14" t="s">
        <v>211</v>
      </c>
      <c r="I145" s="14" t="s">
        <v>586</v>
      </c>
      <c r="J145" s="14" t="s">
        <v>587</v>
      </c>
    </row>
    <row r="146" spans="4:10">
      <c r="D146" s="16"/>
      <c r="E146" s="16"/>
      <c r="F146" s="16"/>
      <c r="H146" s="13" t="s">
        <v>214</v>
      </c>
      <c r="I146" s="13" t="s">
        <v>1295</v>
      </c>
      <c r="J146" s="13" t="s">
        <v>588</v>
      </c>
    </row>
    <row r="147" spans="4:10">
      <c r="H147" s="14" t="s">
        <v>214</v>
      </c>
      <c r="I147" s="14" t="s">
        <v>1423</v>
      </c>
      <c r="J147" s="14" t="s">
        <v>589</v>
      </c>
    </row>
    <row r="148" spans="4:10">
      <c r="H148" s="13" t="s">
        <v>214</v>
      </c>
      <c r="I148" s="13" t="s">
        <v>1589</v>
      </c>
      <c r="J148" s="13" t="s">
        <v>590</v>
      </c>
    </row>
    <row r="149" spans="4:10">
      <c r="H149" s="14" t="s">
        <v>255</v>
      </c>
      <c r="I149" s="15" t="s">
        <v>1417</v>
      </c>
      <c r="J149" s="14" t="s">
        <v>591</v>
      </c>
    </row>
    <row r="150" spans="4:10">
      <c r="H150" s="13" t="s">
        <v>255</v>
      </c>
      <c r="I150" s="13" t="s">
        <v>1291</v>
      </c>
      <c r="J150" s="13" t="s">
        <v>592</v>
      </c>
    </row>
    <row r="151" spans="4:10">
      <c r="H151" s="14" t="s">
        <v>430</v>
      </c>
      <c r="I151" s="14" t="s">
        <v>1331</v>
      </c>
      <c r="J151" s="14" t="s">
        <v>593</v>
      </c>
    </row>
    <row r="152" spans="4:10">
      <c r="H152" s="13" t="s">
        <v>430</v>
      </c>
      <c r="I152" s="13" t="s">
        <v>1521</v>
      </c>
      <c r="J152" s="13" t="s">
        <v>594</v>
      </c>
    </row>
    <row r="153" spans="4:10">
      <c r="H153" s="14" t="s">
        <v>517</v>
      </c>
      <c r="I153" s="14" t="s">
        <v>1554</v>
      </c>
      <c r="J153" s="14" t="s">
        <v>596</v>
      </c>
    </row>
    <row r="154" spans="4:10">
      <c r="H154" s="13" t="s">
        <v>517</v>
      </c>
      <c r="I154" s="13" t="s">
        <v>1346</v>
      </c>
      <c r="J154" s="13" t="s">
        <v>598</v>
      </c>
    </row>
    <row r="155" spans="4:10">
      <c r="H155" s="14" t="s">
        <v>517</v>
      </c>
      <c r="I155" s="14" t="s">
        <v>1502</v>
      </c>
      <c r="J155" s="14" t="s">
        <v>599</v>
      </c>
    </row>
    <row r="156" spans="4:10">
      <c r="H156" s="13" t="s">
        <v>520</v>
      </c>
      <c r="I156" s="13" t="s">
        <v>1549</v>
      </c>
      <c r="J156" s="13" t="s">
        <v>600</v>
      </c>
    </row>
    <row r="157" spans="4:10">
      <c r="H157" s="14" t="s">
        <v>520</v>
      </c>
      <c r="I157" s="14" t="s">
        <v>1466</v>
      </c>
      <c r="J157" s="14" t="s">
        <v>601</v>
      </c>
    </row>
    <row r="158" spans="4:10">
      <c r="H158" s="13" t="s">
        <v>520</v>
      </c>
      <c r="I158" s="13" t="s">
        <v>1392</v>
      </c>
      <c r="J158" s="13" t="s">
        <v>602</v>
      </c>
    </row>
    <row r="159" spans="4:10">
      <c r="H159" s="14" t="s">
        <v>458</v>
      </c>
      <c r="I159" s="15" t="s">
        <v>1408</v>
      </c>
      <c r="J159" s="14" t="s">
        <v>603</v>
      </c>
    </row>
    <row r="160" spans="4:10">
      <c r="H160" s="13" t="s">
        <v>458</v>
      </c>
      <c r="I160" s="13" t="s">
        <v>1528</v>
      </c>
      <c r="J160" s="13" t="s">
        <v>604</v>
      </c>
    </row>
    <row r="161" spans="8:10">
      <c r="H161" s="14" t="s">
        <v>258</v>
      </c>
      <c r="I161" s="14" t="s">
        <v>1529</v>
      </c>
      <c r="J161" s="14" t="s">
        <v>605</v>
      </c>
    </row>
    <row r="162" spans="8:10">
      <c r="H162" s="13" t="s">
        <v>258</v>
      </c>
      <c r="I162" s="13" t="s">
        <v>1344</v>
      </c>
      <c r="J162" s="13" t="s">
        <v>606</v>
      </c>
    </row>
    <row r="163" spans="8:10">
      <c r="H163" s="14" t="s">
        <v>258</v>
      </c>
      <c r="I163" s="14" t="s">
        <v>1420</v>
      </c>
      <c r="J163" s="14" t="s">
        <v>607</v>
      </c>
    </row>
    <row r="164" spans="8:10">
      <c r="H164" s="13" t="s">
        <v>461</v>
      </c>
      <c r="I164" s="13" t="s">
        <v>1452</v>
      </c>
      <c r="J164" s="13" t="s">
        <v>608</v>
      </c>
    </row>
    <row r="165" spans="8:10">
      <c r="H165" s="14" t="s">
        <v>461</v>
      </c>
      <c r="I165" s="14" t="s">
        <v>1317</v>
      </c>
      <c r="J165" s="14" t="s">
        <v>609</v>
      </c>
    </row>
    <row r="166" spans="8:10">
      <c r="H166" s="13" t="s">
        <v>461</v>
      </c>
      <c r="I166" s="13" t="s">
        <v>1703</v>
      </c>
      <c r="J166" s="13" t="s">
        <v>610</v>
      </c>
    </row>
    <row r="167" spans="8:10">
      <c r="H167" s="14" t="s">
        <v>461</v>
      </c>
      <c r="I167" s="14" t="s">
        <v>1513</v>
      </c>
      <c r="J167" s="14" t="s">
        <v>611</v>
      </c>
    </row>
    <row r="168" spans="8:10">
      <c r="H168" s="13" t="s">
        <v>461</v>
      </c>
      <c r="I168" s="13" t="s">
        <v>1386</v>
      </c>
      <c r="J168" s="13" t="s">
        <v>612</v>
      </c>
    </row>
    <row r="169" spans="8:10">
      <c r="H169" s="14" t="s">
        <v>523</v>
      </c>
      <c r="I169" s="15" t="s">
        <v>1640</v>
      </c>
      <c r="J169" s="14" t="s">
        <v>613</v>
      </c>
    </row>
    <row r="170" spans="8:10">
      <c r="H170" s="13" t="s">
        <v>523</v>
      </c>
      <c r="I170" s="13" t="s">
        <v>1697</v>
      </c>
      <c r="J170" s="13" t="s">
        <v>614</v>
      </c>
    </row>
    <row r="171" spans="8:10">
      <c r="H171" s="14" t="s">
        <v>523</v>
      </c>
      <c r="I171" s="14" t="s">
        <v>1754</v>
      </c>
      <c r="J171" s="14" t="s">
        <v>615</v>
      </c>
    </row>
    <row r="172" spans="8:10">
      <c r="H172" s="13" t="s">
        <v>566</v>
      </c>
      <c r="I172" s="13" t="s">
        <v>1629</v>
      </c>
      <c r="J172" s="13" t="s">
        <v>616</v>
      </c>
    </row>
    <row r="173" spans="8:10">
      <c r="H173" s="14" t="s">
        <v>566</v>
      </c>
      <c r="I173" s="14" t="s">
        <v>1692</v>
      </c>
      <c r="J173" s="14" t="s">
        <v>617</v>
      </c>
    </row>
    <row r="174" spans="8:10">
      <c r="H174" s="13" t="s">
        <v>566</v>
      </c>
      <c r="I174" s="13" t="s">
        <v>1551</v>
      </c>
      <c r="J174" s="13" t="s">
        <v>618</v>
      </c>
    </row>
    <row r="175" spans="8:10">
      <c r="H175" s="14" t="s">
        <v>566</v>
      </c>
      <c r="I175" s="14" t="s">
        <v>1358</v>
      </c>
      <c r="J175" s="14" t="s">
        <v>619</v>
      </c>
    </row>
    <row r="176" spans="8:10">
      <c r="H176" s="13" t="s">
        <v>566</v>
      </c>
      <c r="I176" s="13" t="s">
        <v>1736</v>
      </c>
      <c r="J176" s="13" t="s">
        <v>620</v>
      </c>
    </row>
    <row r="177" spans="8:10">
      <c r="H177" s="14" t="s">
        <v>566</v>
      </c>
      <c r="I177" s="14" t="s">
        <v>1491</v>
      </c>
      <c r="J177" s="14" t="s">
        <v>621</v>
      </c>
    </row>
    <row r="178" spans="8:10">
      <c r="H178" s="13" t="s">
        <v>464</v>
      </c>
      <c r="I178" s="13" t="s">
        <v>1546</v>
      </c>
      <c r="J178" s="13" t="s">
        <v>622</v>
      </c>
    </row>
    <row r="179" spans="8:10">
      <c r="H179" s="14" t="s">
        <v>464</v>
      </c>
      <c r="I179" s="15" t="s">
        <v>1310</v>
      </c>
      <c r="J179" s="14" t="s">
        <v>623</v>
      </c>
    </row>
    <row r="180" spans="8:10">
      <c r="H180" s="13" t="s">
        <v>464</v>
      </c>
      <c r="I180" s="13" t="s">
        <v>1439</v>
      </c>
      <c r="J180" s="13" t="s">
        <v>624</v>
      </c>
    </row>
    <row r="181" spans="8:10">
      <c r="H181" s="14" t="s">
        <v>464</v>
      </c>
      <c r="I181" s="14" t="s">
        <v>1464</v>
      </c>
      <c r="J181" s="14" t="s">
        <v>625</v>
      </c>
    </row>
    <row r="182" spans="8:10">
      <c r="H182" s="13" t="s">
        <v>464</v>
      </c>
      <c r="I182" s="13" t="s">
        <v>1260</v>
      </c>
      <c r="J182" s="13" t="s">
        <v>626</v>
      </c>
    </row>
    <row r="183" spans="8:10">
      <c r="H183" s="14" t="s">
        <v>464</v>
      </c>
      <c r="I183" s="14" t="s">
        <v>1508</v>
      </c>
      <c r="J183" s="14" t="s">
        <v>627</v>
      </c>
    </row>
    <row r="184" spans="8:10">
      <c r="H184" s="13" t="s">
        <v>464</v>
      </c>
      <c r="I184" s="13" t="s">
        <v>1598</v>
      </c>
      <c r="J184" s="13" t="s">
        <v>628</v>
      </c>
    </row>
    <row r="185" spans="8:10">
      <c r="H185" s="14" t="s">
        <v>464</v>
      </c>
      <c r="I185" s="14" t="s">
        <v>1383</v>
      </c>
      <c r="J185" s="14" t="s">
        <v>629</v>
      </c>
    </row>
    <row r="186" spans="8:10">
      <c r="H186" s="13" t="s">
        <v>464</v>
      </c>
      <c r="I186" s="13" t="s">
        <v>1528</v>
      </c>
      <c r="J186" s="13" t="s">
        <v>630</v>
      </c>
    </row>
    <row r="187" spans="8:10">
      <c r="H187" s="14" t="s">
        <v>464</v>
      </c>
      <c r="I187" s="14" t="s">
        <v>1528</v>
      </c>
      <c r="J187" s="14" t="s">
        <v>631</v>
      </c>
    </row>
    <row r="188" spans="8:10">
      <c r="H188" s="13" t="s">
        <v>261</v>
      </c>
      <c r="I188" s="13" t="s">
        <v>1681</v>
      </c>
      <c r="J188" s="13" t="s">
        <v>632</v>
      </c>
    </row>
    <row r="189" spans="8:10">
      <c r="H189" s="14" t="s">
        <v>261</v>
      </c>
      <c r="I189" s="15" t="s">
        <v>1302</v>
      </c>
      <c r="J189" s="14" t="s">
        <v>633</v>
      </c>
    </row>
    <row r="190" spans="8:10">
      <c r="H190" s="13" t="s">
        <v>261</v>
      </c>
      <c r="I190" s="13" t="s">
        <v>1422</v>
      </c>
      <c r="J190" s="13" t="s">
        <v>634</v>
      </c>
    </row>
    <row r="191" spans="8:10">
      <c r="H191" s="14" t="s">
        <v>261</v>
      </c>
      <c r="I191" s="14" t="s">
        <v>1531</v>
      </c>
      <c r="J191" s="14" t="s">
        <v>635</v>
      </c>
    </row>
    <row r="192" spans="8:10">
      <c r="H192" s="13" t="s">
        <v>261</v>
      </c>
      <c r="I192" s="13" t="s">
        <v>1724</v>
      </c>
      <c r="J192" s="13" t="s">
        <v>636</v>
      </c>
    </row>
    <row r="193" spans="8:10">
      <c r="H193" s="14" t="s">
        <v>467</v>
      </c>
      <c r="I193" s="14" t="s">
        <v>1398</v>
      </c>
      <c r="J193" s="14" t="s">
        <v>637</v>
      </c>
    </row>
    <row r="194" spans="8:10">
      <c r="H194" s="13" t="s">
        <v>146</v>
      </c>
      <c r="I194" s="13" t="s">
        <v>1471</v>
      </c>
      <c r="J194" s="13" t="s">
        <v>638</v>
      </c>
    </row>
    <row r="195" spans="8:10">
      <c r="H195" s="14" t="s">
        <v>150</v>
      </c>
      <c r="I195" s="14" t="s">
        <v>1478</v>
      </c>
      <c r="J195" s="14" t="s">
        <v>639</v>
      </c>
    </row>
    <row r="196" spans="8:10">
      <c r="H196" s="13" t="s">
        <v>150</v>
      </c>
      <c r="I196" s="13" t="s">
        <v>1701</v>
      </c>
      <c r="J196" s="13" t="s">
        <v>640</v>
      </c>
    </row>
    <row r="197" spans="8:10">
      <c r="H197" s="14" t="s">
        <v>150</v>
      </c>
      <c r="I197" s="14" t="s">
        <v>1739</v>
      </c>
      <c r="J197" s="14" t="s">
        <v>641</v>
      </c>
    </row>
    <row r="198" spans="8:10">
      <c r="H198" s="13" t="s">
        <v>150</v>
      </c>
      <c r="I198" s="13" t="s">
        <v>1597</v>
      </c>
      <c r="J198" s="13" t="s">
        <v>642</v>
      </c>
    </row>
    <row r="199" spans="8:10">
      <c r="H199" s="14" t="s">
        <v>150</v>
      </c>
      <c r="I199" s="15" t="s">
        <v>1671</v>
      </c>
      <c r="J199" s="14" t="s">
        <v>643</v>
      </c>
    </row>
    <row r="200" spans="8:10">
      <c r="H200" s="13" t="s">
        <v>150</v>
      </c>
      <c r="I200" s="13" t="s">
        <v>1410</v>
      </c>
      <c r="J200" s="13" t="s">
        <v>644</v>
      </c>
    </row>
    <row r="201" spans="8:10">
      <c r="H201" s="14" t="s">
        <v>326</v>
      </c>
      <c r="I201" s="14" t="s">
        <v>1435</v>
      </c>
      <c r="J201" s="14" t="s">
        <v>645</v>
      </c>
    </row>
    <row r="202" spans="8:10">
      <c r="H202" s="13" t="s">
        <v>326</v>
      </c>
      <c r="I202" s="13" t="s">
        <v>1325</v>
      </c>
      <c r="J202" s="13" t="s">
        <v>646</v>
      </c>
    </row>
    <row r="203" spans="8:10">
      <c r="H203" s="14" t="s">
        <v>326</v>
      </c>
      <c r="I203" s="14" t="s">
        <v>1707</v>
      </c>
      <c r="J203" s="14" t="s">
        <v>647</v>
      </c>
    </row>
    <row r="204" spans="8:10">
      <c r="H204" s="13" t="s">
        <v>326</v>
      </c>
      <c r="I204" s="13" t="s">
        <v>1661</v>
      </c>
      <c r="J204" s="13" t="s">
        <v>648</v>
      </c>
    </row>
    <row r="205" spans="8:10">
      <c r="H205" s="14" t="s">
        <v>326</v>
      </c>
      <c r="I205" s="14" t="s">
        <v>1593</v>
      </c>
      <c r="J205" s="14" t="s">
        <v>649</v>
      </c>
    </row>
    <row r="206" spans="8:10">
      <c r="H206" s="13" t="s">
        <v>155</v>
      </c>
      <c r="I206" s="13" t="s">
        <v>1556</v>
      </c>
      <c r="J206" s="13" t="s">
        <v>650</v>
      </c>
    </row>
    <row r="207" spans="8:10">
      <c r="H207" s="14" t="s">
        <v>155</v>
      </c>
      <c r="I207" s="14" t="s">
        <v>1507</v>
      </c>
      <c r="J207" s="14" t="s">
        <v>651</v>
      </c>
    </row>
    <row r="208" spans="8:10">
      <c r="H208" s="13" t="s">
        <v>155</v>
      </c>
      <c r="I208" s="13" t="s">
        <v>1673</v>
      </c>
      <c r="J208" s="13" t="s">
        <v>652</v>
      </c>
    </row>
    <row r="209" spans="8:10">
      <c r="H209" s="14" t="s">
        <v>155</v>
      </c>
      <c r="I209" s="15" t="s">
        <v>1401</v>
      </c>
      <c r="J209" s="14" t="s">
        <v>653</v>
      </c>
    </row>
    <row r="210" spans="8:10">
      <c r="H210" s="13" t="s">
        <v>388</v>
      </c>
      <c r="I210" s="13" t="s">
        <v>1544</v>
      </c>
      <c r="J210" s="13" t="s">
        <v>654</v>
      </c>
    </row>
    <row r="211" spans="8:10">
      <c r="H211" s="14" t="s">
        <v>287</v>
      </c>
      <c r="I211" s="14" t="s">
        <v>1695</v>
      </c>
      <c r="J211" s="14" t="s">
        <v>655</v>
      </c>
    </row>
    <row r="212" spans="8:10">
      <c r="H212" s="13" t="s">
        <v>287</v>
      </c>
      <c r="I212" s="13" t="s">
        <v>1323</v>
      </c>
      <c r="J212" s="13" t="s">
        <v>656</v>
      </c>
    </row>
    <row r="213" spans="8:10">
      <c r="H213" s="14" t="s">
        <v>287</v>
      </c>
      <c r="I213" s="14" t="s">
        <v>1476</v>
      </c>
      <c r="J213" s="14" t="s">
        <v>657</v>
      </c>
    </row>
    <row r="214" spans="8:10">
      <c r="H214" s="13" t="s">
        <v>287</v>
      </c>
      <c r="I214" s="13" t="s">
        <v>1670</v>
      </c>
      <c r="J214" s="13" t="s">
        <v>658</v>
      </c>
    </row>
    <row r="215" spans="8:10">
      <c r="H215" s="14" t="s">
        <v>470</v>
      </c>
      <c r="I215" s="14" t="s">
        <v>1651</v>
      </c>
      <c r="J215" s="14" t="s">
        <v>659</v>
      </c>
    </row>
    <row r="216" spans="8:10">
      <c r="H216" s="13" t="s">
        <v>391</v>
      </c>
      <c r="I216" s="13" t="s">
        <v>1437</v>
      </c>
      <c r="J216" s="13" t="s">
        <v>660</v>
      </c>
    </row>
    <row r="217" spans="8:10">
      <c r="H217" s="14" t="s">
        <v>391</v>
      </c>
      <c r="I217" s="14" t="s">
        <v>1343</v>
      </c>
      <c r="J217" s="14" t="s">
        <v>661</v>
      </c>
    </row>
    <row r="218" spans="8:10">
      <c r="H218" s="13" t="s">
        <v>391</v>
      </c>
      <c r="I218" s="13" t="s">
        <v>1487</v>
      </c>
      <c r="J218" s="13" t="s">
        <v>662</v>
      </c>
    </row>
    <row r="219" spans="8:10">
      <c r="H219" s="14" t="s">
        <v>391</v>
      </c>
      <c r="I219" s="15" t="s">
        <v>1371</v>
      </c>
      <c r="J219" s="14" t="s">
        <v>663</v>
      </c>
    </row>
    <row r="220" spans="8:10">
      <c r="H220" s="13" t="s">
        <v>473</v>
      </c>
      <c r="I220" s="13" t="s">
        <v>1428</v>
      </c>
      <c r="J220" s="13" t="s">
        <v>664</v>
      </c>
    </row>
    <row r="221" spans="8:10">
      <c r="H221" s="14" t="s">
        <v>473</v>
      </c>
      <c r="I221" s="14" t="s">
        <v>1570</v>
      </c>
      <c r="J221" s="14" t="s">
        <v>665</v>
      </c>
    </row>
    <row r="222" spans="8:10">
      <c r="H222" s="13" t="s">
        <v>473</v>
      </c>
      <c r="I222" s="13" t="s">
        <v>1349</v>
      </c>
      <c r="J222" s="13" t="s">
        <v>666</v>
      </c>
    </row>
    <row r="223" spans="8:10">
      <c r="H223" s="14" t="s">
        <v>473</v>
      </c>
      <c r="I223" s="14" t="s">
        <v>1745</v>
      </c>
      <c r="J223" s="14" t="s">
        <v>667</v>
      </c>
    </row>
    <row r="224" spans="8:10">
      <c r="H224" s="13" t="s">
        <v>473</v>
      </c>
      <c r="I224" s="13" t="s">
        <v>1715</v>
      </c>
      <c r="J224" s="13" t="s">
        <v>668</v>
      </c>
    </row>
    <row r="225" spans="8:10">
      <c r="H225" s="14" t="s">
        <v>160</v>
      </c>
      <c r="I225" s="14" t="s">
        <v>1727</v>
      </c>
      <c r="J225" s="14" t="s">
        <v>669</v>
      </c>
    </row>
    <row r="226" spans="8:10">
      <c r="H226" s="13" t="s">
        <v>160</v>
      </c>
      <c r="I226" s="13" t="s">
        <v>1709</v>
      </c>
      <c r="J226" s="13" t="s">
        <v>670</v>
      </c>
    </row>
    <row r="227" spans="8:10">
      <c r="H227" s="14" t="s">
        <v>160</v>
      </c>
      <c r="I227" s="14" t="s">
        <v>1390</v>
      </c>
      <c r="J227" s="14" t="s">
        <v>671</v>
      </c>
    </row>
    <row r="228" spans="8:10">
      <c r="H228" s="13" t="s">
        <v>160</v>
      </c>
      <c r="I228" s="13" t="s">
        <v>1672</v>
      </c>
      <c r="J228" s="13" t="s">
        <v>672</v>
      </c>
    </row>
    <row r="229" spans="8:10">
      <c r="H229" s="14" t="s">
        <v>160</v>
      </c>
      <c r="I229" s="15" t="s">
        <v>1607</v>
      </c>
      <c r="J229" s="14" t="s">
        <v>673</v>
      </c>
    </row>
    <row r="230" spans="8:10">
      <c r="H230" s="13" t="s">
        <v>290</v>
      </c>
      <c r="I230" s="13" t="s">
        <v>1473</v>
      </c>
      <c r="J230" s="13" t="s">
        <v>674</v>
      </c>
    </row>
    <row r="231" spans="8:10">
      <c r="H231" s="14" t="s">
        <v>290</v>
      </c>
      <c r="I231" s="14" t="s">
        <v>1354</v>
      </c>
      <c r="J231" s="14" t="s">
        <v>675</v>
      </c>
    </row>
    <row r="232" spans="8:10">
      <c r="H232" s="13" t="s">
        <v>569</v>
      </c>
      <c r="I232" s="13" t="s">
        <v>1333</v>
      </c>
      <c r="J232" s="13" t="s">
        <v>676</v>
      </c>
    </row>
    <row r="233" spans="8:10">
      <c r="H233" s="14" t="s">
        <v>330</v>
      </c>
      <c r="I233" s="14" t="s">
        <v>1553</v>
      </c>
      <c r="J233" s="14" t="s">
        <v>677</v>
      </c>
    </row>
    <row r="234" spans="8:10">
      <c r="H234" s="13" t="s">
        <v>330</v>
      </c>
      <c r="I234" s="13" t="s">
        <v>1809</v>
      </c>
      <c r="J234" s="13" t="s">
        <v>678</v>
      </c>
    </row>
    <row r="235" spans="8:10">
      <c r="H235" s="14" t="s">
        <v>330</v>
      </c>
      <c r="I235" s="14" t="s">
        <v>1773</v>
      </c>
      <c r="J235" s="14" t="s">
        <v>679</v>
      </c>
    </row>
    <row r="236" spans="8:10">
      <c r="H236" s="13" t="s">
        <v>330</v>
      </c>
      <c r="I236" s="13" t="s">
        <v>1355</v>
      </c>
      <c r="J236" s="13" t="s">
        <v>680</v>
      </c>
    </row>
    <row r="237" spans="8:10">
      <c r="H237" s="14" t="s">
        <v>330</v>
      </c>
      <c r="I237" s="14" t="s">
        <v>1797</v>
      </c>
      <c r="J237" s="14" t="s">
        <v>681</v>
      </c>
    </row>
    <row r="238" spans="8:10">
      <c r="H238" s="13" t="s">
        <v>330</v>
      </c>
      <c r="I238" s="13" t="s">
        <v>1520</v>
      </c>
      <c r="J238" s="13" t="s">
        <v>683</v>
      </c>
    </row>
    <row r="239" spans="8:10">
      <c r="H239" s="14" t="s">
        <v>166</v>
      </c>
      <c r="I239" s="15" t="s">
        <v>1391</v>
      </c>
      <c r="J239" s="14" t="s">
        <v>684</v>
      </c>
    </row>
    <row r="240" spans="8:10">
      <c r="H240" s="13" t="s">
        <v>476</v>
      </c>
      <c r="I240" s="13" t="s">
        <v>1774</v>
      </c>
      <c r="J240" s="13" t="s">
        <v>685</v>
      </c>
    </row>
    <row r="241" spans="8:10">
      <c r="H241" s="14" t="s">
        <v>476</v>
      </c>
      <c r="I241" s="14" t="s">
        <v>1705</v>
      </c>
      <c r="J241" s="14" t="s">
        <v>686</v>
      </c>
    </row>
    <row r="242" spans="8:10">
      <c r="H242" s="13" t="s">
        <v>476</v>
      </c>
      <c r="I242" s="13" t="s">
        <v>1733</v>
      </c>
      <c r="J242" s="13" t="s">
        <v>687</v>
      </c>
    </row>
    <row r="243" spans="8:10">
      <c r="H243" s="14" t="s">
        <v>476</v>
      </c>
      <c r="I243" s="14" t="s">
        <v>1669</v>
      </c>
      <c r="J243" s="14" t="s">
        <v>688</v>
      </c>
    </row>
    <row r="244" spans="8:10">
      <c r="H244" s="13" t="s">
        <v>476</v>
      </c>
      <c r="I244" s="13" t="s">
        <v>1596</v>
      </c>
      <c r="J244" s="13" t="s">
        <v>689</v>
      </c>
    </row>
    <row r="245" spans="8:10">
      <c r="H245" s="14" t="s">
        <v>476</v>
      </c>
      <c r="I245" s="14" t="s">
        <v>1406</v>
      </c>
      <c r="J245" s="14" t="s">
        <v>690</v>
      </c>
    </row>
    <row r="246" spans="8:10">
      <c r="H246" s="13" t="s">
        <v>476</v>
      </c>
      <c r="I246" s="13" t="s">
        <v>1523</v>
      </c>
      <c r="J246" s="13" t="s">
        <v>691</v>
      </c>
    </row>
    <row r="247" spans="8:10">
      <c r="H247" s="14" t="s">
        <v>479</v>
      </c>
      <c r="I247" s="14" t="s">
        <v>1378</v>
      </c>
      <c r="J247" s="14" t="s">
        <v>692</v>
      </c>
    </row>
    <row r="248" spans="8:10">
      <c r="H248" s="13" t="s">
        <v>479</v>
      </c>
      <c r="I248" s="13" t="s">
        <v>1414</v>
      </c>
      <c r="J248" s="13" t="s">
        <v>693</v>
      </c>
    </row>
    <row r="249" spans="8:10">
      <c r="H249" s="14" t="s">
        <v>479</v>
      </c>
      <c r="I249" s="15" t="s">
        <v>1415</v>
      </c>
      <c r="J249" s="14" t="s">
        <v>694</v>
      </c>
    </row>
    <row r="250" spans="8:10">
      <c r="H250" s="13" t="s">
        <v>171</v>
      </c>
      <c r="I250" s="13" t="s">
        <v>1319</v>
      </c>
      <c r="J250" s="13" t="s">
        <v>695</v>
      </c>
    </row>
    <row r="251" spans="8:10">
      <c r="H251" s="14" t="s">
        <v>171</v>
      </c>
      <c r="I251" s="14" t="s">
        <v>1660</v>
      </c>
      <c r="J251" s="14" t="s">
        <v>696</v>
      </c>
    </row>
    <row r="252" spans="8:10">
      <c r="H252" s="13" t="s">
        <v>171</v>
      </c>
      <c r="I252" s="13" t="s">
        <v>1782</v>
      </c>
      <c r="J252" s="13" t="s">
        <v>697</v>
      </c>
    </row>
    <row r="253" spans="8:10">
      <c r="H253" s="14" t="s">
        <v>171</v>
      </c>
      <c r="I253" s="14" t="s">
        <v>1716</v>
      </c>
      <c r="J253" s="14" t="s">
        <v>698</v>
      </c>
    </row>
    <row r="254" spans="8:10">
      <c r="H254" s="13" t="s">
        <v>171</v>
      </c>
      <c r="I254" s="13" t="s">
        <v>1803</v>
      </c>
      <c r="J254" s="13" t="s">
        <v>699</v>
      </c>
    </row>
    <row r="255" spans="8:10">
      <c r="H255" s="14" t="s">
        <v>171</v>
      </c>
      <c r="I255" s="14" t="s">
        <v>1606</v>
      </c>
      <c r="J255" s="14" t="s">
        <v>700</v>
      </c>
    </row>
    <row r="256" spans="8:10">
      <c r="H256" s="13" t="s">
        <v>171</v>
      </c>
      <c r="I256" s="13" t="s">
        <v>1516</v>
      </c>
      <c r="J256" s="13" t="s">
        <v>701</v>
      </c>
    </row>
    <row r="257" spans="8:10">
      <c r="H257" s="14" t="s">
        <v>171</v>
      </c>
      <c r="I257" s="14" t="s">
        <v>1756</v>
      </c>
      <c r="J257" s="14" t="s">
        <v>702</v>
      </c>
    </row>
    <row r="258" spans="8:10">
      <c r="H258" s="13" t="s">
        <v>217</v>
      </c>
      <c r="I258" s="13" t="s">
        <v>1538</v>
      </c>
      <c r="J258" s="13" t="s">
        <v>703</v>
      </c>
    </row>
    <row r="259" spans="8:10">
      <c r="H259" s="14" t="s">
        <v>217</v>
      </c>
      <c r="I259" s="15" t="s">
        <v>1628</v>
      </c>
      <c r="J259" s="14" t="s">
        <v>704</v>
      </c>
    </row>
    <row r="260" spans="8:10">
      <c r="H260" s="13" t="s">
        <v>217</v>
      </c>
      <c r="I260" s="13" t="s">
        <v>1361</v>
      </c>
      <c r="J260" s="13" t="s">
        <v>705</v>
      </c>
    </row>
    <row r="261" spans="8:10">
      <c r="H261" s="14" t="s">
        <v>217</v>
      </c>
      <c r="I261" s="14" t="s">
        <v>1498</v>
      </c>
      <c r="J261" s="14" t="s">
        <v>706</v>
      </c>
    </row>
    <row r="262" spans="8:10">
      <c r="H262" s="13" t="s">
        <v>526</v>
      </c>
      <c r="I262" s="13" t="s">
        <v>1816</v>
      </c>
      <c r="J262" s="13" t="s">
        <v>707</v>
      </c>
    </row>
    <row r="263" spans="8:10">
      <c r="H263" s="14" t="s">
        <v>572</v>
      </c>
      <c r="I263" s="14" t="s">
        <v>1303</v>
      </c>
      <c r="J263" s="14" t="s">
        <v>708</v>
      </c>
    </row>
    <row r="264" spans="8:10">
      <c r="H264" s="13" t="s">
        <v>572</v>
      </c>
      <c r="I264" s="13" t="s">
        <v>1789</v>
      </c>
      <c r="J264" s="13" t="s">
        <v>709</v>
      </c>
    </row>
    <row r="265" spans="8:10">
      <c r="H265" s="14" t="s">
        <v>572</v>
      </c>
      <c r="I265" s="14" t="s">
        <v>1557</v>
      </c>
      <c r="J265" s="14" t="s">
        <v>710</v>
      </c>
    </row>
    <row r="266" spans="8:10">
      <c r="H266" s="13" t="s">
        <v>572</v>
      </c>
      <c r="I266" s="13" t="s">
        <v>1475</v>
      </c>
      <c r="J266" s="13" t="s">
        <v>711</v>
      </c>
    </row>
    <row r="267" spans="8:10">
      <c r="H267" s="14" t="s">
        <v>572</v>
      </c>
      <c r="I267" s="14" t="s">
        <v>1776</v>
      </c>
      <c r="J267" s="14" t="s">
        <v>712</v>
      </c>
    </row>
    <row r="268" spans="8:10">
      <c r="H268" s="13" t="s">
        <v>572</v>
      </c>
      <c r="I268" s="13" t="s">
        <v>1812</v>
      </c>
      <c r="J268" s="13" t="s">
        <v>713</v>
      </c>
    </row>
    <row r="269" spans="8:10">
      <c r="H269" s="14" t="s">
        <v>572</v>
      </c>
      <c r="I269" s="15" t="s">
        <v>1658</v>
      </c>
      <c r="J269" s="14" t="s">
        <v>714</v>
      </c>
    </row>
    <row r="270" spans="8:10">
      <c r="H270" s="13" t="s">
        <v>572</v>
      </c>
      <c r="I270" s="13" t="s">
        <v>1281</v>
      </c>
      <c r="J270" s="13" t="s">
        <v>715</v>
      </c>
    </row>
    <row r="271" spans="8:10">
      <c r="H271" s="14" t="s">
        <v>572</v>
      </c>
      <c r="I271" s="14" t="s">
        <v>1279</v>
      </c>
      <c r="J271" s="14" t="s">
        <v>716</v>
      </c>
    </row>
    <row r="272" spans="8:10">
      <c r="H272" s="13" t="s">
        <v>572</v>
      </c>
      <c r="I272" s="13" t="s">
        <v>1712</v>
      </c>
      <c r="J272" s="13" t="s">
        <v>717</v>
      </c>
    </row>
    <row r="273" spans="8:10">
      <c r="H273" s="14" t="s">
        <v>572</v>
      </c>
      <c r="I273" s="14" t="s">
        <v>1748</v>
      </c>
      <c r="J273" s="14" t="s">
        <v>718</v>
      </c>
    </row>
    <row r="274" spans="8:10">
      <c r="H274" s="13" t="s">
        <v>433</v>
      </c>
      <c r="I274" s="13" t="s">
        <v>1698</v>
      </c>
      <c r="J274" s="13" t="s">
        <v>719</v>
      </c>
    </row>
    <row r="275" spans="8:10">
      <c r="H275" s="14" t="s">
        <v>433</v>
      </c>
      <c r="I275" s="14" t="s">
        <v>1770</v>
      </c>
      <c r="J275" s="14" t="s">
        <v>720</v>
      </c>
    </row>
    <row r="276" spans="8:10">
      <c r="H276" s="13" t="s">
        <v>433</v>
      </c>
      <c r="I276" s="13" t="s">
        <v>1735</v>
      </c>
      <c r="J276" s="13" t="s">
        <v>721</v>
      </c>
    </row>
    <row r="277" spans="8:10">
      <c r="H277" s="14" t="s">
        <v>433</v>
      </c>
      <c r="I277" s="14" t="s">
        <v>1620</v>
      </c>
      <c r="J277" s="14" t="s">
        <v>722</v>
      </c>
    </row>
    <row r="278" spans="8:10">
      <c r="H278" s="13" t="s">
        <v>433</v>
      </c>
      <c r="I278" s="13" t="s">
        <v>1484</v>
      </c>
      <c r="J278" s="13" t="s">
        <v>723</v>
      </c>
    </row>
    <row r="279" spans="8:10">
      <c r="H279" s="14" t="s">
        <v>433</v>
      </c>
      <c r="I279" s="15" t="s">
        <v>1659</v>
      </c>
      <c r="J279" s="14" t="s">
        <v>724</v>
      </c>
    </row>
    <row r="280" spans="8:10">
      <c r="H280" s="13" t="s">
        <v>433</v>
      </c>
      <c r="I280" s="13" t="s">
        <v>1364</v>
      </c>
      <c r="J280" s="13" t="s">
        <v>725</v>
      </c>
    </row>
    <row r="281" spans="8:10">
      <c r="H281" s="14" t="s">
        <v>18</v>
      </c>
      <c r="I281" s="14" t="s">
        <v>1622</v>
      </c>
      <c r="J281" s="14" t="s">
        <v>726</v>
      </c>
    </row>
    <row r="282" spans="8:10">
      <c r="H282" s="13" t="s">
        <v>18</v>
      </c>
      <c r="I282" s="13" t="s">
        <v>1307</v>
      </c>
      <c r="J282" s="13" t="s">
        <v>727</v>
      </c>
    </row>
    <row r="283" spans="8:10">
      <c r="H283" s="14" t="s">
        <v>18</v>
      </c>
      <c r="I283" s="14" t="s">
        <v>1788</v>
      </c>
      <c r="J283" s="14" t="s">
        <v>728</v>
      </c>
    </row>
    <row r="284" spans="8:10">
      <c r="H284" s="13" t="s">
        <v>18</v>
      </c>
      <c r="I284" s="13" t="s">
        <v>1805</v>
      </c>
      <c r="J284" s="13" t="s">
        <v>729</v>
      </c>
    </row>
    <row r="285" spans="8:10">
      <c r="H285" s="14" t="s">
        <v>18</v>
      </c>
      <c r="I285" s="14" t="s">
        <v>1533</v>
      </c>
      <c r="J285" s="14" t="s">
        <v>730</v>
      </c>
    </row>
    <row r="286" spans="8:10">
      <c r="H286" s="13" t="s">
        <v>18</v>
      </c>
      <c r="I286" s="13" t="s">
        <v>1488</v>
      </c>
      <c r="J286" s="13" t="s">
        <v>732</v>
      </c>
    </row>
    <row r="287" spans="8:10">
      <c r="H287" s="14" t="s">
        <v>18</v>
      </c>
      <c r="I287" s="14" t="s">
        <v>1723</v>
      </c>
      <c r="J287" s="14" t="s">
        <v>733</v>
      </c>
    </row>
    <row r="288" spans="8:10">
      <c r="H288" s="13" t="s">
        <v>18</v>
      </c>
      <c r="I288" s="13" t="s">
        <v>1764</v>
      </c>
      <c r="J288" s="13" t="s">
        <v>734</v>
      </c>
    </row>
    <row r="289" spans="8:10">
      <c r="H289" s="14" t="s">
        <v>18</v>
      </c>
      <c r="I289" s="15" t="s">
        <v>1683</v>
      </c>
      <c r="J289" s="14" t="s">
        <v>735</v>
      </c>
    </row>
    <row r="290" spans="8:10">
      <c r="H290" s="13" t="s">
        <v>482</v>
      </c>
      <c r="I290" s="13" t="s">
        <v>1633</v>
      </c>
      <c r="J290" s="13" t="s">
        <v>736</v>
      </c>
    </row>
    <row r="291" spans="8:10">
      <c r="H291" s="14" t="s">
        <v>482</v>
      </c>
      <c r="I291" s="14" t="s">
        <v>1652</v>
      </c>
      <c r="J291" s="14" t="s">
        <v>737</v>
      </c>
    </row>
    <row r="292" spans="8:10">
      <c r="H292" s="13" t="s">
        <v>482</v>
      </c>
      <c r="I292" s="13" t="s">
        <v>1449</v>
      </c>
      <c r="J292" s="13" t="s">
        <v>738</v>
      </c>
    </row>
    <row r="293" spans="8:10">
      <c r="H293" s="14" t="s">
        <v>482</v>
      </c>
      <c r="I293" s="14" t="s">
        <v>1506</v>
      </c>
      <c r="J293" s="14" t="s">
        <v>739</v>
      </c>
    </row>
    <row r="294" spans="8:10">
      <c r="H294" s="13" t="s">
        <v>482</v>
      </c>
      <c r="I294" s="13" t="s">
        <v>1613</v>
      </c>
      <c r="J294" s="13" t="s">
        <v>740</v>
      </c>
    </row>
    <row r="295" spans="8:10">
      <c r="H295" s="14" t="s">
        <v>176</v>
      </c>
      <c r="I295" s="14" t="s">
        <v>1451</v>
      </c>
      <c r="J295" s="14" t="s">
        <v>741</v>
      </c>
    </row>
    <row r="296" spans="8:10">
      <c r="H296" s="13" t="s">
        <v>176</v>
      </c>
      <c r="I296" s="13" t="s">
        <v>1375</v>
      </c>
      <c r="J296" s="13" t="s">
        <v>742</v>
      </c>
    </row>
    <row r="297" spans="8:10">
      <c r="H297" s="14" t="s">
        <v>436</v>
      </c>
      <c r="I297" s="14" t="s">
        <v>1389</v>
      </c>
      <c r="J297" s="14" t="s">
        <v>743</v>
      </c>
    </row>
    <row r="298" spans="8:10">
      <c r="H298" s="13" t="s">
        <v>436</v>
      </c>
      <c r="I298" s="13" t="s">
        <v>1497</v>
      </c>
      <c r="J298" s="13" t="s">
        <v>744</v>
      </c>
    </row>
    <row r="299" spans="8:10">
      <c r="H299" s="14" t="s">
        <v>366</v>
      </c>
      <c r="I299" s="15" t="s">
        <v>1265</v>
      </c>
      <c r="J299" s="14" t="s">
        <v>745</v>
      </c>
    </row>
    <row r="300" spans="8:10">
      <c r="H300" s="13" t="s">
        <v>366</v>
      </c>
      <c r="I300" s="13" t="s">
        <v>1272</v>
      </c>
      <c r="J300" s="13" t="s">
        <v>746</v>
      </c>
    </row>
    <row r="301" spans="8:10">
      <c r="H301" s="14" t="s">
        <v>366</v>
      </c>
      <c r="I301" s="14" t="s">
        <v>1614</v>
      </c>
      <c r="J301" s="14" t="s">
        <v>747</v>
      </c>
    </row>
    <row r="302" spans="8:10">
      <c r="H302" s="13" t="s">
        <v>333</v>
      </c>
      <c r="I302" s="13" t="s">
        <v>1363</v>
      </c>
      <c r="J302" s="13" t="s">
        <v>748</v>
      </c>
    </row>
    <row r="303" spans="8:10">
      <c r="H303" s="14" t="s">
        <v>221</v>
      </c>
      <c r="I303" s="14" t="s">
        <v>1489</v>
      </c>
      <c r="J303" s="14" t="s">
        <v>749</v>
      </c>
    </row>
    <row r="304" spans="8:10">
      <c r="H304" s="13" t="s">
        <v>221</v>
      </c>
      <c r="I304" s="13" t="s">
        <v>1584</v>
      </c>
      <c r="J304" s="13" t="s">
        <v>750</v>
      </c>
    </row>
    <row r="305" spans="8:10">
      <c r="H305" s="14" t="s">
        <v>221</v>
      </c>
      <c r="I305" s="14" t="s">
        <v>1384</v>
      </c>
      <c r="J305" s="14" t="s">
        <v>751</v>
      </c>
    </row>
    <row r="306" spans="8:10">
      <c r="H306" s="13" t="s">
        <v>293</v>
      </c>
      <c r="I306" s="13" t="s">
        <v>1792</v>
      </c>
      <c r="J306" s="13" t="s">
        <v>752</v>
      </c>
    </row>
    <row r="307" spans="8:10">
      <c r="H307" s="14" t="s">
        <v>293</v>
      </c>
      <c r="I307" s="14" t="s">
        <v>1617</v>
      </c>
      <c r="J307" s="14" t="s">
        <v>753</v>
      </c>
    </row>
    <row r="308" spans="8:10">
      <c r="H308" s="13" t="s">
        <v>293</v>
      </c>
      <c r="I308" s="13" t="s">
        <v>1367</v>
      </c>
      <c r="J308" s="13" t="s">
        <v>754</v>
      </c>
    </row>
    <row r="309" spans="8:10">
      <c r="H309" s="14" t="s">
        <v>293</v>
      </c>
      <c r="I309" s="15" t="s">
        <v>1668</v>
      </c>
      <c r="J309" s="14" t="s">
        <v>755</v>
      </c>
    </row>
    <row r="310" spans="8:10">
      <c r="H310" s="13" t="s">
        <v>485</v>
      </c>
      <c r="I310" s="13" t="s">
        <v>1791</v>
      </c>
      <c r="J310" s="13" t="s">
        <v>756</v>
      </c>
    </row>
    <row r="311" spans="8:10">
      <c r="H311" s="14" t="s">
        <v>485</v>
      </c>
      <c r="I311" s="14" t="s">
        <v>1808</v>
      </c>
      <c r="J311" s="14" t="s">
        <v>757</v>
      </c>
    </row>
    <row r="312" spans="8:10">
      <c r="H312" s="13" t="s">
        <v>485</v>
      </c>
      <c r="I312" s="13" t="s">
        <v>1277</v>
      </c>
      <c r="J312" s="13" t="s">
        <v>758</v>
      </c>
    </row>
    <row r="313" spans="8:10">
      <c r="H313" s="14" t="s">
        <v>485</v>
      </c>
      <c r="I313" s="14" t="s">
        <v>1341</v>
      </c>
      <c r="J313" s="14" t="s">
        <v>759</v>
      </c>
    </row>
    <row r="314" spans="8:10">
      <c r="H314" s="13" t="s">
        <v>485</v>
      </c>
      <c r="I314" s="13" t="s">
        <v>1263</v>
      </c>
      <c r="J314" s="13" t="s">
        <v>760</v>
      </c>
    </row>
    <row r="315" spans="8:10">
      <c r="H315" s="14" t="s">
        <v>485</v>
      </c>
      <c r="I315" s="14" t="s">
        <v>1283</v>
      </c>
      <c r="J315" s="14" t="s">
        <v>761</v>
      </c>
    </row>
    <row r="316" spans="8:10">
      <c r="H316" s="13" t="s">
        <v>485</v>
      </c>
      <c r="I316" s="13" t="s">
        <v>1575</v>
      </c>
      <c r="J316" s="13" t="s">
        <v>762</v>
      </c>
    </row>
    <row r="317" spans="8:10">
      <c r="H317" s="14" t="s">
        <v>485</v>
      </c>
      <c r="I317" s="14" t="s">
        <v>1270</v>
      </c>
      <c r="J317" s="14" t="s">
        <v>763</v>
      </c>
    </row>
    <row r="318" spans="8:10">
      <c r="H318" s="13" t="s">
        <v>485</v>
      </c>
      <c r="I318" s="13" t="s">
        <v>1750</v>
      </c>
      <c r="J318" s="13" t="s">
        <v>764</v>
      </c>
    </row>
    <row r="319" spans="8:10">
      <c r="H319" s="14" t="s">
        <v>485</v>
      </c>
      <c r="I319" s="15" t="s">
        <v>1285</v>
      </c>
      <c r="J319" s="14" t="s">
        <v>765</v>
      </c>
    </row>
    <row r="320" spans="8:10">
      <c r="H320" s="13" t="s">
        <v>485</v>
      </c>
      <c r="I320" s="13" t="s">
        <v>1783</v>
      </c>
      <c r="J320" s="13" t="s">
        <v>766</v>
      </c>
    </row>
    <row r="321" spans="8:10">
      <c r="H321" s="14" t="s">
        <v>485</v>
      </c>
      <c r="I321" s="14" t="s">
        <v>1282</v>
      </c>
      <c r="J321" s="14" t="s">
        <v>767</v>
      </c>
    </row>
    <row r="322" spans="8:10">
      <c r="H322" s="13" t="s">
        <v>485</v>
      </c>
      <c r="I322" s="13" t="s">
        <v>1510</v>
      </c>
      <c r="J322" s="13" t="s">
        <v>768</v>
      </c>
    </row>
    <row r="323" spans="8:10">
      <c r="H323" s="14" t="s">
        <v>529</v>
      </c>
      <c r="I323" s="14" t="s">
        <v>1560</v>
      </c>
      <c r="J323" s="14" t="s">
        <v>769</v>
      </c>
    </row>
    <row r="324" spans="8:10">
      <c r="H324" s="13" t="s">
        <v>529</v>
      </c>
      <c r="I324" s="13" t="s">
        <v>1474</v>
      </c>
      <c r="J324" s="13" t="s">
        <v>770</v>
      </c>
    </row>
    <row r="325" spans="8:10">
      <c r="H325" s="14" t="s">
        <v>529</v>
      </c>
      <c r="I325" s="14" t="s">
        <v>1409</v>
      </c>
      <c r="J325" s="14" t="s">
        <v>771</v>
      </c>
    </row>
    <row r="326" spans="8:10">
      <c r="H326" s="13" t="s">
        <v>21</v>
      </c>
      <c r="I326" s="13" t="s">
        <v>1321</v>
      </c>
      <c r="J326" s="13" t="s">
        <v>772</v>
      </c>
    </row>
    <row r="327" spans="8:10">
      <c r="H327" s="14" t="s">
        <v>21</v>
      </c>
      <c r="I327" s="14" t="s">
        <v>1275</v>
      </c>
      <c r="J327" s="14" t="s">
        <v>773</v>
      </c>
    </row>
    <row r="328" spans="8:10">
      <c r="H328" s="13" t="s">
        <v>21</v>
      </c>
      <c r="I328" s="13" t="s">
        <v>1477</v>
      </c>
      <c r="J328" s="13" t="s">
        <v>774</v>
      </c>
    </row>
    <row r="329" spans="8:10">
      <c r="H329" s="14" t="s">
        <v>21</v>
      </c>
      <c r="I329" s="15" t="s">
        <v>1587</v>
      </c>
      <c r="J329" s="14" t="s">
        <v>775</v>
      </c>
    </row>
    <row r="330" spans="8:10">
      <c r="H330" s="13" t="s">
        <v>21</v>
      </c>
      <c r="I330" s="13" t="s">
        <v>1777</v>
      </c>
      <c r="J330" s="13" t="s">
        <v>776</v>
      </c>
    </row>
    <row r="331" spans="8:10">
      <c r="H331" s="14" t="s">
        <v>21</v>
      </c>
      <c r="I331" s="14" t="s">
        <v>1813</v>
      </c>
      <c r="J331" s="14" t="s">
        <v>777</v>
      </c>
    </row>
    <row r="332" spans="8:10">
      <c r="H332" s="13" t="s">
        <v>266</v>
      </c>
      <c r="I332" s="13" t="s">
        <v>1722</v>
      </c>
      <c r="J332" s="13" t="s">
        <v>778</v>
      </c>
    </row>
    <row r="333" spans="8:10">
      <c r="H333" s="14" t="s">
        <v>266</v>
      </c>
      <c r="I333" s="14" t="s">
        <v>1763</v>
      </c>
      <c r="J333" s="14" t="s">
        <v>779</v>
      </c>
    </row>
    <row r="334" spans="8:10">
      <c r="H334" s="13" t="s">
        <v>266</v>
      </c>
      <c r="I334" s="13" t="s">
        <v>1682</v>
      </c>
      <c r="J334" s="13" t="s">
        <v>780</v>
      </c>
    </row>
    <row r="335" spans="8:10">
      <c r="H335" s="14" t="s">
        <v>180</v>
      </c>
      <c r="I335" s="14" t="s">
        <v>1512</v>
      </c>
      <c r="J335" s="14" t="s">
        <v>781</v>
      </c>
    </row>
    <row r="336" spans="8:10">
      <c r="H336" s="13" t="s">
        <v>180</v>
      </c>
      <c r="I336" s="13" t="s">
        <v>1365</v>
      </c>
      <c r="J336" s="13" t="s">
        <v>782</v>
      </c>
    </row>
    <row r="337" spans="8:10">
      <c r="H337" s="14" t="s">
        <v>336</v>
      </c>
      <c r="I337" s="14" t="s">
        <v>1693</v>
      </c>
      <c r="J337" s="14" t="s">
        <v>783</v>
      </c>
    </row>
    <row r="338" spans="8:10">
      <c r="H338" s="13" t="s">
        <v>336</v>
      </c>
      <c r="I338" s="13" t="s">
        <v>1639</v>
      </c>
      <c r="J338" s="13" t="s">
        <v>784</v>
      </c>
    </row>
    <row r="339" spans="8:10">
      <c r="H339" s="14" t="s">
        <v>336</v>
      </c>
      <c r="I339" s="15" t="s">
        <v>1537</v>
      </c>
      <c r="J339" s="14" t="s">
        <v>785</v>
      </c>
    </row>
    <row r="340" spans="8:10">
      <c r="H340" s="13" t="s">
        <v>336</v>
      </c>
      <c r="I340" s="13" t="s">
        <v>1796</v>
      </c>
      <c r="J340" s="13" t="s">
        <v>786</v>
      </c>
    </row>
    <row r="341" spans="8:10">
      <c r="H341" s="14" t="s">
        <v>336</v>
      </c>
      <c r="I341" s="14" t="s">
        <v>1784</v>
      </c>
      <c r="J341" s="14" t="s">
        <v>787</v>
      </c>
    </row>
    <row r="342" spans="8:10">
      <c r="H342" s="13" t="s">
        <v>336</v>
      </c>
      <c r="I342" s="13" t="s">
        <v>1758</v>
      </c>
      <c r="J342" s="13" t="s">
        <v>788</v>
      </c>
    </row>
    <row r="343" spans="8:10">
      <c r="H343" s="14" t="s">
        <v>339</v>
      </c>
      <c r="I343" s="14" t="s">
        <v>1306</v>
      </c>
      <c r="J343" s="14" t="s">
        <v>789</v>
      </c>
    </row>
    <row r="344" spans="8:10">
      <c r="H344" s="13" t="s">
        <v>339</v>
      </c>
      <c r="I344" s="13" t="s">
        <v>1444</v>
      </c>
      <c r="J344" s="13" t="s">
        <v>790</v>
      </c>
    </row>
    <row r="345" spans="8:10">
      <c r="H345" s="14" t="s">
        <v>339</v>
      </c>
      <c r="I345" s="14" t="s">
        <v>1609</v>
      </c>
      <c r="J345" s="14" t="s">
        <v>791</v>
      </c>
    </row>
    <row r="346" spans="8:10">
      <c r="H346" s="13" t="s">
        <v>224</v>
      </c>
      <c r="I346" s="13" t="s">
        <v>1402</v>
      </c>
      <c r="J346" s="13" t="s">
        <v>792</v>
      </c>
    </row>
    <row r="347" spans="8:10">
      <c r="H347" s="14" t="s">
        <v>224</v>
      </c>
      <c r="I347" s="14" t="s">
        <v>1580</v>
      </c>
      <c r="J347" s="14" t="s">
        <v>793</v>
      </c>
    </row>
    <row r="348" spans="8:10">
      <c r="H348" s="13" t="s">
        <v>224</v>
      </c>
      <c r="I348" s="13" t="s">
        <v>1505</v>
      </c>
      <c r="J348" s="13" t="s">
        <v>794</v>
      </c>
    </row>
    <row r="349" spans="8:10">
      <c r="H349" s="14" t="s">
        <v>22</v>
      </c>
      <c r="I349" s="15" t="s">
        <v>1262</v>
      </c>
      <c r="J349" s="14" t="s">
        <v>795</v>
      </c>
    </row>
    <row r="350" spans="8:10">
      <c r="H350" s="13" t="s">
        <v>22</v>
      </c>
      <c r="I350" s="13" t="s">
        <v>1373</v>
      </c>
      <c r="J350" s="13" t="s">
        <v>796</v>
      </c>
    </row>
    <row r="351" spans="8:10">
      <c r="H351" s="14" t="s">
        <v>22</v>
      </c>
      <c r="I351" s="14" t="s">
        <v>1271</v>
      </c>
      <c r="J351" s="14" t="s">
        <v>797</v>
      </c>
    </row>
    <row r="352" spans="8:10">
      <c r="H352" s="13" t="s">
        <v>577</v>
      </c>
      <c r="I352" s="13" t="s">
        <v>1335</v>
      </c>
      <c r="J352" s="13" t="s">
        <v>798</v>
      </c>
    </row>
    <row r="353" spans="8:10">
      <c r="H353" s="14" t="s">
        <v>577</v>
      </c>
      <c r="I353" s="14" t="s">
        <v>1647</v>
      </c>
      <c r="J353" s="14" t="s">
        <v>799</v>
      </c>
    </row>
    <row r="354" spans="8:10">
      <c r="H354" s="13" t="s">
        <v>577</v>
      </c>
      <c r="I354" s="13" t="s">
        <v>1482</v>
      </c>
      <c r="J354" s="13" t="s">
        <v>800</v>
      </c>
    </row>
    <row r="355" spans="8:10">
      <c r="H355" s="14" t="s">
        <v>577</v>
      </c>
      <c r="I355" s="14" t="s">
        <v>1592</v>
      </c>
      <c r="J355" s="14" t="s">
        <v>801</v>
      </c>
    </row>
    <row r="356" spans="8:10">
      <c r="H356" s="13" t="s">
        <v>577</v>
      </c>
      <c r="I356" s="13" t="s">
        <v>1719</v>
      </c>
      <c r="J356" s="13" t="s">
        <v>802</v>
      </c>
    </row>
    <row r="357" spans="8:10">
      <c r="H357" s="14" t="s">
        <v>185</v>
      </c>
      <c r="I357" s="14" t="s">
        <v>1338</v>
      </c>
      <c r="J357" s="14" t="s">
        <v>803</v>
      </c>
    </row>
    <row r="358" spans="8:10">
      <c r="H358" s="13" t="s">
        <v>185</v>
      </c>
      <c r="I358" s="13" t="s">
        <v>1434</v>
      </c>
      <c r="J358" s="13" t="s">
        <v>804</v>
      </c>
    </row>
    <row r="359" spans="8:10">
      <c r="H359" s="14" t="s">
        <v>185</v>
      </c>
      <c r="I359" s="15" t="s">
        <v>1602</v>
      </c>
      <c r="J359" s="14" t="s">
        <v>805</v>
      </c>
    </row>
    <row r="360" spans="8:10">
      <c r="H360" s="13" t="s">
        <v>344</v>
      </c>
      <c r="I360" s="13" t="s">
        <v>1450</v>
      </c>
      <c r="J360" s="13" t="s">
        <v>806</v>
      </c>
    </row>
    <row r="361" spans="8:10">
      <c r="H361" s="14" t="s">
        <v>344</v>
      </c>
      <c r="I361" s="14" t="s">
        <v>1572</v>
      </c>
      <c r="J361" s="14" t="s">
        <v>807</v>
      </c>
    </row>
    <row r="362" spans="8:10">
      <c r="H362" s="13" t="s">
        <v>344</v>
      </c>
      <c r="I362" s="13" t="s">
        <v>1382</v>
      </c>
      <c r="J362" s="13" t="s">
        <v>808</v>
      </c>
    </row>
    <row r="363" spans="8:10">
      <c r="H363" s="14" t="s">
        <v>296</v>
      </c>
      <c r="I363" s="14" t="s">
        <v>1440</v>
      </c>
      <c r="J363" s="14" t="s">
        <v>809</v>
      </c>
    </row>
    <row r="364" spans="8:10">
      <c r="H364" s="13" t="s">
        <v>296</v>
      </c>
      <c r="I364" s="13" t="s">
        <v>1329</v>
      </c>
      <c r="J364" s="13" t="s">
        <v>810</v>
      </c>
    </row>
    <row r="365" spans="8:10">
      <c r="H365" s="14" t="s">
        <v>296</v>
      </c>
      <c r="I365" s="14" t="s">
        <v>1568</v>
      </c>
      <c r="J365" s="14" t="s">
        <v>811</v>
      </c>
    </row>
    <row r="366" spans="8:10">
      <c r="H366" s="13" t="s">
        <v>296</v>
      </c>
      <c r="I366" s="13" t="s">
        <v>1670</v>
      </c>
      <c r="J366" s="13" t="s">
        <v>812</v>
      </c>
    </row>
    <row r="367" spans="8:10">
      <c r="H367" s="14" t="s">
        <v>228</v>
      </c>
      <c r="I367" s="14" t="s">
        <v>1642</v>
      </c>
      <c r="J367" s="14" t="s">
        <v>813</v>
      </c>
    </row>
    <row r="368" spans="8:10">
      <c r="H368" s="13" t="s">
        <v>228</v>
      </c>
      <c r="I368" s="13" t="s">
        <v>1702</v>
      </c>
      <c r="J368" s="13" t="s">
        <v>814</v>
      </c>
    </row>
    <row r="369" spans="8:10">
      <c r="H369" s="14" t="s">
        <v>228</v>
      </c>
      <c r="I369" s="15" t="s">
        <v>1574</v>
      </c>
      <c r="J369" s="14" t="s">
        <v>815</v>
      </c>
    </row>
    <row r="370" spans="8:10">
      <c r="H370" s="13" t="s">
        <v>228</v>
      </c>
      <c r="I370" s="13" t="s">
        <v>1755</v>
      </c>
      <c r="J370" s="13" t="s">
        <v>816</v>
      </c>
    </row>
    <row r="371" spans="8:10">
      <c r="H371" s="14" t="s">
        <v>439</v>
      </c>
      <c r="I371" s="14" t="s">
        <v>1336</v>
      </c>
      <c r="J371" s="14" t="s">
        <v>817</v>
      </c>
    </row>
    <row r="372" spans="8:10">
      <c r="H372" s="13" t="s">
        <v>439</v>
      </c>
      <c r="I372" s="13" t="s">
        <v>1565</v>
      </c>
      <c r="J372" s="13" t="s">
        <v>818</v>
      </c>
    </row>
    <row r="373" spans="8:10">
      <c r="H373" s="14" t="s">
        <v>439</v>
      </c>
      <c r="I373" s="14" t="s">
        <v>1497</v>
      </c>
      <c r="J373" s="14" t="s">
        <v>819</v>
      </c>
    </row>
    <row r="374" spans="8:10">
      <c r="H374" s="13" t="s">
        <v>394</v>
      </c>
      <c r="I374" s="13" t="s">
        <v>1446</v>
      </c>
      <c r="J374" s="13" t="s">
        <v>820</v>
      </c>
    </row>
    <row r="375" spans="8:10">
      <c r="H375" s="14" t="s">
        <v>394</v>
      </c>
      <c r="I375" s="14" t="s">
        <v>1400</v>
      </c>
      <c r="J375" s="14" t="s">
        <v>821</v>
      </c>
    </row>
    <row r="376" spans="8:10">
      <c r="H376" s="13" t="s">
        <v>397</v>
      </c>
      <c r="I376" s="13" t="s">
        <v>1448</v>
      </c>
      <c r="J376" s="13" t="s">
        <v>822</v>
      </c>
    </row>
    <row r="377" spans="8:10">
      <c r="H377" s="14" t="s">
        <v>397</v>
      </c>
      <c r="I377" s="14" t="s">
        <v>1403</v>
      </c>
      <c r="J377" s="14" t="s">
        <v>823</v>
      </c>
    </row>
    <row r="378" spans="8:10">
      <c r="H378" s="13" t="s">
        <v>269</v>
      </c>
      <c r="I378" s="13" t="s">
        <v>1292</v>
      </c>
      <c r="J378" s="13" t="s">
        <v>824</v>
      </c>
    </row>
    <row r="379" spans="8:10">
      <c r="H379" s="14" t="s">
        <v>269</v>
      </c>
      <c r="I379" s="15" t="s">
        <v>1536</v>
      </c>
      <c r="J379" s="14" t="s">
        <v>825</v>
      </c>
    </row>
    <row r="380" spans="8:10">
      <c r="H380" s="13" t="s">
        <v>269</v>
      </c>
      <c r="I380" s="13" t="s">
        <v>1421</v>
      </c>
      <c r="J380" s="13" t="s">
        <v>826</v>
      </c>
    </row>
    <row r="381" spans="8:10">
      <c r="H381" s="14" t="s">
        <v>401</v>
      </c>
      <c r="I381" s="14" t="s">
        <v>1424</v>
      </c>
      <c r="J381" s="14" t="s">
        <v>827</v>
      </c>
    </row>
    <row r="382" spans="8:10">
      <c r="H382" s="13" t="s">
        <v>401</v>
      </c>
      <c r="I382" s="13" t="s">
        <v>1704</v>
      </c>
      <c r="J382" s="13" t="s">
        <v>828</v>
      </c>
    </row>
    <row r="383" spans="8:10">
      <c r="H383" s="14" t="s">
        <v>401</v>
      </c>
      <c r="I383" s="14" t="s">
        <v>1360</v>
      </c>
      <c r="J383" s="14" t="s">
        <v>829</v>
      </c>
    </row>
    <row r="384" spans="8:10">
      <c r="H384" s="13" t="s">
        <v>401</v>
      </c>
      <c r="I384" s="13" t="s">
        <v>1787</v>
      </c>
      <c r="J384" s="13" t="s">
        <v>830</v>
      </c>
    </row>
    <row r="385" spans="8:10">
      <c r="H385" s="14" t="s">
        <v>401</v>
      </c>
      <c r="I385" s="14" t="s">
        <v>1610</v>
      </c>
      <c r="J385" s="14" t="s">
        <v>831</v>
      </c>
    </row>
    <row r="386" spans="8:10">
      <c r="H386" s="13" t="s">
        <v>299</v>
      </c>
      <c r="I386" s="13" t="s">
        <v>1457</v>
      </c>
      <c r="J386" s="13" t="s">
        <v>832</v>
      </c>
    </row>
    <row r="387" spans="8:10">
      <c r="H387" s="14" t="s">
        <v>299</v>
      </c>
      <c r="I387" s="14" t="s">
        <v>1399</v>
      </c>
      <c r="J387" s="14" t="s">
        <v>833</v>
      </c>
    </row>
    <row r="388" spans="8:10">
      <c r="H388" s="13" t="s">
        <v>404</v>
      </c>
      <c r="I388" s="13" t="s">
        <v>1485</v>
      </c>
      <c r="J388" s="13" t="s">
        <v>834</v>
      </c>
    </row>
    <row r="389" spans="8:10">
      <c r="H389" s="14" t="s">
        <v>404</v>
      </c>
      <c r="I389" s="15" t="s">
        <v>1359</v>
      </c>
      <c r="J389" s="14" t="s">
        <v>835</v>
      </c>
    </row>
    <row r="390" spans="8:10">
      <c r="H390" s="13" t="s">
        <v>272</v>
      </c>
      <c r="I390" s="13" t="s">
        <v>1311</v>
      </c>
      <c r="J390" s="13" t="s">
        <v>836</v>
      </c>
    </row>
    <row r="391" spans="8:10">
      <c r="H391" s="14" t="s">
        <v>272</v>
      </c>
      <c r="I391" s="14" t="s">
        <v>1627</v>
      </c>
      <c r="J391" s="14" t="s">
        <v>838</v>
      </c>
    </row>
    <row r="392" spans="8:10">
      <c r="H392" s="14" t="s">
        <v>272</v>
      </c>
      <c r="I392" s="14" t="s">
        <v>1418</v>
      </c>
      <c r="J392" s="14" t="s">
        <v>839</v>
      </c>
    </row>
    <row r="393" spans="8:10" s="76" customFormat="1">
      <c r="H393" s="14" t="s">
        <v>272</v>
      </c>
      <c r="I393" s="14" t="s">
        <v>2647</v>
      </c>
      <c r="J393" s="165" t="s">
        <v>2648</v>
      </c>
    </row>
    <row r="394" spans="8:10">
      <c r="H394" s="13" t="s">
        <v>272</v>
      </c>
      <c r="I394" s="13" t="s">
        <v>1535</v>
      </c>
      <c r="J394" s="13" t="s">
        <v>840</v>
      </c>
    </row>
    <row r="395" spans="8:10">
      <c r="H395" s="14" t="s">
        <v>272</v>
      </c>
      <c r="I395" s="14" t="s">
        <v>1744</v>
      </c>
      <c r="J395" s="14" t="s">
        <v>841</v>
      </c>
    </row>
    <row r="396" spans="8:10">
      <c r="H396" s="13" t="s">
        <v>488</v>
      </c>
      <c r="I396" s="13" t="s">
        <v>1725</v>
      </c>
      <c r="J396" s="13" t="s">
        <v>842</v>
      </c>
    </row>
    <row r="397" spans="8:10">
      <c r="H397" s="14" t="s">
        <v>488</v>
      </c>
      <c r="I397" s="14" t="s">
        <v>1635</v>
      </c>
      <c r="J397" s="14" t="s">
        <v>843</v>
      </c>
    </row>
    <row r="398" spans="8:10">
      <c r="H398" s="13" t="s">
        <v>488</v>
      </c>
      <c r="I398" s="13" t="s">
        <v>1569</v>
      </c>
      <c r="J398" s="13" t="s">
        <v>844</v>
      </c>
    </row>
    <row r="399" spans="8:10">
      <c r="H399" s="14" t="s">
        <v>488</v>
      </c>
      <c r="I399" s="15" t="s">
        <v>1766</v>
      </c>
      <c r="J399" s="14" t="s">
        <v>845</v>
      </c>
    </row>
    <row r="400" spans="8:10">
      <c r="H400" s="13" t="s">
        <v>488</v>
      </c>
      <c r="I400" s="13" t="s">
        <v>1377</v>
      </c>
      <c r="J400" s="13" t="s">
        <v>846</v>
      </c>
    </row>
    <row r="401" spans="8:10">
      <c r="H401" s="14" t="s">
        <v>491</v>
      </c>
      <c r="I401" s="14" t="s">
        <v>1312</v>
      </c>
      <c r="J401" s="14" t="s">
        <v>847</v>
      </c>
    </row>
    <row r="402" spans="8:10">
      <c r="H402" s="13" t="s">
        <v>491</v>
      </c>
      <c r="I402" s="13" t="s">
        <v>1467</v>
      </c>
      <c r="J402" s="13" t="s">
        <v>848</v>
      </c>
    </row>
    <row r="403" spans="8:10">
      <c r="H403" s="14" t="s">
        <v>491</v>
      </c>
      <c r="I403" s="14" t="s">
        <v>1261</v>
      </c>
      <c r="J403" s="14" t="s">
        <v>849</v>
      </c>
    </row>
    <row r="404" spans="8:10">
      <c r="H404" s="13" t="s">
        <v>491</v>
      </c>
      <c r="I404" s="13" t="s">
        <v>1810</v>
      </c>
      <c r="J404" s="13" t="s">
        <v>850</v>
      </c>
    </row>
    <row r="405" spans="8:10">
      <c r="H405" s="14" t="s">
        <v>491</v>
      </c>
      <c r="I405" s="14" t="s">
        <v>1278</v>
      </c>
      <c r="J405" s="14" t="s">
        <v>851</v>
      </c>
    </row>
    <row r="406" spans="8:10">
      <c r="H406" s="13" t="s">
        <v>491</v>
      </c>
      <c r="I406" s="13" t="s">
        <v>1769</v>
      </c>
      <c r="J406" s="13" t="s">
        <v>852</v>
      </c>
    </row>
    <row r="407" spans="8:10">
      <c r="H407" s="14" t="s">
        <v>491</v>
      </c>
      <c r="I407" s="14" t="s">
        <v>1794</v>
      </c>
      <c r="J407" s="14" t="s">
        <v>853</v>
      </c>
    </row>
    <row r="408" spans="8:10">
      <c r="H408" s="13" t="s">
        <v>491</v>
      </c>
      <c r="I408" s="13" t="s">
        <v>1649</v>
      </c>
      <c r="J408" s="13" t="s">
        <v>854</v>
      </c>
    </row>
    <row r="409" spans="8:10">
      <c r="H409" s="14" t="s">
        <v>491</v>
      </c>
      <c r="I409" s="15" t="s">
        <v>1268</v>
      </c>
      <c r="J409" s="14" t="s">
        <v>855</v>
      </c>
    </row>
    <row r="410" spans="8:10">
      <c r="H410" s="13" t="s">
        <v>491</v>
      </c>
      <c r="I410" s="13" t="s">
        <v>1721</v>
      </c>
      <c r="J410" s="13" t="s">
        <v>856</v>
      </c>
    </row>
    <row r="411" spans="8:10">
      <c r="H411" s="14" t="s">
        <v>491</v>
      </c>
      <c r="I411" s="14" t="s">
        <v>1760</v>
      </c>
      <c r="J411" s="14" t="s">
        <v>857</v>
      </c>
    </row>
    <row r="412" spans="8:10">
      <c r="H412" s="13" t="s">
        <v>491</v>
      </c>
      <c r="I412" s="13" t="s">
        <v>1619</v>
      </c>
      <c r="J412" s="13" t="s">
        <v>858</v>
      </c>
    </row>
    <row r="413" spans="8:10">
      <c r="H413" s="14" t="s">
        <v>302</v>
      </c>
      <c r="I413" s="14" t="s">
        <v>1590</v>
      </c>
      <c r="J413" s="14" t="s">
        <v>859</v>
      </c>
    </row>
    <row r="414" spans="8:10">
      <c r="H414" s="13" t="s">
        <v>302</v>
      </c>
      <c r="I414" s="13" t="s">
        <v>1394</v>
      </c>
      <c r="J414" s="13" t="s">
        <v>860</v>
      </c>
    </row>
    <row r="415" spans="8:10">
      <c r="H415" s="14" t="s">
        <v>302</v>
      </c>
      <c r="I415" s="14" t="s">
        <v>1525</v>
      </c>
      <c r="J415" s="14" t="s">
        <v>861</v>
      </c>
    </row>
    <row r="416" spans="8:10">
      <c r="H416" s="13" t="s">
        <v>188</v>
      </c>
      <c r="I416" s="13" t="s">
        <v>1430</v>
      </c>
      <c r="J416" s="13" t="s">
        <v>862</v>
      </c>
    </row>
    <row r="417" spans="8:10">
      <c r="H417" s="14" t="s">
        <v>188</v>
      </c>
      <c r="I417" s="14" t="s">
        <v>1304</v>
      </c>
      <c r="J417" s="14" t="s">
        <v>863</v>
      </c>
    </row>
    <row r="418" spans="8:10">
      <c r="H418" s="13" t="s">
        <v>188</v>
      </c>
      <c r="I418" s="13" t="s">
        <v>1586</v>
      </c>
      <c r="J418" s="13" t="s">
        <v>864</v>
      </c>
    </row>
    <row r="419" spans="8:10">
      <c r="H419" s="14" t="s">
        <v>188</v>
      </c>
      <c r="I419" s="15" t="s">
        <v>1746</v>
      </c>
      <c r="J419" s="14" t="s">
        <v>865</v>
      </c>
    </row>
    <row r="420" spans="8:10">
      <c r="H420" s="13" t="s">
        <v>188</v>
      </c>
      <c r="I420" s="13" t="s">
        <v>1717</v>
      </c>
      <c r="J420" s="13" t="s">
        <v>866</v>
      </c>
    </row>
    <row r="421" spans="8:10">
      <c r="H421" s="14" t="s">
        <v>188</v>
      </c>
      <c r="I421" s="14" t="s">
        <v>1677</v>
      </c>
      <c r="J421" s="14" t="s">
        <v>867</v>
      </c>
    </row>
    <row r="422" spans="8:10">
      <c r="H422" s="13" t="s">
        <v>305</v>
      </c>
      <c r="I422" s="13" t="s">
        <v>1636</v>
      </c>
      <c r="J422" s="13" t="s">
        <v>868</v>
      </c>
    </row>
    <row r="423" spans="8:10">
      <c r="H423" s="14" t="s">
        <v>305</v>
      </c>
      <c r="I423" s="14" t="s">
        <v>1462</v>
      </c>
      <c r="J423" s="14" t="s">
        <v>869</v>
      </c>
    </row>
    <row r="424" spans="8:10">
      <c r="H424" s="13" t="s">
        <v>305</v>
      </c>
      <c r="I424" s="13" t="s">
        <v>1347</v>
      </c>
      <c r="J424" s="13" t="s">
        <v>870</v>
      </c>
    </row>
    <row r="425" spans="8:10">
      <c r="H425" s="14" t="s">
        <v>305</v>
      </c>
      <c r="I425" s="14" t="s">
        <v>1611</v>
      </c>
      <c r="J425" s="14" t="s">
        <v>871</v>
      </c>
    </row>
    <row r="426" spans="8:10">
      <c r="H426" s="13" t="s">
        <v>348</v>
      </c>
      <c r="I426" s="13" t="s">
        <v>1490</v>
      </c>
      <c r="J426" s="13" t="s">
        <v>872</v>
      </c>
    </row>
    <row r="427" spans="8:10">
      <c r="H427" s="14" t="s">
        <v>348</v>
      </c>
      <c r="I427" s="14" t="s">
        <v>1404</v>
      </c>
      <c r="J427" s="14" t="s">
        <v>873</v>
      </c>
    </row>
    <row r="428" spans="8:10">
      <c r="H428" s="13" t="s">
        <v>352</v>
      </c>
      <c r="I428" s="13" t="s">
        <v>1300</v>
      </c>
      <c r="J428" s="13" t="s">
        <v>874</v>
      </c>
    </row>
    <row r="429" spans="8:10">
      <c r="H429" s="14" t="s">
        <v>352</v>
      </c>
      <c r="I429" s="15" t="s">
        <v>1436</v>
      </c>
      <c r="J429" s="14" t="s">
        <v>875</v>
      </c>
    </row>
    <row r="430" spans="8:10">
      <c r="H430" s="13" t="s">
        <v>352</v>
      </c>
      <c r="I430" s="13" t="s">
        <v>1699</v>
      </c>
      <c r="J430" s="13" t="s">
        <v>876</v>
      </c>
    </row>
    <row r="431" spans="8:10">
      <c r="H431" s="14" t="s">
        <v>352</v>
      </c>
      <c r="I431" s="14" t="s">
        <v>1657</v>
      </c>
      <c r="J431" s="14" t="s">
        <v>877</v>
      </c>
    </row>
    <row r="432" spans="8:10">
      <c r="H432" s="13" t="s">
        <v>352</v>
      </c>
      <c r="I432" s="13" t="s">
        <v>1799</v>
      </c>
      <c r="J432" s="13" t="s">
        <v>878</v>
      </c>
    </row>
    <row r="433" spans="8:10">
      <c r="H433" s="14" t="s">
        <v>352</v>
      </c>
      <c r="I433" s="14" t="s">
        <v>1752</v>
      </c>
      <c r="J433" s="14" t="s">
        <v>879</v>
      </c>
    </row>
    <row r="434" spans="8:10">
      <c r="H434" s="13" t="s">
        <v>352</v>
      </c>
      <c r="I434" s="13" t="s">
        <v>1603</v>
      </c>
      <c r="J434" s="13" t="s">
        <v>880</v>
      </c>
    </row>
    <row r="435" spans="8:10">
      <c r="H435" s="14" t="s">
        <v>352</v>
      </c>
      <c r="I435" s="14" t="s">
        <v>1785</v>
      </c>
      <c r="J435" s="14" t="s">
        <v>881</v>
      </c>
    </row>
    <row r="436" spans="8:10">
      <c r="H436" s="13" t="s">
        <v>356</v>
      </c>
      <c r="I436" s="13" t="s">
        <v>1433</v>
      </c>
      <c r="J436" s="13" t="s">
        <v>882</v>
      </c>
    </row>
    <row r="437" spans="8:10">
      <c r="H437" s="14" t="s">
        <v>356</v>
      </c>
      <c r="I437" s="14" t="s">
        <v>1631</v>
      </c>
      <c r="J437" s="14" t="s">
        <v>883</v>
      </c>
    </row>
    <row r="438" spans="8:10">
      <c r="H438" s="13" t="s">
        <v>356</v>
      </c>
      <c r="I438" s="13" t="s">
        <v>1574</v>
      </c>
      <c r="J438" s="13" t="s">
        <v>884</v>
      </c>
    </row>
    <row r="439" spans="8:10">
      <c r="H439" s="14" t="s">
        <v>356</v>
      </c>
      <c r="I439" s="15" t="s">
        <v>1379</v>
      </c>
      <c r="J439" s="14" t="s">
        <v>885</v>
      </c>
    </row>
    <row r="440" spans="8:10">
      <c r="H440" s="13" t="s">
        <v>360</v>
      </c>
      <c r="I440" s="13" t="s">
        <v>1765</v>
      </c>
      <c r="J440" s="13" t="s">
        <v>886</v>
      </c>
    </row>
    <row r="441" spans="8:10">
      <c r="H441" s="14" t="s">
        <v>360</v>
      </c>
      <c r="I441" s="14" t="s">
        <v>1460</v>
      </c>
      <c r="J441" s="14" t="s">
        <v>887</v>
      </c>
    </row>
    <row r="442" spans="8:10">
      <c r="H442" s="13" t="s">
        <v>360</v>
      </c>
      <c r="I442" s="13" t="s">
        <v>1353</v>
      </c>
      <c r="J442" s="13" t="s">
        <v>888</v>
      </c>
    </row>
    <row r="443" spans="8:10">
      <c r="H443" s="14" t="s">
        <v>360</v>
      </c>
      <c r="I443" s="14" t="s">
        <v>1795</v>
      </c>
      <c r="J443" s="14" t="s">
        <v>889</v>
      </c>
    </row>
    <row r="444" spans="8:10">
      <c r="H444" s="13" t="s">
        <v>360</v>
      </c>
      <c r="I444" s="13" t="s">
        <v>1708</v>
      </c>
      <c r="J444" s="13" t="s">
        <v>890</v>
      </c>
    </row>
    <row r="445" spans="8:10">
      <c r="H445" s="14" t="s">
        <v>360</v>
      </c>
      <c r="I445" s="14" t="s">
        <v>1741</v>
      </c>
      <c r="J445" s="14" t="s">
        <v>891</v>
      </c>
    </row>
    <row r="446" spans="8:10">
      <c r="H446" s="13" t="s">
        <v>360</v>
      </c>
      <c r="I446" s="13" t="s">
        <v>1664</v>
      </c>
      <c r="J446" s="13" t="s">
        <v>892</v>
      </c>
    </row>
    <row r="447" spans="8:10">
      <c r="H447" s="14" t="s">
        <v>360</v>
      </c>
      <c r="I447" s="14" t="s">
        <v>1583</v>
      </c>
      <c r="J447" s="14" t="s">
        <v>893</v>
      </c>
    </row>
    <row r="448" spans="8:10">
      <c r="H448" s="13" t="s">
        <v>308</v>
      </c>
      <c r="I448" s="13" t="s">
        <v>1684</v>
      </c>
      <c r="J448" s="13" t="s">
        <v>894</v>
      </c>
    </row>
    <row r="449" spans="8:10">
      <c r="H449" s="14" t="s">
        <v>308</v>
      </c>
      <c r="I449" s="15" t="s">
        <v>1753</v>
      </c>
      <c r="J449" s="14" t="s">
        <v>895</v>
      </c>
    </row>
    <row r="450" spans="8:10">
      <c r="H450" s="13" t="s">
        <v>308</v>
      </c>
      <c r="I450" s="13" t="s">
        <v>1679</v>
      </c>
      <c r="J450" s="13" t="s">
        <v>896</v>
      </c>
    </row>
    <row r="451" spans="8:10">
      <c r="H451" s="14" t="s">
        <v>494</v>
      </c>
      <c r="I451" s="14" t="s">
        <v>1804</v>
      </c>
      <c r="J451" s="14" t="s">
        <v>897</v>
      </c>
    </row>
    <row r="452" spans="8:10">
      <c r="H452" s="13" t="s">
        <v>494</v>
      </c>
      <c r="I452" s="13" t="s">
        <v>1740</v>
      </c>
      <c r="J452" s="13" t="s">
        <v>898</v>
      </c>
    </row>
    <row r="453" spans="8:10">
      <c r="H453" s="14" t="s">
        <v>494</v>
      </c>
      <c r="I453" s="14" t="s">
        <v>1775</v>
      </c>
      <c r="J453" s="14" t="s">
        <v>899</v>
      </c>
    </row>
    <row r="454" spans="8:10">
      <c r="H454" s="13" t="s">
        <v>494</v>
      </c>
      <c r="I454" s="13" t="s">
        <v>1706</v>
      </c>
      <c r="J454" s="13" t="s">
        <v>900</v>
      </c>
    </row>
    <row r="455" spans="8:10">
      <c r="H455" s="14" t="s">
        <v>494</v>
      </c>
      <c r="I455" s="14" t="s">
        <v>1814</v>
      </c>
      <c r="J455" s="14" t="s">
        <v>901</v>
      </c>
    </row>
    <row r="456" spans="8:10">
      <c r="H456" s="13" t="s">
        <v>442</v>
      </c>
      <c r="I456" s="13" t="s">
        <v>1540</v>
      </c>
      <c r="J456" s="13" t="s">
        <v>902</v>
      </c>
    </row>
    <row r="457" spans="8:10">
      <c r="H457" s="14" t="s">
        <v>442</v>
      </c>
      <c r="I457" s="14" t="s">
        <v>1790</v>
      </c>
      <c r="J457" s="14" t="s">
        <v>903</v>
      </c>
    </row>
    <row r="458" spans="8:10">
      <c r="H458" s="13" t="s">
        <v>442</v>
      </c>
      <c r="I458" s="13" t="s">
        <v>1308</v>
      </c>
      <c r="J458" s="13" t="s">
        <v>904</v>
      </c>
    </row>
    <row r="459" spans="8:10">
      <c r="H459" s="14" t="s">
        <v>442</v>
      </c>
      <c r="I459" s="15" t="s">
        <v>1738</v>
      </c>
      <c r="J459" s="14" t="s">
        <v>905</v>
      </c>
    </row>
    <row r="460" spans="8:10">
      <c r="H460" s="13" t="s">
        <v>442</v>
      </c>
      <c r="I460" s="13" t="s">
        <v>1493</v>
      </c>
      <c r="J460" s="13" t="s">
        <v>906</v>
      </c>
    </row>
    <row r="461" spans="8:10">
      <c r="H461" s="14" t="s">
        <v>442</v>
      </c>
      <c r="I461" s="14" t="s">
        <v>1778</v>
      </c>
      <c r="J461" s="14" t="s">
        <v>907</v>
      </c>
    </row>
    <row r="462" spans="8:10">
      <c r="H462" s="13" t="s">
        <v>364</v>
      </c>
      <c r="I462" s="13" t="s">
        <v>1432</v>
      </c>
      <c r="J462" s="13" t="s">
        <v>908</v>
      </c>
    </row>
    <row r="463" spans="8:10">
      <c r="H463" s="14" t="s">
        <v>364</v>
      </c>
      <c r="I463" s="14" t="s">
        <v>1687</v>
      </c>
      <c r="J463" s="14" t="s">
        <v>909</v>
      </c>
    </row>
    <row r="464" spans="8:10">
      <c r="H464" s="13" t="s">
        <v>364</v>
      </c>
      <c r="I464" s="13" t="s">
        <v>1728</v>
      </c>
      <c r="J464" s="13" t="s">
        <v>910</v>
      </c>
    </row>
    <row r="465" spans="8:10">
      <c r="H465" s="14" t="s">
        <v>364</v>
      </c>
      <c r="I465" s="14" t="s">
        <v>1558</v>
      </c>
      <c r="J465" s="14" t="s">
        <v>911</v>
      </c>
    </row>
    <row r="466" spans="8:10">
      <c r="H466" s="13" t="s">
        <v>364</v>
      </c>
      <c r="I466" s="13" t="s">
        <v>1356</v>
      </c>
      <c r="J466" s="13" t="s">
        <v>912</v>
      </c>
    </row>
    <row r="467" spans="8:10">
      <c r="H467" s="14" t="s">
        <v>364</v>
      </c>
      <c r="I467" s="14" t="s">
        <v>1656</v>
      </c>
      <c r="J467" s="14" t="s">
        <v>913</v>
      </c>
    </row>
    <row r="468" spans="8:10">
      <c r="H468" s="13" t="s">
        <v>536</v>
      </c>
      <c r="I468" s="13" t="s">
        <v>1427</v>
      </c>
      <c r="J468" s="13" t="s">
        <v>914</v>
      </c>
    </row>
    <row r="469" spans="8:10">
      <c r="H469" s="14" t="s">
        <v>536</v>
      </c>
      <c r="I469" s="15" t="s">
        <v>1381</v>
      </c>
      <c r="J469" s="14" t="s">
        <v>915</v>
      </c>
    </row>
    <row r="470" spans="8:10">
      <c r="H470" s="13" t="s">
        <v>497</v>
      </c>
      <c r="I470" s="13" t="s">
        <v>1800</v>
      </c>
      <c r="J470" s="13" t="s">
        <v>916</v>
      </c>
    </row>
    <row r="471" spans="8:10">
      <c r="H471" s="14" t="s">
        <v>497</v>
      </c>
      <c r="I471" s="14" t="s">
        <v>1781</v>
      </c>
      <c r="J471" s="14" t="s">
        <v>917</v>
      </c>
    </row>
    <row r="472" spans="8:10">
      <c r="H472" s="13" t="s">
        <v>497</v>
      </c>
      <c r="I472" s="13" t="s">
        <v>1762</v>
      </c>
      <c r="J472" s="13" t="s">
        <v>918</v>
      </c>
    </row>
    <row r="473" spans="8:10">
      <c r="H473" s="14" t="s">
        <v>539</v>
      </c>
      <c r="I473" s="14" t="s">
        <v>1630</v>
      </c>
      <c r="J473" s="14" t="s">
        <v>919</v>
      </c>
    </row>
    <row r="474" spans="8:10">
      <c r="H474" s="13" t="s">
        <v>539</v>
      </c>
      <c r="I474" s="13" t="s">
        <v>1700</v>
      </c>
      <c r="J474" s="13" t="s">
        <v>920</v>
      </c>
    </row>
    <row r="475" spans="8:10">
      <c r="H475" s="14" t="s">
        <v>368</v>
      </c>
      <c r="I475" s="14" t="s">
        <v>1306</v>
      </c>
      <c r="J475" s="14" t="s">
        <v>921</v>
      </c>
    </row>
    <row r="476" spans="8:10">
      <c r="H476" s="13" t="s">
        <v>368</v>
      </c>
      <c r="I476" s="13" t="s">
        <v>1594</v>
      </c>
      <c r="J476" s="13" t="s">
        <v>922</v>
      </c>
    </row>
    <row r="477" spans="8:10">
      <c r="H477" s="14" t="s">
        <v>372</v>
      </c>
      <c r="I477" s="14" t="s">
        <v>1297</v>
      </c>
      <c r="J477" s="14" t="s">
        <v>923</v>
      </c>
    </row>
    <row r="478" spans="8:10">
      <c r="H478" s="13" t="s">
        <v>372</v>
      </c>
      <c r="I478" s="13" t="s">
        <v>1444</v>
      </c>
      <c r="J478" s="13" t="s">
        <v>924</v>
      </c>
    </row>
    <row r="479" spans="8:10">
      <c r="H479" s="14" t="s">
        <v>372</v>
      </c>
      <c r="I479" s="15" t="s">
        <v>1564</v>
      </c>
      <c r="J479" s="14" t="s">
        <v>925</v>
      </c>
    </row>
    <row r="480" spans="8:10">
      <c r="H480" s="13" t="s">
        <v>542</v>
      </c>
      <c r="I480" s="13" t="s">
        <v>1309</v>
      </c>
      <c r="J480" s="13" t="s">
        <v>927</v>
      </c>
    </row>
    <row r="481" spans="8:10">
      <c r="H481" s="14" t="s">
        <v>542</v>
      </c>
      <c r="I481" s="14" t="s">
        <v>1545</v>
      </c>
      <c r="J481" s="14" t="s">
        <v>928</v>
      </c>
    </row>
    <row r="482" spans="8:10">
      <c r="H482" s="13" t="s">
        <v>542</v>
      </c>
      <c r="I482" s="13" t="s">
        <v>1515</v>
      </c>
      <c r="J482" s="13" t="s">
        <v>929</v>
      </c>
    </row>
    <row r="483" spans="8:10">
      <c r="H483" s="14" t="s">
        <v>275</v>
      </c>
      <c r="I483" s="14" t="s">
        <v>1328</v>
      </c>
      <c r="J483" s="14" t="s">
        <v>930</v>
      </c>
    </row>
    <row r="484" spans="8:10">
      <c r="H484" s="13" t="s">
        <v>275</v>
      </c>
      <c r="I484" s="13" t="s">
        <v>1419</v>
      </c>
      <c r="J484" s="13" t="s">
        <v>932</v>
      </c>
    </row>
    <row r="485" spans="8:10">
      <c r="H485" s="14" t="s">
        <v>275</v>
      </c>
      <c r="I485" s="14" t="s">
        <v>1532</v>
      </c>
      <c r="J485" s="14" t="s">
        <v>933</v>
      </c>
    </row>
    <row r="486" spans="8:10">
      <c r="H486" s="13" t="s">
        <v>275</v>
      </c>
      <c r="I486" s="13" t="s">
        <v>1625</v>
      </c>
      <c r="J486" s="13" t="s">
        <v>934</v>
      </c>
    </row>
    <row r="487" spans="8:10">
      <c r="H487" s="14" t="s">
        <v>445</v>
      </c>
      <c r="I487" s="14" t="s">
        <v>1691</v>
      </c>
      <c r="J487" s="14" t="s">
        <v>935</v>
      </c>
    </row>
    <row r="488" spans="8:10">
      <c r="H488" s="13" t="s">
        <v>445</v>
      </c>
      <c r="I488" s="13" t="s">
        <v>1468</v>
      </c>
      <c r="J488" s="13" t="s">
        <v>936</v>
      </c>
    </row>
    <row r="489" spans="8:10">
      <c r="H489" s="14" t="s">
        <v>445</v>
      </c>
      <c r="I489" s="15" t="s">
        <v>1567</v>
      </c>
      <c r="J489" s="14" t="s">
        <v>937</v>
      </c>
    </row>
    <row r="490" spans="8:10">
      <c r="H490" s="13" t="s">
        <v>445</v>
      </c>
      <c r="I490" s="13" t="s">
        <v>1729</v>
      </c>
      <c r="J490" s="13" t="s">
        <v>938</v>
      </c>
    </row>
    <row r="491" spans="8:10">
      <c r="H491" s="14" t="s">
        <v>445</v>
      </c>
      <c r="I491" s="14" t="s">
        <v>1674</v>
      </c>
      <c r="J491" s="14" t="s">
        <v>939</v>
      </c>
    </row>
    <row r="492" spans="8:10">
      <c r="H492" s="13" t="s">
        <v>445</v>
      </c>
      <c r="I492" s="13" t="s">
        <v>1397</v>
      </c>
      <c r="J492" s="13" t="s">
        <v>940</v>
      </c>
    </row>
    <row r="493" spans="8:10">
      <c r="H493" s="14" t="s">
        <v>407</v>
      </c>
      <c r="I493" s="14" t="s">
        <v>1443</v>
      </c>
      <c r="J493" s="14" t="s">
        <v>941</v>
      </c>
    </row>
    <row r="494" spans="8:10">
      <c r="H494" s="13" t="s">
        <v>407</v>
      </c>
      <c r="I494" s="13" t="s">
        <v>1562</v>
      </c>
      <c r="J494" s="13" t="s">
        <v>942</v>
      </c>
    </row>
    <row r="495" spans="8:10">
      <c r="H495" s="14" t="s">
        <v>407</v>
      </c>
      <c r="I495" s="14" t="s">
        <v>1732</v>
      </c>
      <c r="J495" s="14" t="s">
        <v>943</v>
      </c>
    </row>
    <row r="496" spans="8:10">
      <c r="H496" s="13" t="s">
        <v>407</v>
      </c>
      <c r="I496" s="13" t="s">
        <v>1348</v>
      </c>
      <c r="J496" s="13" t="s">
        <v>944</v>
      </c>
    </row>
    <row r="497" spans="8:10">
      <c r="H497" s="14" t="s">
        <v>407</v>
      </c>
      <c r="I497" s="14" t="s">
        <v>1714</v>
      </c>
      <c r="J497" s="14" t="s">
        <v>945</v>
      </c>
    </row>
    <row r="498" spans="8:10">
      <c r="H498" s="13" t="s">
        <v>407</v>
      </c>
      <c r="I498" s="13" t="s">
        <v>1676</v>
      </c>
      <c r="J498" s="13" t="s">
        <v>946</v>
      </c>
    </row>
    <row r="499" spans="8:10">
      <c r="H499" s="14" t="s">
        <v>192</v>
      </c>
      <c r="I499" s="15" t="s">
        <v>1690</v>
      </c>
      <c r="J499" s="14" t="s">
        <v>947</v>
      </c>
    </row>
    <row r="500" spans="8:10">
      <c r="H500" s="13" t="s">
        <v>192</v>
      </c>
      <c r="I500" s="13" t="s">
        <v>1447</v>
      </c>
      <c r="J500" s="13" t="s">
        <v>948</v>
      </c>
    </row>
    <row r="501" spans="8:10">
      <c r="H501" s="14" t="s">
        <v>192</v>
      </c>
      <c r="I501" s="14" t="s">
        <v>1730</v>
      </c>
      <c r="J501" s="14" t="s">
        <v>949</v>
      </c>
    </row>
    <row r="502" spans="8:10">
      <c r="H502" s="13" t="s">
        <v>192</v>
      </c>
      <c r="I502" s="13" t="s">
        <v>1340</v>
      </c>
      <c r="J502" s="13" t="s">
        <v>950</v>
      </c>
    </row>
    <row r="503" spans="8:10">
      <c r="H503" s="14" t="s">
        <v>192</v>
      </c>
      <c r="I503" s="14" t="s">
        <v>1573</v>
      </c>
      <c r="J503" s="14" t="s">
        <v>951</v>
      </c>
    </row>
    <row r="504" spans="8:10">
      <c r="H504" s="13" t="s">
        <v>192</v>
      </c>
      <c r="I504" s="13" t="s">
        <v>1663</v>
      </c>
      <c r="J504" s="13" t="s">
        <v>952</v>
      </c>
    </row>
    <row r="505" spans="8:10">
      <c r="H505" s="14" t="s">
        <v>195</v>
      </c>
      <c r="I505" s="14" t="s">
        <v>1543</v>
      </c>
      <c r="J505" s="14" t="s">
        <v>953</v>
      </c>
    </row>
    <row r="506" spans="8:10">
      <c r="H506" s="13" t="s">
        <v>195</v>
      </c>
      <c r="I506" s="13" t="s">
        <v>1458</v>
      </c>
      <c r="J506" s="13" t="s">
        <v>954</v>
      </c>
    </row>
    <row r="507" spans="8:10">
      <c r="H507" s="14" t="s">
        <v>195</v>
      </c>
      <c r="I507" s="14" t="s">
        <v>1742</v>
      </c>
      <c r="J507" s="14" t="s">
        <v>955</v>
      </c>
    </row>
    <row r="508" spans="8:10">
      <c r="H508" s="13" t="s">
        <v>195</v>
      </c>
      <c r="I508" s="13" t="s">
        <v>1662</v>
      </c>
      <c r="J508" s="13" t="s">
        <v>956</v>
      </c>
    </row>
    <row r="509" spans="8:10">
      <c r="H509" s="14" t="s">
        <v>195</v>
      </c>
      <c r="I509" s="15" t="s">
        <v>1798</v>
      </c>
      <c r="J509" s="14" t="s">
        <v>957</v>
      </c>
    </row>
    <row r="510" spans="8:10">
      <c r="H510" s="13" t="s">
        <v>195</v>
      </c>
      <c r="I510" s="13" t="s">
        <v>1711</v>
      </c>
      <c r="J510" s="13" t="s">
        <v>958</v>
      </c>
    </row>
    <row r="511" spans="8:10">
      <c r="H511" s="14" t="s">
        <v>195</v>
      </c>
      <c r="I511" s="14" t="s">
        <v>1779</v>
      </c>
      <c r="J511" s="14" t="s">
        <v>959</v>
      </c>
    </row>
    <row r="512" spans="8:10">
      <c r="H512" s="13" t="s">
        <v>195</v>
      </c>
      <c r="I512" s="13" t="s">
        <v>1387</v>
      </c>
      <c r="J512" s="13" t="s">
        <v>960</v>
      </c>
    </row>
    <row r="513" spans="8:10">
      <c r="H513" s="14" t="s">
        <v>231</v>
      </c>
      <c r="I513" s="14" t="s">
        <v>1563</v>
      </c>
      <c r="J513" s="14" t="s">
        <v>961</v>
      </c>
    </row>
    <row r="514" spans="8:10">
      <c r="H514" s="13" t="s">
        <v>231</v>
      </c>
      <c r="I514" s="13" t="s">
        <v>1494</v>
      </c>
      <c r="J514" s="13" t="s">
        <v>962</v>
      </c>
    </row>
    <row r="515" spans="8:10">
      <c r="H515" s="14" t="s">
        <v>231</v>
      </c>
      <c r="I515" s="14" t="s">
        <v>1666</v>
      </c>
      <c r="J515" s="14" t="s">
        <v>963</v>
      </c>
    </row>
    <row r="516" spans="8:10">
      <c r="H516" s="13" t="s">
        <v>231</v>
      </c>
      <c r="I516" s="13" t="s">
        <v>1396</v>
      </c>
      <c r="J516" s="13" t="s">
        <v>964</v>
      </c>
    </row>
    <row r="517" spans="8:10">
      <c r="H517" s="14" t="s">
        <v>234</v>
      </c>
      <c r="I517" s="14" t="s">
        <v>1492</v>
      </c>
      <c r="J517" s="14" t="s">
        <v>965</v>
      </c>
    </row>
    <row r="518" spans="8:10">
      <c r="H518" s="13" t="s">
        <v>234</v>
      </c>
      <c r="I518" s="13" t="s">
        <v>1334</v>
      </c>
      <c r="J518" s="13" t="s">
        <v>966</v>
      </c>
    </row>
    <row r="519" spans="8:10">
      <c r="H519" s="14" t="s">
        <v>545</v>
      </c>
      <c r="I519" s="15" t="s">
        <v>1465</v>
      </c>
      <c r="J519" s="14" t="s">
        <v>967</v>
      </c>
    </row>
    <row r="520" spans="8:10">
      <c r="H520" s="13" t="s">
        <v>545</v>
      </c>
      <c r="I520" s="13" t="s">
        <v>1405</v>
      </c>
      <c r="J520" s="13" t="s">
        <v>968</v>
      </c>
    </row>
    <row r="521" spans="8:10">
      <c r="H521" s="14" t="s">
        <v>545</v>
      </c>
      <c r="I521" s="14" t="s">
        <v>1618</v>
      </c>
      <c r="J521" s="14" t="s">
        <v>969</v>
      </c>
    </row>
    <row r="522" spans="8:10">
      <c r="H522" s="13" t="s">
        <v>548</v>
      </c>
      <c r="I522" s="13" t="s">
        <v>1426</v>
      </c>
      <c r="J522" s="13" t="s">
        <v>970</v>
      </c>
    </row>
    <row r="523" spans="8:10">
      <c r="H523" s="14" t="s">
        <v>548</v>
      </c>
      <c r="I523" s="14" t="s">
        <v>1768</v>
      </c>
      <c r="J523" s="14" t="s">
        <v>971</v>
      </c>
    </row>
    <row r="524" spans="8:10">
      <c r="H524" s="13" t="s">
        <v>548</v>
      </c>
      <c r="I524" s="13" t="s">
        <v>1793</v>
      </c>
      <c r="J524" s="13" t="s">
        <v>972</v>
      </c>
    </row>
    <row r="525" spans="8:10">
      <c r="H525" s="14" t="s">
        <v>548</v>
      </c>
      <c r="I525" s="14" t="s">
        <v>1680</v>
      </c>
      <c r="J525" s="14" t="s">
        <v>974</v>
      </c>
    </row>
    <row r="526" spans="8:10">
      <c r="H526" s="13" t="s">
        <v>548</v>
      </c>
      <c r="I526" s="13" t="s">
        <v>1357</v>
      </c>
      <c r="J526" s="13" t="s">
        <v>975</v>
      </c>
    </row>
    <row r="527" spans="8:10">
      <c r="H527" s="14" t="s">
        <v>548</v>
      </c>
      <c r="I527" s="14" t="s">
        <v>1577</v>
      </c>
      <c r="J527" s="14" t="s">
        <v>976</v>
      </c>
    </row>
    <row r="528" spans="8:10">
      <c r="H528" s="13" t="s">
        <v>548</v>
      </c>
      <c r="I528" s="13" t="s">
        <v>1757</v>
      </c>
      <c r="J528" s="13" t="s">
        <v>977</v>
      </c>
    </row>
    <row r="529" spans="8:10">
      <c r="H529" s="14" t="s">
        <v>548</v>
      </c>
      <c r="I529" s="15" t="s">
        <v>1720</v>
      </c>
      <c r="J529" s="14" t="s">
        <v>978</v>
      </c>
    </row>
    <row r="530" spans="8:10">
      <c r="H530" s="13" t="s">
        <v>376</v>
      </c>
      <c r="I530" s="13" t="s">
        <v>1316</v>
      </c>
      <c r="J530" s="13" t="s">
        <v>979</v>
      </c>
    </row>
    <row r="531" spans="8:10">
      <c r="H531" s="14" t="s">
        <v>376</v>
      </c>
      <c r="I531" s="14" t="s">
        <v>1550</v>
      </c>
      <c r="J531" s="14" t="s">
        <v>980</v>
      </c>
    </row>
    <row r="532" spans="8:10">
      <c r="H532" s="13" t="s">
        <v>376</v>
      </c>
      <c r="I532" s="13" t="s">
        <v>1500</v>
      </c>
      <c r="J532" s="13" t="s">
        <v>981</v>
      </c>
    </row>
    <row r="533" spans="8:10">
      <c r="H533" s="14" t="s">
        <v>376</v>
      </c>
      <c r="I533" s="14" t="s">
        <v>1675</v>
      </c>
      <c r="J533" s="14" t="s">
        <v>982</v>
      </c>
    </row>
    <row r="534" spans="8:10">
      <c r="H534" s="13" t="s">
        <v>502</v>
      </c>
      <c r="I534" s="13" t="s">
        <v>1547</v>
      </c>
      <c r="J534" s="13" t="s">
        <v>983</v>
      </c>
    </row>
    <row r="535" spans="8:10">
      <c r="H535" s="14" t="s">
        <v>502</v>
      </c>
      <c r="I535" s="14" t="s">
        <v>1634</v>
      </c>
      <c r="J535" s="14" t="s">
        <v>984</v>
      </c>
    </row>
    <row r="536" spans="8:10">
      <c r="H536" s="13" t="s">
        <v>198</v>
      </c>
      <c r="I536" s="13" t="s">
        <v>1548</v>
      </c>
      <c r="J536" s="13" t="s">
        <v>985</v>
      </c>
    </row>
    <row r="537" spans="8:10">
      <c r="H537" s="14" t="s">
        <v>198</v>
      </c>
      <c r="I537" s="14" t="s">
        <v>1342</v>
      </c>
      <c r="J537" s="14" t="s">
        <v>986</v>
      </c>
    </row>
    <row r="538" spans="8:10">
      <c r="H538" s="13" t="s">
        <v>198</v>
      </c>
      <c r="I538" s="13" t="s">
        <v>1588</v>
      </c>
      <c r="J538" s="13" t="s">
        <v>987</v>
      </c>
    </row>
    <row r="539" spans="8:10">
      <c r="H539" s="14" t="s">
        <v>410</v>
      </c>
      <c r="I539" s="15" t="s">
        <v>1345</v>
      </c>
      <c r="J539" s="14" t="s">
        <v>988</v>
      </c>
    </row>
    <row r="540" spans="8:10">
      <c r="H540" s="13" t="s">
        <v>410</v>
      </c>
      <c r="I540" s="13" t="s">
        <v>1480</v>
      </c>
      <c r="J540" s="13" t="s">
        <v>989</v>
      </c>
    </row>
    <row r="541" spans="8:10">
      <c r="H541" s="14" t="s">
        <v>580</v>
      </c>
      <c r="I541" s="14" t="s">
        <v>1514</v>
      </c>
      <c r="J541" s="14" t="s">
        <v>990</v>
      </c>
    </row>
    <row r="542" spans="8:10">
      <c r="H542" s="13" t="s">
        <v>580</v>
      </c>
      <c r="I542" s="13" t="s">
        <v>1615</v>
      </c>
      <c r="J542" s="13" t="s">
        <v>991</v>
      </c>
    </row>
    <row r="543" spans="8:10">
      <c r="H543" s="14" t="s">
        <v>238</v>
      </c>
      <c r="I543" s="14" t="s">
        <v>1495</v>
      </c>
      <c r="J543" s="14" t="s">
        <v>992</v>
      </c>
    </row>
    <row r="544" spans="8:10">
      <c r="H544" s="13" t="s">
        <v>238</v>
      </c>
      <c r="I544" s="13" t="s">
        <v>1376</v>
      </c>
      <c r="J544" s="13" t="s">
        <v>993</v>
      </c>
    </row>
    <row r="545" spans="8:10">
      <c r="H545" s="14" t="s">
        <v>505</v>
      </c>
      <c r="I545" s="14" t="s">
        <v>1339</v>
      </c>
      <c r="J545" s="14" t="s">
        <v>994</v>
      </c>
    </row>
    <row r="546" spans="8:10">
      <c r="H546" s="13" t="s">
        <v>505</v>
      </c>
      <c r="I546" s="13" t="s">
        <v>1481</v>
      </c>
      <c r="J546" s="13" t="s">
        <v>995</v>
      </c>
    </row>
    <row r="547" spans="8:10">
      <c r="H547" s="14" t="s">
        <v>505</v>
      </c>
      <c r="I547" s="14" t="s">
        <v>1356</v>
      </c>
      <c r="J547" s="14" t="s">
        <v>996</v>
      </c>
    </row>
    <row r="548" spans="8:10">
      <c r="H548" s="13" t="s">
        <v>505</v>
      </c>
      <c r="I548" s="13" t="s">
        <v>1761</v>
      </c>
      <c r="J548" s="13" t="s">
        <v>997</v>
      </c>
    </row>
    <row r="549" spans="8:10">
      <c r="H549" s="14" t="s">
        <v>241</v>
      </c>
      <c r="I549" s="15" t="s">
        <v>1541</v>
      </c>
      <c r="J549" s="14" t="s">
        <v>998</v>
      </c>
    </row>
    <row r="550" spans="8:10">
      <c r="H550" s="13" t="s">
        <v>241</v>
      </c>
      <c r="I550" s="13" t="s">
        <v>1326</v>
      </c>
      <c r="J550" s="13" t="s">
        <v>999</v>
      </c>
    </row>
    <row r="551" spans="8:10">
      <c r="H551" s="14" t="s">
        <v>241</v>
      </c>
      <c r="I551" s="14" t="s">
        <v>1526</v>
      </c>
      <c r="J551" s="14" t="s">
        <v>1000</v>
      </c>
    </row>
    <row r="552" spans="8:10">
      <c r="H552" s="13" t="s">
        <v>551</v>
      </c>
      <c r="I552" s="13" t="s">
        <v>1313</v>
      </c>
      <c r="J552" s="13" t="s">
        <v>1001</v>
      </c>
    </row>
    <row r="553" spans="8:10">
      <c r="H553" s="14" t="s">
        <v>551</v>
      </c>
      <c r="I553" s="14" t="s">
        <v>1643</v>
      </c>
      <c r="J553" s="14" t="s">
        <v>1002</v>
      </c>
    </row>
    <row r="554" spans="8:10">
      <c r="H554" s="13" t="s">
        <v>551</v>
      </c>
      <c r="I554" s="13" t="s">
        <v>1591</v>
      </c>
      <c r="J554" s="13" t="s">
        <v>1003</v>
      </c>
    </row>
    <row r="555" spans="8:10">
      <c r="H555" s="14" t="s">
        <v>551</v>
      </c>
      <c r="I555" s="14" t="s">
        <v>1504</v>
      </c>
      <c r="J555" s="14" t="s">
        <v>1004</v>
      </c>
    </row>
    <row r="556" spans="8:10">
      <c r="H556" s="13" t="s">
        <v>554</v>
      </c>
      <c r="I556" s="13" t="s">
        <v>1442</v>
      </c>
      <c r="J556" s="13" t="s">
        <v>1006</v>
      </c>
    </row>
    <row r="557" spans="8:10">
      <c r="H557" s="14" t="s">
        <v>554</v>
      </c>
      <c r="I557" s="14" t="s">
        <v>1322</v>
      </c>
      <c r="J557" s="14" t="s">
        <v>1007</v>
      </c>
    </row>
    <row r="558" spans="8:10">
      <c r="H558" s="13" t="s">
        <v>554</v>
      </c>
      <c r="I558" s="13" t="s">
        <v>1667</v>
      </c>
      <c r="J558" s="13" t="s">
        <v>1008</v>
      </c>
    </row>
    <row r="559" spans="8:10">
      <c r="H559" s="14" t="s">
        <v>554</v>
      </c>
      <c r="I559" s="15" t="s">
        <v>1612</v>
      </c>
      <c r="J559" s="14" t="s">
        <v>1009</v>
      </c>
    </row>
    <row r="560" spans="8:10">
      <c r="H560" s="13" t="s">
        <v>413</v>
      </c>
      <c r="I560" s="13" t="s">
        <v>1350</v>
      </c>
      <c r="J560" s="13" t="s">
        <v>1010</v>
      </c>
    </row>
    <row r="561" spans="8:10">
      <c r="H561" s="14" t="s">
        <v>413</v>
      </c>
      <c r="I561" s="14" t="s">
        <v>1608</v>
      </c>
      <c r="J561" s="14" t="s">
        <v>1011</v>
      </c>
    </row>
    <row r="562" spans="8:10">
      <c r="H562" s="13" t="s">
        <v>413</v>
      </c>
      <c r="I562" s="13" t="s">
        <v>1518</v>
      </c>
      <c r="J562" s="13" t="s">
        <v>1012</v>
      </c>
    </row>
    <row r="563" spans="8:10">
      <c r="H563" s="14" t="s">
        <v>417</v>
      </c>
      <c r="I563" s="14" t="s">
        <v>1559</v>
      </c>
      <c r="J563" s="14" t="s">
        <v>1013</v>
      </c>
    </row>
    <row r="564" spans="8:10">
      <c r="H564" s="13" t="s">
        <v>417</v>
      </c>
      <c r="I564" s="13" t="s">
        <v>1483</v>
      </c>
      <c r="J564" s="13" t="s">
        <v>1014</v>
      </c>
    </row>
    <row r="565" spans="8:10">
      <c r="H565" s="14" t="s">
        <v>417</v>
      </c>
      <c r="I565" s="14" t="s">
        <v>1407</v>
      </c>
      <c r="J565" s="14" t="s">
        <v>1015</v>
      </c>
    </row>
    <row r="566" spans="8:10">
      <c r="H566" s="13" t="s">
        <v>202</v>
      </c>
      <c r="I566" s="13" t="s">
        <v>1688</v>
      </c>
      <c r="J566" s="13" t="s">
        <v>1016</v>
      </c>
    </row>
    <row r="567" spans="8:10">
      <c r="H567" s="14" t="s">
        <v>202</v>
      </c>
      <c r="I567" s="14" t="s">
        <v>1438</v>
      </c>
      <c r="J567" s="14" t="s">
        <v>1017</v>
      </c>
    </row>
    <row r="568" spans="8:10">
      <c r="H568" s="13" t="s">
        <v>202</v>
      </c>
      <c r="I568" s="13" t="s">
        <v>1644</v>
      </c>
      <c r="J568" s="13" t="s">
        <v>1018</v>
      </c>
    </row>
    <row r="569" spans="8:10">
      <c r="H569" s="14" t="s">
        <v>202</v>
      </c>
      <c r="I569" s="15" t="s">
        <v>1579</v>
      </c>
      <c r="J569" s="14" t="s">
        <v>1019</v>
      </c>
    </row>
    <row r="570" spans="8:10">
      <c r="H570" s="13" t="s">
        <v>202</v>
      </c>
      <c r="I570" s="13" t="s">
        <v>1370</v>
      </c>
      <c r="J570" s="13" t="s">
        <v>1020</v>
      </c>
    </row>
    <row r="571" spans="8:10">
      <c r="H571" s="14" t="s">
        <v>202</v>
      </c>
      <c r="I571" s="14" t="s">
        <v>1759</v>
      </c>
      <c r="J571" s="14" t="s">
        <v>1021</v>
      </c>
    </row>
  </sheetData>
  <pageMargins left="0.7" right="0.7" top="0.75" bottom="0.75" header="0.3" footer="0.3"/>
  <tableParts count="3">
    <tablePart r:id="rId1"/>
    <tablePart r:id="rId2"/>
    <tablePart r:id="rId3"/>
  </tableParts>
  <extLs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election activeCell="N14" sqref="N14"/>
    </sheetView>
  </sheetViews>
  <sheetFormatPr defaultRowHeight="15"/>
  <sheetData>
    <row r="1" spans="1:1">
      <c r="A1" t="s">
        <v>2790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15</vt:i4>
      </vt:variant>
    </vt:vector>
  </HeadingPairs>
  <TitlesOfParts>
    <vt:vector size="23" baseType="lpstr">
      <vt:lpstr>DRAFT DASHBOARD</vt:lpstr>
      <vt:lpstr>4W</vt:lpstr>
      <vt:lpstr>STAT_MENAGES</vt:lpstr>
      <vt:lpstr>STAT_DISTRIBUTION</vt:lpstr>
      <vt:lpstr>MAPPING DATA</vt:lpstr>
      <vt:lpstr>REFERENCES</vt:lpstr>
      <vt:lpstr>NIVEAUXADMIN</vt:lpstr>
      <vt:lpstr>Sheet1</vt:lpstr>
      <vt:lpstr>ACTIVITE1</vt:lpstr>
      <vt:lpstr>ACTIVITE10</vt:lpstr>
      <vt:lpstr>ACTIVITE2</vt:lpstr>
      <vt:lpstr>ASSISTANCE</vt:lpstr>
      <vt:lpstr>ASSISTANCE0</vt:lpstr>
      <vt:lpstr>COMMUNE0</vt:lpstr>
      <vt:lpstr>COMMUNES</vt:lpstr>
      <vt:lpstr>DEPARTEMENT0</vt:lpstr>
      <vt:lpstr>DEPARTEMENTS</vt:lpstr>
      <vt:lpstr>MILIEU</vt:lpstr>
      <vt:lpstr>NIVEAU_INTERVENTION</vt:lpstr>
      <vt:lpstr>'DRAFT DASHBOARD'!Print_Area</vt:lpstr>
      <vt:lpstr>PRIORISATION</vt:lpstr>
      <vt:lpstr>SECTIONS</vt:lpstr>
      <vt:lpstr>STATUT</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2016-11-30T01:51:00Z</dcterms:created>
  <dcterms:modified xsi:type="dcterms:W3CDTF">2017-02-16T19:33:23Z</dcterms:modified>
</cp:coreProperties>
</file>